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ago\Desktop\Pedidos Em Aberto\"/>
    </mc:Choice>
  </mc:AlternateContent>
  <bookViews>
    <workbookView xWindow="-120" yWindow="-120" windowWidth="29040" windowHeight="15840" firstSheet="2" activeTab="2"/>
  </bookViews>
  <sheets>
    <sheet name="Visão" sheetId="2" r:id="rId1"/>
    <sheet name="INC 06" sheetId="11" r:id="rId2"/>
    <sheet name="INC 08" sheetId="12" r:id="rId3"/>
    <sheet name="INC 10" sheetId="13" r:id="rId4"/>
    <sheet name="PRIORIDA DO DIA" sheetId="21" r:id="rId5"/>
    <sheet name="MODELADO" sheetId="14" r:id="rId6"/>
    <sheet name="Base" sheetId="1" r:id="rId7"/>
    <sheet name="D. Produção" sheetId="19" r:id="rId8"/>
    <sheet name="ATRASO B.O" sheetId="20" r:id="rId9"/>
    <sheet name="Rotas x Madrugada" sheetId="8" r:id="rId10"/>
    <sheet name="LAMINADO" sheetId="17" r:id="rId11"/>
  </sheets>
  <definedNames>
    <definedName name="_xlnm._FilterDatabase" localSheetId="6" hidden="1">Base!$A$3:$AR$3803</definedName>
    <definedName name="_xlnm._FilterDatabase" localSheetId="7" hidden="1">'D. Produção'!$A$1:$B$71</definedName>
    <definedName name="_xlnm._FilterDatabase" localSheetId="9" hidden="1">'Rotas x Madrugada'!$A$1:$D$23</definedName>
  </definedNames>
  <calcPr calcId="152511"/>
  <pivotCaches>
    <pivotCache cacheId="297" r:id="rId12"/>
    <pivotCache cacheId="306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I888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J263" i="1" s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J280" i="1" s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2" i="1"/>
  <c r="J292" i="1" s="1"/>
  <c r="G293" i="1"/>
  <c r="J293" i="1" s="1"/>
  <c r="G294" i="1"/>
  <c r="J294" i="1" s="1"/>
  <c r="G295" i="1"/>
  <c r="J295" i="1" s="1"/>
  <c r="G296" i="1"/>
  <c r="J296" i="1" s="1"/>
  <c r="G297" i="1"/>
  <c r="J297" i="1" s="1"/>
  <c r="G298" i="1"/>
  <c r="J298" i="1" s="1"/>
  <c r="G299" i="1"/>
  <c r="J299" i="1" s="1"/>
  <c r="G300" i="1"/>
  <c r="J300" i="1" s="1"/>
  <c r="G301" i="1"/>
  <c r="J301" i="1" s="1"/>
  <c r="G302" i="1"/>
  <c r="J302" i="1" s="1"/>
  <c r="G303" i="1"/>
  <c r="J303" i="1" s="1"/>
  <c r="G304" i="1"/>
  <c r="J304" i="1" s="1"/>
  <c r="G305" i="1"/>
  <c r="J305" i="1" s="1"/>
  <c r="G306" i="1"/>
  <c r="J306" i="1" s="1"/>
  <c r="G307" i="1"/>
  <c r="J307" i="1" s="1"/>
  <c r="G308" i="1"/>
  <c r="J308" i="1" s="1"/>
  <c r="G309" i="1"/>
  <c r="J309" i="1" s="1"/>
  <c r="G310" i="1"/>
  <c r="J310" i="1" s="1"/>
  <c r="G311" i="1"/>
  <c r="J311" i="1" s="1"/>
  <c r="G312" i="1"/>
  <c r="J312" i="1" s="1"/>
  <c r="G313" i="1"/>
  <c r="J313" i="1" s="1"/>
  <c r="G314" i="1"/>
  <c r="J314" i="1" s="1"/>
  <c r="G315" i="1"/>
  <c r="J315" i="1" s="1"/>
  <c r="G316" i="1"/>
  <c r="J316" i="1" s="1"/>
  <c r="G317" i="1"/>
  <c r="J317" i="1" s="1"/>
  <c r="G318" i="1"/>
  <c r="J318" i="1" s="1"/>
  <c r="G319" i="1"/>
  <c r="J319" i="1" s="1"/>
  <c r="G320" i="1"/>
  <c r="J320" i="1" s="1"/>
  <c r="G321" i="1"/>
  <c r="J321" i="1" s="1"/>
  <c r="G322" i="1"/>
  <c r="J322" i="1" s="1"/>
  <c r="G323" i="1"/>
  <c r="J323" i="1" s="1"/>
  <c r="G324" i="1"/>
  <c r="J324" i="1" s="1"/>
  <c r="G325" i="1"/>
  <c r="J325" i="1" s="1"/>
  <c r="G326" i="1"/>
  <c r="J326" i="1" s="1"/>
  <c r="G327" i="1"/>
  <c r="J327" i="1" s="1"/>
  <c r="G328" i="1"/>
  <c r="J328" i="1" s="1"/>
  <c r="G329" i="1"/>
  <c r="J329" i="1" s="1"/>
  <c r="G330" i="1"/>
  <c r="J330" i="1" s="1"/>
  <c r="G331" i="1"/>
  <c r="J331" i="1" s="1"/>
  <c r="G332" i="1"/>
  <c r="J332" i="1" s="1"/>
  <c r="G333" i="1"/>
  <c r="J333" i="1" s="1"/>
  <c r="G334" i="1"/>
  <c r="J334" i="1" s="1"/>
  <c r="G335" i="1"/>
  <c r="J335" i="1" s="1"/>
  <c r="G336" i="1"/>
  <c r="J336" i="1" s="1"/>
  <c r="G337" i="1"/>
  <c r="J337" i="1" s="1"/>
  <c r="G338" i="1"/>
  <c r="J338" i="1" s="1"/>
  <c r="G339" i="1"/>
  <c r="J339" i="1" s="1"/>
  <c r="G340" i="1"/>
  <c r="J340" i="1" s="1"/>
  <c r="G341" i="1"/>
  <c r="J341" i="1" s="1"/>
  <c r="G342" i="1"/>
  <c r="J342" i="1" s="1"/>
  <c r="G343" i="1"/>
  <c r="J343" i="1" s="1"/>
  <c r="G344" i="1"/>
  <c r="J344" i="1" s="1"/>
  <c r="G345" i="1"/>
  <c r="J345" i="1" s="1"/>
  <c r="G346" i="1"/>
  <c r="J346" i="1" s="1"/>
  <c r="G347" i="1"/>
  <c r="J347" i="1" s="1"/>
  <c r="G348" i="1"/>
  <c r="J348" i="1" s="1"/>
  <c r="G349" i="1"/>
  <c r="J349" i="1" s="1"/>
  <c r="G350" i="1"/>
  <c r="J350" i="1" s="1"/>
  <c r="G351" i="1"/>
  <c r="J351" i="1" s="1"/>
  <c r="G352" i="1"/>
  <c r="J352" i="1" s="1"/>
  <c r="G353" i="1"/>
  <c r="J353" i="1" s="1"/>
  <c r="G354" i="1"/>
  <c r="J354" i="1" s="1"/>
  <c r="G355" i="1"/>
  <c r="J355" i="1" s="1"/>
  <c r="G356" i="1"/>
  <c r="J356" i="1" s="1"/>
  <c r="G357" i="1"/>
  <c r="J357" i="1" s="1"/>
  <c r="G358" i="1"/>
  <c r="J358" i="1" s="1"/>
  <c r="G359" i="1"/>
  <c r="J359" i="1" s="1"/>
  <c r="G360" i="1"/>
  <c r="J360" i="1" s="1"/>
  <c r="G361" i="1"/>
  <c r="J361" i="1" s="1"/>
  <c r="G362" i="1"/>
  <c r="J362" i="1" s="1"/>
  <c r="G363" i="1"/>
  <c r="J363" i="1" s="1"/>
  <c r="G364" i="1"/>
  <c r="J364" i="1" s="1"/>
  <c r="G365" i="1"/>
  <c r="J365" i="1" s="1"/>
  <c r="G366" i="1"/>
  <c r="J366" i="1" s="1"/>
  <c r="G367" i="1"/>
  <c r="J367" i="1" s="1"/>
  <c r="G368" i="1"/>
  <c r="J368" i="1" s="1"/>
  <c r="G369" i="1"/>
  <c r="J369" i="1" s="1"/>
  <c r="G370" i="1"/>
  <c r="J370" i="1" s="1"/>
  <c r="G371" i="1"/>
  <c r="J371" i="1" s="1"/>
  <c r="G372" i="1"/>
  <c r="J372" i="1" s="1"/>
  <c r="G373" i="1"/>
  <c r="J373" i="1" s="1"/>
  <c r="G374" i="1"/>
  <c r="J374" i="1" s="1"/>
  <c r="G375" i="1"/>
  <c r="J375" i="1" s="1"/>
  <c r="G376" i="1"/>
  <c r="J376" i="1" s="1"/>
  <c r="G377" i="1"/>
  <c r="J377" i="1" s="1"/>
  <c r="G378" i="1"/>
  <c r="J378" i="1" s="1"/>
  <c r="G379" i="1"/>
  <c r="J379" i="1" s="1"/>
  <c r="G380" i="1"/>
  <c r="J380" i="1" s="1"/>
  <c r="G381" i="1"/>
  <c r="J381" i="1" s="1"/>
  <c r="G382" i="1"/>
  <c r="J382" i="1" s="1"/>
  <c r="G383" i="1"/>
  <c r="J383" i="1" s="1"/>
  <c r="G384" i="1"/>
  <c r="J384" i="1" s="1"/>
  <c r="G385" i="1"/>
  <c r="J385" i="1" s="1"/>
  <c r="G386" i="1"/>
  <c r="J386" i="1" s="1"/>
  <c r="G387" i="1"/>
  <c r="J387" i="1" s="1"/>
  <c r="G388" i="1"/>
  <c r="J388" i="1" s="1"/>
  <c r="G389" i="1"/>
  <c r="J389" i="1" s="1"/>
  <c r="G390" i="1"/>
  <c r="J390" i="1" s="1"/>
  <c r="G391" i="1"/>
  <c r="J391" i="1" s="1"/>
  <c r="G392" i="1"/>
  <c r="J392" i="1" s="1"/>
  <c r="G393" i="1"/>
  <c r="J393" i="1" s="1"/>
  <c r="G394" i="1"/>
  <c r="J394" i="1" s="1"/>
  <c r="G395" i="1"/>
  <c r="J395" i="1" s="1"/>
  <c r="G396" i="1"/>
  <c r="J396" i="1" s="1"/>
  <c r="G397" i="1"/>
  <c r="J397" i="1" s="1"/>
  <c r="G398" i="1"/>
  <c r="J398" i="1" s="1"/>
  <c r="G399" i="1"/>
  <c r="J399" i="1" s="1"/>
  <c r="G400" i="1"/>
  <c r="J400" i="1" s="1"/>
  <c r="G401" i="1"/>
  <c r="J401" i="1" s="1"/>
  <c r="G402" i="1"/>
  <c r="J402" i="1" s="1"/>
  <c r="G403" i="1"/>
  <c r="J403" i="1" s="1"/>
  <c r="G404" i="1"/>
  <c r="J404" i="1" s="1"/>
  <c r="G405" i="1"/>
  <c r="J405" i="1" s="1"/>
  <c r="G406" i="1"/>
  <c r="J406" i="1" s="1"/>
  <c r="G407" i="1"/>
  <c r="J407" i="1" s="1"/>
  <c r="G408" i="1"/>
  <c r="J408" i="1" s="1"/>
  <c r="G409" i="1"/>
  <c r="J409" i="1" s="1"/>
  <c r="G410" i="1"/>
  <c r="J410" i="1" s="1"/>
  <c r="G411" i="1"/>
  <c r="J411" i="1" s="1"/>
  <c r="G412" i="1"/>
  <c r="J412" i="1" s="1"/>
  <c r="G413" i="1"/>
  <c r="J413" i="1" s="1"/>
  <c r="G414" i="1"/>
  <c r="J414" i="1" s="1"/>
  <c r="G415" i="1"/>
  <c r="J415" i="1" s="1"/>
  <c r="G416" i="1"/>
  <c r="J416" i="1" s="1"/>
  <c r="G417" i="1"/>
  <c r="J417" i="1" s="1"/>
  <c r="G418" i="1"/>
  <c r="J418" i="1" s="1"/>
  <c r="G419" i="1"/>
  <c r="J419" i="1" s="1"/>
  <c r="G420" i="1"/>
  <c r="J420" i="1" s="1"/>
  <c r="G421" i="1"/>
  <c r="J421" i="1" s="1"/>
  <c r="G422" i="1"/>
  <c r="J422" i="1" s="1"/>
  <c r="G423" i="1"/>
  <c r="J423" i="1" s="1"/>
  <c r="G424" i="1"/>
  <c r="J424" i="1" s="1"/>
  <c r="G425" i="1"/>
  <c r="J425" i="1" s="1"/>
  <c r="G426" i="1"/>
  <c r="J426" i="1" s="1"/>
  <c r="G427" i="1"/>
  <c r="J427" i="1" s="1"/>
  <c r="G428" i="1"/>
  <c r="J428" i="1" s="1"/>
  <c r="G429" i="1"/>
  <c r="J429" i="1" s="1"/>
  <c r="G430" i="1"/>
  <c r="J430" i="1" s="1"/>
  <c r="G431" i="1"/>
  <c r="J431" i="1" s="1"/>
  <c r="G432" i="1"/>
  <c r="J432" i="1" s="1"/>
  <c r="G433" i="1"/>
  <c r="J433" i="1" s="1"/>
  <c r="G434" i="1"/>
  <c r="J434" i="1" s="1"/>
  <c r="G435" i="1"/>
  <c r="J435" i="1" s="1"/>
  <c r="G436" i="1"/>
  <c r="J436" i="1" s="1"/>
  <c r="G437" i="1"/>
  <c r="J437" i="1" s="1"/>
  <c r="G438" i="1"/>
  <c r="J438" i="1" s="1"/>
  <c r="G439" i="1"/>
  <c r="J439" i="1" s="1"/>
  <c r="G440" i="1"/>
  <c r="J440" i="1" s="1"/>
  <c r="G441" i="1"/>
  <c r="J441" i="1" s="1"/>
  <c r="G442" i="1"/>
  <c r="J442" i="1" s="1"/>
  <c r="G443" i="1"/>
  <c r="J443" i="1" s="1"/>
  <c r="G444" i="1"/>
  <c r="J444" i="1" s="1"/>
  <c r="G445" i="1"/>
  <c r="J445" i="1" s="1"/>
  <c r="G446" i="1"/>
  <c r="J446" i="1" s="1"/>
  <c r="G447" i="1"/>
  <c r="J447" i="1" s="1"/>
  <c r="G448" i="1"/>
  <c r="J448" i="1" s="1"/>
  <c r="G449" i="1"/>
  <c r="J449" i="1" s="1"/>
  <c r="G450" i="1"/>
  <c r="J450" i="1" s="1"/>
  <c r="G451" i="1"/>
  <c r="J451" i="1" s="1"/>
  <c r="G452" i="1"/>
  <c r="J452" i="1" s="1"/>
  <c r="G453" i="1"/>
  <c r="J453" i="1" s="1"/>
  <c r="G454" i="1"/>
  <c r="J454" i="1" s="1"/>
  <c r="G455" i="1"/>
  <c r="J455" i="1" s="1"/>
  <c r="G456" i="1"/>
  <c r="J456" i="1" s="1"/>
  <c r="G457" i="1"/>
  <c r="J457" i="1" s="1"/>
  <c r="G458" i="1"/>
  <c r="J458" i="1" s="1"/>
  <c r="G459" i="1"/>
  <c r="J459" i="1" s="1"/>
  <c r="G460" i="1"/>
  <c r="J460" i="1" s="1"/>
  <c r="G461" i="1"/>
  <c r="J461" i="1" s="1"/>
  <c r="G462" i="1"/>
  <c r="J462" i="1" s="1"/>
  <c r="G463" i="1"/>
  <c r="J463" i="1" s="1"/>
  <c r="G464" i="1"/>
  <c r="J464" i="1" s="1"/>
  <c r="G465" i="1"/>
  <c r="J465" i="1" s="1"/>
  <c r="G466" i="1"/>
  <c r="J466" i="1" s="1"/>
  <c r="G467" i="1"/>
  <c r="J467" i="1" s="1"/>
  <c r="G468" i="1"/>
  <c r="J468" i="1" s="1"/>
  <c r="G469" i="1"/>
  <c r="J469" i="1" s="1"/>
  <c r="G470" i="1"/>
  <c r="J470" i="1" s="1"/>
  <c r="G471" i="1"/>
  <c r="J471" i="1" s="1"/>
  <c r="G472" i="1"/>
  <c r="J472" i="1" s="1"/>
  <c r="G473" i="1"/>
  <c r="J473" i="1" s="1"/>
  <c r="G474" i="1"/>
  <c r="J474" i="1" s="1"/>
  <c r="G475" i="1"/>
  <c r="J475" i="1" s="1"/>
  <c r="G476" i="1"/>
  <c r="J476" i="1" s="1"/>
  <c r="G477" i="1"/>
  <c r="J477" i="1" s="1"/>
  <c r="G478" i="1"/>
  <c r="J478" i="1" s="1"/>
  <c r="G479" i="1"/>
  <c r="J479" i="1" s="1"/>
  <c r="G480" i="1"/>
  <c r="J480" i="1" s="1"/>
  <c r="G481" i="1"/>
  <c r="J481" i="1" s="1"/>
  <c r="G482" i="1"/>
  <c r="J482" i="1" s="1"/>
  <c r="G483" i="1"/>
  <c r="J483" i="1" s="1"/>
  <c r="G484" i="1"/>
  <c r="J484" i="1" s="1"/>
  <c r="G485" i="1"/>
  <c r="J485" i="1" s="1"/>
  <c r="G486" i="1"/>
  <c r="J486" i="1" s="1"/>
  <c r="G487" i="1"/>
  <c r="J487" i="1" s="1"/>
  <c r="G488" i="1"/>
  <c r="J488" i="1" s="1"/>
  <c r="G489" i="1"/>
  <c r="J489" i="1" s="1"/>
  <c r="G490" i="1"/>
  <c r="J490" i="1" s="1"/>
  <c r="G491" i="1"/>
  <c r="J491" i="1" s="1"/>
  <c r="G492" i="1"/>
  <c r="J492" i="1" s="1"/>
  <c r="G493" i="1"/>
  <c r="J493" i="1" s="1"/>
  <c r="G494" i="1"/>
  <c r="J494" i="1" s="1"/>
  <c r="G495" i="1"/>
  <c r="J495" i="1" s="1"/>
  <c r="G496" i="1"/>
  <c r="J496" i="1" s="1"/>
  <c r="G497" i="1"/>
  <c r="J497" i="1" s="1"/>
  <c r="G498" i="1"/>
  <c r="J498" i="1" s="1"/>
  <c r="G499" i="1"/>
  <c r="J499" i="1" s="1"/>
  <c r="G500" i="1"/>
  <c r="J500" i="1" s="1"/>
  <c r="G501" i="1"/>
  <c r="J501" i="1" s="1"/>
  <c r="G502" i="1"/>
  <c r="J502" i="1" s="1"/>
  <c r="G503" i="1"/>
  <c r="J503" i="1" s="1"/>
  <c r="G504" i="1"/>
  <c r="J504" i="1" s="1"/>
  <c r="G505" i="1"/>
  <c r="J505" i="1" s="1"/>
  <c r="G506" i="1"/>
  <c r="J506" i="1" s="1"/>
  <c r="G507" i="1"/>
  <c r="J507" i="1" s="1"/>
  <c r="G508" i="1"/>
  <c r="J508" i="1" s="1"/>
  <c r="G509" i="1"/>
  <c r="J509" i="1" s="1"/>
  <c r="G510" i="1"/>
  <c r="J510" i="1" s="1"/>
  <c r="G511" i="1"/>
  <c r="J511" i="1" s="1"/>
  <c r="G512" i="1"/>
  <c r="J512" i="1" s="1"/>
  <c r="G513" i="1"/>
  <c r="J513" i="1" s="1"/>
  <c r="G514" i="1"/>
  <c r="J514" i="1" s="1"/>
  <c r="G515" i="1"/>
  <c r="J515" i="1" s="1"/>
  <c r="G516" i="1"/>
  <c r="J516" i="1" s="1"/>
  <c r="G517" i="1"/>
  <c r="J517" i="1" s="1"/>
  <c r="G518" i="1"/>
  <c r="J518" i="1" s="1"/>
  <c r="G519" i="1"/>
  <c r="J519" i="1" s="1"/>
  <c r="G520" i="1"/>
  <c r="J520" i="1" s="1"/>
  <c r="G521" i="1"/>
  <c r="J521" i="1" s="1"/>
  <c r="G522" i="1"/>
  <c r="J522" i="1" s="1"/>
  <c r="G523" i="1"/>
  <c r="J523" i="1" s="1"/>
  <c r="G524" i="1"/>
  <c r="J524" i="1" s="1"/>
  <c r="G525" i="1"/>
  <c r="J525" i="1" s="1"/>
  <c r="G526" i="1"/>
  <c r="J526" i="1" s="1"/>
  <c r="G527" i="1"/>
  <c r="J527" i="1" s="1"/>
  <c r="G528" i="1"/>
  <c r="J528" i="1" s="1"/>
  <c r="G529" i="1"/>
  <c r="J529" i="1" s="1"/>
  <c r="G530" i="1"/>
  <c r="J530" i="1" s="1"/>
  <c r="G531" i="1"/>
  <c r="J531" i="1" s="1"/>
  <c r="G532" i="1"/>
  <c r="J532" i="1" s="1"/>
  <c r="G533" i="1"/>
  <c r="J533" i="1" s="1"/>
  <c r="G534" i="1"/>
  <c r="J534" i="1" s="1"/>
  <c r="G535" i="1"/>
  <c r="J535" i="1" s="1"/>
  <c r="G536" i="1"/>
  <c r="J536" i="1" s="1"/>
  <c r="G537" i="1"/>
  <c r="J537" i="1" s="1"/>
  <c r="G538" i="1"/>
  <c r="J538" i="1" s="1"/>
  <c r="G539" i="1"/>
  <c r="J539" i="1" s="1"/>
  <c r="G540" i="1"/>
  <c r="J540" i="1" s="1"/>
  <c r="G541" i="1"/>
  <c r="J541" i="1" s="1"/>
  <c r="G542" i="1"/>
  <c r="J542" i="1" s="1"/>
  <c r="G543" i="1"/>
  <c r="J543" i="1" s="1"/>
  <c r="G544" i="1"/>
  <c r="J544" i="1" s="1"/>
  <c r="G545" i="1"/>
  <c r="J545" i="1" s="1"/>
  <c r="G546" i="1"/>
  <c r="J546" i="1" s="1"/>
  <c r="G547" i="1"/>
  <c r="J547" i="1" s="1"/>
  <c r="G548" i="1"/>
  <c r="J548" i="1" s="1"/>
  <c r="G549" i="1"/>
  <c r="J549" i="1" s="1"/>
  <c r="G550" i="1"/>
  <c r="J550" i="1" s="1"/>
  <c r="G551" i="1"/>
  <c r="J551" i="1" s="1"/>
  <c r="G552" i="1"/>
  <c r="J552" i="1" s="1"/>
  <c r="G553" i="1"/>
  <c r="J553" i="1" s="1"/>
  <c r="G554" i="1"/>
  <c r="J554" i="1" s="1"/>
  <c r="G555" i="1"/>
  <c r="J555" i="1" s="1"/>
  <c r="G556" i="1"/>
  <c r="J556" i="1" s="1"/>
  <c r="G557" i="1"/>
  <c r="J557" i="1" s="1"/>
  <c r="G558" i="1"/>
  <c r="J558" i="1" s="1"/>
  <c r="G559" i="1"/>
  <c r="J559" i="1" s="1"/>
  <c r="G560" i="1"/>
  <c r="J560" i="1" s="1"/>
  <c r="G561" i="1"/>
  <c r="J561" i="1" s="1"/>
  <c r="G562" i="1"/>
  <c r="J562" i="1" s="1"/>
  <c r="G563" i="1"/>
  <c r="J563" i="1" s="1"/>
  <c r="G564" i="1"/>
  <c r="J564" i="1" s="1"/>
  <c r="G565" i="1"/>
  <c r="J565" i="1" s="1"/>
  <c r="G566" i="1"/>
  <c r="J566" i="1" s="1"/>
  <c r="G567" i="1"/>
  <c r="J567" i="1" s="1"/>
  <c r="G568" i="1"/>
  <c r="J568" i="1" s="1"/>
  <c r="G569" i="1"/>
  <c r="J569" i="1" s="1"/>
  <c r="G570" i="1"/>
  <c r="J570" i="1" s="1"/>
  <c r="G571" i="1"/>
  <c r="J571" i="1" s="1"/>
  <c r="G572" i="1"/>
  <c r="J572" i="1" s="1"/>
  <c r="G573" i="1"/>
  <c r="J573" i="1" s="1"/>
  <c r="G574" i="1"/>
  <c r="J574" i="1" s="1"/>
  <c r="G575" i="1"/>
  <c r="J575" i="1" s="1"/>
  <c r="G576" i="1"/>
  <c r="J576" i="1" s="1"/>
  <c r="G577" i="1"/>
  <c r="J577" i="1" s="1"/>
  <c r="G578" i="1"/>
  <c r="J578" i="1" s="1"/>
  <c r="G579" i="1"/>
  <c r="J579" i="1" s="1"/>
  <c r="G580" i="1"/>
  <c r="J580" i="1" s="1"/>
  <c r="G581" i="1"/>
  <c r="J581" i="1" s="1"/>
  <c r="G582" i="1"/>
  <c r="J582" i="1" s="1"/>
  <c r="G583" i="1"/>
  <c r="J583" i="1" s="1"/>
  <c r="G584" i="1"/>
  <c r="J584" i="1" s="1"/>
  <c r="G585" i="1"/>
  <c r="J585" i="1" s="1"/>
  <c r="G586" i="1"/>
  <c r="J586" i="1" s="1"/>
  <c r="G587" i="1"/>
  <c r="J587" i="1" s="1"/>
  <c r="G588" i="1"/>
  <c r="J588" i="1" s="1"/>
  <c r="G589" i="1"/>
  <c r="J589" i="1" s="1"/>
  <c r="G590" i="1"/>
  <c r="J590" i="1" s="1"/>
  <c r="G591" i="1"/>
  <c r="J591" i="1" s="1"/>
  <c r="G592" i="1"/>
  <c r="J592" i="1" s="1"/>
  <c r="G593" i="1"/>
  <c r="J593" i="1" s="1"/>
  <c r="G594" i="1"/>
  <c r="J594" i="1" s="1"/>
  <c r="G595" i="1"/>
  <c r="J595" i="1" s="1"/>
  <c r="G596" i="1"/>
  <c r="J596" i="1" s="1"/>
  <c r="G597" i="1"/>
  <c r="J597" i="1" s="1"/>
  <c r="G598" i="1"/>
  <c r="J598" i="1" s="1"/>
  <c r="G599" i="1"/>
  <c r="J599" i="1" s="1"/>
  <c r="G600" i="1"/>
  <c r="J600" i="1" s="1"/>
  <c r="G601" i="1"/>
  <c r="J601" i="1" s="1"/>
  <c r="G602" i="1"/>
  <c r="J602" i="1" s="1"/>
  <c r="G603" i="1"/>
  <c r="J603" i="1" s="1"/>
  <c r="G604" i="1"/>
  <c r="J604" i="1" s="1"/>
  <c r="G605" i="1"/>
  <c r="J605" i="1" s="1"/>
  <c r="G606" i="1"/>
  <c r="J606" i="1" s="1"/>
  <c r="G607" i="1"/>
  <c r="J607" i="1" s="1"/>
  <c r="G608" i="1"/>
  <c r="J608" i="1" s="1"/>
  <c r="G609" i="1"/>
  <c r="J609" i="1" s="1"/>
  <c r="G610" i="1"/>
  <c r="J610" i="1" s="1"/>
  <c r="G611" i="1"/>
  <c r="J611" i="1" s="1"/>
  <c r="G612" i="1"/>
  <c r="J612" i="1" s="1"/>
  <c r="G613" i="1"/>
  <c r="J613" i="1" s="1"/>
  <c r="G614" i="1"/>
  <c r="J614" i="1" s="1"/>
  <c r="G615" i="1"/>
  <c r="J615" i="1" s="1"/>
  <c r="G616" i="1"/>
  <c r="J616" i="1" s="1"/>
  <c r="G617" i="1"/>
  <c r="J617" i="1" s="1"/>
  <c r="G618" i="1"/>
  <c r="J618" i="1" s="1"/>
  <c r="G619" i="1"/>
  <c r="J619" i="1" s="1"/>
  <c r="G620" i="1"/>
  <c r="J620" i="1" s="1"/>
  <c r="G621" i="1"/>
  <c r="J621" i="1" s="1"/>
  <c r="G622" i="1"/>
  <c r="J622" i="1" s="1"/>
  <c r="G623" i="1"/>
  <c r="J623" i="1" s="1"/>
  <c r="G624" i="1"/>
  <c r="J624" i="1" s="1"/>
  <c r="G625" i="1"/>
  <c r="J625" i="1" s="1"/>
  <c r="G626" i="1"/>
  <c r="J626" i="1" s="1"/>
  <c r="G627" i="1"/>
  <c r="J627" i="1" s="1"/>
  <c r="G628" i="1"/>
  <c r="J628" i="1" s="1"/>
  <c r="G629" i="1"/>
  <c r="J629" i="1" s="1"/>
  <c r="G630" i="1"/>
  <c r="J630" i="1" s="1"/>
  <c r="G631" i="1"/>
  <c r="J631" i="1" s="1"/>
  <c r="G632" i="1"/>
  <c r="J632" i="1" s="1"/>
  <c r="G633" i="1"/>
  <c r="J633" i="1" s="1"/>
  <c r="G634" i="1"/>
  <c r="J634" i="1" s="1"/>
  <c r="G635" i="1"/>
  <c r="J635" i="1" s="1"/>
  <c r="G636" i="1"/>
  <c r="J636" i="1" s="1"/>
  <c r="G637" i="1"/>
  <c r="J637" i="1" s="1"/>
  <c r="G638" i="1"/>
  <c r="J638" i="1" s="1"/>
  <c r="G639" i="1"/>
  <c r="J639" i="1" s="1"/>
  <c r="G640" i="1"/>
  <c r="J640" i="1" s="1"/>
  <c r="G641" i="1"/>
  <c r="J641" i="1" s="1"/>
  <c r="G642" i="1"/>
  <c r="J642" i="1" s="1"/>
  <c r="G643" i="1"/>
  <c r="J643" i="1" s="1"/>
  <c r="G644" i="1"/>
  <c r="J644" i="1" s="1"/>
  <c r="G645" i="1"/>
  <c r="J645" i="1" s="1"/>
  <c r="G646" i="1"/>
  <c r="J646" i="1" s="1"/>
  <c r="G647" i="1"/>
  <c r="J647" i="1" s="1"/>
  <c r="G648" i="1"/>
  <c r="J648" i="1" s="1"/>
  <c r="G649" i="1"/>
  <c r="J649" i="1" s="1"/>
  <c r="G650" i="1"/>
  <c r="J650" i="1" s="1"/>
  <c r="G651" i="1"/>
  <c r="J651" i="1" s="1"/>
  <c r="G652" i="1"/>
  <c r="J652" i="1" s="1"/>
  <c r="G653" i="1"/>
  <c r="J653" i="1" s="1"/>
  <c r="G654" i="1"/>
  <c r="J654" i="1" s="1"/>
  <c r="G655" i="1"/>
  <c r="J655" i="1" s="1"/>
  <c r="G656" i="1"/>
  <c r="J656" i="1" s="1"/>
  <c r="G657" i="1"/>
  <c r="J657" i="1" s="1"/>
  <c r="G658" i="1"/>
  <c r="J658" i="1" s="1"/>
  <c r="G659" i="1"/>
  <c r="J659" i="1" s="1"/>
  <c r="G660" i="1"/>
  <c r="J660" i="1" s="1"/>
  <c r="G661" i="1"/>
  <c r="J661" i="1" s="1"/>
  <c r="G662" i="1"/>
  <c r="J662" i="1" s="1"/>
  <c r="G663" i="1"/>
  <c r="J663" i="1" s="1"/>
  <c r="G664" i="1"/>
  <c r="J664" i="1" s="1"/>
  <c r="G665" i="1"/>
  <c r="J665" i="1" s="1"/>
  <c r="G666" i="1"/>
  <c r="J666" i="1" s="1"/>
  <c r="G667" i="1"/>
  <c r="J667" i="1" s="1"/>
  <c r="G668" i="1"/>
  <c r="J668" i="1" s="1"/>
  <c r="G669" i="1"/>
  <c r="J669" i="1" s="1"/>
  <c r="G670" i="1"/>
  <c r="J670" i="1" s="1"/>
  <c r="G671" i="1"/>
  <c r="J671" i="1" s="1"/>
  <c r="G672" i="1"/>
  <c r="J672" i="1" s="1"/>
  <c r="G673" i="1"/>
  <c r="J673" i="1" s="1"/>
  <c r="G674" i="1"/>
  <c r="J674" i="1" s="1"/>
  <c r="G675" i="1"/>
  <c r="J675" i="1" s="1"/>
  <c r="G676" i="1"/>
  <c r="J676" i="1" s="1"/>
  <c r="G677" i="1"/>
  <c r="J677" i="1" s="1"/>
  <c r="G678" i="1"/>
  <c r="J678" i="1" s="1"/>
  <c r="G679" i="1"/>
  <c r="J679" i="1" s="1"/>
  <c r="G680" i="1"/>
  <c r="J680" i="1" s="1"/>
  <c r="G681" i="1"/>
  <c r="J681" i="1" s="1"/>
  <c r="G682" i="1"/>
  <c r="J682" i="1" s="1"/>
  <c r="G683" i="1"/>
  <c r="J683" i="1" s="1"/>
  <c r="G684" i="1"/>
  <c r="J684" i="1" s="1"/>
  <c r="G685" i="1"/>
  <c r="J685" i="1" s="1"/>
  <c r="G686" i="1"/>
  <c r="J686" i="1" s="1"/>
  <c r="G687" i="1"/>
  <c r="J687" i="1" s="1"/>
  <c r="G688" i="1"/>
  <c r="J688" i="1" s="1"/>
  <c r="G689" i="1"/>
  <c r="J689" i="1" s="1"/>
  <c r="G690" i="1"/>
  <c r="J690" i="1" s="1"/>
  <c r="G691" i="1"/>
  <c r="J691" i="1" s="1"/>
  <c r="G692" i="1"/>
  <c r="J692" i="1" s="1"/>
  <c r="G693" i="1"/>
  <c r="J693" i="1" s="1"/>
  <c r="G694" i="1"/>
  <c r="J694" i="1" s="1"/>
  <c r="G695" i="1"/>
  <c r="J695" i="1" s="1"/>
  <c r="G696" i="1"/>
  <c r="J696" i="1" s="1"/>
  <c r="G697" i="1"/>
  <c r="J697" i="1" s="1"/>
  <c r="G698" i="1"/>
  <c r="J698" i="1" s="1"/>
  <c r="G699" i="1"/>
  <c r="J699" i="1" s="1"/>
  <c r="G700" i="1"/>
  <c r="J700" i="1" s="1"/>
  <c r="G701" i="1"/>
  <c r="J701" i="1" s="1"/>
  <c r="G702" i="1"/>
  <c r="J702" i="1" s="1"/>
  <c r="G703" i="1"/>
  <c r="J703" i="1" s="1"/>
  <c r="G704" i="1"/>
  <c r="J704" i="1" s="1"/>
  <c r="G705" i="1"/>
  <c r="J705" i="1" s="1"/>
  <c r="G706" i="1"/>
  <c r="J706" i="1" s="1"/>
  <c r="G707" i="1"/>
  <c r="J707" i="1" s="1"/>
  <c r="G708" i="1"/>
  <c r="J708" i="1" s="1"/>
  <c r="G709" i="1"/>
  <c r="J709" i="1" s="1"/>
  <c r="G710" i="1"/>
  <c r="J710" i="1" s="1"/>
  <c r="G711" i="1"/>
  <c r="J711" i="1" s="1"/>
  <c r="G712" i="1"/>
  <c r="J712" i="1" s="1"/>
  <c r="G713" i="1"/>
  <c r="J713" i="1" s="1"/>
  <c r="G714" i="1"/>
  <c r="J714" i="1" s="1"/>
  <c r="G715" i="1"/>
  <c r="J715" i="1" s="1"/>
  <c r="G716" i="1"/>
  <c r="J716" i="1" s="1"/>
  <c r="G717" i="1"/>
  <c r="J717" i="1" s="1"/>
  <c r="G718" i="1"/>
  <c r="J718" i="1" s="1"/>
  <c r="G719" i="1"/>
  <c r="J719" i="1" s="1"/>
  <c r="G720" i="1"/>
  <c r="J720" i="1" s="1"/>
  <c r="G721" i="1"/>
  <c r="J721" i="1" s="1"/>
  <c r="G722" i="1"/>
  <c r="J722" i="1" s="1"/>
  <c r="G723" i="1"/>
  <c r="J723" i="1" s="1"/>
  <c r="G724" i="1"/>
  <c r="J724" i="1" s="1"/>
  <c r="G725" i="1"/>
  <c r="J725" i="1" s="1"/>
  <c r="G726" i="1"/>
  <c r="J726" i="1" s="1"/>
  <c r="G727" i="1"/>
  <c r="J727" i="1" s="1"/>
  <c r="G728" i="1"/>
  <c r="J728" i="1" s="1"/>
  <c r="G729" i="1"/>
  <c r="J729" i="1" s="1"/>
  <c r="G730" i="1"/>
  <c r="J730" i="1" s="1"/>
  <c r="G731" i="1"/>
  <c r="J731" i="1" s="1"/>
  <c r="G732" i="1"/>
  <c r="J732" i="1" s="1"/>
  <c r="G733" i="1"/>
  <c r="J733" i="1" s="1"/>
  <c r="G734" i="1"/>
  <c r="J734" i="1" s="1"/>
  <c r="G735" i="1"/>
  <c r="J735" i="1" s="1"/>
  <c r="G736" i="1"/>
  <c r="J736" i="1" s="1"/>
  <c r="G737" i="1"/>
  <c r="J737" i="1" s="1"/>
  <c r="G738" i="1"/>
  <c r="J738" i="1" s="1"/>
  <c r="G739" i="1"/>
  <c r="J739" i="1" s="1"/>
  <c r="G740" i="1"/>
  <c r="J740" i="1" s="1"/>
  <c r="G741" i="1"/>
  <c r="J741" i="1" s="1"/>
  <c r="G742" i="1"/>
  <c r="J742" i="1" s="1"/>
  <c r="G743" i="1"/>
  <c r="J743" i="1" s="1"/>
  <c r="G744" i="1"/>
  <c r="J744" i="1" s="1"/>
  <c r="G745" i="1"/>
  <c r="J745" i="1" s="1"/>
  <c r="G746" i="1"/>
  <c r="J746" i="1" s="1"/>
  <c r="G747" i="1"/>
  <c r="J747" i="1" s="1"/>
  <c r="G748" i="1"/>
  <c r="J748" i="1" s="1"/>
  <c r="G749" i="1"/>
  <c r="J749" i="1" s="1"/>
  <c r="G750" i="1"/>
  <c r="J750" i="1" s="1"/>
  <c r="G751" i="1"/>
  <c r="J751" i="1" s="1"/>
  <c r="G752" i="1"/>
  <c r="J752" i="1" s="1"/>
  <c r="G753" i="1"/>
  <c r="J753" i="1" s="1"/>
  <c r="G754" i="1"/>
  <c r="J754" i="1" s="1"/>
  <c r="G755" i="1"/>
  <c r="J755" i="1" s="1"/>
  <c r="G756" i="1"/>
  <c r="J756" i="1" s="1"/>
  <c r="G757" i="1"/>
  <c r="J757" i="1" s="1"/>
  <c r="G758" i="1"/>
  <c r="J758" i="1" s="1"/>
  <c r="G759" i="1"/>
  <c r="J759" i="1" s="1"/>
  <c r="G760" i="1"/>
  <c r="J760" i="1" s="1"/>
  <c r="G761" i="1"/>
  <c r="J761" i="1" s="1"/>
  <c r="G762" i="1"/>
  <c r="J762" i="1" s="1"/>
  <c r="G763" i="1"/>
  <c r="J763" i="1" s="1"/>
  <c r="G764" i="1"/>
  <c r="J764" i="1" s="1"/>
  <c r="G765" i="1"/>
  <c r="J765" i="1" s="1"/>
  <c r="G766" i="1"/>
  <c r="J766" i="1" s="1"/>
  <c r="G767" i="1"/>
  <c r="J767" i="1" s="1"/>
  <c r="G768" i="1"/>
  <c r="J768" i="1" s="1"/>
  <c r="G769" i="1"/>
  <c r="J769" i="1" s="1"/>
  <c r="G770" i="1"/>
  <c r="J770" i="1" s="1"/>
  <c r="G771" i="1"/>
  <c r="J771" i="1" s="1"/>
  <c r="G772" i="1"/>
  <c r="J772" i="1" s="1"/>
  <c r="G773" i="1"/>
  <c r="J773" i="1" s="1"/>
  <c r="G774" i="1"/>
  <c r="J774" i="1" s="1"/>
  <c r="G775" i="1"/>
  <c r="J775" i="1" s="1"/>
  <c r="G776" i="1"/>
  <c r="J776" i="1" s="1"/>
  <c r="G777" i="1"/>
  <c r="J777" i="1" s="1"/>
  <c r="G778" i="1"/>
  <c r="J778" i="1" s="1"/>
  <c r="G779" i="1"/>
  <c r="J779" i="1" s="1"/>
  <c r="G780" i="1"/>
  <c r="J780" i="1" s="1"/>
  <c r="G781" i="1"/>
  <c r="J781" i="1" s="1"/>
  <c r="G782" i="1"/>
  <c r="J782" i="1" s="1"/>
  <c r="G783" i="1"/>
  <c r="J783" i="1" s="1"/>
  <c r="G784" i="1"/>
  <c r="J784" i="1" s="1"/>
  <c r="G785" i="1"/>
  <c r="J785" i="1" s="1"/>
  <c r="G786" i="1"/>
  <c r="J786" i="1" s="1"/>
  <c r="G787" i="1"/>
  <c r="J787" i="1" s="1"/>
  <c r="G788" i="1"/>
  <c r="J788" i="1" s="1"/>
  <c r="G789" i="1"/>
  <c r="J789" i="1" s="1"/>
  <c r="G790" i="1"/>
  <c r="J790" i="1" s="1"/>
  <c r="G791" i="1"/>
  <c r="J791" i="1" s="1"/>
  <c r="G792" i="1"/>
  <c r="J792" i="1" s="1"/>
  <c r="G793" i="1"/>
  <c r="J793" i="1" s="1"/>
  <c r="G794" i="1"/>
  <c r="J794" i="1" s="1"/>
  <c r="G795" i="1"/>
  <c r="J795" i="1" s="1"/>
  <c r="G796" i="1"/>
  <c r="J796" i="1" s="1"/>
  <c r="G797" i="1"/>
  <c r="J797" i="1" s="1"/>
  <c r="G798" i="1"/>
  <c r="J798" i="1" s="1"/>
  <c r="G799" i="1"/>
  <c r="J799" i="1" s="1"/>
  <c r="G800" i="1"/>
  <c r="J800" i="1" s="1"/>
  <c r="G801" i="1"/>
  <c r="J801" i="1" s="1"/>
  <c r="G802" i="1"/>
  <c r="J802" i="1" s="1"/>
  <c r="G803" i="1"/>
  <c r="J803" i="1" s="1"/>
  <c r="G804" i="1"/>
  <c r="J804" i="1" s="1"/>
  <c r="G805" i="1"/>
  <c r="J805" i="1" s="1"/>
  <c r="G806" i="1"/>
  <c r="J806" i="1" s="1"/>
  <c r="G807" i="1"/>
  <c r="J807" i="1" s="1"/>
  <c r="G808" i="1"/>
  <c r="J808" i="1" s="1"/>
  <c r="G809" i="1"/>
  <c r="J809" i="1" s="1"/>
  <c r="G810" i="1"/>
  <c r="J810" i="1" s="1"/>
  <c r="G811" i="1"/>
  <c r="J811" i="1" s="1"/>
  <c r="G812" i="1"/>
  <c r="J812" i="1" s="1"/>
  <c r="G813" i="1"/>
  <c r="J813" i="1" s="1"/>
  <c r="G814" i="1"/>
  <c r="J814" i="1" s="1"/>
  <c r="G815" i="1"/>
  <c r="J815" i="1" s="1"/>
  <c r="G816" i="1"/>
  <c r="J816" i="1" s="1"/>
  <c r="G817" i="1"/>
  <c r="J817" i="1" s="1"/>
  <c r="G818" i="1"/>
  <c r="J818" i="1" s="1"/>
  <c r="G819" i="1"/>
  <c r="J819" i="1" s="1"/>
  <c r="G820" i="1"/>
  <c r="J820" i="1" s="1"/>
  <c r="G821" i="1"/>
  <c r="J821" i="1" s="1"/>
  <c r="G822" i="1"/>
  <c r="J822" i="1" s="1"/>
  <c r="G823" i="1"/>
  <c r="J823" i="1" s="1"/>
  <c r="G824" i="1"/>
  <c r="J824" i="1" s="1"/>
  <c r="G825" i="1"/>
  <c r="J825" i="1" s="1"/>
  <c r="G826" i="1"/>
  <c r="J826" i="1" s="1"/>
  <c r="G827" i="1"/>
  <c r="J827" i="1" s="1"/>
  <c r="G828" i="1"/>
  <c r="J828" i="1" s="1"/>
  <c r="G829" i="1"/>
  <c r="J829" i="1" s="1"/>
  <c r="G830" i="1"/>
  <c r="J830" i="1" s="1"/>
  <c r="G831" i="1"/>
  <c r="J831" i="1" s="1"/>
  <c r="G832" i="1"/>
  <c r="J832" i="1" s="1"/>
  <c r="G833" i="1"/>
  <c r="J833" i="1" s="1"/>
  <c r="G834" i="1"/>
  <c r="J834" i="1" s="1"/>
  <c r="G835" i="1"/>
  <c r="J835" i="1" s="1"/>
  <c r="G836" i="1"/>
  <c r="J836" i="1" s="1"/>
  <c r="G837" i="1"/>
  <c r="J837" i="1" s="1"/>
  <c r="G838" i="1"/>
  <c r="J838" i="1" s="1"/>
  <c r="G839" i="1"/>
  <c r="J839" i="1" s="1"/>
  <c r="G840" i="1"/>
  <c r="J840" i="1" s="1"/>
  <c r="G841" i="1"/>
  <c r="J841" i="1" s="1"/>
  <c r="G842" i="1"/>
  <c r="J842" i="1" s="1"/>
  <c r="G843" i="1"/>
  <c r="J843" i="1" s="1"/>
  <c r="G844" i="1"/>
  <c r="J844" i="1" s="1"/>
  <c r="G845" i="1"/>
  <c r="J845" i="1" s="1"/>
  <c r="G846" i="1"/>
  <c r="J846" i="1" s="1"/>
  <c r="G847" i="1"/>
  <c r="J847" i="1" s="1"/>
  <c r="G848" i="1"/>
  <c r="J848" i="1" s="1"/>
  <c r="G849" i="1"/>
  <c r="J849" i="1" s="1"/>
  <c r="G850" i="1"/>
  <c r="J850" i="1" s="1"/>
  <c r="G851" i="1"/>
  <c r="J851" i="1" s="1"/>
  <c r="G852" i="1"/>
  <c r="J852" i="1" s="1"/>
  <c r="G853" i="1"/>
  <c r="J853" i="1" s="1"/>
  <c r="G854" i="1"/>
  <c r="J854" i="1" s="1"/>
  <c r="G855" i="1"/>
  <c r="J855" i="1" s="1"/>
  <c r="G856" i="1"/>
  <c r="J856" i="1" s="1"/>
  <c r="G857" i="1"/>
  <c r="J857" i="1" s="1"/>
  <c r="G858" i="1"/>
  <c r="J858" i="1" s="1"/>
  <c r="G859" i="1"/>
  <c r="J859" i="1" s="1"/>
  <c r="G860" i="1"/>
  <c r="J860" i="1" s="1"/>
  <c r="G861" i="1"/>
  <c r="J861" i="1" s="1"/>
  <c r="G862" i="1"/>
  <c r="J862" i="1" s="1"/>
  <c r="G863" i="1"/>
  <c r="J863" i="1" s="1"/>
  <c r="G864" i="1"/>
  <c r="J864" i="1" s="1"/>
  <c r="G865" i="1"/>
  <c r="J865" i="1" s="1"/>
  <c r="G866" i="1"/>
  <c r="J866" i="1" s="1"/>
  <c r="G867" i="1"/>
  <c r="J867" i="1" s="1"/>
  <c r="G868" i="1"/>
  <c r="J868" i="1" s="1"/>
  <c r="G869" i="1"/>
  <c r="J869" i="1" s="1"/>
  <c r="G870" i="1"/>
  <c r="J870" i="1" s="1"/>
  <c r="G871" i="1"/>
  <c r="J871" i="1" s="1"/>
  <c r="G872" i="1"/>
  <c r="J872" i="1" s="1"/>
  <c r="G873" i="1"/>
  <c r="J873" i="1" s="1"/>
  <c r="G874" i="1"/>
  <c r="J874" i="1" s="1"/>
  <c r="G875" i="1"/>
  <c r="J875" i="1" s="1"/>
  <c r="G876" i="1"/>
  <c r="J876" i="1" s="1"/>
  <c r="G877" i="1"/>
  <c r="J877" i="1" s="1"/>
  <c r="G878" i="1"/>
  <c r="J878" i="1" s="1"/>
  <c r="G879" i="1"/>
  <c r="J879" i="1" s="1"/>
  <c r="G880" i="1"/>
  <c r="J880" i="1" s="1"/>
  <c r="G881" i="1"/>
  <c r="J881" i="1" s="1"/>
  <c r="G882" i="1"/>
  <c r="J882" i="1" s="1"/>
  <c r="G883" i="1"/>
  <c r="J883" i="1" s="1"/>
  <c r="G884" i="1"/>
  <c r="J884" i="1" s="1"/>
  <c r="G885" i="1"/>
  <c r="J885" i="1" s="1"/>
  <c r="G886" i="1"/>
  <c r="J886" i="1" s="1"/>
  <c r="G887" i="1"/>
  <c r="J887" i="1" s="1"/>
  <c r="G888" i="1"/>
  <c r="J888" i="1" s="1"/>
  <c r="G889" i="1"/>
  <c r="J889" i="1" s="1"/>
  <c r="G890" i="1"/>
  <c r="J890" i="1" s="1"/>
  <c r="G891" i="1"/>
  <c r="J891" i="1" s="1"/>
  <c r="G892" i="1"/>
  <c r="J892" i="1" s="1"/>
  <c r="G893" i="1"/>
  <c r="J893" i="1" s="1"/>
  <c r="G894" i="1"/>
  <c r="J894" i="1" s="1"/>
  <c r="G895" i="1"/>
  <c r="J895" i="1" s="1"/>
  <c r="G896" i="1"/>
  <c r="J896" i="1" s="1"/>
  <c r="G897" i="1"/>
  <c r="J897" i="1" s="1"/>
  <c r="G898" i="1"/>
  <c r="J898" i="1" s="1"/>
  <c r="G899" i="1"/>
  <c r="J899" i="1" s="1"/>
  <c r="G900" i="1"/>
  <c r="J900" i="1" s="1"/>
  <c r="G901" i="1"/>
  <c r="J901" i="1" s="1"/>
  <c r="G902" i="1"/>
  <c r="J902" i="1" s="1"/>
  <c r="G903" i="1"/>
  <c r="J903" i="1" s="1"/>
  <c r="G904" i="1"/>
  <c r="J904" i="1" s="1"/>
  <c r="G905" i="1"/>
  <c r="J905" i="1" s="1"/>
  <c r="G906" i="1"/>
  <c r="J906" i="1" s="1"/>
  <c r="G907" i="1"/>
  <c r="J907" i="1" s="1"/>
  <c r="G908" i="1"/>
  <c r="J908" i="1" s="1"/>
  <c r="G909" i="1"/>
  <c r="J909" i="1" s="1"/>
  <c r="G910" i="1"/>
  <c r="J910" i="1" s="1"/>
  <c r="G911" i="1"/>
  <c r="J911" i="1" s="1"/>
  <c r="G912" i="1"/>
  <c r="J912" i="1" s="1"/>
  <c r="G913" i="1"/>
  <c r="J913" i="1" s="1"/>
  <c r="G914" i="1"/>
  <c r="J914" i="1" s="1"/>
  <c r="G915" i="1"/>
  <c r="J915" i="1" s="1"/>
  <c r="G916" i="1"/>
  <c r="J916" i="1" s="1"/>
  <c r="G917" i="1"/>
  <c r="J917" i="1" s="1"/>
  <c r="G918" i="1"/>
  <c r="J918" i="1" s="1"/>
  <c r="G919" i="1"/>
  <c r="J919" i="1" s="1"/>
  <c r="G920" i="1"/>
  <c r="J920" i="1" s="1"/>
  <c r="G921" i="1"/>
  <c r="J921" i="1" s="1"/>
  <c r="G922" i="1"/>
  <c r="J922" i="1" s="1"/>
  <c r="G923" i="1"/>
  <c r="J923" i="1" s="1"/>
  <c r="G924" i="1"/>
  <c r="J924" i="1" s="1"/>
  <c r="G925" i="1"/>
  <c r="J925" i="1" s="1"/>
  <c r="G926" i="1"/>
  <c r="J926" i="1" s="1"/>
  <c r="G927" i="1"/>
  <c r="J927" i="1" s="1"/>
  <c r="G928" i="1"/>
  <c r="J928" i="1" s="1"/>
  <c r="G929" i="1"/>
  <c r="J929" i="1" s="1"/>
  <c r="G930" i="1"/>
  <c r="J930" i="1" s="1"/>
  <c r="G931" i="1"/>
  <c r="J931" i="1" s="1"/>
  <c r="G932" i="1"/>
  <c r="J932" i="1" s="1"/>
  <c r="G933" i="1"/>
  <c r="J933" i="1" s="1"/>
  <c r="G934" i="1"/>
  <c r="J934" i="1" s="1"/>
  <c r="G935" i="1"/>
  <c r="J935" i="1" s="1"/>
  <c r="G936" i="1"/>
  <c r="J936" i="1" s="1"/>
  <c r="G937" i="1"/>
  <c r="J937" i="1" s="1"/>
  <c r="G938" i="1"/>
  <c r="J938" i="1" s="1"/>
  <c r="G939" i="1"/>
  <c r="J939" i="1" s="1"/>
  <c r="G940" i="1"/>
  <c r="J940" i="1" s="1"/>
  <c r="G941" i="1"/>
  <c r="J941" i="1" s="1"/>
  <c r="G942" i="1"/>
  <c r="J942" i="1" s="1"/>
  <c r="G943" i="1"/>
  <c r="J943" i="1" s="1"/>
  <c r="G944" i="1"/>
  <c r="J944" i="1" s="1"/>
  <c r="G945" i="1"/>
  <c r="J945" i="1" s="1"/>
  <c r="G946" i="1"/>
  <c r="J946" i="1" s="1"/>
  <c r="G947" i="1"/>
  <c r="J947" i="1" s="1"/>
  <c r="G948" i="1"/>
  <c r="J948" i="1" s="1"/>
  <c r="G949" i="1"/>
  <c r="J949" i="1" s="1"/>
  <c r="G950" i="1"/>
  <c r="J950" i="1" s="1"/>
  <c r="G951" i="1"/>
  <c r="J951" i="1" s="1"/>
  <c r="G952" i="1"/>
  <c r="J952" i="1" s="1"/>
  <c r="G953" i="1"/>
  <c r="J953" i="1" s="1"/>
  <c r="G954" i="1"/>
  <c r="J954" i="1" s="1"/>
  <c r="G955" i="1"/>
  <c r="J955" i="1" s="1"/>
  <c r="G956" i="1"/>
  <c r="J956" i="1" s="1"/>
  <c r="G957" i="1"/>
  <c r="J957" i="1" s="1"/>
  <c r="G958" i="1"/>
  <c r="J958" i="1" s="1"/>
  <c r="G959" i="1"/>
  <c r="J959" i="1" s="1"/>
  <c r="G960" i="1"/>
  <c r="J960" i="1" s="1"/>
  <c r="G961" i="1"/>
  <c r="J961" i="1" s="1"/>
  <c r="G962" i="1"/>
  <c r="J962" i="1" s="1"/>
  <c r="G963" i="1"/>
  <c r="J963" i="1" s="1"/>
  <c r="G964" i="1"/>
  <c r="J964" i="1" s="1"/>
  <c r="G965" i="1"/>
  <c r="J965" i="1" s="1"/>
  <c r="G966" i="1"/>
  <c r="J966" i="1" s="1"/>
  <c r="G967" i="1"/>
  <c r="J967" i="1" s="1"/>
  <c r="G968" i="1"/>
  <c r="J968" i="1" s="1"/>
  <c r="G969" i="1"/>
  <c r="J969" i="1" s="1"/>
  <c r="G970" i="1"/>
  <c r="J970" i="1" s="1"/>
  <c r="G971" i="1"/>
  <c r="J971" i="1" s="1"/>
  <c r="G972" i="1"/>
  <c r="J972" i="1" s="1"/>
  <c r="G973" i="1"/>
  <c r="J973" i="1" s="1"/>
  <c r="G974" i="1"/>
  <c r="J974" i="1" s="1"/>
  <c r="G975" i="1"/>
  <c r="J975" i="1" s="1"/>
  <c r="G976" i="1"/>
  <c r="J976" i="1" s="1"/>
  <c r="G977" i="1"/>
  <c r="J977" i="1" s="1"/>
  <c r="G978" i="1"/>
  <c r="J978" i="1" s="1"/>
  <c r="G979" i="1"/>
  <c r="J979" i="1" s="1"/>
  <c r="G980" i="1"/>
  <c r="J980" i="1" s="1"/>
  <c r="G981" i="1"/>
  <c r="J981" i="1" s="1"/>
  <c r="G982" i="1"/>
  <c r="J982" i="1" s="1"/>
  <c r="G983" i="1"/>
  <c r="J983" i="1" s="1"/>
  <c r="G984" i="1"/>
  <c r="J984" i="1" s="1"/>
  <c r="G985" i="1"/>
  <c r="J985" i="1" s="1"/>
  <c r="G986" i="1"/>
  <c r="J986" i="1" s="1"/>
  <c r="G987" i="1"/>
  <c r="J987" i="1" s="1"/>
  <c r="G988" i="1"/>
  <c r="J988" i="1" s="1"/>
  <c r="G989" i="1"/>
  <c r="J989" i="1" s="1"/>
  <c r="G990" i="1"/>
  <c r="J990" i="1" s="1"/>
  <c r="G991" i="1"/>
  <c r="J991" i="1" s="1"/>
  <c r="G992" i="1"/>
  <c r="J992" i="1" s="1"/>
  <c r="G993" i="1"/>
  <c r="J993" i="1" s="1"/>
  <c r="G994" i="1"/>
  <c r="J994" i="1" s="1"/>
  <c r="G995" i="1"/>
  <c r="J995" i="1" s="1"/>
  <c r="G996" i="1"/>
  <c r="J996" i="1" s="1"/>
  <c r="G997" i="1"/>
  <c r="J997" i="1" s="1"/>
  <c r="G998" i="1"/>
  <c r="J998" i="1" s="1"/>
  <c r="G999" i="1"/>
  <c r="J999" i="1" s="1"/>
  <c r="G1000" i="1"/>
  <c r="J1000" i="1" s="1"/>
  <c r="G1001" i="1"/>
  <c r="J1001" i="1" s="1"/>
  <c r="G1002" i="1"/>
  <c r="J1002" i="1" s="1"/>
  <c r="G1003" i="1"/>
  <c r="J1003" i="1" s="1"/>
  <c r="G1004" i="1"/>
  <c r="J1004" i="1" s="1"/>
  <c r="G1005" i="1"/>
  <c r="J1005" i="1" s="1"/>
  <c r="G1006" i="1"/>
  <c r="J1006" i="1" s="1"/>
  <c r="G1007" i="1"/>
  <c r="J1007" i="1" s="1"/>
  <c r="G1008" i="1"/>
  <c r="J1008" i="1" s="1"/>
  <c r="G1009" i="1"/>
  <c r="J1009" i="1" s="1"/>
  <c r="G1010" i="1"/>
  <c r="J1010" i="1" s="1"/>
  <c r="G1011" i="1"/>
  <c r="J1011" i="1" s="1"/>
  <c r="G1012" i="1"/>
  <c r="J1012" i="1" s="1"/>
  <c r="G1013" i="1"/>
  <c r="J1013" i="1" s="1"/>
  <c r="G1014" i="1"/>
  <c r="J1014" i="1" s="1"/>
  <c r="G1015" i="1"/>
  <c r="J1015" i="1" s="1"/>
  <c r="G1016" i="1"/>
  <c r="J1016" i="1" s="1"/>
  <c r="G1017" i="1"/>
  <c r="J1017" i="1" s="1"/>
  <c r="G1018" i="1"/>
  <c r="J1018" i="1" s="1"/>
  <c r="G1019" i="1"/>
  <c r="J1019" i="1" s="1"/>
  <c r="G1020" i="1"/>
  <c r="J1020" i="1" s="1"/>
  <c r="G1021" i="1"/>
  <c r="J1021" i="1" s="1"/>
  <c r="G1022" i="1"/>
  <c r="J1022" i="1" s="1"/>
  <c r="G1023" i="1"/>
  <c r="J1023" i="1" s="1"/>
  <c r="G1024" i="1"/>
  <c r="J1024" i="1" s="1"/>
  <c r="G1025" i="1"/>
  <c r="J1025" i="1" s="1"/>
  <c r="G1026" i="1"/>
  <c r="J1026" i="1" s="1"/>
  <c r="G1027" i="1"/>
  <c r="J1027" i="1" s="1"/>
  <c r="G1028" i="1"/>
  <c r="J1028" i="1" s="1"/>
  <c r="G1029" i="1"/>
  <c r="J1029" i="1" s="1"/>
  <c r="G1030" i="1"/>
  <c r="J1030" i="1" s="1"/>
  <c r="G1031" i="1"/>
  <c r="J1031" i="1" s="1"/>
  <c r="G1032" i="1"/>
  <c r="J1032" i="1" s="1"/>
  <c r="G1033" i="1"/>
  <c r="J1033" i="1" s="1"/>
  <c r="G1034" i="1"/>
  <c r="J1034" i="1" s="1"/>
  <c r="G1035" i="1"/>
  <c r="J1035" i="1" s="1"/>
  <c r="G1036" i="1"/>
  <c r="J1036" i="1" s="1"/>
  <c r="G1037" i="1"/>
  <c r="J1037" i="1" s="1"/>
  <c r="G1038" i="1"/>
  <c r="J1038" i="1" s="1"/>
  <c r="G1039" i="1"/>
  <c r="J1039" i="1" s="1"/>
  <c r="G1040" i="1"/>
  <c r="J1040" i="1" s="1"/>
  <c r="G1041" i="1"/>
  <c r="J1041" i="1" s="1"/>
  <c r="G1042" i="1"/>
  <c r="J1042" i="1" s="1"/>
  <c r="G1043" i="1"/>
  <c r="J1043" i="1" s="1"/>
  <c r="G1044" i="1"/>
  <c r="J1044" i="1" s="1"/>
  <c r="G1045" i="1"/>
  <c r="J1045" i="1" s="1"/>
  <c r="G1046" i="1"/>
  <c r="J1046" i="1" s="1"/>
  <c r="G1047" i="1"/>
  <c r="J1047" i="1" s="1"/>
  <c r="G1048" i="1"/>
  <c r="J1048" i="1" s="1"/>
  <c r="G1049" i="1"/>
  <c r="J1049" i="1" s="1"/>
  <c r="G1050" i="1"/>
  <c r="J1050" i="1" s="1"/>
  <c r="G1051" i="1"/>
  <c r="J1051" i="1" s="1"/>
  <c r="G1052" i="1"/>
  <c r="J1052" i="1" s="1"/>
  <c r="G1053" i="1"/>
  <c r="J1053" i="1" s="1"/>
  <c r="G1054" i="1"/>
  <c r="J1054" i="1" s="1"/>
  <c r="G1055" i="1"/>
  <c r="J1055" i="1" s="1"/>
  <c r="G1056" i="1"/>
  <c r="J1056" i="1" s="1"/>
  <c r="G1057" i="1"/>
  <c r="J1057" i="1" s="1"/>
  <c r="G1058" i="1"/>
  <c r="J1058" i="1" s="1"/>
  <c r="G1059" i="1"/>
  <c r="J1059" i="1" s="1"/>
  <c r="G1060" i="1"/>
  <c r="J1060" i="1" s="1"/>
  <c r="G1061" i="1"/>
  <c r="J1061" i="1" s="1"/>
  <c r="G1062" i="1"/>
  <c r="J1062" i="1" s="1"/>
  <c r="G1063" i="1"/>
  <c r="J1063" i="1" s="1"/>
  <c r="G1064" i="1"/>
  <c r="J1064" i="1" s="1"/>
  <c r="G1065" i="1"/>
  <c r="J1065" i="1" s="1"/>
  <c r="G1066" i="1"/>
  <c r="J1066" i="1" s="1"/>
  <c r="G1067" i="1"/>
  <c r="J1067" i="1" s="1"/>
  <c r="G1068" i="1"/>
  <c r="J1068" i="1" s="1"/>
  <c r="G1069" i="1"/>
  <c r="J1069" i="1" s="1"/>
  <c r="G1070" i="1"/>
  <c r="J1070" i="1" s="1"/>
  <c r="G1071" i="1"/>
  <c r="J1071" i="1" s="1"/>
  <c r="G1072" i="1"/>
  <c r="J1072" i="1" s="1"/>
  <c r="G1073" i="1"/>
  <c r="J1073" i="1" s="1"/>
  <c r="G1074" i="1"/>
  <c r="J1074" i="1" s="1"/>
  <c r="G1075" i="1"/>
  <c r="J1075" i="1" s="1"/>
  <c r="G1076" i="1"/>
  <c r="J1076" i="1" s="1"/>
  <c r="G1077" i="1"/>
  <c r="J1077" i="1" s="1"/>
  <c r="G1078" i="1"/>
  <c r="J1078" i="1" s="1"/>
  <c r="G1079" i="1"/>
  <c r="J1079" i="1" s="1"/>
  <c r="G1080" i="1"/>
  <c r="J1080" i="1" s="1"/>
  <c r="G1081" i="1"/>
  <c r="J1081" i="1" s="1"/>
  <c r="G1082" i="1"/>
  <c r="J1082" i="1" s="1"/>
  <c r="G1083" i="1"/>
  <c r="J1083" i="1" s="1"/>
  <c r="G1084" i="1"/>
  <c r="J1084" i="1" s="1"/>
  <c r="G1085" i="1"/>
  <c r="J1085" i="1" s="1"/>
  <c r="G1086" i="1"/>
  <c r="J1086" i="1" s="1"/>
  <c r="G1087" i="1"/>
  <c r="J1087" i="1" s="1"/>
  <c r="G1088" i="1"/>
  <c r="J1088" i="1" s="1"/>
  <c r="G1089" i="1"/>
  <c r="J1089" i="1" s="1"/>
  <c r="G1090" i="1"/>
  <c r="J1090" i="1" s="1"/>
  <c r="G1091" i="1"/>
  <c r="J1091" i="1" s="1"/>
  <c r="G1092" i="1"/>
  <c r="J1092" i="1" s="1"/>
  <c r="G1093" i="1"/>
  <c r="J1093" i="1" s="1"/>
  <c r="G1094" i="1"/>
  <c r="J1094" i="1" s="1"/>
  <c r="G1095" i="1"/>
  <c r="J1095" i="1" s="1"/>
  <c r="G1096" i="1"/>
  <c r="J1096" i="1" s="1"/>
  <c r="G1097" i="1"/>
  <c r="J1097" i="1" s="1"/>
  <c r="G1098" i="1"/>
  <c r="J1098" i="1" s="1"/>
  <c r="G1099" i="1"/>
  <c r="J1099" i="1" s="1"/>
  <c r="G1100" i="1"/>
  <c r="J1100" i="1" s="1"/>
  <c r="G1101" i="1"/>
  <c r="J1101" i="1" s="1"/>
  <c r="G1102" i="1"/>
  <c r="J1102" i="1" s="1"/>
  <c r="G1103" i="1"/>
  <c r="J1103" i="1" s="1"/>
  <c r="G1104" i="1"/>
  <c r="J1104" i="1" s="1"/>
  <c r="G1105" i="1"/>
  <c r="J1105" i="1" s="1"/>
  <c r="G1106" i="1"/>
  <c r="J1106" i="1" s="1"/>
  <c r="G1107" i="1"/>
  <c r="J1107" i="1" s="1"/>
  <c r="G1108" i="1"/>
  <c r="J1108" i="1" s="1"/>
  <c r="G1109" i="1"/>
  <c r="J1109" i="1" s="1"/>
  <c r="G1110" i="1"/>
  <c r="J1110" i="1" s="1"/>
  <c r="G1111" i="1"/>
  <c r="J1111" i="1" s="1"/>
  <c r="G1112" i="1"/>
  <c r="J1112" i="1" s="1"/>
  <c r="G1113" i="1"/>
  <c r="J1113" i="1" s="1"/>
  <c r="G1114" i="1"/>
  <c r="J1114" i="1" s="1"/>
  <c r="G1115" i="1"/>
  <c r="J1115" i="1" s="1"/>
  <c r="G1116" i="1"/>
  <c r="J1116" i="1" s="1"/>
  <c r="G1117" i="1"/>
  <c r="J1117" i="1" s="1"/>
  <c r="G1118" i="1"/>
  <c r="J1118" i="1" s="1"/>
  <c r="G1119" i="1"/>
  <c r="J1119" i="1" s="1"/>
  <c r="G1120" i="1"/>
  <c r="J1120" i="1" s="1"/>
  <c r="G1121" i="1"/>
  <c r="J1121" i="1" s="1"/>
  <c r="G1122" i="1"/>
  <c r="J1122" i="1" s="1"/>
  <c r="G1123" i="1"/>
  <c r="J1123" i="1" s="1"/>
  <c r="G1124" i="1"/>
  <c r="J1124" i="1" s="1"/>
  <c r="G1125" i="1"/>
  <c r="J1125" i="1" s="1"/>
  <c r="G1126" i="1"/>
  <c r="J1126" i="1" s="1"/>
  <c r="G1127" i="1"/>
  <c r="J1127" i="1" s="1"/>
  <c r="G1128" i="1"/>
  <c r="J1128" i="1" s="1"/>
  <c r="G1129" i="1"/>
  <c r="J1129" i="1" s="1"/>
  <c r="G1130" i="1"/>
  <c r="J1130" i="1" s="1"/>
  <c r="G1131" i="1"/>
  <c r="J1131" i="1" s="1"/>
  <c r="G1132" i="1"/>
  <c r="J1132" i="1" s="1"/>
  <c r="G1133" i="1"/>
  <c r="J1133" i="1" s="1"/>
  <c r="G1134" i="1"/>
  <c r="J1134" i="1" s="1"/>
  <c r="G1135" i="1"/>
  <c r="J1135" i="1" s="1"/>
  <c r="G1136" i="1"/>
  <c r="J1136" i="1" s="1"/>
  <c r="G1137" i="1"/>
  <c r="J1137" i="1" s="1"/>
  <c r="G1138" i="1"/>
  <c r="J1138" i="1" s="1"/>
  <c r="G1139" i="1"/>
  <c r="J1139" i="1" s="1"/>
  <c r="G1140" i="1"/>
  <c r="J1140" i="1" s="1"/>
  <c r="G1141" i="1"/>
  <c r="J1141" i="1" s="1"/>
  <c r="G1142" i="1"/>
  <c r="J1142" i="1" s="1"/>
  <c r="G1143" i="1"/>
  <c r="J1143" i="1" s="1"/>
  <c r="G1144" i="1"/>
  <c r="J1144" i="1" s="1"/>
  <c r="G1145" i="1"/>
  <c r="J1145" i="1" s="1"/>
  <c r="G1146" i="1"/>
  <c r="J1146" i="1" s="1"/>
  <c r="G1147" i="1"/>
  <c r="J1147" i="1" s="1"/>
  <c r="G1148" i="1"/>
  <c r="J1148" i="1" s="1"/>
  <c r="G1149" i="1"/>
  <c r="J1149" i="1" s="1"/>
  <c r="G1150" i="1"/>
  <c r="J1150" i="1" s="1"/>
  <c r="G1151" i="1"/>
  <c r="J1151" i="1" s="1"/>
  <c r="G1152" i="1"/>
  <c r="J1152" i="1" s="1"/>
  <c r="G1153" i="1"/>
  <c r="J1153" i="1" s="1"/>
  <c r="G1154" i="1"/>
  <c r="J1154" i="1" s="1"/>
  <c r="G1155" i="1"/>
  <c r="J1155" i="1" s="1"/>
  <c r="G1156" i="1"/>
  <c r="J1156" i="1" s="1"/>
  <c r="G1157" i="1"/>
  <c r="J1157" i="1" s="1"/>
  <c r="G1158" i="1"/>
  <c r="J1158" i="1" s="1"/>
  <c r="G1159" i="1"/>
  <c r="J1159" i="1" s="1"/>
  <c r="G1160" i="1"/>
  <c r="J1160" i="1" s="1"/>
  <c r="G1161" i="1"/>
  <c r="J1161" i="1" s="1"/>
  <c r="G1162" i="1"/>
  <c r="J1162" i="1" s="1"/>
  <c r="G1163" i="1"/>
  <c r="J1163" i="1" s="1"/>
  <c r="G1164" i="1"/>
  <c r="J1164" i="1" s="1"/>
  <c r="G1165" i="1"/>
  <c r="J1165" i="1" s="1"/>
  <c r="G1166" i="1"/>
  <c r="J1166" i="1" s="1"/>
  <c r="G1167" i="1"/>
  <c r="J1167" i="1" s="1"/>
  <c r="G1168" i="1"/>
  <c r="J1168" i="1" s="1"/>
  <c r="G1169" i="1"/>
  <c r="J1169" i="1" s="1"/>
  <c r="G1170" i="1"/>
  <c r="J1170" i="1" s="1"/>
  <c r="G1171" i="1"/>
  <c r="J1171" i="1" s="1"/>
  <c r="G1172" i="1"/>
  <c r="J1172" i="1" s="1"/>
  <c r="G1173" i="1"/>
  <c r="J1173" i="1" s="1"/>
  <c r="G1174" i="1"/>
  <c r="J1174" i="1" s="1"/>
  <c r="G1175" i="1"/>
  <c r="J1175" i="1" s="1"/>
  <c r="G1176" i="1"/>
  <c r="J1176" i="1" s="1"/>
  <c r="G1177" i="1"/>
  <c r="J1177" i="1" s="1"/>
  <c r="G1178" i="1"/>
  <c r="J1178" i="1" s="1"/>
  <c r="G1179" i="1"/>
  <c r="J1179" i="1" s="1"/>
  <c r="G1180" i="1"/>
  <c r="J1180" i="1" s="1"/>
  <c r="G1181" i="1"/>
  <c r="J1181" i="1" s="1"/>
  <c r="G1182" i="1"/>
  <c r="J1182" i="1" s="1"/>
  <c r="G1183" i="1"/>
  <c r="J1183" i="1" s="1"/>
  <c r="G1184" i="1"/>
  <c r="J1184" i="1" s="1"/>
  <c r="G1185" i="1"/>
  <c r="J1185" i="1" s="1"/>
  <c r="G1186" i="1"/>
  <c r="J1186" i="1" s="1"/>
  <c r="G1187" i="1"/>
  <c r="J1187" i="1" s="1"/>
  <c r="G1188" i="1"/>
  <c r="J1188" i="1" s="1"/>
  <c r="G1189" i="1"/>
  <c r="J1189" i="1" s="1"/>
  <c r="G1190" i="1"/>
  <c r="J1190" i="1" s="1"/>
  <c r="G1191" i="1"/>
  <c r="J1191" i="1" s="1"/>
  <c r="G1192" i="1"/>
  <c r="J1192" i="1" s="1"/>
  <c r="G1193" i="1"/>
  <c r="J1193" i="1" s="1"/>
  <c r="G1194" i="1"/>
  <c r="J1194" i="1" s="1"/>
  <c r="G1195" i="1"/>
  <c r="J1195" i="1" s="1"/>
  <c r="G1196" i="1"/>
  <c r="J1196" i="1" s="1"/>
  <c r="G1197" i="1"/>
  <c r="J1197" i="1" s="1"/>
  <c r="G1198" i="1"/>
  <c r="J1198" i="1" s="1"/>
  <c r="G1199" i="1"/>
  <c r="J1199" i="1" s="1"/>
  <c r="G1200" i="1"/>
  <c r="J1200" i="1" s="1"/>
  <c r="G1201" i="1"/>
  <c r="J1201" i="1" s="1"/>
  <c r="G1202" i="1"/>
  <c r="J1202" i="1" s="1"/>
  <c r="G1203" i="1"/>
  <c r="J1203" i="1" s="1"/>
  <c r="G1204" i="1"/>
  <c r="J1204" i="1" s="1"/>
  <c r="G1205" i="1"/>
  <c r="J1205" i="1" s="1"/>
  <c r="G1206" i="1"/>
  <c r="J1206" i="1" s="1"/>
  <c r="G1207" i="1"/>
  <c r="J1207" i="1" s="1"/>
  <c r="G1208" i="1"/>
  <c r="J1208" i="1" s="1"/>
  <c r="G1209" i="1"/>
  <c r="J1209" i="1" s="1"/>
  <c r="G1210" i="1"/>
  <c r="J1210" i="1" s="1"/>
  <c r="G1211" i="1"/>
  <c r="J1211" i="1" s="1"/>
  <c r="G1212" i="1"/>
  <c r="J1212" i="1" s="1"/>
  <c r="G1213" i="1"/>
  <c r="J1213" i="1" s="1"/>
  <c r="G1214" i="1"/>
  <c r="J1214" i="1" s="1"/>
  <c r="G1215" i="1"/>
  <c r="J1215" i="1" s="1"/>
  <c r="G1216" i="1"/>
  <c r="J1216" i="1" s="1"/>
  <c r="G1217" i="1"/>
  <c r="J1217" i="1" s="1"/>
  <c r="G1218" i="1"/>
  <c r="J1218" i="1" s="1"/>
  <c r="G1219" i="1"/>
  <c r="J1219" i="1" s="1"/>
  <c r="G1220" i="1"/>
  <c r="J1220" i="1" s="1"/>
  <c r="G1221" i="1"/>
  <c r="J1221" i="1" s="1"/>
  <c r="G1222" i="1"/>
  <c r="J1222" i="1" s="1"/>
  <c r="G1223" i="1"/>
  <c r="J1223" i="1" s="1"/>
  <c r="G1224" i="1"/>
  <c r="J1224" i="1" s="1"/>
  <c r="G1225" i="1"/>
  <c r="J1225" i="1" s="1"/>
  <c r="G1226" i="1"/>
  <c r="J1226" i="1" s="1"/>
  <c r="G1227" i="1"/>
  <c r="J1227" i="1" s="1"/>
  <c r="G1228" i="1"/>
  <c r="J1228" i="1" s="1"/>
  <c r="G1229" i="1"/>
  <c r="J1229" i="1" s="1"/>
  <c r="G1230" i="1"/>
  <c r="J1230" i="1" s="1"/>
  <c r="G1231" i="1"/>
  <c r="J1231" i="1" s="1"/>
  <c r="G1232" i="1"/>
  <c r="J1232" i="1" s="1"/>
  <c r="G1233" i="1"/>
  <c r="J1233" i="1" s="1"/>
  <c r="G1234" i="1"/>
  <c r="J1234" i="1" s="1"/>
  <c r="G1235" i="1"/>
  <c r="J1235" i="1" s="1"/>
  <c r="G1236" i="1"/>
  <c r="J1236" i="1" s="1"/>
  <c r="G1237" i="1"/>
  <c r="J1237" i="1" s="1"/>
  <c r="G1238" i="1"/>
  <c r="J1238" i="1" s="1"/>
  <c r="G1239" i="1"/>
  <c r="J1239" i="1" s="1"/>
  <c r="G1240" i="1"/>
  <c r="J1240" i="1" s="1"/>
  <c r="G1241" i="1"/>
  <c r="J1241" i="1" s="1"/>
  <c r="G1242" i="1"/>
  <c r="J1242" i="1" s="1"/>
  <c r="G1243" i="1"/>
  <c r="J1243" i="1" s="1"/>
  <c r="G1244" i="1"/>
  <c r="J1244" i="1" s="1"/>
  <c r="G1245" i="1"/>
  <c r="J1245" i="1" s="1"/>
  <c r="G1246" i="1"/>
  <c r="J1246" i="1" s="1"/>
  <c r="G1247" i="1"/>
  <c r="J1247" i="1" s="1"/>
  <c r="G1248" i="1"/>
  <c r="J1248" i="1" s="1"/>
  <c r="G1249" i="1"/>
  <c r="J1249" i="1" s="1"/>
  <c r="G1250" i="1"/>
  <c r="J1250" i="1" s="1"/>
  <c r="G1251" i="1"/>
  <c r="J1251" i="1" s="1"/>
  <c r="G1252" i="1"/>
  <c r="J1252" i="1" s="1"/>
  <c r="G1253" i="1"/>
  <c r="J1253" i="1" s="1"/>
  <c r="G1254" i="1"/>
  <c r="J1254" i="1" s="1"/>
  <c r="G1255" i="1"/>
  <c r="J1255" i="1" s="1"/>
  <c r="G1256" i="1"/>
  <c r="J1256" i="1" s="1"/>
  <c r="G1257" i="1"/>
  <c r="J1257" i="1" s="1"/>
  <c r="G1258" i="1"/>
  <c r="J1258" i="1" s="1"/>
  <c r="G1259" i="1"/>
  <c r="J1259" i="1" s="1"/>
  <c r="G1260" i="1"/>
  <c r="J1260" i="1" s="1"/>
  <c r="G1261" i="1"/>
  <c r="J1261" i="1" s="1"/>
  <c r="G1262" i="1"/>
  <c r="J1262" i="1" s="1"/>
  <c r="G1263" i="1"/>
  <c r="J1263" i="1" s="1"/>
  <c r="G1264" i="1"/>
  <c r="J1264" i="1" s="1"/>
  <c r="G1265" i="1"/>
  <c r="J1265" i="1" s="1"/>
  <c r="G1266" i="1"/>
  <c r="J1266" i="1" s="1"/>
  <c r="G1267" i="1"/>
  <c r="J1267" i="1" s="1"/>
  <c r="G1268" i="1"/>
  <c r="J1268" i="1" s="1"/>
  <c r="G1269" i="1"/>
  <c r="J1269" i="1" s="1"/>
  <c r="G1270" i="1"/>
  <c r="J1270" i="1" s="1"/>
  <c r="G1271" i="1"/>
  <c r="J1271" i="1" s="1"/>
  <c r="G1272" i="1"/>
  <c r="J1272" i="1" s="1"/>
  <c r="G1273" i="1"/>
  <c r="J1273" i="1" s="1"/>
  <c r="G1274" i="1"/>
  <c r="J1274" i="1" s="1"/>
  <c r="G1275" i="1"/>
  <c r="J1275" i="1" s="1"/>
  <c r="G1276" i="1"/>
  <c r="J1276" i="1" s="1"/>
  <c r="G1277" i="1"/>
  <c r="J1277" i="1" s="1"/>
  <c r="G1278" i="1"/>
  <c r="J1278" i="1" s="1"/>
  <c r="G1279" i="1"/>
  <c r="J1279" i="1" s="1"/>
  <c r="G1280" i="1"/>
  <c r="J1280" i="1" s="1"/>
  <c r="G1281" i="1"/>
  <c r="J1281" i="1" s="1"/>
  <c r="G1282" i="1"/>
  <c r="J1282" i="1" s="1"/>
  <c r="G1283" i="1"/>
  <c r="J1283" i="1" s="1"/>
  <c r="G1284" i="1"/>
  <c r="J1284" i="1" s="1"/>
  <c r="G1285" i="1"/>
  <c r="J1285" i="1" s="1"/>
  <c r="G1286" i="1"/>
  <c r="J1286" i="1" s="1"/>
  <c r="G1287" i="1"/>
  <c r="J1287" i="1" s="1"/>
  <c r="G1288" i="1"/>
  <c r="J1288" i="1" s="1"/>
  <c r="G1289" i="1"/>
  <c r="J1289" i="1" s="1"/>
  <c r="G1290" i="1"/>
  <c r="J1290" i="1" s="1"/>
  <c r="G1291" i="1"/>
  <c r="J1291" i="1" s="1"/>
  <c r="G1292" i="1"/>
  <c r="J1292" i="1" s="1"/>
  <c r="G1293" i="1"/>
  <c r="J1293" i="1" s="1"/>
  <c r="G1294" i="1"/>
  <c r="J1294" i="1" s="1"/>
  <c r="G1295" i="1"/>
  <c r="J1295" i="1" s="1"/>
  <c r="G1296" i="1"/>
  <c r="J1296" i="1" s="1"/>
  <c r="G1297" i="1"/>
  <c r="J1297" i="1" s="1"/>
  <c r="G1298" i="1"/>
  <c r="J1298" i="1" s="1"/>
  <c r="G1299" i="1"/>
  <c r="J1299" i="1" s="1"/>
  <c r="G1300" i="1"/>
  <c r="J1300" i="1" s="1"/>
  <c r="G1301" i="1"/>
  <c r="J1301" i="1" s="1"/>
  <c r="G1302" i="1"/>
  <c r="J1302" i="1" s="1"/>
  <c r="G1303" i="1"/>
  <c r="J1303" i="1" s="1"/>
  <c r="G1304" i="1"/>
  <c r="J1304" i="1" s="1"/>
  <c r="G1305" i="1"/>
  <c r="J1305" i="1" s="1"/>
  <c r="G1306" i="1"/>
  <c r="J1306" i="1" s="1"/>
  <c r="G1307" i="1"/>
  <c r="J1307" i="1" s="1"/>
  <c r="G1308" i="1"/>
  <c r="J1308" i="1" s="1"/>
  <c r="G1309" i="1"/>
  <c r="J1309" i="1" s="1"/>
  <c r="G1310" i="1"/>
  <c r="J1310" i="1" s="1"/>
  <c r="G1311" i="1"/>
  <c r="J1311" i="1" s="1"/>
  <c r="G1312" i="1"/>
  <c r="J1312" i="1" s="1"/>
  <c r="G1313" i="1"/>
  <c r="J1313" i="1" s="1"/>
  <c r="G1314" i="1"/>
  <c r="J1314" i="1" s="1"/>
  <c r="G1315" i="1"/>
  <c r="J1315" i="1" s="1"/>
  <c r="G1316" i="1"/>
  <c r="J1316" i="1" s="1"/>
  <c r="G1317" i="1"/>
  <c r="J1317" i="1" s="1"/>
  <c r="G1318" i="1"/>
  <c r="J1318" i="1" s="1"/>
  <c r="G1319" i="1"/>
  <c r="J1319" i="1" s="1"/>
  <c r="G1320" i="1"/>
  <c r="J1320" i="1" s="1"/>
  <c r="G1321" i="1"/>
  <c r="J1321" i="1" s="1"/>
  <c r="G1322" i="1"/>
  <c r="J1322" i="1" s="1"/>
  <c r="G1323" i="1"/>
  <c r="J1323" i="1" s="1"/>
  <c r="G1324" i="1"/>
  <c r="J1324" i="1" s="1"/>
  <c r="G1325" i="1"/>
  <c r="J1325" i="1" s="1"/>
  <c r="G1326" i="1"/>
  <c r="J1326" i="1" s="1"/>
  <c r="G1327" i="1"/>
  <c r="J1327" i="1" s="1"/>
  <c r="G1328" i="1"/>
  <c r="J1328" i="1" s="1"/>
  <c r="G1329" i="1"/>
  <c r="J1329" i="1" s="1"/>
  <c r="G1330" i="1"/>
  <c r="J1330" i="1" s="1"/>
  <c r="G1331" i="1"/>
  <c r="J1331" i="1" s="1"/>
  <c r="G1332" i="1"/>
  <c r="J1332" i="1" s="1"/>
  <c r="G1333" i="1"/>
  <c r="J1333" i="1" s="1"/>
  <c r="G1334" i="1"/>
  <c r="J1334" i="1" s="1"/>
  <c r="G1335" i="1"/>
  <c r="J1335" i="1" s="1"/>
  <c r="G1336" i="1"/>
  <c r="J1336" i="1" s="1"/>
  <c r="G1337" i="1"/>
  <c r="J1337" i="1" s="1"/>
  <c r="G1338" i="1"/>
  <c r="J1338" i="1" s="1"/>
  <c r="G1339" i="1"/>
  <c r="J1339" i="1" s="1"/>
  <c r="G1340" i="1"/>
  <c r="J1340" i="1" s="1"/>
  <c r="G1341" i="1"/>
  <c r="J1341" i="1" s="1"/>
  <c r="G1342" i="1"/>
  <c r="J1342" i="1" s="1"/>
  <c r="G1343" i="1"/>
  <c r="J1343" i="1" s="1"/>
  <c r="G1344" i="1"/>
  <c r="J1344" i="1" s="1"/>
  <c r="G1345" i="1"/>
  <c r="J1345" i="1" s="1"/>
  <c r="G1346" i="1"/>
  <c r="J1346" i="1" s="1"/>
  <c r="G1347" i="1"/>
  <c r="J1347" i="1" s="1"/>
  <c r="G1348" i="1"/>
  <c r="J1348" i="1" s="1"/>
  <c r="G1349" i="1"/>
  <c r="J1349" i="1" s="1"/>
  <c r="G1350" i="1"/>
  <c r="J1350" i="1" s="1"/>
  <c r="G1351" i="1"/>
  <c r="J1351" i="1" s="1"/>
  <c r="G1352" i="1"/>
  <c r="J1352" i="1" s="1"/>
  <c r="G1353" i="1"/>
  <c r="J1353" i="1" s="1"/>
  <c r="G1354" i="1"/>
  <c r="J1354" i="1" s="1"/>
  <c r="G1355" i="1"/>
  <c r="J1355" i="1" s="1"/>
  <c r="G1356" i="1"/>
  <c r="J1356" i="1" s="1"/>
  <c r="G1357" i="1"/>
  <c r="J1357" i="1" s="1"/>
  <c r="G1358" i="1"/>
  <c r="J1358" i="1" s="1"/>
  <c r="G1359" i="1"/>
  <c r="J1359" i="1" s="1"/>
  <c r="G1360" i="1"/>
  <c r="J1360" i="1" s="1"/>
  <c r="G1361" i="1"/>
  <c r="J1361" i="1" s="1"/>
  <c r="G1362" i="1"/>
  <c r="J1362" i="1" s="1"/>
  <c r="G1363" i="1"/>
  <c r="J1363" i="1" s="1"/>
  <c r="G1364" i="1"/>
  <c r="J1364" i="1" s="1"/>
  <c r="G1365" i="1"/>
  <c r="J1365" i="1" s="1"/>
  <c r="G1366" i="1"/>
  <c r="J1366" i="1" s="1"/>
  <c r="G1367" i="1"/>
  <c r="J1367" i="1" s="1"/>
  <c r="G1368" i="1"/>
  <c r="J1368" i="1" s="1"/>
  <c r="G1369" i="1"/>
  <c r="J1369" i="1" s="1"/>
  <c r="G1370" i="1"/>
  <c r="J1370" i="1" s="1"/>
  <c r="G1371" i="1"/>
  <c r="J1371" i="1" s="1"/>
  <c r="G1372" i="1"/>
  <c r="J1372" i="1" s="1"/>
  <c r="G1373" i="1"/>
  <c r="J1373" i="1" s="1"/>
  <c r="G1374" i="1"/>
  <c r="J1374" i="1" s="1"/>
  <c r="G1375" i="1"/>
  <c r="J1375" i="1" s="1"/>
  <c r="G1376" i="1"/>
  <c r="J1376" i="1" s="1"/>
  <c r="G1377" i="1"/>
  <c r="J1377" i="1" s="1"/>
  <c r="G1378" i="1"/>
  <c r="J1378" i="1" s="1"/>
  <c r="G1379" i="1"/>
  <c r="J1379" i="1" s="1"/>
  <c r="G1380" i="1"/>
  <c r="J1380" i="1" s="1"/>
  <c r="G1381" i="1"/>
  <c r="J1381" i="1" s="1"/>
  <c r="G1382" i="1"/>
  <c r="J1382" i="1" s="1"/>
  <c r="G1383" i="1"/>
  <c r="J1383" i="1" s="1"/>
  <c r="G1384" i="1"/>
  <c r="J1384" i="1" s="1"/>
  <c r="G1385" i="1"/>
  <c r="J1385" i="1" s="1"/>
  <c r="G1386" i="1"/>
  <c r="J1386" i="1" s="1"/>
  <c r="G1387" i="1"/>
  <c r="J1387" i="1" s="1"/>
  <c r="G1388" i="1"/>
  <c r="J1388" i="1" s="1"/>
  <c r="G1389" i="1"/>
  <c r="J1389" i="1" s="1"/>
  <c r="G1390" i="1"/>
  <c r="J1390" i="1" s="1"/>
  <c r="G1391" i="1"/>
  <c r="J1391" i="1" s="1"/>
  <c r="G1392" i="1"/>
  <c r="J1392" i="1" s="1"/>
  <c r="G1393" i="1"/>
  <c r="J1393" i="1" s="1"/>
  <c r="G1394" i="1"/>
  <c r="J1394" i="1" s="1"/>
  <c r="G1395" i="1"/>
  <c r="J1395" i="1" s="1"/>
  <c r="G1396" i="1"/>
  <c r="J1396" i="1" s="1"/>
  <c r="G1397" i="1"/>
  <c r="J1397" i="1" s="1"/>
  <c r="G1398" i="1"/>
  <c r="J1398" i="1" s="1"/>
  <c r="G1399" i="1"/>
  <c r="J1399" i="1" s="1"/>
  <c r="G1400" i="1"/>
  <c r="J1400" i="1" s="1"/>
  <c r="G1401" i="1"/>
  <c r="J1401" i="1" s="1"/>
  <c r="G1402" i="1"/>
  <c r="J1402" i="1" s="1"/>
  <c r="G1403" i="1"/>
  <c r="J1403" i="1" s="1"/>
  <c r="G1404" i="1"/>
  <c r="J1404" i="1" s="1"/>
  <c r="G1405" i="1"/>
  <c r="J1405" i="1" s="1"/>
  <c r="G1406" i="1"/>
  <c r="J1406" i="1" s="1"/>
  <c r="G1407" i="1"/>
  <c r="J1407" i="1" s="1"/>
  <c r="G1408" i="1"/>
  <c r="J1408" i="1" s="1"/>
  <c r="G1409" i="1"/>
  <c r="J1409" i="1" s="1"/>
  <c r="G1410" i="1"/>
  <c r="J1410" i="1" s="1"/>
  <c r="G1411" i="1"/>
  <c r="J1411" i="1" s="1"/>
  <c r="G1412" i="1"/>
  <c r="J1412" i="1" s="1"/>
  <c r="G1413" i="1"/>
  <c r="J1413" i="1" s="1"/>
  <c r="G1414" i="1"/>
  <c r="J1414" i="1" s="1"/>
  <c r="G1415" i="1"/>
  <c r="J1415" i="1" s="1"/>
  <c r="G1416" i="1"/>
  <c r="J1416" i="1" s="1"/>
  <c r="G1417" i="1"/>
  <c r="J1417" i="1" s="1"/>
  <c r="G1418" i="1"/>
  <c r="J1418" i="1" s="1"/>
  <c r="G1419" i="1"/>
  <c r="J1419" i="1" s="1"/>
  <c r="G1420" i="1"/>
  <c r="J1420" i="1" s="1"/>
  <c r="G1421" i="1"/>
  <c r="J1421" i="1" s="1"/>
  <c r="G1422" i="1"/>
  <c r="J1422" i="1" s="1"/>
  <c r="G1423" i="1"/>
  <c r="J1423" i="1" s="1"/>
  <c r="G1424" i="1"/>
  <c r="J1424" i="1" s="1"/>
  <c r="G1425" i="1"/>
  <c r="J1425" i="1" s="1"/>
  <c r="G1426" i="1"/>
  <c r="J1426" i="1" s="1"/>
  <c r="G1427" i="1"/>
  <c r="J1427" i="1" s="1"/>
  <c r="G1428" i="1"/>
  <c r="J1428" i="1" s="1"/>
  <c r="G1429" i="1"/>
  <c r="J1429" i="1" s="1"/>
  <c r="G1430" i="1"/>
  <c r="J1430" i="1" s="1"/>
  <c r="G1431" i="1"/>
  <c r="J1431" i="1" s="1"/>
  <c r="G1432" i="1"/>
  <c r="J1432" i="1" s="1"/>
  <c r="G1433" i="1"/>
  <c r="J1433" i="1" s="1"/>
  <c r="G1434" i="1"/>
  <c r="J1434" i="1" s="1"/>
  <c r="G1435" i="1"/>
  <c r="J1435" i="1" s="1"/>
  <c r="G1436" i="1"/>
  <c r="J1436" i="1" s="1"/>
  <c r="G1437" i="1"/>
  <c r="J1437" i="1" s="1"/>
  <c r="G1438" i="1"/>
  <c r="J1438" i="1" s="1"/>
  <c r="G1439" i="1"/>
  <c r="J1439" i="1" s="1"/>
  <c r="G1440" i="1"/>
  <c r="J1440" i="1" s="1"/>
  <c r="G1441" i="1"/>
  <c r="J1441" i="1" s="1"/>
  <c r="G1442" i="1"/>
  <c r="J1442" i="1" s="1"/>
  <c r="G1443" i="1"/>
  <c r="J1443" i="1" s="1"/>
  <c r="G1444" i="1"/>
  <c r="J1444" i="1" s="1"/>
  <c r="G1445" i="1"/>
  <c r="J1445" i="1" s="1"/>
  <c r="G1446" i="1"/>
  <c r="J1446" i="1" s="1"/>
  <c r="G1447" i="1"/>
  <c r="J1447" i="1" s="1"/>
  <c r="G1448" i="1"/>
  <c r="J1448" i="1" s="1"/>
  <c r="G1449" i="1"/>
  <c r="J1449" i="1" s="1"/>
  <c r="G1450" i="1"/>
  <c r="J1450" i="1" s="1"/>
  <c r="G1451" i="1"/>
  <c r="J1451" i="1" s="1"/>
  <c r="G1452" i="1"/>
  <c r="J1452" i="1" s="1"/>
  <c r="G1453" i="1"/>
  <c r="J1453" i="1" s="1"/>
  <c r="G1454" i="1"/>
  <c r="J1454" i="1" s="1"/>
  <c r="G1455" i="1"/>
  <c r="J1455" i="1" s="1"/>
  <c r="G1456" i="1"/>
  <c r="J1456" i="1" s="1"/>
  <c r="G1457" i="1"/>
  <c r="J1457" i="1" s="1"/>
  <c r="G1458" i="1"/>
  <c r="J1458" i="1" s="1"/>
  <c r="G1459" i="1"/>
  <c r="J1459" i="1" s="1"/>
  <c r="G1460" i="1"/>
  <c r="J1460" i="1" s="1"/>
  <c r="G1461" i="1"/>
  <c r="J1461" i="1" s="1"/>
  <c r="G1462" i="1"/>
  <c r="J1462" i="1" s="1"/>
  <c r="G1463" i="1"/>
  <c r="J1463" i="1" s="1"/>
  <c r="G1464" i="1"/>
  <c r="J1464" i="1" s="1"/>
  <c r="G1465" i="1"/>
  <c r="J1465" i="1" s="1"/>
  <c r="G1466" i="1"/>
  <c r="J1466" i="1" s="1"/>
  <c r="G1467" i="1"/>
  <c r="J1467" i="1" s="1"/>
  <c r="G1468" i="1"/>
  <c r="J1468" i="1" s="1"/>
  <c r="G1469" i="1"/>
  <c r="J1469" i="1" s="1"/>
  <c r="G1470" i="1"/>
  <c r="J1470" i="1" s="1"/>
  <c r="G1471" i="1"/>
  <c r="J1471" i="1" s="1"/>
  <c r="G1472" i="1"/>
  <c r="J1472" i="1" s="1"/>
  <c r="G1473" i="1"/>
  <c r="J1473" i="1" s="1"/>
  <c r="G1474" i="1"/>
  <c r="J1474" i="1" s="1"/>
  <c r="G1475" i="1"/>
  <c r="J1475" i="1" s="1"/>
  <c r="G1476" i="1"/>
  <c r="J1476" i="1" s="1"/>
  <c r="G1477" i="1"/>
  <c r="J1477" i="1" s="1"/>
  <c r="G1478" i="1"/>
  <c r="J1478" i="1" s="1"/>
  <c r="G1479" i="1"/>
  <c r="J1479" i="1" s="1"/>
  <c r="G1480" i="1"/>
  <c r="J1480" i="1" s="1"/>
  <c r="G1481" i="1"/>
  <c r="J1481" i="1" s="1"/>
  <c r="G1482" i="1"/>
  <c r="J1482" i="1" s="1"/>
  <c r="G1483" i="1"/>
  <c r="J1483" i="1" s="1"/>
  <c r="G1484" i="1"/>
  <c r="J1484" i="1" s="1"/>
  <c r="G1485" i="1"/>
  <c r="J1485" i="1" s="1"/>
  <c r="G1486" i="1"/>
  <c r="J1486" i="1" s="1"/>
  <c r="G1487" i="1"/>
  <c r="J1487" i="1" s="1"/>
  <c r="G1488" i="1"/>
  <c r="J1488" i="1" s="1"/>
  <c r="G1489" i="1"/>
  <c r="J1489" i="1" s="1"/>
  <c r="G1490" i="1"/>
  <c r="J1490" i="1" s="1"/>
  <c r="G1491" i="1"/>
  <c r="J1491" i="1" s="1"/>
  <c r="G1492" i="1"/>
  <c r="J1492" i="1" s="1"/>
  <c r="G1493" i="1"/>
  <c r="J1493" i="1" s="1"/>
  <c r="G1494" i="1"/>
  <c r="J1494" i="1" s="1"/>
  <c r="G1495" i="1"/>
  <c r="J1495" i="1" s="1"/>
  <c r="G1496" i="1"/>
  <c r="J1496" i="1" s="1"/>
  <c r="G1497" i="1"/>
  <c r="J1497" i="1" s="1"/>
  <c r="G1498" i="1"/>
  <c r="J1498" i="1" s="1"/>
  <c r="G1499" i="1"/>
  <c r="J1499" i="1" s="1"/>
  <c r="G1500" i="1"/>
  <c r="J1500" i="1" s="1"/>
  <c r="G1501" i="1"/>
  <c r="J1501" i="1" s="1"/>
  <c r="G1502" i="1"/>
  <c r="J1502" i="1" s="1"/>
  <c r="G1503" i="1"/>
  <c r="J1503" i="1" s="1"/>
  <c r="G1504" i="1"/>
  <c r="J1504" i="1" s="1"/>
  <c r="G1505" i="1"/>
  <c r="J1505" i="1" s="1"/>
  <c r="G1506" i="1"/>
  <c r="J1506" i="1" s="1"/>
  <c r="G1507" i="1"/>
  <c r="J1507" i="1" s="1"/>
  <c r="G1508" i="1"/>
  <c r="J1508" i="1" s="1"/>
  <c r="G1509" i="1"/>
  <c r="J1509" i="1" s="1"/>
  <c r="G1510" i="1"/>
  <c r="J1510" i="1" s="1"/>
  <c r="G1511" i="1"/>
  <c r="J1511" i="1" s="1"/>
  <c r="G1512" i="1"/>
  <c r="J1512" i="1" s="1"/>
  <c r="G1513" i="1"/>
  <c r="J1513" i="1" s="1"/>
  <c r="G1514" i="1"/>
  <c r="J1514" i="1" s="1"/>
  <c r="G1515" i="1"/>
  <c r="J1515" i="1" s="1"/>
  <c r="G1516" i="1"/>
  <c r="J1516" i="1" s="1"/>
  <c r="G1517" i="1"/>
  <c r="J1517" i="1" s="1"/>
  <c r="G1518" i="1"/>
  <c r="J1518" i="1" s="1"/>
  <c r="G1519" i="1"/>
  <c r="J1519" i="1" s="1"/>
  <c r="G1520" i="1"/>
  <c r="J1520" i="1" s="1"/>
  <c r="G1521" i="1"/>
  <c r="J1521" i="1" s="1"/>
  <c r="G1522" i="1"/>
  <c r="J1522" i="1" s="1"/>
  <c r="G1523" i="1"/>
  <c r="J1523" i="1" s="1"/>
  <c r="G1524" i="1"/>
  <c r="J1524" i="1" s="1"/>
  <c r="G1525" i="1"/>
  <c r="J1525" i="1" s="1"/>
  <c r="G1526" i="1"/>
  <c r="J1526" i="1" s="1"/>
  <c r="G1527" i="1"/>
  <c r="J1527" i="1" s="1"/>
  <c r="G1528" i="1"/>
  <c r="J1528" i="1" s="1"/>
  <c r="G1529" i="1"/>
  <c r="J1529" i="1" s="1"/>
  <c r="G1530" i="1"/>
  <c r="J1530" i="1" s="1"/>
  <c r="G1531" i="1"/>
  <c r="J1531" i="1" s="1"/>
  <c r="G1532" i="1"/>
  <c r="J1532" i="1" s="1"/>
  <c r="G1533" i="1"/>
  <c r="J1533" i="1" s="1"/>
  <c r="G1534" i="1"/>
  <c r="J1534" i="1" s="1"/>
  <c r="G1535" i="1"/>
  <c r="J1535" i="1" s="1"/>
  <c r="G1536" i="1"/>
  <c r="J1536" i="1" s="1"/>
  <c r="G1537" i="1"/>
  <c r="J1537" i="1" s="1"/>
  <c r="G1538" i="1"/>
  <c r="J1538" i="1" s="1"/>
  <c r="G1539" i="1"/>
  <c r="J1539" i="1" s="1"/>
  <c r="G1540" i="1"/>
  <c r="J1540" i="1" s="1"/>
  <c r="G1541" i="1"/>
  <c r="J1541" i="1" s="1"/>
  <c r="G1542" i="1"/>
  <c r="J1542" i="1" s="1"/>
  <c r="G1543" i="1"/>
  <c r="J1543" i="1" s="1"/>
  <c r="G1544" i="1"/>
  <c r="J1544" i="1" s="1"/>
  <c r="G1545" i="1"/>
  <c r="J1545" i="1" s="1"/>
  <c r="G1546" i="1"/>
  <c r="J1546" i="1" s="1"/>
  <c r="G1547" i="1"/>
  <c r="J1547" i="1" s="1"/>
  <c r="G1548" i="1"/>
  <c r="J1548" i="1" s="1"/>
  <c r="G1549" i="1"/>
  <c r="J1549" i="1" s="1"/>
  <c r="G1550" i="1"/>
  <c r="J1550" i="1" s="1"/>
  <c r="G1551" i="1"/>
  <c r="J1551" i="1" s="1"/>
  <c r="G1552" i="1"/>
  <c r="J1552" i="1" s="1"/>
  <c r="G1553" i="1"/>
  <c r="J1553" i="1" s="1"/>
  <c r="G1554" i="1"/>
  <c r="J1554" i="1" s="1"/>
  <c r="G1555" i="1"/>
  <c r="J1555" i="1" s="1"/>
  <c r="G1556" i="1"/>
  <c r="J1556" i="1" s="1"/>
  <c r="G1557" i="1"/>
  <c r="J1557" i="1" s="1"/>
  <c r="G1558" i="1"/>
  <c r="J1558" i="1" s="1"/>
  <c r="G1559" i="1"/>
  <c r="J1559" i="1" s="1"/>
  <c r="G1560" i="1"/>
  <c r="J1560" i="1" s="1"/>
  <c r="G1561" i="1"/>
  <c r="J1561" i="1" s="1"/>
  <c r="G1562" i="1"/>
  <c r="J1562" i="1" s="1"/>
  <c r="G1563" i="1"/>
  <c r="J1563" i="1" s="1"/>
  <c r="G1564" i="1"/>
  <c r="J1564" i="1" s="1"/>
  <c r="G1565" i="1"/>
  <c r="J1565" i="1" s="1"/>
  <c r="G1566" i="1"/>
  <c r="J1566" i="1" s="1"/>
  <c r="G1567" i="1"/>
  <c r="J1567" i="1" s="1"/>
  <c r="G1568" i="1"/>
  <c r="J1568" i="1" s="1"/>
  <c r="G1569" i="1"/>
  <c r="J1569" i="1" s="1"/>
  <c r="G1570" i="1"/>
  <c r="J1570" i="1" s="1"/>
  <c r="G1571" i="1"/>
  <c r="J1571" i="1" s="1"/>
  <c r="G1572" i="1"/>
  <c r="J1572" i="1" s="1"/>
  <c r="G1573" i="1"/>
  <c r="J1573" i="1" s="1"/>
  <c r="G1574" i="1"/>
  <c r="J1574" i="1" s="1"/>
  <c r="G1575" i="1"/>
  <c r="J1575" i="1" s="1"/>
  <c r="G1576" i="1"/>
  <c r="J1576" i="1" s="1"/>
  <c r="G1577" i="1"/>
  <c r="J1577" i="1" s="1"/>
  <c r="G1578" i="1"/>
  <c r="J1578" i="1" s="1"/>
  <c r="G1579" i="1"/>
  <c r="J1579" i="1" s="1"/>
  <c r="G1580" i="1"/>
  <c r="J1580" i="1" s="1"/>
  <c r="G1581" i="1"/>
  <c r="J1581" i="1" s="1"/>
  <c r="G1582" i="1"/>
  <c r="J1582" i="1" s="1"/>
  <c r="G1583" i="1"/>
  <c r="J1583" i="1" s="1"/>
  <c r="G1584" i="1"/>
  <c r="J1584" i="1" s="1"/>
  <c r="G1585" i="1"/>
  <c r="J1585" i="1" s="1"/>
  <c r="G1586" i="1"/>
  <c r="J1586" i="1" s="1"/>
  <c r="G1587" i="1"/>
  <c r="J1587" i="1" s="1"/>
  <c r="G1588" i="1"/>
  <c r="J1588" i="1" s="1"/>
  <c r="G1589" i="1"/>
  <c r="J1589" i="1" s="1"/>
  <c r="G1590" i="1"/>
  <c r="J1590" i="1" s="1"/>
  <c r="G1591" i="1"/>
  <c r="J1591" i="1" s="1"/>
  <c r="G1592" i="1"/>
  <c r="J1592" i="1" s="1"/>
  <c r="G1593" i="1"/>
  <c r="J1593" i="1" s="1"/>
  <c r="G1594" i="1"/>
  <c r="J1594" i="1" s="1"/>
  <c r="G1595" i="1"/>
  <c r="J1595" i="1" s="1"/>
  <c r="G1596" i="1"/>
  <c r="J1596" i="1" s="1"/>
  <c r="G1597" i="1"/>
  <c r="J1597" i="1" s="1"/>
  <c r="G1598" i="1"/>
  <c r="J1598" i="1" s="1"/>
  <c r="G1599" i="1"/>
  <c r="J1599" i="1" s="1"/>
  <c r="G1600" i="1"/>
  <c r="J1600" i="1" s="1"/>
  <c r="G1601" i="1"/>
  <c r="J1601" i="1" s="1"/>
  <c r="G1602" i="1"/>
  <c r="J1602" i="1" s="1"/>
  <c r="G1603" i="1"/>
  <c r="J1603" i="1" s="1"/>
  <c r="G1604" i="1"/>
  <c r="J1604" i="1" s="1"/>
  <c r="G1605" i="1"/>
  <c r="J1605" i="1" s="1"/>
  <c r="G1606" i="1"/>
  <c r="J1606" i="1" s="1"/>
  <c r="G1607" i="1"/>
  <c r="J1607" i="1" s="1"/>
  <c r="G1608" i="1"/>
  <c r="J1608" i="1" s="1"/>
  <c r="G1609" i="1"/>
  <c r="J1609" i="1" s="1"/>
  <c r="G1610" i="1"/>
  <c r="J1610" i="1" s="1"/>
  <c r="G1611" i="1"/>
  <c r="J1611" i="1" s="1"/>
  <c r="G1612" i="1"/>
  <c r="J1612" i="1" s="1"/>
  <c r="G1613" i="1"/>
  <c r="J1613" i="1" s="1"/>
  <c r="G1614" i="1"/>
  <c r="J1614" i="1" s="1"/>
  <c r="G1615" i="1"/>
  <c r="J1615" i="1" s="1"/>
  <c r="G1616" i="1"/>
  <c r="J1616" i="1" s="1"/>
  <c r="G1617" i="1"/>
  <c r="J1617" i="1" s="1"/>
  <c r="G1618" i="1"/>
  <c r="J1618" i="1" s="1"/>
  <c r="G1619" i="1"/>
  <c r="J1619" i="1" s="1"/>
  <c r="G1620" i="1"/>
  <c r="J1620" i="1" s="1"/>
  <c r="G1621" i="1"/>
  <c r="J1621" i="1" s="1"/>
  <c r="G1622" i="1"/>
  <c r="J1622" i="1" s="1"/>
  <c r="G1623" i="1"/>
  <c r="J1623" i="1" s="1"/>
  <c r="G1624" i="1"/>
  <c r="J1624" i="1" s="1"/>
  <c r="G1625" i="1"/>
  <c r="J1625" i="1" s="1"/>
  <c r="G1626" i="1"/>
  <c r="J1626" i="1" s="1"/>
  <c r="G1627" i="1"/>
  <c r="J1627" i="1" s="1"/>
  <c r="G1628" i="1"/>
  <c r="J1628" i="1" s="1"/>
  <c r="G1629" i="1"/>
  <c r="J1629" i="1" s="1"/>
  <c r="G1630" i="1"/>
  <c r="J1630" i="1" s="1"/>
  <c r="G1631" i="1"/>
  <c r="J1631" i="1" s="1"/>
  <c r="G1632" i="1"/>
  <c r="J1632" i="1" s="1"/>
  <c r="G1633" i="1"/>
  <c r="J1633" i="1" s="1"/>
  <c r="G1634" i="1"/>
  <c r="J1634" i="1" s="1"/>
  <c r="G1635" i="1"/>
  <c r="J1635" i="1" s="1"/>
  <c r="G1636" i="1"/>
  <c r="J1636" i="1" s="1"/>
  <c r="G1637" i="1"/>
  <c r="J1637" i="1" s="1"/>
  <c r="G1638" i="1"/>
  <c r="J1638" i="1" s="1"/>
  <c r="G1639" i="1"/>
  <c r="J1639" i="1" s="1"/>
  <c r="G1640" i="1"/>
  <c r="J1640" i="1" s="1"/>
  <c r="G1641" i="1"/>
  <c r="J1641" i="1" s="1"/>
  <c r="G1642" i="1"/>
  <c r="J1642" i="1" s="1"/>
  <c r="G1643" i="1"/>
  <c r="J1643" i="1" s="1"/>
  <c r="G1644" i="1"/>
  <c r="J1644" i="1" s="1"/>
  <c r="G1645" i="1"/>
  <c r="J1645" i="1" s="1"/>
  <c r="G1646" i="1"/>
  <c r="J1646" i="1" s="1"/>
  <c r="G1647" i="1"/>
  <c r="J1647" i="1" s="1"/>
  <c r="G1648" i="1"/>
  <c r="J1648" i="1" s="1"/>
  <c r="G1649" i="1"/>
  <c r="J1649" i="1" s="1"/>
  <c r="G1650" i="1"/>
  <c r="J1650" i="1" s="1"/>
  <c r="G1651" i="1"/>
  <c r="J1651" i="1" s="1"/>
  <c r="G1652" i="1"/>
  <c r="J1652" i="1" s="1"/>
  <c r="G1653" i="1"/>
  <c r="J1653" i="1" s="1"/>
  <c r="G1654" i="1"/>
  <c r="J1654" i="1" s="1"/>
  <c r="G1655" i="1"/>
  <c r="J1655" i="1" s="1"/>
  <c r="G1656" i="1"/>
  <c r="J1656" i="1" s="1"/>
  <c r="G1657" i="1"/>
  <c r="J1657" i="1" s="1"/>
  <c r="G1658" i="1"/>
  <c r="J1658" i="1" s="1"/>
  <c r="G1659" i="1"/>
  <c r="J1659" i="1" s="1"/>
  <c r="G1660" i="1"/>
  <c r="J1660" i="1" s="1"/>
  <c r="G1661" i="1"/>
  <c r="J1661" i="1" s="1"/>
  <c r="G1662" i="1"/>
  <c r="J1662" i="1" s="1"/>
  <c r="G1663" i="1"/>
  <c r="J1663" i="1" s="1"/>
  <c r="G1664" i="1"/>
  <c r="J1664" i="1" s="1"/>
  <c r="G1665" i="1"/>
  <c r="J1665" i="1" s="1"/>
  <c r="G1666" i="1"/>
  <c r="J1666" i="1" s="1"/>
  <c r="G1667" i="1"/>
  <c r="J1667" i="1" s="1"/>
  <c r="G1668" i="1"/>
  <c r="J1668" i="1" s="1"/>
  <c r="G1669" i="1"/>
  <c r="J1669" i="1" s="1"/>
  <c r="G1670" i="1"/>
  <c r="J1670" i="1" s="1"/>
  <c r="G1671" i="1"/>
  <c r="J1671" i="1" s="1"/>
  <c r="G1672" i="1"/>
  <c r="J1672" i="1" s="1"/>
  <c r="G1673" i="1"/>
  <c r="J1673" i="1" s="1"/>
  <c r="G1674" i="1"/>
  <c r="J1674" i="1" s="1"/>
  <c r="G1675" i="1"/>
  <c r="J1675" i="1" s="1"/>
  <c r="G1676" i="1"/>
  <c r="J1676" i="1" s="1"/>
  <c r="G1677" i="1"/>
  <c r="J1677" i="1" s="1"/>
  <c r="G1678" i="1"/>
  <c r="J1678" i="1" s="1"/>
  <c r="G1679" i="1"/>
  <c r="J1679" i="1" s="1"/>
  <c r="G1680" i="1"/>
  <c r="J1680" i="1" s="1"/>
  <c r="G1681" i="1"/>
  <c r="J1681" i="1" s="1"/>
  <c r="G1682" i="1"/>
  <c r="J1682" i="1" s="1"/>
  <c r="G1683" i="1"/>
  <c r="J1683" i="1" s="1"/>
  <c r="G1684" i="1"/>
  <c r="J1684" i="1" s="1"/>
  <c r="G1685" i="1"/>
  <c r="J1685" i="1" s="1"/>
  <c r="G1686" i="1"/>
  <c r="J1686" i="1" s="1"/>
  <c r="G1687" i="1"/>
  <c r="J1687" i="1" s="1"/>
  <c r="G1688" i="1"/>
  <c r="J1688" i="1" s="1"/>
  <c r="G1689" i="1"/>
  <c r="J1689" i="1" s="1"/>
  <c r="G1690" i="1"/>
  <c r="J1690" i="1" s="1"/>
  <c r="G1691" i="1"/>
  <c r="J1691" i="1" s="1"/>
  <c r="G1692" i="1"/>
  <c r="J1692" i="1" s="1"/>
  <c r="G1693" i="1"/>
  <c r="J1693" i="1" s="1"/>
  <c r="G1694" i="1"/>
  <c r="J1694" i="1" s="1"/>
  <c r="G1695" i="1"/>
  <c r="J1695" i="1" s="1"/>
  <c r="G1696" i="1"/>
  <c r="J1696" i="1" s="1"/>
  <c r="G1697" i="1"/>
  <c r="J1697" i="1" s="1"/>
  <c r="G1698" i="1"/>
  <c r="J1698" i="1" s="1"/>
  <c r="G1699" i="1"/>
  <c r="J1699" i="1" s="1"/>
  <c r="G1700" i="1"/>
  <c r="J1700" i="1" s="1"/>
  <c r="G1701" i="1"/>
  <c r="J1701" i="1" s="1"/>
  <c r="G1702" i="1"/>
  <c r="J1702" i="1" s="1"/>
  <c r="G1703" i="1"/>
  <c r="J1703" i="1" s="1"/>
  <c r="G1704" i="1"/>
  <c r="J1704" i="1" s="1"/>
  <c r="G1705" i="1"/>
  <c r="J1705" i="1" s="1"/>
  <c r="G1706" i="1"/>
  <c r="J1706" i="1" s="1"/>
  <c r="G1707" i="1"/>
  <c r="J1707" i="1" s="1"/>
  <c r="G1708" i="1"/>
  <c r="J1708" i="1" s="1"/>
  <c r="G1709" i="1"/>
  <c r="J1709" i="1" s="1"/>
  <c r="G1710" i="1"/>
  <c r="J1710" i="1" s="1"/>
  <c r="G1711" i="1"/>
  <c r="J1711" i="1" s="1"/>
  <c r="G1712" i="1"/>
  <c r="J1712" i="1" s="1"/>
  <c r="G1713" i="1"/>
  <c r="J1713" i="1" s="1"/>
  <c r="G1714" i="1"/>
  <c r="J1714" i="1" s="1"/>
  <c r="G1715" i="1"/>
  <c r="J1715" i="1" s="1"/>
  <c r="G1716" i="1"/>
  <c r="J1716" i="1" s="1"/>
  <c r="G1717" i="1"/>
  <c r="J1717" i="1" s="1"/>
  <c r="G1718" i="1"/>
  <c r="J1718" i="1" s="1"/>
  <c r="G1719" i="1"/>
  <c r="J1719" i="1" s="1"/>
  <c r="G1720" i="1"/>
  <c r="J1720" i="1" s="1"/>
  <c r="G1721" i="1"/>
  <c r="J1721" i="1" s="1"/>
  <c r="G1722" i="1"/>
  <c r="J1722" i="1" s="1"/>
  <c r="G1723" i="1"/>
  <c r="J1723" i="1" s="1"/>
  <c r="G1724" i="1"/>
  <c r="J1724" i="1" s="1"/>
  <c r="G1725" i="1"/>
  <c r="J1725" i="1" s="1"/>
  <c r="G1726" i="1"/>
  <c r="J1726" i="1" s="1"/>
  <c r="G1727" i="1"/>
  <c r="J1727" i="1" s="1"/>
  <c r="G1728" i="1"/>
  <c r="J1728" i="1" s="1"/>
  <c r="G1729" i="1"/>
  <c r="J1729" i="1" s="1"/>
  <c r="G1730" i="1"/>
  <c r="J1730" i="1" s="1"/>
  <c r="G1731" i="1"/>
  <c r="J1731" i="1" s="1"/>
  <c r="G1732" i="1"/>
  <c r="J1732" i="1" s="1"/>
  <c r="G1733" i="1"/>
  <c r="J1733" i="1" s="1"/>
  <c r="G1734" i="1"/>
  <c r="J1734" i="1" s="1"/>
  <c r="G1735" i="1"/>
  <c r="J1735" i="1" s="1"/>
  <c r="G1736" i="1"/>
  <c r="J1736" i="1" s="1"/>
  <c r="G1737" i="1"/>
  <c r="J1737" i="1" s="1"/>
  <c r="G1738" i="1"/>
  <c r="J1738" i="1" s="1"/>
  <c r="G1739" i="1"/>
  <c r="J1739" i="1" s="1"/>
  <c r="G1740" i="1"/>
  <c r="J1740" i="1" s="1"/>
  <c r="G1741" i="1"/>
  <c r="J1741" i="1" s="1"/>
  <c r="G1742" i="1"/>
  <c r="J1742" i="1" s="1"/>
  <c r="G1743" i="1"/>
  <c r="J1743" i="1" s="1"/>
  <c r="G1744" i="1"/>
  <c r="J1744" i="1" s="1"/>
  <c r="G1745" i="1"/>
  <c r="J1745" i="1" s="1"/>
  <c r="G1746" i="1"/>
  <c r="J1746" i="1" s="1"/>
  <c r="G1747" i="1"/>
  <c r="J1747" i="1" s="1"/>
  <c r="G1748" i="1"/>
  <c r="J1748" i="1" s="1"/>
  <c r="G1749" i="1"/>
  <c r="J1749" i="1" s="1"/>
  <c r="G1750" i="1"/>
  <c r="J1750" i="1" s="1"/>
  <c r="G1751" i="1"/>
  <c r="J1751" i="1" s="1"/>
  <c r="G1752" i="1"/>
  <c r="J1752" i="1" s="1"/>
  <c r="G1753" i="1"/>
  <c r="J1753" i="1" s="1"/>
  <c r="G1754" i="1"/>
  <c r="J1754" i="1" s="1"/>
  <c r="G1755" i="1"/>
  <c r="J1755" i="1" s="1"/>
  <c r="G1756" i="1"/>
  <c r="J1756" i="1" s="1"/>
  <c r="G1757" i="1"/>
  <c r="J1757" i="1" s="1"/>
  <c r="G1758" i="1"/>
  <c r="J1758" i="1" s="1"/>
  <c r="G1759" i="1"/>
  <c r="J1759" i="1" s="1"/>
  <c r="G1760" i="1"/>
  <c r="J1760" i="1" s="1"/>
  <c r="G1761" i="1"/>
  <c r="J1761" i="1" s="1"/>
  <c r="G1762" i="1"/>
  <c r="J1762" i="1" s="1"/>
  <c r="G1763" i="1"/>
  <c r="J1763" i="1" s="1"/>
  <c r="G1764" i="1"/>
  <c r="J1764" i="1" s="1"/>
  <c r="G1765" i="1"/>
  <c r="J1765" i="1" s="1"/>
  <c r="G1766" i="1"/>
  <c r="J1766" i="1" s="1"/>
  <c r="G1767" i="1"/>
  <c r="J1767" i="1" s="1"/>
  <c r="G1768" i="1"/>
  <c r="J1768" i="1" s="1"/>
  <c r="G1769" i="1"/>
  <c r="J1769" i="1" s="1"/>
  <c r="G1770" i="1"/>
  <c r="J1770" i="1" s="1"/>
  <c r="G1771" i="1"/>
  <c r="J1771" i="1" s="1"/>
  <c r="G1772" i="1"/>
  <c r="J1772" i="1" s="1"/>
  <c r="G1773" i="1"/>
  <c r="J1773" i="1" s="1"/>
  <c r="G1774" i="1"/>
  <c r="J1774" i="1" s="1"/>
  <c r="G1775" i="1"/>
  <c r="J1775" i="1" s="1"/>
  <c r="G1776" i="1"/>
  <c r="J1776" i="1" s="1"/>
  <c r="G1777" i="1"/>
  <c r="J1777" i="1" s="1"/>
  <c r="G1778" i="1"/>
  <c r="J1778" i="1" s="1"/>
  <c r="G1779" i="1"/>
  <c r="J1779" i="1" s="1"/>
  <c r="G1780" i="1"/>
  <c r="J1780" i="1" s="1"/>
  <c r="G1781" i="1"/>
  <c r="J1781" i="1" s="1"/>
  <c r="G1782" i="1"/>
  <c r="J1782" i="1" s="1"/>
  <c r="G1783" i="1"/>
  <c r="J1783" i="1" s="1"/>
  <c r="G1784" i="1"/>
  <c r="J1784" i="1" s="1"/>
  <c r="G1785" i="1"/>
  <c r="J1785" i="1" s="1"/>
  <c r="G1786" i="1"/>
  <c r="J1786" i="1" s="1"/>
  <c r="G1787" i="1"/>
  <c r="J1787" i="1" s="1"/>
  <c r="G1788" i="1"/>
  <c r="J1788" i="1" s="1"/>
  <c r="G1789" i="1"/>
  <c r="J1789" i="1" s="1"/>
  <c r="G1790" i="1"/>
  <c r="J1790" i="1" s="1"/>
  <c r="G1791" i="1"/>
  <c r="J1791" i="1" s="1"/>
  <c r="G1792" i="1"/>
  <c r="J1792" i="1" s="1"/>
  <c r="G1793" i="1"/>
  <c r="J1793" i="1" s="1"/>
  <c r="G1794" i="1"/>
  <c r="J1794" i="1" s="1"/>
  <c r="G1795" i="1"/>
  <c r="J1795" i="1" s="1"/>
  <c r="G1796" i="1"/>
  <c r="J1796" i="1" s="1"/>
  <c r="G1797" i="1"/>
  <c r="J1797" i="1" s="1"/>
  <c r="G1798" i="1"/>
  <c r="J1798" i="1" s="1"/>
  <c r="G1799" i="1"/>
  <c r="J1799" i="1" s="1"/>
  <c r="G1800" i="1"/>
  <c r="J1800" i="1" s="1"/>
  <c r="G1801" i="1"/>
  <c r="J1801" i="1" s="1"/>
  <c r="G1802" i="1"/>
  <c r="J1802" i="1" s="1"/>
  <c r="G1803" i="1"/>
  <c r="J1803" i="1" s="1"/>
  <c r="G1804" i="1"/>
  <c r="J1804" i="1" s="1"/>
  <c r="G1805" i="1"/>
  <c r="J1805" i="1" s="1"/>
  <c r="G1806" i="1"/>
  <c r="J1806" i="1" s="1"/>
  <c r="G1807" i="1"/>
  <c r="J1807" i="1" s="1"/>
  <c r="G1808" i="1"/>
  <c r="J1808" i="1" s="1"/>
  <c r="G1809" i="1"/>
  <c r="J1809" i="1" s="1"/>
  <c r="G1810" i="1"/>
  <c r="J1810" i="1" s="1"/>
  <c r="G1811" i="1"/>
  <c r="J1811" i="1" s="1"/>
  <c r="G1812" i="1"/>
  <c r="J1812" i="1" s="1"/>
  <c r="G1813" i="1"/>
  <c r="J1813" i="1" s="1"/>
  <c r="G1814" i="1"/>
  <c r="J1814" i="1" s="1"/>
  <c r="G1815" i="1"/>
  <c r="J1815" i="1" s="1"/>
  <c r="G1816" i="1"/>
  <c r="J1816" i="1" s="1"/>
  <c r="G1817" i="1"/>
  <c r="J1817" i="1" s="1"/>
  <c r="G1818" i="1"/>
  <c r="J1818" i="1" s="1"/>
  <c r="G1819" i="1"/>
  <c r="J1819" i="1" s="1"/>
  <c r="G1820" i="1"/>
  <c r="J1820" i="1" s="1"/>
  <c r="G1821" i="1"/>
  <c r="J1821" i="1" s="1"/>
  <c r="G1822" i="1"/>
  <c r="J1822" i="1" s="1"/>
  <c r="G1823" i="1"/>
  <c r="J1823" i="1" s="1"/>
  <c r="G1824" i="1"/>
  <c r="J1824" i="1" s="1"/>
  <c r="G1825" i="1"/>
  <c r="J1825" i="1" s="1"/>
  <c r="G1826" i="1"/>
  <c r="J1826" i="1" s="1"/>
  <c r="G1827" i="1"/>
  <c r="J1827" i="1" s="1"/>
  <c r="G1828" i="1"/>
  <c r="J1828" i="1" s="1"/>
  <c r="G1829" i="1"/>
  <c r="J1829" i="1" s="1"/>
  <c r="G1830" i="1"/>
  <c r="J1830" i="1" s="1"/>
  <c r="G1831" i="1"/>
  <c r="J1831" i="1" s="1"/>
  <c r="G1832" i="1"/>
  <c r="J1832" i="1" s="1"/>
  <c r="G1833" i="1"/>
  <c r="J1833" i="1" s="1"/>
  <c r="G1834" i="1"/>
  <c r="J1834" i="1" s="1"/>
  <c r="G1835" i="1"/>
  <c r="J1835" i="1" s="1"/>
  <c r="G1836" i="1"/>
  <c r="J1836" i="1" s="1"/>
  <c r="G1837" i="1"/>
  <c r="J1837" i="1" s="1"/>
  <c r="G1838" i="1"/>
  <c r="J1838" i="1" s="1"/>
  <c r="G1839" i="1"/>
  <c r="J1839" i="1" s="1"/>
  <c r="G1840" i="1"/>
  <c r="J1840" i="1" s="1"/>
  <c r="G1841" i="1"/>
  <c r="J1841" i="1" s="1"/>
  <c r="G1842" i="1"/>
  <c r="J1842" i="1" s="1"/>
  <c r="G1843" i="1"/>
  <c r="J1843" i="1" s="1"/>
  <c r="G1844" i="1"/>
  <c r="J1844" i="1" s="1"/>
  <c r="G1845" i="1"/>
  <c r="J1845" i="1" s="1"/>
  <c r="G1846" i="1"/>
  <c r="J1846" i="1" s="1"/>
  <c r="G1847" i="1"/>
  <c r="J1847" i="1" s="1"/>
  <c r="G1848" i="1"/>
  <c r="J1848" i="1" s="1"/>
  <c r="G1849" i="1"/>
  <c r="J1849" i="1" s="1"/>
  <c r="G1850" i="1"/>
  <c r="J1850" i="1" s="1"/>
  <c r="G1851" i="1"/>
  <c r="J1851" i="1" s="1"/>
  <c r="G1852" i="1"/>
  <c r="J1852" i="1" s="1"/>
  <c r="G1853" i="1"/>
  <c r="J1853" i="1" s="1"/>
  <c r="G1854" i="1"/>
  <c r="J1854" i="1" s="1"/>
  <c r="G1855" i="1"/>
  <c r="J1855" i="1" s="1"/>
  <c r="G1856" i="1"/>
  <c r="J1856" i="1" s="1"/>
  <c r="G1857" i="1"/>
  <c r="J1857" i="1" s="1"/>
  <c r="G1858" i="1"/>
  <c r="J1858" i="1" s="1"/>
  <c r="G1859" i="1"/>
  <c r="J1859" i="1" s="1"/>
  <c r="G1860" i="1"/>
  <c r="J1860" i="1" s="1"/>
  <c r="G1861" i="1"/>
  <c r="J1861" i="1" s="1"/>
  <c r="G1862" i="1"/>
  <c r="J1862" i="1" s="1"/>
  <c r="G1863" i="1"/>
  <c r="J1863" i="1" s="1"/>
  <c r="G1864" i="1"/>
  <c r="J1864" i="1" s="1"/>
  <c r="G1865" i="1"/>
  <c r="J1865" i="1" s="1"/>
  <c r="G1866" i="1"/>
  <c r="J1866" i="1" s="1"/>
  <c r="G1867" i="1"/>
  <c r="J1867" i="1" s="1"/>
  <c r="G1868" i="1"/>
  <c r="J1868" i="1" s="1"/>
  <c r="G1869" i="1"/>
  <c r="J1869" i="1" s="1"/>
  <c r="G1870" i="1"/>
  <c r="J1870" i="1" s="1"/>
  <c r="G1871" i="1"/>
  <c r="J1871" i="1" s="1"/>
  <c r="G1872" i="1"/>
  <c r="J1872" i="1" s="1"/>
  <c r="G1873" i="1"/>
  <c r="J1873" i="1" s="1"/>
  <c r="G1874" i="1"/>
  <c r="J1874" i="1" s="1"/>
  <c r="G1875" i="1"/>
  <c r="J1875" i="1" s="1"/>
  <c r="G1876" i="1"/>
  <c r="J1876" i="1" s="1"/>
  <c r="G1877" i="1"/>
  <c r="J1877" i="1" s="1"/>
  <c r="G1878" i="1"/>
  <c r="J1878" i="1" s="1"/>
  <c r="G1879" i="1"/>
  <c r="J1879" i="1" s="1"/>
  <c r="G1880" i="1"/>
  <c r="J1880" i="1" s="1"/>
  <c r="G1881" i="1"/>
  <c r="J1881" i="1" s="1"/>
  <c r="G1882" i="1"/>
  <c r="J1882" i="1" s="1"/>
  <c r="G1883" i="1"/>
  <c r="J1883" i="1" s="1"/>
  <c r="G1884" i="1"/>
  <c r="J1884" i="1" s="1"/>
  <c r="G1885" i="1"/>
  <c r="J1885" i="1" s="1"/>
  <c r="G1886" i="1"/>
  <c r="J1886" i="1" s="1"/>
  <c r="G1887" i="1"/>
  <c r="J1887" i="1" s="1"/>
  <c r="G1888" i="1"/>
  <c r="J1888" i="1" s="1"/>
  <c r="G1889" i="1"/>
  <c r="J1889" i="1" s="1"/>
  <c r="G1890" i="1"/>
  <c r="J1890" i="1" s="1"/>
  <c r="G1891" i="1"/>
  <c r="J1891" i="1" s="1"/>
  <c r="G1892" i="1"/>
  <c r="J1892" i="1" s="1"/>
  <c r="G1893" i="1"/>
  <c r="J1893" i="1" s="1"/>
  <c r="G1894" i="1"/>
  <c r="J1894" i="1" s="1"/>
  <c r="G1895" i="1"/>
  <c r="J1895" i="1" s="1"/>
  <c r="G1896" i="1"/>
  <c r="J1896" i="1" s="1"/>
  <c r="G1897" i="1"/>
  <c r="J1897" i="1" s="1"/>
  <c r="G1898" i="1"/>
  <c r="J1898" i="1" s="1"/>
  <c r="G1899" i="1"/>
  <c r="J1899" i="1" s="1"/>
  <c r="G1900" i="1"/>
  <c r="J1900" i="1" s="1"/>
  <c r="G1901" i="1"/>
  <c r="J1901" i="1" s="1"/>
  <c r="G1902" i="1"/>
  <c r="J1902" i="1" s="1"/>
  <c r="G1903" i="1"/>
  <c r="J1903" i="1" s="1"/>
  <c r="G1904" i="1"/>
  <c r="J1904" i="1" s="1"/>
  <c r="G1905" i="1"/>
  <c r="J1905" i="1" s="1"/>
  <c r="G1906" i="1"/>
  <c r="J1906" i="1" s="1"/>
  <c r="G1907" i="1"/>
  <c r="J1907" i="1" s="1"/>
  <c r="G1908" i="1"/>
  <c r="J1908" i="1" s="1"/>
  <c r="G1909" i="1"/>
  <c r="J1909" i="1" s="1"/>
  <c r="G1910" i="1"/>
  <c r="J1910" i="1" s="1"/>
  <c r="G1911" i="1"/>
  <c r="J1911" i="1" s="1"/>
  <c r="G1912" i="1"/>
  <c r="J1912" i="1" s="1"/>
  <c r="G1913" i="1"/>
  <c r="J1913" i="1" s="1"/>
  <c r="G1914" i="1"/>
  <c r="J1914" i="1" s="1"/>
  <c r="G1915" i="1"/>
  <c r="J1915" i="1" s="1"/>
  <c r="G1916" i="1"/>
  <c r="J1916" i="1" s="1"/>
  <c r="G1917" i="1"/>
  <c r="J1917" i="1" s="1"/>
  <c r="G1918" i="1"/>
  <c r="J1918" i="1" s="1"/>
  <c r="G1919" i="1"/>
  <c r="J1919" i="1" s="1"/>
  <c r="G1920" i="1"/>
  <c r="J1920" i="1" s="1"/>
  <c r="G1921" i="1"/>
  <c r="J1921" i="1" s="1"/>
  <c r="G1922" i="1"/>
  <c r="J1922" i="1" s="1"/>
  <c r="G1923" i="1"/>
  <c r="J1923" i="1" s="1"/>
  <c r="G1924" i="1"/>
  <c r="J1924" i="1" s="1"/>
  <c r="G1925" i="1"/>
  <c r="J1925" i="1" s="1"/>
  <c r="G1926" i="1"/>
  <c r="J1926" i="1" s="1"/>
  <c r="G1927" i="1"/>
  <c r="J1927" i="1" s="1"/>
  <c r="G1928" i="1"/>
  <c r="J1928" i="1" s="1"/>
  <c r="G1929" i="1"/>
  <c r="J1929" i="1" s="1"/>
  <c r="G1930" i="1"/>
  <c r="J1930" i="1" s="1"/>
  <c r="G1931" i="1"/>
  <c r="J1931" i="1" s="1"/>
  <c r="G1932" i="1"/>
  <c r="J1932" i="1" s="1"/>
  <c r="G1933" i="1"/>
  <c r="J1933" i="1" s="1"/>
  <c r="G1934" i="1"/>
  <c r="J1934" i="1" s="1"/>
  <c r="G1935" i="1"/>
  <c r="J1935" i="1" s="1"/>
  <c r="G1936" i="1"/>
  <c r="J1936" i="1" s="1"/>
  <c r="G1937" i="1"/>
  <c r="J1937" i="1" s="1"/>
  <c r="G1938" i="1"/>
  <c r="J1938" i="1" s="1"/>
  <c r="G1939" i="1"/>
  <c r="J1939" i="1" s="1"/>
  <c r="G1940" i="1"/>
  <c r="J1940" i="1" s="1"/>
  <c r="G1941" i="1"/>
  <c r="J1941" i="1" s="1"/>
  <c r="G1942" i="1"/>
  <c r="J1942" i="1" s="1"/>
  <c r="G1943" i="1"/>
  <c r="J1943" i="1" s="1"/>
  <c r="G1944" i="1"/>
  <c r="J1944" i="1" s="1"/>
  <c r="G1945" i="1"/>
  <c r="J1945" i="1" s="1"/>
  <c r="G1946" i="1"/>
  <c r="J1946" i="1" s="1"/>
  <c r="G1947" i="1"/>
  <c r="J1947" i="1" s="1"/>
  <c r="G1948" i="1"/>
  <c r="J1948" i="1" s="1"/>
  <c r="G1949" i="1"/>
  <c r="J1949" i="1" s="1"/>
  <c r="G1950" i="1"/>
  <c r="J1950" i="1" s="1"/>
  <c r="G1951" i="1"/>
  <c r="J1951" i="1" s="1"/>
  <c r="G1952" i="1"/>
  <c r="J1952" i="1" s="1"/>
  <c r="G1953" i="1"/>
  <c r="J1953" i="1" s="1"/>
  <c r="G1954" i="1"/>
  <c r="J1954" i="1" s="1"/>
  <c r="G1955" i="1"/>
  <c r="J1955" i="1" s="1"/>
  <c r="G1956" i="1"/>
  <c r="J1956" i="1" s="1"/>
  <c r="G1957" i="1"/>
  <c r="J1957" i="1" s="1"/>
  <c r="G1958" i="1"/>
  <c r="J1958" i="1" s="1"/>
  <c r="G1959" i="1"/>
  <c r="J1959" i="1" s="1"/>
  <c r="G1960" i="1"/>
  <c r="J1960" i="1" s="1"/>
  <c r="G1961" i="1"/>
  <c r="J1961" i="1" s="1"/>
  <c r="G1962" i="1"/>
  <c r="J1962" i="1" s="1"/>
  <c r="G1963" i="1"/>
  <c r="J1963" i="1" s="1"/>
  <c r="G1964" i="1"/>
  <c r="J1964" i="1" s="1"/>
  <c r="G1965" i="1"/>
  <c r="J1965" i="1" s="1"/>
  <c r="G1966" i="1"/>
  <c r="J1966" i="1" s="1"/>
  <c r="G1967" i="1"/>
  <c r="J1967" i="1" s="1"/>
  <c r="G1968" i="1"/>
  <c r="J1968" i="1" s="1"/>
  <c r="G1969" i="1"/>
  <c r="J1969" i="1" s="1"/>
  <c r="G1970" i="1"/>
  <c r="J1970" i="1" s="1"/>
  <c r="G1971" i="1"/>
  <c r="J1971" i="1" s="1"/>
  <c r="G1972" i="1"/>
  <c r="J1972" i="1" s="1"/>
  <c r="G1973" i="1"/>
  <c r="J1973" i="1" s="1"/>
  <c r="G1974" i="1"/>
  <c r="J1974" i="1" s="1"/>
  <c r="G1975" i="1"/>
  <c r="J1975" i="1" s="1"/>
  <c r="G1976" i="1"/>
  <c r="J1976" i="1" s="1"/>
  <c r="G1977" i="1"/>
  <c r="J1977" i="1" s="1"/>
  <c r="G1978" i="1"/>
  <c r="J1978" i="1" s="1"/>
  <c r="G1979" i="1"/>
  <c r="J1979" i="1" s="1"/>
  <c r="G1980" i="1"/>
  <c r="J1980" i="1" s="1"/>
  <c r="G1981" i="1"/>
  <c r="J1981" i="1" s="1"/>
  <c r="G1982" i="1"/>
  <c r="J1982" i="1" s="1"/>
  <c r="G1983" i="1"/>
  <c r="J1983" i="1" s="1"/>
  <c r="G1984" i="1"/>
  <c r="J1984" i="1" s="1"/>
  <c r="G1985" i="1"/>
  <c r="J1985" i="1" s="1"/>
  <c r="G1986" i="1"/>
  <c r="J1986" i="1" s="1"/>
  <c r="G1987" i="1"/>
  <c r="J1987" i="1" s="1"/>
  <c r="G1988" i="1"/>
  <c r="J1988" i="1" s="1"/>
  <c r="G1989" i="1"/>
  <c r="J1989" i="1" s="1"/>
  <c r="G1990" i="1"/>
  <c r="J1990" i="1" s="1"/>
  <c r="G1991" i="1"/>
  <c r="J1991" i="1" s="1"/>
  <c r="G1992" i="1"/>
  <c r="J1992" i="1" s="1"/>
  <c r="G1993" i="1"/>
  <c r="J1993" i="1" s="1"/>
  <c r="G1994" i="1"/>
  <c r="J1994" i="1" s="1"/>
  <c r="G1995" i="1"/>
  <c r="J1995" i="1" s="1"/>
  <c r="G1996" i="1"/>
  <c r="J1996" i="1" s="1"/>
  <c r="G1997" i="1"/>
  <c r="J1997" i="1" s="1"/>
  <c r="G1998" i="1"/>
  <c r="J1998" i="1" s="1"/>
  <c r="G1999" i="1"/>
  <c r="J1999" i="1" s="1"/>
  <c r="G2000" i="1"/>
  <c r="J2000" i="1" s="1"/>
  <c r="G2001" i="1"/>
  <c r="J2001" i="1" s="1"/>
  <c r="G2002" i="1"/>
  <c r="J2002" i="1" s="1"/>
  <c r="G2003" i="1"/>
  <c r="J2003" i="1" s="1"/>
  <c r="G2004" i="1"/>
  <c r="J2004" i="1" s="1"/>
  <c r="G2005" i="1"/>
  <c r="J2005" i="1" s="1"/>
  <c r="G2006" i="1"/>
  <c r="J2006" i="1" s="1"/>
  <c r="G2007" i="1"/>
  <c r="J2007" i="1" s="1"/>
  <c r="G2008" i="1"/>
  <c r="J2008" i="1" s="1"/>
  <c r="G2009" i="1"/>
  <c r="J2009" i="1" s="1"/>
  <c r="G2010" i="1"/>
  <c r="J2010" i="1" s="1"/>
  <c r="G2011" i="1"/>
  <c r="J2011" i="1" s="1"/>
  <c r="G2012" i="1"/>
  <c r="J2012" i="1" s="1"/>
  <c r="G2013" i="1"/>
  <c r="J2013" i="1" s="1"/>
  <c r="G2014" i="1"/>
  <c r="J2014" i="1" s="1"/>
  <c r="G2015" i="1"/>
  <c r="J2015" i="1" s="1"/>
  <c r="G2016" i="1"/>
  <c r="J2016" i="1" s="1"/>
  <c r="G2017" i="1"/>
  <c r="J2017" i="1" s="1"/>
  <c r="G2018" i="1"/>
  <c r="J2018" i="1" s="1"/>
  <c r="G2019" i="1"/>
  <c r="J2019" i="1" s="1"/>
  <c r="G2020" i="1"/>
  <c r="J2020" i="1" s="1"/>
  <c r="G2021" i="1"/>
  <c r="J2021" i="1" s="1"/>
  <c r="G2022" i="1"/>
  <c r="J2022" i="1" s="1"/>
  <c r="G2023" i="1"/>
  <c r="J2023" i="1" s="1"/>
  <c r="G2024" i="1"/>
  <c r="J2024" i="1" s="1"/>
  <c r="G2025" i="1"/>
  <c r="J2025" i="1" s="1"/>
  <c r="G2026" i="1"/>
  <c r="J2026" i="1" s="1"/>
  <c r="G2027" i="1"/>
  <c r="J2027" i="1" s="1"/>
  <c r="G2028" i="1"/>
  <c r="J2028" i="1" s="1"/>
  <c r="G2029" i="1"/>
  <c r="J2029" i="1" s="1"/>
  <c r="G2030" i="1"/>
  <c r="J2030" i="1" s="1"/>
  <c r="G2031" i="1"/>
  <c r="J2031" i="1" s="1"/>
  <c r="G2032" i="1"/>
  <c r="J2032" i="1" s="1"/>
  <c r="G2033" i="1"/>
  <c r="J2033" i="1" s="1"/>
  <c r="G2034" i="1"/>
  <c r="J2034" i="1" s="1"/>
  <c r="G2035" i="1"/>
  <c r="J2035" i="1" s="1"/>
  <c r="G2036" i="1"/>
  <c r="J2036" i="1" s="1"/>
  <c r="G2037" i="1"/>
  <c r="J2037" i="1" s="1"/>
  <c r="G2038" i="1"/>
  <c r="J2038" i="1" s="1"/>
  <c r="G2039" i="1"/>
  <c r="J2039" i="1" s="1"/>
  <c r="G2040" i="1"/>
  <c r="J2040" i="1" s="1"/>
  <c r="G2041" i="1"/>
  <c r="J2041" i="1" s="1"/>
  <c r="G2042" i="1"/>
  <c r="J2042" i="1" s="1"/>
  <c r="G2043" i="1"/>
  <c r="J2043" i="1" s="1"/>
  <c r="G2044" i="1"/>
  <c r="J2044" i="1" s="1"/>
  <c r="G2045" i="1"/>
  <c r="J2045" i="1" s="1"/>
  <c r="G2046" i="1"/>
  <c r="J2046" i="1" s="1"/>
  <c r="G2047" i="1"/>
  <c r="J2047" i="1" s="1"/>
  <c r="G2048" i="1"/>
  <c r="J2048" i="1" s="1"/>
  <c r="G2049" i="1"/>
  <c r="J2049" i="1" s="1"/>
  <c r="G2050" i="1"/>
  <c r="J2050" i="1" s="1"/>
  <c r="G2051" i="1"/>
  <c r="J2051" i="1" s="1"/>
  <c r="G2052" i="1"/>
  <c r="J2052" i="1" s="1"/>
  <c r="G2053" i="1"/>
  <c r="J2053" i="1" s="1"/>
  <c r="G2054" i="1"/>
  <c r="J2054" i="1" s="1"/>
  <c r="G2055" i="1"/>
  <c r="J2055" i="1" s="1"/>
  <c r="G2056" i="1"/>
  <c r="J2056" i="1" s="1"/>
  <c r="G2057" i="1"/>
  <c r="J2057" i="1" s="1"/>
  <c r="G2058" i="1"/>
  <c r="J2058" i="1" s="1"/>
  <c r="G2059" i="1"/>
  <c r="J2059" i="1" s="1"/>
  <c r="G2060" i="1"/>
  <c r="J2060" i="1" s="1"/>
  <c r="G2061" i="1"/>
  <c r="J2061" i="1" s="1"/>
  <c r="G2062" i="1"/>
  <c r="J2062" i="1" s="1"/>
  <c r="G2063" i="1"/>
  <c r="J2063" i="1" s="1"/>
  <c r="G2064" i="1"/>
  <c r="J2064" i="1" s="1"/>
  <c r="G2065" i="1"/>
  <c r="J2065" i="1" s="1"/>
  <c r="G2066" i="1"/>
  <c r="J2066" i="1" s="1"/>
  <c r="G2067" i="1"/>
  <c r="J2067" i="1" s="1"/>
  <c r="G2068" i="1"/>
  <c r="J2068" i="1" s="1"/>
  <c r="G2069" i="1"/>
  <c r="J2069" i="1" s="1"/>
  <c r="G2070" i="1"/>
  <c r="J2070" i="1" s="1"/>
  <c r="G2071" i="1"/>
  <c r="J2071" i="1" s="1"/>
  <c r="G2072" i="1"/>
  <c r="J2072" i="1" s="1"/>
  <c r="G2073" i="1"/>
  <c r="J2073" i="1" s="1"/>
  <c r="G2074" i="1"/>
  <c r="J2074" i="1" s="1"/>
  <c r="G2075" i="1"/>
  <c r="J2075" i="1" s="1"/>
  <c r="G2076" i="1"/>
  <c r="J2076" i="1" s="1"/>
  <c r="G2077" i="1"/>
  <c r="J2077" i="1" s="1"/>
  <c r="G2078" i="1"/>
  <c r="J2078" i="1" s="1"/>
  <c r="G2079" i="1"/>
  <c r="J2079" i="1" s="1"/>
  <c r="G2080" i="1"/>
  <c r="J2080" i="1" s="1"/>
  <c r="G2081" i="1"/>
  <c r="J2081" i="1" s="1"/>
  <c r="G2082" i="1"/>
  <c r="J2082" i="1" s="1"/>
  <c r="G2083" i="1"/>
  <c r="J2083" i="1" s="1"/>
  <c r="G2084" i="1"/>
  <c r="J2084" i="1" s="1"/>
  <c r="G2085" i="1"/>
  <c r="J2085" i="1" s="1"/>
  <c r="G2086" i="1"/>
  <c r="J2086" i="1" s="1"/>
  <c r="G2087" i="1"/>
  <c r="J2087" i="1" s="1"/>
  <c r="G2088" i="1"/>
  <c r="J2088" i="1" s="1"/>
  <c r="G2089" i="1"/>
  <c r="J2089" i="1" s="1"/>
  <c r="G2090" i="1"/>
  <c r="J2090" i="1" s="1"/>
  <c r="G2091" i="1"/>
  <c r="J2091" i="1" s="1"/>
  <c r="G2092" i="1"/>
  <c r="J2092" i="1" s="1"/>
  <c r="G2093" i="1"/>
  <c r="J2093" i="1" s="1"/>
  <c r="G2094" i="1"/>
  <c r="J2094" i="1" s="1"/>
  <c r="G2095" i="1"/>
  <c r="J2095" i="1" s="1"/>
  <c r="G2096" i="1"/>
  <c r="J2096" i="1" s="1"/>
  <c r="G2097" i="1"/>
  <c r="J2097" i="1" s="1"/>
  <c r="G2098" i="1"/>
  <c r="J2098" i="1" s="1"/>
  <c r="G2099" i="1"/>
  <c r="J2099" i="1" s="1"/>
  <c r="G2100" i="1"/>
  <c r="J2100" i="1" s="1"/>
  <c r="G2101" i="1"/>
  <c r="J2101" i="1" s="1"/>
  <c r="G2102" i="1"/>
  <c r="J2102" i="1" s="1"/>
  <c r="G2103" i="1"/>
  <c r="J2103" i="1" s="1"/>
  <c r="G2104" i="1"/>
  <c r="J2104" i="1" s="1"/>
  <c r="G2105" i="1"/>
  <c r="J2105" i="1" s="1"/>
  <c r="G2106" i="1"/>
  <c r="J2106" i="1" s="1"/>
  <c r="G2107" i="1"/>
  <c r="J2107" i="1" s="1"/>
  <c r="G2108" i="1"/>
  <c r="J2108" i="1" s="1"/>
  <c r="G2109" i="1"/>
  <c r="J2109" i="1" s="1"/>
  <c r="G2110" i="1"/>
  <c r="J2110" i="1" s="1"/>
  <c r="G2111" i="1"/>
  <c r="J2111" i="1" s="1"/>
  <c r="G2112" i="1"/>
  <c r="J2112" i="1" s="1"/>
  <c r="G2113" i="1"/>
  <c r="J2113" i="1" s="1"/>
  <c r="G2114" i="1"/>
  <c r="J2114" i="1" s="1"/>
  <c r="G2115" i="1"/>
  <c r="J2115" i="1" s="1"/>
  <c r="G2116" i="1"/>
  <c r="J2116" i="1" s="1"/>
  <c r="G2117" i="1"/>
  <c r="J2117" i="1" s="1"/>
  <c r="G2118" i="1"/>
  <c r="J2118" i="1" s="1"/>
  <c r="G2119" i="1"/>
  <c r="J2119" i="1" s="1"/>
  <c r="G2120" i="1"/>
  <c r="J2120" i="1" s="1"/>
  <c r="G2121" i="1"/>
  <c r="J2121" i="1" s="1"/>
  <c r="G2122" i="1"/>
  <c r="J2122" i="1" s="1"/>
  <c r="G2123" i="1"/>
  <c r="J2123" i="1" s="1"/>
  <c r="G2124" i="1"/>
  <c r="J2124" i="1" s="1"/>
  <c r="G2125" i="1"/>
  <c r="J2125" i="1" s="1"/>
  <c r="G2126" i="1"/>
  <c r="J2126" i="1" s="1"/>
  <c r="G2127" i="1"/>
  <c r="J2127" i="1" s="1"/>
  <c r="G2128" i="1"/>
  <c r="J2128" i="1" s="1"/>
  <c r="G2129" i="1"/>
  <c r="J2129" i="1" s="1"/>
  <c r="G2130" i="1"/>
  <c r="J2130" i="1" s="1"/>
  <c r="G2131" i="1"/>
  <c r="J2131" i="1" s="1"/>
  <c r="G2132" i="1"/>
  <c r="J2132" i="1" s="1"/>
  <c r="G2133" i="1"/>
  <c r="J2133" i="1" s="1"/>
  <c r="G2134" i="1"/>
  <c r="J2134" i="1" s="1"/>
  <c r="G2135" i="1"/>
  <c r="J2135" i="1" s="1"/>
  <c r="G2136" i="1"/>
  <c r="J2136" i="1" s="1"/>
  <c r="G2137" i="1"/>
  <c r="J2137" i="1" s="1"/>
  <c r="G2138" i="1"/>
  <c r="J2138" i="1" s="1"/>
  <c r="G2139" i="1"/>
  <c r="J2139" i="1" s="1"/>
  <c r="G2140" i="1"/>
  <c r="J2140" i="1" s="1"/>
  <c r="G2141" i="1"/>
  <c r="J2141" i="1" s="1"/>
  <c r="G2142" i="1"/>
  <c r="J2142" i="1" s="1"/>
  <c r="G2143" i="1"/>
  <c r="J2143" i="1" s="1"/>
  <c r="G2144" i="1"/>
  <c r="J2144" i="1" s="1"/>
  <c r="G2145" i="1"/>
  <c r="J2145" i="1" s="1"/>
  <c r="G2146" i="1"/>
  <c r="J2146" i="1" s="1"/>
  <c r="G2147" i="1"/>
  <c r="J2147" i="1" s="1"/>
  <c r="G2148" i="1"/>
  <c r="J2148" i="1" s="1"/>
  <c r="G2149" i="1"/>
  <c r="J2149" i="1" s="1"/>
  <c r="G2150" i="1"/>
  <c r="J2150" i="1" s="1"/>
  <c r="G2151" i="1"/>
  <c r="J2151" i="1" s="1"/>
  <c r="G2152" i="1"/>
  <c r="J2152" i="1" s="1"/>
  <c r="G2153" i="1"/>
  <c r="J2153" i="1" s="1"/>
  <c r="G2154" i="1"/>
  <c r="J2154" i="1" s="1"/>
  <c r="G2155" i="1"/>
  <c r="J2155" i="1" s="1"/>
  <c r="G2156" i="1"/>
  <c r="J2156" i="1" s="1"/>
  <c r="G2157" i="1"/>
  <c r="J2157" i="1" s="1"/>
  <c r="G2158" i="1"/>
  <c r="J2158" i="1" s="1"/>
  <c r="G2159" i="1"/>
  <c r="J2159" i="1" s="1"/>
  <c r="G2160" i="1"/>
  <c r="J2160" i="1" s="1"/>
  <c r="G2161" i="1"/>
  <c r="J2161" i="1" s="1"/>
  <c r="G2162" i="1"/>
  <c r="J2162" i="1" s="1"/>
  <c r="G2163" i="1"/>
  <c r="J2163" i="1" s="1"/>
  <c r="G2164" i="1"/>
  <c r="J2164" i="1" s="1"/>
  <c r="G2165" i="1"/>
  <c r="J2165" i="1" s="1"/>
  <c r="G2166" i="1"/>
  <c r="J2166" i="1" s="1"/>
  <c r="G2167" i="1"/>
  <c r="J2167" i="1" s="1"/>
  <c r="G2168" i="1"/>
  <c r="J2168" i="1" s="1"/>
  <c r="G2169" i="1"/>
  <c r="J2169" i="1" s="1"/>
  <c r="G2170" i="1"/>
  <c r="J2170" i="1" s="1"/>
  <c r="G2171" i="1"/>
  <c r="J2171" i="1" s="1"/>
  <c r="G2172" i="1"/>
  <c r="J2172" i="1" s="1"/>
  <c r="G2173" i="1"/>
  <c r="J2173" i="1" s="1"/>
  <c r="G2174" i="1"/>
  <c r="J2174" i="1" s="1"/>
  <c r="G2175" i="1"/>
  <c r="J2175" i="1" s="1"/>
  <c r="G2176" i="1"/>
  <c r="J2176" i="1" s="1"/>
  <c r="G2177" i="1"/>
  <c r="J2177" i="1" s="1"/>
  <c r="G2178" i="1"/>
  <c r="J2178" i="1" s="1"/>
  <c r="G2179" i="1"/>
  <c r="J2179" i="1" s="1"/>
  <c r="G2180" i="1"/>
  <c r="J2180" i="1" s="1"/>
  <c r="G2181" i="1"/>
  <c r="J2181" i="1" s="1"/>
  <c r="G2182" i="1"/>
  <c r="J2182" i="1" s="1"/>
  <c r="G2183" i="1"/>
  <c r="J2183" i="1" s="1"/>
  <c r="G2184" i="1"/>
  <c r="J2184" i="1" s="1"/>
  <c r="G2185" i="1"/>
  <c r="J2185" i="1" s="1"/>
  <c r="G2186" i="1"/>
  <c r="J2186" i="1" s="1"/>
  <c r="G2187" i="1"/>
  <c r="J2187" i="1" s="1"/>
  <c r="G2188" i="1"/>
  <c r="J2188" i="1" s="1"/>
  <c r="G2189" i="1"/>
  <c r="J2189" i="1" s="1"/>
  <c r="G2190" i="1"/>
  <c r="J2190" i="1" s="1"/>
  <c r="G2191" i="1"/>
  <c r="J2191" i="1" s="1"/>
  <c r="G2192" i="1"/>
  <c r="J2192" i="1" s="1"/>
  <c r="G2193" i="1"/>
  <c r="J2193" i="1" s="1"/>
  <c r="G2194" i="1"/>
  <c r="J2194" i="1" s="1"/>
  <c r="G2195" i="1"/>
  <c r="J2195" i="1" s="1"/>
  <c r="G2196" i="1"/>
  <c r="J2196" i="1" s="1"/>
  <c r="G2197" i="1"/>
  <c r="J2197" i="1" s="1"/>
  <c r="G2198" i="1"/>
  <c r="J2198" i="1" s="1"/>
  <c r="G2199" i="1"/>
  <c r="J2199" i="1" s="1"/>
  <c r="G2200" i="1"/>
  <c r="J2200" i="1" s="1"/>
  <c r="G2201" i="1"/>
  <c r="J2201" i="1" s="1"/>
  <c r="G2202" i="1"/>
  <c r="J2202" i="1" s="1"/>
  <c r="G2203" i="1"/>
  <c r="J2203" i="1" s="1"/>
  <c r="G2204" i="1"/>
  <c r="J2204" i="1" s="1"/>
  <c r="G2205" i="1"/>
  <c r="J2205" i="1" s="1"/>
  <c r="G2206" i="1"/>
  <c r="J2206" i="1" s="1"/>
  <c r="G2207" i="1"/>
  <c r="J2207" i="1" s="1"/>
  <c r="G2208" i="1"/>
  <c r="J2208" i="1" s="1"/>
  <c r="G2209" i="1"/>
  <c r="J2209" i="1" s="1"/>
  <c r="G2210" i="1"/>
  <c r="J2210" i="1" s="1"/>
  <c r="G2211" i="1"/>
  <c r="J2211" i="1" s="1"/>
  <c r="G2212" i="1"/>
  <c r="J2212" i="1" s="1"/>
  <c r="G2213" i="1"/>
  <c r="J2213" i="1" s="1"/>
  <c r="G2214" i="1"/>
  <c r="J2214" i="1" s="1"/>
  <c r="G2215" i="1"/>
  <c r="J2215" i="1" s="1"/>
  <c r="G2216" i="1"/>
  <c r="J2216" i="1" s="1"/>
  <c r="G2217" i="1"/>
  <c r="J2217" i="1" s="1"/>
  <c r="G2218" i="1"/>
  <c r="J2218" i="1" s="1"/>
  <c r="G2219" i="1"/>
  <c r="J2219" i="1" s="1"/>
  <c r="G2220" i="1"/>
  <c r="J2220" i="1" s="1"/>
  <c r="G2221" i="1"/>
  <c r="J2221" i="1" s="1"/>
  <c r="G2222" i="1"/>
  <c r="J2222" i="1" s="1"/>
  <c r="G2223" i="1"/>
  <c r="J2223" i="1" s="1"/>
  <c r="G2224" i="1"/>
  <c r="J2224" i="1" s="1"/>
  <c r="G2225" i="1"/>
  <c r="J2225" i="1" s="1"/>
  <c r="G2226" i="1"/>
  <c r="J2226" i="1" s="1"/>
  <c r="G2227" i="1"/>
  <c r="J2227" i="1" s="1"/>
  <c r="G2228" i="1"/>
  <c r="J2228" i="1" s="1"/>
  <c r="G2229" i="1"/>
  <c r="J2229" i="1" s="1"/>
  <c r="G2230" i="1"/>
  <c r="J2230" i="1" s="1"/>
  <c r="G2231" i="1"/>
  <c r="J2231" i="1" s="1"/>
  <c r="G2232" i="1"/>
  <c r="J2232" i="1" s="1"/>
  <c r="G2233" i="1"/>
  <c r="J2233" i="1" s="1"/>
  <c r="G2234" i="1"/>
  <c r="J2234" i="1" s="1"/>
  <c r="G2235" i="1"/>
  <c r="J2235" i="1" s="1"/>
  <c r="G2236" i="1"/>
  <c r="J2236" i="1" s="1"/>
  <c r="G2237" i="1"/>
  <c r="J2237" i="1" s="1"/>
  <c r="G2238" i="1"/>
  <c r="J2238" i="1" s="1"/>
  <c r="G2239" i="1"/>
  <c r="J2239" i="1" s="1"/>
  <c r="G2240" i="1"/>
  <c r="J2240" i="1" s="1"/>
  <c r="G2241" i="1"/>
  <c r="J2241" i="1" s="1"/>
  <c r="G2242" i="1"/>
  <c r="J2242" i="1" s="1"/>
  <c r="G2243" i="1"/>
  <c r="J2243" i="1" s="1"/>
  <c r="G2244" i="1"/>
  <c r="J2244" i="1" s="1"/>
  <c r="G2245" i="1"/>
  <c r="J2245" i="1" s="1"/>
  <c r="G2246" i="1"/>
  <c r="J2246" i="1" s="1"/>
  <c r="G2247" i="1"/>
  <c r="J2247" i="1" s="1"/>
  <c r="G2248" i="1"/>
  <c r="J2248" i="1" s="1"/>
  <c r="G2249" i="1"/>
  <c r="J2249" i="1" s="1"/>
  <c r="G2250" i="1"/>
  <c r="J2250" i="1" s="1"/>
  <c r="G2251" i="1"/>
  <c r="J2251" i="1" s="1"/>
  <c r="G2252" i="1"/>
  <c r="J2252" i="1" s="1"/>
  <c r="G2253" i="1"/>
  <c r="J2253" i="1" s="1"/>
  <c r="G2254" i="1"/>
  <c r="J2254" i="1" s="1"/>
  <c r="G2255" i="1"/>
  <c r="J2255" i="1" s="1"/>
  <c r="G2256" i="1"/>
  <c r="J2256" i="1" s="1"/>
  <c r="G2257" i="1"/>
  <c r="J2257" i="1" s="1"/>
  <c r="G2258" i="1"/>
  <c r="J2258" i="1" s="1"/>
  <c r="G2259" i="1"/>
  <c r="J2259" i="1" s="1"/>
  <c r="G2260" i="1"/>
  <c r="J2260" i="1" s="1"/>
  <c r="G2261" i="1"/>
  <c r="J2261" i="1" s="1"/>
  <c r="G2262" i="1"/>
  <c r="J2262" i="1" s="1"/>
  <c r="G2263" i="1"/>
  <c r="J2263" i="1" s="1"/>
  <c r="G2264" i="1"/>
  <c r="J2264" i="1" s="1"/>
  <c r="G2265" i="1"/>
  <c r="J2265" i="1" s="1"/>
  <c r="G2266" i="1"/>
  <c r="J2266" i="1" s="1"/>
  <c r="G2267" i="1"/>
  <c r="J2267" i="1" s="1"/>
  <c r="G2268" i="1"/>
  <c r="J2268" i="1" s="1"/>
  <c r="G2269" i="1"/>
  <c r="J2269" i="1" s="1"/>
  <c r="G2270" i="1"/>
  <c r="J2270" i="1" s="1"/>
  <c r="G2271" i="1"/>
  <c r="J2271" i="1" s="1"/>
  <c r="G2272" i="1"/>
  <c r="J2272" i="1" s="1"/>
  <c r="G2273" i="1"/>
  <c r="J2273" i="1" s="1"/>
  <c r="G2274" i="1"/>
  <c r="J2274" i="1" s="1"/>
  <c r="G2275" i="1"/>
  <c r="J2275" i="1" s="1"/>
  <c r="G2276" i="1"/>
  <c r="J2276" i="1" s="1"/>
  <c r="G2277" i="1"/>
  <c r="J2277" i="1" s="1"/>
  <c r="G2278" i="1"/>
  <c r="J2278" i="1" s="1"/>
  <c r="G2279" i="1"/>
  <c r="J2279" i="1" s="1"/>
  <c r="G2280" i="1"/>
  <c r="J2280" i="1" s="1"/>
  <c r="G2281" i="1"/>
  <c r="J2281" i="1" s="1"/>
  <c r="G2282" i="1"/>
  <c r="J2282" i="1" s="1"/>
  <c r="G2283" i="1"/>
  <c r="J2283" i="1" s="1"/>
  <c r="G2284" i="1"/>
  <c r="J2284" i="1" s="1"/>
  <c r="G2285" i="1"/>
  <c r="J2285" i="1" s="1"/>
  <c r="G2286" i="1"/>
  <c r="J2286" i="1" s="1"/>
  <c r="G2287" i="1"/>
  <c r="J2287" i="1" s="1"/>
  <c r="G2288" i="1"/>
  <c r="J2288" i="1" s="1"/>
  <c r="G2289" i="1"/>
  <c r="J2289" i="1" s="1"/>
  <c r="G2290" i="1"/>
  <c r="J2290" i="1" s="1"/>
  <c r="G2291" i="1"/>
  <c r="J2291" i="1" s="1"/>
  <c r="G2292" i="1"/>
  <c r="J2292" i="1" s="1"/>
  <c r="G2293" i="1"/>
  <c r="J2293" i="1" s="1"/>
  <c r="G2294" i="1"/>
  <c r="J2294" i="1" s="1"/>
  <c r="G2295" i="1"/>
  <c r="J2295" i="1" s="1"/>
  <c r="G2296" i="1"/>
  <c r="J2296" i="1" s="1"/>
  <c r="G2297" i="1"/>
  <c r="J2297" i="1" s="1"/>
  <c r="G2298" i="1"/>
  <c r="J2298" i="1" s="1"/>
  <c r="G2299" i="1"/>
  <c r="J2299" i="1" s="1"/>
  <c r="G2300" i="1"/>
  <c r="J2300" i="1" s="1"/>
  <c r="G2301" i="1"/>
  <c r="J2301" i="1" s="1"/>
  <c r="G2302" i="1"/>
  <c r="J2302" i="1" s="1"/>
  <c r="G2303" i="1"/>
  <c r="J2303" i="1" s="1"/>
  <c r="G2304" i="1"/>
  <c r="J2304" i="1" s="1"/>
  <c r="G2305" i="1"/>
  <c r="J2305" i="1" s="1"/>
  <c r="G2306" i="1"/>
  <c r="J2306" i="1" s="1"/>
  <c r="G2307" i="1"/>
  <c r="J2307" i="1" s="1"/>
  <c r="G2308" i="1"/>
  <c r="J2308" i="1" s="1"/>
  <c r="G2309" i="1"/>
  <c r="J2309" i="1" s="1"/>
  <c r="G2310" i="1"/>
  <c r="J2310" i="1" s="1"/>
  <c r="G2311" i="1"/>
  <c r="J2311" i="1" s="1"/>
  <c r="G2312" i="1"/>
  <c r="J2312" i="1" s="1"/>
  <c r="G2313" i="1"/>
  <c r="J2313" i="1" s="1"/>
  <c r="G2314" i="1"/>
  <c r="J2314" i="1" s="1"/>
  <c r="G2315" i="1"/>
  <c r="J2315" i="1" s="1"/>
  <c r="G2316" i="1"/>
  <c r="J2316" i="1" s="1"/>
  <c r="G2317" i="1"/>
  <c r="J2317" i="1" s="1"/>
  <c r="G2318" i="1"/>
  <c r="J2318" i="1" s="1"/>
  <c r="G2319" i="1"/>
  <c r="J2319" i="1" s="1"/>
  <c r="G2320" i="1"/>
  <c r="J2320" i="1" s="1"/>
  <c r="G2321" i="1"/>
  <c r="J2321" i="1" s="1"/>
  <c r="G2322" i="1"/>
  <c r="J2322" i="1" s="1"/>
  <c r="G2323" i="1"/>
  <c r="J2323" i="1" s="1"/>
  <c r="G2324" i="1"/>
  <c r="J2324" i="1" s="1"/>
  <c r="G2325" i="1"/>
  <c r="J2325" i="1" s="1"/>
  <c r="G2326" i="1"/>
  <c r="J2326" i="1" s="1"/>
  <c r="G2327" i="1"/>
  <c r="J2327" i="1" s="1"/>
  <c r="G2328" i="1"/>
  <c r="J2328" i="1" s="1"/>
  <c r="G2329" i="1"/>
  <c r="J2329" i="1" s="1"/>
  <c r="G2330" i="1"/>
  <c r="J2330" i="1" s="1"/>
  <c r="G2331" i="1"/>
  <c r="J2331" i="1" s="1"/>
  <c r="G2332" i="1"/>
  <c r="J2332" i="1" s="1"/>
  <c r="G2333" i="1"/>
  <c r="J2333" i="1" s="1"/>
  <c r="G2334" i="1"/>
  <c r="J2334" i="1" s="1"/>
  <c r="G2335" i="1"/>
  <c r="J2335" i="1" s="1"/>
  <c r="G2336" i="1"/>
  <c r="J2336" i="1" s="1"/>
  <c r="G2337" i="1"/>
  <c r="J2337" i="1" s="1"/>
  <c r="G2338" i="1"/>
  <c r="J2338" i="1" s="1"/>
  <c r="G2339" i="1"/>
  <c r="J2339" i="1" s="1"/>
  <c r="G2340" i="1"/>
  <c r="J2340" i="1" s="1"/>
  <c r="G2341" i="1"/>
  <c r="J2341" i="1" s="1"/>
  <c r="G2342" i="1"/>
  <c r="J2342" i="1" s="1"/>
  <c r="G2343" i="1"/>
  <c r="J2343" i="1" s="1"/>
  <c r="G2344" i="1"/>
  <c r="J2344" i="1" s="1"/>
  <c r="G2345" i="1"/>
  <c r="J2345" i="1" s="1"/>
  <c r="G2346" i="1"/>
  <c r="J2346" i="1" s="1"/>
  <c r="G2347" i="1"/>
  <c r="J2347" i="1" s="1"/>
  <c r="G2348" i="1"/>
  <c r="J2348" i="1" s="1"/>
  <c r="G2349" i="1"/>
  <c r="J2349" i="1" s="1"/>
  <c r="G2350" i="1"/>
  <c r="J2350" i="1" s="1"/>
  <c r="G2351" i="1"/>
  <c r="J2351" i="1" s="1"/>
  <c r="G2352" i="1"/>
  <c r="J2352" i="1" s="1"/>
  <c r="G2353" i="1"/>
  <c r="J2353" i="1" s="1"/>
  <c r="G2354" i="1"/>
  <c r="J2354" i="1" s="1"/>
  <c r="G2355" i="1"/>
  <c r="J2355" i="1" s="1"/>
  <c r="G2356" i="1"/>
  <c r="J2356" i="1" s="1"/>
  <c r="G2357" i="1"/>
  <c r="J2357" i="1" s="1"/>
  <c r="G2358" i="1"/>
  <c r="J2358" i="1" s="1"/>
  <c r="G2359" i="1"/>
  <c r="J2359" i="1" s="1"/>
  <c r="G2360" i="1"/>
  <c r="J2360" i="1" s="1"/>
  <c r="G2361" i="1"/>
  <c r="J2361" i="1" s="1"/>
  <c r="G2362" i="1"/>
  <c r="J2362" i="1" s="1"/>
  <c r="G2363" i="1"/>
  <c r="J2363" i="1" s="1"/>
  <c r="G2364" i="1"/>
  <c r="J2364" i="1" s="1"/>
  <c r="G2365" i="1"/>
  <c r="J2365" i="1" s="1"/>
  <c r="G2366" i="1"/>
  <c r="J2366" i="1" s="1"/>
  <c r="G2367" i="1"/>
  <c r="J2367" i="1" s="1"/>
  <c r="G2368" i="1"/>
  <c r="J2368" i="1" s="1"/>
  <c r="G2369" i="1"/>
  <c r="J2369" i="1" s="1"/>
  <c r="G2370" i="1"/>
  <c r="J2370" i="1" s="1"/>
  <c r="G2371" i="1"/>
  <c r="J2371" i="1" s="1"/>
  <c r="G2372" i="1"/>
  <c r="J2372" i="1" s="1"/>
  <c r="G2373" i="1"/>
  <c r="J2373" i="1" s="1"/>
  <c r="G2374" i="1"/>
  <c r="J2374" i="1" s="1"/>
  <c r="G2375" i="1"/>
  <c r="J2375" i="1" s="1"/>
  <c r="G2376" i="1"/>
  <c r="J2376" i="1" s="1"/>
  <c r="G2377" i="1"/>
  <c r="J2377" i="1" s="1"/>
  <c r="G2378" i="1"/>
  <c r="J2378" i="1" s="1"/>
  <c r="G2379" i="1"/>
  <c r="J2379" i="1" s="1"/>
  <c r="G2380" i="1"/>
  <c r="J2380" i="1" s="1"/>
  <c r="G2381" i="1"/>
  <c r="J2381" i="1" s="1"/>
  <c r="G2382" i="1"/>
  <c r="J2382" i="1" s="1"/>
  <c r="G2383" i="1"/>
  <c r="J2383" i="1" s="1"/>
  <c r="G2384" i="1"/>
  <c r="J2384" i="1" s="1"/>
  <c r="G2385" i="1"/>
  <c r="J2385" i="1" s="1"/>
  <c r="G2386" i="1"/>
  <c r="J2386" i="1" s="1"/>
  <c r="G2387" i="1"/>
  <c r="J2387" i="1" s="1"/>
  <c r="G2388" i="1"/>
  <c r="J2388" i="1" s="1"/>
  <c r="G2389" i="1"/>
  <c r="J2389" i="1" s="1"/>
  <c r="G2390" i="1"/>
  <c r="J2390" i="1" s="1"/>
  <c r="G2391" i="1"/>
  <c r="J2391" i="1" s="1"/>
  <c r="G2392" i="1"/>
  <c r="J2392" i="1" s="1"/>
  <c r="G2393" i="1"/>
  <c r="J2393" i="1" s="1"/>
  <c r="G2394" i="1"/>
  <c r="J2394" i="1" s="1"/>
  <c r="G2395" i="1"/>
  <c r="J2395" i="1" s="1"/>
  <c r="G2396" i="1"/>
  <c r="J2396" i="1" s="1"/>
  <c r="G2397" i="1"/>
  <c r="J2397" i="1" s="1"/>
  <c r="G2398" i="1"/>
  <c r="J2398" i="1" s="1"/>
  <c r="G2399" i="1"/>
  <c r="J2399" i="1" s="1"/>
  <c r="G2400" i="1"/>
  <c r="J2400" i="1" s="1"/>
  <c r="G2401" i="1"/>
  <c r="J2401" i="1" s="1"/>
  <c r="G2402" i="1"/>
  <c r="J2402" i="1" s="1"/>
  <c r="G2403" i="1"/>
  <c r="J2403" i="1" s="1"/>
  <c r="G2404" i="1"/>
  <c r="J2404" i="1" s="1"/>
  <c r="G2405" i="1"/>
  <c r="J2405" i="1" s="1"/>
  <c r="G2406" i="1"/>
  <c r="J2406" i="1" s="1"/>
  <c r="G2407" i="1"/>
  <c r="J2407" i="1" s="1"/>
  <c r="G2408" i="1"/>
  <c r="J2408" i="1" s="1"/>
  <c r="G2409" i="1"/>
  <c r="J2409" i="1" s="1"/>
  <c r="G2410" i="1"/>
  <c r="J2410" i="1" s="1"/>
  <c r="G2411" i="1"/>
  <c r="J2411" i="1" s="1"/>
  <c r="G2412" i="1"/>
  <c r="J2412" i="1" s="1"/>
  <c r="G2413" i="1"/>
  <c r="J2413" i="1" s="1"/>
  <c r="G2414" i="1"/>
  <c r="J2414" i="1" s="1"/>
  <c r="G2415" i="1"/>
  <c r="J2415" i="1" s="1"/>
  <c r="G2416" i="1"/>
  <c r="J2416" i="1" s="1"/>
  <c r="G2417" i="1"/>
  <c r="J2417" i="1" s="1"/>
  <c r="G2418" i="1"/>
  <c r="J2418" i="1" s="1"/>
  <c r="G2419" i="1"/>
  <c r="J2419" i="1" s="1"/>
  <c r="G2420" i="1"/>
  <c r="J2420" i="1" s="1"/>
  <c r="G2421" i="1"/>
  <c r="J2421" i="1" s="1"/>
  <c r="G2422" i="1"/>
  <c r="J2422" i="1" s="1"/>
  <c r="G2423" i="1"/>
  <c r="J2423" i="1" s="1"/>
  <c r="G2424" i="1"/>
  <c r="J2424" i="1" s="1"/>
  <c r="G2425" i="1"/>
  <c r="J2425" i="1" s="1"/>
  <c r="G2426" i="1"/>
  <c r="J2426" i="1" s="1"/>
  <c r="G2427" i="1"/>
  <c r="J2427" i="1" s="1"/>
  <c r="G2428" i="1"/>
  <c r="J2428" i="1" s="1"/>
  <c r="G2429" i="1"/>
  <c r="J2429" i="1" s="1"/>
  <c r="G2430" i="1"/>
  <c r="J2430" i="1" s="1"/>
  <c r="G2431" i="1"/>
  <c r="J2431" i="1" s="1"/>
  <c r="G2432" i="1"/>
  <c r="J2432" i="1" s="1"/>
  <c r="G2433" i="1"/>
  <c r="J2433" i="1" s="1"/>
  <c r="G2434" i="1"/>
  <c r="J2434" i="1" s="1"/>
  <c r="G2435" i="1"/>
  <c r="J2435" i="1" s="1"/>
  <c r="G2436" i="1"/>
  <c r="J2436" i="1" s="1"/>
  <c r="G2437" i="1"/>
  <c r="J2437" i="1" s="1"/>
  <c r="G2438" i="1"/>
  <c r="J2438" i="1" s="1"/>
  <c r="G2439" i="1"/>
  <c r="J2439" i="1" s="1"/>
  <c r="G2440" i="1"/>
  <c r="J2440" i="1" s="1"/>
  <c r="G2441" i="1"/>
  <c r="J2441" i="1" s="1"/>
  <c r="G2442" i="1"/>
  <c r="J2442" i="1" s="1"/>
  <c r="G2443" i="1"/>
  <c r="J2443" i="1" s="1"/>
  <c r="G2444" i="1"/>
  <c r="J2444" i="1" s="1"/>
  <c r="G2445" i="1"/>
  <c r="J2445" i="1" s="1"/>
  <c r="G2446" i="1"/>
  <c r="J2446" i="1" s="1"/>
  <c r="G2447" i="1"/>
  <c r="J2447" i="1" s="1"/>
  <c r="G2448" i="1"/>
  <c r="J2448" i="1" s="1"/>
  <c r="G2449" i="1"/>
  <c r="J2449" i="1" s="1"/>
  <c r="G2450" i="1"/>
  <c r="J2450" i="1" s="1"/>
  <c r="G2451" i="1"/>
  <c r="J2451" i="1" s="1"/>
  <c r="G2452" i="1"/>
  <c r="J2452" i="1" s="1"/>
  <c r="G2453" i="1"/>
  <c r="J2453" i="1" s="1"/>
  <c r="G2454" i="1"/>
  <c r="J2454" i="1" s="1"/>
  <c r="G2455" i="1"/>
  <c r="J2455" i="1" s="1"/>
  <c r="G2456" i="1"/>
  <c r="J2456" i="1" s="1"/>
  <c r="G2457" i="1"/>
  <c r="J2457" i="1" s="1"/>
  <c r="G2458" i="1"/>
  <c r="J2458" i="1" s="1"/>
  <c r="G2459" i="1"/>
  <c r="J2459" i="1" s="1"/>
  <c r="G2460" i="1"/>
  <c r="J2460" i="1" s="1"/>
  <c r="G2461" i="1"/>
  <c r="J2461" i="1" s="1"/>
  <c r="G2462" i="1"/>
  <c r="J2462" i="1" s="1"/>
  <c r="G2463" i="1"/>
  <c r="J2463" i="1" s="1"/>
  <c r="G2464" i="1"/>
  <c r="J2464" i="1" s="1"/>
  <c r="G2465" i="1"/>
  <c r="J2465" i="1" s="1"/>
  <c r="G2466" i="1"/>
  <c r="J2466" i="1" s="1"/>
  <c r="G2467" i="1"/>
  <c r="J2467" i="1" s="1"/>
  <c r="G2468" i="1"/>
  <c r="J2468" i="1" s="1"/>
  <c r="G2469" i="1"/>
  <c r="J2469" i="1" s="1"/>
  <c r="G2470" i="1"/>
  <c r="J2470" i="1" s="1"/>
  <c r="G2471" i="1"/>
  <c r="J2471" i="1" s="1"/>
  <c r="G2472" i="1"/>
  <c r="J2472" i="1" s="1"/>
  <c r="G2473" i="1"/>
  <c r="J2473" i="1" s="1"/>
  <c r="G2474" i="1"/>
  <c r="J2474" i="1" s="1"/>
  <c r="G2475" i="1"/>
  <c r="J2475" i="1" s="1"/>
  <c r="G2476" i="1"/>
  <c r="J2476" i="1" s="1"/>
  <c r="G2477" i="1"/>
  <c r="J2477" i="1" s="1"/>
  <c r="G2478" i="1"/>
  <c r="J2478" i="1" s="1"/>
  <c r="G2479" i="1"/>
  <c r="J2479" i="1" s="1"/>
  <c r="G2480" i="1"/>
  <c r="J2480" i="1" s="1"/>
  <c r="G2481" i="1"/>
  <c r="J2481" i="1" s="1"/>
  <c r="G2482" i="1"/>
  <c r="J2482" i="1" s="1"/>
  <c r="G2483" i="1"/>
  <c r="J2483" i="1" s="1"/>
  <c r="G2484" i="1"/>
  <c r="J2484" i="1" s="1"/>
  <c r="G2485" i="1"/>
  <c r="J2485" i="1" s="1"/>
  <c r="G2486" i="1"/>
  <c r="J2486" i="1" s="1"/>
  <c r="G2487" i="1"/>
  <c r="J2487" i="1" s="1"/>
  <c r="G2488" i="1"/>
  <c r="J2488" i="1" s="1"/>
  <c r="G2489" i="1"/>
  <c r="J2489" i="1" s="1"/>
  <c r="G2490" i="1"/>
  <c r="J2490" i="1" s="1"/>
  <c r="G2491" i="1"/>
  <c r="J2491" i="1" s="1"/>
  <c r="G2492" i="1"/>
  <c r="J2492" i="1" s="1"/>
  <c r="G2493" i="1"/>
  <c r="J2493" i="1" s="1"/>
  <c r="G2494" i="1"/>
  <c r="J2494" i="1" s="1"/>
  <c r="G2495" i="1"/>
  <c r="J2495" i="1" s="1"/>
  <c r="G2496" i="1"/>
  <c r="J2496" i="1" s="1"/>
  <c r="G2497" i="1"/>
  <c r="J2497" i="1" s="1"/>
  <c r="G2498" i="1"/>
  <c r="J2498" i="1" s="1"/>
  <c r="G2499" i="1"/>
  <c r="J2499" i="1" s="1"/>
  <c r="G2500" i="1"/>
  <c r="J2500" i="1" s="1"/>
  <c r="G2501" i="1"/>
  <c r="J2501" i="1" s="1"/>
  <c r="G2502" i="1"/>
  <c r="J2502" i="1" s="1"/>
  <c r="G2503" i="1"/>
  <c r="J2503" i="1" s="1"/>
  <c r="G2504" i="1"/>
  <c r="J2504" i="1" s="1"/>
  <c r="G2505" i="1"/>
  <c r="J2505" i="1" s="1"/>
  <c r="G2506" i="1"/>
  <c r="J2506" i="1" s="1"/>
  <c r="G2507" i="1"/>
  <c r="J2507" i="1" s="1"/>
  <c r="G2508" i="1"/>
  <c r="J2508" i="1" s="1"/>
  <c r="G2509" i="1"/>
  <c r="J2509" i="1" s="1"/>
  <c r="G2510" i="1"/>
  <c r="J2510" i="1" s="1"/>
  <c r="G2511" i="1"/>
  <c r="J2511" i="1" s="1"/>
  <c r="G2512" i="1"/>
  <c r="J2512" i="1" s="1"/>
  <c r="G2513" i="1"/>
  <c r="J2513" i="1" s="1"/>
  <c r="G2514" i="1"/>
  <c r="J2514" i="1" s="1"/>
  <c r="G2515" i="1"/>
  <c r="J2515" i="1" s="1"/>
  <c r="G2516" i="1"/>
  <c r="J2516" i="1" s="1"/>
  <c r="G2517" i="1"/>
  <c r="J2517" i="1" s="1"/>
  <c r="G2518" i="1"/>
  <c r="J2518" i="1" s="1"/>
  <c r="G2519" i="1"/>
  <c r="J2519" i="1" s="1"/>
  <c r="G2520" i="1"/>
  <c r="J2520" i="1" s="1"/>
  <c r="G2521" i="1"/>
  <c r="J2521" i="1" s="1"/>
  <c r="G2522" i="1"/>
  <c r="J2522" i="1" s="1"/>
  <c r="G2523" i="1"/>
  <c r="J2523" i="1" s="1"/>
  <c r="G2524" i="1"/>
  <c r="J2524" i="1" s="1"/>
  <c r="G2525" i="1"/>
  <c r="J2525" i="1" s="1"/>
  <c r="G2526" i="1"/>
  <c r="J2526" i="1" s="1"/>
  <c r="G2527" i="1"/>
  <c r="J2527" i="1" s="1"/>
  <c r="G2528" i="1"/>
  <c r="J2528" i="1" s="1"/>
  <c r="G2529" i="1"/>
  <c r="J2529" i="1" s="1"/>
  <c r="G2530" i="1"/>
  <c r="J2530" i="1" s="1"/>
  <c r="G2531" i="1"/>
  <c r="J2531" i="1" s="1"/>
  <c r="G2532" i="1"/>
  <c r="J2532" i="1" s="1"/>
  <c r="G2533" i="1"/>
  <c r="J2533" i="1" s="1"/>
  <c r="G2534" i="1"/>
  <c r="J2534" i="1" s="1"/>
  <c r="G2535" i="1"/>
  <c r="J2535" i="1" s="1"/>
  <c r="G2536" i="1"/>
  <c r="J2536" i="1" s="1"/>
  <c r="G2537" i="1"/>
  <c r="J2537" i="1" s="1"/>
  <c r="G2538" i="1"/>
  <c r="J2538" i="1" s="1"/>
  <c r="G2539" i="1"/>
  <c r="J2539" i="1" s="1"/>
  <c r="G2540" i="1"/>
  <c r="J2540" i="1" s="1"/>
  <c r="G2541" i="1"/>
  <c r="J2541" i="1" s="1"/>
  <c r="G2542" i="1"/>
  <c r="J2542" i="1" s="1"/>
  <c r="G2543" i="1"/>
  <c r="J2543" i="1" s="1"/>
  <c r="G2544" i="1"/>
  <c r="J2544" i="1" s="1"/>
  <c r="G2545" i="1"/>
  <c r="J2545" i="1" s="1"/>
  <c r="G2546" i="1"/>
  <c r="J2546" i="1" s="1"/>
  <c r="G2547" i="1"/>
  <c r="J2547" i="1" s="1"/>
  <c r="G2548" i="1"/>
  <c r="J2548" i="1" s="1"/>
  <c r="G2549" i="1"/>
  <c r="J2549" i="1" s="1"/>
  <c r="G2550" i="1"/>
  <c r="J2550" i="1" s="1"/>
  <c r="G2551" i="1"/>
  <c r="J2551" i="1" s="1"/>
  <c r="G2552" i="1"/>
  <c r="J2552" i="1" s="1"/>
  <c r="G2553" i="1"/>
  <c r="J2553" i="1" s="1"/>
  <c r="G2554" i="1"/>
  <c r="J2554" i="1" s="1"/>
  <c r="G2555" i="1"/>
  <c r="J2555" i="1" s="1"/>
  <c r="G2556" i="1"/>
  <c r="J2556" i="1" s="1"/>
  <c r="G2557" i="1"/>
  <c r="J2557" i="1" s="1"/>
  <c r="G2558" i="1"/>
  <c r="J2558" i="1" s="1"/>
  <c r="G2559" i="1"/>
  <c r="J2559" i="1" s="1"/>
  <c r="G2560" i="1"/>
  <c r="J2560" i="1" s="1"/>
  <c r="G2561" i="1"/>
  <c r="J2561" i="1" s="1"/>
  <c r="G2562" i="1"/>
  <c r="J2562" i="1" s="1"/>
  <c r="G2563" i="1"/>
  <c r="J2563" i="1" s="1"/>
  <c r="G2564" i="1"/>
  <c r="J2564" i="1" s="1"/>
  <c r="G2565" i="1"/>
  <c r="J2565" i="1" s="1"/>
  <c r="G2566" i="1"/>
  <c r="J2566" i="1" s="1"/>
  <c r="G2567" i="1"/>
  <c r="J2567" i="1" s="1"/>
  <c r="G2568" i="1"/>
  <c r="J2568" i="1" s="1"/>
  <c r="G2569" i="1"/>
  <c r="J2569" i="1" s="1"/>
  <c r="G2570" i="1"/>
  <c r="J2570" i="1" s="1"/>
  <c r="G2571" i="1"/>
  <c r="J2571" i="1" s="1"/>
  <c r="G2572" i="1"/>
  <c r="J2572" i="1" s="1"/>
  <c r="G2573" i="1"/>
  <c r="J2573" i="1" s="1"/>
  <c r="G2574" i="1"/>
  <c r="J2574" i="1" s="1"/>
  <c r="G2575" i="1"/>
  <c r="J2575" i="1" s="1"/>
  <c r="G2576" i="1"/>
  <c r="J2576" i="1" s="1"/>
  <c r="G2577" i="1"/>
  <c r="J2577" i="1" s="1"/>
  <c r="G2578" i="1"/>
  <c r="J2578" i="1" s="1"/>
  <c r="G2579" i="1"/>
  <c r="J2579" i="1" s="1"/>
  <c r="G2580" i="1"/>
  <c r="J2580" i="1" s="1"/>
  <c r="G2581" i="1"/>
  <c r="J2581" i="1" s="1"/>
  <c r="G2582" i="1"/>
  <c r="J2582" i="1" s="1"/>
  <c r="G2583" i="1"/>
  <c r="J2583" i="1" s="1"/>
  <c r="G2584" i="1"/>
  <c r="J2584" i="1" s="1"/>
  <c r="G2585" i="1"/>
  <c r="J2585" i="1" s="1"/>
  <c r="G2586" i="1"/>
  <c r="J2586" i="1" s="1"/>
  <c r="G2587" i="1"/>
  <c r="J2587" i="1" s="1"/>
  <c r="G2588" i="1"/>
  <c r="J2588" i="1" s="1"/>
  <c r="G2589" i="1"/>
  <c r="J2589" i="1" s="1"/>
  <c r="G2590" i="1"/>
  <c r="J2590" i="1" s="1"/>
  <c r="G2591" i="1"/>
  <c r="J2591" i="1" s="1"/>
  <c r="G2592" i="1"/>
  <c r="J2592" i="1" s="1"/>
  <c r="G2593" i="1"/>
  <c r="J2593" i="1" s="1"/>
  <c r="G2594" i="1"/>
  <c r="J2594" i="1" s="1"/>
  <c r="G2595" i="1"/>
  <c r="J2595" i="1" s="1"/>
  <c r="G2596" i="1"/>
  <c r="J2596" i="1" s="1"/>
  <c r="G2597" i="1"/>
  <c r="J2597" i="1" s="1"/>
  <c r="G2598" i="1"/>
  <c r="J2598" i="1" s="1"/>
  <c r="G2599" i="1"/>
  <c r="J2599" i="1" s="1"/>
  <c r="G2600" i="1"/>
  <c r="J2600" i="1" s="1"/>
  <c r="G2601" i="1"/>
  <c r="J2601" i="1" s="1"/>
  <c r="G2602" i="1"/>
  <c r="J2602" i="1" s="1"/>
  <c r="G2603" i="1"/>
  <c r="J2603" i="1" s="1"/>
  <c r="G2604" i="1"/>
  <c r="J2604" i="1" s="1"/>
  <c r="G2605" i="1"/>
  <c r="J2605" i="1" s="1"/>
  <c r="G2606" i="1"/>
  <c r="J2606" i="1" s="1"/>
  <c r="G2607" i="1"/>
  <c r="J2607" i="1" s="1"/>
  <c r="G2608" i="1"/>
  <c r="J2608" i="1" s="1"/>
  <c r="G2609" i="1"/>
  <c r="J2609" i="1" s="1"/>
  <c r="G2610" i="1"/>
  <c r="J2610" i="1" s="1"/>
  <c r="G2611" i="1"/>
  <c r="J2611" i="1" s="1"/>
  <c r="G2612" i="1"/>
  <c r="J2612" i="1" s="1"/>
  <c r="G2613" i="1"/>
  <c r="J2613" i="1" s="1"/>
  <c r="G2614" i="1"/>
  <c r="J2614" i="1" s="1"/>
  <c r="G2615" i="1"/>
  <c r="J2615" i="1" s="1"/>
  <c r="G2616" i="1"/>
  <c r="J2616" i="1" s="1"/>
  <c r="G2617" i="1"/>
  <c r="J2617" i="1" s="1"/>
  <c r="G2618" i="1"/>
  <c r="J2618" i="1" s="1"/>
  <c r="G2619" i="1"/>
  <c r="J2619" i="1" s="1"/>
  <c r="G2620" i="1"/>
  <c r="J2620" i="1" s="1"/>
  <c r="G2621" i="1"/>
  <c r="J2621" i="1" s="1"/>
  <c r="G2622" i="1"/>
  <c r="J2622" i="1" s="1"/>
  <c r="G2623" i="1"/>
  <c r="J2623" i="1" s="1"/>
  <c r="G2624" i="1"/>
  <c r="J2624" i="1" s="1"/>
  <c r="G2625" i="1"/>
  <c r="J2625" i="1" s="1"/>
  <c r="G2626" i="1"/>
  <c r="J2626" i="1" s="1"/>
  <c r="G2627" i="1"/>
  <c r="J2627" i="1" s="1"/>
  <c r="G2628" i="1"/>
  <c r="J2628" i="1" s="1"/>
  <c r="G2629" i="1"/>
  <c r="J2629" i="1" s="1"/>
  <c r="G2630" i="1"/>
  <c r="J2630" i="1" s="1"/>
  <c r="G2631" i="1"/>
  <c r="J2631" i="1" s="1"/>
  <c r="G2632" i="1"/>
  <c r="J2632" i="1" s="1"/>
  <c r="G2633" i="1"/>
  <c r="J2633" i="1" s="1"/>
  <c r="G2634" i="1"/>
  <c r="J2634" i="1" s="1"/>
  <c r="G2635" i="1"/>
  <c r="J2635" i="1" s="1"/>
  <c r="G2636" i="1"/>
  <c r="J2636" i="1" s="1"/>
  <c r="G2637" i="1"/>
  <c r="J2637" i="1" s="1"/>
  <c r="G2638" i="1"/>
  <c r="J2638" i="1" s="1"/>
  <c r="G2639" i="1"/>
  <c r="J2639" i="1" s="1"/>
  <c r="G2640" i="1"/>
  <c r="J2640" i="1" s="1"/>
  <c r="G2641" i="1"/>
  <c r="J2641" i="1" s="1"/>
  <c r="G2642" i="1"/>
  <c r="J2642" i="1" s="1"/>
  <c r="G2643" i="1"/>
  <c r="J2643" i="1" s="1"/>
  <c r="G2644" i="1"/>
  <c r="J2644" i="1" s="1"/>
  <c r="G2645" i="1"/>
  <c r="J2645" i="1" s="1"/>
  <c r="G2646" i="1"/>
  <c r="J2646" i="1" s="1"/>
  <c r="G2647" i="1"/>
  <c r="J2647" i="1" s="1"/>
  <c r="G2648" i="1"/>
  <c r="J2648" i="1" s="1"/>
  <c r="G2649" i="1"/>
  <c r="J2649" i="1" s="1"/>
  <c r="G2650" i="1"/>
  <c r="J2650" i="1" s="1"/>
  <c r="G2651" i="1"/>
  <c r="J2651" i="1" s="1"/>
  <c r="G2652" i="1"/>
  <c r="J2652" i="1" s="1"/>
  <c r="G2653" i="1"/>
  <c r="J2653" i="1" s="1"/>
  <c r="G2654" i="1"/>
  <c r="J2654" i="1" s="1"/>
  <c r="G2655" i="1"/>
  <c r="J2655" i="1" s="1"/>
  <c r="G2656" i="1"/>
  <c r="J2656" i="1" s="1"/>
  <c r="G2657" i="1"/>
  <c r="J2657" i="1" s="1"/>
  <c r="G2658" i="1"/>
  <c r="J2658" i="1" s="1"/>
  <c r="G2659" i="1"/>
  <c r="J2659" i="1" s="1"/>
  <c r="G2660" i="1"/>
  <c r="J2660" i="1" s="1"/>
  <c r="G2661" i="1"/>
  <c r="J2661" i="1" s="1"/>
  <c r="G2662" i="1"/>
  <c r="J2662" i="1" s="1"/>
  <c r="G2663" i="1"/>
  <c r="J2663" i="1" s="1"/>
  <c r="G2664" i="1"/>
  <c r="J2664" i="1" s="1"/>
  <c r="G2665" i="1"/>
  <c r="J2665" i="1" s="1"/>
  <c r="G2666" i="1"/>
  <c r="J2666" i="1" s="1"/>
  <c r="G2667" i="1"/>
  <c r="J2667" i="1" s="1"/>
  <c r="G2668" i="1"/>
  <c r="J2668" i="1" s="1"/>
  <c r="G2669" i="1"/>
  <c r="J2669" i="1" s="1"/>
  <c r="G2670" i="1"/>
  <c r="J2670" i="1" s="1"/>
  <c r="G2671" i="1"/>
  <c r="J2671" i="1" s="1"/>
  <c r="G2672" i="1"/>
  <c r="J2672" i="1" s="1"/>
  <c r="G2673" i="1"/>
  <c r="J2673" i="1" s="1"/>
  <c r="G2674" i="1"/>
  <c r="J2674" i="1" s="1"/>
  <c r="G2675" i="1"/>
  <c r="J2675" i="1" s="1"/>
  <c r="G2676" i="1"/>
  <c r="J2676" i="1" s="1"/>
  <c r="G2677" i="1"/>
  <c r="J2677" i="1" s="1"/>
  <c r="G2678" i="1"/>
  <c r="J2678" i="1" s="1"/>
  <c r="G2679" i="1"/>
  <c r="J2679" i="1" s="1"/>
  <c r="G2680" i="1"/>
  <c r="J2680" i="1" s="1"/>
  <c r="G2681" i="1"/>
  <c r="J2681" i="1" s="1"/>
  <c r="G2682" i="1"/>
  <c r="J2682" i="1" s="1"/>
  <c r="G2683" i="1"/>
  <c r="J2683" i="1" s="1"/>
  <c r="G2684" i="1"/>
  <c r="J2684" i="1" s="1"/>
  <c r="G2685" i="1"/>
  <c r="J2685" i="1" s="1"/>
  <c r="G2686" i="1"/>
  <c r="J2686" i="1" s="1"/>
  <c r="G2687" i="1"/>
  <c r="J2687" i="1" s="1"/>
  <c r="G2688" i="1"/>
  <c r="J2688" i="1" s="1"/>
  <c r="G2689" i="1"/>
  <c r="J2689" i="1" s="1"/>
  <c r="G2690" i="1"/>
  <c r="J2690" i="1" s="1"/>
  <c r="G2691" i="1"/>
  <c r="J2691" i="1" s="1"/>
  <c r="G2692" i="1"/>
  <c r="J2692" i="1" s="1"/>
  <c r="G2693" i="1"/>
  <c r="J2693" i="1" s="1"/>
  <c r="G2694" i="1"/>
  <c r="J2694" i="1" s="1"/>
  <c r="G2695" i="1"/>
  <c r="J2695" i="1" s="1"/>
  <c r="G2696" i="1"/>
  <c r="J2696" i="1" s="1"/>
  <c r="G2697" i="1"/>
  <c r="J2697" i="1" s="1"/>
  <c r="G2698" i="1"/>
  <c r="J2698" i="1" s="1"/>
  <c r="G2699" i="1"/>
  <c r="J2699" i="1" s="1"/>
  <c r="G2700" i="1"/>
  <c r="J2700" i="1" s="1"/>
  <c r="G2701" i="1"/>
  <c r="J2701" i="1" s="1"/>
  <c r="G2702" i="1"/>
  <c r="J2702" i="1" s="1"/>
  <c r="G2703" i="1"/>
  <c r="J2703" i="1" s="1"/>
  <c r="G2704" i="1"/>
  <c r="J2704" i="1" s="1"/>
  <c r="G2705" i="1"/>
  <c r="J2705" i="1" s="1"/>
  <c r="G2706" i="1"/>
  <c r="J2706" i="1" s="1"/>
  <c r="G2707" i="1"/>
  <c r="J2707" i="1" s="1"/>
  <c r="G2708" i="1"/>
  <c r="J2708" i="1" s="1"/>
  <c r="G2709" i="1"/>
  <c r="J2709" i="1" s="1"/>
  <c r="G2710" i="1"/>
  <c r="J2710" i="1" s="1"/>
  <c r="G2711" i="1"/>
  <c r="J2711" i="1" s="1"/>
  <c r="G2712" i="1"/>
  <c r="J2712" i="1" s="1"/>
  <c r="G2713" i="1"/>
  <c r="J2713" i="1" s="1"/>
  <c r="G2714" i="1"/>
  <c r="J2714" i="1" s="1"/>
  <c r="G2715" i="1"/>
  <c r="J2715" i="1" s="1"/>
  <c r="G2716" i="1"/>
  <c r="J2716" i="1" s="1"/>
  <c r="G2717" i="1"/>
  <c r="J2717" i="1" s="1"/>
  <c r="G2718" i="1"/>
  <c r="J2718" i="1" s="1"/>
  <c r="G2719" i="1"/>
  <c r="J2719" i="1" s="1"/>
  <c r="G2720" i="1"/>
  <c r="J2720" i="1" s="1"/>
  <c r="G2721" i="1"/>
  <c r="J2721" i="1" s="1"/>
  <c r="G2722" i="1"/>
  <c r="J2722" i="1" s="1"/>
  <c r="G2723" i="1"/>
  <c r="J2723" i="1" s="1"/>
  <c r="G2724" i="1"/>
  <c r="J2724" i="1" s="1"/>
  <c r="G2725" i="1"/>
  <c r="J2725" i="1" s="1"/>
  <c r="G2726" i="1"/>
  <c r="J2726" i="1" s="1"/>
  <c r="G2727" i="1"/>
  <c r="J2727" i="1" s="1"/>
  <c r="G2728" i="1"/>
  <c r="J2728" i="1" s="1"/>
  <c r="G2729" i="1"/>
  <c r="J2729" i="1" s="1"/>
  <c r="G2730" i="1"/>
  <c r="J2730" i="1" s="1"/>
  <c r="G2731" i="1"/>
  <c r="J2731" i="1" s="1"/>
  <c r="G2732" i="1"/>
  <c r="J2732" i="1" s="1"/>
  <c r="G2733" i="1"/>
  <c r="J2733" i="1" s="1"/>
  <c r="G2734" i="1"/>
  <c r="J2734" i="1" s="1"/>
  <c r="G2735" i="1"/>
  <c r="J2735" i="1" s="1"/>
  <c r="G2736" i="1"/>
  <c r="J2736" i="1" s="1"/>
  <c r="G2737" i="1"/>
  <c r="J2737" i="1" s="1"/>
  <c r="G2738" i="1"/>
  <c r="J2738" i="1" s="1"/>
  <c r="G2739" i="1"/>
  <c r="J2739" i="1" s="1"/>
  <c r="G2740" i="1"/>
  <c r="J2740" i="1" s="1"/>
  <c r="G2741" i="1"/>
  <c r="J2741" i="1" s="1"/>
  <c r="G2742" i="1"/>
  <c r="J2742" i="1" s="1"/>
  <c r="G2743" i="1"/>
  <c r="J2743" i="1" s="1"/>
  <c r="G2744" i="1"/>
  <c r="J2744" i="1" s="1"/>
  <c r="G2745" i="1"/>
  <c r="J2745" i="1" s="1"/>
  <c r="G2746" i="1"/>
  <c r="J2746" i="1" s="1"/>
  <c r="G2747" i="1"/>
  <c r="J2747" i="1" s="1"/>
  <c r="G2748" i="1"/>
  <c r="J2748" i="1" s="1"/>
  <c r="G2749" i="1"/>
  <c r="J2749" i="1" s="1"/>
  <c r="G2750" i="1"/>
  <c r="J2750" i="1" s="1"/>
  <c r="G2751" i="1"/>
  <c r="J2751" i="1" s="1"/>
  <c r="G2752" i="1"/>
  <c r="J2752" i="1" s="1"/>
  <c r="G2753" i="1"/>
  <c r="J2753" i="1" s="1"/>
  <c r="G2754" i="1"/>
  <c r="J2754" i="1" s="1"/>
  <c r="G2755" i="1"/>
  <c r="J2755" i="1" s="1"/>
  <c r="G2756" i="1"/>
  <c r="J2756" i="1" s="1"/>
  <c r="G2757" i="1"/>
  <c r="J2757" i="1" s="1"/>
  <c r="G2758" i="1"/>
  <c r="J2758" i="1" s="1"/>
  <c r="G2759" i="1"/>
  <c r="J2759" i="1" s="1"/>
  <c r="G2760" i="1"/>
  <c r="J2760" i="1" s="1"/>
  <c r="G2761" i="1"/>
  <c r="J2761" i="1" s="1"/>
  <c r="G2762" i="1"/>
  <c r="J2762" i="1" s="1"/>
  <c r="G2763" i="1"/>
  <c r="J2763" i="1" s="1"/>
  <c r="G2764" i="1"/>
  <c r="J2764" i="1" s="1"/>
  <c r="G2765" i="1"/>
  <c r="J2765" i="1" s="1"/>
  <c r="G2766" i="1"/>
  <c r="J2766" i="1" s="1"/>
  <c r="G2767" i="1"/>
  <c r="J2767" i="1" s="1"/>
  <c r="G2768" i="1"/>
  <c r="J2768" i="1" s="1"/>
  <c r="G2769" i="1"/>
  <c r="J2769" i="1" s="1"/>
  <c r="G2770" i="1"/>
  <c r="J2770" i="1" s="1"/>
  <c r="G2771" i="1"/>
  <c r="J2771" i="1" s="1"/>
  <c r="G2772" i="1"/>
  <c r="J2772" i="1" s="1"/>
  <c r="G2773" i="1"/>
  <c r="J2773" i="1" s="1"/>
  <c r="G2774" i="1"/>
  <c r="J2774" i="1" s="1"/>
  <c r="G2775" i="1"/>
  <c r="J2775" i="1" s="1"/>
  <c r="G2776" i="1"/>
  <c r="J2776" i="1" s="1"/>
  <c r="G2777" i="1"/>
  <c r="J2777" i="1" s="1"/>
  <c r="G2778" i="1"/>
  <c r="J2778" i="1" s="1"/>
  <c r="G2779" i="1"/>
  <c r="J2779" i="1" s="1"/>
  <c r="G2780" i="1"/>
  <c r="J2780" i="1" s="1"/>
  <c r="G2781" i="1"/>
  <c r="J2781" i="1" s="1"/>
  <c r="G2782" i="1"/>
  <c r="J2782" i="1" s="1"/>
  <c r="G2783" i="1"/>
  <c r="J2783" i="1" s="1"/>
  <c r="G2784" i="1"/>
  <c r="J2784" i="1" s="1"/>
  <c r="G2785" i="1"/>
  <c r="J2785" i="1" s="1"/>
  <c r="G2786" i="1"/>
  <c r="J2786" i="1" s="1"/>
  <c r="G2787" i="1"/>
  <c r="J2787" i="1" s="1"/>
  <c r="G2788" i="1"/>
  <c r="J2788" i="1" s="1"/>
  <c r="G2789" i="1"/>
  <c r="J2789" i="1" s="1"/>
  <c r="G2790" i="1"/>
  <c r="J2790" i="1" s="1"/>
  <c r="G2791" i="1"/>
  <c r="J2791" i="1" s="1"/>
  <c r="G2792" i="1"/>
  <c r="J2792" i="1" s="1"/>
  <c r="G2793" i="1"/>
  <c r="J2793" i="1" s="1"/>
  <c r="G2794" i="1"/>
  <c r="J2794" i="1" s="1"/>
  <c r="G2795" i="1"/>
  <c r="J2795" i="1" s="1"/>
  <c r="G2796" i="1"/>
  <c r="J2796" i="1" s="1"/>
  <c r="G2797" i="1"/>
  <c r="J2797" i="1" s="1"/>
  <c r="G2798" i="1"/>
  <c r="J2798" i="1" s="1"/>
  <c r="G2799" i="1"/>
  <c r="J2799" i="1" s="1"/>
  <c r="G2800" i="1"/>
  <c r="J2800" i="1" s="1"/>
  <c r="G2801" i="1"/>
  <c r="J2801" i="1" s="1"/>
  <c r="G2802" i="1"/>
  <c r="J2802" i="1" s="1"/>
  <c r="G2803" i="1"/>
  <c r="J2803" i="1" s="1"/>
  <c r="G2804" i="1"/>
  <c r="J2804" i="1" s="1"/>
  <c r="G2805" i="1"/>
  <c r="J2805" i="1" s="1"/>
  <c r="G2806" i="1"/>
  <c r="J2806" i="1" s="1"/>
  <c r="G2807" i="1"/>
  <c r="J2807" i="1" s="1"/>
  <c r="G2808" i="1"/>
  <c r="J2808" i="1" s="1"/>
  <c r="G2809" i="1"/>
  <c r="J2809" i="1" s="1"/>
  <c r="G2810" i="1"/>
  <c r="J2810" i="1" s="1"/>
  <c r="G2811" i="1"/>
  <c r="J2811" i="1" s="1"/>
  <c r="G2812" i="1"/>
  <c r="J2812" i="1" s="1"/>
  <c r="G2813" i="1"/>
  <c r="J2813" i="1" s="1"/>
  <c r="G2814" i="1"/>
  <c r="J2814" i="1" s="1"/>
  <c r="G2815" i="1"/>
  <c r="J2815" i="1" s="1"/>
  <c r="G2816" i="1"/>
  <c r="J2816" i="1" s="1"/>
  <c r="G2817" i="1"/>
  <c r="J2817" i="1" s="1"/>
  <c r="G2818" i="1"/>
  <c r="J2818" i="1" s="1"/>
  <c r="G2819" i="1"/>
  <c r="J2819" i="1" s="1"/>
  <c r="G2820" i="1"/>
  <c r="J2820" i="1" s="1"/>
  <c r="G2821" i="1"/>
  <c r="J2821" i="1" s="1"/>
  <c r="G2822" i="1"/>
  <c r="J2822" i="1" s="1"/>
  <c r="G2823" i="1"/>
  <c r="J2823" i="1" s="1"/>
  <c r="G2824" i="1"/>
  <c r="J2824" i="1" s="1"/>
  <c r="G2825" i="1"/>
  <c r="J2825" i="1" s="1"/>
  <c r="G2826" i="1"/>
  <c r="J2826" i="1" s="1"/>
  <c r="G2827" i="1"/>
  <c r="J2827" i="1" s="1"/>
  <c r="G2828" i="1"/>
  <c r="J2828" i="1" s="1"/>
  <c r="G2829" i="1"/>
  <c r="J2829" i="1" s="1"/>
  <c r="G2830" i="1"/>
  <c r="J2830" i="1" s="1"/>
  <c r="G2831" i="1"/>
  <c r="J2831" i="1" s="1"/>
  <c r="G2832" i="1"/>
  <c r="J2832" i="1" s="1"/>
  <c r="G2833" i="1"/>
  <c r="J2833" i="1" s="1"/>
  <c r="G2834" i="1"/>
  <c r="J2834" i="1" s="1"/>
  <c r="G2835" i="1"/>
  <c r="J2835" i="1" s="1"/>
  <c r="G2836" i="1"/>
  <c r="J2836" i="1" s="1"/>
  <c r="G2837" i="1"/>
  <c r="J2837" i="1" s="1"/>
  <c r="G2838" i="1"/>
  <c r="J2838" i="1" s="1"/>
  <c r="G2839" i="1"/>
  <c r="J2839" i="1" s="1"/>
  <c r="G2840" i="1"/>
  <c r="J2840" i="1" s="1"/>
  <c r="G2841" i="1"/>
  <c r="J2841" i="1" s="1"/>
  <c r="G2842" i="1"/>
  <c r="J2842" i="1" s="1"/>
  <c r="G2843" i="1"/>
  <c r="J2843" i="1" s="1"/>
  <c r="G2844" i="1"/>
  <c r="J2844" i="1" s="1"/>
  <c r="G2845" i="1"/>
  <c r="J2845" i="1" s="1"/>
  <c r="G2846" i="1"/>
  <c r="J2846" i="1" s="1"/>
  <c r="G2847" i="1"/>
  <c r="J2847" i="1" s="1"/>
  <c r="G2848" i="1"/>
  <c r="J2848" i="1" s="1"/>
  <c r="G2849" i="1"/>
  <c r="J2849" i="1" s="1"/>
  <c r="G2850" i="1"/>
  <c r="J2850" i="1" s="1"/>
  <c r="G2851" i="1"/>
  <c r="J2851" i="1" s="1"/>
  <c r="G2852" i="1"/>
  <c r="J2852" i="1" s="1"/>
  <c r="G2853" i="1"/>
  <c r="J2853" i="1" s="1"/>
  <c r="G2854" i="1"/>
  <c r="J2854" i="1" s="1"/>
  <c r="G2855" i="1"/>
  <c r="J2855" i="1" s="1"/>
  <c r="G2856" i="1"/>
  <c r="J2856" i="1" s="1"/>
  <c r="G2857" i="1"/>
  <c r="J2857" i="1" s="1"/>
  <c r="G2858" i="1"/>
  <c r="J2858" i="1" s="1"/>
  <c r="G2859" i="1"/>
  <c r="J2859" i="1" s="1"/>
  <c r="G2860" i="1"/>
  <c r="J2860" i="1" s="1"/>
  <c r="G2861" i="1"/>
  <c r="J2861" i="1" s="1"/>
  <c r="G2862" i="1"/>
  <c r="J2862" i="1" s="1"/>
  <c r="G2863" i="1"/>
  <c r="J2863" i="1" s="1"/>
  <c r="G2864" i="1"/>
  <c r="J2864" i="1" s="1"/>
  <c r="G2865" i="1"/>
  <c r="J2865" i="1" s="1"/>
  <c r="G2866" i="1"/>
  <c r="J2866" i="1" s="1"/>
  <c r="G2867" i="1"/>
  <c r="J2867" i="1" s="1"/>
  <c r="G2868" i="1"/>
  <c r="J2868" i="1" s="1"/>
  <c r="G2869" i="1"/>
  <c r="J2869" i="1" s="1"/>
  <c r="G2870" i="1"/>
  <c r="J2870" i="1" s="1"/>
  <c r="G2871" i="1"/>
  <c r="J2871" i="1" s="1"/>
  <c r="G2872" i="1"/>
  <c r="J2872" i="1" s="1"/>
  <c r="G2873" i="1"/>
  <c r="J2873" i="1" s="1"/>
  <c r="G2874" i="1"/>
  <c r="J2874" i="1" s="1"/>
  <c r="G2875" i="1"/>
  <c r="J2875" i="1" s="1"/>
  <c r="G2876" i="1"/>
  <c r="J2876" i="1" s="1"/>
  <c r="G2877" i="1"/>
  <c r="J2877" i="1" s="1"/>
  <c r="G2878" i="1"/>
  <c r="J2878" i="1" s="1"/>
  <c r="G2879" i="1"/>
  <c r="J2879" i="1" s="1"/>
  <c r="G2880" i="1"/>
  <c r="J2880" i="1" s="1"/>
  <c r="G2881" i="1"/>
  <c r="J2881" i="1" s="1"/>
  <c r="G2882" i="1"/>
  <c r="J2882" i="1" s="1"/>
  <c r="G2883" i="1"/>
  <c r="J2883" i="1" s="1"/>
  <c r="G2884" i="1"/>
  <c r="J2884" i="1" s="1"/>
  <c r="G2885" i="1"/>
  <c r="J2885" i="1" s="1"/>
  <c r="G2886" i="1"/>
  <c r="J2886" i="1" s="1"/>
  <c r="G2887" i="1"/>
  <c r="J2887" i="1" s="1"/>
  <c r="G2888" i="1"/>
  <c r="J2888" i="1" s="1"/>
  <c r="G2889" i="1"/>
  <c r="J2889" i="1" s="1"/>
  <c r="G2890" i="1"/>
  <c r="J2890" i="1" s="1"/>
  <c r="G2891" i="1"/>
  <c r="J2891" i="1" s="1"/>
  <c r="G2892" i="1"/>
  <c r="J2892" i="1" s="1"/>
  <c r="G2893" i="1"/>
  <c r="J2893" i="1" s="1"/>
  <c r="G2894" i="1"/>
  <c r="J2894" i="1" s="1"/>
  <c r="G2895" i="1"/>
  <c r="J2895" i="1" s="1"/>
  <c r="G2896" i="1"/>
  <c r="J2896" i="1" s="1"/>
  <c r="G2897" i="1"/>
  <c r="J2897" i="1" s="1"/>
  <c r="G2898" i="1"/>
  <c r="J2898" i="1" s="1"/>
  <c r="G2899" i="1"/>
  <c r="J2899" i="1" s="1"/>
  <c r="G2900" i="1"/>
  <c r="J2900" i="1" s="1"/>
  <c r="G2901" i="1"/>
  <c r="J2901" i="1" s="1"/>
  <c r="G2902" i="1"/>
  <c r="J2902" i="1" s="1"/>
  <c r="G2903" i="1"/>
  <c r="J2903" i="1" s="1"/>
  <c r="G2904" i="1"/>
  <c r="J2904" i="1" s="1"/>
  <c r="G2905" i="1"/>
  <c r="J2905" i="1" s="1"/>
  <c r="G2906" i="1"/>
  <c r="J2906" i="1" s="1"/>
  <c r="G2907" i="1"/>
  <c r="J2907" i="1" s="1"/>
  <c r="G2908" i="1"/>
  <c r="J2908" i="1" s="1"/>
  <c r="G2909" i="1"/>
  <c r="J2909" i="1" s="1"/>
  <c r="G2910" i="1"/>
  <c r="J2910" i="1" s="1"/>
  <c r="G2911" i="1"/>
  <c r="J2911" i="1" s="1"/>
  <c r="G2912" i="1"/>
  <c r="J2912" i="1" s="1"/>
  <c r="G2913" i="1"/>
  <c r="J2913" i="1" s="1"/>
  <c r="G2914" i="1"/>
  <c r="J2914" i="1" s="1"/>
  <c r="G2915" i="1"/>
  <c r="J2915" i="1" s="1"/>
  <c r="G2916" i="1"/>
  <c r="J2916" i="1" s="1"/>
  <c r="G2917" i="1"/>
  <c r="J2917" i="1" s="1"/>
  <c r="G2918" i="1"/>
  <c r="J2918" i="1" s="1"/>
  <c r="G2919" i="1"/>
  <c r="J2919" i="1" s="1"/>
  <c r="G2920" i="1"/>
  <c r="J2920" i="1" s="1"/>
  <c r="G2921" i="1"/>
  <c r="J2921" i="1" s="1"/>
  <c r="G2922" i="1"/>
  <c r="J2922" i="1" s="1"/>
  <c r="G2923" i="1"/>
  <c r="J2923" i="1" s="1"/>
  <c r="G2924" i="1"/>
  <c r="J2924" i="1" s="1"/>
  <c r="G2925" i="1"/>
  <c r="J2925" i="1" s="1"/>
  <c r="G2926" i="1"/>
  <c r="J2926" i="1" s="1"/>
  <c r="G2927" i="1"/>
  <c r="J2927" i="1" s="1"/>
  <c r="G2928" i="1"/>
  <c r="J2928" i="1" s="1"/>
  <c r="G2929" i="1"/>
  <c r="J2929" i="1" s="1"/>
  <c r="G2930" i="1"/>
  <c r="J2930" i="1" s="1"/>
  <c r="G2931" i="1"/>
  <c r="J2931" i="1" s="1"/>
  <c r="G2932" i="1"/>
  <c r="J2932" i="1" s="1"/>
  <c r="G2933" i="1"/>
  <c r="J2933" i="1" s="1"/>
  <c r="G2934" i="1"/>
  <c r="J2934" i="1" s="1"/>
  <c r="G2935" i="1"/>
  <c r="J2935" i="1" s="1"/>
  <c r="G2936" i="1"/>
  <c r="J2936" i="1" s="1"/>
  <c r="G2937" i="1"/>
  <c r="J2937" i="1" s="1"/>
  <c r="G2938" i="1"/>
  <c r="J2938" i="1" s="1"/>
  <c r="G2939" i="1"/>
  <c r="J2939" i="1" s="1"/>
  <c r="G2940" i="1"/>
  <c r="J2940" i="1" s="1"/>
  <c r="G2941" i="1"/>
  <c r="J2941" i="1" s="1"/>
  <c r="G2942" i="1"/>
  <c r="J2942" i="1" s="1"/>
  <c r="G2943" i="1"/>
  <c r="J2943" i="1" s="1"/>
  <c r="G2944" i="1"/>
  <c r="J2944" i="1" s="1"/>
  <c r="G2945" i="1"/>
  <c r="J2945" i="1" s="1"/>
  <c r="G2946" i="1"/>
  <c r="J2946" i="1" s="1"/>
  <c r="G2947" i="1"/>
  <c r="J2947" i="1" s="1"/>
  <c r="G2948" i="1"/>
  <c r="J2948" i="1" s="1"/>
  <c r="G2949" i="1"/>
  <c r="J2949" i="1" s="1"/>
  <c r="G2950" i="1"/>
  <c r="J2950" i="1" s="1"/>
  <c r="G2951" i="1"/>
  <c r="J2951" i="1" s="1"/>
  <c r="G2952" i="1"/>
  <c r="J2952" i="1" s="1"/>
  <c r="G2953" i="1"/>
  <c r="J2953" i="1" s="1"/>
  <c r="G2954" i="1"/>
  <c r="J2954" i="1" s="1"/>
  <c r="G2955" i="1"/>
  <c r="J2955" i="1" s="1"/>
  <c r="G2956" i="1"/>
  <c r="J2956" i="1" s="1"/>
  <c r="G2957" i="1"/>
  <c r="J2957" i="1" s="1"/>
  <c r="G2958" i="1"/>
  <c r="J2958" i="1" s="1"/>
  <c r="G2959" i="1"/>
  <c r="J2959" i="1" s="1"/>
  <c r="G2960" i="1"/>
  <c r="J2960" i="1" s="1"/>
  <c r="G2961" i="1"/>
  <c r="J2961" i="1" s="1"/>
  <c r="G2962" i="1"/>
  <c r="J2962" i="1" s="1"/>
  <c r="G2963" i="1"/>
  <c r="J2963" i="1" s="1"/>
  <c r="G2964" i="1"/>
  <c r="J2964" i="1" s="1"/>
  <c r="G2965" i="1"/>
  <c r="J2965" i="1" s="1"/>
  <c r="G2966" i="1"/>
  <c r="J2966" i="1" s="1"/>
  <c r="G2967" i="1"/>
  <c r="J2967" i="1" s="1"/>
  <c r="G2968" i="1"/>
  <c r="J2968" i="1" s="1"/>
  <c r="G2969" i="1"/>
  <c r="J2969" i="1" s="1"/>
  <c r="G2970" i="1"/>
  <c r="J2970" i="1" s="1"/>
  <c r="G2971" i="1"/>
  <c r="J2971" i="1" s="1"/>
  <c r="G2972" i="1"/>
  <c r="J2972" i="1" s="1"/>
  <c r="G2973" i="1"/>
  <c r="J2973" i="1" s="1"/>
  <c r="G2974" i="1"/>
  <c r="J2974" i="1" s="1"/>
  <c r="G2975" i="1"/>
  <c r="J2975" i="1" s="1"/>
  <c r="G2976" i="1"/>
  <c r="J2976" i="1" s="1"/>
  <c r="G2977" i="1"/>
  <c r="J2977" i="1" s="1"/>
  <c r="G2978" i="1"/>
  <c r="J2978" i="1" s="1"/>
  <c r="G2979" i="1"/>
  <c r="J2979" i="1" s="1"/>
  <c r="G2980" i="1"/>
  <c r="J2980" i="1" s="1"/>
  <c r="G2981" i="1"/>
  <c r="J2981" i="1" s="1"/>
  <c r="G2982" i="1"/>
  <c r="J2982" i="1" s="1"/>
  <c r="G2983" i="1"/>
  <c r="J2983" i="1" s="1"/>
  <c r="G2984" i="1"/>
  <c r="J2984" i="1" s="1"/>
  <c r="G2985" i="1"/>
  <c r="J2985" i="1" s="1"/>
  <c r="G2986" i="1"/>
  <c r="J2986" i="1" s="1"/>
  <c r="G2987" i="1"/>
  <c r="J2987" i="1" s="1"/>
  <c r="G2988" i="1"/>
  <c r="J2988" i="1" s="1"/>
  <c r="G2989" i="1"/>
  <c r="J2989" i="1" s="1"/>
  <c r="G2990" i="1"/>
  <c r="J2990" i="1" s="1"/>
  <c r="G2991" i="1"/>
  <c r="J2991" i="1" s="1"/>
  <c r="G2992" i="1"/>
  <c r="J2992" i="1" s="1"/>
  <c r="G2993" i="1"/>
  <c r="J2993" i="1" s="1"/>
  <c r="G2994" i="1"/>
  <c r="J2994" i="1" s="1"/>
  <c r="G2995" i="1"/>
  <c r="J2995" i="1" s="1"/>
  <c r="G2996" i="1"/>
  <c r="J2996" i="1" s="1"/>
  <c r="G2997" i="1"/>
  <c r="J2997" i="1" s="1"/>
  <c r="G2998" i="1"/>
  <c r="J2998" i="1" s="1"/>
  <c r="G2999" i="1"/>
  <c r="J2999" i="1" s="1"/>
  <c r="G3000" i="1"/>
  <c r="J3000" i="1" s="1"/>
  <c r="G3001" i="1"/>
  <c r="J3001" i="1" s="1"/>
  <c r="G3002" i="1"/>
  <c r="J3002" i="1" s="1"/>
  <c r="G3003" i="1"/>
  <c r="J3003" i="1" s="1"/>
  <c r="G3004" i="1"/>
  <c r="J3004" i="1" s="1"/>
  <c r="G3005" i="1"/>
  <c r="J3005" i="1" s="1"/>
  <c r="G3006" i="1"/>
  <c r="J3006" i="1" s="1"/>
  <c r="G3007" i="1"/>
  <c r="J3007" i="1" s="1"/>
  <c r="G3008" i="1"/>
  <c r="J3008" i="1" s="1"/>
  <c r="G3009" i="1"/>
  <c r="J3009" i="1" s="1"/>
  <c r="G3010" i="1"/>
  <c r="J3010" i="1" s="1"/>
  <c r="G3011" i="1"/>
  <c r="J3011" i="1" s="1"/>
  <c r="G3012" i="1"/>
  <c r="J3012" i="1" s="1"/>
  <c r="G3013" i="1"/>
  <c r="J3013" i="1" s="1"/>
  <c r="G3014" i="1"/>
  <c r="J3014" i="1" s="1"/>
  <c r="G3015" i="1"/>
  <c r="J3015" i="1" s="1"/>
  <c r="G3016" i="1"/>
  <c r="J3016" i="1" s="1"/>
  <c r="G3017" i="1"/>
  <c r="J3017" i="1" s="1"/>
  <c r="G3018" i="1"/>
  <c r="J3018" i="1" s="1"/>
  <c r="G3019" i="1"/>
  <c r="J3019" i="1" s="1"/>
  <c r="G3020" i="1"/>
  <c r="J3020" i="1" s="1"/>
  <c r="G3021" i="1"/>
  <c r="J3021" i="1" s="1"/>
  <c r="G3022" i="1"/>
  <c r="J3022" i="1" s="1"/>
  <c r="G3023" i="1"/>
  <c r="J3023" i="1" s="1"/>
  <c r="G3024" i="1"/>
  <c r="J3024" i="1" s="1"/>
  <c r="G3025" i="1"/>
  <c r="J3025" i="1" s="1"/>
  <c r="G3026" i="1"/>
  <c r="J3026" i="1" s="1"/>
  <c r="G3027" i="1"/>
  <c r="J3027" i="1" s="1"/>
  <c r="G3028" i="1"/>
  <c r="J3028" i="1" s="1"/>
  <c r="G3029" i="1"/>
  <c r="J3029" i="1" s="1"/>
  <c r="G3030" i="1"/>
  <c r="J3030" i="1" s="1"/>
  <c r="G3031" i="1"/>
  <c r="J3031" i="1" s="1"/>
  <c r="G3032" i="1"/>
  <c r="J3032" i="1" s="1"/>
  <c r="G3033" i="1"/>
  <c r="J3033" i="1" s="1"/>
  <c r="G3034" i="1"/>
  <c r="J3034" i="1" s="1"/>
  <c r="G3035" i="1"/>
  <c r="J3035" i="1" s="1"/>
  <c r="G3036" i="1"/>
  <c r="J3036" i="1" s="1"/>
  <c r="G3037" i="1"/>
  <c r="J3037" i="1" s="1"/>
  <c r="G3038" i="1"/>
  <c r="J3038" i="1" s="1"/>
  <c r="G3039" i="1"/>
  <c r="J3039" i="1" s="1"/>
  <c r="G3040" i="1"/>
  <c r="J3040" i="1" s="1"/>
  <c r="G3041" i="1"/>
  <c r="J3041" i="1" s="1"/>
  <c r="G3042" i="1"/>
  <c r="J3042" i="1" s="1"/>
  <c r="G3043" i="1"/>
  <c r="J3043" i="1" s="1"/>
  <c r="G3044" i="1"/>
  <c r="J3044" i="1" s="1"/>
  <c r="G3045" i="1"/>
  <c r="J3045" i="1" s="1"/>
  <c r="G3046" i="1"/>
  <c r="J3046" i="1" s="1"/>
  <c r="G3047" i="1"/>
  <c r="J3047" i="1" s="1"/>
  <c r="G3048" i="1"/>
  <c r="J3048" i="1" s="1"/>
  <c r="G3049" i="1"/>
  <c r="J3049" i="1" s="1"/>
  <c r="G3050" i="1"/>
  <c r="J3050" i="1" s="1"/>
  <c r="G3051" i="1"/>
  <c r="J3051" i="1" s="1"/>
  <c r="G3052" i="1"/>
  <c r="J3052" i="1" s="1"/>
  <c r="G3053" i="1"/>
  <c r="J3053" i="1" s="1"/>
  <c r="G3054" i="1"/>
  <c r="J3054" i="1" s="1"/>
  <c r="G3055" i="1"/>
  <c r="J3055" i="1" s="1"/>
  <c r="G3056" i="1"/>
  <c r="J3056" i="1" s="1"/>
  <c r="G3057" i="1"/>
  <c r="J3057" i="1" s="1"/>
  <c r="G3058" i="1"/>
  <c r="J3058" i="1" s="1"/>
  <c r="G3059" i="1"/>
  <c r="J3059" i="1" s="1"/>
  <c r="G3060" i="1"/>
  <c r="J3060" i="1" s="1"/>
  <c r="G3061" i="1"/>
  <c r="J3061" i="1" s="1"/>
  <c r="G3062" i="1"/>
  <c r="J3062" i="1" s="1"/>
  <c r="G3063" i="1"/>
  <c r="J3063" i="1" s="1"/>
  <c r="G3064" i="1"/>
  <c r="J3064" i="1" s="1"/>
  <c r="G3065" i="1"/>
  <c r="J3065" i="1" s="1"/>
  <c r="G3066" i="1"/>
  <c r="J3066" i="1" s="1"/>
  <c r="G3067" i="1"/>
  <c r="J3067" i="1" s="1"/>
  <c r="G3068" i="1"/>
  <c r="J3068" i="1" s="1"/>
  <c r="G3069" i="1"/>
  <c r="J3069" i="1" s="1"/>
  <c r="G3070" i="1"/>
  <c r="J3070" i="1" s="1"/>
  <c r="G3071" i="1"/>
  <c r="J3071" i="1" s="1"/>
  <c r="G3072" i="1"/>
  <c r="J3072" i="1" s="1"/>
  <c r="G3073" i="1"/>
  <c r="J3073" i="1" s="1"/>
  <c r="G3074" i="1"/>
  <c r="J3074" i="1" s="1"/>
  <c r="G3075" i="1"/>
  <c r="J3075" i="1" s="1"/>
  <c r="G3076" i="1"/>
  <c r="J3076" i="1" s="1"/>
  <c r="G3077" i="1"/>
  <c r="J3077" i="1" s="1"/>
  <c r="G3078" i="1"/>
  <c r="J3078" i="1" s="1"/>
  <c r="G3079" i="1"/>
  <c r="J3079" i="1" s="1"/>
  <c r="G3080" i="1"/>
  <c r="J3080" i="1" s="1"/>
  <c r="G3081" i="1"/>
  <c r="J3081" i="1" s="1"/>
  <c r="G3082" i="1"/>
  <c r="J3082" i="1" s="1"/>
  <c r="G3083" i="1"/>
  <c r="J3083" i="1" s="1"/>
  <c r="G3084" i="1"/>
  <c r="J3084" i="1" s="1"/>
  <c r="G3085" i="1"/>
  <c r="J3085" i="1" s="1"/>
  <c r="G3086" i="1"/>
  <c r="J3086" i="1" s="1"/>
  <c r="G3087" i="1"/>
  <c r="J3087" i="1" s="1"/>
  <c r="G3088" i="1"/>
  <c r="J3088" i="1" s="1"/>
  <c r="G3089" i="1"/>
  <c r="J3089" i="1" s="1"/>
  <c r="G3090" i="1"/>
  <c r="J3090" i="1" s="1"/>
  <c r="G3091" i="1"/>
  <c r="J3091" i="1" s="1"/>
  <c r="G3092" i="1"/>
  <c r="J3092" i="1" s="1"/>
  <c r="G3093" i="1"/>
  <c r="J3093" i="1" s="1"/>
  <c r="G3094" i="1"/>
  <c r="J3094" i="1" s="1"/>
  <c r="G3095" i="1"/>
  <c r="J3095" i="1" s="1"/>
  <c r="G3096" i="1"/>
  <c r="J3096" i="1" s="1"/>
  <c r="G3097" i="1"/>
  <c r="J3097" i="1" s="1"/>
  <c r="G3098" i="1"/>
  <c r="J3098" i="1" s="1"/>
  <c r="G3099" i="1"/>
  <c r="J3099" i="1" s="1"/>
  <c r="G3100" i="1"/>
  <c r="J3100" i="1" s="1"/>
  <c r="G3101" i="1"/>
  <c r="J3101" i="1" s="1"/>
  <c r="G3102" i="1"/>
  <c r="J3102" i="1" s="1"/>
  <c r="G3103" i="1"/>
  <c r="J3103" i="1" s="1"/>
  <c r="G3104" i="1"/>
  <c r="J3104" i="1" s="1"/>
  <c r="G3105" i="1"/>
  <c r="J3105" i="1" s="1"/>
  <c r="G3106" i="1"/>
  <c r="J3106" i="1" s="1"/>
  <c r="G3107" i="1"/>
  <c r="J3107" i="1" s="1"/>
  <c r="G3108" i="1"/>
  <c r="J3108" i="1" s="1"/>
  <c r="G3109" i="1"/>
  <c r="J3109" i="1" s="1"/>
  <c r="G3110" i="1"/>
  <c r="J3110" i="1" s="1"/>
  <c r="G3111" i="1"/>
  <c r="J3111" i="1" s="1"/>
  <c r="G3112" i="1"/>
  <c r="J3112" i="1" s="1"/>
  <c r="G3113" i="1"/>
  <c r="J3113" i="1" s="1"/>
  <c r="G3114" i="1"/>
  <c r="J3114" i="1" s="1"/>
  <c r="G3115" i="1"/>
  <c r="J3115" i="1" s="1"/>
  <c r="G3116" i="1"/>
  <c r="J3116" i="1" s="1"/>
  <c r="G3117" i="1"/>
  <c r="J3117" i="1" s="1"/>
  <c r="G3118" i="1"/>
  <c r="J3118" i="1" s="1"/>
  <c r="G3119" i="1"/>
  <c r="J3119" i="1" s="1"/>
  <c r="G3120" i="1"/>
  <c r="J3120" i="1" s="1"/>
  <c r="G3121" i="1"/>
  <c r="J3121" i="1" s="1"/>
  <c r="G3122" i="1"/>
  <c r="J3122" i="1" s="1"/>
  <c r="G3123" i="1"/>
  <c r="J3123" i="1" s="1"/>
  <c r="G3124" i="1"/>
  <c r="J3124" i="1" s="1"/>
  <c r="G3125" i="1"/>
  <c r="J3125" i="1" s="1"/>
  <c r="G3126" i="1"/>
  <c r="J3126" i="1" s="1"/>
  <c r="G3127" i="1"/>
  <c r="J3127" i="1" s="1"/>
  <c r="G3128" i="1"/>
  <c r="J3128" i="1" s="1"/>
  <c r="G3129" i="1"/>
  <c r="J3129" i="1" s="1"/>
  <c r="G3130" i="1"/>
  <c r="J3130" i="1" s="1"/>
  <c r="G3131" i="1"/>
  <c r="J3131" i="1" s="1"/>
  <c r="G3132" i="1"/>
  <c r="J3132" i="1" s="1"/>
  <c r="G3133" i="1"/>
  <c r="J3133" i="1" s="1"/>
  <c r="G3134" i="1"/>
  <c r="J3134" i="1" s="1"/>
  <c r="G3135" i="1"/>
  <c r="J3135" i="1" s="1"/>
  <c r="G3136" i="1"/>
  <c r="J3136" i="1" s="1"/>
  <c r="G3137" i="1"/>
  <c r="J3137" i="1" s="1"/>
  <c r="G3138" i="1"/>
  <c r="J3138" i="1" s="1"/>
  <c r="G3139" i="1"/>
  <c r="J3139" i="1" s="1"/>
  <c r="G3140" i="1"/>
  <c r="J3140" i="1" s="1"/>
  <c r="G3141" i="1"/>
  <c r="J3141" i="1" s="1"/>
  <c r="G3142" i="1"/>
  <c r="J3142" i="1" s="1"/>
  <c r="G3143" i="1"/>
  <c r="J3143" i="1" s="1"/>
  <c r="G3144" i="1"/>
  <c r="J3144" i="1" s="1"/>
  <c r="G3145" i="1"/>
  <c r="J3145" i="1" s="1"/>
  <c r="G3146" i="1"/>
  <c r="J3146" i="1" s="1"/>
  <c r="G3147" i="1"/>
  <c r="J3147" i="1" s="1"/>
  <c r="G3148" i="1"/>
  <c r="J3148" i="1" s="1"/>
  <c r="G3149" i="1"/>
  <c r="J3149" i="1" s="1"/>
  <c r="G3150" i="1"/>
  <c r="J3150" i="1" s="1"/>
  <c r="G3151" i="1"/>
  <c r="J3151" i="1" s="1"/>
  <c r="G3152" i="1"/>
  <c r="J3152" i="1" s="1"/>
  <c r="G3153" i="1"/>
  <c r="J3153" i="1" s="1"/>
  <c r="G3154" i="1"/>
  <c r="J3154" i="1" s="1"/>
  <c r="G3155" i="1"/>
  <c r="J3155" i="1" s="1"/>
  <c r="G3156" i="1"/>
  <c r="J3156" i="1" s="1"/>
  <c r="G3157" i="1"/>
  <c r="J3157" i="1" s="1"/>
  <c r="G3158" i="1"/>
  <c r="J3158" i="1" s="1"/>
  <c r="G3159" i="1"/>
  <c r="J3159" i="1" s="1"/>
  <c r="G3160" i="1"/>
  <c r="J3160" i="1" s="1"/>
  <c r="G3161" i="1"/>
  <c r="J3161" i="1" s="1"/>
  <c r="G3162" i="1"/>
  <c r="J3162" i="1" s="1"/>
  <c r="G3163" i="1"/>
  <c r="J3163" i="1" s="1"/>
  <c r="G3164" i="1"/>
  <c r="J3164" i="1" s="1"/>
  <c r="G3165" i="1"/>
  <c r="J3165" i="1" s="1"/>
  <c r="G3166" i="1"/>
  <c r="J3166" i="1" s="1"/>
  <c r="G3167" i="1"/>
  <c r="J3167" i="1" s="1"/>
  <c r="G3168" i="1"/>
  <c r="J3168" i="1" s="1"/>
  <c r="G3169" i="1"/>
  <c r="J3169" i="1" s="1"/>
  <c r="G3170" i="1"/>
  <c r="J3170" i="1" s="1"/>
  <c r="G3171" i="1"/>
  <c r="J3171" i="1" s="1"/>
  <c r="G3172" i="1"/>
  <c r="J3172" i="1" s="1"/>
  <c r="G3173" i="1"/>
  <c r="J3173" i="1" s="1"/>
  <c r="G3174" i="1"/>
  <c r="J3174" i="1" s="1"/>
  <c r="G3175" i="1"/>
  <c r="J3175" i="1" s="1"/>
  <c r="G3176" i="1"/>
  <c r="J3176" i="1" s="1"/>
  <c r="G3177" i="1"/>
  <c r="J3177" i="1" s="1"/>
  <c r="G3178" i="1"/>
  <c r="J3178" i="1" s="1"/>
  <c r="G3179" i="1"/>
  <c r="J3179" i="1" s="1"/>
  <c r="G3180" i="1"/>
  <c r="J3180" i="1" s="1"/>
  <c r="G3181" i="1"/>
  <c r="J3181" i="1" s="1"/>
  <c r="G3182" i="1"/>
  <c r="J3182" i="1" s="1"/>
  <c r="G3183" i="1"/>
  <c r="J3183" i="1" s="1"/>
  <c r="G3184" i="1"/>
  <c r="J3184" i="1" s="1"/>
  <c r="G3185" i="1"/>
  <c r="J3185" i="1" s="1"/>
  <c r="G3186" i="1"/>
  <c r="J3186" i="1" s="1"/>
  <c r="G3187" i="1"/>
  <c r="J3187" i="1" s="1"/>
  <c r="G3188" i="1"/>
  <c r="J3188" i="1" s="1"/>
  <c r="G3189" i="1"/>
  <c r="J3189" i="1" s="1"/>
  <c r="G3190" i="1"/>
  <c r="J3190" i="1" s="1"/>
  <c r="G3191" i="1"/>
  <c r="J3191" i="1" s="1"/>
  <c r="G3192" i="1"/>
  <c r="J3192" i="1" s="1"/>
  <c r="G3193" i="1"/>
  <c r="J3193" i="1" s="1"/>
  <c r="G3194" i="1"/>
  <c r="J3194" i="1" s="1"/>
  <c r="G3195" i="1"/>
  <c r="J3195" i="1" s="1"/>
  <c r="G3196" i="1"/>
  <c r="J3196" i="1" s="1"/>
  <c r="G3197" i="1"/>
  <c r="J3197" i="1" s="1"/>
  <c r="G3198" i="1"/>
  <c r="J3198" i="1" s="1"/>
  <c r="G3199" i="1"/>
  <c r="J3199" i="1" s="1"/>
  <c r="G3200" i="1"/>
  <c r="J3200" i="1" s="1"/>
  <c r="G3201" i="1"/>
  <c r="J3201" i="1" s="1"/>
  <c r="G3202" i="1"/>
  <c r="J3202" i="1" s="1"/>
  <c r="G3203" i="1"/>
  <c r="J3203" i="1" s="1"/>
  <c r="G3204" i="1"/>
  <c r="J3204" i="1" s="1"/>
  <c r="G3205" i="1"/>
  <c r="J3205" i="1" s="1"/>
  <c r="G3206" i="1"/>
  <c r="J3206" i="1" s="1"/>
  <c r="G3207" i="1"/>
  <c r="J3207" i="1" s="1"/>
  <c r="G3208" i="1"/>
  <c r="J3208" i="1" s="1"/>
  <c r="G3209" i="1"/>
  <c r="J3209" i="1" s="1"/>
  <c r="G3210" i="1"/>
  <c r="J3210" i="1" s="1"/>
  <c r="G3211" i="1"/>
  <c r="J3211" i="1" s="1"/>
  <c r="G3212" i="1"/>
  <c r="J3212" i="1" s="1"/>
  <c r="G3213" i="1"/>
  <c r="J3213" i="1" s="1"/>
  <c r="G3214" i="1"/>
  <c r="J3214" i="1" s="1"/>
  <c r="G3215" i="1"/>
  <c r="J3215" i="1" s="1"/>
  <c r="G3216" i="1"/>
  <c r="J3216" i="1" s="1"/>
  <c r="G3217" i="1"/>
  <c r="J3217" i="1" s="1"/>
  <c r="G3218" i="1"/>
  <c r="J3218" i="1" s="1"/>
  <c r="G3219" i="1"/>
  <c r="J3219" i="1" s="1"/>
  <c r="G3220" i="1"/>
  <c r="J3220" i="1" s="1"/>
  <c r="G3221" i="1"/>
  <c r="J3221" i="1" s="1"/>
  <c r="G3222" i="1"/>
  <c r="J3222" i="1" s="1"/>
  <c r="G3223" i="1"/>
  <c r="J3223" i="1" s="1"/>
  <c r="G3224" i="1"/>
  <c r="J3224" i="1" s="1"/>
  <c r="G3225" i="1"/>
  <c r="J3225" i="1" s="1"/>
  <c r="G3226" i="1"/>
  <c r="J3226" i="1" s="1"/>
  <c r="G3227" i="1"/>
  <c r="J3227" i="1" s="1"/>
  <c r="G3228" i="1"/>
  <c r="J3228" i="1" s="1"/>
  <c r="G3229" i="1"/>
  <c r="J3229" i="1" s="1"/>
  <c r="G3230" i="1"/>
  <c r="J3230" i="1" s="1"/>
  <c r="G3231" i="1"/>
  <c r="J3231" i="1" s="1"/>
  <c r="G3232" i="1"/>
  <c r="J3232" i="1" s="1"/>
  <c r="G3233" i="1"/>
  <c r="J3233" i="1" s="1"/>
  <c r="G3234" i="1"/>
  <c r="J3234" i="1" s="1"/>
  <c r="G3235" i="1"/>
  <c r="J3235" i="1" s="1"/>
  <c r="G3236" i="1"/>
  <c r="J3236" i="1" s="1"/>
  <c r="G3237" i="1"/>
  <c r="J3237" i="1" s="1"/>
  <c r="G3238" i="1"/>
  <c r="J3238" i="1" s="1"/>
  <c r="G3239" i="1"/>
  <c r="J3239" i="1" s="1"/>
  <c r="G3240" i="1"/>
  <c r="J3240" i="1" s="1"/>
  <c r="G3241" i="1"/>
  <c r="J3241" i="1" s="1"/>
  <c r="G3242" i="1"/>
  <c r="J3242" i="1" s="1"/>
  <c r="G3243" i="1"/>
  <c r="J3243" i="1" s="1"/>
  <c r="G3244" i="1"/>
  <c r="J3244" i="1" s="1"/>
  <c r="G3245" i="1"/>
  <c r="J3245" i="1" s="1"/>
  <c r="G3246" i="1"/>
  <c r="J3246" i="1" s="1"/>
  <c r="G3247" i="1"/>
  <c r="J3247" i="1" s="1"/>
  <c r="G3248" i="1"/>
  <c r="J3248" i="1" s="1"/>
  <c r="G3249" i="1"/>
  <c r="J3249" i="1" s="1"/>
  <c r="G3250" i="1"/>
  <c r="J3250" i="1" s="1"/>
  <c r="G3251" i="1"/>
  <c r="J3251" i="1" s="1"/>
  <c r="G3252" i="1"/>
  <c r="J3252" i="1" s="1"/>
  <c r="G3253" i="1"/>
  <c r="J3253" i="1" s="1"/>
  <c r="G3254" i="1"/>
  <c r="J3254" i="1" s="1"/>
  <c r="G3255" i="1"/>
  <c r="J3255" i="1" s="1"/>
  <c r="G3256" i="1"/>
  <c r="J3256" i="1" s="1"/>
  <c r="G3257" i="1"/>
  <c r="J3257" i="1" s="1"/>
  <c r="G3258" i="1"/>
  <c r="J3258" i="1" s="1"/>
  <c r="G3259" i="1"/>
  <c r="J3259" i="1" s="1"/>
  <c r="G3260" i="1"/>
  <c r="J3260" i="1" s="1"/>
  <c r="G3261" i="1"/>
  <c r="J3261" i="1" s="1"/>
  <c r="G3262" i="1"/>
  <c r="J3262" i="1" s="1"/>
  <c r="G3263" i="1"/>
  <c r="J3263" i="1" s="1"/>
  <c r="G3264" i="1"/>
  <c r="J3264" i="1" s="1"/>
  <c r="G3265" i="1"/>
  <c r="J3265" i="1" s="1"/>
  <c r="G3266" i="1"/>
  <c r="J3266" i="1" s="1"/>
  <c r="G3267" i="1"/>
  <c r="J3267" i="1" s="1"/>
  <c r="G3268" i="1"/>
  <c r="J3268" i="1" s="1"/>
  <c r="G3269" i="1"/>
  <c r="J3269" i="1" s="1"/>
  <c r="G3270" i="1"/>
  <c r="J3270" i="1" s="1"/>
  <c r="G3271" i="1"/>
  <c r="J3271" i="1" s="1"/>
  <c r="G3272" i="1"/>
  <c r="J3272" i="1" s="1"/>
  <c r="G3273" i="1"/>
  <c r="J3273" i="1" s="1"/>
  <c r="G3274" i="1"/>
  <c r="J3274" i="1" s="1"/>
  <c r="G3275" i="1"/>
  <c r="J3275" i="1" s="1"/>
  <c r="G3276" i="1"/>
  <c r="J3276" i="1" s="1"/>
  <c r="G3277" i="1"/>
  <c r="J3277" i="1" s="1"/>
  <c r="G3278" i="1"/>
  <c r="J3278" i="1" s="1"/>
  <c r="G3279" i="1"/>
  <c r="J3279" i="1" s="1"/>
  <c r="G3280" i="1"/>
  <c r="J3280" i="1" s="1"/>
  <c r="G3281" i="1"/>
  <c r="J3281" i="1" s="1"/>
  <c r="G3282" i="1"/>
  <c r="J3282" i="1" s="1"/>
  <c r="G3283" i="1"/>
  <c r="J3283" i="1" s="1"/>
  <c r="G3284" i="1"/>
  <c r="J3284" i="1" s="1"/>
  <c r="G3285" i="1"/>
  <c r="J3285" i="1" s="1"/>
  <c r="G3286" i="1"/>
  <c r="J3286" i="1" s="1"/>
  <c r="G3287" i="1"/>
  <c r="J3287" i="1" s="1"/>
  <c r="G3288" i="1"/>
  <c r="J3288" i="1" s="1"/>
  <c r="G3289" i="1"/>
  <c r="J3289" i="1" s="1"/>
  <c r="G3290" i="1"/>
  <c r="J3290" i="1" s="1"/>
  <c r="G3291" i="1"/>
  <c r="J3291" i="1" s="1"/>
  <c r="G3292" i="1"/>
  <c r="J3292" i="1" s="1"/>
  <c r="G3293" i="1"/>
  <c r="J3293" i="1" s="1"/>
  <c r="G3294" i="1"/>
  <c r="J3294" i="1" s="1"/>
  <c r="G3295" i="1"/>
  <c r="J3295" i="1" s="1"/>
  <c r="G3296" i="1"/>
  <c r="J3296" i="1" s="1"/>
  <c r="G3297" i="1"/>
  <c r="J3297" i="1" s="1"/>
  <c r="G3298" i="1"/>
  <c r="J3298" i="1" s="1"/>
  <c r="G3299" i="1"/>
  <c r="J3299" i="1" s="1"/>
  <c r="G3300" i="1"/>
  <c r="J3300" i="1" s="1"/>
  <c r="G3301" i="1"/>
  <c r="J3301" i="1" s="1"/>
  <c r="G3302" i="1"/>
  <c r="J3302" i="1" s="1"/>
  <c r="G3303" i="1"/>
  <c r="J3303" i="1" s="1"/>
  <c r="G3304" i="1"/>
  <c r="J3304" i="1" s="1"/>
  <c r="G3305" i="1"/>
  <c r="J3305" i="1" s="1"/>
  <c r="G3306" i="1"/>
  <c r="J3306" i="1" s="1"/>
  <c r="G3307" i="1"/>
  <c r="J3307" i="1" s="1"/>
  <c r="G3308" i="1"/>
  <c r="J3308" i="1" s="1"/>
  <c r="G3309" i="1"/>
  <c r="J3309" i="1" s="1"/>
  <c r="G3310" i="1"/>
  <c r="J3310" i="1" s="1"/>
  <c r="G3311" i="1"/>
  <c r="J3311" i="1" s="1"/>
  <c r="G3312" i="1"/>
  <c r="J3312" i="1" s="1"/>
  <c r="G3313" i="1"/>
  <c r="J3313" i="1" s="1"/>
  <c r="G3314" i="1"/>
  <c r="J3314" i="1" s="1"/>
  <c r="G3315" i="1"/>
  <c r="J3315" i="1" s="1"/>
  <c r="G3316" i="1"/>
  <c r="J3316" i="1" s="1"/>
  <c r="G3317" i="1"/>
  <c r="J3317" i="1" s="1"/>
  <c r="G3318" i="1"/>
  <c r="J3318" i="1" s="1"/>
  <c r="G3319" i="1"/>
  <c r="J3319" i="1" s="1"/>
  <c r="G3320" i="1"/>
  <c r="J3320" i="1" s="1"/>
  <c r="G3321" i="1"/>
  <c r="J3321" i="1" s="1"/>
  <c r="G3322" i="1"/>
  <c r="J3322" i="1" s="1"/>
  <c r="G3323" i="1"/>
  <c r="J3323" i="1" s="1"/>
  <c r="G3324" i="1"/>
  <c r="J3324" i="1" s="1"/>
  <c r="G3325" i="1"/>
  <c r="J3325" i="1" s="1"/>
  <c r="G3326" i="1"/>
  <c r="J3326" i="1" s="1"/>
  <c r="G3327" i="1"/>
  <c r="J3327" i="1" s="1"/>
  <c r="G3328" i="1"/>
  <c r="J3328" i="1" s="1"/>
  <c r="G3329" i="1"/>
  <c r="J3329" i="1" s="1"/>
  <c r="G3330" i="1"/>
  <c r="J3330" i="1" s="1"/>
  <c r="G3331" i="1"/>
  <c r="J3331" i="1" s="1"/>
  <c r="G3332" i="1"/>
  <c r="J3332" i="1" s="1"/>
  <c r="G3333" i="1"/>
  <c r="J3333" i="1" s="1"/>
  <c r="G3334" i="1"/>
  <c r="J3334" i="1" s="1"/>
  <c r="G3335" i="1"/>
  <c r="J3335" i="1" s="1"/>
  <c r="G3336" i="1"/>
  <c r="J3336" i="1" s="1"/>
  <c r="G3337" i="1"/>
  <c r="J3337" i="1" s="1"/>
  <c r="G3338" i="1"/>
  <c r="J3338" i="1" s="1"/>
  <c r="G3339" i="1"/>
  <c r="J3339" i="1" s="1"/>
  <c r="G3340" i="1"/>
  <c r="J3340" i="1" s="1"/>
  <c r="G3341" i="1"/>
  <c r="J3341" i="1" s="1"/>
  <c r="G3342" i="1"/>
  <c r="J3342" i="1" s="1"/>
  <c r="G3343" i="1"/>
  <c r="J3343" i="1" s="1"/>
  <c r="G3344" i="1"/>
  <c r="J3344" i="1" s="1"/>
  <c r="G3345" i="1"/>
  <c r="J3345" i="1" s="1"/>
  <c r="G3346" i="1"/>
  <c r="J3346" i="1" s="1"/>
  <c r="G3347" i="1"/>
  <c r="J3347" i="1" s="1"/>
  <c r="G3348" i="1"/>
  <c r="J3348" i="1" s="1"/>
  <c r="G3349" i="1"/>
  <c r="J3349" i="1" s="1"/>
  <c r="G3350" i="1"/>
  <c r="J3350" i="1" s="1"/>
  <c r="G3351" i="1"/>
  <c r="J3351" i="1" s="1"/>
  <c r="G3352" i="1"/>
  <c r="J3352" i="1" s="1"/>
  <c r="G3353" i="1"/>
  <c r="J3353" i="1" s="1"/>
  <c r="G3354" i="1"/>
  <c r="J3354" i="1" s="1"/>
  <c r="G3355" i="1"/>
  <c r="J3355" i="1" s="1"/>
  <c r="G3356" i="1"/>
  <c r="J3356" i="1" s="1"/>
  <c r="G3357" i="1"/>
  <c r="J3357" i="1" s="1"/>
  <c r="G3358" i="1"/>
  <c r="J3358" i="1" s="1"/>
  <c r="G3359" i="1"/>
  <c r="J3359" i="1" s="1"/>
  <c r="G3360" i="1"/>
  <c r="J3360" i="1" s="1"/>
  <c r="G3361" i="1"/>
  <c r="J3361" i="1" s="1"/>
  <c r="G3362" i="1"/>
  <c r="J3362" i="1" s="1"/>
  <c r="G3363" i="1"/>
  <c r="J3363" i="1" s="1"/>
  <c r="G3364" i="1"/>
  <c r="J3364" i="1" s="1"/>
  <c r="G3365" i="1"/>
  <c r="J3365" i="1" s="1"/>
  <c r="G3366" i="1"/>
  <c r="J3366" i="1" s="1"/>
  <c r="G3367" i="1"/>
  <c r="J3367" i="1" s="1"/>
  <c r="G3368" i="1"/>
  <c r="J3368" i="1" s="1"/>
  <c r="G3369" i="1"/>
  <c r="J3369" i="1" s="1"/>
  <c r="G3370" i="1"/>
  <c r="J3370" i="1" s="1"/>
  <c r="G3371" i="1"/>
  <c r="J3371" i="1" s="1"/>
  <c r="G3372" i="1"/>
  <c r="J3372" i="1" s="1"/>
  <c r="G3373" i="1"/>
  <c r="J3373" i="1" s="1"/>
  <c r="G3374" i="1"/>
  <c r="J3374" i="1" s="1"/>
  <c r="G3375" i="1"/>
  <c r="J3375" i="1" s="1"/>
  <c r="G3376" i="1"/>
  <c r="J3376" i="1" s="1"/>
  <c r="G3377" i="1"/>
  <c r="J3377" i="1" s="1"/>
  <c r="G3378" i="1"/>
  <c r="J3378" i="1" s="1"/>
  <c r="G3379" i="1"/>
  <c r="J3379" i="1" s="1"/>
  <c r="G3380" i="1"/>
  <c r="J3380" i="1" s="1"/>
  <c r="G3381" i="1"/>
  <c r="J3381" i="1" s="1"/>
  <c r="G3382" i="1"/>
  <c r="J3382" i="1" s="1"/>
  <c r="G3383" i="1"/>
  <c r="J3383" i="1" s="1"/>
  <c r="G3384" i="1"/>
  <c r="J3384" i="1" s="1"/>
  <c r="G3385" i="1"/>
  <c r="J3385" i="1" s="1"/>
  <c r="G3386" i="1"/>
  <c r="J3386" i="1" s="1"/>
  <c r="G3387" i="1"/>
  <c r="J3387" i="1" s="1"/>
  <c r="G3388" i="1"/>
  <c r="J3388" i="1" s="1"/>
  <c r="G3389" i="1"/>
  <c r="J3389" i="1" s="1"/>
  <c r="G3390" i="1"/>
  <c r="J3390" i="1" s="1"/>
  <c r="G3391" i="1"/>
  <c r="J3391" i="1" s="1"/>
  <c r="G3392" i="1"/>
  <c r="J3392" i="1" s="1"/>
  <c r="G3393" i="1"/>
  <c r="J3393" i="1" s="1"/>
  <c r="G3394" i="1"/>
  <c r="J3394" i="1" s="1"/>
  <c r="G3395" i="1"/>
  <c r="J3395" i="1" s="1"/>
  <c r="G3396" i="1"/>
  <c r="J3396" i="1" s="1"/>
  <c r="G3397" i="1"/>
  <c r="J3397" i="1" s="1"/>
  <c r="G3398" i="1"/>
  <c r="J3398" i="1" s="1"/>
  <c r="G3399" i="1"/>
  <c r="J3399" i="1" s="1"/>
  <c r="G3400" i="1"/>
  <c r="J3400" i="1" s="1"/>
  <c r="G3401" i="1"/>
  <c r="J3401" i="1" s="1"/>
  <c r="G3402" i="1"/>
  <c r="J3402" i="1" s="1"/>
  <c r="G3403" i="1"/>
  <c r="J3403" i="1" s="1"/>
  <c r="G3404" i="1"/>
  <c r="J3404" i="1" s="1"/>
  <c r="G3405" i="1"/>
  <c r="J3405" i="1" s="1"/>
  <c r="G3406" i="1"/>
  <c r="J3406" i="1" s="1"/>
  <c r="G3407" i="1"/>
  <c r="J3407" i="1" s="1"/>
  <c r="G3408" i="1"/>
  <c r="J3408" i="1" s="1"/>
  <c r="G3409" i="1"/>
  <c r="J3409" i="1" s="1"/>
  <c r="G3410" i="1"/>
  <c r="J3410" i="1" s="1"/>
  <c r="G3411" i="1"/>
  <c r="J3411" i="1" s="1"/>
  <c r="G3412" i="1"/>
  <c r="J3412" i="1" s="1"/>
  <c r="G3413" i="1"/>
  <c r="J3413" i="1" s="1"/>
  <c r="G3414" i="1"/>
  <c r="J3414" i="1" s="1"/>
  <c r="G3415" i="1"/>
  <c r="J3415" i="1" s="1"/>
  <c r="G3416" i="1"/>
  <c r="J3416" i="1" s="1"/>
  <c r="G3417" i="1"/>
  <c r="J3417" i="1" s="1"/>
  <c r="G3418" i="1"/>
  <c r="J3418" i="1" s="1"/>
  <c r="G3419" i="1"/>
  <c r="J3419" i="1" s="1"/>
  <c r="G3420" i="1"/>
  <c r="J3420" i="1" s="1"/>
  <c r="G3421" i="1"/>
  <c r="J3421" i="1" s="1"/>
  <c r="G3422" i="1"/>
  <c r="J3422" i="1" s="1"/>
  <c r="G3423" i="1"/>
  <c r="J3423" i="1" s="1"/>
  <c r="G3424" i="1"/>
  <c r="J3424" i="1" s="1"/>
  <c r="G3425" i="1"/>
  <c r="J3425" i="1" s="1"/>
  <c r="G3426" i="1"/>
  <c r="J3426" i="1" s="1"/>
  <c r="G3427" i="1"/>
  <c r="J3427" i="1" s="1"/>
  <c r="G3428" i="1"/>
  <c r="J3428" i="1" s="1"/>
  <c r="G3429" i="1"/>
  <c r="J3429" i="1" s="1"/>
  <c r="G3430" i="1"/>
  <c r="J3430" i="1" s="1"/>
  <c r="G3431" i="1"/>
  <c r="J3431" i="1" s="1"/>
  <c r="G3432" i="1"/>
  <c r="J3432" i="1" s="1"/>
  <c r="G3433" i="1"/>
  <c r="J3433" i="1" s="1"/>
  <c r="G3434" i="1"/>
  <c r="J3434" i="1" s="1"/>
  <c r="G3435" i="1"/>
  <c r="J3435" i="1" s="1"/>
  <c r="G3436" i="1"/>
  <c r="J3436" i="1" s="1"/>
  <c r="G3437" i="1"/>
  <c r="J3437" i="1" s="1"/>
  <c r="G3438" i="1"/>
  <c r="J3438" i="1" s="1"/>
  <c r="G3439" i="1"/>
  <c r="J3439" i="1" s="1"/>
  <c r="G3440" i="1"/>
  <c r="J3440" i="1" s="1"/>
  <c r="G3441" i="1"/>
  <c r="J3441" i="1" s="1"/>
  <c r="G3442" i="1"/>
  <c r="J3442" i="1" s="1"/>
  <c r="G3443" i="1"/>
  <c r="J3443" i="1" s="1"/>
  <c r="G3444" i="1"/>
  <c r="J3444" i="1" s="1"/>
  <c r="G3445" i="1"/>
  <c r="J3445" i="1" s="1"/>
  <c r="G3446" i="1"/>
  <c r="J3446" i="1" s="1"/>
  <c r="G3447" i="1"/>
  <c r="J3447" i="1" s="1"/>
  <c r="G3448" i="1"/>
  <c r="J3448" i="1" s="1"/>
  <c r="G3449" i="1"/>
  <c r="J3449" i="1" s="1"/>
  <c r="G3450" i="1"/>
  <c r="J3450" i="1" s="1"/>
  <c r="G3451" i="1"/>
  <c r="J3451" i="1" s="1"/>
  <c r="G3452" i="1"/>
  <c r="J3452" i="1" s="1"/>
  <c r="G3453" i="1"/>
  <c r="J3453" i="1" s="1"/>
  <c r="G3454" i="1"/>
  <c r="J3454" i="1" s="1"/>
  <c r="G3455" i="1"/>
  <c r="J3455" i="1" s="1"/>
  <c r="G3456" i="1"/>
  <c r="J3456" i="1" s="1"/>
  <c r="G3457" i="1"/>
  <c r="J3457" i="1" s="1"/>
  <c r="G3458" i="1"/>
  <c r="J3458" i="1" s="1"/>
  <c r="G3459" i="1"/>
  <c r="J3459" i="1" s="1"/>
  <c r="G3460" i="1"/>
  <c r="J3460" i="1" s="1"/>
  <c r="G3461" i="1"/>
  <c r="J3461" i="1" s="1"/>
  <c r="G3462" i="1"/>
  <c r="J3462" i="1" s="1"/>
  <c r="G3463" i="1"/>
  <c r="J3463" i="1" s="1"/>
  <c r="G3464" i="1"/>
  <c r="J3464" i="1" s="1"/>
  <c r="G3465" i="1"/>
  <c r="J3465" i="1" s="1"/>
  <c r="G3466" i="1"/>
  <c r="J3466" i="1" s="1"/>
  <c r="G3467" i="1"/>
  <c r="J3467" i="1" s="1"/>
  <c r="G3468" i="1"/>
  <c r="J3468" i="1" s="1"/>
  <c r="G3469" i="1"/>
  <c r="J3469" i="1" s="1"/>
  <c r="G3470" i="1"/>
  <c r="J3470" i="1" s="1"/>
  <c r="G3471" i="1"/>
  <c r="J3471" i="1" s="1"/>
  <c r="G3472" i="1"/>
  <c r="J3472" i="1" s="1"/>
  <c r="G3473" i="1"/>
  <c r="J3473" i="1" s="1"/>
  <c r="G3474" i="1"/>
  <c r="J3474" i="1" s="1"/>
  <c r="G3475" i="1"/>
  <c r="J3475" i="1" s="1"/>
  <c r="G3476" i="1"/>
  <c r="J3476" i="1" s="1"/>
  <c r="G3477" i="1"/>
  <c r="J3477" i="1" s="1"/>
  <c r="G3478" i="1"/>
  <c r="J3478" i="1" s="1"/>
  <c r="G3479" i="1"/>
  <c r="J3479" i="1" s="1"/>
  <c r="G3480" i="1"/>
  <c r="J3480" i="1" s="1"/>
  <c r="G3481" i="1"/>
  <c r="J3481" i="1" s="1"/>
  <c r="G3482" i="1"/>
  <c r="J3482" i="1" s="1"/>
  <c r="G3483" i="1"/>
  <c r="J3483" i="1" s="1"/>
  <c r="G3484" i="1"/>
  <c r="J3484" i="1" s="1"/>
  <c r="G3485" i="1"/>
  <c r="J3485" i="1" s="1"/>
  <c r="G3486" i="1"/>
  <c r="J3486" i="1" s="1"/>
  <c r="G3487" i="1"/>
  <c r="J3487" i="1" s="1"/>
  <c r="G3488" i="1"/>
  <c r="J3488" i="1" s="1"/>
  <c r="G3489" i="1"/>
  <c r="J3489" i="1" s="1"/>
  <c r="G3490" i="1"/>
  <c r="J3490" i="1" s="1"/>
  <c r="G3491" i="1"/>
  <c r="J3491" i="1" s="1"/>
  <c r="G3492" i="1"/>
  <c r="J3492" i="1" s="1"/>
  <c r="G3493" i="1"/>
  <c r="J3493" i="1" s="1"/>
  <c r="G3494" i="1"/>
  <c r="J3494" i="1" s="1"/>
  <c r="G3495" i="1"/>
  <c r="J3495" i="1" s="1"/>
  <c r="G3496" i="1"/>
  <c r="J3496" i="1" s="1"/>
  <c r="G3497" i="1"/>
  <c r="J3497" i="1" s="1"/>
  <c r="G3498" i="1"/>
  <c r="J3498" i="1" s="1"/>
  <c r="G3499" i="1"/>
  <c r="J3499" i="1" s="1"/>
  <c r="G3500" i="1"/>
  <c r="J3500" i="1" s="1"/>
  <c r="G3501" i="1"/>
  <c r="J3501" i="1" s="1"/>
  <c r="G3502" i="1"/>
  <c r="J3502" i="1" s="1"/>
  <c r="G3503" i="1"/>
  <c r="J3503" i="1" s="1"/>
  <c r="G3504" i="1"/>
  <c r="J3504" i="1" s="1"/>
  <c r="G3505" i="1"/>
  <c r="J3505" i="1" s="1"/>
  <c r="G3506" i="1"/>
  <c r="J3506" i="1" s="1"/>
  <c r="G3507" i="1"/>
  <c r="J3507" i="1" s="1"/>
  <c r="G3508" i="1"/>
  <c r="J3508" i="1" s="1"/>
  <c r="G3509" i="1"/>
  <c r="J3509" i="1" s="1"/>
  <c r="G3510" i="1"/>
  <c r="J3510" i="1" s="1"/>
  <c r="G3511" i="1"/>
  <c r="J3511" i="1" s="1"/>
  <c r="G3512" i="1"/>
  <c r="J3512" i="1" s="1"/>
  <c r="G3513" i="1"/>
  <c r="J3513" i="1" s="1"/>
  <c r="G3514" i="1"/>
  <c r="J3514" i="1" s="1"/>
  <c r="G3515" i="1"/>
  <c r="J3515" i="1" s="1"/>
  <c r="G3516" i="1"/>
  <c r="J3516" i="1" s="1"/>
  <c r="G3517" i="1"/>
  <c r="J3517" i="1" s="1"/>
  <c r="G3518" i="1"/>
  <c r="J3518" i="1" s="1"/>
  <c r="G3519" i="1"/>
  <c r="J3519" i="1" s="1"/>
  <c r="G3520" i="1"/>
  <c r="J3520" i="1" s="1"/>
  <c r="G3521" i="1"/>
  <c r="J3521" i="1" s="1"/>
  <c r="G3522" i="1"/>
  <c r="J3522" i="1" s="1"/>
  <c r="G3523" i="1"/>
  <c r="J3523" i="1" s="1"/>
  <c r="G3524" i="1"/>
  <c r="J3524" i="1" s="1"/>
  <c r="G3525" i="1"/>
  <c r="J3525" i="1" s="1"/>
  <c r="G3526" i="1"/>
  <c r="J3526" i="1" s="1"/>
  <c r="G3527" i="1"/>
  <c r="J3527" i="1" s="1"/>
  <c r="G3528" i="1"/>
  <c r="J3528" i="1" s="1"/>
  <c r="G3529" i="1"/>
  <c r="J3529" i="1" s="1"/>
  <c r="G3530" i="1"/>
  <c r="J3530" i="1" s="1"/>
  <c r="G3531" i="1"/>
  <c r="J3531" i="1" s="1"/>
  <c r="G3532" i="1"/>
  <c r="J3532" i="1" s="1"/>
  <c r="G3533" i="1"/>
  <c r="J3533" i="1" s="1"/>
  <c r="G3534" i="1"/>
  <c r="J3534" i="1" s="1"/>
  <c r="G3535" i="1"/>
  <c r="J3535" i="1" s="1"/>
  <c r="G3536" i="1"/>
  <c r="J3536" i="1" s="1"/>
  <c r="G3537" i="1"/>
  <c r="J3537" i="1" s="1"/>
  <c r="G3538" i="1"/>
  <c r="J3538" i="1" s="1"/>
  <c r="G3539" i="1"/>
  <c r="J3539" i="1" s="1"/>
  <c r="G3540" i="1"/>
  <c r="J3540" i="1" s="1"/>
  <c r="G3541" i="1"/>
  <c r="J3541" i="1" s="1"/>
  <c r="G3542" i="1"/>
  <c r="J3542" i="1" s="1"/>
  <c r="G3543" i="1"/>
  <c r="J3543" i="1" s="1"/>
  <c r="G3544" i="1"/>
  <c r="J3544" i="1" s="1"/>
  <c r="G3545" i="1"/>
  <c r="J3545" i="1" s="1"/>
  <c r="G3546" i="1"/>
  <c r="J3546" i="1" s="1"/>
  <c r="G3547" i="1"/>
  <c r="J3547" i="1" s="1"/>
  <c r="G3548" i="1"/>
  <c r="J3548" i="1" s="1"/>
  <c r="G3549" i="1"/>
  <c r="J3549" i="1" s="1"/>
  <c r="G3550" i="1"/>
  <c r="J3550" i="1" s="1"/>
  <c r="G3551" i="1"/>
  <c r="J3551" i="1" s="1"/>
  <c r="G3552" i="1"/>
  <c r="J3552" i="1" s="1"/>
  <c r="G3553" i="1"/>
  <c r="J3553" i="1" s="1"/>
  <c r="G3554" i="1"/>
  <c r="J3554" i="1" s="1"/>
  <c r="G3555" i="1"/>
  <c r="J3555" i="1" s="1"/>
  <c r="G3556" i="1"/>
  <c r="J3556" i="1" s="1"/>
  <c r="G3557" i="1"/>
  <c r="J3557" i="1" s="1"/>
  <c r="G3558" i="1"/>
  <c r="J3558" i="1" s="1"/>
  <c r="G3559" i="1"/>
  <c r="J3559" i="1" s="1"/>
  <c r="G3560" i="1"/>
  <c r="J3560" i="1" s="1"/>
  <c r="G3561" i="1"/>
  <c r="J3561" i="1" s="1"/>
  <c r="G3562" i="1"/>
  <c r="J3562" i="1" s="1"/>
  <c r="G3563" i="1"/>
  <c r="J3563" i="1" s="1"/>
  <c r="G3564" i="1"/>
  <c r="J3564" i="1" s="1"/>
  <c r="G3565" i="1"/>
  <c r="J3565" i="1" s="1"/>
  <c r="G3566" i="1"/>
  <c r="J3566" i="1" s="1"/>
  <c r="G3567" i="1"/>
  <c r="J3567" i="1" s="1"/>
  <c r="G3568" i="1"/>
  <c r="J3568" i="1" s="1"/>
  <c r="G3569" i="1"/>
  <c r="J3569" i="1" s="1"/>
  <c r="G3570" i="1"/>
  <c r="J3570" i="1" s="1"/>
  <c r="G3571" i="1"/>
  <c r="J3571" i="1" s="1"/>
  <c r="G3572" i="1"/>
  <c r="J3572" i="1" s="1"/>
  <c r="G3573" i="1"/>
  <c r="J3573" i="1" s="1"/>
  <c r="G3574" i="1"/>
  <c r="J3574" i="1" s="1"/>
  <c r="G3575" i="1"/>
  <c r="J3575" i="1" s="1"/>
  <c r="G3576" i="1"/>
  <c r="J3576" i="1" s="1"/>
  <c r="G3577" i="1"/>
  <c r="J3577" i="1" s="1"/>
  <c r="G3578" i="1"/>
  <c r="J3578" i="1" s="1"/>
  <c r="G3579" i="1"/>
  <c r="J3579" i="1" s="1"/>
  <c r="G3580" i="1"/>
  <c r="J3580" i="1" s="1"/>
  <c r="G3581" i="1"/>
  <c r="J3581" i="1" s="1"/>
  <c r="G3582" i="1"/>
  <c r="J3582" i="1" s="1"/>
  <c r="G3583" i="1"/>
  <c r="J3583" i="1" s="1"/>
  <c r="G3584" i="1"/>
  <c r="J3584" i="1" s="1"/>
  <c r="G3585" i="1"/>
  <c r="J3585" i="1" s="1"/>
  <c r="G3586" i="1"/>
  <c r="J3586" i="1" s="1"/>
  <c r="G3587" i="1"/>
  <c r="J3587" i="1" s="1"/>
  <c r="G3588" i="1"/>
  <c r="J3588" i="1" s="1"/>
  <c r="G3589" i="1"/>
  <c r="J3589" i="1" s="1"/>
  <c r="G3590" i="1"/>
  <c r="J3590" i="1" s="1"/>
  <c r="G3591" i="1"/>
  <c r="J3591" i="1" s="1"/>
  <c r="G3592" i="1"/>
  <c r="J3592" i="1" s="1"/>
  <c r="G3593" i="1"/>
  <c r="J3593" i="1" s="1"/>
  <c r="G3594" i="1"/>
  <c r="J3594" i="1" s="1"/>
  <c r="G3595" i="1"/>
  <c r="J3595" i="1" s="1"/>
  <c r="G3596" i="1"/>
  <c r="J3596" i="1" s="1"/>
  <c r="G3597" i="1"/>
  <c r="J3597" i="1" s="1"/>
  <c r="G3598" i="1"/>
  <c r="J3598" i="1" s="1"/>
  <c r="G3599" i="1"/>
  <c r="J3599" i="1" s="1"/>
  <c r="G3600" i="1"/>
  <c r="J3600" i="1" s="1"/>
  <c r="G3601" i="1"/>
  <c r="J3601" i="1" s="1"/>
  <c r="G3602" i="1"/>
  <c r="J3602" i="1" s="1"/>
  <c r="G3603" i="1"/>
  <c r="J3603" i="1" s="1"/>
  <c r="G3604" i="1"/>
  <c r="J3604" i="1" s="1"/>
  <c r="G3605" i="1"/>
  <c r="J3605" i="1" s="1"/>
  <c r="G3606" i="1"/>
  <c r="J3606" i="1" s="1"/>
  <c r="G3607" i="1"/>
  <c r="J3607" i="1" s="1"/>
  <c r="G3608" i="1"/>
  <c r="J3608" i="1" s="1"/>
  <c r="G3609" i="1"/>
  <c r="J3609" i="1" s="1"/>
  <c r="G3610" i="1"/>
  <c r="J3610" i="1" s="1"/>
  <c r="G3611" i="1"/>
  <c r="J3611" i="1" s="1"/>
  <c r="G3612" i="1"/>
  <c r="J3612" i="1" s="1"/>
  <c r="G3613" i="1"/>
  <c r="J3613" i="1" s="1"/>
  <c r="G3614" i="1"/>
  <c r="J3614" i="1" s="1"/>
  <c r="G3615" i="1"/>
  <c r="J3615" i="1" s="1"/>
  <c r="G3616" i="1"/>
  <c r="J3616" i="1" s="1"/>
  <c r="G3617" i="1"/>
  <c r="J3617" i="1" s="1"/>
  <c r="G3618" i="1"/>
  <c r="J3618" i="1" s="1"/>
  <c r="G3619" i="1"/>
  <c r="J3619" i="1" s="1"/>
  <c r="G3620" i="1"/>
  <c r="J3620" i="1" s="1"/>
  <c r="G3621" i="1"/>
  <c r="J3621" i="1" s="1"/>
  <c r="G3622" i="1"/>
  <c r="J3622" i="1" s="1"/>
  <c r="G3623" i="1"/>
  <c r="J3623" i="1" s="1"/>
  <c r="G3624" i="1"/>
  <c r="J3624" i="1" s="1"/>
  <c r="G3625" i="1"/>
  <c r="J3625" i="1" s="1"/>
  <c r="G3626" i="1"/>
  <c r="J3626" i="1" s="1"/>
  <c r="G3627" i="1"/>
  <c r="J3627" i="1" s="1"/>
  <c r="G3628" i="1"/>
  <c r="J3628" i="1" s="1"/>
  <c r="G3629" i="1"/>
  <c r="J3629" i="1" s="1"/>
  <c r="G3630" i="1"/>
  <c r="J3630" i="1" s="1"/>
  <c r="G3631" i="1"/>
  <c r="J3631" i="1" s="1"/>
  <c r="G3632" i="1"/>
  <c r="J3632" i="1" s="1"/>
  <c r="G3633" i="1"/>
  <c r="J3633" i="1" s="1"/>
  <c r="G3634" i="1"/>
  <c r="J3634" i="1" s="1"/>
  <c r="G3635" i="1"/>
  <c r="J3635" i="1" s="1"/>
  <c r="G3636" i="1"/>
  <c r="J3636" i="1" s="1"/>
  <c r="G3637" i="1"/>
  <c r="J3637" i="1" s="1"/>
  <c r="G3638" i="1"/>
  <c r="J3638" i="1" s="1"/>
  <c r="G3639" i="1"/>
  <c r="J3639" i="1" s="1"/>
  <c r="G3640" i="1"/>
  <c r="J3640" i="1" s="1"/>
  <c r="G3641" i="1"/>
  <c r="J3641" i="1" s="1"/>
  <c r="G3642" i="1"/>
  <c r="J3642" i="1" s="1"/>
  <c r="G3643" i="1"/>
  <c r="J3643" i="1" s="1"/>
  <c r="G3644" i="1"/>
  <c r="J3644" i="1" s="1"/>
  <c r="G3645" i="1"/>
  <c r="J3645" i="1" s="1"/>
  <c r="G3646" i="1"/>
  <c r="J3646" i="1" s="1"/>
  <c r="G3647" i="1"/>
  <c r="J3647" i="1" s="1"/>
  <c r="G3648" i="1"/>
  <c r="J3648" i="1" s="1"/>
  <c r="G3649" i="1"/>
  <c r="J3649" i="1" s="1"/>
  <c r="G3650" i="1"/>
  <c r="J3650" i="1" s="1"/>
  <c r="G3651" i="1"/>
  <c r="J3651" i="1" s="1"/>
  <c r="G3652" i="1"/>
  <c r="J3652" i="1" s="1"/>
  <c r="G3653" i="1"/>
  <c r="J3653" i="1" s="1"/>
  <c r="G3654" i="1"/>
  <c r="J3654" i="1" s="1"/>
  <c r="G3655" i="1"/>
  <c r="J3655" i="1" s="1"/>
  <c r="G3656" i="1"/>
  <c r="J3656" i="1" s="1"/>
  <c r="G3657" i="1"/>
  <c r="J3657" i="1" s="1"/>
  <c r="G3658" i="1"/>
  <c r="J3658" i="1" s="1"/>
  <c r="G3659" i="1"/>
  <c r="J3659" i="1" s="1"/>
  <c r="G3660" i="1"/>
  <c r="J3660" i="1" s="1"/>
  <c r="G3661" i="1"/>
  <c r="J3661" i="1" s="1"/>
  <c r="G3662" i="1"/>
  <c r="J3662" i="1" s="1"/>
  <c r="G3663" i="1"/>
  <c r="J3663" i="1" s="1"/>
  <c r="G3664" i="1"/>
  <c r="J3664" i="1" s="1"/>
  <c r="G3665" i="1"/>
  <c r="J3665" i="1" s="1"/>
  <c r="G3666" i="1"/>
  <c r="J3666" i="1" s="1"/>
  <c r="G3667" i="1"/>
  <c r="J3667" i="1" s="1"/>
  <c r="G3668" i="1"/>
  <c r="J3668" i="1" s="1"/>
  <c r="G3669" i="1"/>
  <c r="J3669" i="1" s="1"/>
  <c r="G3670" i="1"/>
  <c r="J3670" i="1" s="1"/>
  <c r="G3671" i="1"/>
  <c r="J3671" i="1" s="1"/>
  <c r="G3672" i="1"/>
  <c r="J3672" i="1" s="1"/>
  <c r="G3673" i="1"/>
  <c r="J3673" i="1" s="1"/>
  <c r="G3674" i="1"/>
  <c r="J3674" i="1" s="1"/>
  <c r="G3675" i="1"/>
  <c r="J3675" i="1" s="1"/>
  <c r="G3676" i="1"/>
  <c r="J3676" i="1" s="1"/>
  <c r="G3677" i="1"/>
  <c r="J3677" i="1" s="1"/>
  <c r="G3678" i="1"/>
  <c r="J3678" i="1" s="1"/>
  <c r="G3679" i="1"/>
  <c r="J3679" i="1" s="1"/>
  <c r="G3680" i="1"/>
  <c r="J3680" i="1" s="1"/>
  <c r="G3681" i="1"/>
  <c r="J3681" i="1" s="1"/>
  <c r="G3682" i="1"/>
  <c r="J3682" i="1" s="1"/>
  <c r="G3683" i="1"/>
  <c r="J3683" i="1" s="1"/>
  <c r="G3684" i="1"/>
  <c r="J3684" i="1" s="1"/>
  <c r="G3685" i="1"/>
  <c r="J3685" i="1" s="1"/>
  <c r="G3686" i="1"/>
  <c r="J3686" i="1" s="1"/>
  <c r="G3687" i="1"/>
  <c r="J3687" i="1" s="1"/>
  <c r="G3688" i="1"/>
  <c r="J3688" i="1" s="1"/>
  <c r="G3689" i="1"/>
  <c r="J3689" i="1" s="1"/>
  <c r="G3690" i="1"/>
  <c r="J3690" i="1" s="1"/>
  <c r="G3691" i="1"/>
  <c r="J3691" i="1" s="1"/>
  <c r="G3692" i="1"/>
  <c r="J3692" i="1" s="1"/>
  <c r="G3693" i="1"/>
  <c r="J3693" i="1" s="1"/>
  <c r="G3694" i="1"/>
  <c r="J3694" i="1" s="1"/>
  <c r="G3695" i="1"/>
  <c r="J3695" i="1" s="1"/>
  <c r="G3696" i="1"/>
  <c r="J3696" i="1" s="1"/>
  <c r="G3697" i="1"/>
  <c r="J3697" i="1" s="1"/>
  <c r="G3698" i="1"/>
  <c r="J3698" i="1" s="1"/>
  <c r="G3699" i="1"/>
  <c r="J3699" i="1" s="1"/>
  <c r="G3700" i="1"/>
  <c r="J3700" i="1" s="1"/>
  <c r="G3701" i="1"/>
  <c r="J3701" i="1" s="1"/>
  <c r="G3702" i="1"/>
  <c r="J3702" i="1" s="1"/>
  <c r="G3703" i="1"/>
  <c r="J3703" i="1" s="1"/>
  <c r="G3704" i="1"/>
  <c r="J3704" i="1" s="1"/>
  <c r="G3705" i="1"/>
  <c r="J3705" i="1" s="1"/>
  <c r="G3706" i="1"/>
  <c r="J3706" i="1" s="1"/>
  <c r="G3707" i="1"/>
  <c r="J3707" i="1" s="1"/>
  <c r="G3708" i="1"/>
  <c r="J3708" i="1" s="1"/>
  <c r="G3709" i="1"/>
  <c r="J3709" i="1" s="1"/>
  <c r="G3710" i="1"/>
  <c r="J3710" i="1" s="1"/>
  <c r="G3711" i="1"/>
  <c r="J3711" i="1" s="1"/>
  <c r="G3712" i="1"/>
  <c r="J3712" i="1" s="1"/>
  <c r="G3713" i="1"/>
  <c r="J3713" i="1" s="1"/>
  <c r="G3714" i="1"/>
  <c r="J3714" i="1" s="1"/>
  <c r="G3715" i="1"/>
  <c r="J3715" i="1" s="1"/>
  <c r="G3716" i="1"/>
  <c r="J3716" i="1" s="1"/>
  <c r="G3717" i="1"/>
  <c r="J3717" i="1" s="1"/>
  <c r="G3718" i="1"/>
  <c r="J3718" i="1" s="1"/>
  <c r="G3719" i="1"/>
  <c r="J3719" i="1" s="1"/>
  <c r="G3720" i="1"/>
  <c r="J3720" i="1" s="1"/>
  <c r="G3721" i="1"/>
  <c r="J3721" i="1" s="1"/>
  <c r="G3722" i="1"/>
  <c r="J3722" i="1" s="1"/>
  <c r="G3723" i="1"/>
  <c r="J3723" i="1" s="1"/>
  <c r="G3724" i="1"/>
  <c r="J3724" i="1" s="1"/>
  <c r="G3725" i="1"/>
  <c r="J3725" i="1" s="1"/>
  <c r="G3726" i="1"/>
  <c r="J3726" i="1" s="1"/>
  <c r="G3727" i="1"/>
  <c r="J3727" i="1" s="1"/>
  <c r="G3728" i="1"/>
  <c r="J3728" i="1" s="1"/>
  <c r="G3729" i="1"/>
  <c r="J3729" i="1" s="1"/>
  <c r="G3730" i="1"/>
  <c r="J3730" i="1" s="1"/>
  <c r="G3731" i="1"/>
  <c r="J3731" i="1" s="1"/>
  <c r="G3732" i="1"/>
  <c r="J3732" i="1" s="1"/>
  <c r="G3733" i="1"/>
  <c r="J3733" i="1" s="1"/>
  <c r="G3734" i="1"/>
  <c r="J3734" i="1" s="1"/>
  <c r="G3735" i="1"/>
  <c r="J3735" i="1" s="1"/>
  <c r="G3736" i="1"/>
  <c r="J3736" i="1" s="1"/>
  <c r="G3737" i="1"/>
  <c r="J3737" i="1" s="1"/>
  <c r="G3738" i="1"/>
  <c r="J3738" i="1" s="1"/>
  <c r="G3739" i="1"/>
  <c r="J3739" i="1" s="1"/>
  <c r="G3740" i="1"/>
  <c r="J3740" i="1" s="1"/>
  <c r="G3741" i="1"/>
  <c r="J3741" i="1" s="1"/>
  <c r="G3742" i="1"/>
  <c r="J3742" i="1" s="1"/>
  <c r="G3743" i="1"/>
  <c r="J3743" i="1" s="1"/>
  <c r="G3744" i="1"/>
  <c r="J3744" i="1" s="1"/>
  <c r="G3745" i="1"/>
  <c r="J3745" i="1" s="1"/>
  <c r="G3746" i="1"/>
  <c r="J3746" i="1" s="1"/>
  <c r="G3747" i="1"/>
  <c r="J3747" i="1" s="1"/>
  <c r="G3748" i="1"/>
  <c r="J3748" i="1" s="1"/>
  <c r="G3749" i="1"/>
  <c r="J3749" i="1" s="1"/>
  <c r="G3750" i="1"/>
  <c r="J3750" i="1" s="1"/>
  <c r="G3751" i="1"/>
  <c r="J3751" i="1" s="1"/>
  <c r="G3752" i="1"/>
  <c r="J3752" i="1" s="1"/>
  <c r="G3753" i="1"/>
  <c r="J3753" i="1" s="1"/>
  <c r="G3754" i="1"/>
  <c r="J3754" i="1" s="1"/>
  <c r="G3755" i="1"/>
  <c r="J3755" i="1" s="1"/>
  <c r="G3756" i="1"/>
  <c r="J3756" i="1" s="1"/>
  <c r="G3757" i="1"/>
  <c r="J3757" i="1" s="1"/>
  <c r="G3758" i="1"/>
  <c r="J3758" i="1" s="1"/>
  <c r="G3759" i="1"/>
  <c r="J3759" i="1" s="1"/>
  <c r="G3760" i="1"/>
  <c r="J3760" i="1" s="1"/>
  <c r="G3761" i="1"/>
  <c r="J3761" i="1" s="1"/>
  <c r="G3762" i="1"/>
  <c r="J3762" i="1" s="1"/>
  <c r="G3763" i="1"/>
  <c r="J3763" i="1" s="1"/>
  <c r="G3764" i="1"/>
  <c r="J3764" i="1" s="1"/>
  <c r="G3765" i="1"/>
  <c r="J3765" i="1" s="1"/>
  <c r="G3766" i="1"/>
  <c r="J3766" i="1" s="1"/>
  <c r="G3767" i="1"/>
  <c r="J3767" i="1" s="1"/>
  <c r="G3768" i="1"/>
  <c r="J3768" i="1" s="1"/>
  <c r="G3769" i="1"/>
  <c r="J3769" i="1" s="1"/>
  <c r="G3770" i="1"/>
  <c r="J3770" i="1" s="1"/>
  <c r="G3771" i="1"/>
  <c r="J3771" i="1" s="1"/>
  <c r="G3772" i="1"/>
  <c r="J3772" i="1" s="1"/>
  <c r="G3773" i="1"/>
  <c r="J3773" i="1" s="1"/>
  <c r="G3774" i="1"/>
  <c r="J3774" i="1" s="1"/>
  <c r="G3775" i="1"/>
  <c r="J3775" i="1" s="1"/>
  <c r="G3776" i="1"/>
  <c r="J3776" i="1" s="1"/>
  <c r="G3777" i="1"/>
  <c r="J3777" i="1" s="1"/>
  <c r="G3778" i="1"/>
  <c r="J3778" i="1" s="1"/>
  <c r="G3779" i="1"/>
  <c r="J3779" i="1" s="1"/>
  <c r="G3780" i="1"/>
  <c r="J3780" i="1" s="1"/>
  <c r="G3781" i="1"/>
  <c r="J3781" i="1" s="1"/>
  <c r="G3782" i="1"/>
  <c r="J3782" i="1" s="1"/>
  <c r="G3783" i="1"/>
  <c r="J3783" i="1" s="1"/>
  <c r="G3784" i="1"/>
  <c r="J3784" i="1" s="1"/>
  <c r="G3785" i="1"/>
  <c r="J3785" i="1" s="1"/>
  <c r="G3786" i="1"/>
  <c r="J3786" i="1" s="1"/>
  <c r="G3787" i="1"/>
  <c r="J3787" i="1" s="1"/>
  <c r="G3788" i="1"/>
  <c r="J3788" i="1" s="1"/>
  <c r="G3789" i="1"/>
  <c r="J3789" i="1" s="1"/>
  <c r="G3790" i="1"/>
  <c r="J3790" i="1" s="1"/>
  <c r="G3791" i="1"/>
  <c r="J3791" i="1" s="1"/>
  <c r="G3792" i="1"/>
  <c r="J3792" i="1" s="1"/>
  <c r="G3793" i="1"/>
  <c r="J3793" i="1" s="1"/>
  <c r="G3794" i="1"/>
  <c r="J3794" i="1" s="1"/>
  <c r="G3795" i="1"/>
  <c r="J3795" i="1" s="1"/>
  <c r="G3796" i="1"/>
  <c r="J3796" i="1" s="1"/>
  <c r="G3797" i="1"/>
  <c r="J3797" i="1" s="1"/>
  <c r="G3798" i="1"/>
  <c r="J3798" i="1" s="1"/>
  <c r="G3799" i="1"/>
  <c r="J3799" i="1" s="1"/>
  <c r="G3800" i="1"/>
  <c r="J3800" i="1" s="1"/>
  <c r="G3801" i="1"/>
  <c r="J3801" i="1" s="1"/>
  <c r="G3802" i="1"/>
  <c r="J3802" i="1" s="1"/>
  <c r="G3803" i="1"/>
  <c r="J3803" i="1" s="1"/>
  <c r="G4" i="1"/>
  <c r="J4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4" i="1"/>
  <c r="A5" i="1"/>
  <c r="A6" i="1"/>
  <c r="A7" i="1"/>
  <c r="A8" i="1"/>
  <c r="F8" i="1" s="1"/>
  <c r="A9" i="1"/>
  <c r="A10" i="1"/>
  <c r="A11" i="1"/>
  <c r="A12" i="1"/>
  <c r="F12" i="1" s="1"/>
  <c r="A13" i="1"/>
  <c r="A14" i="1"/>
  <c r="A15" i="1"/>
  <c r="A16" i="1"/>
  <c r="F16" i="1" s="1"/>
  <c r="A17" i="1"/>
  <c r="A18" i="1"/>
  <c r="A19" i="1"/>
  <c r="A20" i="1"/>
  <c r="F20" i="1" s="1"/>
  <c r="A21" i="1"/>
  <c r="A22" i="1"/>
  <c r="A23" i="1"/>
  <c r="A24" i="1"/>
  <c r="F24" i="1" s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F45" i="1" s="1"/>
  <c r="A46" i="1"/>
  <c r="A47" i="1"/>
  <c r="A48" i="1"/>
  <c r="A49" i="1"/>
  <c r="A50" i="1"/>
  <c r="F50" i="1" s="1"/>
  <c r="A51" i="1"/>
  <c r="A52" i="1"/>
  <c r="A53" i="1"/>
  <c r="A54" i="1"/>
  <c r="A55" i="1"/>
  <c r="A56" i="1"/>
  <c r="A57" i="1"/>
  <c r="A58" i="1"/>
  <c r="A59" i="1"/>
  <c r="A60" i="1"/>
  <c r="A61" i="1"/>
  <c r="F61" i="1" s="1"/>
  <c r="A62" i="1"/>
  <c r="A63" i="1"/>
  <c r="A64" i="1"/>
  <c r="A65" i="1"/>
  <c r="A66" i="1"/>
  <c r="F66" i="1" s="1"/>
  <c r="A67" i="1"/>
  <c r="A68" i="1"/>
  <c r="A69" i="1"/>
  <c r="A70" i="1"/>
  <c r="A71" i="1"/>
  <c r="A72" i="1"/>
  <c r="A73" i="1"/>
  <c r="A74" i="1"/>
  <c r="A75" i="1"/>
  <c r="A76" i="1"/>
  <c r="A77" i="1"/>
  <c r="F77" i="1" s="1"/>
  <c r="A78" i="1"/>
  <c r="A79" i="1"/>
  <c r="A80" i="1"/>
  <c r="A81" i="1"/>
  <c r="A82" i="1"/>
  <c r="F82" i="1" s="1"/>
  <c r="A83" i="1"/>
  <c r="A84" i="1"/>
  <c r="A85" i="1"/>
  <c r="A86" i="1"/>
  <c r="A87" i="1"/>
  <c r="A88" i="1"/>
  <c r="A89" i="1"/>
  <c r="A90" i="1"/>
  <c r="A91" i="1"/>
  <c r="A92" i="1"/>
  <c r="A93" i="1"/>
  <c r="F93" i="1" s="1"/>
  <c r="A94" i="1"/>
  <c r="A95" i="1"/>
  <c r="A96" i="1"/>
  <c r="A97" i="1"/>
  <c r="A98" i="1"/>
  <c r="F98" i="1" s="1"/>
  <c r="A99" i="1"/>
  <c r="A100" i="1"/>
  <c r="A101" i="1"/>
  <c r="A102" i="1"/>
  <c r="A103" i="1"/>
  <c r="A104" i="1"/>
  <c r="A105" i="1"/>
  <c r="A106" i="1"/>
  <c r="A107" i="1"/>
  <c r="A108" i="1"/>
  <c r="A109" i="1"/>
  <c r="F109" i="1" s="1"/>
  <c r="A110" i="1"/>
  <c r="A111" i="1"/>
  <c r="A112" i="1"/>
  <c r="A113" i="1"/>
  <c r="A114" i="1"/>
  <c r="F114" i="1" s="1"/>
  <c r="A115" i="1"/>
  <c r="A116" i="1"/>
  <c r="A117" i="1"/>
  <c r="A118" i="1"/>
  <c r="A119" i="1"/>
  <c r="A120" i="1"/>
  <c r="A121" i="1"/>
  <c r="A122" i="1"/>
  <c r="A123" i="1"/>
  <c r="A124" i="1"/>
  <c r="A125" i="1"/>
  <c r="F125" i="1" s="1"/>
  <c r="A126" i="1"/>
  <c r="A127" i="1"/>
  <c r="A128" i="1"/>
  <c r="A129" i="1"/>
  <c r="A130" i="1"/>
  <c r="F130" i="1" s="1"/>
  <c r="A131" i="1"/>
  <c r="A132" i="1"/>
  <c r="A133" i="1"/>
  <c r="A134" i="1"/>
  <c r="A135" i="1"/>
  <c r="A136" i="1"/>
  <c r="A137" i="1"/>
  <c r="A138" i="1"/>
  <c r="A139" i="1"/>
  <c r="A140" i="1"/>
  <c r="A141" i="1"/>
  <c r="F141" i="1" s="1"/>
  <c r="A142" i="1"/>
  <c r="A143" i="1"/>
  <c r="A144" i="1"/>
  <c r="A145" i="1"/>
  <c r="A146" i="1"/>
  <c r="F146" i="1" s="1"/>
  <c r="A147" i="1"/>
  <c r="A148" i="1"/>
  <c r="A149" i="1"/>
  <c r="A150" i="1"/>
  <c r="A151" i="1"/>
  <c r="A152" i="1"/>
  <c r="A153" i="1"/>
  <c r="A154" i="1"/>
  <c r="A155" i="1"/>
  <c r="A156" i="1"/>
  <c r="A157" i="1"/>
  <c r="F157" i="1" s="1"/>
  <c r="A158" i="1"/>
  <c r="A159" i="1"/>
  <c r="A160" i="1"/>
  <c r="A161" i="1"/>
  <c r="A162" i="1"/>
  <c r="F162" i="1" s="1"/>
  <c r="A163" i="1"/>
  <c r="A164" i="1"/>
  <c r="A165" i="1"/>
  <c r="A166" i="1"/>
  <c r="A167" i="1"/>
  <c r="A168" i="1"/>
  <c r="A169" i="1"/>
  <c r="A170" i="1"/>
  <c r="A171" i="1"/>
  <c r="A172" i="1"/>
  <c r="A173" i="1"/>
  <c r="F173" i="1" s="1"/>
  <c r="A174" i="1"/>
  <c r="A175" i="1"/>
  <c r="A176" i="1"/>
  <c r="A177" i="1"/>
  <c r="A178" i="1"/>
  <c r="F178" i="1" s="1"/>
  <c r="A179" i="1"/>
  <c r="A180" i="1"/>
  <c r="A181" i="1"/>
  <c r="A182" i="1"/>
  <c r="A183" i="1"/>
  <c r="A184" i="1"/>
  <c r="A185" i="1"/>
  <c r="A186" i="1"/>
  <c r="A187" i="1"/>
  <c r="A188" i="1"/>
  <c r="A189" i="1"/>
  <c r="F189" i="1" s="1"/>
  <c r="A190" i="1"/>
  <c r="A191" i="1"/>
  <c r="A192" i="1"/>
  <c r="A193" i="1"/>
  <c r="A194" i="1"/>
  <c r="F194" i="1" s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F235" i="1" s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F251" i="1" s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F267" i="1" s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F283" i="1" s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F299" i="1" s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F315" i="1" s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F331" i="1" s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F347" i="1" s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F363" i="1" s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F379" i="1" s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F395" i="1" s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F411" i="1" s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F427" i="1" s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F443" i="1" s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F459" i="1" s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F475" i="1" s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F491" i="1" s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F507" i="1" s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F523" i="1" s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F539" i="1" s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F555" i="1" s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F571" i="1" s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F587" i="1" s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F603" i="1" s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F619" i="1" s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F635" i="1" s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F651" i="1" s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F667" i="1" s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F683" i="1" s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F699" i="1" s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F715" i="1" s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F731" i="1" s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F747" i="1" s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F763" i="1" s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F779" i="1" s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F795" i="1" s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F811" i="1" s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F827" i="1" s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F843" i="1" s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F859" i="1" s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F875" i="1" s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F891" i="1" s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F907" i="1" s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F923" i="1" s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F939" i="1" s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F955" i="1" s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F971" i="1" s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F987" i="1" s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F1003" i="1" s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F1019" i="1" s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F1035" i="1" s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F1051" i="1" s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F1067" i="1" s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F1083" i="1" s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F1099" i="1" s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F1115" i="1" s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F1131" i="1" s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F1147" i="1" s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F1163" i="1" s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F1179" i="1" s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F1195" i="1" s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F1211" i="1" s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F1227" i="1" s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F1243" i="1" s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F1259" i="1" s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F1275" i="1" s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F1291" i="1" s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F1307" i="1" s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F1323" i="1" s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F1339" i="1" s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F1355" i="1" s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F1371" i="1" s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F1387" i="1" s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F1403" i="1" s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F1419" i="1" s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F1435" i="1" s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F1451" i="1" s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F1467" i="1" s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F1483" i="1" s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F1499" i="1" s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F1515" i="1" s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F1527" i="1" s="1"/>
  <c r="A1528" i="1"/>
  <c r="A1529" i="1"/>
  <c r="A1530" i="1"/>
  <c r="A1531" i="1"/>
  <c r="A1532" i="1"/>
  <c r="A1533" i="1"/>
  <c r="A1534" i="1"/>
  <c r="A1535" i="1"/>
  <c r="F1535" i="1" s="1"/>
  <c r="A1536" i="1"/>
  <c r="A1537" i="1"/>
  <c r="A1538" i="1"/>
  <c r="A1539" i="1"/>
  <c r="A1540" i="1"/>
  <c r="A1541" i="1"/>
  <c r="A1542" i="1"/>
  <c r="A1543" i="1"/>
  <c r="F1543" i="1" s="1"/>
  <c r="A1544" i="1"/>
  <c r="A1545" i="1"/>
  <c r="A1546" i="1"/>
  <c r="A1547" i="1"/>
  <c r="A1548" i="1"/>
  <c r="A1549" i="1"/>
  <c r="A1550" i="1"/>
  <c r="A1551" i="1"/>
  <c r="F1551" i="1" s="1"/>
  <c r="A1552" i="1"/>
  <c r="A1553" i="1"/>
  <c r="A1554" i="1"/>
  <c r="A1555" i="1"/>
  <c r="A1556" i="1"/>
  <c r="A1557" i="1"/>
  <c r="A1558" i="1"/>
  <c r="A1559" i="1"/>
  <c r="F1559" i="1" s="1"/>
  <c r="A1560" i="1"/>
  <c r="A1561" i="1"/>
  <c r="A1562" i="1"/>
  <c r="A1563" i="1"/>
  <c r="A1564" i="1"/>
  <c r="A1565" i="1"/>
  <c r="A1566" i="1"/>
  <c r="A1567" i="1"/>
  <c r="F1567" i="1" s="1"/>
  <c r="A1568" i="1"/>
  <c r="A1569" i="1"/>
  <c r="A1570" i="1"/>
  <c r="A1571" i="1"/>
  <c r="A1572" i="1"/>
  <c r="A1573" i="1"/>
  <c r="A1574" i="1"/>
  <c r="A1575" i="1"/>
  <c r="F1575" i="1" s="1"/>
  <c r="A1576" i="1"/>
  <c r="A1577" i="1"/>
  <c r="A1578" i="1"/>
  <c r="A1579" i="1"/>
  <c r="A1580" i="1"/>
  <c r="A1581" i="1"/>
  <c r="A1582" i="1"/>
  <c r="A1583" i="1"/>
  <c r="F1583" i="1" s="1"/>
  <c r="A1584" i="1"/>
  <c r="A1585" i="1"/>
  <c r="A1586" i="1"/>
  <c r="A1587" i="1"/>
  <c r="A1588" i="1"/>
  <c r="A1589" i="1"/>
  <c r="A1590" i="1"/>
  <c r="A1591" i="1"/>
  <c r="F1591" i="1" s="1"/>
  <c r="A1592" i="1"/>
  <c r="A1593" i="1"/>
  <c r="A1594" i="1"/>
  <c r="A1595" i="1"/>
  <c r="A1596" i="1"/>
  <c r="A1597" i="1"/>
  <c r="A1598" i="1"/>
  <c r="A1599" i="1"/>
  <c r="F1599" i="1" s="1"/>
  <c r="A1600" i="1"/>
  <c r="A1601" i="1"/>
  <c r="A1602" i="1"/>
  <c r="A1603" i="1"/>
  <c r="A1604" i="1"/>
  <c r="A1605" i="1"/>
  <c r="A1606" i="1"/>
  <c r="A1607" i="1"/>
  <c r="F1607" i="1" s="1"/>
  <c r="A1608" i="1"/>
  <c r="A1609" i="1"/>
  <c r="A1610" i="1"/>
  <c r="A1611" i="1"/>
  <c r="A1612" i="1"/>
  <c r="A1613" i="1"/>
  <c r="A1614" i="1"/>
  <c r="A1615" i="1"/>
  <c r="F1615" i="1" s="1"/>
  <c r="A1616" i="1"/>
  <c r="A1617" i="1"/>
  <c r="A1618" i="1"/>
  <c r="A1619" i="1"/>
  <c r="A1620" i="1"/>
  <c r="A1621" i="1"/>
  <c r="A1622" i="1"/>
  <c r="A1623" i="1"/>
  <c r="F1623" i="1" s="1"/>
  <c r="A1624" i="1"/>
  <c r="A1625" i="1"/>
  <c r="A1626" i="1"/>
  <c r="A1627" i="1"/>
  <c r="A1628" i="1"/>
  <c r="A1629" i="1"/>
  <c r="A1630" i="1"/>
  <c r="A1631" i="1"/>
  <c r="F1631" i="1" s="1"/>
  <c r="A1632" i="1"/>
  <c r="A1633" i="1"/>
  <c r="A1634" i="1"/>
  <c r="A1635" i="1"/>
  <c r="A1636" i="1"/>
  <c r="A1637" i="1"/>
  <c r="A1638" i="1"/>
  <c r="A1639" i="1"/>
  <c r="F1639" i="1" s="1"/>
  <c r="A1640" i="1"/>
  <c r="A1641" i="1"/>
  <c r="A1642" i="1"/>
  <c r="A1643" i="1"/>
  <c r="A1644" i="1"/>
  <c r="A1645" i="1"/>
  <c r="A1646" i="1"/>
  <c r="A1647" i="1"/>
  <c r="F1647" i="1" s="1"/>
  <c r="A1648" i="1"/>
  <c r="A1649" i="1"/>
  <c r="A1650" i="1"/>
  <c r="A1651" i="1"/>
  <c r="A1652" i="1"/>
  <c r="A1653" i="1"/>
  <c r="A1654" i="1"/>
  <c r="A1655" i="1"/>
  <c r="F1655" i="1" s="1"/>
  <c r="A1656" i="1"/>
  <c r="A1657" i="1"/>
  <c r="A1658" i="1"/>
  <c r="A1659" i="1"/>
  <c r="A1660" i="1"/>
  <c r="A1661" i="1"/>
  <c r="A1662" i="1"/>
  <c r="A1663" i="1"/>
  <c r="F1663" i="1" s="1"/>
  <c r="A1664" i="1"/>
  <c r="A1665" i="1"/>
  <c r="A1666" i="1"/>
  <c r="A1667" i="1"/>
  <c r="A1668" i="1"/>
  <c r="A1669" i="1"/>
  <c r="A1670" i="1"/>
  <c r="A1671" i="1"/>
  <c r="F1671" i="1" s="1"/>
  <c r="A1672" i="1"/>
  <c r="A1673" i="1"/>
  <c r="A1674" i="1"/>
  <c r="A1675" i="1"/>
  <c r="A1676" i="1"/>
  <c r="A1677" i="1"/>
  <c r="A1678" i="1"/>
  <c r="A1679" i="1"/>
  <c r="F1679" i="1" s="1"/>
  <c r="A1680" i="1"/>
  <c r="A1681" i="1"/>
  <c r="A1682" i="1"/>
  <c r="A1683" i="1"/>
  <c r="A1684" i="1"/>
  <c r="A1685" i="1"/>
  <c r="A1686" i="1"/>
  <c r="A1687" i="1"/>
  <c r="F1687" i="1" s="1"/>
  <c r="A1688" i="1"/>
  <c r="A1689" i="1"/>
  <c r="A1690" i="1"/>
  <c r="A1691" i="1"/>
  <c r="A1692" i="1"/>
  <c r="A1693" i="1"/>
  <c r="A1694" i="1"/>
  <c r="A1695" i="1"/>
  <c r="F1695" i="1" s="1"/>
  <c r="A1696" i="1"/>
  <c r="A1697" i="1"/>
  <c r="A1698" i="1"/>
  <c r="A1699" i="1"/>
  <c r="A1700" i="1"/>
  <c r="A1701" i="1"/>
  <c r="A1702" i="1"/>
  <c r="A1703" i="1"/>
  <c r="F1703" i="1" s="1"/>
  <c r="A1704" i="1"/>
  <c r="A1705" i="1"/>
  <c r="A1706" i="1"/>
  <c r="A1707" i="1"/>
  <c r="A1708" i="1"/>
  <c r="A1709" i="1"/>
  <c r="A1710" i="1"/>
  <c r="A1711" i="1"/>
  <c r="F1711" i="1" s="1"/>
  <c r="A1712" i="1"/>
  <c r="A1713" i="1"/>
  <c r="A1714" i="1"/>
  <c r="A1715" i="1"/>
  <c r="A1716" i="1"/>
  <c r="A1717" i="1"/>
  <c r="A1718" i="1"/>
  <c r="A1719" i="1"/>
  <c r="F1719" i="1" s="1"/>
  <c r="A1720" i="1"/>
  <c r="A1721" i="1"/>
  <c r="A1722" i="1"/>
  <c r="A1723" i="1"/>
  <c r="A1724" i="1"/>
  <c r="A1725" i="1"/>
  <c r="A1726" i="1"/>
  <c r="A1727" i="1"/>
  <c r="F1727" i="1" s="1"/>
  <c r="A1728" i="1"/>
  <c r="A1729" i="1"/>
  <c r="A1730" i="1"/>
  <c r="A1731" i="1"/>
  <c r="A1732" i="1"/>
  <c r="A1733" i="1"/>
  <c r="A1734" i="1"/>
  <c r="A1735" i="1"/>
  <c r="F1735" i="1" s="1"/>
  <c r="A1736" i="1"/>
  <c r="A1737" i="1"/>
  <c r="A1738" i="1"/>
  <c r="A1739" i="1"/>
  <c r="A1740" i="1"/>
  <c r="A1741" i="1"/>
  <c r="A1742" i="1"/>
  <c r="A1743" i="1"/>
  <c r="F1743" i="1" s="1"/>
  <c r="A1744" i="1"/>
  <c r="A1745" i="1"/>
  <c r="A1746" i="1"/>
  <c r="A1747" i="1"/>
  <c r="A1748" i="1"/>
  <c r="A1749" i="1"/>
  <c r="A1750" i="1"/>
  <c r="A1751" i="1"/>
  <c r="F1751" i="1" s="1"/>
  <c r="A1752" i="1"/>
  <c r="A1753" i="1"/>
  <c r="A1754" i="1"/>
  <c r="A1755" i="1"/>
  <c r="A1756" i="1"/>
  <c r="A1757" i="1"/>
  <c r="A1758" i="1"/>
  <c r="A1759" i="1"/>
  <c r="F1759" i="1" s="1"/>
  <c r="A1760" i="1"/>
  <c r="A1761" i="1"/>
  <c r="A1762" i="1"/>
  <c r="A1763" i="1"/>
  <c r="A1764" i="1"/>
  <c r="A1765" i="1"/>
  <c r="A1766" i="1"/>
  <c r="A1767" i="1"/>
  <c r="F1767" i="1" s="1"/>
  <c r="A1768" i="1"/>
  <c r="A1769" i="1"/>
  <c r="A1770" i="1"/>
  <c r="A1771" i="1"/>
  <c r="A1772" i="1"/>
  <c r="A1773" i="1"/>
  <c r="A1774" i="1"/>
  <c r="A1775" i="1"/>
  <c r="F1775" i="1" s="1"/>
  <c r="A1776" i="1"/>
  <c r="A1777" i="1"/>
  <c r="A1778" i="1"/>
  <c r="A1779" i="1"/>
  <c r="A1780" i="1"/>
  <c r="A1781" i="1"/>
  <c r="A1782" i="1"/>
  <c r="A1783" i="1"/>
  <c r="F1783" i="1" s="1"/>
  <c r="A1784" i="1"/>
  <c r="A1785" i="1"/>
  <c r="A1786" i="1"/>
  <c r="A1787" i="1"/>
  <c r="A1788" i="1"/>
  <c r="A1789" i="1"/>
  <c r="A1790" i="1"/>
  <c r="A1791" i="1"/>
  <c r="F1791" i="1" s="1"/>
  <c r="A1792" i="1"/>
  <c r="A1793" i="1"/>
  <c r="A1794" i="1"/>
  <c r="A1795" i="1"/>
  <c r="A1796" i="1"/>
  <c r="A1797" i="1"/>
  <c r="A1798" i="1"/>
  <c r="A1799" i="1"/>
  <c r="F1799" i="1" s="1"/>
  <c r="A1800" i="1"/>
  <c r="A1801" i="1"/>
  <c r="A1802" i="1"/>
  <c r="A1803" i="1"/>
  <c r="A1804" i="1"/>
  <c r="A1805" i="1"/>
  <c r="A1806" i="1"/>
  <c r="A1807" i="1"/>
  <c r="F1807" i="1" s="1"/>
  <c r="A1808" i="1"/>
  <c r="A1809" i="1"/>
  <c r="A1810" i="1"/>
  <c r="A1811" i="1"/>
  <c r="A1812" i="1"/>
  <c r="A1813" i="1"/>
  <c r="A1814" i="1"/>
  <c r="A1815" i="1"/>
  <c r="F1815" i="1" s="1"/>
  <c r="A1816" i="1"/>
  <c r="A1817" i="1"/>
  <c r="A1818" i="1"/>
  <c r="A1819" i="1"/>
  <c r="A1820" i="1"/>
  <c r="A1821" i="1"/>
  <c r="A1822" i="1"/>
  <c r="A1823" i="1"/>
  <c r="F1823" i="1" s="1"/>
  <c r="A1824" i="1"/>
  <c r="A1825" i="1"/>
  <c r="A1826" i="1"/>
  <c r="A1827" i="1"/>
  <c r="A1828" i="1"/>
  <c r="A1829" i="1"/>
  <c r="A1830" i="1"/>
  <c r="A1831" i="1"/>
  <c r="F1831" i="1" s="1"/>
  <c r="A1832" i="1"/>
  <c r="A1833" i="1"/>
  <c r="A1834" i="1"/>
  <c r="A1835" i="1"/>
  <c r="A1836" i="1"/>
  <c r="A1837" i="1"/>
  <c r="A1838" i="1"/>
  <c r="A1839" i="1"/>
  <c r="F1839" i="1" s="1"/>
  <c r="A1840" i="1"/>
  <c r="A1841" i="1"/>
  <c r="A1842" i="1"/>
  <c r="A1843" i="1"/>
  <c r="A1844" i="1"/>
  <c r="A1845" i="1"/>
  <c r="A1846" i="1"/>
  <c r="A1847" i="1"/>
  <c r="F1847" i="1" s="1"/>
  <c r="A1848" i="1"/>
  <c r="A1849" i="1"/>
  <c r="A1850" i="1"/>
  <c r="A1851" i="1"/>
  <c r="A1852" i="1"/>
  <c r="A1853" i="1"/>
  <c r="A1854" i="1"/>
  <c r="A1855" i="1"/>
  <c r="F1855" i="1" s="1"/>
  <c r="A1856" i="1"/>
  <c r="A1857" i="1"/>
  <c r="A1858" i="1"/>
  <c r="A1859" i="1"/>
  <c r="A1860" i="1"/>
  <c r="A1861" i="1"/>
  <c r="A1862" i="1"/>
  <c r="A1863" i="1"/>
  <c r="F1863" i="1" s="1"/>
  <c r="A1864" i="1"/>
  <c r="A1865" i="1"/>
  <c r="A1866" i="1"/>
  <c r="A1867" i="1"/>
  <c r="A1868" i="1"/>
  <c r="A1869" i="1"/>
  <c r="A1870" i="1"/>
  <c r="A1871" i="1"/>
  <c r="F1871" i="1" s="1"/>
  <c r="A1872" i="1"/>
  <c r="A1873" i="1"/>
  <c r="A1874" i="1"/>
  <c r="A1875" i="1"/>
  <c r="A1876" i="1"/>
  <c r="A1877" i="1"/>
  <c r="A1878" i="1"/>
  <c r="A1879" i="1"/>
  <c r="F1879" i="1" s="1"/>
  <c r="A1880" i="1"/>
  <c r="A1881" i="1"/>
  <c r="A1882" i="1"/>
  <c r="A1883" i="1"/>
  <c r="A1884" i="1"/>
  <c r="A1885" i="1"/>
  <c r="A1886" i="1"/>
  <c r="A1887" i="1"/>
  <c r="F1887" i="1" s="1"/>
  <c r="A1888" i="1"/>
  <c r="A1889" i="1"/>
  <c r="A1890" i="1"/>
  <c r="A1891" i="1"/>
  <c r="A1892" i="1"/>
  <c r="A1893" i="1"/>
  <c r="A1894" i="1"/>
  <c r="A1895" i="1"/>
  <c r="F1895" i="1" s="1"/>
  <c r="A1896" i="1"/>
  <c r="A1897" i="1"/>
  <c r="A1898" i="1"/>
  <c r="A1899" i="1"/>
  <c r="A1900" i="1"/>
  <c r="A1901" i="1"/>
  <c r="A1902" i="1"/>
  <c r="A1903" i="1"/>
  <c r="F1903" i="1" s="1"/>
  <c r="A1904" i="1"/>
  <c r="A1905" i="1"/>
  <c r="A1906" i="1"/>
  <c r="A1907" i="1"/>
  <c r="A1908" i="1"/>
  <c r="A1909" i="1"/>
  <c r="A1910" i="1"/>
  <c r="A1911" i="1"/>
  <c r="F1911" i="1" s="1"/>
  <c r="A1912" i="1"/>
  <c r="A1913" i="1"/>
  <c r="A1914" i="1"/>
  <c r="A1915" i="1"/>
  <c r="A1916" i="1"/>
  <c r="A1917" i="1"/>
  <c r="A1918" i="1"/>
  <c r="A1919" i="1"/>
  <c r="F1919" i="1" s="1"/>
  <c r="A1920" i="1"/>
  <c r="A1921" i="1"/>
  <c r="A1922" i="1"/>
  <c r="A1923" i="1"/>
  <c r="A1924" i="1"/>
  <c r="A1925" i="1"/>
  <c r="A1926" i="1"/>
  <c r="A1927" i="1"/>
  <c r="F1927" i="1" s="1"/>
  <c r="A1928" i="1"/>
  <c r="A1929" i="1"/>
  <c r="A1930" i="1"/>
  <c r="A1931" i="1"/>
  <c r="A1932" i="1"/>
  <c r="A1933" i="1"/>
  <c r="A1934" i="1"/>
  <c r="A1935" i="1"/>
  <c r="F1935" i="1" s="1"/>
  <c r="A1936" i="1"/>
  <c r="A1937" i="1"/>
  <c r="A1938" i="1"/>
  <c r="A1939" i="1"/>
  <c r="A1940" i="1"/>
  <c r="A1941" i="1"/>
  <c r="A1942" i="1"/>
  <c r="A1943" i="1"/>
  <c r="F1943" i="1" s="1"/>
  <c r="A1944" i="1"/>
  <c r="A1945" i="1"/>
  <c r="A1946" i="1"/>
  <c r="A1947" i="1"/>
  <c r="A1948" i="1"/>
  <c r="A1949" i="1"/>
  <c r="A1950" i="1"/>
  <c r="A1951" i="1"/>
  <c r="F1951" i="1" s="1"/>
  <c r="A1952" i="1"/>
  <c r="A1953" i="1"/>
  <c r="A1954" i="1"/>
  <c r="A1955" i="1"/>
  <c r="A1956" i="1"/>
  <c r="A1957" i="1"/>
  <c r="A1958" i="1"/>
  <c r="A1959" i="1"/>
  <c r="F1959" i="1" s="1"/>
  <c r="A1960" i="1"/>
  <c r="A1961" i="1"/>
  <c r="A1962" i="1"/>
  <c r="A1963" i="1"/>
  <c r="A1964" i="1"/>
  <c r="A1965" i="1"/>
  <c r="A1966" i="1"/>
  <c r="A1967" i="1"/>
  <c r="F1967" i="1" s="1"/>
  <c r="A1968" i="1"/>
  <c r="A1969" i="1"/>
  <c r="A1970" i="1"/>
  <c r="A1971" i="1"/>
  <c r="A1972" i="1"/>
  <c r="A1973" i="1"/>
  <c r="A1974" i="1"/>
  <c r="A1975" i="1"/>
  <c r="F1975" i="1" s="1"/>
  <c r="A1976" i="1"/>
  <c r="A1977" i="1"/>
  <c r="A1978" i="1"/>
  <c r="A1979" i="1"/>
  <c r="A1980" i="1"/>
  <c r="A1981" i="1"/>
  <c r="A1982" i="1"/>
  <c r="A1983" i="1"/>
  <c r="F1983" i="1" s="1"/>
  <c r="A1984" i="1"/>
  <c r="A1985" i="1"/>
  <c r="A1986" i="1"/>
  <c r="A1987" i="1"/>
  <c r="A1988" i="1"/>
  <c r="A1989" i="1"/>
  <c r="A1990" i="1"/>
  <c r="A1991" i="1"/>
  <c r="F1991" i="1" s="1"/>
  <c r="A1992" i="1"/>
  <c r="A1993" i="1"/>
  <c r="A1994" i="1"/>
  <c r="A1995" i="1"/>
  <c r="A1996" i="1"/>
  <c r="A1997" i="1"/>
  <c r="A1998" i="1"/>
  <c r="A1999" i="1"/>
  <c r="F1999" i="1" s="1"/>
  <c r="A2000" i="1"/>
  <c r="A2001" i="1"/>
  <c r="A2002" i="1"/>
  <c r="A2003" i="1"/>
  <c r="A2004" i="1"/>
  <c r="A2005" i="1"/>
  <c r="A2006" i="1"/>
  <c r="A2007" i="1"/>
  <c r="F2007" i="1" s="1"/>
  <c r="A2008" i="1"/>
  <c r="A2009" i="1"/>
  <c r="A2010" i="1"/>
  <c r="A2011" i="1"/>
  <c r="A2012" i="1"/>
  <c r="A2013" i="1"/>
  <c r="A2014" i="1"/>
  <c r="A2015" i="1"/>
  <c r="F2015" i="1" s="1"/>
  <c r="A2016" i="1"/>
  <c r="A2017" i="1"/>
  <c r="A2018" i="1"/>
  <c r="A2019" i="1"/>
  <c r="A2020" i="1"/>
  <c r="A2021" i="1"/>
  <c r="A2022" i="1"/>
  <c r="A2023" i="1"/>
  <c r="F2023" i="1" s="1"/>
  <c r="A2024" i="1"/>
  <c r="A2025" i="1"/>
  <c r="A2026" i="1"/>
  <c r="A2027" i="1"/>
  <c r="A2028" i="1"/>
  <c r="A2029" i="1"/>
  <c r="A2030" i="1"/>
  <c r="A2031" i="1"/>
  <c r="F2031" i="1" s="1"/>
  <c r="A2032" i="1"/>
  <c r="A2033" i="1"/>
  <c r="A2034" i="1"/>
  <c r="A2035" i="1"/>
  <c r="A2036" i="1"/>
  <c r="A2037" i="1"/>
  <c r="A2038" i="1"/>
  <c r="A2039" i="1"/>
  <c r="F2039" i="1" s="1"/>
  <c r="A2040" i="1"/>
  <c r="A2041" i="1"/>
  <c r="A2042" i="1"/>
  <c r="A2043" i="1"/>
  <c r="A2044" i="1"/>
  <c r="A2045" i="1"/>
  <c r="A2046" i="1"/>
  <c r="A2047" i="1"/>
  <c r="F2047" i="1" s="1"/>
  <c r="A2048" i="1"/>
  <c r="A2049" i="1"/>
  <c r="A2050" i="1"/>
  <c r="A2051" i="1"/>
  <c r="A2052" i="1"/>
  <c r="A2053" i="1"/>
  <c r="A2054" i="1"/>
  <c r="A2055" i="1"/>
  <c r="F2055" i="1" s="1"/>
  <c r="A2056" i="1"/>
  <c r="A2057" i="1"/>
  <c r="A2058" i="1"/>
  <c r="A2059" i="1"/>
  <c r="A2060" i="1"/>
  <c r="A2061" i="1"/>
  <c r="A2062" i="1"/>
  <c r="A2063" i="1"/>
  <c r="F2063" i="1" s="1"/>
  <c r="A2064" i="1"/>
  <c r="A2065" i="1"/>
  <c r="A2066" i="1"/>
  <c r="A2067" i="1"/>
  <c r="A2068" i="1"/>
  <c r="A2069" i="1"/>
  <c r="A2070" i="1"/>
  <c r="A2071" i="1"/>
  <c r="F2071" i="1" s="1"/>
  <c r="A2072" i="1"/>
  <c r="A2073" i="1"/>
  <c r="A2074" i="1"/>
  <c r="A2075" i="1"/>
  <c r="A2076" i="1"/>
  <c r="A2077" i="1"/>
  <c r="A2078" i="1"/>
  <c r="A2079" i="1"/>
  <c r="F2079" i="1" s="1"/>
  <c r="A2080" i="1"/>
  <c r="A2081" i="1"/>
  <c r="A2082" i="1"/>
  <c r="A2083" i="1"/>
  <c r="A2084" i="1"/>
  <c r="A2085" i="1"/>
  <c r="A2086" i="1"/>
  <c r="A2087" i="1"/>
  <c r="F2087" i="1" s="1"/>
  <c r="A2088" i="1"/>
  <c r="A2089" i="1"/>
  <c r="A2090" i="1"/>
  <c r="A2091" i="1"/>
  <c r="A2092" i="1"/>
  <c r="A2093" i="1"/>
  <c r="A2094" i="1"/>
  <c r="A2095" i="1"/>
  <c r="F2095" i="1" s="1"/>
  <c r="A2096" i="1"/>
  <c r="A2097" i="1"/>
  <c r="A2098" i="1"/>
  <c r="A2099" i="1"/>
  <c r="A2100" i="1"/>
  <c r="A2101" i="1"/>
  <c r="A2102" i="1"/>
  <c r="A2103" i="1"/>
  <c r="F2103" i="1" s="1"/>
  <c r="A2104" i="1"/>
  <c r="A2105" i="1"/>
  <c r="A2106" i="1"/>
  <c r="A2107" i="1"/>
  <c r="A2108" i="1"/>
  <c r="A2109" i="1"/>
  <c r="A2110" i="1"/>
  <c r="A2111" i="1"/>
  <c r="F2111" i="1" s="1"/>
  <c r="A2112" i="1"/>
  <c r="A2113" i="1"/>
  <c r="A2114" i="1"/>
  <c r="A2115" i="1"/>
  <c r="A2116" i="1"/>
  <c r="A2117" i="1"/>
  <c r="A2118" i="1"/>
  <c r="A2119" i="1"/>
  <c r="F2119" i="1" s="1"/>
  <c r="A2120" i="1"/>
  <c r="A2121" i="1"/>
  <c r="A2122" i="1"/>
  <c r="A2123" i="1"/>
  <c r="A2124" i="1"/>
  <c r="A2125" i="1"/>
  <c r="A2126" i="1"/>
  <c r="A2127" i="1"/>
  <c r="F2127" i="1" s="1"/>
  <c r="A2128" i="1"/>
  <c r="A2129" i="1"/>
  <c r="A2130" i="1"/>
  <c r="A2131" i="1"/>
  <c r="A2132" i="1"/>
  <c r="A2133" i="1"/>
  <c r="A2134" i="1"/>
  <c r="A2135" i="1"/>
  <c r="F2135" i="1" s="1"/>
  <c r="A2136" i="1"/>
  <c r="A2137" i="1"/>
  <c r="A2138" i="1"/>
  <c r="A2139" i="1"/>
  <c r="A2140" i="1"/>
  <c r="A2141" i="1"/>
  <c r="A2142" i="1"/>
  <c r="A2143" i="1"/>
  <c r="F2143" i="1" s="1"/>
  <c r="A2144" i="1"/>
  <c r="A2145" i="1"/>
  <c r="A2146" i="1"/>
  <c r="A2147" i="1"/>
  <c r="A2148" i="1"/>
  <c r="A2149" i="1"/>
  <c r="A2150" i="1"/>
  <c r="A2151" i="1"/>
  <c r="F2151" i="1" s="1"/>
  <c r="A2152" i="1"/>
  <c r="A2153" i="1"/>
  <c r="A2154" i="1"/>
  <c r="A2155" i="1"/>
  <c r="A2156" i="1"/>
  <c r="A2157" i="1"/>
  <c r="A2158" i="1"/>
  <c r="A2159" i="1"/>
  <c r="F2159" i="1" s="1"/>
  <c r="A2160" i="1"/>
  <c r="A2161" i="1"/>
  <c r="A2162" i="1"/>
  <c r="A2163" i="1"/>
  <c r="A2164" i="1"/>
  <c r="A2165" i="1"/>
  <c r="A2166" i="1"/>
  <c r="A2167" i="1"/>
  <c r="F2167" i="1" s="1"/>
  <c r="A2168" i="1"/>
  <c r="A2169" i="1"/>
  <c r="A2170" i="1"/>
  <c r="A2171" i="1"/>
  <c r="A2172" i="1"/>
  <c r="A2173" i="1"/>
  <c r="A2174" i="1"/>
  <c r="A2175" i="1"/>
  <c r="F2175" i="1" s="1"/>
  <c r="A2176" i="1"/>
  <c r="A2177" i="1"/>
  <c r="A2178" i="1"/>
  <c r="A2179" i="1"/>
  <c r="A2180" i="1"/>
  <c r="A2181" i="1"/>
  <c r="A2182" i="1"/>
  <c r="A2183" i="1"/>
  <c r="F2183" i="1" s="1"/>
  <c r="A2184" i="1"/>
  <c r="A2185" i="1"/>
  <c r="A2186" i="1"/>
  <c r="A2187" i="1"/>
  <c r="A2188" i="1"/>
  <c r="A2189" i="1"/>
  <c r="A2190" i="1"/>
  <c r="A2191" i="1"/>
  <c r="F2191" i="1" s="1"/>
  <c r="A2192" i="1"/>
  <c r="A2193" i="1"/>
  <c r="A2194" i="1"/>
  <c r="A2195" i="1"/>
  <c r="A2196" i="1"/>
  <c r="A2197" i="1"/>
  <c r="A2198" i="1"/>
  <c r="A2199" i="1"/>
  <c r="F2199" i="1" s="1"/>
  <c r="A2200" i="1"/>
  <c r="A2201" i="1"/>
  <c r="A2202" i="1"/>
  <c r="A2203" i="1"/>
  <c r="A2204" i="1"/>
  <c r="A2205" i="1"/>
  <c r="A2206" i="1"/>
  <c r="A2207" i="1"/>
  <c r="F2207" i="1" s="1"/>
  <c r="A2208" i="1"/>
  <c r="A2209" i="1"/>
  <c r="A2210" i="1"/>
  <c r="A2211" i="1"/>
  <c r="A2212" i="1"/>
  <c r="A2213" i="1"/>
  <c r="A2214" i="1"/>
  <c r="A2215" i="1"/>
  <c r="F2215" i="1" s="1"/>
  <c r="A2216" i="1"/>
  <c r="A2217" i="1"/>
  <c r="A2218" i="1"/>
  <c r="A2219" i="1"/>
  <c r="A2220" i="1"/>
  <c r="A2221" i="1"/>
  <c r="A2222" i="1"/>
  <c r="A2223" i="1"/>
  <c r="F2223" i="1" s="1"/>
  <c r="A2224" i="1"/>
  <c r="A2225" i="1"/>
  <c r="A2226" i="1"/>
  <c r="A2227" i="1"/>
  <c r="A2228" i="1"/>
  <c r="A2229" i="1"/>
  <c r="A2230" i="1"/>
  <c r="A2231" i="1"/>
  <c r="F2231" i="1" s="1"/>
  <c r="A2232" i="1"/>
  <c r="A2233" i="1"/>
  <c r="A2234" i="1"/>
  <c r="A2235" i="1"/>
  <c r="A2236" i="1"/>
  <c r="A2237" i="1"/>
  <c r="A2238" i="1"/>
  <c r="A2239" i="1"/>
  <c r="F2239" i="1" s="1"/>
  <c r="A2240" i="1"/>
  <c r="A2241" i="1"/>
  <c r="A2242" i="1"/>
  <c r="A2243" i="1"/>
  <c r="A2244" i="1"/>
  <c r="A2245" i="1"/>
  <c r="A2246" i="1"/>
  <c r="A2247" i="1"/>
  <c r="F2247" i="1" s="1"/>
  <c r="A2248" i="1"/>
  <c r="A2249" i="1"/>
  <c r="A2250" i="1"/>
  <c r="A2251" i="1"/>
  <c r="A2252" i="1"/>
  <c r="A2253" i="1"/>
  <c r="A2254" i="1"/>
  <c r="A2255" i="1"/>
  <c r="F2255" i="1" s="1"/>
  <c r="A2256" i="1"/>
  <c r="A2257" i="1"/>
  <c r="A2258" i="1"/>
  <c r="A2259" i="1"/>
  <c r="A2260" i="1"/>
  <c r="A2261" i="1"/>
  <c r="A2262" i="1"/>
  <c r="A2263" i="1"/>
  <c r="F2263" i="1" s="1"/>
  <c r="A2264" i="1"/>
  <c r="A2265" i="1"/>
  <c r="A2266" i="1"/>
  <c r="A2267" i="1"/>
  <c r="A2268" i="1"/>
  <c r="A2269" i="1"/>
  <c r="A2270" i="1"/>
  <c r="A2271" i="1"/>
  <c r="F2271" i="1" s="1"/>
  <c r="A2272" i="1"/>
  <c r="A2273" i="1"/>
  <c r="A2274" i="1"/>
  <c r="A2275" i="1"/>
  <c r="A2276" i="1"/>
  <c r="A2277" i="1"/>
  <c r="A2278" i="1"/>
  <c r="A2279" i="1"/>
  <c r="F2279" i="1" s="1"/>
  <c r="A2280" i="1"/>
  <c r="A2281" i="1"/>
  <c r="A2282" i="1"/>
  <c r="A2283" i="1"/>
  <c r="A2284" i="1"/>
  <c r="A2285" i="1"/>
  <c r="A2286" i="1"/>
  <c r="A2287" i="1"/>
  <c r="F2287" i="1" s="1"/>
  <c r="A2288" i="1"/>
  <c r="A2289" i="1"/>
  <c r="A2290" i="1"/>
  <c r="A2291" i="1"/>
  <c r="A2292" i="1"/>
  <c r="A2293" i="1"/>
  <c r="A2294" i="1"/>
  <c r="A2295" i="1"/>
  <c r="F2295" i="1" s="1"/>
  <c r="A2296" i="1"/>
  <c r="A2297" i="1"/>
  <c r="A2298" i="1"/>
  <c r="A2299" i="1"/>
  <c r="A2300" i="1"/>
  <c r="A2301" i="1"/>
  <c r="A2302" i="1"/>
  <c r="A2303" i="1"/>
  <c r="F2303" i="1" s="1"/>
  <c r="A2304" i="1"/>
  <c r="A2305" i="1"/>
  <c r="A2306" i="1"/>
  <c r="A2307" i="1"/>
  <c r="A2308" i="1"/>
  <c r="A2309" i="1"/>
  <c r="A2310" i="1"/>
  <c r="A2311" i="1"/>
  <c r="F2311" i="1" s="1"/>
  <c r="A2312" i="1"/>
  <c r="A2313" i="1"/>
  <c r="A2314" i="1"/>
  <c r="A2315" i="1"/>
  <c r="A2316" i="1"/>
  <c r="A2317" i="1"/>
  <c r="A2318" i="1"/>
  <c r="A2319" i="1"/>
  <c r="F2319" i="1" s="1"/>
  <c r="A2320" i="1"/>
  <c r="A2321" i="1"/>
  <c r="A2322" i="1"/>
  <c r="A2323" i="1"/>
  <c r="A2324" i="1"/>
  <c r="A2325" i="1"/>
  <c r="A2326" i="1"/>
  <c r="A2327" i="1"/>
  <c r="F2327" i="1" s="1"/>
  <c r="A2328" i="1"/>
  <c r="A2329" i="1"/>
  <c r="A2330" i="1"/>
  <c r="A2331" i="1"/>
  <c r="A2332" i="1"/>
  <c r="A2333" i="1"/>
  <c r="A2334" i="1"/>
  <c r="A2335" i="1"/>
  <c r="F2335" i="1" s="1"/>
  <c r="A2336" i="1"/>
  <c r="A2337" i="1"/>
  <c r="A2338" i="1"/>
  <c r="A2339" i="1"/>
  <c r="A2340" i="1"/>
  <c r="A2341" i="1"/>
  <c r="A2342" i="1"/>
  <c r="A2343" i="1"/>
  <c r="F2343" i="1" s="1"/>
  <c r="A2344" i="1"/>
  <c r="A2345" i="1"/>
  <c r="A2346" i="1"/>
  <c r="A2347" i="1"/>
  <c r="A2348" i="1"/>
  <c r="A2349" i="1"/>
  <c r="A2350" i="1"/>
  <c r="A2351" i="1"/>
  <c r="F2351" i="1" s="1"/>
  <c r="A2352" i="1"/>
  <c r="A2353" i="1"/>
  <c r="A2354" i="1"/>
  <c r="A2355" i="1"/>
  <c r="A2356" i="1"/>
  <c r="A2357" i="1"/>
  <c r="A2358" i="1"/>
  <c r="A2359" i="1"/>
  <c r="F2359" i="1" s="1"/>
  <c r="A2360" i="1"/>
  <c r="A2361" i="1"/>
  <c r="A2362" i="1"/>
  <c r="A2363" i="1"/>
  <c r="A2364" i="1"/>
  <c r="A2365" i="1"/>
  <c r="A2366" i="1"/>
  <c r="A2367" i="1"/>
  <c r="F2367" i="1" s="1"/>
  <c r="A2368" i="1"/>
  <c r="A2369" i="1"/>
  <c r="A2370" i="1"/>
  <c r="A2371" i="1"/>
  <c r="A2372" i="1"/>
  <c r="A2373" i="1"/>
  <c r="A2374" i="1"/>
  <c r="A2375" i="1"/>
  <c r="F2375" i="1" s="1"/>
  <c r="A2376" i="1"/>
  <c r="A2377" i="1"/>
  <c r="A2378" i="1"/>
  <c r="A2379" i="1"/>
  <c r="A2380" i="1"/>
  <c r="A2381" i="1"/>
  <c r="A2382" i="1"/>
  <c r="A2383" i="1"/>
  <c r="F2383" i="1" s="1"/>
  <c r="A2384" i="1"/>
  <c r="A2385" i="1"/>
  <c r="A2386" i="1"/>
  <c r="A2387" i="1"/>
  <c r="A2388" i="1"/>
  <c r="A2389" i="1"/>
  <c r="A2390" i="1"/>
  <c r="A2391" i="1"/>
  <c r="F2391" i="1" s="1"/>
  <c r="A2392" i="1"/>
  <c r="A2393" i="1"/>
  <c r="A2394" i="1"/>
  <c r="A2395" i="1"/>
  <c r="A2396" i="1"/>
  <c r="A2397" i="1"/>
  <c r="A2398" i="1"/>
  <c r="A2399" i="1"/>
  <c r="F2399" i="1" s="1"/>
  <c r="A2400" i="1"/>
  <c r="A2401" i="1"/>
  <c r="A2402" i="1"/>
  <c r="A2403" i="1"/>
  <c r="A2404" i="1"/>
  <c r="A2405" i="1"/>
  <c r="A2406" i="1"/>
  <c r="A2407" i="1"/>
  <c r="F2407" i="1" s="1"/>
  <c r="A2408" i="1"/>
  <c r="A2409" i="1"/>
  <c r="A2410" i="1"/>
  <c r="A2411" i="1"/>
  <c r="A2412" i="1"/>
  <c r="A2413" i="1"/>
  <c r="A2414" i="1"/>
  <c r="A2415" i="1"/>
  <c r="F2415" i="1" s="1"/>
  <c r="A2416" i="1"/>
  <c r="A2417" i="1"/>
  <c r="A2418" i="1"/>
  <c r="A2419" i="1"/>
  <c r="A2420" i="1"/>
  <c r="A2421" i="1"/>
  <c r="A2422" i="1"/>
  <c r="A2423" i="1"/>
  <c r="F2423" i="1" s="1"/>
  <c r="A2424" i="1"/>
  <c r="A2425" i="1"/>
  <c r="A2426" i="1"/>
  <c r="A2427" i="1"/>
  <c r="A2428" i="1"/>
  <c r="A2429" i="1"/>
  <c r="A2430" i="1"/>
  <c r="A2431" i="1"/>
  <c r="F2431" i="1" s="1"/>
  <c r="A2432" i="1"/>
  <c r="A2433" i="1"/>
  <c r="A2434" i="1"/>
  <c r="A2435" i="1"/>
  <c r="A2436" i="1"/>
  <c r="A2437" i="1"/>
  <c r="A2438" i="1"/>
  <c r="A2439" i="1"/>
  <c r="F2439" i="1" s="1"/>
  <c r="A2440" i="1"/>
  <c r="A2441" i="1"/>
  <c r="A2442" i="1"/>
  <c r="A2443" i="1"/>
  <c r="A2444" i="1"/>
  <c r="A2445" i="1"/>
  <c r="A2446" i="1"/>
  <c r="A2447" i="1"/>
  <c r="F2447" i="1" s="1"/>
  <c r="A2448" i="1"/>
  <c r="A2449" i="1"/>
  <c r="A2450" i="1"/>
  <c r="A2451" i="1"/>
  <c r="A2452" i="1"/>
  <c r="A2453" i="1"/>
  <c r="A2454" i="1"/>
  <c r="A2455" i="1"/>
  <c r="F2455" i="1" s="1"/>
  <c r="A2456" i="1"/>
  <c r="A2457" i="1"/>
  <c r="A2458" i="1"/>
  <c r="A2459" i="1"/>
  <c r="A2460" i="1"/>
  <c r="A2461" i="1"/>
  <c r="A2462" i="1"/>
  <c r="A2463" i="1"/>
  <c r="F2463" i="1" s="1"/>
  <c r="A2464" i="1"/>
  <c r="A2465" i="1"/>
  <c r="A2466" i="1"/>
  <c r="A2467" i="1"/>
  <c r="A2468" i="1"/>
  <c r="A2469" i="1"/>
  <c r="A2470" i="1"/>
  <c r="A2471" i="1"/>
  <c r="F2471" i="1" s="1"/>
  <c r="A2472" i="1"/>
  <c r="A2473" i="1"/>
  <c r="A2474" i="1"/>
  <c r="A2475" i="1"/>
  <c r="A2476" i="1"/>
  <c r="A2477" i="1"/>
  <c r="A2478" i="1"/>
  <c r="A2479" i="1"/>
  <c r="F2479" i="1" s="1"/>
  <c r="A2480" i="1"/>
  <c r="A2481" i="1"/>
  <c r="A2482" i="1"/>
  <c r="A2483" i="1"/>
  <c r="A2484" i="1"/>
  <c r="A2485" i="1"/>
  <c r="A2486" i="1"/>
  <c r="A2487" i="1"/>
  <c r="F2487" i="1" s="1"/>
  <c r="A2488" i="1"/>
  <c r="A2489" i="1"/>
  <c r="A2490" i="1"/>
  <c r="A2491" i="1"/>
  <c r="A2492" i="1"/>
  <c r="A2493" i="1"/>
  <c r="A2494" i="1"/>
  <c r="A2495" i="1"/>
  <c r="F2495" i="1" s="1"/>
  <c r="A2496" i="1"/>
  <c r="A2497" i="1"/>
  <c r="A2498" i="1"/>
  <c r="A2499" i="1"/>
  <c r="A2500" i="1"/>
  <c r="A2501" i="1"/>
  <c r="A2502" i="1"/>
  <c r="A2503" i="1"/>
  <c r="F2503" i="1" s="1"/>
  <c r="A2504" i="1"/>
  <c r="A2505" i="1"/>
  <c r="A2506" i="1"/>
  <c r="A2507" i="1"/>
  <c r="A2508" i="1"/>
  <c r="A2509" i="1"/>
  <c r="A2510" i="1"/>
  <c r="A2511" i="1"/>
  <c r="F2511" i="1" s="1"/>
  <c r="A2512" i="1"/>
  <c r="A2513" i="1"/>
  <c r="A2514" i="1"/>
  <c r="A2515" i="1"/>
  <c r="A2516" i="1"/>
  <c r="A2517" i="1"/>
  <c r="A2518" i="1"/>
  <c r="A2519" i="1"/>
  <c r="F2519" i="1" s="1"/>
  <c r="A2520" i="1"/>
  <c r="A2521" i="1"/>
  <c r="A2522" i="1"/>
  <c r="A2523" i="1"/>
  <c r="A2524" i="1"/>
  <c r="A2525" i="1"/>
  <c r="A2526" i="1"/>
  <c r="A2527" i="1"/>
  <c r="F2527" i="1" s="1"/>
  <c r="A2528" i="1"/>
  <c r="A2529" i="1"/>
  <c r="A2530" i="1"/>
  <c r="A2531" i="1"/>
  <c r="A2532" i="1"/>
  <c r="A2533" i="1"/>
  <c r="A2534" i="1"/>
  <c r="A2535" i="1"/>
  <c r="F2535" i="1" s="1"/>
  <c r="A2536" i="1"/>
  <c r="A2537" i="1"/>
  <c r="A2538" i="1"/>
  <c r="A2539" i="1"/>
  <c r="A2540" i="1"/>
  <c r="A2541" i="1"/>
  <c r="A2542" i="1"/>
  <c r="A2543" i="1"/>
  <c r="F2543" i="1" s="1"/>
  <c r="A2544" i="1"/>
  <c r="A2545" i="1"/>
  <c r="A2546" i="1"/>
  <c r="A2547" i="1"/>
  <c r="A2548" i="1"/>
  <c r="A2549" i="1"/>
  <c r="A2550" i="1"/>
  <c r="A2551" i="1"/>
  <c r="F2551" i="1" s="1"/>
  <c r="A2552" i="1"/>
  <c r="A2553" i="1"/>
  <c r="A2554" i="1"/>
  <c r="A2555" i="1"/>
  <c r="A2556" i="1"/>
  <c r="A2557" i="1"/>
  <c r="A2558" i="1"/>
  <c r="A2559" i="1"/>
  <c r="F2559" i="1" s="1"/>
  <c r="A2560" i="1"/>
  <c r="A2561" i="1"/>
  <c r="A2562" i="1"/>
  <c r="A2563" i="1"/>
  <c r="A2564" i="1"/>
  <c r="A2565" i="1"/>
  <c r="A2566" i="1"/>
  <c r="A2567" i="1"/>
  <c r="F2567" i="1" s="1"/>
  <c r="A2568" i="1"/>
  <c r="A2569" i="1"/>
  <c r="A2570" i="1"/>
  <c r="A2571" i="1"/>
  <c r="A2572" i="1"/>
  <c r="A2573" i="1"/>
  <c r="A2574" i="1"/>
  <c r="A2575" i="1"/>
  <c r="F2575" i="1" s="1"/>
  <c r="A2576" i="1"/>
  <c r="A2577" i="1"/>
  <c r="A2578" i="1"/>
  <c r="A2579" i="1"/>
  <c r="A2580" i="1"/>
  <c r="A2581" i="1"/>
  <c r="A2582" i="1"/>
  <c r="A2583" i="1"/>
  <c r="F2583" i="1" s="1"/>
  <c r="A2584" i="1"/>
  <c r="A2585" i="1"/>
  <c r="A2586" i="1"/>
  <c r="A2587" i="1"/>
  <c r="A2588" i="1"/>
  <c r="A2589" i="1"/>
  <c r="A2590" i="1"/>
  <c r="A2591" i="1"/>
  <c r="F2591" i="1" s="1"/>
  <c r="A2592" i="1"/>
  <c r="A2593" i="1"/>
  <c r="A2594" i="1"/>
  <c r="A2595" i="1"/>
  <c r="A2596" i="1"/>
  <c r="A2597" i="1"/>
  <c r="A2598" i="1"/>
  <c r="A2599" i="1"/>
  <c r="F2599" i="1" s="1"/>
  <c r="A2600" i="1"/>
  <c r="A2601" i="1"/>
  <c r="A2602" i="1"/>
  <c r="A2603" i="1"/>
  <c r="A2604" i="1"/>
  <c r="A2605" i="1"/>
  <c r="A2606" i="1"/>
  <c r="A2607" i="1"/>
  <c r="F2607" i="1" s="1"/>
  <c r="A2608" i="1"/>
  <c r="A2609" i="1"/>
  <c r="A2610" i="1"/>
  <c r="A2611" i="1"/>
  <c r="A2612" i="1"/>
  <c r="A2613" i="1"/>
  <c r="A2614" i="1"/>
  <c r="A2615" i="1"/>
  <c r="F2615" i="1" s="1"/>
  <c r="A2616" i="1"/>
  <c r="A2617" i="1"/>
  <c r="A2618" i="1"/>
  <c r="A2619" i="1"/>
  <c r="A2620" i="1"/>
  <c r="A2621" i="1"/>
  <c r="A2622" i="1"/>
  <c r="A2623" i="1"/>
  <c r="F2623" i="1" s="1"/>
  <c r="A2624" i="1"/>
  <c r="A2625" i="1"/>
  <c r="A2626" i="1"/>
  <c r="A2627" i="1"/>
  <c r="A2628" i="1"/>
  <c r="A2629" i="1"/>
  <c r="A2630" i="1"/>
  <c r="A2631" i="1"/>
  <c r="F2631" i="1" s="1"/>
  <c r="A2632" i="1"/>
  <c r="A2633" i="1"/>
  <c r="A2634" i="1"/>
  <c r="A2635" i="1"/>
  <c r="A2636" i="1"/>
  <c r="A2637" i="1"/>
  <c r="A2638" i="1"/>
  <c r="A2639" i="1"/>
  <c r="F2639" i="1" s="1"/>
  <c r="A2640" i="1"/>
  <c r="A2641" i="1"/>
  <c r="A2642" i="1"/>
  <c r="A2643" i="1"/>
  <c r="A2644" i="1"/>
  <c r="A2645" i="1"/>
  <c r="A2646" i="1"/>
  <c r="A2647" i="1"/>
  <c r="F2647" i="1" s="1"/>
  <c r="A2648" i="1"/>
  <c r="A2649" i="1"/>
  <c r="A2650" i="1"/>
  <c r="A2651" i="1"/>
  <c r="A2652" i="1"/>
  <c r="A2653" i="1"/>
  <c r="A2654" i="1"/>
  <c r="A2655" i="1"/>
  <c r="F2655" i="1" s="1"/>
  <c r="A2656" i="1"/>
  <c r="A2657" i="1"/>
  <c r="A2658" i="1"/>
  <c r="A2659" i="1"/>
  <c r="A2660" i="1"/>
  <c r="A2661" i="1"/>
  <c r="A2662" i="1"/>
  <c r="A2663" i="1"/>
  <c r="F2663" i="1" s="1"/>
  <c r="A2664" i="1"/>
  <c r="A2665" i="1"/>
  <c r="A2666" i="1"/>
  <c r="A2667" i="1"/>
  <c r="A2668" i="1"/>
  <c r="A2669" i="1"/>
  <c r="A2670" i="1"/>
  <c r="A2671" i="1"/>
  <c r="F2671" i="1" s="1"/>
  <c r="A2672" i="1"/>
  <c r="A2673" i="1"/>
  <c r="A2674" i="1"/>
  <c r="A2675" i="1"/>
  <c r="A2676" i="1"/>
  <c r="A2677" i="1"/>
  <c r="A2678" i="1"/>
  <c r="A2679" i="1"/>
  <c r="F2679" i="1" s="1"/>
  <c r="A2680" i="1"/>
  <c r="A2681" i="1"/>
  <c r="A2682" i="1"/>
  <c r="A2683" i="1"/>
  <c r="A2684" i="1"/>
  <c r="A2685" i="1"/>
  <c r="A2686" i="1"/>
  <c r="A2687" i="1"/>
  <c r="F2687" i="1" s="1"/>
  <c r="A2688" i="1"/>
  <c r="A2689" i="1"/>
  <c r="A2690" i="1"/>
  <c r="A2691" i="1"/>
  <c r="A2692" i="1"/>
  <c r="A2693" i="1"/>
  <c r="A2694" i="1"/>
  <c r="A2695" i="1"/>
  <c r="F2695" i="1" s="1"/>
  <c r="A2696" i="1"/>
  <c r="A2697" i="1"/>
  <c r="A2698" i="1"/>
  <c r="A2699" i="1"/>
  <c r="A2700" i="1"/>
  <c r="A2701" i="1"/>
  <c r="A2702" i="1"/>
  <c r="A2703" i="1"/>
  <c r="F2703" i="1" s="1"/>
  <c r="A2704" i="1"/>
  <c r="A2705" i="1"/>
  <c r="A2706" i="1"/>
  <c r="A2707" i="1"/>
  <c r="A2708" i="1"/>
  <c r="A2709" i="1"/>
  <c r="A2710" i="1"/>
  <c r="A2711" i="1"/>
  <c r="F2711" i="1" s="1"/>
  <c r="A2712" i="1"/>
  <c r="A2713" i="1"/>
  <c r="A2714" i="1"/>
  <c r="A2715" i="1"/>
  <c r="A2716" i="1"/>
  <c r="A2717" i="1"/>
  <c r="A2718" i="1"/>
  <c r="A2719" i="1"/>
  <c r="F2719" i="1" s="1"/>
  <c r="A2720" i="1"/>
  <c r="A2721" i="1"/>
  <c r="A2722" i="1"/>
  <c r="A2723" i="1"/>
  <c r="A2724" i="1"/>
  <c r="A2725" i="1"/>
  <c r="A2726" i="1"/>
  <c r="A2727" i="1"/>
  <c r="F2727" i="1" s="1"/>
  <c r="A2728" i="1"/>
  <c r="A2729" i="1"/>
  <c r="A2730" i="1"/>
  <c r="A2731" i="1"/>
  <c r="A2732" i="1"/>
  <c r="A2733" i="1"/>
  <c r="A2734" i="1"/>
  <c r="A2735" i="1"/>
  <c r="F2735" i="1" s="1"/>
  <c r="A2736" i="1"/>
  <c r="A2737" i="1"/>
  <c r="A2738" i="1"/>
  <c r="A2739" i="1"/>
  <c r="A2740" i="1"/>
  <c r="A2741" i="1"/>
  <c r="A2742" i="1"/>
  <c r="A2743" i="1"/>
  <c r="F2743" i="1" s="1"/>
  <c r="A2744" i="1"/>
  <c r="A2745" i="1"/>
  <c r="A2746" i="1"/>
  <c r="A2747" i="1"/>
  <c r="A2748" i="1"/>
  <c r="A2749" i="1"/>
  <c r="A2750" i="1"/>
  <c r="A2751" i="1"/>
  <c r="F2751" i="1" s="1"/>
  <c r="A2752" i="1"/>
  <c r="A2753" i="1"/>
  <c r="A2754" i="1"/>
  <c r="A2755" i="1"/>
  <c r="A2756" i="1"/>
  <c r="A2757" i="1"/>
  <c r="A2758" i="1"/>
  <c r="A2759" i="1"/>
  <c r="F2759" i="1" s="1"/>
  <c r="A2760" i="1"/>
  <c r="A2761" i="1"/>
  <c r="A2762" i="1"/>
  <c r="A2763" i="1"/>
  <c r="A2764" i="1"/>
  <c r="A2765" i="1"/>
  <c r="A2766" i="1"/>
  <c r="A2767" i="1"/>
  <c r="F2767" i="1" s="1"/>
  <c r="A2768" i="1"/>
  <c r="A2769" i="1"/>
  <c r="A2770" i="1"/>
  <c r="A2771" i="1"/>
  <c r="A2772" i="1"/>
  <c r="A2773" i="1"/>
  <c r="A2774" i="1"/>
  <c r="A2775" i="1"/>
  <c r="F2775" i="1" s="1"/>
  <c r="A2776" i="1"/>
  <c r="A2777" i="1"/>
  <c r="A2778" i="1"/>
  <c r="A2779" i="1"/>
  <c r="A2780" i="1"/>
  <c r="A2781" i="1"/>
  <c r="A2782" i="1"/>
  <c r="A2783" i="1"/>
  <c r="F2783" i="1" s="1"/>
  <c r="A2784" i="1"/>
  <c r="A2785" i="1"/>
  <c r="A2786" i="1"/>
  <c r="A2787" i="1"/>
  <c r="A2788" i="1"/>
  <c r="A2789" i="1"/>
  <c r="A2790" i="1"/>
  <c r="A2791" i="1"/>
  <c r="F2791" i="1" s="1"/>
  <c r="A2792" i="1"/>
  <c r="A2793" i="1"/>
  <c r="A2794" i="1"/>
  <c r="A2795" i="1"/>
  <c r="A2796" i="1"/>
  <c r="A2797" i="1"/>
  <c r="A2798" i="1"/>
  <c r="A2799" i="1"/>
  <c r="F2799" i="1" s="1"/>
  <c r="A2800" i="1"/>
  <c r="A2801" i="1"/>
  <c r="A2802" i="1"/>
  <c r="A2803" i="1"/>
  <c r="A2804" i="1"/>
  <c r="A2805" i="1"/>
  <c r="A2806" i="1"/>
  <c r="A2807" i="1"/>
  <c r="F2807" i="1" s="1"/>
  <c r="A2808" i="1"/>
  <c r="A2809" i="1"/>
  <c r="A2810" i="1"/>
  <c r="A2811" i="1"/>
  <c r="A2812" i="1"/>
  <c r="A2813" i="1"/>
  <c r="A2814" i="1"/>
  <c r="A2815" i="1"/>
  <c r="F2815" i="1" s="1"/>
  <c r="A2816" i="1"/>
  <c r="A2817" i="1"/>
  <c r="A2818" i="1"/>
  <c r="A2819" i="1"/>
  <c r="A2820" i="1"/>
  <c r="A2821" i="1"/>
  <c r="A2822" i="1"/>
  <c r="A2823" i="1"/>
  <c r="F2823" i="1" s="1"/>
  <c r="A2824" i="1"/>
  <c r="A2825" i="1"/>
  <c r="A2826" i="1"/>
  <c r="A2827" i="1"/>
  <c r="A2828" i="1"/>
  <c r="A2829" i="1"/>
  <c r="A2830" i="1"/>
  <c r="A2831" i="1"/>
  <c r="F2831" i="1" s="1"/>
  <c r="A2832" i="1"/>
  <c r="A2833" i="1"/>
  <c r="A2834" i="1"/>
  <c r="A2835" i="1"/>
  <c r="A2836" i="1"/>
  <c r="A2837" i="1"/>
  <c r="A2838" i="1"/>
  <c r="A2839" i="1"/>
  <c r="F2839" i="1" s="1"/>
  <c r="A2840" i="1"/>
  <c r="A2841" i="1"/>
  <c r="A2842" i="1"/>
  <c r="A2843" i="1"/>
  <c r="A2844" i="1"/>
  <c r="A2845" i="1"/>
  <c r="A2846" i="1"/>
  <c r="A2847" i="1"/>
  <c r="F2847" i="1" s="1"/>
  <c r="A2848" i="1"/>
  <c r="A2849" i="1"/>
  <c r="A2850" i="1"/>
  <c r="A2851" i="1"/>
  <c r="A2852" i="1"/>
  <c r="A2853" i="1"/>
  <c r="A2854" i="1"/>
  <c r="A2855" i="1"/>
  <c r="F2855" i="1" s="1"/>
  <c r="A2856" i="1"/>
  <c r="A2857" i="1"/>
  <c r="A2858" i="1"/>
  <c r="A2859" i="1"/>
  <c r="A2860" i="1"/>
  <c r="A2861" i="1"/>
  <c r="A2862" i="1"/>
  <c r="A2863" i="1"/>
  <c r="F2863" i="1" s="1"/>
  <c r="A2864" i="1"/>
  <c r="A2865" i="1"/>
  <c r="A2866" i="1"/>
  <c r="A2867" i="1"/>
  <c r="A2868" i="1"/>
  <c r="A2869" i="1"/>
  <c r="A2870" i="1"/>
  <c r="A2871" i="1"/>
  <c r="F2871" i="1" s="1"/>
  <c r="A2872" i="1"/>
  <c r="A2873" i="1"/>
  <c r="A2874" i="1"/>
  <c r="A2875" i="1"/>
  <c r="A2876" i="1"/>
  <c r="A2877" i="1"/>
  <c r="A2878" i="1"/>
  <c r="A2879" i="1"/>
  <c r="F2879" i="1" s="1"/>
  <c r="A2880" i="1"/>
  <c r="A2881" i="1"/>
  <c r="A2882" i="1"/>
  <c r="A2883" i="1"/>
  <c r="A2884" i="1"/>
  <c r="A2885" i="1"/>
  <c r="A2886" i="1"/>
  <c r="A2887" i="1"/>
  <c r="F2887" i="1" s="1"/>
  <c r="A2888" i="1"/>
  <c r="A2889" i="1"/>
  <c r="A2890" i="1"/>
  <c r="A2891" i="1"/>
  <c r="A2892" i="1"/>
  <c r="A2893" i="1"/>
  <c r="A2894" i="1"/>
  <c r="A2895" i="1"/>
  <c r="F2895" i="1" s="1"/>
  <c r="A2896" i="1"/>
  <c r="A2897" i="1"/>
  <c r="A2898" i="1"/>
  <c r="A2899" i="1"/>
  <c r="A2900" i="1"/>
  <c r="A2901" i="1"/>
  <c r="A2902" i="1"/>
  <c r="A2903" i="1"/>
  <c r="F2903" i="1" s="1"/>
  <c r="A2904" i="1"/>
  <c r="A2905" i="1"/>
  <c r="A2906" i="1"/>
  <c r="A2907" i="1"/>
  <c r="A2908" i="1"/>
  <c r="A2909" i="1"/>
  <c r="A2910" i="1"/>
  <c r="A2911" i="1"/>
  <c r="F2911" i="1" s="1"/>
  <c r="A2912" i="1"/>
  <c r="A2913" i="1"/>
  <c r="A2914" i="1"/>
  <c r="A2915" i="1"/>
  <c r="A2916" i="1"/>
  <c r="A2917" i="1"/>
  <c r="A2918" i="1"/>
  <c r="A2919" i="1"/>
  <c r="F2919" i="1" s="1"/>
  <c r="A2920" i="1"/>
  <c r="A2921" i="1"/>
  <c r="A2922" i="1"/>
  <c r="A2923" i="1"/>
  <c r="A2924" i="1"/>
  <c r="A2925" i="1"/>
  <c r="A2926" i="1"/>
  <c r="A2927" i="1"/>
  <c r="F2927" i="1" s="1"/>
  <c r="A2928" i="1"/>
  <c r="A2929" i="1"/>
  <c r="A2930" i="1"/>
  <c r="A2931" i="1"/>
  <c r="A2932" i="1"/>
  <c r="A2933" i="1"/>
  <c r="A2934" i="1"/>
  <c r="A2935" i="1"/>
  <c r="F2935" i="1" s="1"/>
  <c r="A2936" i="1"/>
  <c r="A2937" i="1"/>
  <c r="A2938" i="1"/>
  <c r="A2939" i="1"/>
  <c r="A2940" i="1"/>
  <c r="A2941" i="1"/>
  <c r="A2942" i="1"/>
  <c r="A2943" i="1"/>
  <c r="F2943" i="1" s="1"/>
  <c r="A2944" i="1"/>
  <c r="A2945" i="1"/>
  <c r="A2946" i="1"/>
  <c r="A2947" i="1"/>
  <c r="A2948" i="1"/>
  <c r="A2949" i="1"/>
  <c r="A2950" i="1"/>
  <c r="A2951" i="1"/>
  <c r="F2951" i="1" s="1"/>
  <c r="A2952" i="1"/>
  <c r="A2953" i="1"/>
  <c r="A2954" i="1"/>
  <c r="A2955" i="1"/>
  <c r="A2956" i="1"/>
  <c r="A2957" i="1"/>
  <c r="A2958" i="1"/>
  <c r="A2959" i="1"/>
  <c r="F2959" i="1" s="1"/>
  <c r="A2960" i="1"/>
  <c r="A2961" i="1"/>
  <c r="A2962" i="1"/>
  <c r="A2963" i="1"/>
  <c r="A2964" i="1"/>
  <c r="A2965" i="1"/>
  <c r="A2966" i="1"/>
  <c r="A2967" i="1"/>
  <c r="F2967" i="1" s="1"/>
  <c r="A2968" i="1"/>
  <c r="A2969" i="1"/>
  <c r="A2970" i="1"/>
  <c r="A2971" i="1"/>
  <c r="A2972" i="1"/>
  <c r="A2973" i="1"/>
  <c r="A2974" i="1"/>
  <c r="A2975" i="1"/>
  <c r="F2975" i="1" s="1"/>
  <c r="A2976" i="1"/>
  <c r="A2977" i="1"/>
  <c r="A2978" i="1"/>
  <c r="A2979" i="1"/>
  <c r="A2980" i="1"/>
  <c r="A2981" i="1"/>
  <c r="A2982" i="1"/>
  <c r="A2983" i="1"/>
  <c r="F2983" i="1" s="1"/>
  <c r="A2984" i="1"/>
  <c r="A2985" i="1"/>
  <c r="A2986" i="1"/>
  <c r="A2987" i="1"/>
  <c r="A2988" i="1"/>
  <c r="A2989" i="1"/>
  <c r="A2990" i="1"/>
  <c r="A2991" i="1"/>
  <c r="F2991" i="1" s="1"/>
  <c r="A2992" i="1"/>
  <c r="A2993" i="1"/>
  <c r="A2994" i="1"/>
  <c r="A2995" i="1"/>
  <c r="A2996" i="1"/>
  <c r="A2997" i="1"/>
  <c r="A2998" i="1"/>
  <c r="A2999" i="1"/>
  <c r="F2999" i="1" s="1"/>
  <c r="A3000" i="1"/>
  <c r="A3001" i="1"/>
  <c r="A3002" i="1"/>
  <c r="A3003" i="1"/>
  <c r="A3004" i="1"/>
  <c r="A3005" i="1"/>
  <c r="A3006" i="1"/>
  <c r="A3007" i="1"/>
  <c r="F3007" i="1" s="1"/>
  <c r="A3008" i="1"/>
  <c r="A3009" i="1"/>
  <c r="A3010" i="1"/>
  <c r="A3011" i="1"/>
  <c r="A3012" i="1"/>
  <c r="A3013" i="1"/>
  <c r="A3014" i="1"/>
  <c r="A3015" i="1"/>
  <c r="F3015" i="1" s="1"/>
  <c r="A3016" i="1"/>
  <c r="A3017" i="1"/>
  <c r="A3018" i="1"/>
  <c r="A3019" i="1"/>
  <c r="A3020" i="1"/>
  <c r="A3021" i="1"/>
  <c r="A3022" i="1"/>
  <c r="A3023" i="1"/>
  <c r="F3023" i="1" s="1"/>
  <c r="A3024" i="1"/>
  <c r="A3025" i="1"/>
  <c r="A3026" i="1"/>
  <c r="A3027" i="1"/>
  <c r="A3028" i="1"/>
  <c r="A3029" i="1"/>
  <c r="A3030" i="1"/>
  <c r="A3031" i="1"/>
  <c r="F3031" i="1" s="1"/>
  <c r="A3032" i="1"/>
  <c r="A3033" i="1"/>
  <c r="A3034" i="1"/>
  <c r="A3035" i="1"/>
  <c r="A3036" i="1"/>
  <c r="A3037" i="1"/>
  <c r="A3038" i="1"/>
  <c r="A3039" i="1"/>
  <c r="F3039" i="1" s="1"/>
  <c r="A3040" i="1"/>
  <c r="A3041" i="1"/>
  <c r="A3042" i="1"/>
  <c r="A3043" i="1"/>
  <c r="A3044" i="1"/>
  <c r="A3045" i="1"/>
  <c r="A3046" i="1"/>
  <c r="A3047" i="1"/>
  <c r="F3047" i="1" s="1"/>
  <c r="A3048" i="1"/>
  <c r="A3049" i="1"/>
  <c r="A3050" i="1"/>
  <c r="A3051" i="1"/>
  <c r="A3052" i="1"/>
  <c r="A3053" i="1"/>
  <c r="A3054" i="1"/>
  <c r="A3055" i="1"/>
  <c r="F3055" i="1" s="1"/>
  <c r="A3056" i="1"/>
  <c r="A3057" i="1"/>
  <c r="A3058" i="1"/>
  <c r="A3059" i="1"/>
  <c r="A3060" i="1"/>
  <c r="A3061" i="1"/>
  <c r="A3062" i="1"/>
  <c r="A3063" i="1"/>
  <c r="F3063" i="1" s="1"/>
  <c r="A3064" i="1"/>
  <c r="A3065" i="1"/>
  <c r="A3066" i="1"/>
  <c r="A3067" i="1"/>
  <c r="A3068" i="1"/>
  <c r="A3069" i="1"/>
  <c r="A3070" i="1"/>
  <c r="A3071" i="1"/>
  <c r="F3071" i="1" s="1"/>
  <c r="A3072" i="1"/>
  <c r="A3073" i="1"/>
  <c r="A3074" i="1"/>
  <c r="A3075" i="1"/>
  <c r="A3076" i="1"/>
  <c r="A3077" i="1"/>
  <c r="A3078" i="1"/>
  <c r="A3079" i="1"/>
  <c r="F3079" i="1" s="1"/>
  <c r="A3080" i="1"/>
  <c r="A3081" i="1"/>
  <c r="A3082" i="1"/>
  <c r="A3083" i="1"/>
  <c r="A3084" i="1"/>
  <c r="A3085" i="1"/>
  <c r="A3086" i="1"/>
  <c r="A3087" i="1"/>
  <c r="F3087" i="1" s="1"/>
  <c r="A3088" i="1"/>
  <c r="A3089" i="1"/>
  <c r="A3090" i="1"/>
  <c r="A3091" i="1"/>
  <c r="A3092" i="1"/>
  <c r="A3093" i="1"/>
  <c r="A3094" i="1"/>
  <c r="A3095" i="1"/>
  <c r="F3095" i="1" s="1"/>
  <c r="A3096" i="1"/>
  <c r="A3097" i="1"/>
  <c r="A3098" i="1"/>
  <c r="A3099" i="1"/>
  <c r="A3100" i="1"/>
  <c r="A3101" i="1"/>
  <c r="A3102" i="1"/>
  <c r="A3103" i="1"/>
  <c r="F3103" i="1" s="1"/>
  <c r="A3104" i="1"/>
  <c r="A3105" i="1"/>
  <c r="A3106" i="1"/>
  <c r="A3107" i="1"/>
  <c r="A3108" i="1"/>
  <c r="A3109" i="1"/>
  <c r="A3110" i="1"/>
  <c r="A3111" i="1"/>
  <c r="F3111" i="1" s="1"/>
  <c r="A3112" i="1"/>
  <c r="A3113" i="1"/>
  <c r="A3114" i="1"/>
  <c r="A3115" i="1"/>
  <c r="A3116" i="1"/>
  <c r="A3117" i="1"/>
  <c r="A3118" i="1"/>
  <c r="A3119" i="1"/>
  <c r="F3119" i="1" s="1"/>
  <c r="A3120" i="1"/>
  <c r="A3121" i="1"/>
  <c r="A3122" i="1"/>
  <c r="A3123" i="1"/>
  <c r="A3124" i="1"/>
  <c r="A3125" i="1"/>
  <c r="A3126" i="1"/>
  <c r="A3127" i="1"/>
  <c r="F3127" i="1" s="1"/>
  <c r="A3128" i="1"/>
  <c r="A3129" i="1"/>
  <c r="A3130" i="1"/>
  <c r="A3131" i="1"/>
  <c r="A3132" i="1"/>
  <c r="A3133" i="1"/>
  <c r="A3134" i="1"/>
  <c r="A3135" i="1"/>
  <c r="F3135" i="1" s="1"/>
  <c r="A3136" i="1"/>
  <c r="A3137" i="1"/>
  <c r="A3138" i="1"/>
  <c r="A3139" i="1"/>
  <c r="A3140" i="1"/>
  <c r="A3141" i="1"/>
  <c r="A3142" i="1"/>
  <c r="A3143" i="1"/>
  <c r="F3143" i="1" s="1"/>
  <c r="A3144" i="1"/>
  <c r="A3145" i="1"/>
  <c r="A3146" i="1"/>
  <c r="A3147" i="1"/>
  <c r="A3148" i="1"/>
  <c r="A3149" i="1"/>
  <c r="A3150" i="1"/>
  <c r="A3151" i="1"/>
  <c r="F3151" i="1" s="1"/>
  <c r="A3152" i="1"/>
  <c r="A3153" i="1"/>
  <c r="A3154" i="1"/>
  <c r="A3155" i="1"/>
  <c r="A3156" i="1"/>
  <c r="A3157" i="1"/>
  <c r="A3158" i="1"/>
  <c r="A3159" i="1"/>
  <c r="F3159" i="1" s="1"/>
  <c r="A3160" i="1"/>
  <c r="A3161" i="1"/>
  <c r="A3162" i="1"/>
  <c r="A3163" i="1"/>
  <c r="A3164" i="1"/>
  <c r="A3165" i="1"/>
  <c r="A3166" i="1"/>
  <c r="A3167" i="1"/>
  <c r="F3167" i="1" s="1"/>
  <c r="A3168" i="1"/>
  <c r="A3169" i="1"/>
  <c r="A3170" i="1"/>
  <c r="A3171" i="1"/>
  <c r="A3172" i="1"/>
  <c r="A3173" i="1"/>
  <c r="A3174" i="1"/>
  <c r="A3175" i="1"/>
  <c r="F3175" i="1" s="1"/>
  <c r="A3176" i="1"/>
  <c r="A3177" i="1"/>
  <c r="A3178" i="1"/>
  <c r="A3179" i="1"/>
  <c r="A3180" i="1"/>
  <c r="A3181" i="1"/>
  <c r="A3182" i="1"/>
  <c r="A3183" i="1"/>
  <c r="F3183" i="1" s="1"/>
  <c r="A3184" i="1"/>
  <c r="A3185" i="1"/>
  <c r="A3186" i="1"/>
  <c r="A3187" i="1"/>
  <c r="A3188" i="1"/>
  <c r="A3189" i="1"/>
  <c r="A3190" i="1"/>
  <c r="A3191" i="1"/>
  <c r="F3191" i="1" s="1"/>
  <c r="A3192" i="1"/>
  <c r="A3193" i="1"/>
  <c r="A3194" i="1"/>
  <c r="A3195" i="1"/>
  <c r="A3196" i="1"/>
  <c r="A3197" i="1"/>
  <c r="A3198" i="1"/>
  <c r="A3199" i="1"/>
  <c r="F3199" i="1" s="1"/>
  <c r="A3200" i="1"/>
  <c r="A3201" i="1"/>
  <c r="A3202" i="1"/>
  <c r="A3203" i="1"/>
  <c r="A3204" i="1"/>
  <c r="A3205" i="1"/>
  <c r="A3206" i="1"/>
  <c r="A3207" i="1"/>
  <c r="F3207" i="1" s="1"/>
  <c r="A3208" i="1"/>
  <c r="A3209" i="1"/>
  <c r="A3210" i="1"/>
  <c r="A3211" i="1"/>
  <c r="A3212" i="1"/>
  <c r="A3213" i="1"/>
  <c r="A3214" i="1"/>
  <c r="A3215" i="1"/>
  <c r="F3215" i="1" s="1"/>
  <c r="A3216" i="1"/>
  <c r="A3217" i="1"/>
  <c r="A3218" i="1"/>
  <c r="A3219" i="1"/>
  <c r="A3220" i="1"/>
  <c r="A3221" i="1"/>
  <c r="A3222" i="1"/>
  <c r="A3223" i="1"/>
  <c r="F3223" i="1" s="1"/>
  <c r="A3224" i="1"/>
  <c r="A3225" i="1"/>
  <c r="A3226" i="1"/>
  <c r="A3227" i="1"/>
  <c r="A3228" i="1"/>
  <c r="A3229" i="1"/>
  <c r="A3230" i="1"/>
  <c r="A3231" i="1"/>
  <c r="F3231" i="1" s="1"/>
  <c r="A3232" i="1"/>
  <c r="A3233" i="1"/>
  <c r="A3234" i="1"/>
  <c r="A3235" i="1"/>
  <c r="A3236" i="1"/>
  <c r="A3237" i="1"/>
  <c r="A3238" i="1"/>
  <c r="A3239" i="1"/>
  <c r="F3239" i="1" s="1"/>
  <c r="A3240" i="1"/>
  <c r="A3241" i="1"/>
  <c r="A3242" i="1"/>
  <c r="A3243" i="1"/>
  <c r="A3244" i="1"/>
  <c r="A3245" i="1"/>
  <c r="A3246" i="1"/>
  <c r="A3247" i="1"/>
  <c r="F3247" i="1" s="1"/>
  <c r="A3248" i="1"/>
  <c r="A3249" i="1"/>
  <c r="A3250" i="1"/>
  <c r="A3251" i="1"/>
  <c r="A3252" i="1"/>
  <c r="A3253" i="1"/>
  <c r="A3254" i="1"/>
  <c r="A3255" i="1"/>
  <c r="F3255" i="1" s="1"/>
  <c r="A3256" i="1"/>
  <c r="A3257" i="1"/>
  <c r="A3258" i="1"/>
  <c r="A3259" i="1"/>
  <c r="A3260" i="1"/>
  <c r="A3261" i="1"/>
  <c r="A3262" i="1"/>
  <c r="A3263" i="1"/>
  <c r="F3263" i="1" s="1"/>
  <c r="A3264" i="1"/>
  <c r="A3265" i="1"/>
  <c r="A3266" i="1"/>
  <c r="A3267" i="1"/>
  <c r="A3268" i="1"/>
  <c r="A3269" i="1"/>
  <c r="A3270" i="1"/>
  <c r="A3271" i="1"/>
  <c r="F3271" i="1" s="1"/>
  <c r="A3272" i="1"/>
  <c r="A3273" i="1"/>
  <c r="A3274" i="1"/>
  <c r="A3275" i="1"/>
  <c r="A3276" i="1"/>
  <c r="A3277" i="1"/>
  <c r="A3278" i="1"/>
  <c r="A3279" i="1"/>
  <c r="F3279" i="1" s="1"/>
  <c r="A3280" i="1"/>
  <c r="A3281" i="1"/>
  <c r="A3282" i="1"/>
  <c r="A3283" i="1"/>
  <c r="A3284" i="1"/>
  <c r="A3285" i="1"/>
  <c r="A3286" i="1"/>
  <c r="A3287" i="1"/>
  <c r="F3287" i="1" s="1"/>
  <c r="A3288" i="1"/>
  <c r="A3289" i="1"/>
  <c r="A3290" i="1"/>
  <c r="A3291" i="1"/>
  <c r="A3292" i="1"/>
  <c r="A3293" i="1"/>
  <c r="A3294" i="1"/>
  <c r="A3295" i="1"/>
  <c r="F3295" i="1" s="1"/>
  <c r="A3296" i="1"/>
  <c r="A3297" i="1"/>
  <c r="A3298" i="1"/>
  <c r="A3299" i="1"/>
  <c r="A3300" i="1"/>
  <c r="A3301" i="1"/>
  <c r="A3302" i="1"/>
  <c r="A3303" i="1"/>
  <c r="F3303" i="1" s="1"/>
  <c r="A3304" i="1"/>
  <c r="A3305" i="1"/>
  <c r="A3306" i="1"/>
  <c r="A3307" i="1"/>
  <c r="A3308" i="1"/>
  <c r="A3309" i="1"/>
  <c r="A3310" i="1"/>
  <c r="A3311" i="1"/>
  <c r="F3311" i="1" s="1"/>
  <c r="A3312" i="1"/>
  <c r="A3313" i="1"/>
  <c r="A3314" i="1"/>
  <c r="A3315" i="1"/>
  <c r="A3316" i="1"/>
  <c r="A3317" i="1"/>
  <c r="A3318" i="1"/>
  <c r="A3319" i="1"/>
  <c r="F3319" i="1" s="1"/>
  <c r="A3320" i="1"/>
  <c r="A3321" i="1"/>
  <c r="A3322" i="1"/>
  <c r="A3323" i="1"/>
  <c r="A3324" i="1"/>
  <c r="A3325" i="1"/>
  <c r="A3326" i="1"/>
  <c r="A3327" i="1"/>
  <c r="F3327" i="1" s="1"/>
  <c r="A3328" i="1"/>
  <c r="A3329" i="1"/>
  <c r="A3330" i="1"/>
  <c r="A3331" i="1"/>
  <c r="A3332" i="1"/>
  <c r="A3333" i="1"/>
  <c r="A3334" i="1"/>
  <c r="A3335" i="1"/>
  <c r="F3335" i="1" s="1"/>
  <c r="A3336" i="1"/>
  <c r="A3337" i="1"/>
  <c r="A3338" i="1"/>
  <c r="A3339" i="1"/>
  <c r="A3340" i="1"/>
  <c r="A3341" i="1"/>
  <c r="A3342" i="1"/>
  <c r="A3343" i="1"/>
  <c r="F3343" i="1" s="1"/>
  <c r="A3344" i="1"/>
  <c r="A3345" i="1"/>
  <c r="A3346" i="1"/>
  <c r="A3347" i="1"/>
  <c r="A3348" i="1"/>
  <c r="A3349" i="1"/>
  <c r="A3350" i="1"/>
  <c r="A3351" i="1"/>
  <c r="F3351" i="1" s="1"/>
  <c r="A3352" i="1"/>
  <c r="A3353" i="1"/>
  <c r="A3354" i="1"/>
  <c r="A3355" i="1"/>
  <c r="A3356" i="1"/>
  <c r="A3357" i="1"/>
  <c r="A3358" i="1"/>
  <c r="A3359" i="1"/>
  <c r="F3359" i="1" s="1"/>
  <c r="A3360" i="1"/>
  <c r="A3361" i="1"/>
  <c r="A3362" i="1"/>
  <c r="A3363" i="1"/>
  <c r="A3364" i="1"/>
  <c r="A3365" i="1"/>
  <c r="A3366" i="1"/>
  <c r="A3367" i="1"/>
  <c r="F3367" i="1" s="1"/>
  <c r="A3368" i="1"/>
  <c r="A3369" i="1"/>
  <c r="A3370" i="1"/>
  <c r="A3371" i="1"/>
  <c r="A3372" i="1"/>
  <c r="A3373" i="1"/>
  <c r="A3374" i="1"/>
  <c r="A3375" i="1"/>
  <c r="F3375" i="1" s="1"/>
  <c r="A3376" i="1"/>
  <c r="A3377" i="1"/>
  <c r="A3378" i="1"/>
  <c r="A3379" i="1"/>
  <c r="A3380" i="1"/>
  <c r="A3381" i="1"/>
  <c r="A3382" i="1"/>
  <c r="A3383" i="1"/>
  <c r="F3383" i="1" s="1"/>
  <c r="A3384" i="1"/>
  <c r="A3385" i="1"/>
  <c r="A3386" i="1"/>
  <c r="A3387" i="1"/>
  <c r="A3388" i="1"/>
  <c r="A3389" i="1"/>
  <c r="A3390" i="1"/>
  <c r="A3391" i="1"/>
  <c r="F3391" i="1" s="1"/>
  <c r="A3392" i="1"/>
  <c r="A3393" i="1"/>
  <c r="A3394" i="1"/>
  <c r="A3395" i="1"/>
  <c r="A3396" i="1"/>
  <c r="A3397" i="1"/>
  <c r="A3398" i="1"/>
  <c r="A3399" i="1"/>
  <c r="F3399" i="1" s="1"/>
  <c r="A3400" i="1"/>
  <c r="A3401" i="1"/>
  <c r="A3402" i="1"/>
  <c r="A3403" i="1"/>
  <c r="A3404" i="1"/>
  <c r="A3405" i="1"/>
  <c r="A3406" i="1"/>
  <c r="A3407" i="1"/>
  <c r="F3407" i="1" s="1"/>
  <c r="A3408" i="1"/>
  <c r="A3409" i="1"/>
  <c r="A3410" i="1"/>
  <c r="A3411" i="1"/>
  <c r="A3412" i="1"/>
  <c r="A3413" i="1"/>
  <c r="A3414" i="1"/>
  <c r="A3415" i="1"/>
  <c r="F3415" i="1" s="1"/>
  <c r="A3416" i="1"/>
  <c r="A3417" i="1"/>
  <c r="A3418" i="1"/>
  <c r="A3419" i="1"/>
  <c r="A3420" i="1"/>
  <c r="A3421" i="1"/>
  <c r="A3422" i="1"/>
  <c r="A3423" i="1"/>
  <c r="F3423" i="1" s="1"/>
  <c r="A3424" i="1"/>
  <c r="A3425" i="1"/>
  <c r="A3426" i="1"/>
  <c r="A3427" i="1"/>
  <c r="A3428" i="1"/>
  <c r="A3429" i="1"/>
  <c r="A3430" i="1"/>
  <c r="A3431" i="1"/>
  <c r="F3431" i="1" s="1"/>
  <c r="A3432" i="1"/>
  <c r="A3433" i="1"/>
  <c r="A3434" i="1"/>
  <c r="A3435" i="1"/>
  <c r="A3436" i="1"/>
  <c r="A3437" i="1"/>
  <c r="A3438" i="1"/>
  <c r="A3439" i="1"/>
  <c r="F3439" i="1" s="1"/>
  <c r="A3440" i="1"/>
  <c r="A3441" i="1"/>
  <c r="A3442" i="1"/>
  <c r="A3443" i="1"/>
  <c r="A3444" i="1"/>
  <c r="A3445" i="1"/>
  <c r="A3446" i="1"/>
  <c r="A3447" i="1"/>
  <c r="F3447" i="1" s="1"/>
  <c r="A3448" i="1"/>
  <c r="A3449" i="1"/>
  <c r="A3450" i="1"/>
  <c r="A3451" i="1"/>
  <c r="A3452" i="1"/>
  <c r="A3453" i="1"/>
  <c r="A3454" i="1"/>
  <c r="A3455" i="1"/>
  <c r="F3455" i="1" s="1"/>
  <c r="A3456" i="1"/>
  <c r="A3457" i="1"/>
  <c r="A3458" i="1"/>
  <c r="A3459" i="1"/>
  <c r="A3460" i="1"/>
  <c r="A3461" i="1"/>
  <c r="A3462" i="1"/>
  <c r="A3463" i="1"/>
  <c r="F3463" i="1" s="1"/>
  <c r="A3464" i="1"/>
  <c r="A3465" i="1"/>
  <c r="A3466" i="1"/>
  <c r="A3467" i="1"/>
  <c r="A3468" i="1"/>
  <c r="A3469" i="1"/>
  <c r="A3470" i="1"/>
  <c r="A3471" i="1"/>
  <c r="F3471" i="1" s="1"/>
  <c r="A3472" i="1"/>
  <c r="A3473" i="1"/>
  <c r="A3474" i="1"/>
  <c r="A3475" i="1"/>
  <c r="A3476" i="1"/>
  <c r="A3477" i="1"/>
  <c r="A3478" i="1"/>
  <c r="A3479" i="1"/>
  <c r="F3479" i="1" s="1"/>
  <c r="A3480" i="1"/>
  <c r="A3481" i="1"/>
  <c r="A3482" i="1"/>
  <c r="A3483" i="1"/>
  <c r="A3484" i="1"/>
  <c r="A3485" i="1"/>
  <c r="A3486" i="1"/>
  <c r="A3487" i="1"/>
  <c r="F3487" i="1" s="1"/>
  <c r="A3488" i="1"/>
  <c r="A3489" i="1"/>
  <c r="A3490" i="1"/>
  <c r="A3491" i="1"/>
  <c r="A3492" i="1"/>
  <c r="A3493" i="1"/>
  <c r="A3494" i="1"/>
  <c r="A3495" i="1"/>
  <c r="F3495" i="1" s="1"/>
  <c r="A3496" i="1"/>
  <c r="A3497" i="1"/>
  <c r="A3498" i="1"/>
  <c r="A3499" i="1"/>
  <c r="A3500" i="1"/>
  <c r="A3501" i="1"/>
  <c r="A3502" i="1"/>
  <c r="A3503" i="1"/>
  <c r="F3503" i="1" s="1"/>
  <c r="A3504" i="1"/>
  <c r="A3505" i="1"/>
  <c r="A3506" i="1"/>
  <c r="A3507" i="1"/>
  <c r="A3508" i="1"/>
  <c r="A3509" i="1"/>
  <c r="A3510" i="1"/>
  <c r="A3511" i="1"/>
  <c r="F3511" i="1" s="1"/>
  <c r="A3512" i="1"/>
  <c r="A3513" i="1"/>
  <c r="A3514" i="1"/>
  <c r="A3515" i="1"/>
  <c r="A3516" i="1"/>
  <c r="A3517" i="1"/>
  <c r="A3518" i="1"/>
  <c r="A3519" i="1"/>
  <c r="F3519" i="1" s="1"/>
  <c r="A3520" i="1"/>
  <c r="A3521" i="1"/>
  <c r="A3522" i="1"/>
  <c r="A3523" i="1"/>
  <c r="A3524" i="1"/>
  <c r="A3525" i="1"/>
  <c r="A3526" i="1"/>
  <c r="A3527" i="1"/>
  <c r="F3527" i="1" s="1"/>
  <c r="A3528" i="1"/>
  <c r="A3529" i="1"/>
  <c r="A3530" i="1"/>
  <c r="A3531" i="1"/>
  <c r="A3532" i="1"/>
  <c r="A3533" i="1"/>
  <c r="A3534" i="1"/>
  <c r="A3535" i="1"/>
  <c r="F3535" i="1" s="1"/>
  <c r="A3536" i="1"/>
  <c r="A3537" i="1"/>
  <c r="A3538" i="1"/>
  <c r="A3539" i="1"/>
  <c r="A3540" i="1"/>
  <c r="A3541" i="1"/>
  <c r="A3542" i="1"/>
  <c r="A3543" i="1"/>
  <c r="F3543" i="1" s="1"/>
  <c r="A3544" i="1"/>
  <c r="A3545" i="1"/>
  <c r="A3546" i="1"/>
  <c r="A3547" i="1"/>
  <c r="A3548" i="1"/>
  <c r="A3549" i="1"/>
  <c r="A3550" i="1"/>
  <c r="A3551" i="1"/>
  <c r="F3551" i="1" s="1"/>
  <c r="A3552" i="1"/>
  <c r="A3553" i="1"/>
  <c r="A3554" i="1"/>
  <c r="A3555" i="1"/>
  <c r="A3556" i="1"/>
  <c r="A3557" i="1"/>
  <c r="A3558" i="1"/>
  <c r="A3559" i="1"/>
  <c r="F3559" i="1" s="1"/>
  <c r="A3560" i="1"/>
  <c r="A3561" i="1"/>
  <c r="A3562" i="1"/>
  <c r="A3563" i="1"/>
  <c r="A3564" i="1"/>
  <c r="A3565" i="1"/>
  <c r="A3566" i="1"/>
  <c r="A3567" i="1"/>
  <c r="F3567" i="1" s="1"/>
  <c r="A3568" i="1"/>
  <c r="A3569" i="1"/>
  <c r="A3570" i="1"/>
  <c r="A3571" i="1"/>
  <c r="A3572" i="1"/>
  <c r="A3573" i="1"/>
  <c r="A3574" i="1"/>
  <c r="A3575" i="1"/>
  <c r="F3575" i="1" s="1"/>
  <c r="A3576" i="1"/>
  <c r="A3577" i="1"/>
  <c r="A3578" i="1"/>
  <c r="A3579" i="1"/>
  <c r="A3580" i="1"/>
  <c r="A3581" i="1"/>
  <c r="A3582" i="1"/>
  <c r="A3583" i="1"/>
  <c r="F3583" i="1" s="1"/>
  <c r="A3584" i="1"/>
  <c r="A3585" i="1"/>
  <c r="A3586" i="1"/>
  <c r="A3587" i="1"/>
  <c r="A3588" i="1"/>
  <c r="A3589" i="1"/>
  <c r="A3590" i="1"/>
  <c r="A3591" i="1"/>
  <c r="F3591" i="1" s="1"/>
  <c r="A3592" i="1"/>
  <c r="A3593" i="1"/>
  <c r="A3594" i="1"/>
  <c r="A3595" i="1"/>
  <c r="A3596" i="1"/>
  <c r="A3597" i="1"/>
  <c r="A3598" i="1"/>
  <c r="A3599" i="1"/>
  <c r="F3599" i="1" s="1"/>
  <c r="A3600" i="1"/>
  <c r="A3601" i="1"/>
  <c r="A3602" i="1"/>
  <c r="A3603" i="1"/>
  <c r="A3604" i="1"/>
  <c r="A3605" i="1"/>
  <c r="A3606" i="1"/>
  <c r="A3607" i="1"/>
  <c r="F3607" i="1" s="1"/>
  <c r="A3608" i="1"/>
  <c r="A3609" i="1"/>
  <c r="A3610" i="1"/>
  <c r="A3611" i="1"/>
  <c r="A3612" i="1"/>
  <c r="A3613" i="1"/>
  <c r="A3614" i="1"/>
  <c r="A3615" i="1"/>
  <c r="F3615" i="1" s="1"/>
  <c r="A3616" i="1"/>
  <c r="A3617" i="1"/>
  <c r="A3618" i="1"/>
  <c r="A3619" i="1"/>
  <c r="A3620" i="1"/>
  <c r="A3621" i="1"/>
  <c r="A3622" i="1"/>
  <c r="A3623" i="1"/>
  <c r="F3623" i="1" s="1"/>
  <c r="A3624" i="1"/>
  <c r="A3625" i="1"/>
  <c r="A3626" i="1"/>
  <c r="A3627" i="1"/>
  <c r="A3628" i="1"/>
  <c r="A3629" i="1"/>
  <c r="A3630" i="1"/>
  <c r="A3631" i="1"/>
  <c r="F3631" i="1" s="1"/>
  <c r="A3632" i="1"/>
  <c r="A3633" i="1"/>
  <c r="A3634" i="1"/>
  <c r="A3635" i="1"/>
  <c r="A3636" i="1"/>
  <c r="A3637" i="1"/>
  <c r="A3638" i="1"/>
  <c r="A3639" i="1"/>
  <c r="F3639" i="1" s="1"/>
  <c r="A3640" i="1"/>
  <c r="A3641" i="1"/>
  <c r="A3642" i="1"/>
  <c r="A3643" i="1"/>
  <c r="A3644" i="1"/>
  <c r="A3645" i="1"/>
  <c r="A3646" i="1"/>
  <c r="A3647" i="1"/>
  <c r="F3647" i="1" s="1"/>
  <c r="A3648" i="1"/>
  <c r="A3649" i="1"/>
  <c r="A3650" i="1"/>
  <c r="A3651" i="1"/>
  <c r="A3652" i="1"/>
  <c r="A3653" i="1"/>
  <c r="A3654" i="1"/>
  <c r="A3655" i="1"/>
  <c r="F3655" i="1" s="1"/>
  <c r="A3656" i="1"/>
  <c r="A3657" i="1"/>
  <c r="A3658" i="1"/>
  <c r="A3659" i="1"/>
  <c r="A3660" i="1"/>
  <c r="A3661" i="1"/>
  <c r="A3662" i="1"/>
  <c r="A3663" i="1"/>
  <c r="F3663" i="1" s="1"/>
  <c r="A3664" i="1"/>
  <c r="A3665" i="1"/>
  <c r="A3666" i="1"/>
  <c r="A3667" i="1"/>
  <c r="A3668" i="1"/>
  <c r="A3669" i="1"/>
  <c r="A3670" i="1"/>
  <c r="A3671" i="1"/>
  <c r="F3671" i="1" s="1"/>
  <c r="A3672" i="1"/>
  <c r="A3673" i="1"/>
  <c r="A3674" i="1"/>
  <c r="A3675" i="1"/>
  <c r="A3676" i="1"/>
  <c r="A3677" i="1"/>
  <c r="A3678" i="1"/>
  <c r="A3679" i="1"/>
  <c r="F3679" i="1" s="1"/>
  <c r="A3680" i="1"/>
  <c r="A3681" i="1"/>
  <c r="A3682" i="1"/>
  <c r="A3683" i="1"/>
  <c r="A3684" i="1"/>
  <c r="A3685" i="1"/>
  <c r="A3686" i="1"/>
  <c r="A3687" i="1"/>
  <c r="F3687" i="1" s="1"/>
  <c r="A3688" i="1"/>
  <c r="A3689" i="1"/>
  <c r="A3690" i="1"/>
  <c r="A3691" i="1"/>
  <c r="A3692" i="1"/>
  <c r="A3693" i="1"/>
  <c r="A3694" i="1"/>
  <c r="A3695" i="1"/>
  <c r="F3695" i="1" s="1"/>
  <c r="A3696" i="1"/>
  <c r="A3697" i="1"/>
  <c r="A3698" i="1"/>
  <c r="A3699" i="1"/>
  <c r="A3700" i="1"/>
  <c r="A3701" i="1"/>
  <c r="A3702" i="1"/>
  <c r="A3703" i="1"/>
  <c r="F3703" i="1" s="1"/>
  <c r="A3704" i="1"/>
  <c r="A3705" i="1"/>
  <c r="A3706" i="1"/>
  <c r="A3707" i="1"/>
  <c r="A3708" i="1"/>
  <c r="A3709" i="1"/>
  <c r="A3710" i="1"/>
  <c r="A3711" i="1"/>
  <c r="F3711" i="1" s="1"/>
  <c r="A3712" i="1"/>
  <c r="A3713" i="1"/>
  <c r="A3714" i="1"/>
  <c r="A3715" i="1"/>
  <c r="A3716" i="1"/>
  <c r="A3717" i="1"/>
  <c r="A3718" i="1"/>
  <c r="A3719" i="1"/>
  <c r="F3719" i="1" s="1"/>
  <c r="A3720" i="1"/>
  <c r="A3721" i="1"/>
  <c r="A3722" i="1"/>
  <c r="A3723" i="1"/>
  <c r="A3724" i="1"/>
  <c r="A3725" i="1"/>
  <c r="A3726" i="1"/>
  <c r="A3727" i="1"/>
  <c r="F3727" i="1" s="1"/>
  <c r="A3728" i="1"/>
  <c r="A3729" i="1"/>
  <c r="A3730" i="1"/>
  <c r="A3731" i="1"/>
  <c r="A3732" i="1"/>
  <c r="A3733" i="1"/>
  <c r="A3734" i="1"/>
  <c r="A3735" i="1"/>
  <c r="F3735" i="1" s="1"/>
  <c r="A3736" i="1"/>
  <c r="A3737" i="1"/>
  <c r="A3738" i="1"/>
  <c r="A3739" i="1"/>
  <c r="A3740" i="1"/>
  <c r="A3741" i="1"/>
  <c r="A3742" i="1"/>
  <c r="A3743" i="1"/>
  <c r="F3743" i="1" s="1"/>
  <c r="A3744" i="1"/>
  <c r="A3745" i="1"/>
  <c r="A3746" i="1"/>
  <c r="A3747" i="1"/>
  <c r="A3748" i="1"/>
  <c r="A3749" i="1"/>
  <c r="A3750" i="1"/>
  <c r="A3751" i="1"/>
  <c r="F3751" i="1" s="1"/>
  <c r="A3752" i="1"/>
  <c r="A3753" i="1"/>
  <c r="A3754" i="1"/>
  <c r="A3755" i="1"/>
  <c r="A3756" i="1"/>
  <c r="A3757" i="1"/>
  <c r="A3758" i="1"/>
  <c r="A3759" i="1"/>
  <c r="F3759" i="1" s="1"/>
  <c r="A3760" i="1"/>
  <c r="A3761" i="1"/>
  <c r="A3762" i="1"/>
  <c r="A3763" i="1"/>
  <c r="A3764" i="1"/>
  <c r="A3765" i="1"/>
  <c r="A3766" i="1"/>
  <c r="A3767" i="1"/>
  <c r="F3767" i="1" s="1"/>
  <c r="A3768" i="1"/>
  <c r="A3769" i="1"/>
  <c r="A3770" i="1"/>
  <c r="A3771" i="1"/>
  <c r="A3772" i="1"/>
  <c r="A3773" i="1"/>
  <c r="A3774" i="1"/>
  <c r="A3775" i="1"/>
  <c r="F3775" i="1" s="1"/>
  <c r="A3776" i="1"/>
  <c r="A3777" i="1"/>
  <c r="A3778" i="1"/>
  <c r="A3779" i="1"/>
  <c r="A3780" i="1"/>
  <c r="A3781" i="1"/>
  <c r="A3782" i="1"/>
  <c r="A3783" i="1"/>
  <c r="F3783" i="1" s="1"/>
  <c r="A3784" i="1"/>
  <c r="A3785" i="1"/>
  <c r="A3786" i="1"/>
  <c r="A3787" i="1"/>
  <c r="A3788" i="1"/>
  <c r="A3789" i="1"/>
  <c r="A3790" i="1"/>
  <c r="A3791" i="1"/>
  <c r="F3791" i="1" s="1"/>
  <c r="A3792" i="1"/>
  <c r="A3793" i="1"/>
  <c r="A3794" i="1"/>
  <c r="A3795" i="1"/>
  <c r="A3796" i="1"/>
  <c r="A3797" i="1"/>
  <c r="A3798" i="1"/>
  <c r="A3799" i="1"/>
  <c r="F3799" i="1" s="1"/>
  <c r="A3800" i="1"/>
  <c r="A3801" i="1"/>
  <c r="A3802" i="1"/>
  <c r="A3803" i="1"/>
  <c r="A4" i="1"/>
  <c r="H888" i="1" l="1"/>
  <c r="I4" i="1"/>
  <c r="H4" i="1" s="1"/>
  <c r="I1608" i="1"/>
  <c r="H1608" i="1" s="1"/>
  <c r="I3777" i="1"/>
  <c r="H3777" i="1" s="1"/>
  <c r="I3745" i="1"/>
  <c r="H3745" i="1" s="1"/>
  <c r="I3689" i="1"/>
  <c r="H3689" i="1" s="1"/>
  <c r="I3625" i="1"/>
  <c r="H3625" i="1" s="1"/>
  <c r="I3525" i="1"/>
  <c r="H3525" i="1" s="1"/>
  <c r="I3397" i="1"/>
  <c r="H3397" i="1" s="1"/>
  <c r="I3269" i="1"/>
  <c r="H3269" i="1" s="1"/>
  <c r="I3141" i="1"/>
  <c r="H3141" i="1" s="1"/>
  <c r="I3013" i="1"/>
  <c r="H3013" i="1" s="1"/>
  <c r="I2885" i="1"/>
  <c r="H2885" i="1" s="1"/>
  <c r="I2807" i="1"/>
  <c r="H2807" i="1" s="1"/>
  <c r="I2588" i="1"/>
  <c r="H2588" i="1" s="1"/>
  <c r="I2332" i="1"/>
  <c r="H2332" i="1" s="1"/>
  <c r="I1396" i="1"/>
  <c r="H1396" i="1" s="1"/>
  <c r="I3789" i="1"/>
  <c r="H3789" i="1" s="1"/>
  <c r="I3773" i="1"/>
  <c r="H3773" i="1" s="1"/>
  <c r="I3757" i="1"/>
  <c r="H3757" i="1" s="1"/>
  <c r="I3741" i="1"/>
  <c r="H3741" i="1" s="1"/>
  <c r="I3725" i="1"/>
  <c r="H3725" i="1" s="1"/>
  <c r="I3709" i="1"/>
  <c r="H3709" i="1" s="1"/>
  <c r="I3681" i="1"/>
  <c r="H3681" i="1" s="1"/>
  <c r="I3649" i="1"/>
  <c r="H3649" i="1" s="1"/>
  <c r="I3617" i="1"/>
  <c r="H3617" i="1" s="1"/>
  <c r="I3573" i="1"/>
  <c r="H3573" i="1" s="1"/>
  <c r="I3509" i="1"/>
  <c r="H3509" i="1" s="1"/>
  <c r="I3445" i="1"/>
  <c r="H3445" i="1" s="1"/>
  <c r="I3381" i="1"/>
  <c r="H3381" i="1" s="1"/>
  <c r="I3317" i="1"/>
  <c r="H3317" i="1" s="1"/>
  <c r="I3253" i="1"/>
  <c r="H3253" i="1" s="1"/>
  <c r="I3189" i="1"/>
  <c r="H3189" i="1" s="1"/>
  <c r="I3125" i="1"/>
  <c r="H3125" i="1" s="1"/>
  <c r="I3061" i="1"/>
  <c r="H3061" i="1" s="1"/>
  <c r="I2997" i="1"/>
  <c r="H2997" i="1" s="1"/>
  <c r="I2933" i="1"/>
  <c r="H2933" i="1" s="1"/>
  <c r="I2869" i="1"/>
  <c r="H2869" i="1" s="1"/>
  <c r="I2785" i="1"/>
  <c r="H2785" i="1" s="1"/>
  <c r="I2684" i="1"/>
  <c r="H2684" i="1" s="1"/>
  <c r="I2556" i="1"/>
  <c r="H2556" i="1" s="1"/>
  <c r="I2428" i="1"/>
  <c r="H2428" i="1" s="1"/>
  <c r="I2300" i="1"/>
  <c r="H2300" i="1" s="1"/>
  <c r="I2076" i="1"/>
  <c r="H2076" i="1" s="1"/>
  <c r="I1820" i="1"/>
  <c r="H1820" i="1" s="1"/>
  <c r="I1140" i="1"/>
  <c r="H1140" i="1" s="1"/>
  <c r="I3797" i="1"/>
  <c r="H3797" i="1" s="1"/>
  <c r="I3781" i="1"/>
  <c r="H3781" i="1" s="1"/>
  <c r="I3765" i="1"/>
  <c r="H3765" i="1" s="1"/>
  <c r="I3749" i="1"/>
  <c r="H3749" i="1" s="1"/>
  <c r="I3733" i="1"/>
  <c r="H3733" i="1" s="1"/>
  <c r="I3717" i="1"/>
  <c r="H3717" i="1" s="1"/>
  <c r="I3697" i="1"/>
  <c r="H3697" i="1" s="1"/>
  <c r="I3665" i="1"/>
  <c r="H3665" i="1" s="1"/>
  <c r="I3633" i="1"/>
  <c r="H3633" i="1" s="1"/>
  <c r="I3601" i="1"/>
  <c r="H3601" i="1" s="1"/>
  <c r="I3541" i="1"/>
  <c r="H3541" i="1" s="1"/>
  <c r="I3477" i="1"/>
  <c r="H3477" i="1" s="1"/>
  <c r="I3413" i="1"/>
  <c r="H3413" i="1" s="1"/>
  <c r="I3349" i="1"/>
  <c r="H3349" i="1" s="1"/>
  <c r="I3285" i="1"/>
  <c r="H3285" i="1" s="1"/>
  <c r="I3221" i="1"/>
  <c r="H3221" i="1" s="1"/>
  <c r="I3157" i="1"/>
  <c r="H3157" i="1" s="1"/>
  <c r="I3093" i="1"/>
  <c r="H3093" i="1" s="1"/>
  <c r="I3029" i="1"/>
  <c r="H3029" i="1" s="1"/>
  <c r="I2965" i="1"/>
  <c r="H2965" i="1" s="1"/>
  <c r="I2901" i="1"/>
  <c r="H2901" i="1" s="1"/>
  <c r="I2828" i="1"/>
  <c r="H2828" i="1" s="1"/>
  <c r="I2743" i="1"/>
  <c r="H2743" i="1" s="1"/>
  <c r="I2620" i="1"/>
  <c r="H2620" i="1" s="1"/>
  <c r="I2492" i="1"/>
  <c r="H2492" i="1" s="1"/>
  <c r="I2364" i="1"/>
  <c r="H2364" i="1" s="1"/>
  <c r="I2204" i="1"/>
  <c r="H2204" i="1" s="1"/>
  <c r="I1948" i="1"/>
  <c r="H1948" i="1" s="1"/>
  <c r="I3793" i="1"/>
  <c r="H3793" i="1" s="1"/>
  <c r="I3761" i="1"/>
  <c r="H3761" i="1" s="1"/>
  <c r="I3729" i="1"/>
  <c r="H3729" i="1" s="1"/>
  <c r="I3713" i="1"/>
  <c r="H3713" i="1" s="1"/>
  <c r="I3657" i="1"/>
  <c r="H3657" i="1" s="1"/>
  <c r="I3589" i="1"/>
  <c r="H3589" i="1" s="1"/>
  <c r="I3461" i="1"/>
  <c r="H3461" i="1" s="1"/>
  <c r="I3333" i="1"/>
  <c r="H3333" i="1" s="1"/>
  <c r="I3205" i="1"/>
  <c r="H3205" i="1" s="1"/>
  <c r="I3077" i="1"/>
  <c r="H3077" i="1" s="1"/>
  <c r="I2949" i="1"/>
  <c r="H2949" i="1" s="1"/>
  <c r="I2716" i="1"/>
  <c r="H2716" i="1" s="1"/>
  <c r="I2460" i="1"/>
  <c r="H2460" i="1" s="1"/>
  <c r="I2140" i="1"/>
  <c r="H2140" i="1" s="1"/>
  <c r="I1884" i="1"/>
  <c r="H1884" i="1" s="1"/>
  <c r="I3801" i="1"/>
  <c r="H3801" i="1" s="1"/>
  <c r="I3785" i="1"/>
  <c r="H3785" i="1" s="1"/>
  <c r="I3769" i="1"/>
  <c r="H3769" i="1" s="1"/>
  <c r="I3753" i="1"/>
  <c r="H3753" i="1" s="1"/>
  <c r="I3737" i="1"/>
  <c r="H3737" i="1" s="1"/>
  <c r="I3721" i="1"/>
  <c r="H3721" i="1" s="1"/>
  <c r="I3705" i="1"/>
  <c r="H3705" i="1" s="1"/>
  <c r="I3673" i="1"/>
  <c r="H3673" i="1" s="1"/>
  <c r="I3641" i="1"/>
  <c r="H3641" i="1" s="1"/>
  <c r="I3609" i="1"/>
  <c r="H3609" i="1" s="1"/>
  <c r="I3557" i="1"/>
  <c r="H3557" i="1" s="1"/>
  <c r="I3493" i="1"/>
  <c r="H3493" i="1" s="1"/>
  <c r="I3429" i="1"/>
  <c r="H3429" i="1" s="1"/>
  <c r="I3365" i="1"/>
  <c r="H3365" i="1" s="1"/>
  <c r="I3301" i="1"/>
  <c r="H3301" i="1" s="1"/>
  <c r="I3237" i="1"/>
  <c r="H3237" i="1" s="1"/>
  <c r="I3173" i="1"/>
  <c r="H3173" i="1" s="1"/>
  <c r="I3109" i="1"/>
  <c r="H3109" i="1" s="1"/>
  <c r="I3045" i="1"/>
  <c r="H3045" i="1" s="1"/>
  <c r="I2981" i="1"/>
  <c r="H2981" i="1" s="1"/>
  <c r="I2917" i="1"/>
  <c r="H2917" i="1" s="1"/>
  <c r="I2849" i="1"/>
  <c r="H2849" i="1" s="1"/>
  <c r="I2764" i="1"/>
  <c r="H2764" i="1" s="1"/>
  <c r="I2652" i="1"/>
  <c r="H2652" i="1" s="1"/>
  <c r="I2524" i="1"/>
  <c r="H2524" i="1" s="1"/>
  <c r="I2396" i="1"/>
  <c r="H2396" i="1" s="1"/>
  <c r="I2268" i="1"/>
  <c r="H2268" i="1" s="1"/>
  <c r="I2012" i="1"/>
  <c r="H2012" i="1" s="1"/>
  <c r="I1736" i="1"/>
  <c r="H1736" i="1" s="1"/>
  <c r="I3800" i="1"/>
  <c r="H3800" i="1" s="1"/>
  <c r="I3796" i="1"/>
  <c r="H3796" i="1" s="1"/>
  <c r="I3792" i="1"/>
  <c r="H3792" i="1" s="1"/>
  <c r="I3788" i="1"/>
  <c r="H3788" i="1" s="1"/>
  <c r="I3784" i="1"/>
  <c r="H3784" i="1" s="1"/>
  <c r="I3780" i="1"/>
  <c r="H3780" i="1" s="1"/>
  <c r="I3776" i="1"/>
  <c r="H3776" i="1" s="1"/>
  <c r="I3772" i="1"/>
  <c r="H3772" i="1" s="1"/>
  <c r="I3768" i="1"/>
  <c r="H3768" i="1" s="1"/>
  <c r="I3764" i="1"/>
  <c r="H3764" i="1" s="1"/>
  <c r="I3760" i="1"/>
  <c r="H3760" i="1" s="1"/>
  <c r="I3756" i="1"/>
  <c r="H3756" i="1" s="1"/>
  <c r="I3752" i="1"/>
  <c r="H3752" i="1" s="1"/>
  <c r="I3748" i="1"/>
  <c r="H3748" i="1" s="1"/>
  <c r="I3744" i="1"/>
  <c r="H3744" i="1" s="1"/>
  <c r="I3740" i="1"/>
  <c r="H3740" i="1" s="1"/>
  <c r="I3736" i="1"/>
  <c r="H3736" i="1" s="1"/>
  <c r="I3732" i="1"/>
  <c r="H3732" i="1" s="1"/>
  <c r="I3728" i="1"/>
  <c r="H3728" i="1" s="1"/>
  <c r="I3724" i="1"/>
  <c r="H3724" i="1" s="1"/>
  <c r="I3720" i="1"/>
  <c r="H3720" i="1" s="1"/>
  <c r="I3716" i="1"/>
  <c r="H3716" i="1" s="1"/>
  <c r="I3712" i="1"/>
  <c r="H3712" i="1" s="1"/>
  <c r="I3708" i="1"/>
  <c r="H3708" i="1" s="1"/>
  <c r="I3703" i="1"/>
  <c r="H3703" i="1" s="1"/>
  <c r="I3695" i="1"/>
  <c r="H3695" i="1" s="1"/>
  <c r="I3687" i="1"/>
  <c r="H3687" i="1" s="1"/>
  <c r="I3679" i="1"/>
  <c r="H3679" i="1" s="1"/>
  <c r="I3671" i="1"/>
  <c r="H3671" i="1" s="1"/>
  <c r="I3663" i="1"/>
  <c r="H3663" i="1" s="1"/>
  <c r="I3655" i="1"/>
  <c r="H3655" i="1" s="1"/>
  <c r="I3647" i="1"/>
  <c r="H3647" i="1" s="1"/>
  <c r="I3639" i="1"/>
  <c r="H3639" i="1" s="1"/>
  <c r="I3631" i="1"/>
  <c r="H3631" i="1" s="1"/>
  <c r="I3623" i="1"/>
  <c r="H3623" i="1" s="1"/>
  <c r="I3615" i="1"/>
  <c r="H3615" i="1" s="1"/>
  <c r="I3607" i="1"/>
  <c r="H3607" i="1" s="1"/>
  <c r="I3599" i="1"/>
  <c r="H3599" i="1" s="1"/>
  <c r="I3585" i="1"/>
  <c r="H3585" i="1" s="1"/>
  <c r="I3569" i="1"/>
  <c r="H3569" i="1" s="1"/>
  <c r="I3553" i="1"/>
  <c r="H3553" i="1" s="1"/>
  <c r="I3537" i="1"/>
  <c r="H3537" i="1" s="1"/>
  <c r="I3521" i="1"/>
  <c r="H3521" i="1" s="1"/>
  <c r="I3505" i="1"/>
  <c r="H3505" i="1" s="1"/>
  <c r="I3489" i="1"/>
  <c r="H3489" i="1" s="1"/>
  <c r="I3473" i="1"/>
  <c r="H3473" i="1" s="1"/>
  <c r="I3457" i="1"/>
  <c r="H3457" i="1" s="1"/>
  <c r="I3441" i="1"/>
  <c r="H3441" i="1" s="1"/>
  <c r="I3425" i="1"/>
  <c r="H3425" i="1" s="1"/>
  <c r="I3409" i="1"/>
  <c r="H3409" i="1" s="1"/>
  <c r="I3393" i="1"/>
  <c r="H3393" i="1" s="1"/>
  <c r="I3377" i="1"/>
  <c r="H3377" i="1" s="1"/>
  <c r="I3361" i="1"/>
  <c r="H3361" i="1" s="1"/>
  <c r="I3345" i="1"/>
  <c r="H3345" i="1" s="1"/>
  <c r="I3329" i="1"/>
  <c r="H3329" i="1" s="1"/>
  <c r="I3313" i="1"/>
  <c r="H3313" i="1" s="1"/>
  <c r="I3297" i="1"/>
  <c r="H3297" i="1" s="1"/>
  <c r="I3281" i="1"/>
  <c r="H3281" i="1" s="1"/>
  <c r="I3265" i="1"/>
  <c r="H3265" i="1" s="1"/>
  <c r="I3249" i="1"/>
  <c r="H3249" i="1" s="1"/>
  <c r="I3233" i="1"/>
  <c r="H3233" i="1" s="1"/>
  <c r="I3217" i="1"/>
  <c r="H3217" i="1" s="1"/>
  <c r="I3201" i="1"/>
  <c r="H3201" i="1" s="1"/>
  <c r="I3185" i="1"/>
  <c r="H3185" i="1" s="1"/>
  <c r="I3169" i="1"/>
  <c r="H3169" i="1" s="1"/>
  <c r="I3153" i="1"/>
  <c r="H3153" i="1" s="1"/>
  <c r="I3137" i="1"/>
  <c r="H3137" i="1" s="1"/>
  <c r="I3121" i="1"/>
  <c r="H3121" i="1" s="1"/>
  <c r="I3105" i="1"/>
  <c r="H3105" i="1" s="1"/>
  <c r="I3089" i="1"/>
  <c r="H3089" i="1" s="1"/>
  <c r="I3073" i="1"/>
  <c r="H3073" i="1" s="1"/>
  <c r="I3057" i="1"/>
  <c r="H3057" i="1" s="1"/>
  <c r="I3041" i="1"/>
  <c r="H3041" i="1" s="1"/>
  <c r="I3025" i="1"/>
  <c r="H3025" i="1" s="1"/>
  <c r="I3009" i="1"/>
  <c r="H3009" i="1" s="1"/>
  <c r="I2993" i="1"/>
  <c r="H2993" i="1" s="1"/>
  <c r="I2977" i="1"/>
  <c r="H2977" i="1" s="1"/>
  <c r="I2961" i="1"/>
  <c r="H2961" i="1" s="1"/>
  <c r="I2945" i="1"/>
  <c r="H2945" i="1" s="1"/>
  <c r="I2929" i="1"/>
  <c r="H2929" i="1" s="1"/>
  <c r="I2913" i="1"/>
  <c r="H2913" i="1" s="1"/>
  <c r="I2897" i="1"/>
  <c r="H2897" i="1" s="1"/>
  <c r="I2881" i="1"/>
  <c r="H2881" i="1" s="1"/>
  <c r="I2865" i="1"/>
  <c r="H2865" i="1" s="1"/>
  <c r="I2844" i="1"/>
  <c r="H2844" i="1" s="1"/>
  <c r="I2823" i="1"/>
  <c r="H2823" i="1" s="1"/>
  <c r="I2801" i="1"/>
  <c r="H2801" i="1" s="1"/>
  <c r="I2780" i="1"/>
  <c r="H2780" i="1" s="1"/>
  <c r="I2759" i="1"/>
  <c r="H2759" i="1" s="1"/>
  <c r="I2737" i="1"/>
  <c r="H2737" i="1" s="1"/>
  <c r="I2708" i="1"/>
  <c r="H2708" i="1" s="1"/>
  <c r="I2676" i="1"/>
  <c r="H2676" i="1" s="1"/>
  <c r="I2644" i="1"/>
  <c r="H2644" i="1" s="1"/>
  <c r="I2612" i="1"/>
  <c r="H2612" i="1" s="1"/>
  <c r="I2580" i="1"/>
  <c r="H2580" i="1" s="1"/>
  <c r="I2548" i="1"/>
  <c r="H2548" i="1" s="1"/>
  <c r="I2516" i="1"/>
  <c r="H2516" i="1" s="1"/>
  <c r="I2484" i="1"/>
  <c r="H2484" i="1" s="1"/>
  <c r="I2452" i="1"/>
  <c r="H2452" i="1" s="1"/>
  <c r="I2420" i="1"/>
  <c r="H2420" i="1" s="1"/>
  <c r="I2388" i="1"/>
  <c r="H2388" i="1" s="1"/>
  <c r="I2356" i="1"/>
  <c r="H2356" i="1" s="1"/>
  <c r="I2324" i="1"/>
  <c r="H2324" i="1" s="1"/>
  <c r="I2292" i="1"/>
  <c r="H2292" i="1" s="1"/>
  <c r="I2252" i="1"/>
  <c r="H2252" i="1" s="1"/>
  <c r="I2188" i="1"/>
  <c r="H2188" i="1" s="1"/>
  <c r="I2124" i="1"/>
  <c r="H2124" i="1" s="1"/>
  <c r="I2060" i="1"/>
  <c r="H2060" i="1" s="1"/>
  <c r="I1996" i="1"/>
  <c r="H1996" i="1" s="1"/>
  <c r="I1932" i="1"/>
  <c r="H1932" i="1" s="1"/>
  <c r="I1868" i="1"/>
  <c r="H1868" i="1" s="1"/>
  <c r="I1804" i="1"/>
  <c r="H1804" i="1" s="1"/>
  <c r="I1704" i="1"/>
  <c r="H1704" i="1" s="1"/>
  <c r="I1576" i="1"/>
  <c r="H1576" i="1" s="1"/>
  <c r="I1332" i="1"/>
  <c r="H1332" i="1" s="1"/>
  <c r="I1076" i="1"/>
  <c r="H1076" i="1" s="1"/>
  <c r="I3803" i="1"/>
  <c r="H3803" i="1" s="1"/>
  <c r="I3799" i="1"/>
  <c r="H3799" i="1" s="1"/>
  <c r="I3795" i="1"/>
  <c r="H3795" i="1" s="1"/>
  <c r="I3791" i="1"/>
  <c r="H3791" i="1" s="1"/>
  <c r="I3787" i="1"/>
  <c r="H3787" i="1" s="1"/>
  <c r="I3783" i="1"/>
  <c r="H3783" i="1" s="1"/>
  <c r="I3779" i="1"/>
  <c r="H3779" i="1" s="1"/>
  <c r="I3775" i="1"/>
  <c r="H3775" i="1" s="1"/>
  <c r="I3771" i="1"/>
  <c r="H3771" i="1" s="1"/>
  <c r="I3767" i="1"/>
  <c r="H3767" i="1" s="1"/>
  <c r="I3763" i="1"/>
  <c r="H3763" i="1" s="1"/>
  <c r="I3759" i="1"/>
  <c r="H3759" i="1" s="1"/>
  <c r="I3755" i="1"/>
  <c r="H3755" i="1" s="1"/>
  <c r="I3751" i="1"/>
  <c r="H3751" i="1" s="1"/>
  <c r="I3747" i="1"/>
  <c r="H3747" i="1" s="1"/>
  <c r="I3743" i="1"/>
  <c r="H3743" i="1" s="1"/>
  <c r="I3739" i="1"/>
  <c r="H3739" i="1" s="1"/>
  <c r="I3735" i="1"/>
  <c r="H3735" i="1" s="1"/>
  <c r="I3731" i="1"/>
  <c r="H3731" i="1" s="1"/>
  <c r="I3727" i="1"/>
  <c r="H3727" i="1" s="1"/>
  <c r="I3723" i="1"/>
  <c r="H3723" i="1" s="1"/>
  <c r="I3719" i="1"/>
  <c r="H3719" i="1" s="1"/>
  <c r="I3715" i="1"/>
  <c r="H3715" i="1" s="1"/>
  <c r="I3711" i="1"/>
  <c r="H3711" i="1" s="1"/>
  <c r="I3707" i="1"/>
  <c r="H3707" i="1" s="1"/>
  <c r="I3701" i="1"/>
  <c r="H3701" i="1" s="1"/>
  <c r="I3693" i="1"/>
  <c r="H3693" i="1" s="1"/>
  <c r="I3685" i="1"/>
  <c r="H3685" i="1" s="1"/>
  <c r="I3677" i="1"/>
  <c r="H3677" i="1" s="1"/>
  <c r="I3669" i="1"/>
  <c r="H3669" i="1" s="1"/>
  <c r="I3661" i="1"/>
  <c r="H3661" i="1" s="1"/>
  <c r="I3653" i="1"/>
  <c r="H3653" i="1" s="1"/>
  <c r="I3645" i="1"/>
  <c r="H3645" i="1" s="1"/>
  <c r="I3637" i="1"/>
  <c r="H3637" i="1" s="1"/>
  <c r="I3629" i="1"/>
  <c r="H3629" i="1" s="1"/>
  <c r="I3621" i="1"/>
  <c r="H3621" i="1" s="1"/>
  <c r="I3613" i="1"/>
  <c r="H3613" i="1" s="1"/>
  <c r="I3605" i="1"/>
  <c r="H3605" i="1" s="1"/>
  <c r="I3597" i="1"/>
  <c r="H3597" i="1" s="1"/>
  <c r="I3581" i="1"/>
  <c r="H3581" i="1" s="1"/>
  <c r="I3565" i="1"/>
  <c r="H3565" i="1" s="1"/>
  <c r="I3549" i="1"/>
  <c r="H3549" i="1" s="1"/>
  <c r="I3533" i="1"/>
  <c r="H3533" i="1" s="1"/>
  <c r="I3517" i="1"/>
  <c r="H3517" i="1" s="1"/>
  <c r="I3501" i="1"/>
  <c r="H3501" i="1" s="1"/>
  <c r="I3485" i="1"/>
  <c r="H3485" i="1" s="1"/>
  <c r="I3469" i="1"/>
  <c r="H3469" i="1" s="1"/>
  <c r="I3453" i="1"/>
  <c r="H3453" i="1" s="1"/>
  <c r="I3437" i="1"/>
  <c r="H3437" i="1" s="1"/>
  <c r="I3421" i="1"/>
  <c r="H3421" i="1" s="1"/>
  <c r="I3405" i="1"/>
  <c r="H3405" i="1" s="1"/>
  <c r="I3389" i="1"/>
  <c r="H3389" i="1" s="1"/>
  <c r="I3373" i="1"/>
  <c r="H3373" i="1" s="1"/>
  <c r="I3357" i="1"/>
  <c r="H3357" i="1" s="1"/>
  <c r="I3341" i="1"/>
  <c r="H3341" i="1" s="1"/>
  <c r="I3325" i="1"/>
  <c r="H3325" i="1" s="1"/>
  <c r="I3309" i="1"/>
  <c r="H3309" i="1" s="1"/>
  <c r="I3293" i="1"/>
  <c r="H3293" i="1" s="1"/>
  <c r="I3277" i="1"/>
  <c r="H3277" i="1" s="1"/>
  <c r="I3261" i="1"/>
  <c r="H3261" i="1" s="1"/>
  <c r="I3245" i="1"/>
  <c r="H3245" i="1" s="1"/>
  <c r="I3229" i="1"/>
  <c r="H3229" i="1" s="1"/>
  <c r="I3213" i="1"/>
  <c r="H3213" i="1" s="1"/>
  <c r="I3197" i="1"/>
  <c r="H3197" i="1" s="1"/>
  <c r="I3181" i="1"/>
  <c r="H3181" i="1" s="1"/>
  <c r="I3165" i="1"/>
  <c r="H3165" i="1" s="1"/>
  <c r="I3149" i="1"/>
  <c r="H3149" i="1" s="1"/>
  <c r="I3133" i="1"/>
  <c r="H3133" i="1" s="1"/>
  <c r="I3117" i="1"/>
  <c r="H3117" i="1" s="1"/>
  <c r="I3101" i="1"/>
  <c r="H3101" i="1" s="1"/>
  <c r="I3085" i="1"/>
  <c r="H3085" i="1" s="1"/>
  <c r="I3069" i="1"/>
  <c r="H3069" i="1" s="1"/>
  <c r="I3053" i="1"/>
  <c r="H3053" i="1" s="1"/>
  <c r="I3037" i="1"/>
  <c r="H3037" i="1" s="1"/>
  <c r="I3021" i="1"/>
  <c r="H3021" i="1" s="1"/>
  <c r="I3005" i="1"/>
  <c r="H3005" i="1" s="1"/>
  <c r="I2989" i="1"/>
  <c r="H2989" i="1" s="1"/>
  <c r="I2973" i="1"/>
  <c r="H2973" i="1" s="1"/>
  <c r="I2957" i="1"/>
  <c r="H2957" i="1" s="1"/>
  <c r="I2941" i="1"/>
  <c r="H2941" i="1" s="1"/>
  <c r="I2925" i="1"/>
  <c r="H2925" i="1" s="1"/>
  <c r="I2909" i="1"/>
  <c r="H2909" i="1" s="1"/>
  <c r="I2893" i="1"/>
  <c r="H2893" i="1" s="1"/>
  <c r="I2877" i="1"/>
  <c r="H2877" i="1" s="1"/>
  <c r="I2860" i="1"/>
  <c r="H2860" i="1" s="1"/>
  <c r="I2839" i="1"/>
  <c r="H2839" i="1" s="1"/>
  <c r="I2817" i="1"/>
  <c r="H2817" i="1" s="1"/>
  <c r="I2796" i="1"/>
  <c r="H2796" i="1" s="1"/>
  <c r="I2775" i="1"/>
  <c r="H2775" i="1" s="1"/>
  <c r="I2753" i="1"/>
  <c r="H2753" i="1" s="1"/>
  <c r="I2732" i="1"/>
  <c r="H2732" i="1" s="1"/>
  <c r="I2700" i="1"/>
  <c r="H2700" i="1" s="1"/>
  <c r="I2668" i="1"/>
  <c r="H2668" i="1" s="1"/>
  <c r="I2636" i="1"/>
  <c r="H2636" i="1" s="1"/>
  <c r="I2604" i="1"/>
  <c r="H2604" i="1" s="1"/>
  <c r="I2572" i="1"/>
  <c r="H2572" i="1" s="1"/>
  <c r="I2540" i="1"/>
  <c r="H2540" i="1" s="1"/>
  <c r="I2508" i="1"/>
  <c r="H2508" i="1" s="1"/>
  <c r="I2476" i="1"/>
  <c r="H2476" i="1" s="1"/>
  <c r="I2444" i="1"/>
  <c r="H2444" i="1" s="1"/>
  <c r="I2412" i="1"/>
  <c r="H2412" i="1" s="1"/>
  <c r="I2380" i="1"/>
  <c r="H2380" i="1" s="1"/>
  <c r="I2348" i="1"/>
  <c r="H2348" i="1" s="1"/>
  <c r="I2316" i="1"/>
  <c r="H2316" i="1" s="1"/>
  <c r="I2284" i="1"/>
  <c r="H2284" i="1" s="1"/>
  <c r="I2236" i="1"/>
  <c r="H2236" i="1" s="1"/>
  <c r="I2172" i="1"/>
  <c r="H2172" i="1" s="1"/>
  <c r="I2108" i="1"/>
  <c r="H2108" i="1" s="1"/>
  <c r="I2044" i="1"/>
  <c r="H2044" i="1" s="1"/>
  <c r="I1980" i="1"/>
  <c r="H1980" i="1" s="1"/>
  <c r="I1916" i="1"/>
  <c r="H1916" i="1" s="1"/>
  <c r="I1852" i="1"/>
  <c r="H1852" i="1" s="1"/>
  <c r="I1788" i="1"/>
  <c r="H1788" i="1" s="1"/>
  <c r="I1672" i="1"/>
  <c r="H1672" i="1" s="1"/>
  <c r="I1524" i="1"/>
  <c r="H1524" i="1" s="1"/>
  <c r="I1268" i="1"/>
  <c r="H1268" i="1" s="1"/>
  <c r="I5" i="1"/>
  <c r="H5" i="1" s="1"/>
  <c r="I9" i="1"/>
  <c r="H9" i="1" s="1"/>
  <c r="I13" i="1"/>
  <c r="H13" i="1" s="1"/>
  <c r="I17" i="1"/>
  <c r="H17" i="1" s="1"/>
  <c r="I21" i="1"/>
  <c r="H21" i="1" s="1"/>
  <c r="I25" i="1"/>
  <c r="H25" i="1" s="1"/>
  <c r="I29" i="1"/>
  <c r="H29" i="1" s="1"/>
  <c r="I33" i="1"/>
  <c r="H33" i="1" s="1"/>
  <c r="I37" i="1"/>
  <c r="H37" i="1" s="1"/>
  <c r="I41" i="1"/>
  <c r="H41" i="1" s="1"/>
  <c r="I45" i="1"/>
  <c r="H45" i="1" s="1"/>
  <c r="I49" i="1"/>
  <c r="H49" i="1" s="1"/>
  <c r="I53" i="1"/>
  <c r="H53" i="1" s="1"/>
  <c r="I57" i="1"/>
  <c r="H57" i="1" s="1"/>
  <c r="I61" i="1"/>
  <c r="H61" i="1" s="1"/>
  <c r="I65" i="1"/>
  <c r="H65" i="1" s="1"/>
  <c r="I69" i="1"/>
  <c r="H69" i="1" s="1"/>
  <c r="I73" i="1"/>
  <c r="H73" i="1" s="1"/>
  <c r="I77" i="1"/>
  <c r="H77" i="1" s="1"/>
  <c r="I81" i="1"/>
  <c r="H81" i="1" s="1"/>
  <c r="I85" i="1"/>
  <c r="H85" i="1" s="1"/>
  <c r="I89" i="1"/>
  <c r="H89" i="1" s="1"/>
  <c r="I93" i="1"/>
  <c r="H93" i="1" s="1"/>
  <c r="I97" i="1"/>
  <c r="H97" i="1" s="1"/>
  <c r="I101" i="1"/>
  <c r="H101" i="1" s="1"/>
  <c r="I105" i="1"/>
  <c r="H105" i="1" s="1"/>
  <c r="I109" i="1"/>
  <c r="H109" i="1" s="1"/>
  <c r="I113" i="1"/>
  <c r="H113" i="1" s="1"/>
  <c r="I117" i="1"/>
  <c r="H117" i="1" s="1"/>
  <c r="I121" i="1"/>
  <c r="H121" i="1" s="1"/>
  <c r="I125" i="1"/>
  <c r="H125" i="1" s="1"/>
  <c r="I129" i="1"/>
  <c r="H129" i="1" s="1"/>
  <c r="I133" i="1"/>
  <c r="H133" i="1" s="1"/>
  <c r="I137" i="1"/>
  <c r="H137" i="1" s="1"/>
  <c r="I141" i="1"/>
  <c r="H141" i="1" s="1"/>
  <c r="I145" i="1"/>
  <c r="H145" i="1" s="1"/>
  <c r="I149" i="1"/>
  <c r="H149" i="1" s="1"/>
  <c r="I153" i="1"/>
  <c r="H153" i="1" s="1"/>
  <c r="I157" i="1"/>
  <c r="H157" i="1" s="1"/>
  <c r="I161" i="1"/>
  <c r="H161" i="1" s="1"/>
  <c r="I165" i="1"/>
  <c r="H165" i="1" s="1"/>
  <c r="I169" i="1"/>
  <c r="H169" i="1" s="1"/>
  <c r="I173" i="1"/>
  <c r="H173" i="1" s="1"/>
  <c r="I177" i="1"/>
  <c r="H177" i="1" s="1"/>
  <c r="I181" i="1"/>
  <c r="H181" i="1" s="1"/>
  <c r="I185" i="1"/>
  <c r="H185" i="1" s="1"/>
  <c r="I189" i="1"/>
  <c r="H189" i="1" s="1"/>
  <c r="I193" i="1"/>
  <c r="H193" i="1" s="1"/>
  <c r="I197" i="1"/>
  <c r="H197" i="1" s="1"/>
  <c r="I201" i="1"/>
  <c r="H201" i="1" s="1"/>
  <c r="I205" i="1"/>
  <c r="H205" i="1" s="1"/>
  <c r="I209" i="1"/>
  <c r="H209" i="1" s="1"/>
  <c r="I213" i="1"/>
  <c r="H213" i="1" s="1"/>
  <c r="I217" i="1"/>
  <c r="H217" i="1" s="1"/>
  <c r="I221" i="1"/>
  <c r="H221" i="1" s="1"/>
  <c r="I225" i="1"/>
  <c r="H225" i="1" s="1"/>
  <c r="I229" i="1"/>
  <c r="H229" i="1" s="1"/>
  <c r="I233" i="1"/>
  <c r="H233" i="1" s="1"/>
  <c r="I237" i="1"/>
  <c r="H237" i="1" s="1"/>
  <c r="I241" i="1"/>
  <c r="H241" i="1" s="1"/>
  <c r="I245" i="1"/>
  <c r="H245" i="1" s="1"/>
  <c r="I249" i="1"/>
  <c r="H249" i="1" s="1"/>
  <c r="I253" i="1"/>
  <c r="H253" i="1" s="1"/>
  <c r="I257" i="1"/>
  <c r="H257" i="1" s="1"/>
  <c r="I261" i="1"/>
  <c r="H261" i="1" s="1"/>
  <c r="I265" i="1"/>
  <c r="H265" i="1" s="1"/>
  <c r="I269" i="1"/>
  <c r="H269" i="1" s="1"/>
  <c r="I273" i="1"/>
  <c r="H273" i="1" s="1"/>
  <c r="I277" i="1"/>
  <c r="H277" i="1" s="1"/>
  <c r="I281" i="1"/>
  <c r="H281" i="1" s="1"/>
  <c r="I285" i="1"/>
  <c r="H285" i="1" s="1"/>
  <c r="I289" i="1"/>
  <c r="H289" i="1" s="1"/>
  <c r="I293" i="1"/>
  <c r="H293" i="1" s="1"/>
  <c r="I297" i="1"/>
  <c r="H297" i="1" s="1"/>
  <c r="I301" i="1"/>
  <c r="H301" i="1" s="1"/>
  <c r="I305" i="1"/>
  <c r="H305" i="1" s="1"/>
  <c r="I309" i="1"/>
  <c r="H309" i="1" s="1"/>
  <c r="I313" i="1"/>
  <c r="H313" i="1" s="1"/>
  <c r="I317" i="1"/>
  <c r="H317" i="1" s="1"/>
  <c r="I321" i="1"/>
  <c r="H321" i="1" s="1"/>
  <c r="I325" i="1"/>
  <c r="H325" i="1" s="1"/>
  <c r="I329" i="1"/>
  <c r="H329" i="1" s="1"/>
  <c r="I333" i="1"/>
  <c r="H333" i="1" s="1"/>
  <c r="I337" i="1"/>
  <c r="H337" i="1" s="1"/>
  <c r="I341" i="1"/>
  <c r="H341" i="1" s="1"/>
  <c r="I6" i="1"/>
  <c r="H6" i="1" s="1"/>
  <c r="I10" i="1"/>
  <c r="H10" i="1" s="1"/>
  <c r="I14" i="1"/>
  <c r="H14" i="1" s="1"/>
  <c r="I18" i="1"/>
  <c r="H18" i="1" s="1"/>
  <c r="I22" i="1"/>
  <c r="H22" i="1" s="1"/>
  <c r="I26" i="1"/>
  <c r="H26" i="1" s="1"/>
  <c r="I30" i="1"/>
  <c r="H30" i="1" s="1"/>
  <c r="I34" i="1"/>
  <c r="H34" i="1" s="1"/>
  <c r="I38" i="1"/>
  <c r="H38" i="1" s="1"/>
  <c r="I42" i="1"/>
  <c r="H42" i="1" s="1"/>
  <c r="I46" i="1"/>
  <c r="H46" i="1" s="1"/>
  <c r="I50" i="1"/>
  <c r="H50" i="1" s="1"/>
  <c r="I54" i="1"/>
  <c r="H54" i="1" s="1"/>
  <c r="I58" i="1"/>
  <c r="H58" i="1" s="1"/>
  <c r="I62" i="1"/>
  <c r="H62" i="1" s="1"/>
  <c r="I66" i="1"/>
  <c r="H66" i="1" s="1"/>
  <c r="I70" i="1"/>
  <c r="H70" i="1" s="1"/>
  <c r="I74" i="1"/>
  <c r="H74" i="1" s="1"/>
  <c r="I78" i="1"/>
  <c r="H78" i="1" s="1"/>
  <c r="I82" i="1"/>
  <c r="H82" i="1" s="1"/>
  <c r="I86" i="1"/>
  <c r="H86" i="1" s="1"/>
  <c r="I90" i="1"/>
  <c r="H90" i="1" s="1"/>
  <c r="I94" i="1"/>
  <c r="H94" i="1" s="1"/>
  <c r="I98" i="1"/>
  <c r="H98" i="1" s="1"/>
  <c r="I102" i="1"/>
  <c r="H102" i="1" s="1"/>
  <c r="I106" i="1"/>
  <c r="H106" i="1" s="1"/>
  <c r="I110" i="1"/>
  <c r="H110" i="1" s="1"/>
  <c r="I114" i="1"/>
  <c r="H114" i="1" s="1"/>
  <c r="I118" i="1"/>
  <c r="H118" i="1" s="1"/>
  <c r="I122" i="1"/>
  <c r="H122" i="1" s="1"/>
  <c r="I126" i="1"/>
  <c r="H126" i="1" s="1"/>
  <c r="I130" i="1"/>
  <c r="H130" i="1" s="1"/>
  <c r="I134" i="1"/>
  <c r="H134" i="1" s="1"/>
  <c r="I138" i="1"/>
  <c r="H138" i="1" s="1"/>
  <c r="I142" i="1"/>
  <c r="H142" i="1" s="1"/>
  <c r="I146" i="1"/>
  <c r="H146" i="1" s="1"/>
  <c r="I150" i="1"/>
  <c r="H150" i="1" s="1"/>
  <c r="I154" i="1"/>
  <c r="H154" i="1" s="1"/>
  <c r="I158" i="1"/>
  <c r="H158" i="1" s="1"/>
  <c r="I162" i="1"/>
  <c r="H162" i="1" s="1"/>
  <c r="I166" i="1"/>
  <c r="H166" i="1" s="1"/>
  <c r="I170" i="1"/>
  <c r="H170" i="1" s="1"/>
  <c r="I174" i="1"/>
  <c r="H174" i="1" s="1"/>
  <c r="I178" i="1"/>
  <c r="H178" i="1" s="1"/>
  <c r="I182" i="1"/>
  <c r="H182" i="1" s="1"/>
  <c r="I186" i="1"/>
  <c r="H186" i="1" s="1"/>
  <c r="I190" i="1"/>
  <c r="H190" i="1" s="1"/>
  <c r="I194" i="1"/>
  <c r="H194" i="1" s="1"/>
  <c r="I198" i="1"/>
  <c r="H198" i="1" s="1"/>
  <c r="I202" i="1"/>
  <c r="H202" i="1" s="1"/>
  <c r="I206" i="1"/>
  <c r="H206" i="1" s="1"/>
  <c r="I210" i="1"/>
  <c r="H210" i="1" s="1"/>
  <c r="I214" i="1"/>
  <c r="H214" i="1" s="1"/>
  <c r="I218" i="1"/>
  <c r="H218" i="1" s="1"/>
  <c r="I222" i="1"/>
  <c r="H222" i="1" s="1"/>
  <c r="I226" i="1"/>
  <c r="H226" i="1" s="1"/>
  <c r="I230" i="1"/>
  <c r="H230" i="1" s="1"/>
  <c r="I234" i="1"/>
  <c r="H234" i="1" s="1"/>
  <c r="I238" i="1"/>
  <c r="H238" i="1" s="1"/>
  <c r="I242" i="1"/>
  <c r="H242" i="1" s="1"/>
  <c r="I246" i="1"/>
  <c r="H246" i="1" s="1"/>
  <c r="I250" i="1"/>
  <c r="H250" i="1" s="1"/>
  <c r="I254" i="1"/>
  <c r="H254" i="1" s="1"/>
  <c r="I258" i="1"/>
  <c r="H258" i="1" s="1"/>
  <c r="I262" i="1"/>
  <c r="H262" i="1" s="1"/>
  <c r="I266" i="1"/>
  <c r="H266" i="1" s="1"/>
  <c r="I270" i="1"/>
  <c r="H270" i="1" s="1"/>
  <c r="I274" i="1"/>
  <c r="H274" i="1" s="1"/>
  <c r="I278" i="1"/>
  <c r="H278" i="1" s="1"/>
  <c r="I282" i="1"/>
  <c r="H282" i="1" s="1"/>
  <c r="I286" i="1"/>
  <c r="H286" i="1" s="1"/>
  <c r="I290" i="1"/>
  <c r="H290" i="1" s="1"/>
  <c r="I294" i="1"/>
  <c r="H294" i="1" s="1"/>
  <c r="I298" i="1"/>
  <c r="H298" i="1" s="1"/>
  <c r="I302" i="1"/>
  <c r="H302" i="1" s="1"/>
  <c r="I306" i="1"/>
  <c r="H306" i="1" s="1"/>
  <c r="I310" i="1"/>
  <c r="H310" i="1" s="1"/>
  <c r="I314" i="1"/>
  <c r="H314" i="1" s="1"/>
  <c r="I318" i="1"/>
  <c r="H318" i="1" s="1"/>
  <c r="I322" i="1"/>
  <c r="H322" i="1" s="1"/>
  <c r="I326" i="1"/>
  <c r="H326" i="1" s="1"/>
  <c r="I330" i="1"/>
  <c r="H330" i="1" s="1"/>
  <c r="I334" i="1"/>
  <c r="H334" i="1" s="1"/>
  <c r="I338" i="1"/>
  <c r="H338" i="1" s="1"/>
  <c r="I342" i="1"/>
  <c r="H342" i="1" s="1"/>
  <c r="I7" i="1"/>
  <c r="H7" i="1" s="1"/>
  <c r="I11" i="1"/>
  <c r="H11" i="1" s="1"/>
  <c r="I15" i="1"/>
  <c r="H15" i="1" s="1"/>
  <c r="I19" i="1"/>
  <c r="H19" i="1" s="1"/>
  <c r="I23" i="1"/>
  <c r="H23" i="1" s="1"/>
  <c r="I27" i="1"/>
  <c r="H27" i="1" s="1"/>
  <c r="I31" i="1"/>
  <c r="H31" i="1" s="1"/>
  <c r="I35" i="1"/>
  <c r="H35" i="1" s="1"/>
  <c r="I39" i="1"/>
  <c r="H39" i="1" s="1"/>
  <c r="I43" i="1"/>
  <c r="H43" i="1" s="1"/>
  <c r="I47" i="1"/>
  <c r="H47" i="1" s="1"/>
  <c r="I51" i="1"/>
  <c r="H51" i="1" s="1"/>
  <c r="I55" i="1"/>
  <c r="H55" i="1" s="1"/>
  <c r="I59" i="1"/>
  <c r="H59" i="1" s="1"/>
  <c r="I63" i="1"/>
  <c r="H63" i="1" s="1"/>
  <c r="I67" i="1"/>
  <c r="H67" i="1" s="1"/>
  <c r="I71" i="1"/>
  <c r="H71" i="1" s="1"/>
  <c r="I75" i="1"/>
  <c r="H75" i="1" s="1"/>
  <c r="I79" i="1"/>
  <c r="H79" i="1" s="1"/>
  <c r="I83" i="1"/>
  <c r="H83" i="1" s="1"/>
  <c r="I87" i="1"/>
  <c r="H87" i="1" s="1"/>
  <c r="I91" i="1"/>
  <c r="H91" i="1" s="1"/>
  <c r="I95" i="1"/>
  <c r="H95" i="1" s="1"/>
  <c r="I99" i="1"/>
  <c r="H99" i="1" s="1"/>
  <c r="I103" i="1"/>
  <c r="H103" i="1" s="1"/>
  <c r="I107" i="1"/>
  <c r="H107" i="1" s="1"/>
  <c r="I111" i="1"/>
  <c r="H111" i="1" s="1"/>
  <c r="I115" i="1"/>
  <c r="H115" i="1" s="1"/>
  <c r="I119" i="1"/>
  <c r="H119" i="1" s="1"/>
  <c r="I123" i="1"/>
  <c r="H123" i="1" s="1"/>
  <c r="I127" i="1"/>
  <c r="H127" i="1" s="1"/>
  <c r="I131" i="1"/>
  <c r="H131" i="1" s="1"/>
  <c r="I12" i="1"/>
  <c r="H12" i="1" s="1"/>
  <c r="I28" i="1"/>
  <c r="H28" i="1" s="1"/>
  <c r="I44" i="1"/>
  <c r="H44" i="1" s="1"/>
  <c r="I60" i="1"/>
  <c r="H60" i="1" s="1"/>
  <c r="I76" i="1"/>
  <c r="H76" i="1" s="1"/>
  <c r="I92" i="1"/>
  <c r="H92" i="1" s="1"/>
  <c r="I108" i="1"/>
  <c r="H108" i="1" s="1"/>
  <c r="I124" i="1"/>
  <c r="H124" i="1" s="1"/>
  <c r="I136" i="1"/>
  <c r="H136" i="1" s="1"/>
  <c r="I144" i="1"/>
  <c r="H144" i="1" s="1"/>
  <c r="I152" i="1"/>
  <c r="H152" i="1" s="1"/>
  <c r="I160" i="1"/>
  <c r="H160" i="1" s="1"/>
  <c r="I168" i="1"/>
  <c r="H168" i="1" s="1"/>
  <c r="I176" i="1"/>
  <c r="H176" i="1" s="1"/>
  <c r="I184" i="1"/>
  <c r="H184" i="1" s="1"/>
  <c r="I192" i="1"/>
  <c r="H192" i="1" s="1"/>
  <c r="I200" i="1"/>
  <c r="H200" i="1" s="1"/>
  <c r="I208" i="1"/>
  <c r="H208" i="1" s="1"/>
  <c r="I216" i="1"/>
  <c r="H216" i="1" s="1"/>
  <c r="I224" i="1"/>
  <c r="H224" i="1" s="1"/>
  <c r="I232" i="1"/>
  <c r="H232" i="1" s="1"/>
  <c r="I240" i="1"/>
  <c r="H240" i="1" s="1"/>
  <c r="I248" i="1"/>
  <c r="H248" i="1" s="1"/>
  <c r="I256" i="1"/>
  <c r="H256" i="1" s="1"/>
  <c r="I264" i="1"/>
  <c r="H264" i="1" s="1"/>
  <c r="I272" i="1"/>
  <c r="H272" i="1" s="1"/>
  <c r="I280" i="1"/>
  <c r="H280" i="1" s="1"/>
  <c r="I288" i="1"/>
  <c r="H288" i="1" s="1"/>
  <c r="I296" i="1"/>
  <c r="H296" i="1" s="1"/>
  <c r="I304" i="1"/>
  <c r="H304" i="1" s="1"/>
  <c r="I312" i="1"/>
  <c r="H312" i="1" s="1"/>
  <c r="I320" i="1"/>
  <c r="H320" i="1" s="1"/>
  <c r="I328" i="1"/>
  <c r="H328" i="1" s="1"/>
  <c r="I336" i="1"/>
  <c r="H336" i="1" s="1"/>
  <c r="I344" i="1"/>
  <c r="H344" i="1" s="1"/>
  <c r="I348" i="1"/>
  <c r="H348" i="1" s="1"/>
  <c r="I352" i="1"/>
  <c r="H352" i="1" s="1"/>
  <c r="I356" i="1"/>
  <c r="H356" i="1" s="1"/>
  <c r="I360" i="1"/>
  <c r="H360" i="1" s="1"/>
  <c r="I364" i="1"/>
  <c r="H364" i="1" s="1"/>
  <c r="I368" i="1"/>
  <c r="H368" i="1" s="1"/>
  <c r="I372" i="1"/>
  <c r="H372" i="1" s="1"/>
  <c r="I376" i="1"/>
  <c r="H376" i="1" s="1"/>
  <c r="I380" i="1"/>
  <c r="H380" i="1" s="1"/>
  <c r="I384" i="1"/>
  <c r="H384" i="1" s="1"/>
  <c r="I388" i="1"/>
  <c r="H388" i="1" s="1"/>
  <c r="I392" i="1"/>
  <c r="H392" i="1" s="1"/>
  <c r="I396" i="1"/>
  <c r="H396" i="1" s="1"/>
  <c r="I400" i="1"/>
  <c r="H400" i="1" s="1"/>
  <c r="I404" i="1"/>
  <c r="H404" i="1" s="1"/>
  <c r="I408" i="1"/>
  <c r="H408" i="1" s="1"/>
  <c r="I412" i="1"/>
  <c r="H412" i="1" s="1"/>
  <c r="I416" i="1"/>
  <c r="H416" i="1" s="1"/>
  <c r="I420" i="1"/>
  <c r="H420" i="1" s="1"/>
  <c r="I424" i="1"/>
  <c r="H424" i="1" s="1"/>
  <c r="I428" i="1"/>
  <c r="H428" i="1" s="1"/>
  <c r="I432" i="1"/>
  <c r="H432" i="1" s="1"/>
  <c r="I436" i="1"/>
  <c r="H436" i="1" s="1"/>
  <c r="I440" i="1"/>
  <c r="H440" i="1" s="1"/>
  <c r="I444" i="1"/>
  <c r="H444" i="1" s="1"/>
  <c r="I448" i="1"/>
  <c r="H448" i="1" s="1"/>
  <c r="I452" i="1"/>
  <c r="H452" i="1" s="1"/>
  <c r="I456" i="1"/>
  <c r="H456" i="1" s="1"/>
  <c r="I460" i="1"/>
  <c r="H460" i="1" s="1"/>
  <c r="I464" i="1"/>
  <c r="H464" i="1" s="1"/>
  <c r="I468" i="1"/>
  <c r="H468" i="1" s="1"/>
  <c r="I472" i="1"/>
  <c r="H472" i="1" s="1"/>
  <c r="I476" i="1"/>
  <c r="H476" i="1" s="1"/>
  <c r="I480" i="1"/>
  <c r="H480" i="1" s="1"/>
  <c r="I484" i="1"/>
  <c r="H484" i="1" s="1"/>
  <c r="I488" i="1"/>
  <c r="H488" i="1" s="1"/>
  <c r="I492" i="1"/>
  <c r="H492" i="1" s="1"/>
  <c r="I496" i="1"/>
  <c r="H496" i="1" s="1"/>
  <c r="I500" i="1"/>
  <c r="H500" i="1" s="1"/>
  <c r="I504" i="1"/>
  <c r="H504" i="1" s="1"/>
  <c r="I508" i="1"/>
  <c r="H508" i="1" s="1"/>
  <c r="I512" i="1"/>
  <c r="H512" i="1" s="1"/>
  <c r="I516" i="1"/>
  <c r="H516" i="1" s="1"/>
  <c r="I520" i="1"/>
  <c r="H520" i="1" s="1"/>
  <c r="I524" i="1"/>
  <c r="H524" i="1" s="1"/>
  <c r="I528" i="1"/>
  <c r="H528" i="1" s="1"/>
  <c r="I532" i="1"/>
  <c r="H532" i="1" s="1"/>
  <c r="I536" i="1"/>
  <c r="H536" i="1" s="1"/>
  <c r="I540" i="1"/>
  <c r="H540" i="1" s="1"/>
  <c r="I544" i="1"/>
  <c r="H544" i="1" s="1"/>
  <c r="I16" i="1"/>
  <c r="H16" i="1" s="1"/>
  <c r="I32" i="1"/>
  <c r="H32" i="1" s="1"/>
  <c r="I48" i="1"/>
  <c r="H48" i="1" s="1"/>
  <c r="I64" i="1"/>
  <c r="H64" i="1" s="1"/>
  <c r="I80" i="1"/>
  <c r="H80" i="1" s="1"/>
  <c r="I96" i="1"/>
  <c r="H96" i="1" s="1"/>
  <c r="I112" i="1"/>
  <c r="H112" i="1" s="1"/>
  <c r="I128" i="1"/>
  <c r="H128" i="1" s="1"/>
  <c r="I139" i="1"/>
  <c r="H139" i="1" s="1"/>
  <c r="I147" i="1"/>
  <c r="H147" i="1" s="1"/>
  <c r="I155" i="1"/>
  <c r="H155" i="1" s="1"/>
  <c r="I163" i="1"/>
  <c r="H163" i="1" s="1"/>
  <c r="I171" i="1"/>
  <c r="H171" i="1" s="1"/>
  <c r="I179" i="1"/>
  <c r="H179" i="1" s="1"/>
  <c r="I187" i="1"/>
  <c r="H187" i="1" s="1"/>
  <c r="I195" i="1"/>
  <c r="H195" i="1" s="1"/>
  <c r="I203" i="1"/>
  <c r="H203" i="1" s="1"/>
  <c r="I211" i="1"/>
  <c r="H211" i="1" s="1"/>
  <c r="I219" i="1"/>
  <c r="H219" i="1" s="1"/>
  <c r="I227" i="1"/>
  <c r="H227" i="1" s="1"/>
  <c r="I235" i="1"/>
  <c r="H235" i="1" s="1"/>
  <c r="I243" i="1"/>
  <c r="H243" i="1" s="1"/>
  <c r="I251" i="1"/>
  <c r="H251" i="1" s="1"/>
  <c r="I259" i="1"/>
  <c r="H259" i="1" s="1"/>
  <c r="I267" i="1"/>
  <c r="H267" i="1" s="1"/>
  <c r="I275" i="1"/>
  <c r="H275" i="1" s="1"/>
  <c r="I283" i="1"/>
  <c r="H283" i="1" s="1"/>
  <c r="I291" i="1"/>
  <c r="H291" i="1" s="1"/>
  <c r="I299" i="1"/>
  <c r="H299" i="1" s="1"/>
  <c r="I307" i="1"/>
  <c r="H307" i="1" s="1"/>
  <c r="I315" i="1"/>
  <c r="H315" i="1" s="1"/>
  <c r="I323" i="1"/>
  <c r="H323" i="1" s="1"/>
  <c r="I331" i="1"/>
  <c r="H331" i="1" s="1"/>
  <c r="I339" i="1"/>
  <c r="H339" i="1" s="1"/>
  <c r="I345" i="1"/>
  <c r="H345" i="1" s="1"/>
  <c r="I349" i="1"/>
  <c r="H349" i="1" s="1"/>
  <c r="I353" i="1"/>
  <c r="H353" i="1" s="1"/>
  <c r="I357" i="1"/>
  <c r="H357" i="1" s="1"/>
  <c r="I361" i="1"/>
  <c r="H361" i="1" s="1"/>
  <c r="I365" i="1"/>
  <c r="H365" i="1" s="1"/>
  <c r="I369" i="1"/>
  <c r="H369" i="1" s="1"/>
  <c r="I373" i="1"/>
  <c r="H373" i="1" s="1"/>
  <c r="I377" i="1"/>
  <c r="H377" i="1" s="1"/>
  <c r="I381" i="1"/>
  <c r="H381" i="1" s="1"/>
  <c r="I385" i="1"/>
  <c r="H385" i="1" s="1"/>
  <c r="I389" i="1"/>
  <c r="H389" i="1" s="1"/>
  <c r="I393" i="1"/>
  <c r="H393" i="1" s="1"/>
  <c r="I397" i="1"/>
  <c r="H397" i="1" s="1"/>
  <c r="I401" i="1"/>
  <c r="H401" i="1" s="1"/>
  <c r="I405" i="1"/>
  <c r="H405" i="1" s="1"/>
  <c r="I409" i="1"/>
  <c r="H409" i="1" s="1"/>
  <c r="I413" i="1"/>
  <c r="H413" i="1" s="1"/>
  <c r="I417" i="1"/>
  <c r="H417" i="1" s="1"/>
  <c r="I421" i="1"/>
  <c r="H421" i="1" s="1"/>
  <c r="I425" i="1"/>
  <c r="H425" i="1" s="1"/>
  <c r="I429" i="1"/>
  <c r="H429" i="1" s="1"/>
  <c r="I433" i="1"/>
  <c r="H433" i="1" s="1"/>
  <c r="I437" i="1"/>
  <c r="H437" i="1" s="1"/>
  <c r="I441" i="1"/>
  <c r="H441" i="1" s="1"/>
  <c r="I445" i="1"/>
  <c r="H445" i="1" s="1"/>
  <c r="I449" i="1"/>
  <c r="H449" i="1" s="1"/>
  <c r="I453" i="1"/>
  <c r="H453" i="1" s="1"/>
  <c r="I457" i="1"/>
  <c r="H457" i="1" s="1"/>
  <c r="I461" i="1"/>
  <c r="H461" i="1" s="1"/>
  <c r="I465" i="1"/>
  <c r="H465" i="1" s="1"/>
  <c r="I469" i="1"/>
  <c r="H469" i="1" s="1"/>
  <c r="I473" i="1"/>
  <c r="H473" i="1" s="1"/>
  <c r="I477" i="1"/>
  <c r="H477" i="1" s="1"/>
  <c r="I481" i="1"/>
  <c r="H481" i="1" s="1"/>
  <c r="I485" i="1"/>
  <c r="H485" i="1" s="1"/>
  <c r="I489" i="1"/>
  <c r="H489" i="1" s="1"/>
  <c r="I493" i="1"/>
  <c r="H493" i="1" s="1"/>
  <c r="I497" i="1"/>
  <c r="H497" i="1" s="1"/>
  <c r="I501" i="1"/>
  <c r="H501" i="1" s="1"/>
  <c r="I505" i="1"/>
  <c r="H505" i="1" s="1"/>
  <c r="I509" i="1"/>
  <c r="H509" i="1" s="1"/>
  <c r="I513" i="1"/>
  <c r="H513" i="1" s="1"/>
  <c r="I517" i="1"/>
  <c r="H517" i="1" s="1"/>
  <c r="I521" i="1"/>
  <c r="H521" i="1" s="1"/>
  <c r="I525" i="1"/>
  <c r="H525" i="1" s="1"/>
  <c r="I529" i="1"/>
  <c r="H529" i="1" s="1"/>
  <c r="I533" i="1"/>
  <c r="H533" i="1" s="1"/>
  <c r="I537" i="1"/>
  <c r="H537" i="1" s="1"/>
  <c r="I541" i="1"/>
  <c r="H541" i="1" s="1"/>
  <c r="I545" i="1"/>
  <c r="H545" i="1" s="1"/>
  <c r="I8" i="1"/>
  <c r="H8" i="1" s="1"/>
  <c r="I40" i="1"/>
  <c r="H40" i="1" s="1"/>
  <c r="I72" i="1"/>
  <c r="H72" i="1" s="1"/>
  <c r="I104" i="1"/>
  <c r="H104" i="1" s="1"/>
  <c r="I135" i="1"/>
  <c r="H135" i="1" s="1"/>
  <c r="I151" i="1"/>
  <c r="H151" i="1" s="1"/>
  <c r="I167" i="1"/>
  <c r="H167" i="1" s="1"/>
  <c r="I183" i="1"/>
  <c r="H183" i="1" s="1"/>
  <c r="I199" i="1"/>
  <c r="H199" i="1" s="1"/>
  <c r="I215" i="1"/>
  <c r="H215" i="1" s="1"/>
  <c r="I231" i="1"/>
  <c r="H231" i="1" s="1"/>
  <c r="I247" i="1"/>
  <c r="H247" i="1" s="1"/>
  <c r="I263" i="1"/>
  <c r="H263" i="1" s="1"/>
  <c r="I279" i="1"/>
  <c r="H279" i="1" s="1"/>
  <c r="I295" i="1"/>
  <c r="H295" i="1" s="1"/>
  <c r="I311" i="1"/>
  <c r="H311" i="1" s="1"/>
  <c r="I327" i="1"/>
  <c r="H327" i="1" s="1"/>
  <c r="I343" i="1"/>
  <c r="H343" i="1" s="1"/>
  <c r="I351" i="1"/>
  <c r="H351" i="1" s="1"/>
  <c r="I359" i="1"/>
  <c r="H359" i="1" s="1"/>
  <c r="I367" i="1"/>
  <c r="H367" i="1" s="1"/>
  <c r="I375" i="1"/>
  <c r="H375" i="1" s="1"/>
  <c r="I383" i="1"/>
  <c r="H383" i="1" s="1"/>
  <c r="I391" i="1"/>
  <c r="H391" i="1" s="1"/>
  <c r="I399" i="1"/>
  <c r="H399" i="1" s="1"/>
  <c r="I407" i="1"/>
  <c r="H407" i="1" s="1"/>
  <c r="I415" i="1"/>
  <c r="H415" i="1" s="1"/>
  <c r="I423" i="1"/>
  <c r="H423" i="1" s="1"/>
  <c r="I431" i="1"/>
  <c r="H431" i="1" s="1"/>
  <c r="I439" i="1"/>
  <c r="H439" i="1" s="1"/>
  <c r="I447" i="1"/>
  <c r="H447" i="1" s="1"/>
  <c r="I455" i="1"/>
  <c r="H455" i="1" s="1"/>
  <c r="I463" i="1"/>
  <c r="H463" i="1" s="1"/>
  <c r="I471" i="1"/>
  <c r="H471" i="1" s="1"/>
  <c r="I479" i="1"/>
  <c r="H479" i="1" s="1"/>
  <c r="I487" i="1"/>
  <c r="H487" i="1" s="1"/>
  <c r="I495" i="1"/>
  <c r="H495" i="1" s="1"/>
  <c r="I503" i="1"/>
  <c r="H503" i="1" s="1"/>
  <c r="I511" i="1"/>
  <c r="H511" i="1" s="1"/>
  <c r="I519" i="1"/>
  <c r="H519" i="1" s="1"/>
  <c r="I527" i="1"/>
  <c r="H527" i="1" s="1"/>
  <c r="I535" i="1"/>
  <c r="H535" i="1" s="1"/>
  <c r="I543" i="1"/>
  <c r="H543" i="1" s="1"/>
  <c r="I549" i="1"/>
  <c r="H549" i="1" s="1"/>
  <c r="I553" i="1"/>
  <c r="H553" i="1" s="1"/>
  <c r="I557" i="1"/>
  <c r="H557" i="1" s="1"/>
  <c r="I561" i="1"/>
  <c r="H561" i="1" s="1"/>
  <c r="I565" i="1"/>
  <c r="H565" i="1" s="1"/>
  <c r="I569" i="1"/>
  <c r="H569" i="1" s="1"/>
  <c r="I573" i="1"/>
  <c r="H573" i="1" s="1"/>
  <c r="I577" i="1"/>
  <c r="H577" i="1" s="1"/>
  <c r="I581" i="1"/>
  <c r="H581" i="1" s="1"/>
  <c r="I585" i="1"/>
  <c r="H585" i="1" s="1"/>
  <c r="I589" i="1"/>
  <c r="H589" i="1" s="1"/>
  <c r="I593" i="1"/>
  <c r="H593" i="1" s="1"/>
  <c r="I597" i="1"/>
  <c r="H597" i="1" s="1"/>
  <c r="I601" i="1"/>
  <c r="H601" i="1" s="1"/>
  <c r="I605" i="1"/>
  <c r="H605" i="1" s="1"/>
  <c r="I609" i="1"/>
  <c r="H609" i="1" s="1"/>
  <c r="I613" i="1"/>
  <c r="H613" i="1" s="1"/>
  <c r="I617" i="1"/>
  <c r="H617" i="1" s="1"/>
  <c r="I621" i="1"/>
  <c r="H621" i="1" s="1"/>
  <c r="I625" i="1"/>
  <c r="H625" i="1" s="1"/>
  <c r="I629" i="1"/>
  <c r="H629" i="1" s="1"/>
  <c r="I633" i="1"/>
  <c r="H633" i="1" s="1"/>
  <c r="I637" i="1"/>
  <c r="H637" i="1" s="1"/>
  <c r="I641" i="1"/>
  <c r="H641" i="1" s="1"/>
  <c r="I645" i="1"/>
  <c r="H645" i="1" s="1"/>
  <c r="I649" i="1"/>
  <c r="H649" i="1" s="1"/>
  <c r="I653" i="1"/>
  <c r="H653" i="1" s="1"/>
  <c r="I657" i="1"/>
  <c r="H657" i="1" s="1"/>
  <c r="I661" i="1"/>
  <c r="H661" i="1" s="1"/>
  <c r="I665" i="1"/>
  <c r="H665" i="1" s="1"/>
  <c r="I669" i="1"/>
  <c r="H669" i="1" s="1"/>
  <c r="I673" i="1"/>
  <c r="H673" i="1" s="1"/>
  <c r="I677" i="1"/>
  <c r="H677" i="1" s="1"/>
  <c r="I681" i="1"/>
  <c r="H681" i="1" s="1"/>
  <c r="I685" i="1"/>
  <c r="H685" i="1" s="1"/>
  <c r="I689" i="1"/>
  <c r="H689" i="1" s="1"/>
  <c r="I693" i="1"/>
  <c r="H693" i="1" s="1"/>
  <c r="I697" i="1"/>
  <c r="H697" i="1" s="1"/>
  <c r="I701" i="1"/>
  <c r="H701" i="1" s="1"/>
  <c r="I705" i="1"/>
  <c r="H705" i="1" s="1"/>
  <c r="I709" i="1"/>
  <c r="H709" i="1" s="1"/>
  <c r="I713" i="1"/>
  <c r="H713" i="1" s="1"/>
  <c r="I717" i="1"/>
  <c r="H717" i="1" s="1"/>
  <c r="I721" i="1"/>
  <c r="H721" i="1" s="1"/>
  <c r="I725" i="1"/>
  <c r="H725" i="1" s="1"/>
  <c r="I729" i="1"/>
  <c r="H729" i="1" s="1"/>
  <c r="I733" i="1"/>
  <c r="H733" i="1" s="1"/>
  <c r="I737" i="1"/>
  <c r="H737" i="1" s="1"/>
  <c r="I741" i="1"/>
  <c r="H741" i="1" s="1"/>
  <c r="I745" i="1"/>
  <c r="H745" i="1" s="1"/>
  <c r="I749" i="1"/>
  <c r="H749" i="1" s="1"/>
  <c r="I753" i="1"/>
  <c r="H753" i="1" s="1"/>
  <c r="I757" i="1"/>
  <c r="H757" i="1" s="1"/>
  <c r="I761" i="1"/>
  <c r="H761" i="1" s="1"/>
  <c r="I765" i="1"/>
  <c r="H765" i="1" s="1"/>
  <c r="I769" i="1"/>
  <c r="H769" i="1" s="1"/>
  <c r="I773" i="1"/>
  <c r="H773" i="1" s="1"/>
  <c r="I777" i="1"/>
  <c r="H777" i="1" s="1"/>
  <c r="I781" i="1"/>
  <c r="H781" i="1" s="1"/>
  <c r="I785" i="1"/>
  <c r="H785" i="1" s="1"/>
  <c r="I789" i="1"/>
  <c r="H789" i="1" s="1"/>
  <c r="I793" i="1"/>
  <c r="H793" i="1" s="1"/>
  <c r="I797" i="1"/>
  <c r="H797" i="1" s="1"/>
  <c r="I801" i="1"/>
  <c r="H801" i="1" s="1"/>
  <c r="I805" i="1"/>
  <c r="H805" i="1" s="1"/>
  <c r="I809" i="1"/>
  <c r="H809" i="1" s="1"/>
  <c r="I813" i="1"/>
  <c r="H813" i="1" s="1"/>
  <c r="I817" i="1"/>
  <c r="H817" i="1" s="1"/>
  <c r="I821" i="1"/>
  <c r="H821" i="1" s="1"/>
  <c r="I825" i="1"/>
  <c r="H825" i="1" s="1"/>
  <c r="I829" i="1"/>
  <c r="H829" i="1" s="1"/>
  <c r="I833" i="1"/>
  <c r="H833" i="1" s="1"/>
  <c r="I837" i="1"/>
  <c r="H837" i="1" s="1"/>
  <c r="I841" i="1"/>
  <c r="H841" i="1" s="1"/>
  <c r="I845" i="1"/>
  <c r="H845" i="1" s="1"/>
  <c r="I849" i="1"/>
  <c r="H849" i="1" s="1"/>
  <c r="I853" i="1"/>
  <c r="H853" i="1" s="1"/>
  <c r="I857" i="1"/>
  <c r="H857" i="1" s="1"/>
  <c r="I861" i="1"/>
  <c r="H861" i="1" s="1"/>
  <c r="I865" i="1"/>
  <c r="H865" i="1" s="1"/>
  <c r="I869" i="1"/>
  <c r="H869" i="1" s="1"/>
  <c r="I873" i="1"/>
  <c r="H873" i="1" s="1"/>
  <c r="I877" i="1"/>
  <c r="H877" i="1" s="1"/>
  <c r="I881" i="1"/>
  <c r="H881" i="1" s="1"/>
  <c r="I885" i="1"/>
  <c r="H885" i="1" s="1"/>
  <c r="I889" i="1"/>
  <c r="H889" i="1" s="1"/>
  <c r="I893" i="1"/>
  <c r="H893" i="1" s="1"/>
  <c r="I897" i="1"/>
  <c r="H897" i="1" s="1"/>
  <c r="I901" i="1"/>
  <c r="H901" i="1" s="1"/>
  <c r="I905" i="1"/>
  <c r="H905" i="1" s="1"/>
  <c r="I909" i="1"/>
  <c r="H909" i="1" s="1"/>
  <c r="I913" i="1"/>
  <c r="H913" i="1" s="1"/>
  <c r="I917" i="1"/>
  <c r="H917" i="1" s="1"/>
  <c r="I921" i="1"/>
  <c r="H921" i="1" s="1"/>
  <c r="I925" i="1"/>
  <c r="H925" i="1" s="1"/>
  <c r="I929" i="1"/>
  <c r="H929" i="1" s="1"/>
  <c r="I933" i="1"/>
  <c r="H933" i="1" s="1"/>
  <c r="I937" i="1"/>
  <c r="H937" i="1" s="1"/>
  <c r="I941" i="1"/>
  <c r="H941" i="1" s="1"/>
  <c r="I945" i="1"/>
  <c r="H945" i="1" s="1"/>
  <c r="I949" i="1"/>
  <c r="H949" i="1" s="1"/>
  <c r="I953" i="1"/>
  <c r="H953" i="1" s="1"/>
  <c r="I957" i="1"/>
  <c r="H957" i="1" s="1"/>
  <c r="I961" i="1"/>
  <c r="H961" i="1" s="1"/>
  <c r="I965" i="1"/>
  <c r="H965" i="1" s="1"/>
  <c r="I969" i="1"/>
  <c r="H969" i="1" s="1"/>
  <c r="I973" i="1"/>
  <c r="H973" i="1" s="1"/>
  <c r="I977" i="1"/>
  <c r="H977" i="1" s="1"/>
  <c r="I981" i="1"/>
  <c r="H981" i="1" s="1"/>
  <c r="I985" i="1"/>
  <c r="H985" i="1" s="1"/>
  <c r="I989" i="1"/>
  <c r="H989" i="1" s="1"/>
  <c r="I993" i="1"/>
  <c r="H993" i="1" s="1"/>
  <c r="I997" i="1"/>
  <c r="H997" i="1" s="1"/>
  <c r="I1001" i="1"/>
  <c r="H1001" i="1" s="1"/>
  <c r="I1005" i="1"/>
  <c r="H1005" i="1" s="1"/>
  <c r="I1009" i="1"/>
  <c r="H1009" i="1" s="1"/>
  <c r="I1013" i="1"/>
  <c r="H1013" i="1" s="1"/>
  <c r="I1017" i="1"/>
  <c r="H1017" i="1" s="1"/>
  <c r="I1021" i="1"/>
  <c r="H1021" i="1" s="1"/>
  <c r="I1025" i="1"/>
  <c r="H1025" i="1" s="1"/>
  <c r="I1029" i="1"/>
  <c r="H1029" i="1" s="1"/>
  <c r="I1033" i="1"/>
  <c r="H1033" i="1" s="1"/>
  <c r="I1037" i="1"/>
  <c r="H1037" i="1" s="1"/>
  <c r="I1041" i="1"/>
  <c r="H1041" i="1" s="1"/>
  <c r="I1045" i="1"/>
  <c r="H1045" i="1" s="1"/>
  <c r="I1049" i="1"/>
  <c r="H1049" i="1" s="1"/>
  <c r="I1053" i="1"/>
  <c r="H1053" i="1" s="1"/>
  <c r="I20" i="1"/>
  <c r="H20" i="1" s="1"/>
  <c r="I52" i="1"/>
  <c r="H52" i="1" s="1"/>
  <c r="I84" i="1"/>
  <c r="H84" i="1" s="1"/>
  <c r="I116" i="1"/>
  <c r="H116" i="1" s="1"/>
  <c r="I140" i="1"/>
  <c r="H140" i="1" s="1"/>
  <c r="I156" i="1"/>
  <c r="H156" i="1" s="1"/>
  <c r="I172" i="1"/>
  <c r="H172" i="1" s="1"/>
  <c r="I188" i="1"/>
  <c r="H188" i="1" s="1"/>
  <c r="I204" i="1"/>
  <c r="H204" i="1" s="1"/>
  <c r="I220" i="1"/>
  <c r="H220" i="1" s="1"/>
  <c r="I236" i="1"/>
  <c r="H236" i="1" s="1"/>
  <c r="I252" i="1"/>
  <c r="H252" i="1" s="1"/>
  <c r="I268" i="1"/>
  <c r="H268" i="1" s="1"/>
  <c r="I284" i="1"/>
  <c r="H284" i="1" s="1"/>
  <c r="I300" i="1"/>
  <c r="H300" i="1" s="1"/>
  <c r="I316" i="1"/>
  <c r="H316" i="1" s="1"/>
  <c r="I332" i="1"/>
  <c r="H332" i="1" s="1"/>
  <c r="I346" i="1"/>
  <c r="H346" i="1" s="1"/>
  <c r="I354" i="1"/>
  <c r="H354" i="1" s="1"/>
  <c r="I362" i="1"/>
  <c r="H362" i="1" s="1"/>
  <c r="I370" i="1"/>
  <c r="H370" i="1" s="1"/>
  <c r="I378" i="1"/>
  <c r="H378" i="1" s="1"/>
  <c r="I386" i="1"/>
  <c r="H386" i="1" s="1"/>
  <c r="I394" i="1"/>
  <c r="H394" i="1" s="1"/>
  <c r="I402" i="1"/>
  <c r="H402" i="1" s="1"/>
  <c r="I410" i="1"/>
  <c r="H410" i="1" s="1"/>
  <c r="I418" i="1"/>
  <c r="H418" i="1" s="1"/>
  <c r="I426" i="1"/>
  <c r="H426" i="1" s="1"/>
  <c r="I434" i="1"/>
  <c r="H434" i="1" s="1"/>
  <c r="I442" i="1"/>
  <c r="H442" i="1" s="1"/>
  <c r="I450" i="1"/>
  <c r="H450" i="1" s="1"/>
  <c r="I458" i="1"/>
  <c r="H458" i="1" s="1"/>
  <c r="I466" i="1"/>
  <c r="H466" i="1" s="1"/>
  <c r="I474" i="1"/>
  <c r="H474" i="1" s="1"/>
  <c r="I482" i="1"/>
  <c r="H482" i="1" s="1"/>
  <c r="I490" i="1"/>
  <c r="H490" i="1" s="1"/>
  <c r="I498" i="1"/>
  <c r="H498" i="1" s="1"/>
  <c r="I506" i="1"/>
  <c r="H506" i="1" s="1"/>
  <c r="I514" i="1"/>
  <c r="H514" i="1" s="1"/>
  <c r="I522" i="1"/>
  <c r="H522" i="1" s="1"/>
  <c r="I530" i="1"/>
  <c r="H530" i="1" s="1"/>
  <c r="I538" i="1"/>
  <c r="H538" i="1" s="1"/>
  <c r="I546" i="1"/>
  <c r="H546" i="1" s="1"/>
  <c r="I550" i="1"/>
  <c r="H550" i="1" s="1"/>
  <c r="I554" i="1"/>
  <c r="H554" i="1" s="1"/>
  <c r="I558" i="1"/>
  <c r="H558" i="1" s="1"/>
  <c r="I562" i="1"/>
  <c r="H562" i="1" s="1"/>
  <c r="I566" i="1"/>
  <c r="H566" i="1" s="1"/>
  <c r="I570" i="1"/>
  <c r="H570" i="1" s="1"/>
  <c r="I574" i="1"/>
  <c r="H574" i="1" s="1"/>
  <c r="I578" i="1"/>
  <c r="H578" i="1" s="1"/>
  <c r="I582" i="1"/>
  <c r="H582" i="1" s="1"/>
  <c r="I586" i="1"/>
  <c r="H586" i="1" s="1"/>
  <c r="I590" i="1"/>
  <c r="H590" i="1" s="1"/>
  <c r="I594" i="1"/>
  <c r="H594" i="1" s="1"/>
  <c r="I598" i="1"/>
  <c r="H598" i="1" s="1"/>
  <c r="I602" i="1"/>
  <c r="H602" i="1" s="1"/>
  <c r="I606" i="1"/>
  <c r="H606" i="1" s="1"/>
  <c r="I610" i="1"/>
  <c r="H610" i="1" s="1"/>
  <c r="I614" i="1"/>
  <c r="H614" i="1" s="1"/>
  <c r="I618" i="1"/>
  <c r="H618" i="1" s="1"/>
  <c r="I622" i="1"/>
  <c r="H622" i="1" s="1"/>
  <c r="I626" i="1"/>
  <c r="H626" i="1" s="1"/>
  <c r="I630" i="1"/>
  <c r="H630" i="1" s="1"/>
  <c r="I634" i="1"/>
  <c r="H634" i="1" s="1"/>
  <c r="I638" i="1"/>
  <c r="H638" i="1" s="1"/>
  <c r="I642" i="1"/>
  <c r="H642" i="1" s="1"/>
  <c r="I646" i="1"/>
  <c r="H646" i="1" s="1"/>
  <c r="I650" i="1"/>
  <c r="H650" i="1" s="1"/>
  <c r="I654" i="1"/>
  <c r="H654" i="1" s="1"/>
  <c r="I658" i="1"/>
  <c r="H658" i="1" s="1"/>
  <c r="I662" i="1"/>
  <c r="H662" i="1" s="1"/>
  <c r="I666" i="1"/>
  <c r="H666" i="1" s="1"/>
  <c r="I670" i="1"/>
  <c r="H670" i="1" s="1"/>
  <c r="I674" i="1"/>
  <c r="H674" i="1" s="1"/>
  <c r="I678" i="1"/>
  <c r="H678" i="1" s="1"/>
  <c r="I682" i="1"/>
  <c r="H682" i="1" s="1"/>
  <c r="I686" i="1"/>
  <c r="H686" i="1" s="1"/>
  <c r="I690" i="1"/>
  <c r="H690" i="1" s="1"/>
  <c r="I694" i="1"/>
  <c r="H694" i="1" s="1"/>
  <c r="I698" i="1"/>
  <c r="H698" i="1" s="1"/>
  <c r="I702" i="1"/>
  <c r="H702" i="1" s="1"/>
  <c r="I706" i="1"/>
  <c r="H706" i="1" s="1"/>
  <c r="I710" i="1"/>
  <c r="H710" i="1" s="1"/>
  <c r="I714" i="1"/>
  <c r="H714" i="1" s="1"/>
  <c r="I718" i="1"/>
  <c r="H718" i="1" s="1"/>
  <c r="I722" i="1"/>
  <c r="H722" i="1" s="1"/>
  <c r="I726" i="1"/>
  <c r="H726" i="1" s="1"/>
  <c r="I730" i="1"/>
  <c r="H730" i="1" s="1"/>
  <c r="I734" i="1"/>
  <c r="H734" i="1" s="1"/>
  <c r="I738" i="1"/>
  <c r="H738" i="1" s="1"/>
  <c r="I742" i="1"/>
  <c r="H742" i="1" s="1"/>
  <c r="I746" i="1"/>
  <c r="H746" i="1" s="1"/>
  <c r="I750" i="1"/>
  <c r="H750" i="1" s="1"/>
  <c r="I754" i="1"/>
  <c r="H754" i="1" s="1"/>
  <c r="I758" i="1"/>
  <c r="H758" i="1" s="1"/>
  <c r="I762" i="1"/>
  <c r="H762" i="1" s="1"/>
  <c r="I766" i="1"/>
  <c r="H766" i="1" s="1"/>
  <c r="I770" i="1"/>
  <c r="H770" i="1" s="1"/>
  <c r="I774" i="1"/>
  <c r="H774" i="1" s="1"/>
  <c r="I778" i="1"/>
  <c r="H778" i="1" s="1"/>
  <c r="I782" i="1"/>
  <c r="H782" i="1" s="1"/>
  <c r="I786" i="1"/>
  <c r="H786" i="1" s="1"/>
  <c r="I790" i="1"/>
  <c r="H790" i="1" s="1"/>
  <c r="I794" i="1"/>
  <c r="H794" i="1" s="1"/>
  <c r="I798" i="1"/>
  <c r="H798" i="1" s="1"/>
  <c r="I802" i="1"/>
  <c r="H802" i="1" s="1"/>
  <c r="I806" i="1"/>
  <c r="H806" i="1" s="1"/>
  <c r="I810" i="1"/>
  <c r="H810" i="1" s="1"/>
  <c r="I814" i="1"/>
  <c r="H814" i="1" s="1"/>
  <c r="I818" i="1"/>
  <c r="H818" i="1" s="1"/>
  <c r="I822" i="1"/>
  <c r="H822" i="1" s="1"/>
  <c r="I826" i="1"/>
  <c r="H826" i="1" s="1"/>
  <c r="I830" i="1"/>
  <c r="H830" i="1" s="1"/>
  <c r="I834" i="1"/>
  <c r="H834" i="1" s="1"/>
  <c r="I838" i="1"/>
  <c r="H838" i="1" s="1"/>
  <c r="I842" i="1"/>
  <c r="H842" i="1" s="1"/>
  <c r="I846" i="1"/>
  <c r="H846" i="1" s="1"/>
  <c r="I850" i="1"/>
  <c r="H850" i="1" s="1"/>
  <c r="I854" i="1"/>
  <c r="H854" i="1" s="1"/>
  <c r="I858" i="1"/>
  <c r="H858" i="1" s="1"/>
  <c r="I862" i="1"/>
  <c r="H862" i="1" s="1"/>
  <c r="I866" i="1"/>
  <c r="H866" i="1" s="1"/>
  <c r="I870" i="1"/>
  <c r="H870" i="1" s="1"/>
  <c r="I874" i="1"/>
  <c r="H874" i="1" s="1"/>
  <c r="I878" i="1"/>
  <c r="H878" i="1" s="1"/>
  <c r="I882" i="1"/>
  <c r="H882" i="1" s="1"/>
  <c r="I886" i="1"/>
  <c r="H886" i="1" s="1"/>
  <c r="I890" i="1"/>
  <c r="H890" i="1" s="1"/>
  <c r="I894" i="1"/>
  <c r="H894" i="1" s="1"/>
  <c r="I898" i="1"/>
  <c r="H898" i="1" s="1"/>
  <c r="I902" i="1"/>
  <c r="H902" i="1" s="1"/>
  <c r="I906" i="1"/>
  <c r="H906" i="1" s="1"/>
  <c r="I910" i="1"/>
  <c r="H910" i="1" s="1"/>
  <c r="I914" i="1"/>
  <c r="H914" i="1" s="1"/>
  <c r="I918" i="1"/>
  <c r="H918" i="1" s="1"/>
  <c r="I922" i="1"/>
  <c r="H922" i="1" s="1"/>
  <c r="I926" i="1"/>
  <c r="H926" i="1" s="1"/>
  <c r="I930" i="1"/>
  <c r="H930" i="1" s="1"/>
  <c r="I934" i="1"/>
  <c r="H934" i="1" s="1"/>
  <c r="I938" i="1"/>
  <c r="H938" i="1" s="1"/>
  <c r="I942" i="1"/>
  <c r="H942" i="1" s="1"/>
  <c r="I946" i="1"/>
  <c r="H946" i="1" s="1"/>
  <c r="I950" i="1"/>
  <c r="H950" i="1" s="1"/>
  <c r="I954" i="1"/>
  <c r="H954" i="1" s="1"/>
  <c r="I958" i="1"/>
  <c r="H958" i="1" s="1"/>
  <c r="I962" i="1"/>
  <c r="H962" i="1" s="1"/>
  <c r="I966" i="1"/>
  <c r="H966" i="1" s="1"/>
  <c r="I970" i="1"/>
  <c r="H970" i="1" s="1"/>
  <c r="I974" i="1"/>
  <c r="H974" i="1" s="1"/>
  <c r="I978" i="1"/>
  <c r="H978" i="1" s="1"/>
  <c r="I982" i="1"/>
  <c r="H982" i="1" s="1"/>
  <c r="I986" i="1"/>
  <c r="H986" i="1" s="1"/>
  <c r="I990" i="1"/>
  <c r="H990" i="1" s="1"/>
  <c r="I994" i="1"/>
  <c r="H994" i="1" s="1"/>
  <c r="I998" i="1"/>
  <c r="H998" i="1" s="1"/>
  <c r="I1002" i="1"/>
  <c r="H1002" i="1" s="1"/>
  <c r="I1006" i="1"/>
  <c r="H1006" i="1" s="1"/>
  <c r="I1010" i="1"/>
  <c r="H1010" i="1" s="1"/>
  <c r="I1014" i="1"/>
  <c r="H1014" i="1" s="1"/>
  <c r="I1018" i="1"/>
  <c r="H1018" i="1" s="1"/>
  <c r="I1022" i="1"/>
  <c r="H1022" i="1" s="1"/>
  <c r="I1026" i="1"/>
  <c r="H1026" i="1" s="1"/>
  <c r="I1030" i="1"/>
  <c r="H1030" i="1" s="1"/>
  <c r="I1034" i="1"/>
  <c r="H1034" i="1" s="1"/>
  <c r="I1038" i="1"/>
  <c r="H1038" i="1" s="1"/>
  <c r="I1042" i="1"/>
  <c r="H1042" i="1" s="1"/>
  <c r="I1046" i="1"/>
  <c r="H1046" i="1" s="1"/>
  <c r="I24" i="1"/>
  <c r="H24" i="1" s="1"/>
  <c r="I56" i="1"/>
  <c r="H56" i="1" s="1"/>
  <c r="I88" i="1"/>
  <c r="H88" i="1" s="1"/>
  <c r="I120" i="1"/>
  <c r="H120" i="1" s="1"/>
  <c r="I143" i="1"/>
  <c r="H143" i="1" s="1"/>
  <c r="I159" i="1"/>
  <c r="H159" i="1" s="1"/>
  <c r="I175" i="1"/>
  <c r="H175" i="1" s="1"/>
  <c r="I191" i="1"/>
  <c r="H191" i="1" s="1"/>
  <c r="I207" i="1"/>
  <c r="H207" i="1" s="1"/>
  <c r="I223" i="1"/>
  <c r="H223" i="1" s="1"/>
  <c r="I239" i="1"/>
  <c r="H239" i="1" s="1"/>
  <c r="I255" i="1"/>
  <c r="H255" i="1" s="1"/>
  <c r="I271" i="1"/>
  <c r="H271" i="1" s="1"/>
  <c r="I287" i="1"/>
  <c r="H287" i="1" s="1"/>
  <c r="I303" i="1"/>
  <c r="H303" i="1" s="1"/>
  <c r="I319" i="1"/>
  <c r="H319" i="1" s="1"/>
  <c r="I335" i="1"/>
  <c r="H335" i="1" s="1"/>
  <c r="I347" i="1"/>
  <c r="H347" i="1" s="1"/>
  <c r="I355" i="1"/>
  <c r="H355" i="1" s="1"/>
  <c r="I363" i="1"/>
  <c r="H363" i="1" s="1"/>
  <c r="I371" i="1"/>
  <c r="H371" i="1" s="1"/>
  <c r="I379" i="1"/>
  <c r="H379" i="1" s="1"/>
  <c r="I387" i="1"/>
  <c r="H387" i="1" s="1"/>
  <c r="I395" i="1"/>
  <c r="H395" i="1" s="1"/>
  <c r="I403" i="1"/>
  <c r="H403" i="1" s="1"/>
  <c r="I411" i="1"/>
  <c r="H411" i="1" s="1"/>
  <c r="I419" i="1"/>
  <c r="H419" i="1" s="1"/>
  <c r="I427" i="1"/>
  <c r="H427" i="1" s="1"/>
  <c r="I435" i="1"/>
  <c r="H435" i="1" s="1"/>
  <c r="I443" i="1"/>
  <c r="H443" i="1" s="1"/>
  <c r="I451" i="1"/>
  <c r="H451" i="1" s="1"/>
  <c r="I459" i="1"/>
  <c r="H459" i="1" s="1"/>
  <c r="I467" i="1"/>
  <c r="H467" i="1" s="1"/>
  <c r="I475" i="1"/>
  <c r="H475" i="1" s="1"/>
  <c r="I483" i="1"/>
  <c r="H483" i="1" s="1"/>
  <c r="I491" i="1"/>
  <c r="H491" i="1" s="1"/>
  <c r="I499" i="1"/>
  <c r="H499" i="1" s="1"/>
  <c r="I507" i="1"/>
  <c r="H507" i="1" s="1"/>
  <c r="I515" i="1"/>
  <c r="H515" i="1" s="1"/>
  <c r="I523" i="1"/>
  <c r="H523" i="1" s="1"/>
  <c r="I531" i="1"/>
  <c r="H531" i="1" s="1"/>
  <c r="I539" i="1"/>
  <c r="H539" i="1" s="1"/>
  <c r="I547" i="1"/>
  <c r="H547" i="1" s="1"/>
  <c r="I551" i="1"/>
  <c r="H551" i="1" s="1"/>
  <c r="I555" i="1"/>
  <c r="H555" i="1" s="1"/>
  <c r="I559" i="1"/>
  <c r="H559" i="1" s="1"/>
  <c r="I563" i="1"/>
  <c r="H563" i="1" s="1"/>
  <c r="I567" i="1"/>
  <c r="H567" i="1" s="1"/>
  <c r="I571" i="1"/>
  <c r="H571" i="1" s="1"/>
  <c r="I575" i="1"/>
  <c r="H575" i="1" s="1"/>
  <c r="I579" i="1"/>
  <c r="H579" i="1" s="1"/>
  <c r="I583" i="1"/>
  <c r="H583" i="1" s="1"/>
  <c r="I587" i="1"/>
  <c r="H587" i="1" s="1"/>
  <c r="I591" i="1"/>
  <c r="H591" i="1" s="1"/>
  <c r="I595" i="1"/>
  <c r="H595" i="1" s="1"/>
  <c r="I599" i="1"/>
  <c r="H599" i="1" s="1"/>
  <c r="I603" i="1"/>
  <c r="H603" i="1" s="1"/>
  <c r="I607" i="1"/>
  <c r="H607" i="1" s="1"/>
  <c r="I611" i="1"/>
  <c r="H611" i="1" s="1"/>
  <c r="I615" i="1"/>
  <c r="H615" i="1" s="1"/>
  <c r="I619" i="1"/>
  <c r="H619" i="1" s="1"/>
  <c r="I623" i="1"/>
  <c r="H623" i="1" s="1"/>
  <c r="I627" i="1"/>
  <c r="H627" i="1" s="1"/>
  <c r="I631" i="1"/>
  <c r="H631" i="1" s="1"/>
  <c r="I635" i="1"/>
  <c r="H635" i="1" s="1"/>
  <c r="I639" i="1"/>
  <c r="H639" i="1" s="1"/>
  <c r="I643" i="1"/>
  <c r="H643" i="1" s="1"/>
  <c r="I647" i="1"/>
  <c r="H647" i="1" s="1"/>
  <c r="I651" i="1"/>
  <c r="H651" i="1" s="1"/>
  <c r="I655" i="1"/>
  <c r="H655" i="1" s="1"/>
  <c r="I659" i="1"/>
  <c r="H659" i="1" s="1"/>
  <c r="I663" i="1"/>
  <c r="H663" i="1" s="1"/>
  <c r="I667" i="1"/>
  <c r="H667" i="1" s="1"/>
  <c r="I671" i="1"/>
  <c r="H671" i="1" s="1"/>
  <c r="I675" i="1"/>
  <c r="H675" i="1" s="1"/>
  <c r="I679" i="1"/>
  <c r="H679" i="1" s="1"/>
  <c r="I683" i="1"/>
  <c r="H683" i="1" s="1"/>
  <c r="I687" i="1"/>
  <c r="H687" i="1" s="1"/>
  <c r="I691" i="1"/>
  <c r="H691" i="1" s="1"/>
  <c r="I695" i="1"/>
  <c r="H695" i="1" s="1"/>
  <c r="I699" i="1"/>
  <c r="H699" i="1" s="1"/>
  <c r="I703" i="1"/>
  <c r="H703" i="1" s="1"/>
  <c r="I707" i="1"/>
  <c r="H707" i="1" s="1"/>
  <c r="I711" i="1"/>
  <c r="H711" i="1" s="1"/>
  <c r="I715" i="1"/>
  <c r="H715" i="1" s="1"/>
  <c r="I719" i="1"/>
  <c r="H719" i="1" s="1"/>
  <c r="I723" i="1"/>
  <c r="H723" i="1" s="1"/>
  <c r="I727" i="1"/>
  <c r="H727" i="1" s="1"/>
  <c r="I731" i="1"/>
  <c r="H731" i="1" s="1"/>
  <c r="I735" i="1"/>
  <c r="H735" i="1" s="1"/>
  <c r="I739" i="1"/>
  <c r="H739" i="1" s="1"/>
  <c r="I743" i="1"/>
  <c r="H743" i="1" s="1"/>
  <c r="I747" i="1"/>
  <c r="H747" i="1" s="1"/>
  <c r="I751" i="1"/>
  <c r="H751" i="1" s="1"/>
  <c r="I755" i="1"/>
  <c r="H755" i="1" s="1"/>
  <c r="I759" i="1"/>
  <c r="H759" i="1" s="1"/>
  <c r="I763" i="1"/>
  <c r="H763" i="1" s="1"/>
  <c r="I767" i="1"/>
  <c r="H767" i="1" s="1"/>
  <c r="I771" i="1"/>
  <c r="H771" i="1" s="1"/>
  <c r="I775" i="1"/>
  <c r="H775" i="1" s="1"/>
  <c r="I779" i="1"/>
  <c r="H779" i="1" s="1"/>
  <c r="I783" i="1"/>
  <c r="H783" i="1" s="1"/>
  <c r="I787" i="1"/>
  <c r="H787" i="1" s="1"/>
  <c r="I791" i="1"/>
  <c r="H791" i="1" s="1"/>
  <c r="I795" i="1"/>
  <c r="H795" i="1" s="1"/>
  <c r="I799" i="1"/>
  <c r="H799" i="1" s="1"/>
  <c r="I803" i="1"/>
  <c r="H803" i="1" s="1"/>
  <c r="I807" i="1"/>
  <c r="H807" i="1" s="1"/>
  <c r="I811" i="1"/>
  <c r="H811" i="1" s="1"/>
  <c r="I815" i="1"/>
  <c r="H815" i="1" s="1"/>
  <c r="I819" i="1"/>
  <c r="H819" i="1" s="1"/>
  <c r="I823" i="1"/>
  <c r="H823" i="1" s="1"/>
  <c r="I827" i="1"/>
  <c r="H827" i="1" s="1"/>
  <c r="I831" i="1"/>
  <c r="H831" i="1" s="1"/>
  <c r="I835" i="1"/>
  <c r="H835" i="1" s="1"/>
  <c r="I839" i="1"/>
  <c r="H839" i="1" s="1"/>
  <c r="I843" i="1"/>
  <c r="H843" i="1" s="1"/>
  <c r="I847" i="1"/>
  <c r="H847" i="1" s="1"/>
  <c r="I851" i="1"/>
  <c r="H851" i="1" s="1"/>
  <c r="I855" i="1"/>
  <c r="H855" i="1" s="1"/>
  <c r="I859" i="1"/>
  <c r="H859" i="1" s="1"/>
  <c r="I863" i="1"/>
  <c r="H863" i="1" s="1"/>
  <c r="I867" i="1"/>
  <c r="H867" i="1" s="1"/>
  <c r="I871" i="1"/>
  <c r="H871" i="1" s="1"/>
  <c r="I875" i="1"/>
  <c r="H875" i="1" s="1"/>
  <c r="I879" i="1"/>
  <c r="H879" i="1" s="1"/>
  <c r="I883" i="1"/>
  <c r="H883" i="1" s="1"/>
  <c r="I887" i="1"/>
  <c r="H887" i="1" s="1"/>
  <c r="I891" i="1"/>
  <c r="H891" i="1" s="1"/>
  <c r="I895" i="1"/>
  <c r="H895" i="1" s="1"/>
  <c r="I899" i="1"/>
  <c r="H899" i="1" s="1"/>
  <c r="I903" i="1"/>
  <c r="H903" i="1" s="1"/>
  <c r="I907" i="1"/>
  <c r="H907" i="1" s="1"/>
  <c r="I911" i="1"/>
  <c r="H911" i="1" s="1"/>
  <c r="I915" i="1"/>
  <c r="H915" i="1" s="1"/>
  <c r="I919" i="1"/>
  <c r="H919" i="1" s="1"/>
  <c r="I923" i="1"/>
  <c r="H923" i="1" s="1"/>
  <c r="I927" i="1"/>
  <c r="H927" i="1" s="1"/>
  <c r="I931" i="1"/>
  <c r="H931" i="1" s="1"/>
  <c r="I935" i="1"/>
  <c r="H935" i="1" s="1"/>
  <c r="I939" i="1"/>
  <c r="H939" i="1" s="1"/>
  <c r="I943" i="1"/>
  <c r="H943" i="1" s="1"/>
  <c r="I947" i="1"/>
  <c r="H947" i="1" s="1"/>
  <c r="I951" i="1"/>
  <c r="H951" i="1" s="1"/>
  <c r="I955" i="1"/>
  <c r="H955" i="1" s="1"/>
  <c r="I959" i="1"/>
  <c r="H959" i="1" s="1"/>
  <c r="I963" i="1"/>
  <c r="H963" i="1" s="1"/>
  <c r="I967" i="1"/>
  <c r="H967" i="1" s="1"/>
  <c r="I971" i="1"/>
  <c r="H971" i="1" s="1"/>
  <c r="I975" i="1"/>
  <c r="H975" i="1" s="1"/>
  <c r="I979" i="1"/>
  <c r="H979" i="1" s="1"/>
  <c r="I983" i="1"/>
  <c r="H983" i="1" s="1"/>
  <c r="I987" i="1"/>
  <c r="H987" i="1" s="1"/>
  <c r="I991" i="1"/>
  <c r="H991" i="1" s="1"/>
  <c r="I995" i="1"/>
  <c r="H995" i="1" s="1"/>
  <c r="I999" i="1"/>
  <c r="H999" i="1" s="1"/>
  <c r="I1003" i="1"/>
  <c r="H1003" i="1" s="1"/>
  <c r="I1007" i="1"/>
  <c r="H1007" i="1" s="1"/>
  <c r="I1011" i="1"/>
  <c r="H1011" i="1" s="1"/>
  <c r="I1015" i="1"/>
  <c r="H1015" i="1" s="1"/>
  <c r="I1019" i="1"/>
  <c r="H1019" i="1" s="1"/>
  <c r="I1023" i="1"/>
  <c r="H1023" i="1" s="1"/>
  <c r="I1027" i="1"/>
  <c r="H1027" i="1" s="1"/>
  <c r="I1031" i="1"/>
  <c r="H1031" i="1" s="1"/>
  <c r="I1035" i="1"/>
  <c r="H1035" i="1" s="1"/>
  <c r="I1039" i="1"/>
  <c r="H1039" i="1" s="1"/>
  <c r="I1043" i="1"/>
  <c r="H1043" i="1" s="1"/>
  <c r="I1047" i="1"/>
  <c r="H1047" i="1" s="1"/>
  <c r="I1051" i="1"/>
  <c r="H1051" i="1" s="1"/>
  <c r="I1055" i="1"/>
  <c r="H1055" i="1" s="1"/>
  <c r="I36" i="1"/>
  <c r="H36" i="1" s="1"/>
  <c r="I148" i="1"/>
  <c r="H148" i="1" s="1"/>
  <c r="I212" i="1"/>
  <c r="H212" i="1" s="1"/>
  <c r="I276" i="1"/>
  <c r="H276" i="1" s="1"/>
  <c r="I340" i="1"/>
  <c r="H340" i="1" s="1"/>
  <c r="I374" i="1"/>
  <c r="H374" i="1" s="1"/>
  <c r="I406" i="1"/>
  <c r="H406" i="1" s="1"/>
  <c r="I438" i="1"/>
  <c r="H438" i="1" s="1"/>
  <c r="I470" i="1"/>
  <c r="H470" i="1" s="1"/>
  <c r="I502" i="1"/>
  <c r="H502" i="1" s="1"/>
  <c r="I534" i="1"/>
  <c r="H534" i="1" s="1"/>
  <c r="I556" i="1"/>
  <c r="H556" i="1" s="1"/>
  <c r="I572" i="1"/>
  <c r="H572" i="1" s="1"/>
  <c r="I588" i="1"/>
  <c r="H588" i="1" s="1"/>
  <c r="I604" i="1"/>
  <c r="H604" i="1" s="1"/>
  <c r="I620" i="1"/>
  <c r="H620" i="1" s="1"/>
  <c r="I636" i="1"/>
  <c r="H636" i="1" s="1"/>
  <c r="I652" i="1"/>
  <c r="H652" i="1" s="1"/>
  <c r="I668" i="1"/>
  <c r="H668" i="1" s="1"/>
  <c r="I684" i="1"/>
  <c r="H684" i="1" s="1"/>
  <c r="I700" i="1"/>
  <c r="H700" i="1" s="1"/>
  <c r="I716" i="1"/>
  <c r="H716" i="1" s="1"/>
  <c r="I732" i="1"/>
  <c r="H732" i="1" s="1"/>
  <c r="I748" i="1"/>
  <c r="H748" i="1" s="1"/>
  <c r="I764" i="1"/>
  <c r="H764" i="1" s="1"/>
  <c r="I780" i="1"/>
  <c r="H780" i="1" s="1"/>
  <c r="I796" i="1"/>
  <c r="H796" i="1" s="1"/>
  <c r="I812" i="1"/>
  <c r="H812" i="1" s="1"/>
  <c r="I828" i="1"/>
  <c r="H828" i="1" s="1"/>
  <c r="I844" i="1"/>
  <c r="H844" i="1" s="1"/>
  <c r="I860" i="1"/>
  <c r="H860" i="1" s="1"/>
  <c r="I876" i="1"/>
  <c r="H876" i="1" s="1"/>
  <c r="I892" i="1"/>
  <c r="H892" i="1" s="1"/>
  <c r="I908" i="1"/>
  <c r="H908" i="1" s="1"/>
  <c r="I924" i="1"/>
  <c r="H924" i="1" s="1"/>
  <c r="I940" i="1"/>
  <c r="H940" i="1" s="1"/>
  <c r="I956" i="1"/>
  <c r="H956" i="1" s="1"/>
  <c r="I972" i="1"/>
  <c r="H972" i="1" s="1"/>
  <c r="I988" i="1"/>
  <c r="H988" i="1" s="1"/>
  <c r="I1004" i="1"/>
  <c r="H1004" i="1" s="1"/>
  <c r="I1020" i="1"/>
  <c r="H1020" i="1" s="1"/>
  <c r="I1036" i="1"/>
  <c r="H1036" i="1" s="1"/>
  <c r="I1050" i="1"/>
  <c r="H1050" i="1" s="1"/>
  <c r="I1057" i="1"/>
  <c r="H1057" i="1" s="1"/>
  <c r="I1061" i="1"/>
  <c r="H1061" i="1" s="1"/>
  <c r="I1065" i="1"/>
  <c r="H1065" i="1" s="1"/>
  <c r="I1069" i="1"/>
  <c r="H1069" i="1" s="1"/>
  <c r="I1073" i="1"/>
  <c r="H1073" i="1" s="1"/>
  <c r="I1077" i="1"/>
  <c r="H1077" i="1" s="1"/>
  <c r="I1081" i="1"/>
  <c r="H1081" i="1" s="1"/>
  <c r="I1085" i="1"/>
  <c r="H1085" i="1" s="1"/>
  <c r="I1089" i="1"/>
  <c r="H1089" i="1" s="1"/>
  <c r="I1093" i="1"/>
  <c r="H1093" i="1" s="1"/>
  <c r="I1097" i="1"/>
  <c r="H1097" i="1" s="1"/>
  <c r="I1101" i="1"/>
  <c r="H1101" i="1" s="1"/>
  <c r="I1105" i="1"/>
  <c r="H1105" i="1" s="1"/>
  <c r="I1109" i="1"/>
  <c r="H1109" i="1" s="1"/>
  <c r="I1113" i="1"/>
  <c r="H1113" i="1" s="1"/>
  <c r="I1117" i="1"/>
  <c r="H1117" i="1" s="1"/>
  <c r="I1121" i="1"/>
  <c r="H1121" i="1" s="1"/>
  <c r="I1125" i="1"/>
  <c r="H1125" i="1" s="1"/>
  <c r="I1129" i="1"/>
  <c r="H1129" i="1" s="1"/>
  <c r="I1133" i="1"/>
  <c r="H1133" i="1" s="1"/>
  <c r="I1137" i="1"/>
  <c r="H1137" i="1" s="1"/>
  <c r="I1141" i="1"/>
  <c r="H1141" i="1" s="1"/>
  <c r="I1145" i="1"/>
  <c r="H1145" i="1" s="1"/>
  <c r="I1149" i="1"/>
  <c r="H1149" i="1" s="1"/>
  <c r="I1153" i="1"/>
  <c r="H1153" i="1" s="1"/>
  <c r="I1157" i="1"/>
  <c r="H1157" i="1" s="1"/>
  <c r="I1161" i="1"/>
  <c r="H1161" i="1" s="1"/>
  <c r="I1165" i="1"/>
  <c r="H1165" i="1" s="1"/>
  <c r="I1169" i="1"/>
  <c r="H1169" i="1" s="1"/>
  <c r="I1173" i="1"/>
  <c r="H1173" i="1" s="1"/>
  <c r="I1177" i="1"/>
  <c r="H1177" i="1" s="1"/>
  <c r="I1181" i="1"/>
  <c r="H1181" i="1" s="1"/>
  <c r="I1185" i="1"/>
  <c r="H1185" i="1" s="1"/>
  <c r="I1189" i="1"/>
  <c r="H1189" i="1" s="1"/>
  <c r="I1193" i="1"/>
  <c r="H1193" i="1" s="1"/>
  <c r="I1197" i="1"/>
  <c r="H1197" i="1" s="1"/>
  <c r="I1201" i="1"/>
  <c r="H1201" i="1" s="1"/>
  <c r="I1205" i="1"/>
  <c r="H1205" i="1" s="1"/>
  <c r="I1209" i="1"/>
  <c r="H1209" i="1" s="1"/>
  <c r="I1213" i="1"/>
  <c r="H1213" i="1" s="1"/>
  <c r="I1217" i="1"/>
  <c r="H1217" i="1" s="1"/>
  <c r="I1221" i="1"/>
  <c r="H1221" i="1" s="1"/>
  <c r="I1225" i="1"/>
  <c r="H1225" i="1" s="1"/>
  <c r="I1229" i="1"/>
  <c r="H1229" i="1" s="1"/>
  <c r="I1233" i="1"/>
  <c r="H1233" i="1" s="1"/>
  <c r="I1237" i="1"/>
  <c r="H1237" i="1" s="1"/>
  <c r="I1241" i="1"/>
  <c r="H1241" i="1" s="1"/>
  <c r="I1245" i="1"/>
  <c r="H1245" i="1" s="1"/>
  <c r="I1249" i="1"/>
  <c r="H1249" i="1" s="1"/>
  <c r="I1253" i="1"/>
  <c r="H1253" i="1" s="1"/>
  <c r="I1257" i="1"/>
  <c r="H1257" i="1" s="1"/>
  <c r="I1261" i="1"/>
  <c r="H1261" i="1" s="1"/>
  <c r="I1265" i="1"/>
  <c r="H1265" i="1" s="1"/>
  <c r="I1269" i="1"/>
  <c r="H1269" i="1" s="1"/>
  <c r="I1273" i="1"/>
  <c r="H1273" i="1" s="1"/>
  <c r="I1277" i="1"/>
  <c r="H1277" i="1" s="1"/>
  <c r="I1281" i="1"/>
  <c r="H1281" i="1" s="1"/>
  <c r="I1285" i="1"/>
  <c r="H1285" i="1" s="1"/>
  <c r="I1289" i="1"/>
  <c r="H1289" i="1" s="1"/>
  <c r="I1293" i="1"/>
  <c r="H1293" i="1" s="1"/>
  <c r="I1297" i="1"/>
  <c r="H1297" i="1" s="1"/>
  <c r="I1301" i="1"/>
  <c r="H1301" i="1" s="1"/>
  <c r="I1305" i="1"/>
  <c r="H1305" i="1" s="1"/>
  <c r="I1309" i="1"/>
  <c r="H1309" i="1" s="1"/>
  <c r="I1313" i="1"/>
  <c r="H1313" i="1" s="1"/>
  <c r="I1317" i="1"/>
  <c r="H1317" i="1" s="1"/>
  <c r="I1321" i="1"/>
  <c r="H1321" i="1" s="1"/>
  <c r="I1325" i="1"/>
  <c r="H1325" i="1" s="1"/>
  <c r="I1329" i="1"/>
  <c r="H1329" i="1" s="1"/>
  <c r="I1333" i="1"/>
  <c r="H1333" i="1" s="1"/>
  <c r="I1337" i="1"/>
  <c r="H1337" i="1" s="1"/>
  <c r="I1341" i="1"/>
  <c r="H1341" i="1" s="1"/>
  <c r="I1345" i="1"/>
  <c r="H1345" i="1" s="1"/>
  <c r="I1349" i="1"/>
  <c r="H1349" i="1" s="1"/>
  <c r="I1353" i="1"/>
  <c r="H1353" i="1" s="1"/>
  <c r="I1357" i="1"/>
  <c r="H1357" i="1" s="1"/>
  <c r="I1361" i="1"/>
  <c r="H1361" i="1" s="1"/>
  <c r="I1365" i="1"/>
  <c r="H1365" i="1" s="1"/>
  <c r="I1369" i="1"/>
  <c r="H1369" i="1" s="1"/>
  <c r="I1373" i="1"/>
  <c r="H1373" i="1" s="1"/>
  <c r="I1377" i="1"/>
  <c r="H1377" i="1" s="1"/>
  <c r="I1381" i="1"/>
  <c r="H1381" i="1" s="1"/>
  <c r="I1385" i="1"/>
  <c r="H1385" i="1" s="1"/>
  <c r="I1389" i="1"/>
  <c r="H1389" i="1" s="1"/>
  <c r="I1393" i="1"/>
  <c r="H1393" i="1" s="1"/>
  <c r="I1397" i="1"/>
  <c r="H1397" i="1" s="1"/>
  <c r="I1401" i="1"/>
  <c r="H1401" i="1" s="1"/>
  <c r="I1405" i="1"/>
  <c r="H1405" i="1" s="1"/>
  <c r="I1409" i="1"/>
  <c r="H1409" i="1" s="1"/>
  <c r="I1413" i="1"/>
  <c r="H1413" i="1" s="1"/>
  <c r="I1417" i="1"/>
  <c r="H1417" i="1" s="1"/>
  <c r="I1421" i="1"/>
  <c r="H1421" i="1" s="1"/>
  <c r="I1425" i="1"/>
  <c r="H1425" i="1" s="1"/>
  <c r="I1429" i="1"/>
  <c r="H1429" i="1" s="1"/>
  <c r="I1433" i="1"/>
  <c r="H1433" i="1" s="1"/>
  <c r="I1437" i="1"/>
  <c r="H1437" i="1" s="1"/>
  <c r="I1441" i="1"/>
  <c r="H1441" i="1" s="1"/>
  <c r="I1445" i="1"/>
  <c r="H1445" i="1" s="1"/>
  <c r="I1449" i="1"/>
  <c r="H1449" i="1" s="1"/>
  <c r="I1453" i="1"/>
  <c r="H1453" i="1" s="1"/>
  <c r="I1457" i="1"/>
  <c r="H1457" i="1" s="1"/>
  <c r="I1461" i="1"/>
  <c r="H1461" i="1" s="1"/>
  <c r="I1465" i="1"/>
  <c r="H1465" i="1" s="1"/>
  <c r="I1469" i="1"/>
  <c r="H1469" i="1" s="1"/>
  <c r="I1473" i="1"/>
  <c r="H1473" i="1" s="1"/>
  <c r="I1477" i="1"/>
  <c r="H1477" i="1" s="1"/>
  <c r="I1481" i="1"/>
  <c r="H1481" i="1" s="1"/>
  <c r="I1485" i="1"/>
  <c r="H1485" i="1" s="1"/>
  <c r="I1489" i="1"/>
  <c r="H1489" i="1" s="1"/>
  <c r="I1493" i="1"/>
  <c r="H1493" i="1" s="1"/>
  <c r="I1497" i="1"/>
  <c r="H1497" i="1" s="1"/>
  <c r="I1501" i="1"/>
  <c r="H1501" i="1" s="1"/>
  <c r="I1505" i="1"/>
  <c r="H1505" i="1" s="1"/>
  <c r="I1509" i="1"/>
  <c r="H1509" i="1" s="1"/>
  <c r="I1513" i="1"/>
  <c r="H1513" i="1" s="1"/>
  <c r="I1517" i="1"/>
  <c r="H1517" i="1" s="1"/>
  <c r="I1521" i="1"/>
  <c r="H1521" i="1" s="1"/>
  <c r="I1525" i="1"/>
  <c r="H1525" i="1" s="1"/>
  <c r="I1529" i="1"/>
  <c r="H1529" i="1" s="1"/>
  <c r="I1533" i="1"/>
  <c r="H1533" i="1" s="1"/>
  <c r="I1537" i="1"/>
  <c r="H1537" i="1" s="1"/>
  <c r="I1541" i="1"/>
  <c r="H1541" i="1" s="1"/>
  <c r="I1545" i="1"/>
  <c r="H1545" i="1" s="1"/>
  <c r="I1549" i="1"/>
  <c r="H1549" i="1" s="1"/>
  <c r="I1553" i="1"/>
  <c r="H1553" i="1" s="1"/>
  <c r="I1557" i="1"/>
  <c r="H1557" i="1" s="1"/>
  <c r="I1561" i="1"/>
  <c r="H1561" i="1" s="1"/>
  <c r="I1565" i="1"/>
  <c r="H1565" i="1" s="1"/>
  <c r="I1569" i="1"/>
  <c r="H1569" i="1" s="1"/>
  <c r="I1573" i="1"/>
  <c r="H1573" i="1" s="1"/>
  <c r="I1577" i="1"/>
  <c r="H1577" i="1" s="1"/>
  <c r="I1581" i="1"/>
  <c r="H1581" i="1" s="1"/>
  <c r="I1585" i="1"/>
  <c r="H1585" i="1" s="1"/>
  <c r="I1589" i="1"/>
  <c r="H1589" i="1" s="1"/>
  <c r="I1593" i="1"/>
  <c r="H1593" i="1" s="1"/>
  <c r="I1597" i="1"/>
  <c r="H1597" i="1" s="1"/>
  <c r="I1601" i="1"/>
  <c r="H1601" i="1" s="1"/>
  <c r="I1605" i="1"/>
  <c r="H1605" i="1" s="1"/>
  <c r="I1609" i="1"/>
  <c r="H1609" i="1" s="1"/>
  <c r="I1613" i="1"/>
  <c r="H1613" i="1" s="1"/>
  <c r="I1617" i="1"/>
  <c r="H1617" i="1" s="1"/>
  <c r="I1621" i="1"/>
  <c r="H1621" i="1" s="1"/>
  <c r="I1625" i="1"/>
  <c r="H1625" i="1" s="1"/>
  <c r="I1629" i="1"/>
  <c r="H1629" i="1" s="1"/>
  <c r="I1633" i="1"/>
  <c r="H1633" i="1" s="1"/>
  <c r="I1637" i="1"/>
  <c r="H1637" i="1" s="1"/>
  <c r="I1641" i="1"/>
  <c r="H1641" i="1" s="1"/>
  <c r="I1645" i="1"/>
  <c r="H1645" i="1" s="1"/>
  <c r="I1649" i="1"/>
  <c r="H1649" i="1" s="1"/>
  <c r="I1653" i="1"/>
  <c r="H1653" i="1" s="1"/>
  <c r="I1657" i="1"/>
  <c r="H1657" i="1" s="1"/>
  <c r="I1661" i="1"/>
  <c r="H1661" i="1" s="1"/>
  <c r="I1665" i="1"/>
  <c r="H1665" i="1" s="1"/>
  <c r="I1669" i="1"/>
  <c r="H1669" i="1" s="1"/>
  <c r="I1673" i="1"/>
  <c r="H1673" i="1" s="1"/>
  <c r="I1677" i="1"/>
  <c r="H1677" i="1" s="1"/>
  <c r="I1681" i="1"/>
  <c r="H1681" i="1" s="1"/>
  <c r="I1685" i="1"/>
  <c r="H1685" i="1" s="1"/>
  <c r="I1689" i="1"/>
  <c r="H1689" i="1" s="1"/>
  <c r="I1693" i="1"/>
  <c r="H1693" i="1" s="1"/>
  <c r="I1697" i="1"/>
  <c r="H1697" i="1" s="1"/>
  <c r="I1701" i="1"/>
  <c r="H1701" i="1" s="1"/>
  <c r="I1705" i="1"/>
  <c r="H1705" i="1" s="1"/>
  <c r="I1709" i="1"/>
  <c r="H1709" i="1" s="1"/>
  <c r="I1713" i="1"/>
  <c r="H1713" i="1" s="1"/>
  <c r="I1717" i="1"/>
  <c r="H1717" i="1" s="1"/>
  <c r="I1721" i="1"/>
  <c r="H1721" i="1" s="1"/>
  <c r="I1725" i="1"/>
  <c r="H1725" i="1" s="1"/>
  <c r="I1729" i="1"/>
  <c r="H1729" i="1" s="1"/>
  <c r="I1733" i="1"/>
  <c r="H1733" i="1" s="1"/>
  <c r="I1737" i="1"/>
  <c r="H1737" i="1" s="1"/>
  <c r="I1741" i="1"/>
  <c r="H1741" i="1" s="1"/>
  <c r="I1745" i="1"/>
  <c r="H1745" i="1" s="1"/>
  <c r="I1749" i="1"/>
  <c r="H1749" i="1" s="1"/>
  <c r="I1753" i="1"/>
  <c r="H1753" i="1" s="1"/>
  <c r="I1757" i="1"/>
  <c r="H1757" i="1" s="1"/>
  <c r="I1761" i="1"/>
  <c r="H1761" i="1" s="1"/>
  <c r="I1765" i="1"/>
  <c r="H1765" i="1" s="1"/>
  <c r="I1769" i="1"/>
  <c r="H1769" i="1" s="1"/>
  <c r="I1773" i="1"/>
  <c r="H1773" i="1" s="1"/>
  <c r="I68" i="1"/>
  <c r="H68" i="1" s="1"/>
  <c r="I164" i="1"/>
  <c r="H164" i="1" s="1"/>
  <c r="I228" i="1"/>
  <c r="H228" i="1" s="1"/>
  <c r="I292" i="1"/>
  <c r="H292" i="1" s="1"/>
  <c r="I350" i="1"/>
  <c r="H350" i="1" s="1"/>
  <c r="I382" i="1"/>
  <c r="H382" i="1" s="1"/>
  <c r="I414" i="1"/>
  <c r="H414" i="1" s="1"/>
  <c r="I446" i="1"/>
  <c r="H446" i="1" s="1"/>
  <c r="I478" i="1"/>
  <c r="H478" i="1" s="1"/>
  <c r="I510" i="1"/>
  <c r="H510" i="1" s="1"/>
  <c r="I542" i="1"/>
  <c r="H542" i="1" s="1"/>
  <c r="I560" i="1"/>
  <c r="H560" i="1" s="1"/>
  <c r="I576" i="1"/>
  <c r="H576" i="1" s="1"/>
  <c r="I592" i="1"/>
  <c r="H592" i="1" s="1"/>
  <c r="I608" i="1"/>
  <c r="H608" i="1" s="1"/>
  <c r="I624" i="1"/>
  <c r="H624" i="1" s="1"/>
  <c r="I640" i="1"/>
  <c r="H640" i="1" s="1"/>
  <c r="I656" i="1"/>
  <c r="H656" i="1" s="1"/>
  <c r="I672" i="1"/>
  <c r="H672" i="1" s="1"/>
  <c r="I688" i="1"/>
  <c r="H688" i="1" s="1"/>
  <c r="I704" i="1"/>
  <c r="H704" i="1" s="1"/>
  <c r="I720" i="1"/>
  <c r="H720" i="1" s="1"/>
  <c r="I736" i="1"/>
  <c r="H736" i="1" s="1"/>
  <c r="I752" i="1"/>
  <c r="H752" i="1" s="1"/>
  <c r="I768" i="1"/>
  <c r="H768" i="1" s="1"/>
  <c r="I784" i="1"/>
  <c r="H784" i="1" s="1"/>
  <c r="I800" i="1"/>
  <c r="H800" i="1" s="1"/>
  <c r="I816" i="1"/>
  <c r="H816" i="1" s="1"/>
  <c r="I832" i="1"/>
  <c r="H832" i="1" s="1"/>
  <c r="I848" i="1"/>
  <c r="H848" i="1" s="1"/>
  <c r="I864" i="1"/>
  <c r="H864" i="1" s="1"/>
  <c r="I880" i="1"/>
  <c r="H880" i="1" s="1"/>
  <c r="I896" i="1"/>
  <c r="H896" i="1" s="1"/>
  <c r="I912" i="1"/>
  <c r="H912" i="1" s="1"/>
  <c r="I928" i="1"/>
  <c r="H928" i="1" s="1"/>
  <c r="I944" i="1"/>
  <c r="H944" i="1" s="1"/>
  <c r="I960" i="1"/>
  <c r="H960" i="1" s="1"/>
  <c r="I976" i="1"/>
  <c r="H976" i="1" s="1"/>
  <c r="I992" i="1"/>
  <c r="H992" i="1" s="1"/>
  <c r="I1008" i="1"/>
  <c r="H1008" i="1" s="1"/>
  <c r="I1024" i="1"/>
  <c r="H1024" i="1" s="1"/>
  <c r="I1040" i="1"/>
  <c r="H1040" i="1" s="1"/>
  <c r="I1052" i="1"/>
  <c r="H1052" i="1" s="1"/>
  <c r="I1058" i="1"/>
  <c r="H1058" i="1" s="1"/>
  <c r="I1062" i="1"/>
  <c r="H1062" i="1" s="1"/>
  <c r="I1066" i="1"/>
  <c r="H1066" i="1" s="1"/>
  <c r="I1070" i="1"/>
  <c r="H1070" i="1" s="1"/>
  <c r="I1074" i="1"/>
  <c r="H1074" i="1" s="1"/>
  <c r="I1078" i="1"/>
  <c r="H1078" i="1" s="1"/>
  <c r="I1082" i="1"/>
  <c r="H1082" i="1" s="1"/>
  <c r="I1086" i="1"/>
  <c r="H1086" i="1" s="1"/>
  <c r="I1090" i="1"/>
  <c r="H1090" i="1" s="1"/>
  <c r="I1094" i="1"/>
  <c r="H1094" i="1" s="1"/>
  <c r="I1098" i="1"/>
  <c r="H1098" i="1" s="1"/>
  <c r="I1102" i="1"/>
  <c r="H1102" i="1" s="1"/>
  <c r="I1106" i="1"/>
  <c r="H1106" i="1" s="1"/>
  <c r="I1110" i="1"/>
  <c r="H1110" i="1" s="1"/>
  <c r="I1114" i="1"/>
  <c r="H1114" i="1" s="1"/>
  <c r="I1118" i="1"/>
  <c r="H1118" i="1" s="1"/>
  <c r="I1122" i="1"/>
  <c r="H1122" i="1" s="1"/>
  <c r="I1126" i="1"/>
  <c r="H1126" i="1" s="1"/>
  <c r="I1130" i="1"/>
  <c r="H1130" i="1" s="1"/>
  <c r="I1134" i="1"/>
  <c r="H1134" i="1" s="1"/>
  <c r="I1138" i="1"/>
  <c r="H1138" i="1" s="1"/>
  <c r="I1142" i="1"/>
  <c r="H1142" i="1" s="1"/>
  <c r="I1146" i="1"/>
  <c r="H1146" i="1" s="1"/>
  <c r="I1150" i="1"/>
  <c r="H1150" i="1" s="1"/>
  <c r="I1154" i="1"/>
  <c r="H1154" i="1" s="1"/>
  <c r="I1158" i="1"/>
  <c r="H1158" i="1" s="1"/>
  <c r="I1162" i="1"/>
  <c r="H1162" i="1" s="1"/>
  <c r="I1166" i="1"/>
  <c r="H1166" i="1" s="1"/>
  <c r="I1170" i="1"/>
  <c r="H1170" i="1" s="1"/>
  <c r="I1174" i="1"/>
  <c r="H1174" i="1" s="1"/>
  <c r="I1178" i="1"/>
  <c r="H1178" i="1" s="1"/>
  <c r="I1182" i="1"/>
  <c r="H1182" i="1" s="1"/>
  <c r="I1186" i="1"/>
  <c r="H1186" i="1" s="1"/>
  <c r="I1190" i="1"/>
  <c r="H1190" i="1" s="1"/>
  <c r="I1194" i="1"/>
  <c r="H1194" i="1" s="1"/>
  <c r="I1198" i="1"/>
  <c r="H1198" i="1" s="1"/>
  <c r="I1202" i="1"/>
  <c r="H1202" i="1" s="1"/>
  <c r="I1206" i="1"/>
  <c r="H1206" i="1" s="1"/>
  <c r="I1210" i="1"/>
  <c r="H1210" i="1" s="1"/>
  <c r="I1214" i="1"/>
  <c r="H1214" i="1" s="1"/>
  <c r="I1218" i="1"/>
  <c r="H1218" i="1" s="1"/>
  <c r="I1222" i="1"/>
  <c r="H1222" i="1" s="1"/>
  <c r="I1226" i="1"/>
  <c r="H1226" i="1" s="1"/>
  <c r="I1230" i="1"/>
  <c r="H1230" i="1" s="1"/>
  <c r="I1234" i="1"/>
  <c r="H1234" i="1" s="1"/>
  <c r="I1238" i="1"/>
  <c r="H1238" i="1" s="1"/>
  <c r="I1242" i="1"/>
  <c r="H1242" i="1" s="1"/>
  <c r="I1246" i="1"/>
  <c r="H1246" i="1" s="1"/>
  <c r="I1250" i="1"/>
  <c r="H1250" i="1" s="1"/>
  <c r="I1254" i="1"/>
  <c r="H1254" i="1" s="1"/>
  <c r="I1258" i="1"/>
  <c r="H1258" i="1" s="1"/>
  <c r="I1262" i="1"/>
  <c r="H1262" i="1" s="1"/>
  <c r="I1266" i="1"/>
  <c r="H1266" i="1" s="1"/>
  <c r="I1270" i="1"/>
  <c r="H1270" i="1" s="1"/>
  <c r="I1274" i="1"/>
  <c r="H1274" i="1" s="1"/>
  <c r="I1278" i="1"/>
  <c r="H1278" i="1" s="1"/>
  <c r="I1282" i="1"/>
  <c r="H1282" i="1" s="1"/>
  <c r="I1286" i="1"/>
  <c r="H1286" i="1" s="1"/>
  <c r="I1290" i="1"/>
  <c r="H1290" i="1" s="1"/>
  <c r="I1294" i="1"/>
  <c r="H1294" i="1" s="1"/>
  <c r="I1298" i="1"/>
  <c r="H1298" i="1" s="1"/>
  <c r="I1302" i="1"/>
  <c r="H1302" i="1" s="1"/>
  <c r="I1306" i="1"/>
  <c r="H1306" i="1" s="1"/>
  <c r="I1310" i="1"/>
  <c r="H1310" i="1" s="1"/>
  <c r="I1314" i="1"/>
  <c r="H1314" i="1" s="1"/>
  <c r="I1318" i="1"/>
  <c r="H1318" i="1" s="1"/>
  <c r="I1322" i="1"/>
  <c r="H1322" i="1" s="1"/>
  <c r="I1326" i="1"/>
  <c r="H1326" i="1" s="1"/>
  <c r="I1330" i="1"/>
  <c r="H1330" i="1" s="1"/>
  <c r="I1334" i="1"/>
  <c r="H1334" i="1" s="1"/>
  <c r="I1338" i="1"/>
  <c r="H1338" i="1" s="1"/>
  <c r="I1342" i="1"/>
  <c r="H1342" i="1" s="1"/>
  <c r="I1346" i="1"/>
  <c r="H1346" i="1" s="1"/>
  <c r="I1350" i="1"/>
  <c r="H1350" i="1" s="1"/>
  <c r="I1354" i="1"/>
  <c r="H1354" i="1" s="1"/>
  <c r="I1358" i="1"/>
  <c r="H1358" i="1" s="1"/>
  <c r="I1362" i="1"/>
  <c r="H1362" i="1" s="1"/>
  <c r="I1366" i="1"/>
  <c r="H1366" i="1" s="1"/>
  <c r="I1370" i="1"/>
  <c r="H1370" i="1" s="1"/>
  <c r="I1374" i="1"/>
  <c r="H1374" i="1" s="1"/>
  <c r="I1378" i="1"/>
  <c r="H1378" i="1" s="1"/>
  <c r="I1382" i="1"/>
  <c r="H1382" i="1" s="1"/>
  <c r="I1386" i="1"/>
  <c r="H1386" i="1" s="1"/>
  <c r="I1390" i="1"/>
  <c r="H1390" i="1" s="1"/>
  <c r="I1394" i="1"/>
  <c r="H1394" i="1" s="1"/>
  <c r="I1398" i="1"/>
  <c r="H1398" i="1" s="1"/>
  <c r="I1402" i="1"/>
  <c r="H1402" i="1" s="1"/>
  <c r="I1406" i="1"/>
  <c r="H1406" i="1" s="1"/>
  <c r="I1410" i="1"/>
  <c r="H1410" i="1" s="1"/>
  <c r="I1414" i="1"/>
  <c r="H1414" i="1" s="1"/>
  <c r="I1418" i="1"/>
  <c r="H1418" i="1" s="1"/>
  <c r="I1422" i="1"/>
  <c r="H1422" i="1" s="1"/>
  <c r="I1426" i="1"/>
  <c r="H1426" i="1" s="1"/>
  <c r="I1430" i="1"/>
  <c r="H1430" i="1" s="1"/>
  <c r="I1434" i="1"/>
  <c r="H1434" i="1" s="1"/>
  <c r="I1438" i="1"/>
  <c r="H1438" i="1" s="1"/>
  <c r="I1442" i="1"/>
  <c r="H1442" i="1" s="1"/>
  <c r="I1446" i="1"/>
  <c r="H1446" i="1" s="1"/>
  <c r="I1450" i="1"/>
  <c r="H1450" i="1" s="1"/>
  <c r="I1454" i="1"/>
  <c r="H1454" i="1" s="1"/>
  <c r="I1458" i="1"/>
  <c r="H1458" i="1" s="1"/>
  <c r="I1462" i="1"/>
  <c r="H1462" i="1" s="1"/>
  <c r="I1466" i="1"/>
  <c r="H1466" i="1" s="1"/>
  <c r="I1470" i="1"/>
  <c r="H1470" i="1" s="1"/>
  <c r="I1474" i="1"/>
  <c r="H1474" i="1" s="1"/>
  <c r="I1478" i="1"/>
  <c r="H1478" i="1" s="1"/>
  <c r="I1482" i="1"/>
  <c r="H1482" i="1" s="1"/>
  <c r="I1486" i="1"/>
  <c r="H1486" i="1" s="1"/>
  <c r="I1490" i="1"/>
  <c r="H1490" i="1" s="1"/>
  <c r="I1494" i="1"/>
  <c r="H1494" i="1" s="1"/>
  <c r="I1498" i="1"/>
  <c r="H1498" i="1" s="1"/>
  <c r="I1502" i="1"/>
  <c r="H1502" i="1" s="1"/>
  <c r="I1506" i="1"/>
  <c r="H1506" i="1" s="1"/>
  <c r="I1510" i="1"/>
  <c r="H1510" i="1" s="1"/>
  <c r="I1514" i="1"/>
  <c r="H1514" i="1" s="1"/>
  <c r="I1518" i="1"/>
  <c r="H1518" i="1" s="1"/>
  <c r="I1522" i="1"/>
  <c r="H1522" i="1" s="1"/>
  <c r="I1526" i="1"/>
  <c r="H1526" i="1" s="1"/>
  <c r="I1530" i="1"/>
  <c r="H1530" i="1" s="1"/>
  <c r="I1534" i="1"/>
  <c r="H1534" i="1" s="1"/>
  <c r="I1538" i="1"/>
  <c r="H1538" i="1" s="1"/>
  <c r="I1542" i="1"/>
  <c r="H1542" i="1" s="1"/>
  <c r="I1546" i="1"/>
  <c r="H1546" i="1" s="1"/>
  <c r="I1550" i="1"/>
  <c r="H1550" i="1" s="1"/>
  <c r="I1554" i="1"/>
  <c r="H1554" i="1" s="1"/>
  <c r="I1558" i="1"/>
  <c r="H1558" i="1" s="1"/>
  <c r="I1562" i="1"/>
  <c r="H1562" i="1" s="1"/>
  <c r="I100" i="1"/>
  <c r="H100" i="1" s="1"/>
  <c r="I180" i="1"/>
  <c r="H180" i="1" s="1"/>
  <c r="I244" i="1"/>
  <c r="H244" i="1" s="1"/>
  <c r="I308" i="1"/>
  <c r="H308" i="1" s="1"/>
  <c r="I358" i="1"/>
  <c r="H358" i="1" s="1"/>
  <c r="I390" i="1"/>
  <c r="H390" i="1" s="1"/>
  <c r="I422" i="1"/>
  <c r="H422" i="1" s="1"/>
  <c r="I454" i="1"/>
  <c r="H454" i="1" s="1"/>
  <c r="I486" i="1"/>
  <c r="H486" i="1" s="1"/>
  <c r="I518" i="1"/>
  <c r="H518" i="1" s="1"/>
  <c r="I548" i="1"/>
  <c r="H548" i="1" s="1"/>
  <c r="I564" i="1"/>
  <c r="H564" i="1" s="1"/>
  <c r="I580" i="1"/>
  <c r="H580" i="1" s="1"/>
  <c r="I596" i="1"/>
  <c r="H596" i="1" s="1"/>
  <c r="I612" i="1"/>
  <c r="H612" i="1" s="1"/>
  <c r="I628" i="1"/>
  <c r="H628" i="1" s="1"/>
  <c r="I644" i="1"/>
  <c r="H644" i="1" s="1"/>
  <c r="I660" i="1"/>
  <c r="H660" i="1" s="1"/>
  <c r="I676" i="1"/>
  <c r="H676" i="1" s="1"/>
  <c r="I692" i="1"/>
  <c r="H692" i="1" s="1"/>
  <c r="I708" i="1"/>
  <c r="H708" i="1" s="1"/>
  <c r="I724" i="1"/>
  <c r="H724" i="1" s="1"/>
  <c r="I740" i="1"/>
  <c r="H740" i="1" s="1"/>
  <c r="I756" i="1"/>
  <c r="H756" i="1" s="1"/>
  <c r="I772" i="1"/>
  <c r="H772" i="1" s="1"/>
  <c r="I788" i="1"/>
  <c r="H788" i="1" s="1"/>
  <c r="I804" i="1"/>
  <c r="H804" i="1" s="1"/>
  <c r="I820" i="1"/>
  <c r="H820" i="1" s="1"/>
  <c r="I836" i="1"/>
  <c r="H836" i="1" s="1"/>
  <c r="I852" i="1"/>
  <c r="H852" i="1" s="1"/>
  <c r="I868" i="1"/>
  <c r="H868" i="1" s="1"/>
  <c r="I884" i="1"/>
  <c r="H884" i="1" s="1"/>
  <c r="I900" i="1"/>
  <c r="H900" i="1" s="1"/>
  <c r="I916" i="1"/>
  <c r="H916" i="1" s="1"/>
  <c r="I932" i="1"/>
  <c r="H932" i="1" s="1"/>
  <c r="I948" i="1"/>
  <c r="H948" i="1" s="1"/>
  <c r="I964" i="1"/>
  <c r="H964" i="1" s="1"/>
  <c r="I980" i="1"/>
  <c r="H980" i="1" s="1"/>
  <c r="I996" i="1"/>
  <c r="H996" i="1" s="1"/>
  <c r="I1012" i="1"/>
  <c r="H1012" i="1" s="1"/>
  <c r="I1028" i="1"/>
  <c r="H1028" i="1" s="1"/>
  <c r="I1044" i="1"/>
  <c r="H1044" i="1" s="1"/>
  <c r="I1054" i="1"/>
  <c r="H1054" i="1" s="1"/>
  <c r="I1059" i="1"/>
  <c r="H1059" i="1" s="1"/>
  <c r="I1063" i="1"/>
  <c r="H1063" i="1" s="1"/>
  <c r="I1067" i="1"/>
  <c r="H1067" i="1" s="1"/>
  <c r="I1071" i="1"/>
  <c r="H1071" i="1" s="1"/>
  <c r="I1075" i="1"/>
  <c r="H1075" i="1" s="1"/>
  <c r="I1079" i="1"/>
  <c r="H1079" i="1" s="1"/>
  <c r="I1083" i="1"/>
  <c r="H1083" i="1" s="1"/>
  <c r="I1087" i="1"/>
  <c r="H1087" i="1" s="1"/>
  <c r="I1091" i="1"/>
  <c r="H1091" i="1" s="1"/>
  <c r="I1095" i="1"/>
  <c r="H1095" i="1" s="1"/>
  <c r="I1099" i="1"/>
  <c r="H1099" i="1" s="1"/>
  <c r="I1103" i="1"/>
  <c r="H1103" i="1" s="1"/>
  <c r="I1107" i="1"/>
  <c r="H1107" i="1" s="1"/>
  <c r="I1111" i="1"/>
  <c r="H1111" i="1" s="1"/>
  <c r="I1115" i="1"/>
  <c r="H1115" i="1" s="1"/>
  <c r="I1119" i="1"/>
  <c r="H1119" i="1" s="1"/>
  <c r="I1123" i="1"/>
  <c r="H1123" i="1" s="1"/>
  <c r="I1127" i="1"/>
  <c r="H1127" i="1" s="1"/>
  <c r="I1131" i="1"/>
  <c r="H1131" i="1" s="1"/>
  <c r="I1135" i="1"/>
  <c r="H1135" i="1" s="1"/>
  <c r="I1139" i="1"/>
  <c r="H1139" i="1" s="1"/>
  <c r="I1143" i="1"/>
  <c r="H1143" i="1" s="1"/>
  <c r="I1147" i="1"/>
  <c r="H1147" i="1" s="1"/>
  <c r="I1151" i="1"/>
  <c r="H1151" i="1" s="1"/>
  <c r="I1155" i="1"/>
  <c r="H1155" i="1" s="1"/>
  <c r="I1159" i="1"/>
  <c r="H1159" i="1" s="1"/>
  <c r="I1163" i="1"/>
  <c r="H1163" i="1" s="1"/>
  <c r="I1167" i="1"/>
  <c r="H1167" i="1" s="1"/>
  <c r="I1171" i="1"/>
  <c r="H1171" i="1" s="1"/>
  <c r="I1175" i="1"/>
  <c r="H1175" i="1" s="1"/>
  <c r="I1179" i="1"/>
  <c r="H1179" i="1" s="1"/>
  <c r="I1183" i="1"/>
  <c r="H1183" i="1" s="1"/>
  <c r="I1187" i="1"/>
  <c r="H1187" i="1" s="1"/>
  <c r="I1191" i="1"/>
  <c r="H1191" i="1" s="1"/>
  <c r="I1195" i="1"/>
  <c r="H1195" i="1" s="1"/>
  <c r="I1199" i="1"/>
  <c r="H1199" i="1" s="1"/>
  <c r="I1203" i="1"/>
  <c r="H1203" i="1" s="1"/>
  <c r="I1207" i="1"/>
  <c r="H1207" i="1" s="1"/>
  <c r="I1211" i="1"/>
  <c r="H1211" i="1" s="1"/>
  <c r="I1215" i="1"/>
  <c r="H1215" i="1" s="1"/>
  <c r="I1219" i="1"/>
  <c r="H1219" i="1" s="1"/>
  <c r="I1223" i="1"/>
  <c r="H1223" i="1" s="1"/>
  <c r="I1227" i="1"/>
  <c r="H1227" i="1" s="1"/>
  <c r="I1231" i="1"/>
  <c r="H1231" i="1" s="1"/>
  <c r="I1235" i="1"/>
  <c r="H1235" i="1" s="1"/>
  <c r="I1239" i="1"/>
  <c r="H1239" i="1" s="1"/>
  <c r="I1243" i="1"/>
  <c r="H1243" i="1" s="1"/>
  <c r="I1247" i="1"/>
  <c r="H1247" i="1" s="1"/>
  <c r="I1251" i="1"/>
  <c r="H1251" i="1" s="1"/>
  <c r="I1255" i="1"/>
  <c r="H1255" i="1" s="1"/>
  <c r="I1259" i="1"/>
  <c r="H1259" i="1" s="1"/>
  <c r="I1263" i="1"/>
  <c r="H1263" i="1" s="1"/>
  <c r="I1267" i="1"/>
  <c r="H1267" i="1" s="1"/>
  <c r="I1271" i="1"/>
  <c r="H1271" i="1" s="1"/>
  <c r="I1275" i="1"/>
  <c r="H1275" i="1" s="1"/>
  <c r="I1279" i="1"/>
  <c r="H1279" i="1" s="1"/>
  <c r="I1283" i="1"/>
  <c r="H1283" i="1" s="1"/>
  <c r="I1287" i="1"/>
  <c r="H1287" i="1" s="1"/>
  <c r="I1291" i="1"/>
  <c r="H1291" i="1" s="1"/>
  <c r="I1295" i="1"/>
  <c r="H1295" i="1" s="1"/>
  <c r="I1299" i="1"/>
  <c r="H1299" i="1" s="1"/>
  <c r="I1303" i="1"/>
  <c r="H1303" i="1" s="1"/>
  <c r="I1307" i="1"/>
  <c r="H1307" i="1" s="1"/>
  <c r="I1311" i="1"/>
  <c r="H1311" i="1" s="1"/>
  <c r="I1315" i="1"/>
  <c r="H1315" i="1" s="1"/>
  <c r="I1319" i="1"/>
  <c r="H1319" i="1" s="1"/>
  <c r="I1323" i="1"/>
  <c r="H1323" i="1" s="1"/>
  <c r="I1327" i="1"/>
  <c r="H1327" i="1" s="1"/>
  <c r="I1331" i="1"/>
  <c r="H1331" i="1" s="1"/>
  <c r="I1335" i="1"/>
  <c r="H1335" i="1" s="1"/>
  <c r="I1339" i="1"/>
  <c r="H1339" i="1" s="1"/>
  <c r="I1343" i="1"/>
  <c r="H1343" i="1" s="1"/>
  <c r="I1347" i="1"/>
  <c r="H1347" i="1" s="1"/>
  <c r="I1351" i="1"/>
  <c r="H1351" i="1" s="1"/>
  <c r="I1355" i="1"/>
  <c r="H1355" i="1" s="1"/>
  <c r="I1359" i="1"/>
  <c r="H1359" i="1" s="1"/>
  <c r="I1363" i="1"/>
  <c r="H1363" i="1" s="1"/>
  <c r="I1367" i="1"/>
  <c r="H1367" i="1" s="1"/>
  <c r="I1371" i="1"/>
  <c r="H1371" i="1" s="1"/>
  <c r="I1375" i="1"/>
  <c r="H1375" i="1" s="1"/>
  <c r="I1379" i="1"/>
  <c r="H1379" i="1" s="1"/>
  <c r="I1383" i="1"/>
  <c r="H1383" i="1" s="1"/>
  <c r="I1387" i="1"/>
  <c r="H1387" i="1" s="1"/>
  <c r="I1391" i="1"/>
  <c r="H1391" i="1" s="1"/>
  <c r="I1395" i="1"/>
  <c r="H1395" i="1" s="1"/>
  <c r="I1399" i="1"/>
  <c r="H1399" i="1" s="1"/>
  <c r="I1403" i="1"/>
  <c r="H1403" i="1" s="1"/>
  <c r="I1407" i="1"/>
  <c r="H1407" i="1" s="1"/>
  <c r="I1411" i="1"/>
  <c r="H1411" i="1" s="1"/>
  <c r="I1415" i="1"/>
  <c r="H1415" i="1" s="1"/>
  <c r="I1419" i="1"/>
  <c r="H1419" i="1" s="1"/>
  <c r="I1423" i="1"/>
  <c r="H1423" i="1" s="1"/>
  <c r="I1427" i="1"/>
  <c r="H1427" i="1" s="1"/>
  <c r="I1431" i="1"/>
  <c r="H1431" i="1" s="1"/>
  <c r="I1435" i="1"/>
  <c r="H1435" i="1" s="1"/>
  <c r="I1439" i="1"/>
  <c r="H1439" i="1" s="1"/>
  <c r="I1443" i="1"/>
  <c r="H1443" i="1" s="1"/>
  <c r="I1447" i="1"/>
  <c r="H1447" i="1" s="1"/>
  <c r="I1451" i="1"/>
  <c r="H1451" i="1" s="1"/>
  <c r="I1455" i="1"/>
  <c r="H1455" i="1" s="1"/>
  <c r="I1459" i="1"/>
  <c r="H1459" i="1" s="1"/>
  <c r="I1463" i="1"/>
  <c r="H1463" i="1" s="1"/>
  <c r="I1467" i="1"/>
  <c r="H1467" i="1" s="1"/>
  <c r="I1471" i="1"/>
  <c r="H1471" i="1" s="1"/>
  <c r="I1475" i="1"/>
  <c r="H1475" i="1" s="1"/>
  <c r="I1479" i="1"/>
  <c r="H1479" i="1" s="1"/>
  <c r="I1483" i="1"/>
  <c r="H1483" i="1" s="1"/>
  <c r="I1487" i="1"/>
  <c r="H1487" i="1" s="1"/>
  <c r="I1491" i="1"/>
  <c r="H1491" i="1" s="1"/>
  <c r="I1495" i="1"/>
  <c r="H1495" i="1" s="1"/>
  <c r="I1499" i="1"/>
  <c r="H1499" i="1" s="1"/>
  <c r="I1503" i="1"/>
  <c r="H1503" i="1" s="1"/>
  <c r="I1507" i="1"/>
  <c r="H1507" i="1" s="1"/>
  <c r="I1511" i="1"/>
  <c r="H1511" i="1" s="1"/>
  <c r="I1515" i="1"/>
  <c r="H1515" i="1" s="1"/>
  <c r="I1519" i="1"/>
  <c r="H1519" i="1" s="1"/>
  <c r="I1523" i="1"/>
  <c r="H1523" i="1" s="1"/>
  <c r="I1527" i="1"/>
  <c r="H1527" i="1" s="1"/>
  <c r="I1531" i="1"/>
  <c r="H1531" i="1" s="1"/>
  <c r="I1535" i="1"/>
  <c r="H1535" i="1" s="1"/>
  <c r="I1539" i="1"/>
  <c r="H1539" i="1" s="1"/>
  <c r="I1543" i="1"/>
  <c r="H1543" i="1" s="1"/>
  <c r="I1547" i="1"/>
  <c r="H1547" i="1" s="1"/>
  <c r="I1551" i="1"/>
  <c r="H1551" i="1" s="1"/>
  <c r="I1555" i="1"/>
  <c r="H1555" i="1" s="1"/>
  <c r="I1559" i="1"/>
  <c r="H1559" i="1" s="1"/>
  <c r="I1563" i="1"/>
  <c r="H1563" i="1" s="1"/>
  <c r="I1567" i="1"/>
  <c r="H1567" i="1" s="1"/>
  <c r="I1571" i="1"/>
  <c r="H1571" i="1" s="1"/>
  <c r="I1575" i="1"/>
  <c r="H1575" i="1" s="1"/>
  <c r="I1579" i="1"/>
  <c r="H1579" i="1" s="1"/>
  <c r="I1583" i="1"/>
  <c r="H1583" i="1" s="1"/>
  <c r="I1587" i="1"/>
  <c r="H1587" i="1" s="1"/>
  <c r="I1591" i="1"/>
  <c r="H1591" i="1" s="1"/>
  <c r="I1595" i="1"/>
  <c r="H1595" i="1" s="1"/>
  <c r="I1599" i="1"/>
  <c r="H1599" i="1" s="1"/>
  <c r="I1603" i="1"/>
  <c r="H1603" i="1" s="1"/>
  <c r="I1607" i="1"/>
  <c r="H1607" i="1" s="1"/>
  <c r="I1611" i="1"/>
  <c r="H1611" i="1" s="1"/>
  <c r="I1615" i="1"/>
  <c r="H1615" i="1" s="1"/>
  <c r="I1619" i="1"/>
  <c r="H1619" i="1" s="1"/>
  <c r="I1623" i="1"/>
  <c r="H1623" i="1" s="1"/>
  <c r="I1627" i="1"/>
  <c r="H1627" i="1" s="1"/>
  <c r="I1631" i="1"/>
  <c r="H1631" i="1" s="1"/>
  <c r="I1635" i="1"/>
  <c r="H1635" i="1" s="1"/>
  <c r="I1639" i="1"/>
  <c r="H1639" i="1" s="1"/>
  <c r="I1643" i="1"/>
  <c r="H1643" i="1" s="1"/>
  <c r="I1647" i="1"/>
  <c r="H1647" i="1" s="1"/>
  <c r="I1651" i="1"/>
  <c r="H1651" i="1" s="1"/>
  <c r="I1655" i="1"/>
  <c r="H1655" i="1" s="1"/>
  <c r="I1659" i="1"/>
  <c r="H1659" i="1" s="1"/>
  <c r="I1663" i="1"/>
  <c r="H1663" i="1" s="1"/>
  <c r="I1667" i="1"/>
  <c r="H1667" i="1" s="1"/>
  <c r="I1671" i="1"/>
  <c r="H1671" i="1" s="1"/>
  <c r="I1675" i="1"/>
  <c r="H1675" i="1" s="1"/>
  <c r="I1679" i="1"/>
  <c r="H1679" i="1" s="1"/>
  <c r="I1683" i="1"/>
  <c r="H1683" i="1" s="1"/>
  <c r="I1687" i="1"/>
  <c r="H1687" i="1" s="1"/>
  <c r="I1691" i="1"/>
  <c r="H1691" i="1" s="1"/>
  <c r="I1695" i="1"/>
  <c r="H1695" i="1" s="1"/>
  <c r="I1699" i="1"/>
  <c r="H1699" i="1" s="1"/>
  <c r="I1703" i="1"/>
  <c r="H1703" i="1" s="1"/>
  <c r="I1707" i="1"/>
  <c r="H1707" i="1" s="1"/>
  <c r="I1711" i="1"/>
  <c r="H1711" i="1" s="1"/>
  <c r="I1715" i="1"/>
  <c r="H1715" i="1" s="1"/>
  <c r="I1719" i="1"/>
  <c r="H1719" i="1" s="1"/>
  <c r="I1723" i="1"/>
  <c r="H1723" i="1" s="1"/>
  <c r="I1727" i="1"/>
  <c r="H1727" i="1" s="1"/>
  <c r="I1731" i="1"/>
  <c r="H1731" i="1" s="1"/>
  <c r="I1735" i="1"/>
  <c r="H1735" i="1" s="1"/>
  <c r="I1739" i="1"/>
  <c r="H1739" i="1" s="1"/>
  <c r="I1743" i="1"/>
  <c r="H1743" i="1" s="1"/>
  <c r="I1747" i="1"/>
  <c r="H1747" i="1" s="1"/>
  <c r="I1751" i="1"/>
  <c r="H1751" i="1" s="1"/>
  <c r="I1755" i="1"/>
  <c r="H1755" i="1" s="1"/>
  <c r="I1759" i="1"/>
  <c r="H1759" i="1" s="1"/>
  <c r="I1763" i="1"/>
  <c r="H1763" i="1" s="1"/>
  <c r="I1767" i="1"/>
  <c r="H1767" i="1" s="1"/>
  <c r="I1771" i="1"/>
  <c r="H1771" i="1" s="1"/>
  <c r="I1775" i="1"/>
  <c r="H1775" i="1" s="1"/>
  <c r="I132" i="1"/>
  <c r="H132" i="1" s="1"/>
  <c r="I366" i="1"/>
  <c r="H366" i="1" s="1"/>
  <c r="I494" i="1"/>
  <c r="H494" i="1" s="1"/>
  <c r="I584" i="1"/>
  <c r="H584" i="1" s="1"/>
  <c r="I648" i="1"/>
  <c r="H648" i="1" s="1"/>
  <c r="I712" i="1"/>
  <c r="H712" i="1" s="1"/>
  <c r="I776" i="1"/>
  <c r="H776" i="1" s="1"/>
  <c r="I840" i="1"/>
  <c r="H840" i="1" s="1"/>
  <c r="I904" i="1"/>
  <c r="H904" i="1" s="1"/>
  <c r="I968" i="1"/>
  <c r="H968" i="1" s="1"/>
  <c r="I1032" i="1"/>
  <c r="H1032" i="1" s="1"/>
  <c r="I1064" i="1"/>
  <c r="H1064" i="1" s="1"/>
  <c r="I1080" i="1"/>
  <c r="H1080" i="1" s="1"/>
  <c r="I1096" i="1"/>
  <c r="H1096" i="1" s="1"/>
  <c r="I1112" i="1"/>
  <c r="H1112" i="1" s="1"/>
  <c r="I1128" i="1"/>
  <c r="H1128" i="1" s="1"/>
  <c r="I1144" i="1"/>
  <c r="H1144" i="1" s="1"/>
  <c r="I1160" i="1"/>
  <c r="H1160" i="1" s="1"/>
  <c r="I1176" i="1"/>
  <c r="H1176" i="1" s="1"/>
  <c r="I1192" i="1"/>
  <c r="H1192" i="1" s="1"/>
  <c r="I1208" i="1"/>
  <c r="H1208" i="1" s="1"/>
  <c r="I1224" i="1"/>
  <c r="H1224" i="1" s="1"/>
  <c r="I1240" i="1"/>
  <c r="H1240" i="1" s="1"/>
  <c r="I1256" i="1"/>
  <c r="H1256" i="1" s="1"/>
  <c r="I1272" i="1"/>
  <c r="H1272" i="1" s="1"/>
  <c r="I1288" i="1"/>
  <c r="H1288" i="1" s="1"/>
  <c r="I1304" i="1"/>
  <c r="H1304" i="1" s="1"/>
  <c r="I1320" i="1"/>
  <c r="H1320" i="1" s="1"/>
  <c r="I1336" i="1"/>
  <c r="H1336" i="1" s="1"/>
  <c r="I1352" i="1"/>
  <c r="H1352" i="1" s="1"/>
  <c r="I1368" i="1"/>
  <c r="H1368" i="1" s="1"/>
  <c r="I1384" i="1"/>
  <c r="H1384" i="1" s="1"/>
  <c r="I1400" i="1"/>
  <c r="H1400" i="1" s="1"/>
  <c r="I1416" i="1"/>
  <c r="H1416" i="1" s="1"/>
  <c r="I1432" i="1"/>
  <c r="H1432" i="1" s="1"/>
  <c r="I1448" i="1"/>
  <c r="H1448" i="1" s="1"/>
  <c r="I1464" i="1"/>
  <c r="H1464" i="1" s="1"/>
  <c r="I1480" i="1"/>
  <c r="H1480" i="1" s="1"/>
  <c r="I1496" i="1"/>
  <c r="H1496" i="1" s="1"/>
  <c r="I1512" i="1"/>
  <c r="H1512" i="1" s="1"/>
  <c r="I1528" i="1"/>
  <c r="H1528" i="1" s="1"/>
  <c r="I1544" i="1"/>
  <c r="H1544" i="1" s="1"/>
  <c r="I1560" i="1"/>
  <c r="H1560" i="1" s="1"/>
  <c r="I1570" i="1"/>
  <c r="H1570" i="1" s="1"/>
  <c r="I1578" i="1"/>
  <c r="H1578" i="1" s="1"/>
  <c r="I1586" i="1"/>
  <c r="H1586" i="1" s="1"/>
  <c r="I1594" i="1"/>
  <c r="H1594" i="1" s="1"/>
  <c r="I1602" i="1"/>
  <c r="H1602" i="1" s="1"/>
  <c r="I1610" i="1"/>
  <c r="H1610" i="1" s="1"/>
  <c r="I1618" i="1"/>
  <c r="H1618" i="1" s="1"/>
  <c r="I1626" i="1"/>
  <c r="H1626" i="1" s="1"/>
  <c r="I1634" i="1"/>
  <c r="H1634" i="1" s="1"/>
  <c r="I1642" i="1"/>
  <c r="H1642" i="1" s="1"/>
  <c r="I1650" i="1"/>
  <c r="H1650" i="1" s="1"/>
  <c r="I1658" i="1"/>
  <c r="H1658" i="1" s="1"/>
  <c r="I1666" i="1"/>
  <c r="H1666" i="1" s="1"/>
  <c r="I1674" i="1"/>
  <c r="H1674" i="1" s="1"/>
  <c r="I1682" i="1"/>
  <c r="H1682" i="1" s="1"/>
  <c r="I1690" i="1"/>
  <c r="H1690" i="1" s="1"/>
  <c r="I1698" i="1"/>
  <c r="H1698" i="1" s="1"/>
  <c r="I1706" i="1"/>
  <c r="H1706" i="1" s="1"/>
  <c r="I1714" i="1"/>
  <c r="H1714" i="1" s="1"/>
  <c r="I1722" i="1"/>
  <c r="H1722" i="1" s="1"/>
  <c r="I1730" i="1"/>
  <c r="H1730" i="1" s="1"/>
  <c r="I1738" i="1"/>
  <c r="H1738" i="1" s="1"/>
  <c r="I1746" i="1"/>
  <c r="H1746" i="1" s="1"/>
  <c r="I1754" i="1"/>
  <c r="H1754" i="1" s="1"/>
  <c r="I1762" i="1"/>
  <c r="H1762" i="1" s="1"/>
  <c r="I1770" i="1"/>
  <c r="H1770" i="1" s="1"/>
  <c r="I1777" i="1"/>
  <c r="H1777" i="1" s="1"/>
  <c r="I1781" i="1"/>
  <c r="H1781" i="1" s="1"/>
  <c r="I1785" i="1"/>
  <c r="H1785" i="1" s="1"/>
  <c r="I1789" i="1"/>
  <c r="H1789" i="1" s="1"/>
  <c r="I1793" i="1"/>
  <c r="H1793" i="1" s="1"/>
  <c r="I1797" i="1"/>
  <c r="H1797" i="1" s="1"/>
  <c r="I1801" i="1"/>
  <c r="H1801" i="1" s="1"/>
  <c r="I1805" i="1"/>
  <c r="H1805" i="1" s="1"/>
  <c r="I1809" i="1"/>
  <c r="H1809" i="1" s="1"/>
  <c r="I1813" i="1"/>
  <c r="H1813" i="1" s="1"/>
  <c r="I1817" i="1"/>
  <c r="H1817" i="1" s="1"/>
  <c r="I1821" i="1"/>
  <c r="H1821" i="1" s="1"/>
  <c r="I1825" i="1"/>
  <c r="H1825" i="1" s="1"/>
  <c r="I1829" i="1"/>
  <c r="H1829" i="1" s="1"/>
  <c r="I1833" i="1"/>
  <c r="H1833" i="1" s="1"/>
  <c r="I1837" i="1"/>
  <c r="H1837" i="1" s="1"/>
  <c r="I1841" i="1"/>
  <c r="H1841" i="1" s="1"/>
  <c r="I1845" i="1"/>
  <c r="H1845" i="1" s="1"/>
  <c r="I1849" i="1"/>
  <c r="H1849" i="1" s="1"/>
  <c r="I1853" i="1"/>
  <c r="H1853" i="1" s="1"/>
  <c r="I1857" i="1"/>
  <c r="H1857" i="1" s="1"/>
  <c r="I1861" i="1"/>
  <c r="H1861" i="1" s="1"/>
  <c r="I1865" i="1"/>
  <c r="H1865" i="1" s="1"/>
  <c r="I1869" i="1"/>
  <c r="H1869" i="1" s="1"/>
  <c r="I1873" i="1"/>
  <c r="H1873" i="1" s="1"/>
  <c r="I1877" i="1"/>
  <c r="H1877" i="1" s="1"/>
  <c r="I1881" i="1"/>
  <c r="H1881" i="1" s="1"/>
  <c r="I1885" i="1"/>
  <c r="H1885" i="1" s="1"/>
  <c r="I1889" i="1"/>
  <c r="H1889" i="1" s="1"/>
  <c r="I1893" i="1"/>
  <c r="H1893" i="1" s="1"/>
  <c r="I1897" i="1"/>
  <c r="H1897" i="1" s="1"/>
  <c r="I1901" i="1"/>
  <c r="H1901" i="1" s="1"/>
  <c r="I1905" i="1"/>
  <c r="H1905" i="1" s="1"/>
  <c r="I1909" i="1"/>
  <c r="H1909" i="1" s="1"/>
  <c r="I1913" i="1"/>
  <c r="H1913" i="1" s="1"/>
  <c r="I1917" i="1"/>
  <c r="H1917" i="1" s="1"/>
  <c r="I1921" i="1"/>
  <c r="H1921" i="1" s="1"/>
  <c r="I1925" i="1"/>
  <c r="H1925" i="1" s="1"/>
  <c r="I1929" i="1"/>
  <c r="H1929" i="1" s="1"/>
  <c r="I1933" i="1"/>
  <c r="H1933" i="1" s="1"/>
  <c r="I1937" i="1"/>
  <c r="H1937" i="1" s="1"/>
  <c r="I1941" i="1"/>
  <c r="H1941" i="1" s="1"/>
  <c r="I1945" i="1"/>
  <c r="H1945" i="1" s="1"/>
  <c r="I1949" i="1"/>
  <c r="H1949" i="1" s="1"/>
  <c r="I1953" i="1"/>
  <c r="H1953" i="1" s="1"/>
  <c r="I1957" i="1"/>
  <c r="H1957" i="1" s="1"/>
  <c r="I1961" i="1"/>
  <c r="H1961" i="1" s="1"/>
  <c r="I1965" i="1"/>
  <c r="H1965" i="1" s="1"/>
  <c r="I1969" i="1"/>
  <c r="H1969" i="1" s="1"/>
  <c r="I1973" i="1"/>
  <c r="H1973" i="1" s="1"/>
  <c r="I1977" i="1"/>
  <c r="H1977" i="1" s="1"/>
  <c r="I1981" i="1"/>
  <c r="H1981" i="1" s="1"/>
  <c r="I1985" i="1"/>
  <c r="H1985" i="1" s="1"/>
  <c r="I1989" i="1"/>
  <c r="H1989" i="1" s="1"/>
  <c r="I1993" i="1"/>
  <c r="H1993" i="1" s="1"/>
  <c r="I1997" i="1"/>
  <c r="H1997" i="1" s="1"/>
  <c r="I2001" i="1"/>
  <c r="H2001" i="1" s="1"/>
  <c r="I2005" i="1"/>
  <c r="H2005" i="1" s="1"/>
  <c r="I2009" i="1"/>
  <c r="H2009" i="1" s="1"/>
  <c r="I2013" i="1"/>
  <c r="H2013" i="1" s="1"/>
  <c r="I2017" i="1"/>
  <c r="H2017" i="1" s="1"/>
  <c r="I2021" i="1"/>
  <c r="H2021" i="1" s="1"/>
  <c r="I2025" i="1"/>
  <c r="H2025" i="1" s="1"/>
  <c r="I2029" i="1"/>
  <c r="H2029" i="1" s="1"/>
  <c r="I2033" i="1"/>
  <c r="H2033" i="1" s="1"/>
  <c r="I2037" i="1"/>
  <c r="H2037" i="1" s="1"/>
  <c r="I2041" i="1"/>
  <c r="H2041" i="1" s="1"/>
  <c r="I2045" i="1"/>
  <c r="H2045" i="1" s="1"/>
  <c r="I2049" i="1"/>
  <c r="H2049" i="1" s="1"/>
  <c r="I2053" i="1"/>
  <c r="H2053" i="1" s="1"/>
  <c r="I2057" i="1"/>
  <c r="H2057" i="1" s="1"/>
  <c r="I2061" i="1"/>
  <c r="H2061" i="1" s="1"/>
  <c r="I2065" i="1"/>
  <c r="H2065" i="1" s="1"/>
  <c r="I2069" i="1"/>
  <c r="H2069" i="1" s="1"/>
  <c r="I2073" i="1"/>
  <c r="H2073" i="1" s="1"/>
  <c r="I2077" i="1"/>
  <c r="H2077" i="1" s="1"/>
  <c r="I2081" i="1"/>
  <c r="H2081" i="1" s="1"/>
  <c r="I2085" i="1"/>
  <c r="H2085" i="1" s="1"/>
  <c r="I2089" i="1"/>
  <c r="H2089" i="1" s="1"/>
  <c r="I2093" i="1"/>
  <c r="H2093" i="1" s="1"/>
  <c r="I2097" i="1"/>
  <c r="H2097" i="1" s="1"/>
  <c r="I2101" i="1"/>
  <c r="H2101" i="1" s="1"/>
  <c r="I2105" i="1"/>
  <c r="H2105" i="1" s="1"/>
  <c r="I2109" i="1"/>
  <c r="H2109" i="1" s="1"/>
  <c r="I2113" i="1"/>
  <c r="H2113" i="1" s="1"/>
  <c r="I2117" i="1"/>
  <c r="H2117" i="1" s="1"/>
  <c r="I2121" i="1"/>
  <c r="H2121" i="1" s="1"/>
  <c r="I2125" i="1"/>
  <c r="H2125" i="1" s="1"/>
  <c r="I2129" i="1"/>
  <c r="H2129" i="1" s="1"/>
  <c r="I2133" i="1"/>
  <c r="H2133" i="1" s="1"/>
  <c r="I2137" i="1"/>
  <c r="H2137" i="1" s="1"/>
  <c r="I2141" i="1"/>
  <c r="H2141" i="1" s="1"/>
  <c r="I2145" i="1"/>
  <c r="H2145" i="1" s="1"/>
  <c r="I2149" i="1"/>
  <c r="H2149" i="1" s="1"/>
  <c r="I2153" i="1"/>
  <c r="H2153" i="1" s="1"/>
  <c r="I2157" i="1"/>
  <c r="H2157" i="1" s="1"/>
  <c r="I2161" i="1"/>
  <c r="H2161" i="1" s="1"/>
  <c r="I2165" i="1"/>
  <c r="H2165" i="1" s="1"/>
  <c r="I2169" i="1"/>
  <c r="H2169" i="1" s="1"/>
  <c r="I2173" i="1"/>
  <c r="H2173" i="1" s="1"/>
  <c r="I2177" i="1"/>
  <c r="H2177" i="1" s="1"/>
  <c r="I2181" i="1"/>
  <c r="H2181" i="1" s="1"/>
  <c r="I2185" i="1"/>
  <c r="H2185" i="1" s="1"/>
  <c r="I2189" i="1"/>
  <c r="H2189" i="1" s="1"/>
  <c r="I2193" i="1"/>
  <c r="H2193" i="1" s="1"/>
  <c r="I2197" i="1"/>
  <c r="H2197" i="1" s="1"/>
  <c r="I2201" i="1"/>
  <c r="H2201" i="1" s="1"/>
  <c r="I2205" i="1"/>
  <c r="H2205" i="1" s="1"/>
  <c r="I2209" i="1"/>
  <c r="H2209" i="1" s="1"/>
  <c r="I2213" i="1"/>
  <c r="H2213" i="1" s="1"/>
  <c r="I2217" i="1"/>
  <c r="H2217" i="1" s="1"/>
  <c r="I2221" i="1"/>
  <c r="H2221" i="1" s="1"/>
  <c r="I2225" i="1"/>
  <c r="H2225" i="1" s="1"/>
  <c r="I2229" i="1"/>
  <c r="H2229" i="1" s="1"/>
  <c r="I2233" i="1"/>
  <c r="H2233" i="1" s="1"/>
  <c r="I2237" i="1"/>
  <c r="H2237" i="1" s="1"/>
  <c r="I2241" i="1"/>
  <c r="H2241" i="1" s="1"/>
  <c r="I2245" i="1"/>
  <c r="H2245" i="1" s="1"/>
  <c r="I2249" i="1"/>
  <c r="H2249" i="1" s="1"/>
  <c r="I2253" i="1"/>
  <c r="H2253" i="1" s="1"/>
  <c r="I2257" i="1"/>
  <c r="H2257" i="1" s="1"/>
  <c r="I2261" i="1"/>
  <c r="H2261" i="1" s="1"/>
  <c r="I2265" i="1"/>
  <c r="H2265" i="1" s="1"/>
  <c r="I2269" i="1"/>
  <c r="H2269" i="1" s="1"/>
  <c r="I2273" i="1"/>
  <c r="H2273" i="1" s="1"/>
  <c r="I2277" i="1"/>
  <c r="H2277" i="1" s="1"/>
  <c r="I2281" i="1"/>
  <c r="H2281" i="1" s="1"/>
  <c r="I2285" i="1"/>
  <c r="H2285" i="1" s="1"/>
  <c r="I2289" i="1"/>
  <c r="H2289" i="1" s="1"/>
  <c r="I2293" i="1"/>
  <c r="H2293" i="1" s="1"/>
  <c r="I2297" i="1"/>
  <c r="H2297" i="1" s="1"/>
  <c r="I2301" i="1"/>
  <c r="H2301" i="1" s="1"/>
  <c r="I2305" i="1"/>
  <c r="H2305" i="1" s="1"/>
  <c r="I2309" i="1"/>
  <c r="H2309" i="1" s="1"/>
  <c r="I2313" i="1"/>
  <c r="H2313" i="1" s="1"/>
  <c r="I2317" i="1"/>
  <c r="H2317" i="1" s="1"/>
  <c r="I2321" i="1"/>
  <c r="H2321" i="1" s="1"/>
  <c r="I2325" i="1"/>
  <c r="H2325" i="1" s="1"/>
  <c r="I2329" i="1"/>
  <c r="H2329" i="1" s="1"/>
  <c r="I2333" i="1"/>
  <c r="H2333" i="1" s="1"/>
  <c r="I2337" i="1"/>
  <c r="H2337" i="1" s="1"/>
  <c r="I2341" i="1"/>
  <c r="H2341" i="1" s="1"/>
  <c r="I2345" i="1"/>
  <c r="H2345" i="1" s="1"/>
  <c r="I2349" i="1"/>
  <c r="H2349" i="1" s="1"/>
  <c r="I2353" i="1"/>
  <c r="H2353" i="1" s="1"/>
  <c r="I2357" i="1"/>
  <c r="H2357" i="1" s="1"/>
  <c r="I2361" i="1"/>
  <c r="H2361" i="1" s="1"/>
  <c r="I2365" i="1"/>
  <c r="H2365" i="1" s="1"/>
  <c r="I2369" i="1"/>
  <c r="H2369" i="1" s="1"/>
  <c r="I2373" i="1"/>
  <c r="H2373" i="1" s="1"/>
  <c r="I2377" i="1"/>
  <c r="H2377" i="1" s="1"/>
  <c r="I2381" i="1"/>
  <c r="H2381" i="1" s="1"/>
  <c r="I2385" i="1"/>
  <c r="H2385" i="1" s="1"/>
  <c r="I2389" i="1"/>
  <c r="H2389" i="1" s="1"/>
  <c r="I2393" i="1"/>
  <c r="H2393" i="1" s="1"/>
  <c r="I2397" i="1"/>
  <c r="H2397" i="1" s="1"/>
  <c r="I2401" i="1"/>
  <c r="H2401" i="1" s="1"/>
  <c r="I2405" i="1"/>
  <c r="H2405" i="1" s="1"/>
  <c r="I2409" i="1"/>
  <c r="H2409" i="1" s="1"/>
  <c r="I2413" i="1"/>
  <c r="H2413" i="1" s="1"/>
  <c r="I2417" i="1"/>
  <c r="H2417" i="1" s="1"/>
  <c r="I2421" i="1"/>
  <c r="H2421" i="1" s="1"/>
  <c r="I2425" i="1"/>
  <c r="H2425" i="1" s="1"/>
  <c r="I2429" i="1"/>
  <c r="H2429" i="1" s="1"/>
  <c r="I2433" i="1"/>
  <c r="H2433" i="1" s="1"/>
  <c r="I2437" i="1"/>
  <c r="H2437" i="1" s="1"/>
  <c r="I2441" i="1"/>
  <c r="H2441" i="1" s="1"/>
  <c r="I2445" i="1"/>
  <c r="H2445" i="1" s="1"/>
  <c r="I2449" i="1"/>
  <c r="H2449" i="1" s="1"/>
  <c r="I2453" i="1"/>
  <c r="H2453" i="1" s="1"/>
  <c r="I2457" i="1"/>
  <c r="H2457" i="1" s="1"/>
  <c r="I2461" i="1"/>
  <c r="H2461" i="1" s="1"/>
  <c r="I2465" i="1"/>
  <c r="H2465" i="1" s="1"/>
  <c r="I2469" i="1"/>
  <c r="H2469" i="1" s="1"/>
  <c r="I2473" i="1"/>
  <c r="H2473" i="1" s="1"/>
  <c r="I2477" i="1"/>
  <c r="H2477" i="1" s="1"/>
  <c r="I2481" i="1"/>
  <c r="H2481" i="1" s="1"/>
  <c r="I2485" i="1"/>
  <c r="H2485" i="1" s="1"/>
  <c r="I2489" i="1"/>
  <c r="H2489" i="1" s="1"/>
  <c r="I2493" i="1"/>
  <c r="H2493" i="1" s="1"/>
  <c r="I2497" i="1"/>
  <c r="H2497" i="1" s="1"/>
  <c r="I2501" i="1"/>
  <c r="H2501" i="1" s="1"/>
  <c r="I2505" i="1"/>
  <c r="H2505" i="1" s="1"/>
  <c r="I2509" i="1"/>
  <c r="H2509" i="1" s="1"/>
  <c r="I2513" i="1"/>
  <c r="H2513" i="1" s="1"/>
  <c r="I2517" i="1"/>
  <c r="H2517" i="1" s="1"/>
  <c r="I2521" i="1"/>
  <c r="H2521" i="1" s="1"/>
  <c r="I2525" i="1"/>
  <c r="H2525" i="1" s="1"/>
  <c r="I2529" i="1"/>
  <c r="H2529" i="1" s="1"/>
  <c r="I2533" i="1"/>
  <c r="H2533" i="1" s="1"/>
  <c r="I2537" i="1"/>
  <c r="H2537" i="1" s="1"/>
  <c r="I2541" i="1"/>
  <c r="H2541" i="1" s="1"/>
  <c r="I2545" i="1"/>
  <c r="H2545" i="1" s="1"/>
  <c r="I2549" i="1"/>
  <c r="H2549" i="1" s="1"/>
  <c r="I2553" i="1"/>
  <c r="H2553" i="1" s="1"/>
  <c r="I2557" i="1"/>
  <c r="H2557" i="1" s="1"/>
  <c r="I2561" i="1"/>
  <c r="H2561" i="1" s="1"/>
  <c r="I2565" i="1"/>
  <c r="H2565" i="1" s="1"/>
  <c r="I2569" i="1"/>
  <c r="H2569" i="1" s="1"/>
  <c r="I2573" i="1"/>
  <c r="H2573" i="1" s="1"/>
  <c r="I2577" i="1"/>
  <c r="H2577" i="1" s="1"/>
  <c r="I2581" i="1"/>
  <c r="H2581" i="1" s="1"/>
  <c r="I2585" i="1"/>
  <c r="H2585" i="1" s="1"/>
  <c r="I2589" i="1"/>
  <c r="H2589" i="1" s="1"/>
  <c r="I2593" i="1"/>
  <c r="H2593" i="1" s="1"/>
  <c r="I2597" i="1"/>
  <c r="H2597" i="1" s="1"/>
  <c r="I2601" i="1"/>
  <c r="H2601" i="1" s="1"/>
  <c r="I2605" i="1"/>
  <c r="H2605" i="1" s="1"/>
  <c r="I2609" i="1"/>
  <c r="H2609" i="1" s="1"/>
  <c r="I2613" i="1"/>
  <c r="H2613" i="1" s="1"/>
  <c r="I2617" i="1"/>
  <c r="H2617" i="1" s="1"/>
  <c r="I2621" i="1"/>
  <c r="H2621" i="1" s="1"/>
  <c r="I2625" i="1"/>
  <c r="H2625" i="1" s="1"/>
  <c r="I2629" i="1"/>
  <c r="H2629" i="1" s="1"/>
  <c r="I2633" i="1"/>
  <c r="H2633" i="1" s="1"/>
  <c r="I2637" i="1"/>
  <c r="H2637" i="1" s="1"/>
  <c r="I2641" i="1"/>
  <c r="H2641" i="1" s="1"/>
  <c r="I2645" i="1"/>
  <c r="H2645" i="1" s="1"/>
  <c r="I2649" i="1"/>
  <c r="H2649" i="1" s="1"/>
  <c r="I2653" i="1"/>
  <c r="H2653" i="1" s="1"/>
  <c r="I2657" i="1"/>
  <c r="H2657" i="1" s="1"/>
  <c r="I2661" i="1"/>
  <c r="H2661" i="1" s="1"/>
  <c r="I2665" i="1"/>
  <c r="H2665" i="1" s="1"/>
  <c r="I2669" i="1"/>
  <c r="H2669" i="1" s="1"/>
  <c r="I2673" i="1"/>
  <c r="H2673" i="1" s="1"/>
  <c r="I2677" i="1"/>
  <c r="H2677" i="1" s="1"/>
  <c r="I2681" i="1"/>
  <c r="H2681" i="1" s="1"/>
  <c r="I2685" i="1"/>
  <c r="H2685" i="1" s="1"/>
  <c r="I2689" i="1"/>
  <c r="H2689" i="1" s="1"/>
  <c r="I2693" i="1"/>
  <c r="H2693" i="1" s="1"/>
  <c r="I2697" i="1"/>
  <c r="H2697" i="1" s="1"/>
  <c r="I2701" i="1"/>
  <c r="H2701" i="1" s="1"/>
  <c r="I2705" i="1"/>
  <c r="H2705" i="1" s="1"/>
  <c r="I2709" i="1"/>
  <c r="H2709" i="1" s="1"/>
  <c r="I2713" i="1"/>
  <c r="H2713" i="1" s="1"/>
  <c r="I2717" i="1"/>
  <c r="H2717" i="1" s="1"/>
  <c r="I2721" i="1"/>
  <c r="H2721" i="1" s="1"/>
  <c r="I2725" i="1"/>
  <c r="H2725" i="1" s="1"/>
  <c r="I2729" i="1"/>
  <c r="H2729" i="1" s="1"/>
  <c r="I196" i="1"/>
  <c r="H196" i="1" s="1"/>
  <c r="I398" i="1"/>
  <c r="H398" i="1" s="1"/>
  <c r="I526" i="1"/>
  <c r="H526" i="1" s="1"/>
  <c r="I600" i="1"/>
  <c r="H600" i="1" s="1"/>
  <c r="I664" i="1"/>
  <c r="H664" i="1" s="1"/>
  <c r="I728" i="1"/>
  <c r="H728" i="1" s="1"/>
  <c r="I792" i="1"/>
  <c r="H792" i="1" s="1"/>
  <c r="I856" i="1"/>
  <c r="H856" i="1" s="1"/>
  <c r="I920" i="1"/>
  <c r="H920" i="1" s="1"/>
  <c r="I984" i="1"/>
  <c r="H984" i="1" s="1"/>
  <c r="I1048" i="1"/>
  <c r="H1048" i="1" s="1"/>
  <c r="I1068" i="1"/>
  <c r="H1068" i="1" s="1"/>
  <c r="I1084" i="1"/>
  <c r="H1084" i="1" s="1"/>
  <c r="I1100" i="1"/>
  <c r="H1100" i="1" s="1"/>
  <c r="I1116" i="1"/>
  <c r="H1116" i="1" s="1"/>
  <c r="I1132" i="1"/>
  <c r="H1132" i="1" s="1"/>
  <c r="I1148" i="1"/>
  <c r="H1148" i="1" s="1"/>
  <c r="I1164" i="1"/>
  <c r="H1164" i="1" s="1"/>
  <c r="I1180" i="1"/>
  <c r="H1180" i="1" s="1"/>
  <c r="I1196" i="1"/>
  <c r="H1196" i="1" s="1"/>
  <c r="I1212" i="1"/>
  <c r="H1212" i="1" s="1"/>
  <c r="I1228" i="1"/>
  <c r="H1228" i="1" s="1"/>
  <c r="I1244" i="1"/>
  <c r="H1244" i="1" s="1"/>
  <c r="I1260" i="1"/>
  <c r="H1260" i="1" s="1"/>
  <c r="I1276" i="1"/>
  <c r="H1276" i="1" s="1"/>
  <c r="I1292" i="1"/>
  <c r="H1292" i="1" s="1"/>
  <c r="I1308" i="1"/>
  <c r="H1308" i="1" s="1"/>
  <c r="I1324" i="1"/>
  <c r="H1324" i="1" s="1"/>
  <c r="I1340" i="1"/>
  <c r="H1340" i="1" s="1"/>
  <c r="I1356" i="1"/>
  <c r="H1356" i="1" s="1"/>
  <c r="I1372" i="1"/>
  <c r="H1372" i="1" s="1"/>
  <c r="I1388" i="1"/>
  <c r="H1388" i="1" s="1"/>
  <c r="I1404" i="1"/>
  <c r="H1404" i="1" s="1"/>
  <c r="I1420" i="1"/>
  <c r="H1420" i="1" s="1"/>
  <c r="I1436" i="1"/>
  <c r="H1436" i="1" s="1"/>
  <c r="I1452" i="1"/>
  <c r="H1452" i="1" s="1"/>
  <c r="I1468" i="1"/>
  <c r="H1468" i="1" s="1"/>
  <c r="I1484" i="1"/>
  <c r="H1484" i="1" s="1"/>
  <c r="I1500" i="1"/>
  <c r="H1500" i="1" s="1"/>
  <c r="I1516" i="1"/>
  <c r="H1516" i="1" s="1"/>
  <c r="I1532" i="1"/>
  <c r="H1532" i="1" s="1"/>
  <c r="I1548" i="1"/>
  <c r="H1548" i="1" s="1"/>
  <c r="I1564" i="1"/>
  <c r="H1564" i="1" s="1"/>
  <c r="I1572" i="1"/>
  <c r="H1572" i="1" s="1"/>
  <c r="I1580" i="1"/>
  <c r="H1580" i="1" s="1"/>
  <c r="I1588" i="1"/>
  <c r="H1588" i="1" s="1"/>
  <c r="I1596" i="1"/>
  <c r="H1596" i="1" s="1"/>
  <c r="I1604" i="1"/>
  <c r="H1604" i="1" s="1"/>
  <c r="I1612" i="1"/>
  <c r="H1612" i="1" s="1"/>
  <c r="I1620" i="1"/>
  <c r="H1620" i="1" s="1"/>
  <c r="I1628" i="1"/>
  <c r="H1628" i="1" s="1"/>
  <c r="I1636" i="1"/>
  <c r="H1636" i="1" s="1"/>
  <c r="I1644" i="1"/>
  <c r="H1644" i="1" s="1"/>
  <c r="I1652" i="1"/>
  <c r="H1652" i="1" s="1"/>
  <c r="I1660" i="1"/>
  <c r="H1660" i="1" s="1"/>
  <c r="I1668" i="1"/>
  <c r="H1668" i="1" s="1"/>
  <c r="I1676" i="1"/>
  <c r="H1676" i="1" s="1"/>
  <c r="I1684" i="1"/>
  <c r="H1684" i="1" s="1"/>
  <c r="I1692" i="1"/>
  <c r="H1692" i="1" s="1"/>
  <c r="I1700" i="1"/>
  <c r="H1700" i="1" s="1"/>
  <c r="I1708" i="1"/>
  <c r="H1708" i="1" s="1"/>
  <c r="I1716" i="1"/>
  <c r="H1716" i="1" s="1"/>
  <c r="I1724" i="1"/>
  <c r="H1724" i="1" s="1"/>
  <c r="I1732" i="1"/>
  <c r="H1732" i="1" s="1"/>
  <c r="I1740" i="1"/>
  <c r="H1740" i="1" s="1"/>
  <c r="I1748" i="1"/>
  <c r="H1748" i="1" s="1"/>
  <c r="I1756" i="1"/>
  <c r="H1756" i="1" s="1"/>
  <c r="I1764" i="1"/>
  <c r="H1764" i="1" s="1"/>
  <c r="I1772" i="1"/>
  <c r="H1772" i="1" s="1"/>
  <c r="I1778" i="1"/>
  <c r="H1778" i="1" s="1"/>
  <c r="I1782" i="1"/>
  <c r="H1782" i="1" s="1"/>
  <c r="I1786" i="1"/>
  <c r="H1786" i="1" s="1"/>
  <c r="I1790" i="1"/>
  <c r="H1790" i="1" s="1"/>
  <c r="I1794" i="1"/>
  <c r="H1794" i="1" s="1"/>
  <c r="I1798" i="1"/>
  <c r="H1798" i="1" s="1"/>
  <c r="I1802" i="1"/>
  <c r="H1802" i="1" s="1"/>
  <c r="I1806" i="1"/>
  <c r="H1806" i="1" s="1"/>
  <c r="I1810" i="1"/>
  <c r="H1810" i="1" s="1"/>
  <c r="I1814" i="1"/>
  <c r="H1814" i="1" s="1"/>
  <c r="I1818" i="1"/>
  <c r="H1818" i="1" s="1"/>
  <c r="I1822" i="1"/>
  <c r="H1822" i="1" s="1"/>
  <c r="I1826" i="1"/>
  <c r="H1826" i="1" s="1"/>
  <c r="I1830" i="1"/>
  <c r="H1830" i="1" s="1"/>
  <c r="I1834" i="1"/>
  <c r="H1834" i="1" s="1"/>
  <c r="I1838" i="1"/>
  <c r="H1838" i="1" s="1"/>
  <c r="I1842" i="1"/>
  <c r="H1842" i="1" s="1"/>
  <c r="I1846" i="1"/>
  <c r="H1846" i="1" s="1"/>
  <c r="I1850" i="1"/>
  <c r="H1850" i="1" s="1"/>
  <c r="I1854" i="1"/>
  <c r="H1854" i="1" s="1"/>
  <c r="I1858" i="1"/>
  <c r="H1858" i="1" s="1"/>
  <c r="I1862" i="1"/>
  <c r="H1862" i="1" s="1"/>
  <c r="I1866" i="1"/>
  <c r="H1866" i="1" s="1"/>
  <c r="I1870" i="1"/>
  <c r="H1870" i="1" s="1"/>
  <c r="I1874" i="1"/>
  <c r="H1874" i="1" s="1"/>
  <c r="I1878" i="1"/>
  <c r="H1878" i="1" s="1"/>
  <c r="I1882" i="1"/>
  <c r="H1882" i="1" s="1"/>
  <c r="I1886" i="1"/>
  <c r="H1886" i="1" s="1"/>
  <c r="I1890" i="1"/>
  <c r="H1890" i="1" s="1"/>
  <c r="I1894" i="1"/>
  <c r="H1894" i="1" s="1"/>
  <c r="I1898" i="1"/>
  <c r="H1898" i="1" s="1"/>
  <c r="I1902" i="1"/>
  <c r="H1902" i="1" s="1"/>
  <c r="I1906" i="1"/>
  <c r="H1906" i="1" s="1"/>
  <c r="I1910" i="1"/>
  <c r="H1910" i="1" s="1"/>
  <c r="I1914" i="1"/>
  <c r="H1914" i="1" s="1"/>
  <c r="I1918" i="1"/>
  <c r="H1918" i="1" s="1"/>
  <c r="I1922" i="1"/>
  <c r="H1922" i="1" s="1"/>
  <c r="I1926" i="1"/>
  <c r="H1926" i="1" s="1"/>
  <c r="I1930" i="1"/>
  <c r="H1930" i="1" s="1"/>
  <c r="I1934" i="1"/>
  <c r="H1934" i="1" s="1"/>
  <c r="I1938" i="1"/>
  <c r="H1938" i="1" s="1"/>
  <c r="I1942" i="1"/>
  <c r="H1942" i="1" s="1"/>
  <c r="I1946" i="1"/>
  <c r="H1946" i="1" s="1"/>
  <c r="I1950" i="1"/>
  <c r="H1950" i="1" s="1"/>
  <c r="I1954" i="1"/>
  <c r="H1954" i="1" s="1"/>
  <c r="I1958" i="1"/>
  <c r="H1958" i="1" s="1"/>
  <c r="I1962" i="1"/>
  <c r="H1962" i="1" s="1"/>
  <c r="I1966" i="1"/>
  <c r="H1966" i="1" s="1"/>
  <c r="I1970" i="1"/>
  <c r="H1970" i="1" s="1"/>
  <c r="I1974" i="1"/>
  <c r="H1974" i="1" s="1"/>
  <c r="I1978" i="1"/>
  <c r="H1978" i="1" s="1"/>
  <c r="I1982" i="1"/>
  <c r="H1982" i="1" s="1"/>
  <c r="I1986" i="1"/>
  <c r="H1986" i="1" s="1"/>
  <c r="I1990" i="1"/>
  <c r="H1990" i="1" s="1"/>
  <c r="I1994" i="1"/>
  <c r="H1994" i="1" s="1"/>
  <c r="I1998" i="1"/>
  <c r="H1998" i="1" s="1"/>
  <c r="I2002" i="1"/>
  <c r="H2002" i="1" s="1"/>
  <c r="I2006" i="1"/>
  <c r="H2006" i="1" s="1"/>
  <c r="I2010" i="1"/>
  <c r="H2010" i="1" s="1"/>
  <c r="I2014" i="1"/>
  <c r="H2014" i="1" s="1"/>
  <c r="I2018" i="1"/>
  <c r="H2018" i="1" s="1"/>
  <c r="I2022" i="1"/>
  <c r="H2022" i="1" s="1"/>
  <c r="I2026" i="1"/>
  <c r="H2026" i="1" s="1"/>
  <c r="I2030" i="1"/>
  <c r="H2030" i="1" s="1"/>
  <c r="I2034" i="1"/>
  <c r="H2034" i="1" s="1"/>
  <c r="I2038" i="1"/>
  <c r="H2038" i="1" s="1"/>
  <c r="I2042" i="1"/>
  <c r="H2042" i="1" s="1"/>
  <c r="I2046" i="1"/>
  <c r="H2046" i="1" s="1"/>
  <c r="I2050" i="1"/>
  <c r="H2050" i="1" s="1"/>
  <c r="I2054" i="1"/>
  <c r="H2054" i="1" s="1"/>
  <c r="I2058" i="1"/>
  <c r="H2058" i="1" s="1"/>
  <c r="I2062" i="1"/>
  <c r="H2062" i="1" s="1"/>
  <c r="I2066" i="1"/>
  <c r="H2066" i="1" s="1"/>
  <c r="I2070" i="1"/>
  <c r="H2070" i="1" s="1"/>
  <c r="I2074" i="1"/>
  <c r="H2074" i="1" s="1"/>
  <c r="I2078" i="1"/>
  <c r="H2078" i="1" s="1"/>
  <c r="I2082" i="1"/>
  <c r="H2082" i="1" s="1"/>
  <c r="I2086" i="1"/>
  <c r="H2086" i="1" s="1"/>
  <c r="I2090" i="1"/>
  <c r="H2090" i="1" s="1"/>
  <c r="I2094" i="1"/>
  <c r="H2094" i="1" s="1"/>
  <c r="I2098" i="1"/>
  <c r="H2098" i="1" s="1"/>
  <c r="I2102" i="1"/>
  <c r="H2102" i="1" s="1"/>
  <c r="I2106" i="1"/>
  <c r="H2106" i="1" s="1"/>
  <c r="I2110" i="1"/>
  <c r="H2110" i="1" s="1"/>
  <c r="I2114" i="1"/>
  <c r="H2114" i="1" s="1"/>
  <c r="I2118" i="1"/>
  <c r="H2118" i="1" s="1"/>
  <c r="I2122" i="1"/>
  <c r="H2122" i="1" s="1"/>
  <c r="I2126" i="1"/>
  <c r="H2126" i="1" s="1"/>
  <c r="I2130" i="1"/>
  <c r="H2130" i="1" s="1"/>
  <c r="I2134" i="1"/>
  <c r="H2134" i="1" s="1"/>
  <c r="I2138" i="1"/>
  <c r="H2138" i="1" s="1"/>
  <c r="I2142" i="1"/>
  <c r="H2142" i="1" s="1"/>
  <c r="I2146" i="1"/>
  <c r="H2146" i="1" s="1"/>
  <c r="I2150" i="1"/>
  <c r="H2150" i="1" s="1"/>
  <c r="I2154" i="1"/>
  <c r="H2154" i="1" s="1"/>
  <c r="I2158" i="1"/>
  <c r="H2158" i="1" s="1"/>
  <c r="I2162" i="1"/>
  <c r="H2162" i="1" s="1"/>
  <c r="I2166" i="1"/>
  <c r="H2166" i="1" s="1"/>
  <c r="I2170" i="1"/>
  <c r="H2170" i="1" s="1"/>
  <c r="I2174" i="1"/>
  <c r="H2174" i="1" s="1"/>
  <c r="I2178" i="1"/>
  <c r="H2178" i="1" s="1"/>
  <c r="I2182" i="1"/>
  <c r="H2182" i="1" s="1"/>
  <c r="I2186" i="1"/>
  <c r="H2186" i="1" s="1"/>
  <c r="I2190" i="1"/>
  <c r="H2190" i="1" s="1"/>
  <c r="I2194" i="1"/>
  <c r="H2194" i="1" s="1"/>
  <c r="I2198" i="1"/>
  <c r="H2198" i="1" s="1"/>
  <c r="I2202" i="1"/>
  <c r="H2202" i="1" s="1"/>
  <c r="I2206" i="1"/>
  <c r="H2206" i="1" s="1"/>
  <c r="I2210" i="1"/>
  <c r="H2210" i="1" s="1"/>
  <c r="I2214" i="1"/>
  <c r="H2214" i="1" s="1"/>
  <c r="I2218" i="1"/>
  <c r="H2218" i="1" s="1"/>
  <c r="I2222" i="1"/>
  <c r="H2222" i="1" s="1"/>
  <c r="I2226" i="1"/>
  <c r="H2226" i="1" s="1"/>
  <c r="I2230" i="1"/>
  <c r="H2230" i="1" s="1"/>
  <c r="I2234" i="1"/>
  <c r="H2234" i="1" s="1"/>
  <c r="I2238" i="1"/>
  <c r="H2238" i="1" s="1"/>
  <c r="I2242" i="1"/>
  <c r="H2242" i="1" s="1"/>
  <c r="I2246" i="1"/>
  <c r="H2246" i="1" s="1"/>
  <c r="I2250" i="1"/>
  <c r="H2250" i="1" s="1"/>
  <c r="I2254" i="1"/>
  <c r="H2254" i="1" s="1"/>
  <c r="I2258" i="1"/>
  <c r="H2258" i="1" s="1"/>
  <c r="I2262" i="1"/>
  <c r="H2262" i="1" s="1"/>
  <c r="I2266" i="1"/>
  <c r="H2266" i="1" s="1"/>
  <c r="I2270" i="1"/>
  <c r="H2270" i="1" s="1"/>
  <c r="I2274" i="1"/>
  <c r="H2274" i="1" s="1"/>
  <c r="I2278" i="1"/>
  <c r="H2278" i="1" s="1"/>
  <c r="I2282" i="1"/>
  <c r="H2282" i="1" s="1"/>
  <c r="I2286" i="1"/>
  <c r="H2286" i="1" s="1"/>
  <c r="I2290" i="1"/>
  <c r="H2290" i="1" s="1"/>
  <c r="I2294" i="1"/>
  <c r="H2294" i="1" s="1"/>
  <c r="I2298" i="1"/>
  <c r="H2298" i="1" s="1"/>
  <c r="I2302" i="1"/>
  <c r="H2302" i="1" s="1"/>
  <c r="I2306" i="1"/>
  <c r="H2306" i="1" s="1"/>
  <c r="I2310" i="1"/>
  <c r="H2310" i="1" s="1"/>
  <c r="I2314" i="1"/>
  <c r="H2314" i="1" s="1"/>
  <c r="I2318" i="1"/>
  <c r="H2318" i="1" s="1"/>
  <c r="I2322" i="1"/>
  <c r="H2322" i="1" s="1"/>
  <c r="I2326" i="1"/>
  <c r="H2326" i="1" s="1"/>
  <c r="I2330" i="1"/>
  <c r="H2330" i="1" s="1"/>
  <c r="I2334" i="1"/>
  <c r="H2334" i="1" s="1"/>
  <c r="I2338" i="1"/>
  <c r="H2338" i="1" s="1"/>
  <c r="I2342" i="1"/>
  <c r="H2342" i="1" s="1"/>
  <c r="I2346" i="1"/>
  <c r="H2346" i="1" s="1"/>
  <c r="I2350" i="1"/>
  <c r="H2350" i="1" s="1"/>
  <c r="I2354" i="1"/>
  <c r="H2354" i="1" s="1"/>
  <c r="I2358" i="1"/>
  <c r="H2358" i="1" s="1"/>
  <c r="I2362" i="1"/>
  <c r="H2362" i="1" s="1"/>
  <c r="I2366" i="1"/>
  <c r="H2366" i="1" s="1"/>
  <c r="I2370" i="1"/>
  <c r="H2370" i="1" s="1"/>
  <c r="I2374" i="1"/>
  <c r="H2374" i="1" s="1"/>
  <c r="I2378" i="1"/>
  <c r="H2378" i="1" s="1"/>
  <c r="I2382" i="1"/>
  <c r="H2382" i="1" s="1"/>
  <c r="I2386" i="1"/>
  <c r="H2386" i="1" s="1"/>
  <c r="I2390" i="1"/>
  <c r="H2390" i="1" s="1"/>
  <c r="I2394" i="1"/>
  <c r="H2394" i="1" s="1"/>
  <c r="I2398" i="1"/>
  <c r="H2398" i="1" s="1"/>
  <c r="I2402" i="1"/>
  <c r="H2402" i="1" s="1"/>
  <c r="I2406" i="1"/>
  <c r="H2406" i="1" s="1"/>
  <c r="I2410" i="1"/>
  <c r="H2410" i="1" s="1"/>
  <c r="I2414" i="1"/>
  <c r="H2414" i="1" s="1"/>
  <c r="I2418" i="1"/>
  <c r="H2418" i="1" s="1"/>
  <c r="I2422" i="1"/>
  <c r="H2422" i="1" s="1"/>
  <c r="I2426" i="1"/>
  <c r="H2426" i="1" s="1"/>
  <c r="I2430" i="1"/>
  <c r="H2430" i="1" s="1"/>
  <c r="I2434" i="1"/>
  <c r="H2434" i="1" s="1"/>
  <c r="I2438" i="1"/>
  <c r="H2438" i="1" s="1"/>
  <c r="I2442" i="1"/>
  <c r="H2442" i="1" s="1"/>
  <c r="I2446" i="1"/>
  <c r="H2446" i="1" s="1"/>
  <c r="I2450" i="1"/>
  <c r="H2450" i="1" s="1"/>
  <c r="I2454" i="1"/>
  <c r="H2454" i="1" s="1"/>
  <c r="I2458" i="1"/>
  <c r="H2458" i="1" s="1"/>
  <c r="I2462" i="1"/>
  <c r="H2462" i="1" s="1"/>
  <c r="I2466" i="1"/>
  <c r="H2466" i="1" s="1"/>
  <c r="I2470" i="1"/>
  <c r="H2470" i="1" s="1"/>
  <c r="I2474" i="1"/>
  <c r="H2474" i="1" s="1"/>
  <c r="I2478" i="1"/>
  <c r="H2478" i="1" s="1"/>
  <c r="I2482" i="1"/>
  <c r="H2482" i="1" s="1"/>
  <c r="I2486" i="1"/>
  <c r="H2486" i="1" s="1"/>
  <c r="I2490" i="1"/>
  <c r="H2490" i="1" s="1"/>
  <c r="I2494" i="1"/>
  <c r="H2494" i="1" s="1"/>
  <c r="I2498" i="1"/>
  <c r="H2498" i="1" s="1"/>
  <c r="I2502" i="1"/>
  <c r="H2502" i="1" s="1"/>
  <c r="I2506" i="1"/>
  <c r="H2506" i="1" s="1"/>
  <c r="I2510" i="1"/>
  <c r="H2510" i="1" s="1"/>
  <c r="I2514" i="1"/>
  <c r="H2514" i="1" s="1"/>
  <c r="I2518" i="1"/>
  <c r="H2518" i="1" s="1"/>
  <c r="I2522" i="1"/>
  <c r="H2522" i="1" s="1"/>
  <c r="I2526" i="1"/>
  <c r="H2526" i="1" s="1"/>
  <c r="I2530" i="1"/>
  <c r="H2530" i="1" s="1"/>
  <c r="I2534" i="1"/>
  <c r="H2534" i="1" s="1"/>
  <c r="I2538" i="1"/>
  <c r="H2538" i="1" s="1"/>
  <c r="I2542" i="1"/>
  <c r="H2542" i="1" s="1"/>
  <c r="I2546" i="1"/>
  <c r="H2546" i="1" s="1"/>
  <c r="I2550" i="1"/>
  <c r="H2550" i="1" s="1"/>
  <c r="I2554" i="1"/>
  <c r="H2554" i="1" s="1"/>
  <c r="I2558" i="1"/>
  <c r="H2558" i="1" s="1"/>
  <c r="I2562" i="1"/>
  <c r="H2562" i="1" s="1"/>
  <c r="I2566" i="1"/>
  <c r="H2566" i="1" s="1"/>
  <c r="I2570" i="1"/>
  <c r="H2570" i="1" s="1"/>
  <c r="I2574" i="1"/>
  <c r="H2574" i="1" s="1"/>
  <c r="I2578" i="1"/>
  <c r="H2578" i="1" s="1"/>
  <c r="I2582" i="1"/>
  <c r="H2582" i="1" s="1"/>
  <c r="I2586" i="1"/>
  <c r="H2586" i="1" s="1"/>
  <c r="I2590" i="1"/>
  <c r="H2590" i="1" s="1"/>
  <c r="I2594" i="1"/>
  <c r="H2594" i="1" s="1"/>
  <c r="I2598" i="1"/>
  <c r="H2598" i="1" s="1"/>
  <c r="I2602" i="1"/>
  <c r="H2602" i="1" s="1"/>
  <c r="I2606" i="1"/>
  <c r="H2606" i="1" s="1"/>
  <c r="I2610" i="1"/>
  <c r="H2610" i="1" s="1"/>
  <c r="I2614" i="1"/>
  <c r="H2614" i="1" s="1"/>
  <c r="I2618" i="1"/>
  <c r="H2618" i="1" s="1"/>
  <c r="I2622" i="1"/>
  <c r="H2622" i="1" s="1"/>
  <c r="I2626" i="1"/>
  <c r="H2626" i="1" s="1"/>
  <c r="I2630" i="1"/>
  <c r="H2630" i="1" s="1"/>
  <c r="I2634" i="1"/>
  <c r="H2634" i="1" s="1"/>
  <c r="I2638" i="1"/>
  <c r="H2638" i="1" s="1"/>
  <c r="I2642" i="1"/>
  <c r="H2642" i="1" s="1"/>
  <c r="I2646" i="1"/>
  <c r="H2646" i="1" s="1"/>
  <c r="I2650" i="1"/>
  <c r="H2650" i="1" s="1"/>
  <c r="I2654" i="1"/>
  <c r="H2654" i="1" s="1"/>
  <c r="I2658" i="1"/>
  <c r="H2658" i="1" s="1"/>
  <c r="I2662" i="1"/>
  <c r="H2662" i="1" s="1"/>
  <c r="I2666" i="1"/>
  <c r="H2666" i="1" s="1"/>
  <c r="I2670" i="1"/>
  <c r="H2670" i="1" s="1"/>
  <c r="I2674" i="1"/>
  <c r="H2674" i="1" s="1"/>
  <c r="I2678" i="1"/>
  <c r="H2678" i="1" s="1"/>
  <c r="I2682" i="1"/>
  <c r="H2682" i="1" s="1"/>
  <c r="I2686" i="1"/>
  <c r="H2686" i="1" s="1"/>
  <c r="I2690" i="1"/>
  <c r="H2690" i="1" s="1"/>
  <c r="I2694" i="1"/>
  <c r="H2694" i="1" s="1"/>
  <c r="I2698" i="1"/>
  <c r="H2698" i="1" s="1"/>
  <c r="I2702" i="1"/>
  <c r="H2702" i="1" s="1"/>
  <c r="I2706" i="1"/>
  <c r="H2706" i="1" s="1"/>
  <c r="I2710" i="1"/>
  <c r="H2710" i="1" s="1"/>
  <c r="I2714" i="1"/>
  <c r="H2714" i="1" s="1"/>
  <c r="I2718" i="1"/>
  <c r="H2718" i="1" s="1"/>
  <c r="I2722" i="1"/>
  <c r="H2722" i="1" s="1"/>
  <c r="I2726" i="1"/>
  <c r="H2726" i="1" s="1"/>
  <c r="I2730" i="1"/>
  <c r="H2730" i="1" s="1"/>
  <c r="I2734" i="1"/>
  <c r="H2734" i="1" s="1"/>
  <c r="I2738" i="1"/>
  <c r="H2738" i="1" s="1"/>
  <c r="I2742" i="1"/>
  <c r="H2742" i="1" s="1"/>
  <c r="I2746" i="1"/>
  <c r="H2746" i="1" s="1"/>
  <c r="I2750" i="1"/>
  <c r="H2750" i="1" s="1"/>
  <c r="I2754" i="1"/>
  <c r="H2754" i="1" s="1"/>
  <c r="I2758" i="1"/>
  <c r="H2758" i="1" s="1"/>
  <c r="I2762" i="1"/>
  <c r="H2762" i="1" s="1"/>
  <c r="I2766" i="1"/>
  <c r="H2766" i="1" s="1"/>
  <c r="I2770" i="1"/>
  <c r="H2770" i="1" s="1"/>
  <c r="I2774" i="1"/>
  <c r="H2774" i="1" s="1"/>
  <c r="I2778" i="1"/>
  <c r="H2778" i="1" s="1"/>
  <c r="I2782" i="1"/>
  <c r="H2782" i="1" s="1"/>
  <c r="I2786" i="1"/>
  <c r="H2786" i="1" s="1"/>
  <c r="I2790" i="1"/>
  <c r="H2790" i="1" s="1"/>
  <c r="I2794" i="1"/>
  <c r="H2794" i="1" s="1"/>
  <c r="I2798" i="1"/>
  <c r="H2798" i="1" s="1"/>
  <c r="I2802" i="1"/>
  <c r="H2802" i="1" s="1"/>
  <c r="I2806" i="1"/>
  <c r="H2806" i="1" s="1"/>
  <c r="I2810" i="1"/>
  <c r="H2810" i="1" s="1"/>
  <c r="I2814" i="1"/>
  <c r="H2814" i="1" s="1"/>
  <c r="I2818" i="1"/>
  <c r="H2818" i="1" s="1"/>
  <c r="I2822" i="1"/>
  <c r="H2822" i="1" s="1"/>
  <c r="I2826" i="1"/>
  <c r="H2826" i="1" s="1"/>
  <c r="I2830" i="1"/>
  <c r="H2830" i="1" s="1"/>
  <c r="I2834" i="1"/>
  <c r="H2834" i="1" s="1"/>
  <c r="I2838" i="1"/>
  <c r="H2838" i="1" s="1"/>
  <c r="I2842" i="1"/>
  <c r="H2842" i="1" s="1"/>
  <c r="I2846" i="1"/>
  <c r="H2846" i="1" s="1"/>
  <c r="I2850" i="1"/>
  <c r="H2850" i="1" s="1"/>
  <c r="I2854" i="1"/>
  <c r="H2854" i="1" s="1"/>
  <c r="I2858" i="1"/>
  <c r="H2858" i="1" s="1"/>
  <c r="I2862" i="1"/>
  <c r="H2862" i="1" s="1"/>
  <c r="I260" i="1"/>
  <c r="H260" i="1" s="1"/>
  <c r="I430" i="1"/>
  <c r="H430" i="1" s="1"/>
  <c r="I552" i="1"/>
  <c r="H552" i="1" s="1"/>
  <c r="I616" i="1"/>
  <c r="H616" i="1" s="1"/>
  <c r="I680" i="1"/>
  <c r="H680" i="1" s="1"/>
  <c r="I744" i="1"/>
  <c r="H744" i="1" s="1"/>
  <c r="I808" i="1"/>
  <c r="H808" i="1" s="1"/>
  <c r="I872" i="1"/>
  <c r="H872" i="1" s="1"/>
  <c r="I936" i="1"/>
  <c r="H936" i="1" s="1"/>
  <c r="I1000" i="1"/>
  <c r="H1000" i="1" s="1"/>
  <c r="I1056" i="1"/>
  <c r="H1056" i="1" s="1"/>
  <c r="I1072" i="1"/>
  <c r="H1072" i="1" s="1"/>
  <c r="I1088" i="1"/>
  <c r="H1088" i="1" s="1"/>
  <c r="I1104" i="1"/>
  <c r="H1104" i="1" s="1"/>
  <c r="I1120" i="1"/>
  <c r="H1120" i="1" s="1"/>
  <c r="I1136" i="1"/>
  <c r="H1136" i="1" s="1"/>
  <c r="I1152" i="1"/>
  <c r="H1152" i="1" s="1"/>
  <c r="I1168" i="1"/>
  <c r="H1168" i="1" s="1"/>
  <c r="I1184" i="1"/>
  <c r="H1184" i="1" s="1"/>
  <c r="I1200" i="1"/>
  <c r="H1200" i="1" s="1"/>
  <c r="I1216" i="1"/>
  <c r="H1216" i="1" s="1"/>
  <c r="I1232" i="1"/>
  <c r="H1232" i="1" s="1"/>
  <c r="I1248" i="1"/>
  <c r="H1248" i="1" s="1"/>
  <c r="I1264" i="1"/>
  <c r="H1264" i="1" s="1"/>
  <c r="I1280" i="1"/>
  <c r="H1280" i="1" s="1"/>
  <c r="I1296" i="1"/>
  <c r="H1296" i="1" s="1"/>
  <c r="I1312" i="1"/>
  <c r="H1312" i="1" s="1"/>
  <c r="I1328" i="1"/>
  <c r="H1328" i="1" s="1"/>
  <c r="I1344" i="1"/>
  <c r="H1344" i="1" s="1"/>
  <c r="I1360" i="1"/>
  <c r="H1360" i="1" s="1"/>
  <c r="I1376" i="1"/>
  <c r="H1376" i="1" s="1"/>
  <c r="I1392" i="1"/>
  <c r="H1392" i="1" s="1"/>
  <c r="I1408" i="1"/>
  <c r="H1408" i="1" s="1"/>
  <c r="I1424" i="1"/>
  <c r="H1424" i="1" s="1"/>
  <c r="I1440" i="1"/>
  <c r="H1440" i="1" s="1"/>
  <c r="I1456" i="1"/>
  <c r="H1456" i="1" s="1"/>
  <c r="I1472" i="1"/>
  <c r="H1472" i="1" s="1"/>
  <c r="I1488" i="1"/>
  <c r="H1488" i="1" s="1"/>
  <c r="I1504" i="1"/>
  <c r="H1504" i="1" s="1"/>
  <c r="I1520" i="1"/>
  <c r="H1520" i="1" s="1"/>
  <c r="I1536" i="1"/>
  <c r="H1536" i="1" s="1"/>
  <c r="I1552" i="1"/>
  <c r="H1552" i="1" s="1"/>
  <c r="I1566" i="1"/>
  <c r="H1566" i="1" s="1"/>
  <c r="I1574" i="1"/>
  <c r="H1574" i="1" s="1"/>
  <c r="I1582" i="1"/>
  <c r="H1582" i="1" s="1"/>
  <c r="I1590" i="1"/>
  <c r="H1590" i="1" s="1"/>
  <c r="I1598" i="1"/>
  <c r="H1598" i="1" s="1"/>
  <c r="I1606" i="1"/>
  <c r="H1606" i="1" s="1"/>
  <c r="I1614" i="1"/>
  <c r="H1614" i="1" s="1"/>
  <c r="I1622" i="1"/>
  <c r="H1622" i="1" s="1"/>
  <c r="I1630" i="1"/>
  <c r="H1630" i="1" s="1"/>
  <c r="I1638" i="1"/>
  <c r="H1638" i="1" s="1"/>
  <c r="I1646" i="1"/>
  <c r="H1646" i="1" s="1"/>
  <c r="I1654" i="1"/>
  <c r="H1654" i="1" s="1"/>
  <c r="I1662" i="1"/>
  <c r="H1662" i="1" s="1"/>
  <c r="I1670" i="1"/>
  <c r="H1670" i="1" s="1"/>
  <c r="I1678" i="1"/>
  <c r="H1678" i="1" s="1"/>
  <c r="I1686" i="1"/>
  <c r="H1686" i="1" s="1"/>
  <c r="I1694" i="1"/>
  <c r="H1694" i="1" s="1"/>
  <c r="I1702" i="1"/>
  <c r="H1702" i="1" s="1"/>
  <c r="I1710" i="1"/>
  <c r="H1710" i="1" s="1"/>
  <c r="I1718" i="1"/>
  <c r="H1718" i="1" s="1"/>
  <c r="I1726" i="1"/>
  <c r="H1726" i="1" s="1"/>
  <c r="I1734" i="1"/>
  <c r="H1734" i="1" s="1"/>
  <c r="I1742" i="1"/>
  <c r="H1742" i="1" s="1"/>
  <c r="I1750" i="1"/>
  <c r="H1750" i="1" s="1"/>
  <c r="I1758" i="1"/>
  <c r="H1758" i="1" s="1"/>
  <c r="I1766" i="1"/>
  <c r="H1766" i="1" s="1"/>
  <c r="I1774" i="1"/>
  <c r="H1774" i="1" s="1"/>
  <c r="I1779" i="1"/>
  <c r="H1779" i="1" s="1"/>
  <c r="I1783" i="1"/>
  <c r="H1783" i="1" s="1"/>
  <c r="I1787" i="1"/>
  <c r="H1787" i="1" s="1"/>
  <c r="I1791" i="1"/>
  <c r="H1791" i="1" s="1"/>
  <c r="I1795" i="1"/>
  <c r="H1795" i="1" s="1"/>
  <c r="I1799" i="1"/>
  <c r="H1799" i="1" s="1"/>
  <c r="I1803" i="1"/>
  <c r="H1803" i="1" s="1"/>
  <c r="I1807" i="1"/>
  <c r="H1807" i="1" s="1"/>
  <c r="I1811" i="1"/>
  <c r="H1811" i="1" s="1"/>
  <c r="I1815" i="1"/>
  <c r="H1815" i="1" s="1"/>
  <c r="I1819" i="1"/>
  <c r="H1819" i="1" s="1"/>
  <c r="I1823" i="1"/>
  <c r="H1823" i="1" s="1"/>
  <c r="I1827" i="1"/>
  <c r="H1827" i="1" s="1"/>
  <c r="I1831" i="1"/>
  <c r="H1831" i="1" s="1"/>
  <c r="I1835" i="1"/>
  <c r="H1835" i="1" s="1"/>
  <c r="I1839" i="1"/>
  <c r="H1839" i="1" s="1"/>
  <c r="I1843" i="1"/>
  <c r="H1843" i="1" s="1"/>
  <c r="I1847" i="1"/>
  <c r="H1847" i="1" s="1"/>
  <c r="I1851" i="1"/>
  <c r="H1851" i="1" s="1"/>
  <c r="I1855" i="1"/>
  <c r="H1855" i="1" s="1"/>
  <c r="I1859" i="1"/>
  <c r="H1859" i="1" s="1"/>
  <c r="I1863" i="1"/>
  <c r="H1863" i="1" s="1"/>
  <c r="I1867" i="1"/>
  <c r="H1867" i="1" s="1"/>
  <c r="I1871" i="1"/>
  <c r="H1871" i="1" s="1"/>
  <c r="I1875" i="1"/>
  <c r="H1875" i="1" s="1"/>
  <c r="I1879" i="1"/>
  <c r="H1879" i="1" s="1"/>
  <c r="I1883" i="1"/>
  <c r="H1883" i="1" s="1"/>
  <c r="I1887" i="1"/>
  <c r="H1887" i="1" s="1"/>
  <c r="I1891" i="1"/>
  <c r="H1891" i="1" s="1"/>
  <c r="I1895" i="1"/>
  <c r="H1895" i="1" s="1"/>
  <c r="I1899" i="1"/>
  <c r="H1899" i="1" s="1"/>
  <c r="I1903" i="1"/>
  <c r="H1903" i="1" s="1"/>
  <c r="I1907" i="1"/>
  <c r="H1907" i="1" s="1"/>
  <c r="I1911" i="1"/>
  <c r="H1911" i="1" s="1"/>
  <c r="I1915" i="1"/>
  <c r="H1915" i="1" s="1"/>
  <c r="I1919" i="1"/>
  <c r="H1919" i="1" s="1"/>
  <c r="I1923" i="1"/>
  <c r="H1923" i="1" s="1"/>
  <c r="I1927" i="1"/>
  <c r="H1927" i="1" s="1"/>
  <c r="I1931" i="1"/>
  <c r="H1931" i="1" s="1"/>
  <c r="I1935" i="1"/>
  <c r="H1935" i="1" s="1"/>
  <c r="I1939" i="1"/>
  <c r="H1939" i="1" s="1"/>
  <c r="I1943" i="1"/>
  <c r="H1943" i="1" s="1"/>
  <c r="I1947" i="1"/>
  <c r="H1947" i="1" s="1"/>
  <c r="I1951" i="1"/>
  <c r="H1951" i="1" s="1"/>
  <c r="I1955" i="1"/>
  <c r="H1955" i="1" s="1"/>
  <c r="I1959" i="1"/>
  <c r="H1959" i="1" s="1"/>
  <c r="I1963" i="1"/>
  <c r="H1963" i="1" s="1"/>
  <c r="I1967" i="1"/>
  <c r="H1967" i="1" s="1"/>
  <c r="I1971" i="1"/>
  <c r="H1971" i="1" s="1"/>
  <c r="I1975" i="1"/>
  <c r="H1975" i="1" s="1"/>
  <c r="I1979" i="1"/>
  <c r="H1979" i="1" s="1"/>
  <c r="I1983" i="1"/>
  <c r="H1983" i="1" s="1"/>
  <c r="I1987" i="1"/>
  <c r="H1987" i="1" s="1"/>
  <c r="I1991" i="1"/>
  <c r="H1991" i="1" s="1"/>
  <c r="I1995" i="1"/>
  <c r="H1995" i="1" s="1"/>
  <c r="I1999" i="1"/>
  <c r="H1999" i="1" s="1"/>
  <c r="I2003" i="1"/>
  <c r="H2003" i="1" s="1"/>
  <c r="I2007" i="1"/>
  <c r="H2007" i="1" s="1"/>
  <c r="I2011" i="1"/>
  <c r="H2011" i="1" s="1"/>
  <c r="I2015" i="1"/>
  <c r="H2015" i="1" s="1"/>
  <c r="I2019" i="1"/>
  <c r="H2019" i="1" s="1"/>
  <c r="I2023" i="1"/>
  <c r="H2023" i="1" s="1"/>
  <c r="I2027" i="1"/>
  <c r="H2027" i="1" s="1"/>
  <c r="I2031" i="1"/>
  <c r="H2031" i="1" s="1"/>
  <c r="I2035" i="1"/>
  <c r="H2035" i="1" s="1"/>
  <c r="I2039" i="1"/>
  <c r="H2039" i="1" s="1"/>
  <c r="I2043" i="1"/>
  <c r="H2043" i="1" s="1"/>
  <c r="I2047" i="1"/>
  <c r="H2047" i="1" s="1"/>
  <c r="I2051" i="1"/>
  <c r="H2051" i="1" s="1"/>
  <c r="I2055" i="1"/>
  <c r="H2055" i="1" s="1"/>
  <c r="I2059" i="1"/>
  <c r="H2059" i="1" s="1"/>
  <c r="I2063" i="1"/>
  <c r="H2063" i="1" s="1"/>
  <c r="I2067" i="1"/>
  <c r="H2067" i="1" s="1"/>
  <c r="I2071" i="1"/>
  <c r="H2071" i="1" s="1"/>
  <c r="I2075" i="1"/>
  <c r="H2075" i="1" s="1"/>
  <c r="I2079" i="1"/>
  <c r="H2079" i="1" s="1"/>
  <c r="I2083" i="1"/>
  <c r="H2083" i="1" s="1"/>
  <c r="I2087" i="1"/>
  <c r="H2087" i="1" s="1"/>
  <c r="I2091" i="1"/>
  <c r="H2091" i="1" s="1"/>
  <c r="I2095" i="1"/>
  <c r="H2095" i="1" s="1"/>
  <c r="I2099" i="1"/>
  <c r="H2099" i="1" s="1"/>
  <c r="I2103" i="1"/>
  <c r="H2103" i="1" s="1"/>
  <c r="I2107" i="1"/>
  <c r="H2107" i="1" s="1"/>
  <c r="I2111" i="1"/>
  <c r="H2111" i="1" s="1"/>
  <c r="I2115" i="1"/>
  <c r="H2115" i="1" s="1"/>
  <c r="I2119" i="1"/>
  <c r="H2119" i="1" s="1"/>
  <c r="I2123" i="1"/>
  <c r="H2123" i="1" s="1"/>
  <c r="I2127" i="1"/>
  <c r="H2127" i="1" s="1"/>
  <c r="I2131" i="1"/>
  <c r="H2131" i="1" s="1"/>
  <c r="I2135" i="1"/>
  <c r="H2135" i="1" s="1"/>
  <c r="I2139" i="1"/>
  <c r="H2139" i="1" s="1"/>
  <c r="I2143" i="1"/>
  <c r="H2143" i="1" s="1"/>
  <c r="I2147" i="1"/>
  <c r="H2147" i="1" s="1"/>
  <c r="I2151" i="1"/>
  <c r="H2151" i="1" s="1"/>
  <c r="I2155" i="1"/>
  <c r="H2155" i="1" s="1"/>
  <c r="I2159" i="1"/>
  <c r="H2159" i="1" s="1"/>
  <c r="I2163" i="1"/>
  <c r="H2163" i="1" s="1"/>
  <c r="I2167" i="1"/>
  <c r="H2167" i="1" s="1"/>
  <c r="I2171" i="1"/>
  <c r="H2171" i="1" s="1"/>
  <c r="I2175" i="1"/>
  <c r="H2175" i="1" s="1"/>
  <c r="I2179" i="1"/>
  <c r="H2179" i="1" s="1"/>
  <c r="I2183" i="1"/>
  <c r="H2183" i="1" s="1"/>
  <c r="I2187" i="1"/>
  <c r="H2187" i="1" s="1"/>
  <c r="I2191" i="1"/>
  <c r="H2191" i="1" s="1"/>
  <c r="I2195" i="1"/>
  <c r="H2195" i="1" s="1"/>
  <c r="I2199" i="1"/>
  <c r="H2199" i="1" s="1"/>
  <c r="I2203" i="1"/>
  <c r="H2203" i="1" s="1"/>
  <c r="I2207" i="1"/>
  <c r="H2207" i="1" s="1"/>
  <c r="I2211" i="1"/>
  <c r="H2211" i="1" s="1"/>
  <c r="I2215" i="1"/>
  <c r="H2215" i="1" s="1"/>
  <c r="I2219" i="1"/>
  <c r="H2219" i="1" s="1"/>
  <c r="I2223" i="1"/>
  <c r="H2223" i="1" s="1"/>
  <c r="I2227" i="1"/>
  <c r="H2227" i="1" s="1"/>
  <c r="I2231" i="1"/>
  <c r="H2231" i="1" s="1"/>
  <c r="I2235" i="1"/>
  <c r="H2235" i="1" s="1"/>
  <c r="I2239" i="1"/>
  <c r="H2239" i="1" s="1"/>
  <c r="I2243" i="1"/>
  <c r="H2243" i="1" s="1"/>
  <c r="I2247" i="1"/>
  <c r="H2247" i="1" s="1"/>
  <c r="I2251" i="1"/>
  <c r="H2251" i="1" s="1"/>
  <c r="I2255" i="1"/>
  <c r="H2255" i="1" s="1"/>
  <c r="I2259" i="1"/>
  <c r="H2259" i="1" s="1"/>
  <c r="I2263" i="1"/>
  <c r="H2263" i="1" s="1"/>
  <c r="I2267" i="1"/>
  <c r="H2267" i="1" s="1"/>
  <c r="I324" i="1"/>
  <c r="H324" i="1" s="1"/>
  <c r="I696" i="1"/>
  <c r="H696" i="1" s="1"/>
  <c r="I952" i="1"/>
  <c r="H952" i="1" s="1"/>
  <c r="I1092" i="1"/>
  <c r="H1092" i="1" s="1"/>
  <c r="I1156" i="1"/>
  <c r="H1156" i="1" s="1"/>
  <c r="I1220" i="1"/>
  <c r="H1220" i="1" s="1"/>
  <c r="I1284" i="1"/>
  <c r="H1284" i="1" s="1"/>
  <c r="I1348" i="1"/>
  <c r="H1348" i="1" s="1"/>
  <c r="I1412" i="1"/>
  <c r="H1412" i="1" s="1"/>
  <c r="I1476" i="1"/>
  <c r="H1476" i="1" s="1"/>
  <c r="I1540" i="1"/>
  <c r="H1540" i="1" s="1"/>
  <c r="I1584" i="1"/>
  <c r="H1584" i="1" s="1"/>
  <c r="I1616" i="1"/>
  <c r="H1616" i="1" s="1"/>
  <c r="I1648" i="1"/>
  <c r="H1648" i="1" s="1"/>
  <c r="I1680" i="1"/>
  <c r="H1680" i="1" s="1"/>
  <c r="I1712" i="1"/>
  <c r="H1712" i="1" s="1"/>
  <c r="I1744" i="1"/>
  <c r="H1744" i="1" s="1"/>
  <c r="I1776" i="1"/>
  <c r="H1776" i="1" s="1"/>
  <c r="I1792" i="1"/>
  <c r="H1792" i="1" s="1"/>
  <c r="I1808" i="1"/>
  <c r="H1808" i="1" s="1"/>
  <c r="I1824" i="1"/>
  <c r="H1824" i="1" s="1"/>
  <c r="I1840" i="1"/>
  <c r="H1840" i="1" s="1"/>
  <c r="I1856" i="1"/>
  <c r="H1856" i="1" s="1"/>
  <c r="I1872" i="1"/>
  <c r="H1872" i="1" s="1"/>
  <c r="I1888" i="1"/>
  <c r="H1888" i="1" s="1"/>
  <c r="I1904" i="1"/>
  <c r="H1904" i="1" s="1"/>
  <c r="I1920" i="1"/>
  <c r="H1920" i="1" s="1"/>
  <c r="I1936" i="1"/>
  <c r="H1936" i="1" s="1"/>
  <c r="I1952" i="1"/>
  <c r="H1952" i="1" s="1"/>
  <c r="I1968" i="1"/>
  <c r="H1968" i="1" s="1"/>
  <c r="I1984" i="1"/>
  <c r="H1984" i="1" s="1"/>
  <c r="I2000" i="1"/>
  <c r="H2000" i="1" s="1"/>
  <c r="I2016" i="1"/>
  <c r="H2016" i="1" s="1"/>
  <c r="I2032" i="1"/>
  <c r="H2032" i="1" s="1"/>
  <c r="I2048" i="1"/>
  <c r="H2048" i="1" s="1"/>
  <c r="I2064" i="1"/>
  <c r="H2064" i="1" s="1"/>
  <c r="I2080" i="1"/>
  <c r="H2080" i="1" s="1"/>
  <c r="I2096" i="1"/>
  <c r="H2096" i="1" s="1"/>
  <c r="I2112" i="1"/>
  <c r="H2112" i="1" s="1"/>
  <c r="I2128" i="1"/>
  <c r="H2128" i="1" s="1"/>
  <c r="I2144" i="1"/>
  <c r="H2144" i="1" s="1"/>
  <c r="I2160" i="1"/>
  <c r="H2160" i="1" s="1"/>
  <c r="I2176" i="1"/>
  <c r="H2176" i="1" s="1"/>
  <c r="I2192" i="1"/>
  <c r="H2192" i="1" s="1"/>
  <c r="I2208" i="1"/>
  <c r="H2208" i="1" s="1"/>
  <c r="I2224" i="1"/>
  <c r="H2224" i="1" s="1"/>
  <c r="I2240" i="1"/>
  <c r="H2240" i="1" s="1"/>
  <c r="I2256" i="1"/>
  <c r="H2256" i="1" s="1"/>
  <c r="I2271" i="1"/>
  <c r="H2271" i="1" s="1"/>
  <c r="I2279" i="1"/>
  <c r="H2279" i="1" s="1"/>
  <c r="I2287" i="1"/>
  <c r="H2287" i="1" s="1"/>
  <c r="I2295" i="1"/>
  <c r="H2295" i="1" s="1"/>
  <c r="I2303" i="1"/>
  <c r="H2303" i="1" s="1"/>
  <c r="I2311" i="1"/>
  <c r="H2311" i="1" s="1"/>
  <c r="I2319" i="1"/>
  <c r="H2319" i="1" s="1"/>
  <c r="I2327" i="1"/>
  <c r="H2327" i="1" s="1"/>
  <c r="I2335" i="1"/>
  <c r="H2335" i="1" s="1"/>
  <c r="I2343" i="1"/>
  <c r="H2343" i="1" s="1"/>
  <c r="I2351" i="1"/>
  <c r="H2351" i="1" s="1"/>
  <c r="I2359" i="1"/>
  <c r="H2359" i="1" s="1"/>
  <c r="I2367" i="1"/>
  <c r="H2367" i="1" s="1"/>
  <c r="I2375" i="1"/>
  <c r="H2375" i="1" s="1"/>
  <c r="I2383" i="1"/>
  <c r="H2383" i="1" s="1"/>
  <c r="I2391" i="1"/>
  <c r="H2391" i="1" s="1"/>
  <c r="I2399" i="1"/>
  <c r="H2399" i="1" s="1"/>
  <c r="I2407" i="1"/>
  <c r="H2407" i="1" s="1"/>
  <c r="I2415" i="1"/>
  <c r="H2415" i="1" s="1"/>
  <c r="I2423" i="1"/>
  <c r="H2423" i="1" s="1"/>
  <c r="I2431" i="1"/>
  <c r="H2431" i="1" s="1"/>
  <c r="I2439" i="1"/>
  <c r="H2439" i="1" s="1"/>
  <c r="I2447" i="1"/>
  <c r="H2447" i="1" s="1"/>
  <c r="I2455" i="1"/>
  <c r="H2455" i="1" s="1"/>
  <c r="I2463" i="1"/>
  <c r="H2463" i="1" s="1"/>
  <c r="I2471" i="1"/>
  <c r="H2471" i="1" s="1"/>
  <c r="I2479" i="1"/>
  <c r="H2479" i="1" s="1"/>
  <c r="I2487" i="1"/>
  <c r="H2487" i="1" s="1"/>
  <c r="I2495" i="1"/>
  <c r="H2495" i="1" s="1"/>
  <c r="I2503" i="1"/>
  <c r="H2503" i="1" s="1"/>
  <c r="I2511" i="1"/>
  <c r="H2511" i="1" s="1"/>
  <c r="I2519" i="1"/>
  <c r="H2519" i="1" s="1"/>
  <c r="I2527" i="1"/>
  <c r="H2527" i="1" s="1"/>
  <c r="I2535" i="1"/>
  <c r="H2535" i="1" s="1"/>
  <c r="I2543" i="1"/>
  <c r="H2543" i="1" s="1"/>
  <c r="I2551" i="1"/>
  <c r="H2551" i="1" s="1"/>
  <c r="I2559" i="1"/>
  <c r="H2559" i="1" s="1"/>
  <c r="I2567" i="1"/>
  <c r="H2567" i="1" s="1"/>
  <c r="I2575" i="1"/>
  <c r="H2575" i="1" s="1"/>
  <c r="I2583" i="1"/>
  <c r="H2583" i="1" s="1"/>
  <c r="I2591" i="1"/>
  <c r="H2591" i="1" s="1"/>
  <c r="I2599" i="1"/>
  <c r="H2599" i="1" s="1"/>
  <c r="I2607" i="1"/>
  <c r="H2607" i="1" s="1"/>
  <c r="I2615" i="1"/>
  <c r="H2615" i="1" s="1"/>
  <c r="I2623" i="1"/>
  <c r="H2623" i="1" s="1"/>
  <c r="I2631" i="1"/>
  <c r="H2631" i="1" s="1"/>
  <c r="I2639" i="1"/>
  <c r="H2639" i="1" s="1"/>
  <c r="I2647" i="1"/>
  <c r="H2647" i="1" s="1"/>
  <c r="I2655" i="1"/>
  <c r="H2655" i="1" s="1"/>
  <c r="I2663" i="1"/>
  <c r="H2663" i="1" s="1"/>
  <c r="I2671" i="1"/>
  <c r="H2671" i="1" s="1"/>
  <c r="I2679" i="1"/>
  <c r="H2679" i="1" s="1"/>
  <c r="I2687" i="1"/>
  <c r="H2687" i="1" s="1"/>
  <c r="I2695" i="1"/>
  <c r="H2695" i="1" s="1"/>
  <c r="I2703" i="1"/>
  <c r="H2703" i="1" s="1"/>
  <c r="I2711" i="1"/>
  <c r="H2711" i="1" s="1"/>
  <c r="I2719" i="1"/>
  <c r="H2719" i="1" s="1"/>
  <c r="I2727" i="1"/>
  <c r="H2727" i="1" s="1"/>
  <c r="I2733" i="1"/>
  <c r="H2733" i="1" s="1"/>
  <c r="I2739" i="1"/>
  <c r="H2739" i="1" s="1"/>
  <c r="I2744" i="1"/>
  <c r="H2744" i="1" s="1"/>
  <c r="I2749" i="1"/>
  <c r="H2749" i="1" s="1"/>
  <c r="I2755" i="1"/>
  <c r="H2755" i="1" s="1"/>
  <c r="I2760" i="1"/>
  <c r="H2760" i="1" s="1"/>
  <c r="I2765" i="1"/>
  <c r="H2765" i="1" s="1"/>
  <c r="I2771" i="1"/>
  <c r="H2771" i="1" s="1"/>
  <c r="I2776" i="1"/>
  <c r="H2776" i="1" s="1"/>
  <c r="I2781" i="1"/>
  <c r="H2781" i="1" s="1"/>
  <c r="I2787" i="1"/>
  <c r="H2787" i="1" s="1"/>
  <c r="I2792" i="1"/>
  <c r="H2792" i="1" s="1"/>
  <c r="I2797" i="1"/>
  <c r="H2797" i="1" s="1"/>
  <c r="I2803" i="1"/>
  <c r="H2803" i="1" s="1"/>
  <c r="I2808" i="1"/>
  <c r="H2808" i="1" s="1"/>
  <c r="I2813" i="1"/>
  <c r="H2813" i="1" s="1"/>
  <c r="I2819" i="1"/>
  <c r="H2819" i="1" s="1"/>
  <c r="I2824" i="1"/>
  <c r="H2824" i="1" s="1"/>
  <c r="I2829" i="1"/>
  <c r="H2829" i="1" s="1"/>
  <c r="I2835" i="1"/>
  <c r="H2835" i="1" s="1"/>
  <c r="I2840" i="1"/>
  <c r="H2840" i="1" s="1"/>
  <c r="I2845" i="1"/>
  <c r="H2845" i="1" s="1"/>
  <c r="I2851" i="1"/>
  <c r="H2851" i="1" s="1"/>
  <c r="I2856" i="1"/>
  <c r="H2856" i="1" s="1"/>
  <c r="I2861" i="1"/>
  <c r="H2861" i="1" s="1"/>
  <c r="I2866" i="1"/>
  <c r="H2866" i="1" s="1"/>
  <c r="I2870" i="1"/>
  <c r="H2870" i="1" s="1"/>
  <c r="I2874" i="1"/>
  <c r="H2874" i="1" s="1"/>
  <c r="I2878" i="1"/>
  <c r="H2878" i="1" s="1"/>
  <c r="I2882" i="1"/>
  <c r="H2882" i="1" s="1"/>
  <c r="I2886" i="1"/>
  <c r="H2886" i="1" s="1"/>
  <c r="I2890" i="1"/>
  <c r="H2890" i="1" s="1"/>
  <c r="I2894" i="1"/>
  <c r="H2894" i="1" s="1"/>
  <c r="I2898" i="1"/>
  <c r="H2898" i="1" s="1"/>
  <c r="I2902" i="1"/>
  <c r="H2902" i="1" s="1"/>
  <c r="I2906" i="1"/>
  <c r="H2906" i="1" s="1"/>
  <c r="I2910" i="1"/>
  <c r="H2910" i="1" s="1"/>
  <c r="I2914" i="1"/>
  <c r="H2914" i="1" s="1"/>
  <c r="I2918" i="1"/>
  <c r="H2918" i="1" s="1"/>
  <c r="I2922" i="1"/>
  <c r="H2922" i="1" s="1"/>
  <c r="I2926" i="1"/>
  <c r="H2926" i="1" s="1"/>
  <c r="I2930" i="1"/>
  <c r="H2930" i="1" s="1"/>
  <c r="I2934" i="1"/>
  <c r="H2934" i="1" s="1"/>
  <c r="I2938" i="1"/>
  <c r="H2938" i="1" s="1"/>
  <c r="I2942" i="1"/>
  <c r="H2942" i="1" s="1"/>
  <c r="I2946" i="1"/>
  <c r="H2946" i="1" s="1"/>
  <c r="I2950" i="1"/>
  <c r="H2950" i="1" s="1"/>
  <c r="I2954" i="1"/>
  <c r="H2954" i="1" s="1"/>
  <c r="I2958" i="1"/>
  <c r="H2958" i="1" s="1"/>
  <c r="I2962" i="1"/>
  <c r="H2962" i="1" s="1"/>
  <c r="I2966" i="1"/>
  <c r="H2966" i="1" s="1"/>
  <c r="I2970" i="1"/>
  <c r="H2970" i="1" s="1"/>
  <c r="I2974" i="1"/>
  <c r="H2974" i="1" s="1"/>
  <c r="I2978" i="1"/>
  <c r="H2978" i="1" s="1"/>
  <c r="I2982" i="1"/>
  <c r="H2982" i="1" s="1"/>
  <c r="I2986" i="1"/>
  <c r="H2986" i="1" s="1"/>
  <c r="I2990" i="1"/>
  <c r="H2990" i="1" s="1"/>
  <c r="I2994" i="1"/>
  <c r="H2994" i="1" s="1"/>
  <c r="I2998" i="1"/>
  <c r="H2998" i="1" s="1"/>
  <c r="I3002" i="1"/>
  <c r="H3002" i="1" s="1"/>
  <c r="I3006" i="1"/>
  <c r="H3006" i="1" s="1"/>
  <c r="I3010" i="1"/>
  <c r="H3010" i="1" s="1"/>
  <c r="I3014" i="1"/>
  <c r="H3014" i="1" s="1"/>
  <c r="I3018" i="1"/>
  <c r="H3018" i="1" s="1"/>
  <c r="I3022" i="1"/>
  <c r="H3022" i="1" s="1"/>
  <c r="I3026" i="1"/>
  <c r="H3026" i="1" s="1"/>
  <c r="I3030" i="1"/>
  <c r="H3030" i="1" s="1"/>
  <c r="I3034" i="1"/>
  <c r="H3034" i="1" s="1"/>
  <c r="I3038" i="1"/>
  <c r="H3038" i="1" s="1"/>
  <c r="I3042" i="1"/>
  <c r="H3042" i="1" s="1"/>
  <c r="I3046" i="1"/>
  <c r="H3046" i="1" s="1"/>
  <c r="I3050" i="1"/>
  <c r="H3050" i="1" s="1"/>
  <c r="I3054" i="1"/>
  <c r="H3054" i="1" s="1"/>
  <c r="I3058" i="1"/>
  <c r="H3058" i="1" s="1"/>
  <c r="I3062" i="1"/>
  <c r="H3062" i="1" s="1"/>
  <c r="I3066" i="1"/>
  <c r="H3066" i="1" s="1"/>
  <c r="I3070" i="1"/>
  <c r="H3070" i="1" s="1"/>
  <c r="I3074" i="1"/>
  <c r="H3074" i="1" s="1"/>
  <c r="I3078" i="1"/>
  <c r="H3078" i="1" s="1"/>
  <c r="I3082" i="1"/>
  <c r="H3082" i="1" s="1"/>
  <c r="I3086" i="1"/>
  <c r="H3086" i="1" s="1"/>
  <c r="I3090" i="1"/>
  <c r="H3090" i="1" s="1"/>
  <c r="I3094" i="1"/>
  <c r="H3094" i="1" s="1"/>
  <c r="I3098" i="1"/>
  <c r="H3098" i="1" s="1"/>
  <c r="I3102" i="1"/>
  <c r="H3102" i="1" s="1"/>
  <c r="I3106" i="1"/>
  <c r="H3106" i="1" s="1"/>
  <c r="I3110" i="1"/>
  <c r="H3110" i="1" s="1"/>
  <c r="I3114" i="1"/>
  <c r="H3114" i="1" s="1"/>
  <c r="I3118" i="1"/>
  <c r="H3118" i="1" s="1"/>
  <c r="I3122" i="1"/>
  <c r="H3122" i="1" s="1"/>
  <c r="I3126" i="1"/>
  <c r="H3126" i="1" s="1"/>
  <c r="I3130" i="1"/>
  <c r="H3130" i="1" s="1"/>
  <c r="I3134" i="1"/>
  <c r="H3134" i="1" s="1"/>
  <c r="I3138" i="1"/>
  <c r="H3138" i="1" s="1"/>
  <c r="I3142" i="1"/>
  <c r="H3142" i="1" s="1"/>
  <c r="I3146" i="1"/>
  <c r="H3146" i="1" s="1"/>
  <c r="I3150" i="1"/>
  <c r="H3150" i="1" s="1"/>
  <c r="I3154" i="1"/>
  <c r="H3154" i="1" s="1"/>
  <c r="I3158" i="1"/>
  <c r="H3158" i="1" s="1"/>
  <c r="I3162" i="1"/>
  <c r="H3162" i="1" s="1"/>
  <c r="I3166" i="1"/>
  <c r="H3166" i="1" s="1"/>
  <c r="I3170" i="1"/>
  <c r="H3170" i="1" s="1"/>
  <c r="I3174" i="1"/>
  <c r="H3174" i="1" s="1"/>
  <c r="I3178" i="1"/>
  <c r="H3178" i="1" s="1"/>
  <c r="I3182" i="1"/>
  <c r="H3182" i="1" s="1"/>
  <c r="I3186" i="1"/>
  <c r="H3186" i="1" s="1"/>
  <c r="I3190" i="1"/>
  <c r="H3190" i="1" s="1"/>
  <c r="I3194" i="1"/>
  <c r="H3194" i="1" s="1"/>
  <c r="I3198" i="1"/>
  <c r="H3198" i="1" s="1"/>
  <c r="I3202" i="1"/>
  <c r="H3202" i="1" s="1"/>
  <c r="I3206" i="1"/>
  <c r="H3206" i="1" s="1"/>
  <c r="I3210" i="1"/>
  <c r="H3210" i="1" s="1"/>
  <c r="I3214" i="1"/>
  <c r="H3214" i="1" s="1"/>
  <c r="I3218" i="1"/>
  <c r="H3218" i="1" s="1"/>
  <c r="I3222" i="1"/>
  <c r="H3222" i="1" s="1"/>
  <c r="I3226" i="1"/>
  <c r="H3226" i="1" s="1"/>
  <c r="I3230" i="1"/>
  <c r="H3230" i="1" s="1"/>
  <c r="I3234" i="1"/>
  <c r="H3234" i="1" s="1"/>
  <c r="I3238" i="1"/>
  <c r="H3238" i="1" s="1"/>
  <c r="I3242" i="1"/>
  <c r="H3242" i="1" s="1"/>
  <c r="I3246" i="1"/>
  <c r="H3246" i="1" s="1"/>
  <c r="I3250" i="1"/>
  <c r="H3250" i="1" s="1"/>
  <c r="I3254" i="1"/>
  <c r="H3254" i="1" s="1"/>
  <c r="I3258" i="1"/>
  <c r="H3258" i="1" s="1"/>
  <c r="I3262" i="1"/>
  <c r="H3262" i="1" s="1"/>
  <c r="I3266" i="1"/>
  <c r="H3266" i="1" s="1"/>
  <c r="I3270" i="1"/>
  <c r="H3270" i="1" s="1"/>
  <c r="I3274" i="1"/>
  <c r="H3274" i="1" s="1"/>
  <c r="I3278" i="1"/>
  <c r="H3278" i="1" s="1"/>
  <c r="I3282" i="1"/>
  <c r="H3282" i="1" s="1"/>
  <c r="I3286" i="1"/>
  <c r="H3286" i="1" s="1"/>
  <c r="I3290" i="1"/>
  <c r="H3290" i="1" s="1"/>
  <c r="I3294" i="1"/>
  <c r="H3294" i="1" s="1"/>
  <c r="I3298" i="1"/>
  <c r="H3298" i="1" s="1"/>
  <c r="I3302" i="1"/>
  <c r="H3302" i="1" s="1"/>
  <c r="I3306" i="1"/>
  <c r="H3306" i="1" s="1"/>
  <c r="I3310" i="1"/>
  <c r="H3310" i="1" s="1"/>
  <c r="I3314" i="1"/>
  <c r="H3314" i="1" s="1"/>
  <c r="I3318" i="1"/>
  <c r="H3318" i="1" s="1"/>
  <c r="I3322" i="1"/>
  <c r="H3322" i="1" s="1"/>
  <c r="I3326" i="1"/>
  <c r="H3326" i="1" s="1"/>
  <c r="I3330" i="1"/>
  <c r="H3330" i="1" s="1"/>
  <c r="I3334" i="1"/>
  <c r="H3334" i="1" s="1"/>
  <c r="I3338" i="1"/>
  <c r="H3338" i="1" s="1"/>
  <c r="I3342" i="1"/>
  <c r="H3342" i="1" s="1"/>
  <c r="I3346" i="1"/>
  <c r="H3346" i="1" s="1"/>
  <c r="I3350" i="1"/>
  <c r="H3350" i="1" s="1"/>
  <c r="I3354" i="1"/>
  <c r="H3354" i="1" s="1"/>
  <c r="I3358" i="1"/>
  <c r="H3358" i="1" s="1"/>
  <c r="I3362" i="1"/>
  <c r="H3362" i="1" s="1"/>
  <c r="I3366" i="1"/>
  <c r="H3366" i="1" s="1"/>
  <c r="I3370" i="1"/>
  <c r="H3370" i="1" s="1"/>
  <c r="I3374" i="1"/>
  <c r="H3374" i="1" s="1"/>
  <c r="I3378" i="1"/>
  <c r="H3378" i="1" s="1"/>
  <c r="I3382" i="1"/>
  <c r="H3382" i="1" s="1"/>
  <c r="I3386" i="1"/>
  <c r="H3386" i="1" s="1"/>
  <c r="I3390" i="1"/>
  <c r="H3390" i="1" s="1"/>
  <c r="I3394" i="1"/>
  <c r="H3394" i="1" s="1"/>
  <c r="I3398" i="1"/>
  <c r="H3398" i="1" s="1"/>
  <c r="I3402" i="1"/>
  <c r="H3402" i="1" s="1"/>
  <c r="I3406" i="1"/>
  <c r="H3406" i="1" s="1"/>
  <c r="I3410" i="1"/>
  <c r="H3410" i="1" s="1"/>
  <c r="I3414" i="1"/>
  <c r="H3414" i="1" s="1"/>
  <c r="I3418" i="1"/>
  <c r="H3418" i="1" s="1"/>
  <c r="I3422" i="1"/>
  <c r="H3422" i="1" s="1"/>
  <c r="I3426" i="1"/>
  <c r="H3426" i="1" s="1"/>
  <c r="I3430" i="1"/>
  <c r="H3430" i="1" s="1"/>
  <c r="I3434" i="1"/>
  <c r="H3434" i="1" s="1"/>
  <c r="I3438" i="1"/>
  <c r="H3438" i="1" s="1"/>
  <c r="I3442" i="1"/>
  <c r="H3442" i="1" s="1"/>
  <c r="I3446" i="1"/>
  <c r="H3446" i="1" s="1"/>
  <c r="I3450" i="1"/>
  <c r="H3450" i="1" s="1"/>
  <c r="I3454" i="1"/>
  <c r="H3454" i="1" s="1"/>
  <c r="I3458" i="1"/>
  <c r="H3458" i="1" s="1"/>
  <c r="I3462" i="1"/>
  <c r="H3462" i="1" s="1"/>
  <c r="I3466" i="1"/>
  <c r="H3466" i="1" s="1"/>
  <c r="I3470" i="1"/>
  <c r="H3470" i="1" s="1"/>
  <c r="I3474" i="1"/>
  <c r="H3474" i="1" s="1"/>
  <c r="I3478" i="1"/>
  <c r="H3478" i="1" s="1"/>
  <c r="I3482" i="1"/>
  <c r="H3482" i="1" s="1"/>
  <c r="I3486" i="1"/>
  <c r="H3486" i="1" s="1"/>
  <c r="I3490" i="1"/>
  <c r="H3490" i="1" s="1"/>
  <c r="I3494" i="1"/>
  <c r="H3494" i="1" s="1"/>
  <c r="I3498" i="1"/>
  <c r="H3498" i="1" s="1"/>
  <c r="I3502" i="1"/>
  <c r="H3502" i="1" s="1"/>
  <c r="I3506" i="1"/>
  <c r="H3506" i="1" s="1"/>
  <c r="I3510" i="1"/>
  <c r="H3510" i="1" s="1"/>
  <c r="I3514" i="1"/>
  <c r="H3514" i="1" s="1"/>
  <c r="I3518" i="1"/>
  <c r="H3518" i="1" s="1"/>
  <c r="I3522" i="1"/>
  <c r="H3522" i="1" s="1"/>
  <c r="I3526" i="1"/>
  <c r="H3526" i="1" s="1"/>
  <c r="I3530" i="1"/>
  <c r="H3530" i="1" s="1"/>
  <c r="I3534" i="1"/>
  <c r="H3534" i="1" s="1"/>
  <c r="I3538" i="1"/>
  <c r="H3538" i="1" s="1"/>
  <c r="I3542" i="1"/>
  <c r="H3542" i="1" s="1"/>
  <c r="I3546" i="1"/>
  <c r="H3546" i="1" s="1"/>
  <c r="I3550" i="1"/>
  <c r="H3550" i="1" s="1"/>
  <c r="I3554" i="1"/>
  <c r="H3554" i="1" s="1"/>
  <c r="I3558" i="1"/>
  <c r="H3558" i="1" s="1"/>
  <c r="I3562" i="1"/>
  <c r="H3562" i="1" s="1"/>
  <c r="I3566" i="1"/>
  <c r="H3566" i="1" s="1"/>
  <c r="I3570" i="1"/>
  <c r="H3570" i="1" s="1"/>
  <c r="I3574" i="1"/>
  <c r="H3574" i="1" s="1"/>
  <c r="I3578" i="1"/>
  <c r="H3578" i="1" s="1"/>
  <c r="I3582" i="1"/>
  <c r="H3582" i="1" s="1"/>
  <c r="I3586" i="1"/>
  <c r="H3586" i="1" s="1"/>
  <c r="I3590" i="1"/>
  <c r="H3590" i="1" s="1"/>
  <c r="I3594" i="1"/>
  <c r="H3594" i="1" s="1"/>
  <c r="I3598" i="1"/>
  <c r="H3598" i="1" s="1"/>
  <c r="I3602" i="1"/>
  <c r="H3602" i="1" s="1"/>
  <c r="I3606" i="1"/>
  <c r="H3606" i="1" s="1"/>
  <c r="I3610" i="1"/>
  <c r="H3610" i="1" s="1"/>
  <c r="I3614" i="1"/>
  <c r="H3614" i="1" s="1"/>
  <c r="I3618" i="1"/>
  <c r="H3618" i="1" s="1"/>
  <c r="I3622" i="1"/>
  <c r="H3622" i="1" s="1"/>
  <c r="I3626" i="1"/>
  <c r="H3626" i="1" s="1"/>
  <c r="I3630" i="1"/>
  <c r="H3630" i="1" s="1"/>
  <c r="I3634" i="1"/>
  <c r="H3634" i="1" s="1"/>
  <c r="I3638" i="1"/>
  <c r="H3638" i="1" s="1"/>
  <c r="I3642" i="1"/>
  <c r="H3642" i="1" s="1"/>
  <c r="I3646" i="1"/>
  <c r="H3646" i="1" s="1"/>
  <c r="I3650" i="1"/>
  <c r="H3650" i="1" s="1"/>
  <c r="I3654" i="1"/>
  <c r="H3654" i="1" s="1"/>
  <c r="I3658" i="1"/>
  <c r="H3658" i="1" s="1"/>
  <c r="I3662" i="1"/>
  <c r="H3662" i="1" s="1"/>
  <c r="I3666" i="1"/>
  <c r="H3666" i="1" s="1"/>
  <c r="I3670" i="1"/>
  <c r="H3670" i="1" s="1"/>
  <c r="I3674" i="1"/>
  <c r="H3674" i="1" s="1"/>
  <c r="I3678" i="1"/>
  <c r="H3678" i="1" s="1"/>
  <c r="I3682" i="1"/>
  <c r="H3682" i="1" s="1"/>
  <c r="I3686" i="1"/>
  <c r="H3686" i="1" s="1"/>
  <c r="I3690" i="1"/>
  <c r="H3690" i="1" s="1"/>
  <c r="I3694" i="1"/>
  <c r="H3694" i="1" s="1"/>
  <c r="I3698" i="1"/>
  <c r="H3698" i="1" s="1"/>
  <c r="I3702" i="1"/>
  <c r="H3702" i="1" s="1"/>
  <c r="I462" i="1"/>
  <c r="H462" i="1" s="1"/>
  <c r="I760" i="1"/>
  <c r="H760" i="1" s="1"/>
  <c r="I1016" i="1"/>
  <c r="H1016" i="1" s="1"/>
  <c r="I1108" i="1"/>
  <c r="H1108" i="1" s="1"/>
  <c r="I1172" i="1"/>
  <c r="H1172" i="1" s="1"/>
  <c r="I1236" i="1"/>
  <c r="H1236" i="1" s="1"/>
  <c r="I1300" i="1"/>
  <c r="H1300" i="1" s="1"/>
  <c r="I1364" i="1"/>
  <c r="H1364" i="1" s="1"/>
  <c r="I1428" i="1"/>
  <c r="H1428" i="1" s="1"/>
  <c r="I1492" i="1"/>
  <c r="H1492" i="1" s="1"/>
  <c r="I1556" i="1"/>
  <c r="H1556" i="1" s="1"/>
  <c r="I1592" i="1"/>
  <c r="H1592" i="1" s="1"/>
  <c r="I1624" i="1"/>
  <c r="H1624" i="1" s="1"/>
  <c r="I1656" i="1"/>
  <c r="H1656" i="1" s="1"/>
  <c r="I1688" i="1"/>
  <c r="H1688" i="1" s="1"/>
  <c r="I1720" i="1"/>
  <c r="H1720" i="1" s="1"/>
  <c r="I1752" i="1"/>
  <c r="H1752" i="1" s="1"/>
  <c r="I1780" i="1"/>
  <c r="H1780" i="1" s="1"/>
  <c r="I1796" i="1"/>
  <c r="H1796" i="1" s="1"/>
  <c r="I1812" i="1"/>
  <c r="H1812" i="1" s="1"/>
  <c r="I1828" i="1"/>
  <c r="H1828" i="1" s="1"/>
  <c r="I1844" i="1"/>
  <c r="H1844" i="1" s="1"/>
  <c r="I1860" i="1"/>
  <c r="H1860" i="1" s="1"/>
  <c r="I1876" i="1"/>
  <c r="H1876" i="1" s="1"/>
  <c r="I1892" i="1"/>
  <c r="H1892" i="1" s="1"/>
  <c r="I1908" i="1"/>
  <c r="H1908" i="1" s="1"/>
  <c r="I1924" i="1"/>
  <c r="H1924" i="1" s="1"/>
  <c r="I1940" i="1"/>
  <c r="H1940" i="1" s="1"/>
  <c r="I1956" i="1"/>
  <c r="H1956" i="1" s="1"/>
  <c r="I1972" i="1"/>
  <c r="H1972" i="1" s="1"/>
  <c r="I1988" i="1"/>
  <c r="H1988" i="1" s="1"/>
  <c r="I2004" i="1"/>
  <c r="H2004" i="1" s="1"/>
  <c r="I2020" i="1"/>
  <c r="H2020" i="1" s="1"/>
  <c r="I2036" i="1"/>
  <c r="H2036" i="1" s="1"/>
  <c r="I2052" i="1"/>
  <c r="H2052" i="1" s="1"/>
  <c r="I2068" i="1"/>
  <c r="H2068" i="1" s="1"/>
  <c r="I2084" i="1"/>
  <c r="H2084" i="1" s="1"/>
  <c r="I2100" i="1"/>
  <c r="H2100" i="1" s="1"/>
  <c r="I2116" i="1"/>
  <c r="H2116" i="1" s="1"/>
  <c r="I2132" i="1"/>
  <c r="H2132" i="1" s="1"/>
  <c r="I2148" i="1"/>
  <c r="H2148" i="1" s="1"/>
  <c r="I2164" i="1"/>
  <c r="H2164" i="1" s="1"/>
  <c r="I2180" i="1"/>
  <c r="H2180" i="1" s="1"/>
  <c r="I2196" i="1"/>
  <c r="H2196" i="1" s="1"/>
  <c r="I2212" i="1"/>
  <c r="H2212" i="1" s="1"/>
  <c r="I2228" i="1"/>
  <c r="H2228" i="1" s="1"/>
  <c r="I2244" i="1"/>
  <c r="H2244" i="1" s="1"/>
  <c r="I2260" i="1"/>
  <c r="H2260" i="1" s="1"/>
  <c r="I2272" i="1"/>
  <c r="H2272" i="1" s="1"/>
  <c r="I2280" i="1"/>
  <c r="H2280" i="1" s="1"/>
  <c r="I2288" i="1"/>
  <c r="H2288" i="1" s="1"/>
  <c r="I2296" i="1"/>
  <c r="H2296" i="1" s="1"/>
  <c r="I2304" i="1"/>
  <c r="H2304" i="1" s="1"/>
  <c r="I2312" i="1"/>
  <c r="H2312" i="1" s="1"/>
  <c r="I2320" i="1"/>
  <c r="H2320" i="1" s="1"/>
  <c r="I2328" i="1"/>
  <c r="H2328" i="1" s="1"/>
  <c r="I2336" i="1"/>
  <c r="H2336" i="1" s="1"/>
  <c r="I2344" i="1"/>
  <c r="H2344" i="1" s="1"/>
  <c r="I2352" i="1"/>
  <c r="H2352" i="1" s="1"/>
  <c r="I2360" i="1"/>
  <c r="H2360" i="1" s="1"/>
  <c r="I2368" i="1"/>
  <c r="H2368" i="1" s="1"/>
  <c r="I2376" i="1"/>
  <c r="H2376" i="1" s="1"/>
  <c r="I2384" i="1"/>
  <c r="H2384" i="1" s="1"/>
  <c r="I2392" i="1"/>
  <c r="H2392" i="1" s="1"/>
  <c r="I2400" i="1"/>
  <c r="H2400" i="1" s="1"/>
  <c r="I2408" i="1"/>
  <c r="H2408" i="1" s="1"/>
  <c r="I2416" i="1"/>
  <c r="H2416" i="1" s="1"/>
  <c r="I2424" i="1"/>
  <c r="H2424" i="1" s="1"/>
  <c r="I2432" i="1"/>
  <c r="H2432" i="1" s="1"/>
  <c r="I2440" i="1"/>
  <c r="H2440" i="1" s="1"/>
  <c r="I2448" i="1"/>
  <c r="H2448" i="1" s="1"/>
  <c r="I2456" i="1"/>
  <c r="H2456" i="1" s="1"/>
  <c r="I2464" i="1"/>
  <c r="H2464" i="1" s="1"/>
  <c r="I2472" i="1"/>
  <c r="H2472" i="1" s="1"/>
  <c r="I2480" i="1"/>
  <c r="H2480" i="1" s="1"/>
  <c r="I2488" i="1"/>
  <c r="H2488" i="1" s="1"/>
  <c r="I2496" i="1"/>
  <c r="H2496" i="1" s="1"/>
  <c r="I2504" i="1"/>
  <c r="H2504" i="1" s="1"/>
  <c r="I2512" i="1"/>
  <c r="H2512" i="1" s="1"/>
  <c r="I2520" i="1"/>
  <c r="H2520" i="1" s="1"/>
  <c r="I2528" i="1"/>
  <c r="H2528" i="1" s="1"/>
  <c r="I2536" i="1"/>
  <c r="H2536" i="1" s="1"/>
  <c r="I2544" i="1"/>
  <c r="H2544" i="1" s="1"/>
  <c r="I2552" i="1"/>
  <c r="H2552" i="1" s="1"/>
  <c r="I2560" i="1"/>
  <c r="H2560" i="1" s="1"/>
  <c r="I2568" i="1"/>
  <c r="H2568" i="1" s="1"/>
  <c r="I2576" i="1"/>
  <c r="H2576" i="1" s="1"/>
  <c r="I2584" i="1"/>
  <c r="H2584" i="1" s="1"/>
  <c r="I2592" i="1"/>
  <c r="H2592" i="1" s="1"/>
  <c r="I2600" i="1"/>
  <c r="H2600" i="1" s="1"/>
  <c r="I2608" i="1"/>
  <c r="H2608" i="1" s="1"/>
  <c r="I2616" i="1"/>
  <c r="H2616" i="1" s="1"/>
  <c r="I2624" i="1"/>
  <c r="H2624" i="1" s="1"/>
  <c r="I2632" i="1"/>
  <c r="H2632" i="1" s="1"/>
  <c r="I2640" i="1"/>
  <c r="H2640" i="1" s="1"/>
  <c r="I2648" i="1"/>
  <c r="H2648" i="1" s="1"/>
  <c r="I2656" i="1"/>
  <c r="H2656" i="1" s="1"/>
  <c r="I2664" i="1"/>
  <c r="H2664" i="1" s="1"/>
  <c r="I2672" i="1"/>
  <c r="H2672" i="1" s="1"/>
  <c r="I2680" i="1"/>
  <c r="H2680" i="1" s="1"/>
  <c r="I2688" i="1"/>
  <c r="H2688" i="1" s="1"/>
  <c r="I2696" i="1"/>
  <c r="H2696" i="1" s="1"/>
  <c r="I2704" i="1"/>
  <c r="H2704" i="1" s="1"/>
  <c r="I2712" i="1"/>
  <c r="H2712" i="1" s="1"/>
  <c r="I2720" i="1"/>
  <c r="H2720" i="1" s="1"/>
  <c r="I2728" i="1"/>
  <c r="H2728" i="1" s="1"/>
  <c r="I2735" i="1"/>
  <c r="H2735" i="1" s="1"/>
  <c r="I2740" i="1"/>
  <c r="H2740" i="1" s="1"/>
  <c r="I2745" i="1"/>
  <c r="H2745" i="1" s="1"/>
  <c r="I2751" i="1"/>
  <c r="H2751" i="1" s="1"/>
  <c r="I2756" i="1"/>
  <c r="H2756" i="1" s="1"/>
  <c r="I2761" i="1"/>
  <c r="H2761" i="1" s="1"/>
  <c r="I2767" i="1"/>
  <c r="H2767" i="1" s="1"/>
  <c r="I2772" i="1"/>
  <c r="H2772" i="1" s="1"/>
  <c r="I2777" i="1"/>
  <c r="H2777" i="1" s="1"/>
  <c r="I2783" i="1"/>
  <c r="H2783" i="1" s="1"/>
  <c r="I2788" i="1"/>
  <c r="H2788" i="1" s="1"/>
  <c r="I2793" i="1"/>
  <c r="H2793" i="1" s="1"/>
  <c r="I2799" i="1"/>
  <c r="H2799" i="1" s="1"/>
  <c r="I2804" i="1"/>
  <c r="H2804" i="1" s="1"/>
  <c r="I2809" i="1"/>
  <c r="H2809" i="1" s="1"/>
  <c r="I2815" i="1"/>
  <c r="H2815" i="1" s="1"/>
  <c r="I2820" i="1"/>
  <c r="H2820" i="1" s="1"/>
  <c r="I2825" i="1"/>
  <c r="H2825" i="1" s="1"/>
  <c r="I2831" i="1"/>
  <c r="H2831" i="1" s="1"/>
  <c r="I2836" i="1"/>
  <c r="H2836" i="1" s="1"/>
  <c r="I2841" i="1"/>
  <c r="H2841" i="1" s="1"/>
  <c r="I2847" i="1"/>
  <c r="H2847" i="1" s="1"/>
  <c r="I2852" i="1"/>
  <c r="H2852" i="1" s="1"/>
  <c r="I2857" i="1"/>
  <c r="H2857" i="1" s="1"/>
  <c r="I2863" i="1"/>
  <c r="H2863" i="1" s="1"/>
  <c r="I2867" i="1"/>
  <c r="H2867" i="1" s="1"/>
  <c r="I2871" i="1"/>
  <c r="H2871" i="1" s="1"/>
  <c r="I2875" i="1"/>
  <c r="H2875" i="1" s="1"/>
  <c r="I2879" i="1"/>
  <c r="H2879" i="1" s="1"/>
  <c r="I2883" i="1"/>
  <c r="H2883" i="1" s="1"/>
  <c r="I2887" i="1"/>
  <c r="H2887" i="1" s="1"/>
  <c r="I2891" i="1"/>
  <c r="H2891" i="1" s="1"/>
  <c r="I2895" i="1"/>
  <c r="H2895" i="1" s="1"/>
  <c r="I2899" i="1"/>
  <c r="H2899" i="1" s="1"/>
  <c r="I2903" i="1"/>
  <c r="H2903" i="1" s="1"/>
  <c r="I2907" i="1"/>
  <c r="H2907" i="1" s="1"/>
  <c r="I2911" i="1"/>
  <c r="H2911" i="1" s="1"/>
  <c r="I2915" i="1"/>
  <c r="H2915" i="1" s="1"/>
  <c r="I2919" i="1"/>
  <c r="H2919" i="1" s="1"/>
  <c r="I2923" i="1"/>
  <c r="H2923" i="1" s="1"/>
  <c r="I2927" i="1"/>
  <c r="H2927" i="1" s="1"/>
  <c r="I2931" i="1"/>
  <c r="H2931" i="1" s="1"/>
  <c r="I2935" i="1"/>
  <c r="H2935" i="1" s="1"/>
  <c r="I2939" i="1"/>
  <c r="H2939" i="1" s="1"/>
  <c r="I2943" i="1"/>
  <c r="H2943" i="1" s="1"/>
  <c r="I2947" i="1"/>
  <c r="H2947" i="1" s="1"/>
  <c r="I2951" i="1"/>
  <c r="H2951" i="1" s="1"/>
  <c r="I2955" i="1"/>
  <c r="H2955" i="1" s="1"/>
  <c r="I2959" i="1"/>
  <c r="H2959" i="1" s="1"/>
  <c r="I2963" i="1"/>
  <c r="H2963" i="1" s="1"/>
  <c r="I2967" i="1"/>
  <c r="H2967" i="1" s="1"/>
  <c r="I2971" i="1"/>
  <c r="H2971" i="1" s="1"/>
  <c r="I2975" i="1"/>
  <c r="H2975" i="1" s="1"/>
  <c r="I2979" i="1"/>
  <c r="H2979" i="1" s="1"/>
  <c r="I2983" i="1"/>
  <c r="H2983" i="1" s="1"/>
  <c r="I2987" i="1"/>
  <c r="H2987" i="1" s="1"/>
  <c r="I2991" i="1"/>
  <c r="H2991" i="1" s="1"/>
  <c r="I2995" i="1"/>
  <c r="H2995" i="1" s="1"/>
  <c r="I2999" i="1"/>
  <c r="H2999" i="1" s="1"/>
  <c r="I3003" i="1"/>
  <c r="H3003" i="1" s="1"/>
  <c r="I3007" i="1"/>
  <c r="H3007" i="1" s="1"/>
  <c r="I3011" i="1"/>
  <c r="H3011" i="1" s="1"/>
  <c r="I3015" i="1"/>
  <c r="H3015" i="1" s="1"/>
  <c r="I3019" i="1"/>
  <c r="H3019" i="1" s="1"/>
  <c r="I3023" i="1"/>
  <c r="H3023" i="1" s="1"/>
  <c r="I3027" i="1"/>
  <c r="H3027" i="1" s="1"/>
  <c r="I3031" i="1"/>
  <c r="H3031" i="1" s="1"/>
  <c r="I3035" i="1"/>
  <c r="H3035" i="1" s="1"/>
  <c r="I3039" i="1"/>
  <c r="H3039" i="1" s="1"/>
  <c r="I3043" i="1"/>
  <c r="H3043" i="1" s="1"/>
  <c r="I3047" i="1"/>
  <c r="H3047" i="1" s="1"/>
  <c r="I3051" i="1"/>
  <c r="H3051" i="1" s="1"/>
  <c r="I3055" i="1"/>
  <c r="H3055" i="1" s="1"/>
  <c r="I3059" i="1"/>
  <c r="H3059" i="1" s="1"/>
  <c r="I3063" i="1"/>
  <c r="H3063" i="1" s="1"/>
  <c r="I3067" i="1"/>
  <c r="H3067" i="1" s="1"/>
  <c r="I3071" i="1"/>
  <c r="H3071" i="1" s="1"/>
  <c r="I3075" i="1"/>
  <c r="H3075" i="1" s="1"/>
  <c r="I3079" i="1"/>
  <c r="H3079" i="1" s="1"/>
  <c r="I3083" i="1"/>
  <c r="H3083" i="1" s="1"/>
  <c r="I3087" i="1"/>
  <c r="H3087" i="1" s="1"/>
  <c r="I3091" i="1"/>
  <c r="H3091" i="1" s="1"/>
  <c r="I3095" i="1"/>
  <c r="H3095" i="1" s="1"/>
  <c r="I3099" i="1"/>
  <c r="H3099" i="1" s="1"/>
  <c r="I3103" i="1"/>
  <c r="H3103" i="1" s="1"/>
  <c r="I3107" i="1"/>
  <c r="H3107" i="1" s="1"/>
  <c r="I3111" i="1"/>
  <c r="H3111" i="1" s="1"/>
  <c r="I3115" i="1"/>
  <c r="H3115" i="1" s="1"/>
  <c r="I3119" i="1"/>
  <c r="H3119" i="1" s="1"/>
  <c r="I3123" i="1"/>
  <c r="H3123" i="1" s="1"/>
  <c r="I3127" i="1"/>
  <c r="H3127" i="1" s="1"/>
  <c r="I3131" i="1"/>
  <c r="H3131" i="1" s="1"/>
  <c r="I3135" i="1"/>
  <c r="H3135" i="1" s="1"/>
  <c r="I3139" i="1"/>
  <c r="H3139" i="1" s="1"/>
  <c r="I3143" i="1"/>
  <c r="H3143" i="1" s="1"/>
  <c r="I3147" i="1"/>
  <c r="H3147" i="1" s="1"/>
  <c r="I3151" i="1"/>
  <c r="H3151" i="1" s="1"/>
  <c r="I3155" i="1"/>
  <c r="H3155" i="1" s="1"/>
  <c r="I3159" i="1"/>
  <c r="H3159" i="1" s="1"/>
  <c r="I3163" i="1"/>
  <c r="H3163" i="1" s="1"/>
  <c r="I3167" i="1"/>
  <c r="H3167" i="1" s="1"/>
  <c r="I3171" i="1"/>
  <c r="H3171" i="1" s="1"/>
  <c r="I3175" i="1"/>
  <c r="H3175" i="1" s="1"/>
  <c r="I3179" i="1"/>
  <c r="H3179" i="1" s="1"/>
  <c r="I3183" i="1"/>
  <c r="H3183" i="1" s="1"/>
  <c r="I3187" i="1"/>
  <c r="H3187" i="1" s="1"/>
  <c r="I3191" i="1"/>
  <c r="H3191" i="1" s="1"/>
  <c r="I3195" i="1"/>
  <c r="H3195" i="1" s="1"/>
  <c r="I3199" i="1"/>
  <c r="H3199" i="1" s="1"/>
  <c r="I3203" i="1"/>
  <c r="H3203" i="1" s="1"/>
  <c r="I3207" i="1"/>
  <c r="H3207" i="1" s="1"/>
  <c r="I3211" i="1"/>
  <c r="H3211" i="1" s="1"/>
  <c r="I3215" i="1"/>
  <c r="H3215" i="1" s="1"/>
  <c r="I3219" i="1"/>
  <c r="H3219" i="1" s="1"/>
  <c r="I3223" i="1"/>
  <c r="H3223" i="1" s="1"/>
  <c r="I3227" i="1"/>
  <c r="H3227" i="1" s="1"/>
  <c r="I3231" i="1"/>
  <c r="H3231" i="1" s="1"/>
  <c r="I3235" i="1"/>
  <c r="H3235" i="1" s="1"/>
  <c r="I3239" i="1"/>
  <c r="H3239" i="1" s="1"/>
  <c r="I3243" i="1"/>
  <c r="H3243" i="1" s="1"/>
  <c r="I3247" i="1"/>
  <c r="H3247" i="1" s="1"/>
  <c r="I3251" i="1"/>
  <c r="H3251" i="1" s="1"/>
  <c r="I3255" i="1"/>
  <c r="H3255" i="1" s="1"/>
  <c r="I3259" i="1"/>
  <c r="H3259" i="1" s="1"/>
  <c r="I3263" i="1"/>
  <c r="H3263" i="1" s="1"/>
  <c r="I3267" i="1"/>
  <c r="H3267" i="1" s="1"/>
  <c r="I3271" i="1"/>
  <c r="H3271" i="1" s="1"/>
  <c r="I3275" i="1"/>
  <c r="H3275" i="1" s="1"/>
  <c r="I3279" i="1"/>
  <c r="H3279" i="1" s="1"/>
  <c r="I3283" i="1"/>
  <c r="H3283" i="1" s="1"/>
  <c r="I3287" i="1"/>
  <c r="H3287" i="1" s="1"/>
  <c r="I3291" i="1"/>
  <c r="H3291" i="1" s="1"/>
  <c r="I3295" i="1"/>
  <c r="H3295" i="1" s="1"/>
  <c r="I3299" i="1"/>
  <c r="H3299" i="1" s="1"/>
  <c r="I3303" i="1"/>
  <c r="H3303" i="1" s="1"/>
  <c r="I3307" i="1"/>
  <c r="H3307" i="1" s="1"/>
  <c r="I3311" i="1"/>
  <c r="H3311" i="1" s="1"/>
  <c r="I3315" i="1"/>
  <c r="H3315" i="1" s="1"/>
  <c r="I3319" i="1"/>
  <c r="H3319" i="1" s="1"/>
  <c r="I3323" i="1"/>
  <c r="H3323" i="1" s="1"/>
  <c r="I3327" i="1"/>
  <c r="H3327" i="1" s="1"/>
  <c r="I3331" i="1"/>
  <c r="H3331" i="1" s="1"/>
  <c r="I3335" i="1"/>
  <c r="H3335" i="1" s="1"/>
  <c r="I3339" i="1"/>
  <c r="H3339" i="1" s="1"/>
  <c r="I3343" i="1"/>
  <c r="H3343" i="1" s="1"/>
  <c r="I3347" i="1"/>
  <c r="H3347" i="1" s="1"/>
  <c r="I3351" i="1"/>
  <c r="H3351" i="1" s="1"/>
  <c r="I3355" i="1"/>
  <c r="H3355" i="1" s="1"/>
  <c r="I3359" i="1"/>
  <c r="H3359" i="1" s="1"/>
  <c r="I3363" i="1"/>
  <c r="H3363" i="1" s="1"/>
  <c r="I3367" i="1"/>
  <c r="H3367" i="1" s="1"/>
  <c r="I3371" i="1"/>
  <c r="H3371" i="1" s="1"/>
  <c r="I3375" i="1"/>
  <c r="H3375" i="1" s="1"/>
  <c r="I3379" i="1"/>
  <c r="H3379" i="1" s="1"/>
  <c r="I3383" i="1"/>
  <c r="H3383" i="1" s="1"/>
  <c r="I3387" i="1"/>
  <c r="H3387" i="1" s="1"/>
  <c r="I3391" i="1"/>
  <c r="H3391" i="1" s="1"/>
  <c r="I3395" i="1"/>
  <c r="H3395" i="1" s="1"/>
  <c r="I3399" i="1"/>
  <c r="H3399" i="1" s="1"/>
  <c r="I3403" i="1"/>
  <c r="H3403" i="1" s="1"/>
  <c r="I3407" i="1"/>
  <c r="H3407" i="1" s="1"/>
  <c r="I3411" i="1"/>
  <c r="H3411" i="1" s="1"/>
  <c r="I3415" i="1"/>
  <c r="H3415" i="1" s="1"/>
  <c r="I3419" i="1"/>
  <c r="H3419" i="1" s="1"/>
  <c r="I3423" i="1"/>
  <c r="H3423" i="1" s="1"/>
  <c r="I3427" i="1"/>
  <c r="H3427" i="1" s="1"/>
  <c r="I3431" i="1"/>
  <c r="H3431" i="1" s="1"/>
  <c r="I3435" i="1"/>
  <c r="H3435" i="1" s="1"/>
  <c r="I3439" i="1"/>
  <c r="H3439" i="1" s="1"/>
  <c r="I3443" i="1"/>
  <c r="H3443" i="1" s="1"/>
  <c r="I3447" i="1"/>
  <c r="H3447" i="1" s="1"/>
  <c r="I3451" i="1"/>
  <c r="H3451" i="1" s="1"/>
  <c r="I3455" i="1"/>
  <c r="H3455" i="1" s="1"/>
  <c r="I3459" i="1"/>
  <c r="H3459" i="1" s="1"/>
  <c r="I3463" i="1"/>
  <c r="H3463" i="1" s="1"/>
  <c r="I3467" i="1"/>
  <c r="H3467" i="1" s="1"/>
  <c r="I3471" i="1"/>
  <c r="H3471" i="1" s="1"/>
  <c r="I3475" i="1"/>
  <c r="H3475" i="1" s="1"/>
  <c r="I3479" i="1"/>
  <c r="H3479" i="1" s="1"/>
  <c r="I3483" i="1"/>
  <c r="H3483" i="1" s="1"/>
  <c r="I3487" i="1"/>
  <c r="H3487" i="1" s="1"/>
  <c r="I3491" i="1"/>
  <c r="H3491" i="1" s="1"/>
  <c r="I3495" i="1"/>
  <c r="H3495" i="1" s="1"/>
  <c r="I3499" i="1"/>
  <c r="H3499" i="1" s="1"/>
  <c r="I3503" i="1"/>
  <c r="H3503" i="1" s="1"/>
  <c r="I3507" i="1"/>
  <c r="H3507" i="1" s="1"/>
  <c r="I3511" i="1"/>
  <c r="H3511" i="1" s="1"/>
  <c r="I3515" i="1"/>
  <c r="H3515" i="1" s="1"/>
  <c r="I3519" i="1"/>
  <c r="H3519" i="1" s="1"/>
  <c r="I3523" i="1"/>
  <c r="H3523" i="1" s="1"/>
  <c r="I3527" i="1"/>
  <c r="H3527" i="1" s="1"/>
  <c r="I3531" i="1"/>
  <c r="H3531" i="1" s="1"/>
  <c r="I3535" i="1"/>
  <c r="H3535" i="1" s="1"/>
  <c r="I3539" i="1"/>
  <c r="H3539" i="1" s="1"/>
  <c r="I3543" i="1"/>
  <c r="H3543" i="1" s="1"/>
  <c r="I3547" i="1"/>
  <c r="H3547" i="1" s="1"/>
  <c r="I3551" i="1"/>
  <c r="H3551" i="1" s="1"/>
  <c r="I3555" i="1"/>
  <c r="H3555" i="1" s="1"/>
  <c r="I3559" i="1"/>
  <c r="H3559" i="1" s="1"/>
  <c r="I3563" i="1"/>
  <c r="H3563" i="1" s="1"/>
  <c r="I3567" i="1"/>
  <c r="H3567" i="1" s="1"/>
  <c r="I3571" i="1"/>
  <c r="H3571" i="1" s="1"/>
  <c r="I3575" i="1"/>
  <c r="H3575" i="1" s="1"/>
  <c r="I3579" i="1"/>
  <c r="H3579" i="1" s="1"/>
  <c r="I3583" i="1"/>
  <c r="H3583" i="1" s="1"/>
  <c r="I3587" i="1"/>
  <c r="H3587" i="1" s="1"/>
  <c r="I3591" i="1"/>
  <c r="H3591" i="1" s="1"/>
  <c r="I3595" i="1"/>
  <c r="H3595" i="1" s="1"/>
  <c r="I568" i="1"/>
  <c r="H568" i="1" s="1"/>
  <c r="I824" i="1"/>
  <c r="H824" i="1" s="1"/>
  <c r="I1060" i="1"/>
  <c r="H1060" i="1" s="1"/>
  <c r="I1124" i="1"/>
  <c r="H1124" i="1" s="1"/>
  <c r="I1188" i="1"/>
  <c r="H1188" i="1" s="1"/>
  <c r="I1252" i="1"/>
  <c r="H1252" i="1" s="1"/>
  <c r="I1316" i="1"/>
  <c r="H1316" i="1" s="1"/>
  <c r="I1380" i="1"/>
  <c r="H1380" i="1" s="1"/>
  <c r="I1444" i="1"/>
  <c r="H1444" i="1" s="1"/>
  <c r="I1508" i="1"/>
  <c r="H1508" i="1" s="1"/>
  <c r="I1568" i="1"/>
  <c r="H1568" i="1" s="1"/>
  <c r="I1600" i="1"/>
  <c r="H1600" i="1" s="1"/>
  <c r="I1632" i="1"/>
  <c r="H1632" i="1" s="1"/>
  <c r="I1664" i="1"/>
  <c r="H1664" i="1" s="1"/>
  <c r="I1696" i="1"/>
  <c r="H1696" i="1" s="1"/>
  <c r="I1728" i="1"/>
  <c r="H1728" i="1" s="1"/>
  <c r="I1760" i="1"/>
  <c r="H1760" i="1" s="1"/>
  <c r="I1784" i="1"/>
  <c r="H1784" i="1" s="1"/>
  <c r="I1800" i="1"/>
  <c r="H1800" i="1" s="1"/>
  <c r="I1816" i="1"/>
  <c r="H1816" i="1" s="1"/>
  <c r="I1832" i="1"/>
  <c r="H1832" i="1" s="1"/>
  <c r="I1848" i="1"/>
  <c r="H1848" i="1" s="1"/>
  <c r="I1864" i="1"/>
  <c r="H1864" i="1" s="1"/>
  <c r="I1880" i="1"/>
  <c r="H1880" i="1" s="1"/>
  <c r="I1896" i="1"/>
  <c r="H1896" i="1" s="1"/>
  <c r="I1912" i="1"/>
  <c r="H1912" i="1" s="1"/>
  <c r="I1928" i="1"/>
  <c r="H1928" i="1" s="1"/>
  <c r="I1944" i="1"/>
  <c r="H1944" i="1" s="1"/>
  <c r="I1960" i="1"/>
  <c r="H1960" i="1" s="1"/>
  <c r="I1976" i="1"/>
  <c r="H1976" i="1" s="1"/>
  <c r="I1992" i="1"/>
  <c r="H1992" i="1" s="1"/>
  <c r="I2008" i="1"/>
  <c r="H2008" i="1" s="1"/>
  <c r="I2024" i="1"/>
  <c r="H2024" i="1" s="1"/>
  <c r="I2040" i="1"/>
  <c r="H2040" i="1" s="1"/>
  <c r="I2056" i="1"/>
  <c r="H2056" i="1" s="1"/>
  <c r="I2072" i="1"/>
  <c r="H2072" i="1" s="1"/>
  <c r="I2088" i="1"/>
  <c r="H2088" i="1" s="1"/>
  <c r="I2104" i="1"/>
  <c r="H2104" i="1" s="1"/>
  <c r="I2120" i="1"/>
  <c r="H2120" i="1" s="1"/>
  <c r="I2136" i="1"/>
  <c r="H2136" i="1" s="1"/>
  <c r="I2152" i="1"/>
  <c r="H2152" i="1" s="1"/>
  <c r="I2168" i="1"/>
  <c r="H2168" i="1" s="1"/>
  <c r="I2184" i="1"/>
  <c r="H2184" i="1" s="1"/>
  <c r="I2200" i="1"/>
  <c r="H2200" i="1" s="1"/>
  <c r="I2216" i="1"/>
  <c r="H2216" i="1" s="1"/>
  <c r="I2232" i="1"/>
  <c r="H2232" i="1" s="1"/>
  <c r="I2248" i="1"/>
  <c r="H2248" i="1" s="1"/>
  <c r="I2264" i="1"/>
  <c r="H2264" i="1" s="1"/>
  <c r="I2275" i="1"/>
  <c r="H2275" i="1" s="1"/>
  <c r="I2283" i="1"/>
  <c r="H2283" i="1" s="1"/>
  <c r="I2291" i="1"/>
  <c r="H2291" i="1" s="1"/>
  <c r="I2299" i="1"/>
  <c r="H2299" i="1" s="1"/>
  <c r="I2307" i="1"/>
  <c r="H2307" i="1" s="1"/>
  <c r="I2315" i="1"/>
  <c r="H2315" i="1" s="1"/>
  <c r="I2323" i="1"/>
  <c r="H2323" i="1" s="1"/>
  <c r="I2331" i="1"/>
  <c r="H2331" i="1" s="1"/>
  <c r="I2339" i="1"/>
  <c r="H2339" i="1" s="1"/>
  <c r="I2347" i="1"/>
  <c r="H2347" i="1" s="1"/>
  <c r="I2355" i="1"/>
  <c r="H2355" i="1" s="1"/>
  <c r="I2363" i="1"/>
  <c r="H2363" i="1" s="1"/>
  <c r="I2371" i="1"/>
  <c r="H2371" i="1" s="1"/>
  <c r="I2379" i="1"/>
  <c r="H2379" i="1" s="1"/>
  <c r="I2387" i="1"/>
  <c r="H2387" i="1" s="1"/>
  <c r="I2395" i="1"/>
  <c r="H2395" i="1" s="1"/>
  <c r="I2403" i="1"/>
  <c r="H2403" i="1" s="1"/>
  <c r="I2411" i="1"/>
  <c r="H2411" i="1" s="1"/>
  <c r="I2419" i="1"/>
  <c r="H2419" i="1" s="1"/>
  <c r="I2427" i="1"/>
  <c r="H2427" i="1" s="1"/>
  <c r="I2435" i="1"/>
  <c r="H2435" i="1" s="1"/>
  <c r="I2443" i="1"/>
  <c r="H2443" i="1" s="1"/>
  <c r="I2451" i="1"/>
  <c r="H2451" i="1" s="1"/>
  <c r="I2459" i="1"/>
  <c r="H2459" i="1" s="1"/>
  <c r="I2467" i="1"/>
  <c r="H2467" i="1" s="1"/>
  <c r="I2475" i="1"/>
  <c r="H2475" i="1" s="1"/>
  <c r="I2483" i="1"/>
  <c r="H2483" i="1" s="1"/>
  <c r="I2491" i="1"/>
  <c r="H2491" i="1" s="1"/>
  <c r="I2499" i="1"/>
  <c r="H2499" i="1" s="1"/>
  <c r="I2507" i="1"/>
  <c r="H2507" i="1" s="1"/>
  <c r="I2515" i="1"/>
  <c r="H2515" i="1" s="1"/>
  <c r="I2523" i="1"/>
  <c r="H2523" i="1" s="1"/>
  <c r="I2531" i="1"/>
  <c r="H2531" i="1" s="1"/>
  <c r="I2539" i="1"/>
  <c r="H2539" i="1" s="1"/>
  <c r="I2547" i="1"/>
  <c r="H2547" i="1" s="1"/>
  <c r="I2555" i="1"/>
  <c r="H2555" i="1" s="1"/>
  <c r="I2563" i="1"/>
  <c r="H2563" i="1" s="1"/>
  <c r="I2571" i="1"/>
  <c r="H2571" i="1" s="1"/>
  <c r="I2579" i="1"/>
  <c r="H2579" i="1" s="1"/>
  <c r="I2587" i="1"/>
  <c r="H2587" i="1" s="1"/>
  <c r="I2595" i="1"/>
  <c r="H2595" i="1" s="1"/>
  <c r="I2603" i="1"/>
  <c r="H2603" i="1" s="1"/>
  <c r="I2611" i="1"/>
  <c r="H2611" i="1" s="1"/>
  <c r="I2619" i="1"/>
  <c r="H2619" i="1" s="1"/>
  <c r="I2627" i="1"/>
  <c r="H2627" i="1" s="1"/>
  <c r="I2635" i="1"/>
  <c r="H2635" i="1" s="1"/>
  <c r="I2643" i="1"/>
  <c r="H2643" i="1" s="1"/>
  <c r="I2651" i="1"/>
  <c r="H2651" i="1" s="1"/>
  <c r="I2659" i="1"/>
  <c r="H2659" i="1" s="1"/>
  <c r="I2667" i="1"/>
  <c r="H2667" i="1" s="1"/>
  <c r="I2675" i="1"/>
  <c r="H2675" i="1" s="1"/>
  <c r="I2683" i="1"/>
  <c r="H2683" i="1" s="1"/>
  <c r="I2691" i="1"/>
  <c r="H2691" i="1" s="1"/>
  <c r="I2699" i="1"/>
  <c r="H2699" i="1" s="1"/>
  <c r="I2707" i="1"/>
  <c r="H2707" i="1" s="1"/>
  <c r="I2715" i="1"/>
  <c r="H2715" i="1" s="1"/>
  <c r="I2723" i="1"/>
  <c r="H2723" i="1" s="1"/>
  <c r="I2731" i="1"/>
  <c r="H2731" i="1" s="1"/>
  <c r="I2736" i="1"/>
  <c r="H2736" i="1" s="1"/>
  <c r="I2741" i="1"/>
  <c r="H2741" i="1" s="1"/>
  <c r="I2747" i="1"/>
  <c r="H2747" i="1" s="1"/>
  <c r="I2752" i="1"/>
  <c r="H2752" i="1" s="1"/>
  <c r="I2757" i="1"/>
  <c r="H2757" i="1" s="1"/>
  <c r="I2763" i="1"/>
  <c r="H2763" i="1" s="1"/>
  <c r="I2768" i="1"/>
  <c r="H2768" i="1" s="1"/>
  <c r="I2773" i="1"/>
  <c r="H2773" i="1" s="1"/>
  <c r="I2779" i="1"/>
  <c r="H2779" i="1" s="1"/>
  <c r="I2784" i="1"/>
  <c r="H2784" i="1" s="1"/>
  <c r="I2789" i="1"/>
  <c r="H2789" i="1" s="1"/>
  <c r="I2795" i="1"/>
  <c r="H2795" i="1" s="1"/>
  <c r="I2800" i="1"/>
  <c r="H2800" i="1" s="1"/>
  <c r="I2805" i="1"/>
  <c r="H2805" i="1" s="1"/>
  <c r="I2811" i="1"/>
  <c r="H2811" i="1" s="1"/>
  <c r="I2816" i="1"/>
  <c r="H2816" i="1" s="1"/>
  <c r="I2821" i="1"/>
  <c r="H2821" i="1" s="1"/>
  <c r="I2827" i="1"/>
  <c r="H2827" i="1" s="1"/>
  <c r="I2832" i="1"/>
  <c r="H2832" i="1" s="1"/>
  <c r="I2837" i="1"/>
  <c r="H2837" i="1" s="1"/>
  <c r="I2843" i="1"/>
  <c r="H2843" i="1" s="1"/>
  <c r="I2848" i="1"/>
  <c r="H2848" i="1" s="1"/>
  <c r="I2853" i="1"/>
  <c r="H2853" i="1" s="1"/>
  <c r="I2859" i="1"/>
  <c r="H2859" i="1" s="1"/>
  <c r="I2864" i="1"/>
  <c r="H2864" i="1" s="1"/>
  <c r="I2868" i="1"/>
  <c r="H2868" i="1" s="1"/>
  <c r="I2872" i="1"/>
  <c r="H2872" i="1" s="1"/>
  <c r="I2876" i="1"/>
  <c r="H2876" i="1" s="1"/>
  <c r="I2880" i="1"/>
  <c r="H2880" i="1" s="1"/>
  <c r="I2884" i="1"/>
  <c r="H2884" i="1" s="1"/>
  <c r="I2888" i="1"/>
  <c r="H2888" i="1" s="1"/>
  <c r="I2892" i="1"/>
  <c r="H2892" i="1" s="1"/>
  <c r="I2896" i="1"/>
  <c r="H2896" i="1" s="1"/>
  <c r="I2900" i="1"/>
  <c r="H2900" i="1" s="1"/>
  <c r="I2904" i="1"/>
  <c r="H2904" i="1" s="1"/>
  <c r="I2908" i="1"/>
  <c r="H2908" i="1" s="1"/>
  <c r="I2912" i="1"/>
  <c r="H2912" i="1" s="1"/>
  <c r="I2916" i="1"/>
  <c r="H2916" i="1" s="1"/>
  <c r="I2920" i="1"/>
  <c r="H2920" i="1" s="1"/>
  <c r="I2924" i="1"/>
  <c r="H2924" i="1" s="1"/>
  <c r="I2928" i="1"/>
  <c r="H2928" i="1" s="1"/>
  <c r="I2932" i="1"/>
  <c r="H2932" i="1" s="1"/>
  <c r="I2936" i="1"/>
  <c r="H2936" i="1" s="1"/>
  <c r="I2940" i="1"/>
  <c r="H2940" i="1" s="1"/>
  <c r="I2944" i="1"/>
  <c r="H2944" i="1" s="1"/>
  <c r="I2948" i="1"/>
  <c r="H2948" i="1" s="1"/>
  <c r="I2952" i="1"/>
  <c r="H2952" i="1" s="1"/>
  <c r="I2956" i="1"/>
  <c r="H2956" i="1" s="1"/>
  <c r="I2960" i="1"/>
  <c r="H2960" i="1" s="1"/>
  <c r="I2964" i="1"/>
  <c r="H2964" i="1" s="1"/>
  <c r="I2968" i="1"/>
  <c r="H2968" i="1" s="1"/>
  <c r="I2972" i="1"/>
  <c r="H2972" i="1" s="1"/>
  <c r="I2976" i="1"/>
  <c r="H2976" i="1" s="1"/>
  <c r="I2980" i="1"/>
  <c r="H2980" i="1" s="1"/>
  <c r="I2984" i="1"/>
  <c r="H2984" i="1" s="1"/>
  <c r="I2988" i="1"/>
  <c r="H2988" i="1" s="1"/>
  <c r="I2992" i="1"/>
  <c r="H2992" i="1" s="1"/>
  <c r="I2996" i="1"/>
  <c r="H2996" i="1" s="1"/>
  <c r="I3000" i="1"/>
  <c r="H3000" i="1" s="1"/>
  <c r="I3004" i="1"/>
  <c r="H3004" i="1" s="1"/>
  <c r="I3008" i="1"/>
  <c r="H3008" i="1" s="1"/>
  <c r="I3012" i="1"/>
  <c r="H3012" i="1" s="1"/>
  <c r="I3016" i="1"/>
  <c r="H3016" i="1" s="1"/>
  <c r="I3020" i="1"/>
  <c r="H3020" i="1" s="1"/>
  <c r="I3024" i="1"/>
  <c r="H3024" i="1" s="1"/>
  <c r="I3028" i="1"/>
  <c r="H3028" i="1" s="1"/>
  <c r="I3032" i="1"/>
  <c r="H3032" i="1" s="1"/>
  <c r="I3036" i="1"/>
  <c r="H3036" i="1" s="1"/>
  <c r="I3040" i="1"/>
  <c r="H3040" i="1" s="1"/>
  <c r="I3044" i="1"/>
  <c r="H3044" i="1" s="1"/>
  <c r="I3048" i="1"/>
  <c r="H3048" i="1" s="1"/>
  <c r="I3052" i="1"/>
  <c r="H3052" i="1" s="1"/>
  <c r="I3056" i="1"/>
  <c r="H3056" i="1" s="1"/>
  <c r="I3060" i="1"/>
  <c r="H3060" i="1" s="1"/>
  <c r="I3064" i="1"/>
  <c r="H3064" i="1" s="1"/>
  <c r="I3068" i="1"/>
  <c r="H3068" i="1" s="1"/>
  <c r="I3072" i="1"/>
  <c r="H3072" i="1" s="1"/>
  <c r="I3076" i="1"/>
  <c r="H3076" i="1" s="1"/>
  <c r="I3080" i="1"/>
  <c r="H3080" i="1" s="1"/>
  <c r="I3084" i="1"/>
  <c r="H3084" i="1" s="1"/>
  <c r="I3088" i="1"/>
  <c r="H3088" i="1" s="1"/>
  <c r="I3092" i="1"/>
  <c r="H3092" i="1" s="1"/>
  <c r="I3096" i="1"/>
  <c r="H3096" i="1" s="1"/>
  <c r="I3100" i="1"/>
  <c r="H3100" i="1" s="1"/>
  <c r="I3104" i="1"/>
  <c r="H3104" i="1" s="1"/>
  <c r="I3108" i="1"/>
  <c r="H3108" i="1" s="1"/>
  <c r="I3112" i="1"/>
  <c r="H3112" i="1" s="1"/>
  <c r="I3116" i="1"/>
  <c r="H3116" i="1" s="1"/>
  <c r="I3120" i="1"/>
  <c r="H3120" i="1" s="1"/>
  <c r="I3124" i="1"/>
  <c r="H3124" i="1" s="1"/>
  <c r="I3128" i="1"/>
  <c r="H3128" i="1" s="1"/>
  <c r="I3132" i="1"/>
  <c r="H3132" i="1" s="1"/>
  <c r="I3136" i="1"/>
  <c r="H3136" i="1" s="1"/>
  <c r="I3140" i="1"/>
  <c r="H3140" i="1" s="1"/>
  <c r="I3144" i="1"/>
  <c r="H3144" i="1" s="1"/>
  <c r="I3148" i="1"/>
  <c r="H3148" i="1" s="1"/>
  <c r="I3152" i="1"/>
  <c r="H3152" i="1" s="1"/>
  <c r="I3156" i="1"/>
  <c r="H3156" i="1" s="1"/>
  <c r="I3160" i="1"/>
  <c r="H3160" i="1" s="1"/>
  <c r="I3164" i="1"/>
  <c r="H3164" i="1" s="1"/>
  <c r="I3168" i="1"/>
  <c r="H3168" i="1" s="1"/>
  <c r="I3172" i="1"/>
  <c r="H3172" i="1" s="1"/>
  <c r="I3176" i="1"/>
  <c r="H3176" i="1" s="1"/>
  <c r="I3180" i="1"/>
  <c r="H3180" i="1" s="1"/>
  <c r="I3184" i="1"/>
  <c r="H3184" i="1" s="1"/>
  <c r="I3188" i="1"/>
  <c r="H3188" i="1" s="1"/>
  <c r="I3192" i="1"/>
  <c r="H3192" i="1" s="1"/>
  <c r="I3196" i="1"/>
  <c r="H3196" i="1" s="1"/>
  <c r="I3200" i="1"/>
  <c r="H3200" i="1" s="1"/>
  <c r="I3204" i="1"/>
  <c r="H3204" i="1" s="1"/>
  <c r="I3208" i="1"/>
  <c r="H3208" i="1" s="1"/>
  <c r="I3212" i="1"/>
  <c r="H3212" i="1" s="1"/>
  <c r="I3216" i="1"/>
  <c r="H3216" i="1" s="1"/>
  <c r="I3220" i="1"/>
  <c r="H3220" i="1" s="1"/>
  <c r="I3224" i="1"/>
  <c r="H3224" i="1" s="1"/>
  <c r="I3228" i="1"/>
  <c r="H3228" i="1" s="1"/>
  <c r="I3232" i="1"/>
  <c r="H3232" i="1" s="1"/>
  <c r="I3236" i="1"/>
  <c r="H3236" i="1" s="1"/>
  <c r="I3240" i="1"/>
  <c r="H3240" i="1" s="1"/>
  <c r="I3244" i="1"/>
  <c r="H3244" i="1" s="1"/>
  <c r="I3248" i="1"/>
  <c r="H3248" i="1" s="1"/>
  <c r="I3252" i="1"/>
  <c r="H3252" i="1" s="1"/>
  <c r="I3256" i="1"/>
  <c r="H3256" i="1" s="1"/>
  <c r="I3260" i="1"/>
  <c r="H3260" i="1" s="1"/>
  <c r="I3264" i="1"/>
  <c r="H3264" i="1" s="1"/>
  <c r="I3268" i="1"/>
  <c r="H3268" i="1" s="1"/>
  <c r="I3272" i="1"/>
  <c r="H3272" i="1" s="1"/>
  <c r="I3276" i="1"/>
  <c r="H3276" i="1" s="1"/>
  <c r="I3280" i="1"/>
  <c r="H3280" i="1" s="1"/>
  <c r="I3284" i="1"/>
  <c r="H3284" i="1" s="1"/>
  <c r="I3288" i="1"/>
  <c r="H3288" i="1" s="1"/>
  <c r="I3292" i="1"/>
  <c r="H3292" i="1" s="1"/>
  <c r="I3296" i="1"/>
  <c r="H3296" i="1" s="1"/>
  <c r="I3300" i="1"/>
  <c r="H3300" i="1" s="1"/>
  <c r="I3304" i="1"/>
  <c r="H3304" i="1" s="1"/>
  <c r="I3308" i="1"/>
  <c r="H3308" i="1" s="1"/>
  <c r="I3312" i="1"/>
  <c r="H3312" i="1" s="1"/>
  <c r="I3316" i="1"/>
  <c r="H3316" i="1" s="1"/>
  <c r="I3320" i="1"/>
  <c r="H3320" i="1" s="1"/>
  <c r="I3324" i="1"/>
  <c r="H3324" i="1" s="1"/>
  <c r="I3328" i="1"/>
  <c r="H3328" i="1" s="1"/>
  <c r="I3332" i="1"/>
  <c r="H3332" i="1" s="1"/>
  <c r="I3336" i="1"/>
  <c r="H3336" i="1" s="1"/>
  <c r="I3340" i="1"/>
  <c r="H3340" i="1" s="1"/>
  <c r="I3344" i="1"/>
  <c r="H3344" i="1" s="1"/>
  <c r="I3348" i="1"/>
  <c r="H3348" i="1" s="1"/>
  <c r="I3352" i="1"/>
  <c r="H3352" i="1" s="1"/>
  <c r="I3356" i="1"/>
  <c r="H3356" i="1" s="1"/>
  <c r="I3360" i="1"/>
  <c r="H3360" i="1" s="1"/>
  <c r="I3364" i="1"/>
  <c r="H3364" i="1" s="1"/>
  <c r="I3368" i="1"/>
  <c r="H3368" i="1" s="1"/>
  <c r="I3372" i="1"/>
  <c r="H3372" i="1" s="1"/>
  <c r="I3376" i="1"/>
  <c r="H3376" i="1" s="1"/>
  <c r="I3380" i="1"/>
  <c r="H3380" i="1" s="1"/>
  <c r="I3384" i="1"/>
  <c r="H3384" i="1" s="1"/>
  <c r="I3388" i="1"/>
  <c r="H3388" i="1" s="1"/>
  <c r="I3392" i="1"/>
  <c r="H3392" i="1" s="1"/>
  <c r="I3396" i="1"/>
  <c r="H3396" i="1" s="1"/>
  <c r="I3400" i="1"/>
  <c r="H3400" i="1" s="1"/>
  <c r="I3404" i="1"/>
  <c r="H3404" i="1" s="1"/>
  <c r="I3408" i="1"/>
  <c r="H3408" i="1" s="1"/>
  <c r="I3412" i="1"/>
  <c r="H3412" i="1" s="1"/>
  <c r="I3416" i="1"/>
  <c r="H3416" i="1" s="1"/>
  <c r="I3420" i="1"/>
  <c r="H3420" i="1" s="1"/>
  <c r="I3424" i="1"/>
  <c r="H3424" i="1" s="1"/>
  <c r="I3428" i="1"/>
  <c r="H3428" i="1" s="1"/>
  <c r="I3432" i="1"/>
  <c r="H3432" i="1" s="1"/>
  <c r="I3436" i="1"/>
  <c r="H3436" i="1" s="1"/>
  <c r="I3440" i="1"/>
  <c r="H3440" i="1" s="1"/>
  <c r="I3444" i="1"/>
  <c r="H3444" i="1" s="1"/>
  <c r="I3448" i="1"/>
  <c r="H3448" i="1" s="1"/>
  <c r="I3452" i="1"/>
  <c r="H3452" i="1" s="1"/>
  <c r="I3456" i="1"/>
  <c r="H3456" i="1" s="1"/>
  <c r="I3460" i="1"/>
  <c r="H3460" i="1" s="1"/>
  <c r="I3464" i="1"/>
  <c r="H3464" i="1" s="1"/>
  <c r="I3468" i="1"/>
  <c r="H3468" i="1" s="1"/>
  <c r="I3472" i="1"/>
  <c r="H3472" i="1" s="1"/>
  <c r="I3476" i="1"/>
  <c r="H3476" i="1" s="1"/>
  <c r="I3480" i="1"/>
  <c r="H3480" i="1" s="1"/>
  <c r="I3484" i="1"/>
  <c r="H3484" i="1" s="1"/>
  <c r="I3488" i="1"/>
  <c r="H3488" i="1" s="1"/>
  <c r="I3492" i="1"/>
  <c r="H3492" i="1" s="1"/>
  <c r="I3496" i="1"/>
  <c r="H3496" i="1" s="1"/>
  <c r="I3500" i="1"/>
  <c r="H3500" i="1" s="1"/>
  <c r="I3504" i="1"/>
  <c r="H3504" i="1" s="1"/>
  <c r="I3508" i="1"/>
  <c r="H3508" i="1" s="1"/>
  <c r="I3512" i="1"/>
  <c r="H3512" i="1" s="1"/>
  <c r="I3516" i="1"/>
  <c r="H3516" i="1" s="1"/>
  <c r="I3520" i="1"/>
  <c r="H3520" i="1" s="1"/>
  <c r="I3524" i="1"/>
  <c r="H3524" i="1" s="1"/>
  <c r="I3528" i="1"/>
  <c r="H3528" i="1" s="1"/>
  <c r="I3532" i="1"/>
  <c r="H3532" i="1" s="1"/>
  <c r="I3536" i="1"/>
  <c r="H3536" i="1" s="1"/>
  <c r="I3540" i="1"/>
  <c r="H3540" i="1" s="1"/>
  <c r="I3544" i="1"/>
  <c r="H3544" i="1" s="1"/>
  <c r="I3548" i="1"/>
  <c r="H3548" i="1" s="1"/>
  <c r="I3552" i="1"/>
  <c r="H3552" i="1" s="1"/>
  <c r="I3556" i="1"/>
  <c r="H3556" i="1" s="1"/>
  <c r="I3560" i="1"/>
  <c r="H3560" i="1" s="1"/>
  <c r="I3564" i="1"/>
  <c r="H3564" i="1" s="1"/>
  <c r="I3568" i="1"/>
  <c r="H3568" i="1" s="1"/>
  <c r="I3572" i="1"/>
  <c r="H3572" i="1" s="1"/>
  <c r="I3576" i="1"/>
  <c r="H3576" i="1" s="1"/>
  <c r="I3580" i="1"/>
  <c r="H3580" i="1" s="1"/>
  <c r="I3584" i="1"/>
  <c r="H3584" i="1" s="1"/>
  <c r="I3588" i="1"/>
  <c r="H3588" i="1" s="1"/>
  <c r="I3592" i="1"/>
  <c r="H3592" i="1" s="1"/>
  <c r="I3596" i="1"/>
  <c r="H3596" i="1" s="1"/>
  <c r="I3600" i="1"/>
  <c r="H3600" i="1" s="1"/>
  <c r="I3604" i="1"/>
  <c r="H3604" i="1" s="1"/>
  <c r="I3608" i="1"/>
  <c r="H3608" i="1" s="1"/>
  <c r="I3612" i="1"/>
  <c r="H3612" i="1" s="1"/>
  <c r="I3616" i="1"/>
  <c r="H3616" i="1" s="1"/>
  <c r="I3620" i="1"/>
  <c r="H3620" i="1" s="1"/>
  <c r="I3624" i="1"/>
  <c r="H3624" i="1" s="1"/>
  <c r="I3628" i="1"/>
  <c r="H3628" i="1" s="1"/>
  <c r="I3632" i="1"/>
  <c r="H3632" i="1" s="1"/>
  <c r="I3636" i="1"/>
  <c r="H3636" i="1" s="1"/>
  <c r="I3640" i="1"/>
  <c r="H3640" i="1" s="1"/>
  <c r="I3644" i="1"/>
  <c r="H3644" i="1" s="1"/>
  <c r="I3648" i="1"/>
  <c r="H3648" i="1" s="1"/>
  <c r="I3652" i="1"/>
  <c r="H3652" i="1" s="1"/>
  <c r="I3656" i="1"/>
  <c r="H3656" i="1" s="1"/>
  <c r="I3660" i="1"/>
  <c r="H3660" i="1" s="1"/>
  <c r="I3664" i="1"/>
  <c r="H3664" i="1" s="1"/>
  <c r="I3668" i="1"/>
  <c r="H3668" i="1" s="1"/>
  <c r="I3672" i="1"/>
  <c r="H3672" i="1" s="1"/>
  <c r="I3676" i="1"/>
  <c r="H3676" i="1" s="1"/>
  <c r="I3680" i="1"/>
  <c r="H3680" i="1" s="1"/>
  <c r="I3684" i="1"/>
  <c r="H3684" i="1" s="1"/>
  <c r="I3688" i="1"/>
  <c r="H3688" i="1" s="1"/>
  <c r="I3692" i="1"/>
  <c r="H3692" i="1" s="1"/>
  <c r="I3696" i="1"/>
  <c r="H3696" i="1" s="1"/>
  <c r="I3700" i="1"/>
  <c r="H3700" i="1" s="1"/>
  <c r="I3704" i="1"/>
  <c r="H3704" i="1" s="1"/>
  <c r="I3802" i="1"/>
  <c r="H3802" i="1" s="1"/>
  <c r="I3798" i="1"/>
  <c r="H3798" i="1" s="1"/>
  <c r="I3794" i="1"/>
  <c r="H3794" i="1" s="1"/>
  <c r="I3790" i="1"/>
  <c r="H3790" i="1" s="1"/>
  <c r="I3786" i="1"/>
  <c r="H3786" i="1" s="1"/>
  <c r="I3782" i="1"/>
  <c r="H3782" i="1" s="1"/>
  <c r="I3778" i="1"/>
  <c r="H3778" i="1" s="1"/>
  <c r="I3774" i="1"/>
  <c r="H3774" i="1" s="1"/>
  <c r="I3770" i="1"/>
  <c r="H3770" i="1" s="1"/>
  <c r="I3766" i="1"/>
  <c r="H3766" i="1" s="1"/>
  <c r="I3762" i="1"/>
  <c r="H3762" i="1" s="1"/>
  <c r="I3758" i="1"/>
  <c r="H3758" i="1" s="1"/>
  <c r="I3754" i="1"/>
  <c r="H3754" i="1" s="1"/>
  <c r="I3750" i="1"/>
  <c r="H3750" i="1" s="1"/>
  <c r="I3746" i="1"/>
  <c r="H3746" i="1" s="1"/>
  <c r="I3742" i="1"/>
  <c r="H3742" i="1" s="1"/>
  <c r="I3738" i="1"/>
  <c r="H3738" i="1" s="1"/>
  <c r="I3734" i="1"/>
  <c r="H3734" i="1" s="1"/>
  <c r="I3730" i="1"/>
  <c r="H3730" i="1" s="1"/>
  <c r="I3726" i="1"/>
  <c r="H3726" i="1" s="1"/>
  <c r="I3722" i="1"/>
  <c r="H3722" i="1" s="1"/>
  <c r="I3718" i="1"/>
  <c r="H3718" i="1" s="1"/>
  <c r="I3714" i="1"/>
  <c r="H3714" i="1" s="1"/>
  <c r="I3710" i="1"/>
  <c r="H3710" i="1" s="1"/>
  <c r="I3706" i="1"/>
  <c r="H3706" i="1" s="1"/>
  <c r="I3699" i="1"/>
  <c r="H3699" i="1" s="1"/>
  <c r="I3691" i="1"/>
  <c r="H3691" i="1" s="1"/>
  <c r="I3683" i="1"/>
  <c r="H3683" i="1" s="1"/>
  <c r="I3675" i="1"/>
  <c r="H3675" i="1" s="1"/>
  <c r="I3667" i="1"/>
  <c r="H3667" i="1" s="1"/>
  <c r="I3659" i="1"/>
  <c r="H3659" i="1" s="1"/>
  <c r="I3651" i="1"/>
  <c r="H3651" i="1" s="1"/>
  <c r="I3643" i="1"/>
  <c r="H3643" i="1" s="1"/>
  <c r="I3635" i="1"/>
  <c r="H3635" i="1" s="1"/>
  <c r="I3627" i="1"/>
  <c r="H3627" i="1" s="1"/>
  <c r="I3619" i="1"/>
  <c r="H3619" i="1" s="1"/>
  <c r="I3611" i="1"/>
  <c r="H3611" i="1" s="1"/>
  <c r="I3603" i="1"/>
  <c r="H3603" i="1" s="1"/>
  <c r="I3593" i="1"/>
  <c r="H3593" i="1" s="1"/>
  <c r="I3577" i="1"/>
  <c r="H3577" i="1" s="1"/>
  <c r="I3561" i="1"/>
  <c r="H3561" i="1" s="1"/>
  <c r="I3545" i="1"/>
  <c r="H3545" i="1" s="1"/>
  <c r="I3529" i="1"/>
  <c r="H3529" i="1" s="1"/>
  <c r="I3513" i="1"/>
  <c r="H3513" i="1" s="1"/>
  <c r="I3497" i="1"/>
  <c r="H3497" i="1" s="1"/>
  <c r="I3481" i="1"/>
  <c r="H3481" i="1" s="1"/>
  <c r="I3465" i="1"/>
  <c r="H3465" i="1" s="1"/>
  <c r="I3449" i="1"/>
  <c r="H3449" i="1" s="1"/>
  <c r="I3433" i="1"/>
  <c r="H3433" i="1" s="1"/>
  <c r="I3417" i="1"/>
  <c r="H3417" i="1" s="1"/>
  <c r="I3401" i="1"/>
  <c r="H3401" i="1" s="1"/>
  <c r="I3385" i="1"/>
  <c r="H3385" i="1" s="1"/>
  <c r="I3369" i="1"/>
  <c r="H3369" i="1" s="1"/>
  <c r="I3353" i="1"/>
  <c r="H3353" i="1" s="1"/>
  <c r="I3337" i="1"/>
  <c r="H3337" i="1" s="1"/>
  <c r="I3321" i="1"/>
  <c r="H3321" i="1" s="1"/>
  <c r="I3305" i="1"/>
  <c r="H3305" i="1" s="1"/>
  <c r="I3289" i="1"/>
  <c r="H3289" i="1" s="1"/>
  <c r="I3273" i="1"/>
  <c r="H3273" i="1" s="1"/>
  <c r="I3257" i="1"/>
  <c r="H3257" i="1" s="1"/>
  <c r="I3241" i="1"/>
  <c r="H3241" i="1" s="1"/>
  <c r="I3225" i="1"/>
  <c r="H3225" i="1" s="1"/>
  <c r="I3209" i="1"/>
  <c r="H3209" i="1" s="1"/>
  <c r="I3193" i="1"/>
  <c r="H3193" i="1" s="1"/>
  <c r="I3177" i="1"/>
  <c r="H3177" i="1" s="1"/>
  <c r="I3161" i="1"/>
  <c r="H3161" i="1" s="1"/>
  <c r="I3145" i="1"/>
  <c r="H3145" i="1" s="1"/>
  <c r="I3129" i="1"/>
  <c r="H3129" i="1" s="1"/>
  <c r="I3113" i="1"/>
  <c r="H3113" i="1" s="1"/>
  <c r="I3097" i="1"/>
  <c r="H3097" i="1" s="1"/>
  <c r="I3081" i="1"/>
  <c r="H3081" i="1" s="1"/>
  <c r="I3065" i="1"/>
  <c r="H3065" i="1" s="1"/>
  <c r="I3049" i="1"/>
  <c r="H3049" i="1" s="1"/>
  <c r="I3033" i="1"/>
  <c r="H3033" i="1" s="1"/>
  <c r="I3017" i="1"/>
  <c r="H3017" i="1" s="1"/>
  <c r="I3001" i="1"/>
  <c r="H3001" i="1" s="1"/>
  <c r="I2985" i="1"/>
  <c r="H2985" i="1" s="1"/>
  <c r="I2969" i="1"/>
  <c r="H2969" i="1" s="1"/>
  <c r="I2953" i="1"/>
  <c r="H2953" i="1" s="1"/>
  <c r="I2937" i="1"/>
  <c r="H2937" i="1" s="1"/>
  <c r="I2921" i="1"/>
  <c r="H2921" i="1" s="1"/>
  <c r="I2905" i="1"/>
  <c r="H2905" i="1" s="1"/>
  <c r="I2889" i="1"/>
  <c r="H2889" i="1" s="1"/>
  <c r="I2873" i="1"/>
  <c r="H2873" i="1" s="1"/>
  <c r="I2855" i="1"/>
  <c r="H2855" i="1" s="1"/>
  <c r="I2833" i="1"/>
  <c r="H2833" i="1" s="1"/>
  <c r="I2812" i="1"/>
  <c r="H2812" i="1" s="1"/>
  <c r="I2791" i="1"/>
  <c r="H2791" i="1" s="1"/>
  <c r="I2769" i="1"/>
  <c r="H2769" i="1" s="1"/>
  <c r="I2748" i="1"/>
  <c r="H2748" i="1" s="1"/>
  <c r="I2724" i="1"/>
  <c r="H2724" i="1" s="1"/>
  <c r="I2692" i="1"/>
  <c r="H2692" i="1" s="1"/>
  <c r="I2660" i="1"/>
  <c r="H2660" i="1" s="1"/>
  <c r="I2628" i="1"/>
  <c r="H2628" i="1" s="1"/>
  <c r="I2596" i="1"/>
  <c r="H2596" i="1" s="1"/>
  <c r="I2564" i="1"/>
  <c r="H2564" i="1" s="1"/>
  <c r="I2532" i="1"/>
  <c r="H2532" i="1" s="1"/>
  <c r="I2500" i="1"/>
  <c r="H2500" i="1" s="1"/>
  <c r="I2468" i="1"/>
  <c r="H2468" i="1" s="1"/>
  <c r="I2436" i="1"/>
  <c r="H2436" i="1" s="1"/>
  <c r="I2404" i="1"/>
  <c r="H2404" i="1" s="1"/>
  <c r="I2372" i="1"/>
  <c r="H2372" i="1" s="1"/>
  <c r="I2340" i="1"/>
  <c r="H2340" i="1" s="1"/>
  <c r="I2308" i="1"/>
  <c r="H2308" i="1" s="1"/>
  <c r="I2276" i="1"/>
  <c r="H2276" i="1" s="1"/>
  <c r="I2220" i="1"/>
  <c r="H2220" i="1" s="1"/>
  <c r="I2156" i="1"/>
  <c r="H2156" i="1" s="1"/>
  <c r="I2092" i="1"/>
  <c r="H2092" i="1" s="1"/>
  <c r="I2028" i="1"/>
  <c r="H2028" i="1" s="1"/>
  <c r="I1964" i="1"/>
  <c r="H1964" i="1" s="1"/>
  <c r="I1900" i="1"/>
  <c r="H1900" i="1" s="1"/>
  <c r="I1836" i="1"/>
  <c r="H1836" i="1" s="1"/>
  <c r="I1768" i="1"/>
  <c r="H1768" i="1" s="1"/>
  <c r="I1640" i="1"/>
  <c r="H1640" i="1" s="1"/>
  <c r="I1460" i="1"/>
  <c r="H1460" i="1" s="1"/>
  <c r="I1204" i="1"/>
  <c r="H1204" i="1" s="1"/>
  <c r="I632" i="1"/>
  <c r="H632" i="1" s="1"/>
  <c r="E162" i="1"/>
  <c r="D162" i="1" s="1"/>
  <c r="E24" i="1"/>
  <c r="D24" i="1" s="1"/>
  <c r="E141" i="1"/>
  <c r="D141" i="1" s="1"/>
  <c r="E16" i="1"/>
  <c r="D16" i="1" s="1"/>
  <c r="E98" i="1"/>
  <c r="D98" i="1" s="1"/>
  <c r="E8" i="1"/>
  <c r="D8" i="1" s="1"/>
  <c r="E77" i="1"/>
  <c r="D77" i="1" s="1"/>
  <c r="F3795" i="1"/>
  <c r="E3795" i="1"/>
  <c r="F3779" i="1"/>
  <c r="E3779" i="1"/>
  <c r="F3747" i="1"/>
  <c r="E3747" i="1"/>
  <c r="F3731" i="1"/>
  <c r="E3731" i="1"/>
  <c r="F3699" i="1"/>
  <c r="E3699" i="1"/>
  <c r="F3643" i="1"/>
  <c r="E3643" i="1"/>
  <c r="F3611" i="1"/>
  <c r="E3611" i="1"/>
  <c r="F3579" i="1"/>
  <c r="E3579" i="1"/>
  <c r="F3547" i="1"/>
  <c r="E3547" i="1"/>
  <c r="F3539" i="1"/>
  <c r="E3539" i="1"/>
  <c r="F3523" i="1"/>
  <c r="E3523" i="1"/>
  <c r="F3491" i="1"/>
  <c r="E3491" i="1"/>
  <c r="F3459" i="1"/>
  <c r="E3459" i="1"/>
  <c r="F3427" i="1"/>
  <c r="E3427" i="1"/>
  <c r="F3387" i="1"/>
  <c r="E3387" i="1"/>
  <c r="F3371" i="1"/>
  <c r="E3371" i="1"/>
  <c r="F3339" i="1"/>
  <c r="E3339" i="1"/>
  <c r="F3307" i="1"/>
  <c r="E3307" i="1"/>
  <c r="F3291" i="1"/>
  <c r="E3291" i="1"/>
  <c r="F3275" i="1"/>
  <c r="E3275" i="1"/>
  <c r="F3243" i="1"/>
  <c r="E3243" i="1"/>
  <c r="F3211" i="1"/>
  <c r="E3211" i="1"/>
  <c r="F3195" i="1"/>
  <c r="E3195" i="1"/>
  <c r="F3163" i="1"/>
  <c r="E3163" i="1"/>
  <c r="F3131" i="1"/>
  <c r="E3131" i="1"/>
  <c r="F3115" i="1"/>
  <c r="E3115" i="1"/>
  <c r="F3083" i="1"/>
  <c r="E3083" i="1"/>
  <c r="F3027" i="1"/>
  <c r="E3027" i="1"/>
  <c r="F2995" i="1"/>
  <c r="E2995" i="1"/>
  <c r="F2963" i="1"/>
  <c r="E2963" i="1"/>
  <c r="F2947" i="1"/>
  <c r="E2947" i="1"/>
  <c r="F2931" i="1"/>
  <c r="E2931" i="1"/>
  <c r="F2883" i="1"/>
  <c r="E2883" i="1"/>
  <c r="F2867" i="1"/>
  <c r="E2867" i="1"/>
  <c r="F2851" i="1"/>
  <c r="E2851" i="1"/>
  <c r="F2819" i="1"/>
  <c r="E2819" i="1"/>
  <c r="F2787" i="1"/>
  <c r="E2787" i="1"/>
  <c r="F2771" i="1"/>
  <c r="E2771" i="1"/>
  <c r="F2723" i="1"/>
  <c r="E2723" i="1"/>
  <c r="F2691" i="1"/>
  <c r="E2691" i="1"/>
  <c r="F2659" i="1"/>
  <c r="E2659" i="1"/>
  <c r="F2611" i="1"/>
  <c r="E2611" i="1"/>
  <c r="F2579" i="1"/>
  <c r="E2579" i="1"/>
  <c r="F2563" i="1"/>
  <c r="E2563" i="1"/>
  <c r="F2531" i="1"/>
  <c r="E2531" i="1"/>
  <c r="F2499" i="1"/>
  <c r="E2499" i="1"/>
  <c r="F2467" i="1"/>
  <c r="E2467" i="1"/>
  <c r="F2395" i="1"/>
  <c r="E2395" i="1"/>
  <c r="F2363" i="1"/>
  <c r="E2363" i="1"/>
  <c r="F2331" i="1"/>
  <c r="E2331" i="1"/>
  <c r="F2315" i="1"/>
  <c r="E2315" i="1"/>
  <c r="F2299" i="1"/>
  <c r="E2299" i="1"/>
  <c r="F2267" i="1"/>
  <c r="E2267" i="1"/>
  <c r="F2235" i="1"/>
  <c r="E2235" i="1"/>
  <c r="F2203" i="1"/>
  <c r="E2203" i="1"/>
  <c r="F2171" i="1"/>
  <c r="E2171" i="1"/>
  <c r="F2139" i="1"/>
  <c r="E2139" i="1"/>
  <c r="F2123" i="1"/>
  <c r="E2123" i="1"/>
  <c r="F2091" i="1"/>
  <c r="E2091" i="1"/>
  <c r="F2043" i="1"/>
  <c r="E2043" i="1"/>
  <c r="F2011" i="1"/>
  <c r="E2011" i="1"/>
  <c r="F1979" i="1"/>
  <c r="E1979" i="1"/>
  <c r="F1971" i="1"/>
  <c r="E1971" i="1"/>
  <c r="F1931" i="1"/>
  <c r="E1931" i="1"/>
  <c r="F1891" i="1"/>
  <c r="E1891" i="1"/>
  <c r="F1859" i="1"/>
  <c r="E1859" i="1"/>
  <c r="F1811" i="1"/>
  <c r="E1811" i="1"/>
  <c r="F1779" i="1"/>
  <c r="E1779" i="1"/>
  <c r="F1747" i="1"/>
  <c r="E1747" i="1"/>
  <c r="F1715" i="1"/>
  <c r="E1715" i="1"/>
  <c r="F1659" i="1"/>
  <c r="E1659" i="1"/>
  <c r="F1611" i="1"/>
  <c r="E1611" i="1"/>
  <c r="F1595" i="1"/>
  <c r="E1595" i="1"/>
  <c r="F1531" i="1"/>
  <c r="E1531" i="1"/>
  <c r="F1519" i="1"/>
  <c r="E1519" i="1"/>
  <c r="F1503" i="1"/>
  <c r="E1503" i="1"/>
  <c r="F1471" i="1"/>
  <c r="E1471" i="1"/>
  <c r="F1439" i="1"/>
  <c r="E1439" i="1"/>
  <c r="F1427" i="1"/>
  <c r="E1427" i="1"/>
  <c r="F1415" i="1"/>
  <c r="E1415" i="1"/>
  <c r="F1407" i="1"/>
  <c r="E1407" i="1"/>
  <c r="F1395" i="1"/>
  <c r="E1395" i="1"/>
  <c r="F1383" i="1"/>
  <c r="E1383" i="1"/>
  <c r="F1359" i="1"/>
  <c r="E1359" i="1"/>
  <c r="F1347" i="1"/>
  <c r="E1347" i="1"/>
  <c r="F1335" i="1"/>
  <c r="E1335" i="1"/>
  <c r="F1311" i="1"/>
  <c r="E1311" i="1"/>
  <c r="F1299" i="1"/>
  <c r="E1299" i="1"/>
  <c r="F1287" i="1"/>
  <c r="E1287" i="1"/>
  <c r="F1263" i="1"/>
  <c r="E1263" i="1"/>
  <c r="F1251" i="1"/>
  <c r="E1251" i="1"/>
  <c r="F1239" i="1"/>
  <c r="E1239" i="1"/>
  <c r="F1231" i="1"/>
  <c r="E1231" i="1"/>
  <c r="F1219" i="1"/>
  <c r="E1219" i="1"/>
  <c r="F1207" i="1"/>
  <c r="E1207" i="1"/>
  <c r="F1167" i="1"/>
  <c r="E1167" i="1"/>
  <c r="F1155" i="1"/>
  <c r="E1155" i="1"/>
  <c r="F1143" i="1"/>
  <c r="E1143" i="1"/>
  <c r="F1135" i="1"/>
  <c r="E1135" i="1"/>
  <c r="F1123" i="1"/>
  <c r="E1123" i="1"/>
  <c r="F1111" i="1"/>
  <c r="E1111" i="1"/>
  <c r="F1103" i="1"/>
  <c r="E1103" i="1"/>
  <c r="F1091" i="1"/>
  <c r="E1091" i="1"/>
  <c r="F1079" i="1"/>
  <c r="E1079" i="1"/>
  <c r="F1071" i="1"/>
  <c r="E1071" i="1"/>
  <c r="F1059" i="1"/>
  <c r="E1059" i="1"/>
  <c r="F1047" i="1"/>
  <c r="E1047" i="1"/>
  <c r="F1011" i="1"/>
  <c r="E1011" i="1"/>
  <c r="F999" i="1"/>
  <c r="E999" i="1"/>
  <c r="F975" i="1"/>
  <c r="E975" i="1"/>
  <c r="F963" i="1"/>
  <c r="E963" i="1"/>
  <c r="F951" i="1"/>
  <c r="E951" i="1"/>
  <c r="F943" i="1"/>
  <c r="E943" i="1"/>
  <c r="F931" i="1"/>
  <c r="E931" i="1"/>
  <c r="F919" i="1"/>
  <c r="E919" i="1"/>
  <c r="F895" i="1"/>
  <c r="E895" i="1"/>
  <c r="F883" i="1"/>
  <c r="E883" i="1"/>
  <c r="F871" i="1"/>
  <c r="E871" i="1"/>
  <c r="F831" i="1"/>
  <c r="E831" i="1"/>
  <c r="F819" i="1"/>
  <c r="E819" i="1"/>
  <c r="F807" i="1"/>
  <c r="E807" i="1"/>
  <c r="F799" i="1"/>
  <c r="E799" i="1"/>
  <c r="F787" i="1"/>
  <c r="E787" i="1"/>
  <c r="F775" i="1"/>
  <c r="E775" i="1"/>
  <c r="F767" i="1"/>
  <c r="E767" i="1"/>
  <c r="F755" i="1"/>
  <c r="E755" i="1"/>
  <c r="F743" i="1"/>
  <c r="E743" i="1"/>
  <c r="F723" i="1"/>
  <c r="E723" i="1"/>
  <c r="F711" i="1"/>
  <c r="E711" i="1"/>
  <c r="F687" i="1"/>
  <c r="E687" i="1"/>
  <c r="F675" i="1"/>
  <c r="E675" i="1"/>
  <c r="F663" i="1"/>
  <c r="E663" i="1"/>
  <c r="F623" i="1"/>
  <c r="E623" i="1"/>
  <c r="F611" i="1"/>
  <c r="E611" i="1"/>
  <c r="F599" i="1"/>
  <c r="E599" i="1"/>
  <c r="F591" i="1"/>
  <c r="E591" i="1"/>
  <c r="F579" i="1"/>
  <c r="E579" i="1"/>
  <c r="F567" i="1"/>
  <c r="E567" i="1"/>
  <c r="F543" i="1"/>
  <c r="E543" i="1"/>
  <c r="F531" i="1"/>
  <c r="E531" i="1"/>
  <c r="F519" i="1"/>
  <c r="E519" i="1"/>
  <c r="F447" i="1"/>
  <c r="E447" i="1"/>
  <c r="F435" i="1"/>
  <c r="E435" i="1"/>
  <c r="F423" i="1"/>
  <c r="E423" i="1"/>
  <c r="F383" i="1"/>
  <c r="E383" i="1"/>
  <c r="F375" i="1"/>
  <c r="E375" i="1"/>
  <c r="F335" i="1"/>
  <c r="E335" i="1"/>
  <c r="F323" i="1"/>
  <c r="E323" i="1"/>
  <c r="F311" i="1"/>
  <c r="E311" i="1"/>
  <c r="F303" i="1"/>
  <c r="E303" i="1"/>
  <c r="F275" i="1"/>
  <c r="E275" i="1"/>
  <c r="F271" i="1"/>
  <c r="E271" i="1"/>
  <c r="F259" i="1"/>
  <c r="E259" i="1"/>
  <c r="F255" i="1"/>
  <c r="E255" i="1"/>
  <c r="F247" i="1"/>
  <c r="E247" i="1"/>
  <c r="F243" i="1"/>
  <c r="E243" i="1"/>
  <c r="F239" i="1"/>
  <c r="E239" i="1"/>
  <c r="F231" i="1"/>
  <c r="E231" i="1"/>
  <c r="F223" i="1"/>
  <c r="E223" i="1"/>
  <c r="F215" i="1"/>
  <c r="E215" i="1"/>
  <c r="F203" i="1"/>
  <c r="E203" i="1"/>
  <c r="F195" i="1"/>
  <c r="E195" i="1"/>
  <c r="F183" i="1"/>
  <c r="E183" i="1"/>
  <c r="F175" i="1"/>
  <c r="E175" i="1"/>
  <c r="F167" i="1"/>
  <c r="E167" i="1"/>
  <c r="F155" i="1"/>
  <c r="E155" i="1"/>
  <c r="F147" i="1"/>
  <c r="E147" i="1"/>
  <c r="F139" i="1"/>
  <c r="E139" i="1"/>
  <c r="F131" i="1"/>
  <c r="E131" i="1"/>
  <c r="F123" i="1"/>
  <c r="E123" i="1"/>
  <c r="F115" i="1"/>
  <c r="E115" i="1"/>
  <c r="F107" i="1"/>
  <c r="E107" i="1"/>
  <c r="F99" i="1"/>
  <c r="E99" i="1"/>
  <c r="F95" i="1"/>
  <c r="E95" i="1"/>
  <c r="F91" i="1"/>
  <c r="E91" i="1"/>
  <c r="F87" i="1"/>
  <c r="E87" i="1"/>
  <c r="F83" i="1"/>
  <c r="E83" i="1"/>
  <c r="F79" i="1"/>
  <c r="E79" i="1"/>
  <c r="F75" i="1"/>
  <c r="E75" i="1"/>
  <c r="F71" i="1"/>
  <c r="E71" i="1"/>
  <c r="F67" i="1"/>
  <c r="E67" i="1"/>
  <c r="F63" i="1"/>
  <c r="E63" i="1"/>
  <c r="F59" i="1"/>
  <c r="E59" i="1"/>
  <c r="F55" i="1"/>
  <c r="E55" i="1"/>
  <c r="F51" i="1"/>
  <c r="E51" i="1"/>
  <c r="F43" i="1"/>
  <c r="E43" i="1"/>
  <c r="F39" i="1"/>
  <c r="E39" i="1"/>
  <c r="F35" i="1"/>
  <c r="E35" i="1"/>
  <c r="F31" i="1"/>
  <c r="E31" i="1"/>
  <c r="F27" i="1"/>
  <c r="E27" i="1"/>
  <c r="F23" i="1"/>
  <c r="E23" i="1"/>
  <c r="F19" i="1"/>
  <c r="E19" i="1"/>
  <c r="F15" i="1"/>
  <c r="E15" i="1"/>
  <c r="F11" i="1"/>
  <c r="E11" i="1"/>
  <c r="F7" i="1"/>
  <c r="E7" i="1"/>
  <c r="E3783" i="1"/>
  <c r="D3783" i="1" s="1"/>
  <c r="E3751" i="1"/>
  <c r="D3751" i="1" s="1"/>
  <c r="E3719" i="1"/>
  <c r="D3719" i="1" s="1"/>
  <c r="E3687" i="1"/>
  <c r="D3687" i="1" s="1"/>
  <c r="E3655" i="1"/>
  <c r="D3655" i="1" s="1"/>
  <c r="E3623" i="1"/>
  <c r="D3623" i="1" s="1"/>
  <c r="E3591" i="1"/>
  <c r="D3591" i="1" s="1"/>
  <c r="E3559" i="1"/>
  <c r="D3559" i="1" s="1"/>
  <c r="E3527" i="1"/>
  <c r="D3527" i="1" s="1"/>
  <c r="E3495" i="1"/>
  <c r="D3495" i="1" s="1"/>
  <c r="E3463" i="1"/>
  <c r="D3463" i="1" s="1"/>
  <c r="E3431" i="1"/>
  <c r="D3431" i="1" s="1"/>
  <c r="E3399" i="1"/>
  <c r="D3399" i="1" s="1"/>
  <c r="E3367" i="1"/>
  <c r="D3367" i="1" s="1"/>
  <c r="E3335" i="1"/>
  <c r="D3335" i="1" s="1"/>
  <c r="E3303" i="1"/>
  <c r="D3303" i="1" s="1"/>
  <c r="E3271" i="1"/>
  <c r="D3271" i="1" s="1"/>
  <c r="E3239" i="1"/>
  <c r="D3239" i="1" s="1"/>
  <c r="E3207" i="1"/>
  <c r="D3207" i="1" s="1"/>
  <c r="E3175" i="1"/>
  <c r="D3175" i="1" s="1"/>
  <c r="E3143" i="1"/>
  <c r="D3143" i="1" s="1"/>
  <c r="E3111" i="1"/>
  <c r="D3111" i="1" s="1"/>
  <c r="E3079" i="1"/>
  <c r="D3079" i="1" s="1"/>
  <c r="E3047" i="1"/>
  <c r="D3047" i="1" s="1"/>
  <c r="E3015" i="1"/>
  <c r="D3015" i="1" s="1"/>
  <c r="E2983" i="1"/>
  <c r="D2983" i="1" s="1"/>
  <c r="E2951" i="1"/>
  <c r="D2951" i="1" s="1"/>
  <c r="E2919" i="1"/>
  <c r="D2919" i="1" s="1"/>
  <c r="E2887" i="1"/>
  <c r="D2887" i="1" s="1"/>
  <c r="E2855" i="1"/>
  <c r="D2855" i="1" s="1"/>
  <c r="E2823" i="1"/>
  <c r="D2823" i="1" s="1"/>
  <c r="E2791" i="1"/>
  <c r="D2791" i="1" s="1"/>
  <c r="E2759" i="1"/>
  <c r="D2759" i="1" s="1"/>
  <c r="E2727" i="1"/>
  <c r="D2727" i="1" s="1"/>
  <c r="E2695" i="1"/>
  <c r="D2695" i="1" s="1"/>
  <c r="E2663" i="1"/>
  <c r="D2663" i="1" s="1"/>
  <c r="E2631" i="1"/>
  <c r="D2631" i="1" s="1"/>
  <c r="E2599" i="1"/>
  <c r="D2599" i="1" s="1"/>
  <c r="E2567" i="1"/>
  <c r="D2567" i="1" s="1"/>
  <c r="E2535" i="1"/>
  <c r="D2535" i="1" s="1"/>
  <c r="E2503" i="1"/>
  <c r="D2503" i="1" s="1"/>
  <c r="E2471" i="1"/>
  <c r="D2471" i="1" s="1"/>
  <c r="E2439" i="1"/>
  <c r="D2439" i="1" s="1"/>
  <c r="E2407" i="1"/>
  <c r="D2407" i="1" s="1"/>
  <c r="E2375" i="1"/>
  <c r="D2375" i="1" s="1"/>
  <c r="E2343" i="1"/>
  <c r="D2343" i="1" s="1"/>
  <c r="E2311" i="1"/>
  <c r="D2311" i="1" s="1"/>
  <c r="E2279" i="1"/>
  <c r="D2279" i="1" s="1"/>
  <c r="E2247" i="1"/>
  <c r="D2247" i="1" s="1"/>
  <c r="E2215" i="1"/>
  <c r="D2215" i="1" s="1"/>
  <c r="E2183" i="1"/>
  <c r="D2183" i="1" s="1"/>
  <c r="E2151" i="1"/>
  <c r="D2151" i="1" s="1"/>
  <c r="E2119" i="1"/>
  <c r="D2119" i="1" s="1"/>
  <c r="E2087" i="1"/>
  <c r="D2087" i="1" s="1"/>
  <c r="E2055" i="1"/>
  <c r="D2055" i="1" s="1"/>
  <c r="E2023" i="1"/>
  <c r="D2023" i="1" s="1"/>
  <c r="E1991" i="1"/>
  <c r="D1991" i="1" s="1"/>
  <c r="E1959" i="1"/>
  <c r="D1959" i="1" s="1"/>
  <c r="E1927" i="1"/>
  <c r="D1927" i="1" s="1"/>
  <c r="E1895" i="1"/>
  <c r="D1895" i="1" s="1"/>
  <c r="E1863" i="1"/>
  <c r="D1863" i="1" s="1"/>
  <c r="E1831" i="1"/>
  <c r="D1831" i="1" s="1"/>
  <c r="E1799" i="1"/>
  <c r="D1799" i="1" s="1"/>
  <c r="E1767" i="1"/>
  <c r="D1767" i="1" s="1"/>
  <c r="E1735" i="1"/>
  <c r="D1735" i="1" s="1"/>
  <c r="E1703" i="1"/>
  <c r="D1703" i="1" s="1"/>
  <c r="E1671" i="1"/>
  <c r="D1671" i="1" s="1"/>
  <c r="E1639" i="1"/>
  <c r="D1639" i="1" s="1"/>
  <c r="E1607" i="1"/>
  <c r="D1607" i="1" s="1"/>
  <c r="E1575" i="1"/>
  <c r="D1575" i="1" s="1"/>
  <c r="E1543" i="1"/>
  <c r="D1543" i="1" s="1"/>
  <c r="E1499" i="1"/>
  <c r="D1499" i="1" s="1"/>
  <c r="E1435" i="1"/>
  <c r="D1435" i="1" s="1"/>
  <c r="E1371" i="1"/>
  <c r="D1371" i="1" s="1"/>
  <c r="E1307" i="1"/>
  <c r="D1307" i="1" s="1"/>
  <c r="E1243" i="1"/>
  <c r="D1243" i="1" s="1"/>
  <c r="E1179" i="1"/>
  <c r="D1179" i="1" s="1"/>
  <c r="E1115" i="1"/>
  <c r="D1115" i="1" s="1"/>
  <c r="E1051" i="1"/>
  <c r="D1051" i="1" s="1"/>
  <c r="E987" i="1"/>
  <c r="D987" i="1" s="1"/>
  <c r="E923" i="1"/>
  <c r="D923" i="1" s="1"/>
  <c r="E859" i="1"/>
  <c r="D859" i="1" s="1"/>
  <c r="E795" i="1"/>
  <c r="D795" i="1" s="1"/>
  <c r="E731" i="1"/>
  <c r="D731" i="1" s="1"/>
  <c r="E667" i="1"/>
  <c r="D667" i="1" s="1"/>
  <c r="E603" i="1"/>
  <c r="D603" i="1" s="1"/>
  <c r="E539" i="1"/>
  <c r="D539" i="1" s="1"/>
  <c r="E475" i="1"/>
  <c r="D475" i="1" s="1"/>
  <c r="E411" i="1"/>
  <c r="D411" i="1" s="1"/>
  <c r="E347" i="1"/>
  <c r="D347" i="1" s="1"/>
  <c r="E283" i="1"/>
  <c r="D283" i="1" s="1"/>
  <c r="F3803" i="1"/>
  <c r="E3803" i="1"/>
  <c r="F3787" i="1"/>
  <c r="E3787" i="1"/>
  <c r="F3755" i="1"/>
  <c r="E3755" i="1"/>
  <c r="F3739" i="1"/>
  <c r="E3739" i="1"/>
  <c r="F3707" i="1"/>
  <c r="E3707" i="1"/>
  <c r="F3675" i="1"/>
  <c r="E3675" i="1"/>
  <c r="F3667" i="1"/>
  <c r="E3667" i="1"/>
  <c r="F3635" i="1"/>
  <c r="E3635" i="1"/>
  <c r="F3587" i="1"/>
  <c r="E3587" i="1"/>
  <c r="F3555" i="1"/>
  <c r="E3555" i="1"/>
  <c r="F3507" i="1"/>
  <c r="E3507" i="1"/>
  <c r="F3475" i="1"/>
  <c r="E3475" i="1"/>
  <c r="F3443" i="1"/>
  <c r="E3443" i="1"/>
  <c r="F3355" i="1"/>
  <c r="E3355" i="1"/>
  <c r="F3323" i="1"/>
  <c r="E3323" i="1"/>
  <c r="F3259" i="1"/>
  <c r="E3259" i="1"/>
  <c r="F3227" i="1"/>
  <c r="E3227" i="1"/>
  <c r="F3179" i="1"/>
  <c r="E3179" i="1"/>
  <c r="F3147" i="1"/>
  <c r="E3147" i="1"/>
  <c r="F3099" i="1"/>
  <c r="E3099" i="1"/>
  <c r="F3067" i="1"/>
  <c r="E3067" i="1"/>
  <c r="F3035" i="1"/>
  <c r="E3035" i="1"/>
  <c r="F3003" i="1"/>
  <c r="E3003" i="1"/>
  <c r="F2955" i="1"/>
  <c r="E2955" i="1"/>
  <c r="F2923" i="1"/>
  <c r="E2923" i="1"/>
  <c r="F2907" i="1"/>
  <c r="E2907" i="1"/>
  <c r="F2859" i="1"/>
  <c r="E2859" i="1"/>
  <c r="F2827" i="1"/>
  <c r="E2827" i="1"/>
  <c r="F2795" i="1"/>
  <c r="E2795" i="1"/>
  <c r="F2747" i="1"/>
  <c r="E2747" i="1"/>
  <c r="F2715" i="1"/>
  <c r="E2715" i="1"/>
  <c r="F2667" i="1"/>
  <c r="E2667" i="1"/>
  <c r="F2635" i="1"/>
  <c r="E2635" i="1"/>
  <c r="F2619" i="1"/>
  <c r="E2619" i="1"/>
  <c r="F2571" i="1"/>
  <c r="E2571" i="1"/>
  <c r="F2539" i="1"/>
  <c r="E2539" i="1"/>
  <c r="F2507" i="1"/>
  <c r="E2507" i="1"/>
  <c r="F2459" i="1"/>
  <c r="E2459" i="1"/>
  <c r="F2427" i="1"/>
  <c r="E2427" i="1"/>
  <c r="F2411" i="1"/>
  <c r="E2411" i="1"/>
  <c r="F2379" i="1"/>
  <c r="E2379" i="1"/>
  <c r="F2347" i="1"/>
  <c r="E2347" i="1"/>
  <c r="F2283" i="1"/>
  <c r="E2283" i="1"/>
  <c r="F2275" i="1"/>
  <c r="E2275" i="1"/>
  <c r="F2259" i="1"/>
  <c r="E2259" i="1"/>
  <c r="F2211" i="1"/>
  <c r="E2211" i="1"/>
  <c r="F2155" i="1"/>
  <c r="E2155" i="1"/>
  <c r="F2107" i="1"/>
  <c r="E2107" i="1"/>
  <c r="F2075" i="1"/>
  <c r="E2075" i="1"/>
  <c r="F2059" i="1"/>
  <c r="E2059" i="1"/>
  <c r="F2027" i="1"/>
  <c r="E2027" i="1"/>
  <c r="F1995" i="1"/>
  <c r="E1995" i="1"/>
  <c r="F1963" i="1"/>
  <c r="E1963" i="1"/>
  <c r="F1955" i="1"/>
  <c r="E1955" i="1"/>
  <c r="F1939" i="1"/>
  <c r="E1939" i="1"/>
  <c r="F1899" i="1"/>
  <c r="E1899" i="1"/>
  <c r="F1867" i="1"/>
  <c r="E1867" i="1"/>
  <c r="F1851" i="1"/>
  <c r="E1851" i="1"/>
  <c r="F1819" i="1"/>
  <c r="E1819" i="1"/>
  <c r="F1787" i="1"/>
  <c r="E1787" i="1"/>
  <c r="F1755" i="1"/>
  <c r="E1755" i="1"/>
  <c r="F1739" i="1"/>
  <c r="E1739" i="1"/>
  <c r="F1707" i="1"/>
  <c r="E1707" i="1"/>
  <c r="F1699" i="1"/>
  <c r="E1699" i="1"/>
  <c r="F1667" i="1"/>
  <c r="E1667" i="1"/>
  <c r="F1651" i="1"/>
  <c r="E1651" i="1"/>
  <c r="F1619" i="1"/>
  <c r="E1619" i="1"/>
  <c r="F1603" i="1"/>
  <c r="E1603" i="1"/>
  <c r="F1587" i="1"/>
  <c r="E1587" i="1"/>
  <c r="F1579" i="1"/>
  <c r="E1579" i="1"/>
  <c r="F1547" i="1"/>
  <c r="E1547" i="1"/>
  <c r="F1523" i="1"/>
  <c r="E1523" i="1"/>
  <c r="F1487" i="1"/>
  <c r="E1487" i="1"/>
  <c r="F1455" i="1"/>
  <c r="E1455" i="1"/>
  <c r="F1375" i="1"/>
  <c r="E1375" i="1"/>
  <c r="F1327" i="1"/>
  <c r="E1327" i="1"/>
  <c r="F1315" i="1"/>
  <c r="E1315" i="1"/>
  <c r="F1303" i="1"/>
  <c r="E1303" i="1"/>
  <c r="F1279" i="1"/>
  <c r="E1279" i="1"/>
  <c r="F1267" i="1"/>
  <c r="E1267" i="1"/>
  <c r="F1255" i="1"/>
  <c r="E1255" i="1"/>
  <c r="F1199" i="1"/>
  <c r="E1199" i="1"/>
  <c r="F1187" i="1"/>
  <c r="E1187" i="1"/>
  <c r="F1175" i="1"/>
  <c r="E1175" i="1"/>
  <c r="F1151" i="1"/>
  <c r="E1151" i="1"/>
  <c r="F1139" i="1"/>
  <c r="E1139" i="1"/>
  <c r="F1127" i="1"/>
  <c r="E1127" i="1"/>
  <c r="F1119" i="1"/>
  <c r="E1119" i="1"/>
  <c r="F1107" i="1"/>
  <c r="E1107" i="1"/>
  <c r="F1095" i="1"/>
  <c r="E1095" i="1"/>
  <c r="F1087" i="1"/>
  <c r="E1087" i="1"/>
  <c r="F1075" i="1"/>
  <c r="E1075" i="1"/>
  <c r="F1063" i="1"/>
  <c r="E1063" i="1"/>
  <c r="F1055" i="1"/>
  <c r="E1055" i="1"/>
  <c r="F1043" i="1"/>
  <c r="E1043" i="1"/>
  <c r="F1031" i="1"/>
  <c r="E1031" i="1"/>
  <c r="F1023" i="1"/>
  <c r="E1023" i="1"/>
  <c r="F991" i="1"/>
  <c r="E991" i="1"/>
  <c r="F979" i="1"/>
  <c r="E979" i="1"/>
  <c r="F967" i="1"/>
  <c r="E967" i="1"/>
  <c r="F911" i="1"/>
  <c r="E911" i="1"/>
  <c r="F903" i="1"/>
  <c r="E903" i="1"/>
  <c r="F863" i="1"/>
  <c r="E863" i="1"/>
  <c r="F851" i="1"/>
  <c r="E851" i="1"/>
  <c r="F839" i="1"/>
  <c r="E839" i="1"/>
  <c r="F735" i="1"/>
  <c r="E735" i="1"/>
  <c r="F703" i="1"/>
  <c r="E703" i="1"/>
  <c r="F691" i="1"/>
  <c r="E691" i="1"/>
  <c r="F679" i="1"/>
  <c r="E679" i="1"/>
  <c r="F655" i="1"/>
  <c r="E655" i="1"/>
  <c r="F643" i="1"/>
  <c r="E643" i="1"/>
  <c r="F631" i="1"/>
  <c r="E631" i="1"/>
  <c r="F607" i="1"/>
  <c r="E607" i="1"/>
  <c r="F595" i="1"/>
  <c r="E595" i="1"/>
  <c r="F583" i="1"/>
  <c r="E583" i="1"/>
  <c r="F559" i="1"/>
  <c r="E559" i="1"/>
  <c r="F547" i="1"/>
  <c r="E547" i="1"/>
  <c r="F535" i="1"/>
  <c r="E535" i="1"/>
  <c r="F511" i="1"/>
  <c r="E511" i="1"/>
  <c r="F499" i="1"/>
  <c r="E499" i="1"/>
  <c r="F487" i="1"/>
  <c r="E487" i="1"/>
  <c r="F479" i="1"/>
  <c r="E479" i="1"/>
  <c r="F467" i="1"/>
  <c r="E467" i="1"/>
  <c r="F455" i="1"/>
  <c r="E455" i="1"/>
  <c r="F415" i="1"/>
  <c r="E415" i="1"/>
  <c r="F403" i="1"/>
  <c r="E403" i="1"/>
  <c r="F391" i="1"/>
  <c r="E391" i="1"/>
  <c r="F367" i="1"/>
  <c r="E367" i="1"/>
  <c r="F355" i="1"/>
  <c r="E355" i="1"/>
  <c r="F343" i="1"/>
  <c r="E343" i="1"/>
  <c r="F319" i="1"/>
  <c r="E319" i="1"/>
  <c r="F307" i="1"/>
  <c r="E307" i="1"/>
  <c r="F295" i="1"/>
  <c r="E295" i="1"/>
  <c r="F287" i="1"/>
  <c r="E287" i="1"/>
  <c r="F279" i="1"/>
  <c r="E279" i="1"/>
  <c r="F263" i="1"/>
  <c r="E263" i="1"/>
  <c r="F227" i="1"/>
  <c r="E227" i="1"/>
  <c r="F219" i="1"/>
  <c r="E219" i="1"/>
  <c r="F211" i="1"/>
  <c r="E211" i="1"/>
  <c r="F207" i="1"/>
  <c r="E207" i="1"/>
  <c r="F199" i="1"/>
  <c r="E199" i="1"/>
  <c r="F191" i="1"/>
  <c r="E191" i="1"/>
  <c r="F187" i="1"/>
  <c r="E187" i="1"/>
  <c r="F179" i="1"/>
  <c r="E179" i="1"/>
  <c r="F171" i="1"/>
  <c r="E171" i="1"/>
  <c r="F159" i="1"/>
  <c r="E159" i="1"/>
  <c r="F151" i="1"/>
  <c r="E151" i="1"/>
  <c r="F143" i="1"/>
  <c r="E143" i="1"/>
  <c r="F135" i="1"/>
  <c r="E135" i="1"/>
  <c r="F127" i="1"/>
  <c r="E127" i="1"/>
  <c r="F119" i="1"/>
  <c r="E119" i="1"/>
  <c r="F111" i="1"/>
  <c r="E111" i="1"/>
  <c r="F103" i="1"/>
  <c r="E103" i="1"/>
  <c r="F47" i="1"/>
  <c r="E47" i="1"/>
  <c r="F3802" i="1"/>
  <c r="E3802" i="1"/>
  <c r="F3798" i="1"/>
  <c r="E3798" i="1"/>
  <c r="F3794" i="1"/>
  <c r="E3794" i="1"/>
  <c r="F3790" i="1"/>
  <c r="E3790" i="1"/>
  <c r="F3786" i="1"/>
  <c r="E3786" i="1"/>
  <c r="F3782" i="1"/>
  <c r="E3782" i="1"/>
  <c r="F3778" i="1"/>
  <c r="E3778" i="1"/>
  <c r="F3774" i="1"/>
  <c r="E3774" i="1"/>
  <c r="F3770" i="1"/>
  <c r="E3770" i="1"/>
  <c r="F3766" i="1"/>
  <c r="E3766" i="1"/>
  <c r="F3762" i="1"/>
  <c r="E3762" i="1"/>
  <c r="F3758" i="1"/>
  <c r="E3758" i="1"/>
  <c r="F3754" i="1"/>
  <c r="E3754" i="1"/>
  <c r="F3750" i="1"/>
  <c r="E3750" i="1"/>
  <c r="F3746" i="1"/>
  <c r="E3746" i="1"/>
  <c r="F3742" i="1"/>
  <c r="E3742" i="1"/>
  <c r="F3738" i="1"/>
  <c r="E3738" i="1"/>
  <c r="F3734" i="1"/>
  <c r="E3734" i="1"/>
  <c r="F3730" i="1"/>
  <c r="E3730" i="1"/>
  <c r="F3726" i="1"/>
  <c r="E3726" i="1"/>
  <c r="F3722" i="1"/>
  <c r="E3722" i="1"/>
  <c r="F3718" i="1"/>
  <c r="E3718" i="1"/>
  <c r="F3714" i="1"/>
  <c r="E3714" i="1"/>
  <c r="F3710" i="1"/>
  <c r="E3710" i="1"/>
  <c r="F3706" i="1"/>
  <c r="E3706" i="1"/>
  <c r="F3702" i="1"/>
  <c r="E3702" i="1"/>
  <c r="F3698" i="1"/>
  <c r="E3698" i="1"/>
  <c r="F3694" i="1"/>
  <c r="E3694" i="1"/>
  <c r="F3690" i="1"/>
  <c r="E3690" i="1"/>
  <c r="F3686" i="1"/>
  <c r="E3686" i="1"/>
  <c r="F3682" i="1"/>
  <c r="E3682" i="1"/>
  <c r="F3678" i="1"/>
  <c r="E3678" i="1"/>
  <c r="F3674" i="1"/>
  <c r="E3674" i="1"/>
  <c r="F3670" i="1"/>
  <c r="E3670" i="1"/>
  <c r="F3666" i="1"/>
  <c r="E3666" i="1"/>
  <c r="F3662" i="1"/>
  <c r="E3662" i="1"/>
  <c r="F3658" i="1"/>
  <c r="E3658" i="1"/>
  <c r="F3654" i="1"/>
  <c r="E3654" i="1"/>
  <c r="F3650" i="1"/>
  <c r="E3650" i="1"/>
  <c r="F3646" i="1"/>
  <c r="E3646" i="1"/>
  <c r="F3642" i="1"/>
  <c r="E3642" i="1"/>
  <c r="F3638" i="1"/>
  <c r="E3638" i="1"/>
  <c r="F3634" i="1"/>
  <c r="E3634" i="1"/>
  <c r="F3630" i="1"/>
  <c r="E3630" i="1"/>
  <c r="F3626" i="1"/>
  <c r="E3626" i="1"/>
  <c r="F3622" i="1"/>
  <c r="E3622" i="1"/>
  <c r="F3618" i="1"/>
  <c r="E3618" i="1"/>
  <c r="F3614" i="1"/>
  <c r="E3614" i="1"/>
  <c r="F3610" i="1"/>
  <c r="E3610" i="1"/>
  <c r="F3606" i="1"/>
  <c r="E3606" i="1"/>
  <c r="F3602" i="1"/>
  <c r="E3602" i="1"/>
  <c r="F3598" i="1"/>
  <c r="E3598" i="1"/>
  <c r="F3594" i="1"/>
  <c r="E3594" i="1"/>
  <c r="F3590" i="1"/>
  <c r="E3590" i="1"/>
  <c r="F3586" i="1"/>
  <c r="E3586" i="1"/>
  <c r="F3582" i="1"/>
  <c r="E3582" i="1"/>
  <c r="F3578" i="1"/>
  <c r="E3578" i="1"/>
  <c r="F3574" i="1"/>
  <c r="E3574" i="1"/>
  <c r="F3570" i="1"/>
  <c r="E3570" i="1"/>
  <c r="F3566" i="1"/>
  <c r="E3566" i="1"/>
  <c r="F3562" i="1"/>
  <c r="E3562" i="1"/>
  <c r="F3558" i="1"/>
  <c r="E3558" i="1"/>
  <c r="F3554" i="1"/>
  <c r="E3554" i="1"/>
  <c r="F3550" i="1"/>
  <c r="E3550" i="1"/>
  <c r="F3546" i="1"/>
  <c r="E3546" i="1"/>
  <c r="F3542" i="1"/>
  <c r="E3542" i="1"/>
  <c r="F3538" i="1"/>
  <c r="E3538" i="1"/>
  <c r="F3534" i="1"/>
  <c r="E3534" i="1"/>
  <c r="F3530" i="1"/>
  <c r="E3530" i="1"/>
  <c r="F3526" i="1"/>
  <c r="E3526" i="1"/>
  <c r="F3522" i="1"/>
  <c r="E3522" i="1"/>
  <c r="F3518" i="1"/>
  <c r="E3518" i="1"/>
  <c r="F3514" i="1"/>
  <c r="E3514" i="1"/>
  <c r="F3510" i="1"/>
  <c r="E3510" i="1"/>
  <c r="F3506" i="1"/>
  <c r="E3506" i="1"/>
  <c r="F3502" i="1"/>
  <c r="E3502" i="1"/>
  <c r="F3498" i="1"/>
  <c r="E3498" i="1"/>
  <c r="F3494" i="1"/>
  <c r="E3494" i="1"/>
  <c r="F3490" i="1"/>
  <c r="E3490" i="1"/>
  <c r="F3486" i="1"/>
  <c r="E3486" i="1"/>
  <c r="F3482" i="1"/>
  <c r="E3482" i="1"/>
  <c r="F3478" i="1"/>
  <c r="E3478" i="1"/>
  <c r="F3474" i="1"/>
  <c r="E3474" i="1"/>
  <c r="F3470" i="1"/>
  <c r="E3470" i="1"/>
  <c r="F3466" i="1"/>
  <c r="E3466" i="1"/>
  <c r="F3462" i="1"/>
  <c r="E3462" i="1"/>
  <c r="F3458" i="1"/>
  <c r="E3458" i="1"/>
  <c r="F3454" i="1"/>
  <c r="E3454" i="1"/>
  <c r="F3450" i="1"/>
  <c r="E3450" i="1"/>
  <c r="F3446" i="1"/>
  <c r="E3446" i="1"/>
  <c r="F3442" i="1"/>
  <c r="E3442" i="1"/>
  <c r="F3438" i="1"/>
  <c r="E3438" i="1"/>
  <c r="F3434" i="1"/>
  <c r="E3434" i="1"/>
  <c r="F3430" i="1"/>
  <c r="E3430" i="1"/>
  <c r="F3426" i="1"/>
  <c r="E3426" i="1"/>
  <c r="F3422" i="1"/>
  <c r="E3422" i="1"/>
  <c r="F3418" i="1"/>
  <c r="E3418" i="1"/>
  <c r="F3414" i="1"/>
  <c r="E3414" i="1"/>
  <c r="F3410" i="1"/>
  <c r="E3410" i="1"/>
  <c r="F3406" i="1"/>
  <c r="E3406" i="1"/>
  <c r="F3402" i="1"/>
  <c r="E3402" i="1"/>
  <c r="F3398" i="1"/>
  <c r="E3398" i="1"/>
  <c r="F3394" i="1"/>
  <c r="E3394" i="1"/>
  <c r="F3390" i="1"/>
  <c r="E3390" i="1"/>
  <c r="F3386" i="1"/>
  <c r="E3386" i="1"/>
  <c r="F3382" i="1"/>
  <c r="E3382" i="1"/>
  <c r="F3378" i="1"/>
  <c r="E3378" i="1"/>
  <c r="F3374" i="1"/>
  <c r="E3374" i="1"/>
  <c r="F3370" i="1"/>
  <c r="E3370" i="1"/>
  <c r="F3366" i="1"/>
  <c r="E3366" i="1"/>
  <c r="F3362" i="1"/>
  <c r="E3362" i="1"/>
  <c r="F3358" i="1"/>
  <c r="E3358" i="1"/>
  <c r="F3354" i="1"/>
  <c r="E3354" i="1"/>
  <c r="F3350" i="1"/>
  <c r="E3350" i="1"/>
  <c r="F3346" i="1"/>
  <c r="E3346" i="1"/>
  <c r="F3342" i="1"/>
  <c r="E3342" i="1"/>
  <c r="F3338" i="1"/>
  <c r="E3338" i="1"/>
  <c r="F3334" i="1"/>
  <c r="E3334" i="1"/>
  <c r="F3330" i="1"/>
  <c r="E3330" i="1"/>
  <c r="F3326" i="1"/>
  <c r="E3326" i="1"/>
  <c r="F3322" i="1"/>
  <c r="E3322" i="1"/>
  <c r="F3318" i="1"/>
  <c r="E3318" i="1"/>
  <c r="F3314" i="1"/>
  <c r="E3314" i="1"/>
  <c r="F3310" i="1"/>
  <c r="E3310" i="1"/>
  <c r="F3306" i="1"/>
  <c r="E3306" i="1"/>
  <c r="F3302" i="1"/>
  <c r="E3302" i="1"/>
  <c r="F3298" i="1"/>
  <c r="E3298" i="1"/>
  <c r="F3294" i="1"/>
  <c r="E3294" i="1"/>
  <c r="F3290" i="1"/>
  <c r="E3290" i="1"/>
  <c r="F3286" i="1"/>
  <c r="E3286" i="1"/>
  <c r="F3282" i="1"/>
  <c r="E3282" i="1"/>
  <c r="F3278" i="1"/>
  <c r="E3278" i="1"/>
  <c r="F3274" i="1"/>
  <c r="E3274" i="1"/>
  <c r="F3270" i="1"/>
  <c r="E3270" i="1"/>
  <c r="F3266" i="1"/>
  <c r="E3266" i="1"/>
  <c r="F3262" i="1"/>
  <c r="E3262" i="1"/>
  <c r="F3258" i="1"/>
  <c r="E3258" i="1"/>
  <c r="F3254" i="1"/>
  <c r="E3254" i="1"/>
  <c r="F3250" i="1"/>
  <c r="E3250" i="1"/>
  <c r="F3246" i="1"/>
  <c r="E3246" i="1"/>
  <c r="F3242" i="1"/>
  <c r="E3242" i="1"/>
  <c r="F3238" i="1"/>
  <c r="E3238" i="1"/>
  <c r="F3234" i="1"/>
  <c r="E3234" i="1"/>
  <c r="F3230" i="1"/>
  <c r="E3230" i="1"/>
  <c r="F3226" i="1"/>
  <c r="E3226" i="1"/>
  <c r="F3222" i="1"/>
  <c r="E3222" i="1"/>
  <c r="F3218" i="1"/>
  <c r="E3218" i="1"/>
  <c r="F3214" i="1"/>
  <c r="E3214" i="1"/>
  <c r="F3210" i="1"/>
  <c r="E3210" i="1"/>
  <c r="F3206" i="1"/>
  <c r="E3206" i="1"/>
  <c r="F3202" i="1"/>
  <c r="E3202" i="1"/>
  <c r="F3198" i="1"/>
  <c r="E3198" i="1"/>
  <c r="F3194" i="1"/>
  <c r="E3194" i="1"/>
  <c r="F3190" i="1"/>
  <c r="E3190" i="1"/>
  <c r="F3186" i="1"/>
  <c r="E3186" i="1"/>
  <c r="F3182" i="1"/>
  <c r="E3182" i="1"/>
  <c r="F3178" i="1"/>
  <c r="E3178" i="1"/>
  <c r="F3174" i="1"/>
  <c r="E3174" i="1"/>
  <c r="F3170" i="1"/>
  <c r="E3170" i="1"/>
  <c r="F3166" i="1"/>
  <c r="E3166" i="1"/>
  <c r="F3162" i="1"/>
  <c r="E3162" i="1"/>
  <c r="F3158" i="1"/>
  <c r="E3158" i="1"/>
  <c r="F3154" i="1"/>
  <c r="E3154" i="1"/>
  <c r="F3150" i="1"/>
  <c r="E3150" i="1"/>
  <c r="F3146" i="1"/>
  <c r="E3146" i="1"/>
  <c r="F3142" i="1"/>
  <c r="E3142" i="1"/>
  <c r="F3138" i="1"/>
  <c r="E3138" i="1"/>
  <c r="F3134" i="1"/>
  <c r="E3134" i="1"/>
  <c r="F3130" i="1"/>
  <c r="E3130" i="1"/>
  <c r="F3126" i="1"/>
  <c r="E3126" i="1"/>
  <c r="F3122" i="1"/>
  <c r="E3122" i="1"/>
  <c r="F3118" i="1"/>
  <c r="E3118" i="1"/>
  <c r="F3114" i="1"/>
  <c r="E3114" i="1"/>
  <c r="F3110" i="1"/>
  <c r="E3110" i="1"/>
  <c r="F3106" i="1"/>
  <c r="E3106" i="1"/>
  <c r="F3102" i="1"/>
  <c r="E3102" i="1"/>
  <c r="F3098" i="1"/>
  <c r="E3098" i="1"/>
  <c r="F3094" i="1"/>
  <c r="E3094" i="1"/>
  <c r="F3090" i="1"/>
  <c r="E3090" i="1"/>
  <c r="F3086" i="1"/>
  <c r="E3086" i="1"/>
  <c r="F3082" i="1"/>
  <c r="E3082" i="1"/>
  <c r="F3078" i="1"/>
  <c r="E3078" i="1"/>
  <c r="F3074" i="1"/>
  <c r="E3074" i="1"/>
  <c r="F3070" i="1"/>
  <c r="E3070" i="1"/>
  <c r="F3066" i="1"/>
  <c r="E3066" i="1"/>
  <c r="F3062" i="1"/>
  <c r="E3062" i="1"/>
  <c r="F3058" i="1"/>
  <c r="E3058" i="1"/>
  <c r="F3054" i="1"/>
  <c r="E3054" i="1"/>
  <c r="F3050" i="1"/>
  <c r="E3050" i="1"/>
  <c r="F3046" i="1"/>
  <c r="E3046" i="1"/>
  <c r="F3042" i="1"/>
  <c r="E3042" i="1"/>
  <c r="F3038" i="1"/>
  <c r="E3038" i="1"/>
  <c r="F3034" i="1"/>
  <c r="E3034" i="1"/>
  <c r="F3030" i="1"/>
  <c r="E3030" i="1"/>
  <c r="F3026" i="1"/>
  <c r="E3026" i="1"/>
  <c r="F3022" i="1"/>
  <c r="E3022" i="1"/>
  <c r="F3018" i="1"/>
  <c r="E3018" i="1"/>
  <c r="F3014" i="1"/>
  <c r="E3014" i="1"/>
  <c r="F3010" i="1"/>
  <c r="E3010" i="1"/>
  <c r="F3006" i="1"/>
  <c r="E3006" i="1"/>
  <c r="F3002" i="1"/>
  <c r="E3002" i="1"/>
  <c r="F2998" i="1"/>
  <c r="E2998" i="1"/>
  <c r="F2994" i="1"/>
  <c r="E2994" i="1"/>
  <c r="F2990" i="1"/>
  <c r="E2990" i="1"/>
  <c r="F2986" i="1"/>
  <c r="E2986" i="1"/>
  <c r="F2982" i="1"/>
  <c r="E2982" i="1"/>
  <c r="F2978" i="1"/>
  <c r="E2978" i="1"/>
  <c r="F2974" i="1"/>
  <c r="E2974" i="1"/>
  <c r="F2970" i="1"/>
  <c r="E2970" i="1"/>
  <c r="F2966" i="1"/>
  <c r="E2966" i="1"/>
  <c r="F2962" i="1"/>
  <c r="E2962" i="1"/>
  <c r="F2958" i="1"/>
  <c r="E2958" i="1"/>
  <c r="F2954" i="1"/>
  <c r="E2954" i="1"/>
  <c r="F2950" i="1"/>
  <c r="E2950" i="1"/>
  <c r="F2946" i="1"/>
  <c r="E2946" i="1"/>
  <c r="F2942" i="1"/>
  <c r="E2942" i="1"/>
  <c r="F2938" i="1"/>
  <c r="E2938" i="1"/>
  <c r="F2934" i="1"/>
  <c r="E2934" i="1"/>
  <c r="F2930" i="1"/>
  <c r="E2930" i="1"/>
  <c r="F2926" i="1"/>
  <c r="E2926" i="1"/>
  <c r="F2922" i="1"/>
  <c r="E2922" i="1"/>
  <c r="F2918" i="1"/>
  <c r="E2918" i="1"/>
  <c r="F2914" i="1"/>
  <c r="E2914" i="1"/>
  <c r="F2910" i="1"/>
  <c r="E2910" i="1"/>
  <c r="F2906" i="1"/>
  <c r="E2906" i="1"/>
  <c r="F2902" i="1"/>
  <c r="E2902" i="1"/>
  <c r="F2898" i="1"/>
  <c r="E2898" i="1"/>
  <c r="F2894" i="1"/>
  <c r="E2894" i="1"/>
  <c r="F2890" i="1"/>
  <c r="E2890" i="1"/>
  <c r="F2886" i="1"/>
  <c r="E2886" i="1"/>
  <c r="F2882" i="1"/>
  <c r="E2882" i="1"/>
  <c r="F2878" i="1"/>
  <c r="E2878" i="1"/>
  <c r="F2874" i="1"/>
  <c r="E2874" i="1"/>
  <c r="F2870" i="1"/>
  <c r="E2870" i="1"/>
  <c r="F2866" i="1"/>
  <c r="E2866" i="1"/>
  <c r="F2862" i="1"/>
  <c r="E2862" i="1"/>
  <c r="F2858" i="1"/>
  <c r="E2858" i="1"/>
  <c r="F2854" i="1"/>
  <c r="E2854" i="1"/>
  <c r="F2850" i="1"/>
  <c r="E2850" i="1"/>
  <c r="F2846" i="1"/>
  <c r="E2846" i="1"/>
  <c r="F2842" i="1"/>
  <c r="E2842" i="1"/>
  <c r="F2838" i="1"/>
  <c r="E2838" i="1"/>
  <c r="F2834" i="1"/>
  <c r="E2834" i="1"/>
  <c r="F2830" i="1"/>
  <c r="E2830" i="1"/>
  <c r="F2826" i="1"/>
  <c r="E2826" i="1"/>
  <c r="F2822" i="1"/>
  <c r="E2822" i="1"/>
  <c r="F2818" i="1"/>
  <c r="E2818" i="1"/>
  <c r="F2814" i="1"/>
  <c r="E2814" i="1"/>
  <c r="F2810" i="1"/>
  <c r="E2810" i="1"/>
  <c r="F2806" i="1"/>
  <c r="E2806" i="1"/>
  <c r="F2802" i="1"/>
  <c r="E2802" i="1"/>
  <c r="F2798" i="1"/>
  <c r="E2798" i="1"/>
  <c r="F2794" i="1"/>
  <c r="E2794" i="1"/>
  <c r="F2790" i="1"/>
  <c r="E2790" i="1"/>
  <c r="F2786" i="1"/>
  <c r="E2786" i="1"/>
  <c r="F2782" i="1"/>
  <c r="E2782" i="1"/>
  <c r="F2778" i="1"/>
  <c r="E2778" i="1"/>
  <c r="F2774" i="1"/>
  <c r="E2774" i="1"/>
  <c r="F2770" i="1"/>
  <c r="E2770" i="1"/>
  <c r="F2766" i="1"/>
  <c r="E2766" i="1"/>
  <c r="F2762" i="1"/>
  <c r="E2762" i="1"/>
  <c r="F2758" i="1"/>
  <c r="E2758" i="1"/>
  <c r="F2754" i="1"/>
  <c r="E2754" i="1"/>
  <c r="F2750" i="1"/>
  <c r="E2750" i="1"/>
  <c r="F2746" i="1"/>
  <c r="E2746" i="1"/>
  <c r="F2742" i="1"/>
  <c r="E2742" i="1"/>
  <c r="F2738" i="1"/>
  <c r="E2738" i="1"/>
  <c r="F2734" i="1"/>
  <c r="E2734" i="1"/>
  <c r="F2730" i="1"/>
  <c r="E2730" i="1"/>
  <c r="F2726" i="1"/>
  <c r="E2726" i="1"/>
  <c r="F2722" i="1"/>
  <c r="E2722" i="1"/>
  <c r="F2718" i="1"/>
  <c r="E2718" i="1"/>
  <c r="F2714" i="1"/>
  <c r="E2714" i="1"/>
  <c r="F2710" i="1"/>
  <c r="E2710" i="1"/>
  <c r="F2706" i="1"/>
  <c r="E2706" i="1"/>
  <c r="F2702" i="1"/>
  <c r="E2702" i="1"/>
  <c r="F2698" i="1"/>
  <c r="E2698" i="1"/>
  <c r="F2694" i="1"/>
  <c r="E2694" i="1"/>
  <c r="F2690" i="1"/>
  <c r="E2690" i="1"/>
  <c r="F2686" i="1"/>
  <c r="E2686" i="1"/>
  <c r="F2682" i="1"/>
  <c r="E2682" i="1"/>
  <c r="F2678" i="1"/>
  <c r="E2678" i="1"/>
  <c r="F2674" i="1"/>
  <c r="E2674" i="1"/>
  <c r="F2670" i="1"/>
  <c r="E2670" i="1"/>
  <c r="F2666" i="1"/>
  <c r="E2666" i="1"/>
  <c r="F2662" i="1"/>
  <c r="E2662" i="1"/>
  <c r="F2658" i="1"/>
  <c r="E2658" i="1"/>
  <c r="F2654" i="1"/>
  <c r="E2654" i="1"/>
  <c r="F2650" i="1"/>
  <c r="E2650" i="1"/>
  <c r="F2646" i="1"/>
  <c r="E2646" i="1"/>
  <c r="F2642" i="1"/>
  <c r="E2642" i="1"/>
  <c r="F2638" i="1"/>
  <c r="E2638" i="1"/>
  <c r="F2634" i="1"/>
  <c r="E2634" i="1"/>
  <c r="F2630" i="1"/>
  <c r="E2630" i="1"/>
  <c r="F2626" i="1"/>
  <c r="E2626" i="1"/>
  <c r="F2622" i="1"/>
  <c r="E2622" i="1"/>
  <c r="F2618" i="1"/>
  <c r="E2618" i="1"/>
  <c r="F2614" i="1"/>
  <c r="E2614" i="1"/>
  <c r="F2610" i="1"/>
  <c r="E2610" i="1"/>
  <c r="F2606" i="1"/>
  <c r="E2606" i="1"/>
  <c r="F2602" i="1"/>
  <c r="E2602" i="1"/>
  <c r="F2598" i="1"/>
  <c r="E2598" i="1"/>
  <c r="F2594" i="1"/>
  <c r="E2594" i="1"/>
  <c r="F2590" i="1"/>
  <c r="E2590" i="1"/>
  <c r="F2586" i="1"/>
  <c r="E2586" i="1"/>
  <c r="F2582" i="1"/>
  <c r="E2582" i="1"/>
  <c r="F2578" i="1"/>
  <c r="E2578" i="1"/>
  <c r="F2574" i="1"/>
  <c r="E2574" i="1"/>
  <c r="F2570" i="1"/>
  <c r="E2570" i="1"/>
  <c r="F2566" i="1"/>
  <c r="E2566" i="1"/>
  <c r="F2562" i="1"/>
  <c r="E2562" i="1"/>
  <c r="F2558" i="1"/>
  <c r="E2558" i="1"/>
  <c r="F2554" i="1"/>
  <c r="E2554" i="1"/>
  <c r="F2550" i="1"/>
  <c r="E2550" i="1"/>
  <c r="F2546" i="1"/>
  <c r="E2546" i="1"/>
  <c r="F2542" i="1"/>
  <c r="E2542" i="1"/>
  <c r="F2538" i="1"/>
  <c r="E2538" i="1"/>
  <c r="F2534" i="1"/>
  <c r="E2534" i="1"/>
  <c r="F2530" i="1"/>
  <c r="E2530" i="1"/>
  <c r="F2526" i="1"/>
  <c r="E2526" i="1"/>
  <c r="F2522" i="1"/>
  <c r="E2522" i="1"/>
  <c r="F2518" i="1"/>
  <c r="E2518" i="1"/>
  <c r="F2514" i="1"/>
  <c r="E2514" i="1"/>
  <c r="F2510" i="1"/>
  <c r="E2510" i="1"/>
  <c r="F2506" i="1"/>
  <c r="E2506" i="1"/>
  <c r="F2502" i="1"/>
  <c r="E2502" i="1"/>
  <c r="F2498" i="1"/>
  <c r="E2498" i="1"/>
  <c r="F2494" i="1"/>
  <c r="E2494" i="1"/>
  <c r="F2490" i="1"/>
  <c r="E2490" i="1"/>
  <c r="F2486" i="1"/>
  <c r="E2486" i="1"/>
  <c r="F2482" i="1"/>
  <c r="E2482" i="1"/>
  <c r="F2478" i="1"/>
  <c r="E2478" i="1"/>
  <c r="F2474" i="1"/>
  <c r="E2474" i="1"/>
  <c r="F2470" i="1"/>
  <c r="E2470" i="1"/>
  <c r="F2466" i="1"/>
  <c r="E2466" i="1"/>
  <c r="F2462" i="1"/>
  <c r="E2462" i="1"/>
  <c r="F2458" i="1"/>
  <c r="E2458" i="1"/>
  <c r="F2454" i="1"/>
  <c r="E2454" i="1"/>
  <c r="F2450" i="1"/>
  <c r="E2450" i="1"/>
  <c r="F2446" i="1"/>
  <c r="E2446" i="1"/>
  <c r="F2442" i="1"/>
  <c r="E2442" i="1"/>
  <c r="F2438" i="1"/>
  <c r="E2438" i="1"/>
  <c r="F2434" i="1"/>
  <c r="E2434" i="1"/>
  <c r="F2430" i="1"/>
  <c r="E2430" i="1"/>
  <c r="F2426" i="1"/>
  <c r="E2426" i="1"/>
  <c r="F2422" i="1"/>
  <c r="E2422" i="1"/>
  <c r="F2418" i="1"/>
  <c r="E2418" i="1"/>
  <c r="F2414" i="1"/>
  <c r="E2414" i="1"/>
  <c r="F2410" i="1"/>
  <c r="E2410" i="1"/>
  <c r="F2406" i="1"/>
  <c r="E2406" i="1"/>
  <c r="F2402" i="1"/>
  <c r="E2402" i="1"/>
  <c r="F2398" i="1"/>
  <c r="E2398" i="1"/>
  <c r="F2394" i="1"/>
  <c r="E2394" i="1"/>
  <c r="F2390" i="1"/>
  <c r="E2390" i="1"/>
  <c r="F2386" i="1"/>
  <c r="E2386" i="1"/>
  <c r="F2382" i="1"/>
  <c r="E2382" i="1"/>
  <c r="F2378" i="1"/>
  <c r="E2378" i="1"/>
  <c r="F2374" i="1"/>
  <c r="E2374" i="1"/>
  <c r="F2370" i="1"/>
  <c r="E2370" i="1"/>
  <c r="F2366" i="1"/>
  <c r="E2366" i="1"/>
  <c r="F2362" i="1"/>
  <c r="E2362" i="1"/>
  <c r="F2358" i="1"/>
  <c r="E2358" i="1"/>
  <c r="F2354" i="1"/>
  <c r="E2354" i="1"/>
  <c r="F2350" i="1"/>
  <c r="E2350" i="1"/>
  <c r="F2346" i="1"/>
  <c r="E2346" i="1"/>
  <c r="F2342" i="1"/>
  <c r="E2342" i="1"/>
  <c r="F2338" i="1"/>
  <c r="E2338" i="1"/>
  <c r="F2334" i="1"/>
  <c r="E2334" i="1"/>
  <c r="F2330" i="1"/>
  <c r="E2330" i="1"/>
  <c r="F2326" i="1"/>
  <c r="E2326" i="1"/>
  <c r="F2322" i="1"/>
  <c r="E2322" i="1"/>
  <c r="F2318" i="1"/>
  <c r="E2318" i="1"/>
  <c r="F2314" i="1"/>
  <c r="E2314" i="1"/>
  <c r="F2310" i="1"/>
  <c r="E2310" i="1"/>
  <c r="F2306" i="1"/>
  <c r="E2306" i="1"/>
  <c r="F2302" i="1"/>
  <c r="E2302" i="1"/>
  <c r="F2298" i="1"/>
  <c r="E2298" i="1"/>
  <c r="F2294" i="1"/>
  <c r="E2294" i="1"/>
  <c r="F2290" i="1"/>
  <c r="E2290" i="1"/>
  <c r="F2286" i="1"/>
  <c r="E2286" i="1"/>
  <c r="F2282" i="1"/>
  <c r="E2282" i="1"/>
  <c r="F2278" i="1"/>
  <c r="E2278" i="1"/>
  <c r="F2274" i="1"/>
  <c r="E2274" i="1"/>
  <c r="F2270" i="1"/>
  <c r="E2270" i="1"/>
  <c r="F2266" i="1"/>
  <c r="E2266" i="1"/>
  <c r="F2262" i="1"/>
  <c r="E2262" i="1"/>
  <c r="F2258" i="1"/>
  <c r="E2258" i="1"/>
  <c r="F2254" i="1"/>
  <c r="E2254" i="1"/>
  <c r="F2250" i="1"/>
  <c r="E2250" i="1"/>
  <c r="F2246" i="1"/>
  <c r="E2246" i="1"/>
  <c r="F2242" i="1"/>
  <c r="E2242" i="1"/>
  <c r="F2238" i="1"/>
  <c r="E2238" i="1"/>
  <c r="F2234" i="1"/>
  <c r="E2234" i="1"/>
  <c r="F2230" i="1"/>
  <c r="E2230" i="1"/>
  <c r="F2226" i="1"/>
  <c r="E2226" i="1"/>
  <c r="F2222" i="1"/>
  <c r="E2222" i="1"/>
  <c r="F2218" i="1"/>
  <c r="E2218" i="1"/>
  <c r="F2214" i="1"/>
  <c r="E2214" i="1"/>
  <c r="F2210" i="1"/>
  <c r="E2210" i="1"/>
  <c r="F2206" i="1"/>
  <c r="E2206" i="1"/>
  <c r="F2202" i="1"/>
  <c r="E2202" i="1"/>
  <c r="F2198" i="1"/>
  <c r="E2198" i="1"/>
  <c r="F2194" i="1"/>
  <c r="E2194" i="1"/>
  <c r="F2190" i="1"/>
  <c r="E2190" i="1"/>
  <c r="F2186" i="1"/>
  <c r="E2186" i="1"/>
  <c r="F2182" i="1"/>
  <c r="E2182" i="1"/>
  <c r="F2178" i="1"/>
  <c r="E2178" i="1"/>
  <c r="F2174" i="1"/>
  <c r="E2174" i="1"/>
  <c r="F2170" i="1"/>
  <c r="E2170" i="1"/>
  <c r="F2166" i="1"/>
  <c r="E2166" i="1"/>
  <c r="F2162" i="1"/>
  <c r="E2162" i="1"/>
  <c r="F2158" i="1"/>
  <c r="E2158" i="1"/>
  <c r="F2154" i="1"/>
  <c r="E2154" i="1"/>
  <c r="F2150" i="1"/>
  <c r="E2150" i="1"/>
  <c r="F2146" i="1"/>
  <c r="E2146" i="1"/>
  <c r="F2142" i="1"/>
  <c r="E2142" i="1"/>
  <c r="F2138" i="1"/>
  <c r="E2138" i="1"/>
  <c r="F2134" i="1"/>
  <c r="E2134" i="1"/>
  <c r="F2130" i="1"/>
  <c r="E2130" i="1"/>
  <c r="F2126" i="1"/>
  <c r="E2126" i="1"/>
  <c r="F2122" i="1"/>
  <c r="E2122" i="1"/>
  <c r="F2118" i="1"/>
  <c r="E2118" i="1"/>
  <c r="F2114" i="1"/>
  <c r="E2114" i="1"/>
  <c r="F2110" i="1"/>
  <c r="E2110" i="1"/>
  <c r="F2106" i="1"/>
  <c r="E2106" i="1"/>
  <c r="F2102" i="1"/>
  <c r="E2102" i="1"/>
  <c r="F2098" i="1"/>
  <c r="E2098" i="1"/>
  <c r="F2094" i="1"/>
  <c r="E2094" i="1"/>
  <c r="F2090" i="1"/>
  <c r="E2090" i="1"/>
  <c r="F2086" i="1"/>
  <c r="E2086" i="1"/>
  <c r="F2082" i="1"/>
  <c r="E2082" i="1"/>
  <c r="F2078" i="1"/>
  <c r="E2078" i="1"/>
  <c r="F2074" i="1"/>
  <c r="E2074" i="1"/>
  <c r="F2070" i="1"/>
  <c r="E2070" i="1"/>
  <c r="F2066" i="1"/>
  <c r="E2066" i="1"/>
  <c r="F2062" i="1"/>
  <c r="E2062" i="1"/>
  <c r="F2058" i="1"/>
  <c r="E2058" i="1"/>
  <c r="F2054" i="1"/>
  <c r="E2054" i="1"/>
  <c r="F2050" i="1"/>
  <c r="E2050" i="1"/>
  <c r="F2046" i="1"/>
  <c r="E2046" i="1"/>
  <c r="F2042" i="1"/>
  <c r="E2042" i="1"/>
  <c r="F2038" i="1"/>
  <c r="E2038" i="1"/>
  <c r="F2034" i="1"/>
  <c r="E2034" i="1"/>
  <c r="F2030" i="1"/>
  <c r="E2030" i="1"/>
  <c r="F2026" i="1"/>
  <c r="E2026" i="1"/>
  <c r="F2022" i="1"/>
  <c r="E2022" i="1"/>
  <c r="F2018" i="1"/>
  <c r="E2018" i="1"/>
  <c r="F2014" i="1"/>
  <c r="E2014" i="1"/>
  <c r="F2010" i="1"/>
  <c r="E2010" i="1"/>
  <c r="F2006" i="1"/>
  <c r="E2006" i="1"/>
  <c r="F2002" i="1"/>
  <c r="E2002" i="1"/>
  <c r="F1998" i="1"/>
  <c r="E1998" i="1"/>
  <c r="F1994" i="1"/>
  <c r="E1994" i="1"/>
  <c r="F1990" i="1"/>
  <c r="E1990" i="1"/>
  <c r="F1986" i="1"/>
  <c r="E1986" i="1"/>
  <c r="F1982" i="1"/>
  <c r="E1982" i="1"/>
  <c r="F1978" i="1"/>
  <c r="E1978" i="1"/>
  <c r="F1974" i="1"/>
  <c r="E1974" i="1"/>
  <c r="F1970" i="1"/>
  <c r="E1970" i="1"/>
  <c r="F1966" i="1"/>
  <c r="E1966" i="1"/>
  <c r="F1962" i="1"/>
  <c r="E1962" i="1"/>
  <c r="F1958" i="1"/>
  <c r="E1958" i="1"/>
  <c r="F1954" i="1"/>
  <c r="E1954" i="1"/>
  <c r="F1950" i="1"/>
  <c r="E1950" i="1"/>
  <c r="F1946" i="1"/>
  <c r="E1946" i="1"/>
  <c r="F1942" i="1"/>
  <c r="E1942" i="1"/>
  <c r="F1938" i="1"/>
  <c r="E1938" i="1"/>
  <c r="F1934" i="1"/>
  <c r="E1934" i="1"/>
  <c r="F1930" i="1"/>
  <c r="E1930" i="1"/>
  <c r="F1926" i="1"/>
  <c r="E1926" i="1"/>
  <c r="F1922" i="1"/>
  <c r="E1922" i="1"/>
  <c r="F1918" i="1"/>
  <c r="E1918" i="1"/>
  <c r="F1914" i="1"/>
  <c r="E1914" i="1"/>
  <c r="F1910" i="1"/>
  <c r="E1910" i="1"/>
  <c r="F1906" i="1"/>
  <c r="E1906" i="1"/>
  <c r="F1902" i="1"/>
  <c r="E1902" i="1"/>
  <c r="F1898" i="1"/>
  <c r="E1898" i="1"/>
  <c r="F1894" i="1"/>
  <c r="E1894" i="1"/>
  <c r="F1890" i="1"/>
  <c r="E1890" i="1"/>
  <c r="F1886" i="1"/>
  <c r="E1886" i="1"/>
  <c r="F1882" i="1"/>
  <c r="E1882" i="1"/>
  <c r="F1878" i="1"/>
  <c r="E1878" i="1"/>
  <c r="F1874" i="1"/>
  <c r="E1874" i="1"/>
  <c r="F1870" i="1"/>
  <c r="E1870" i="1"/>
  <c r="F1866" i="1"/>
  <c r="E1866" i="1"/>
  <c r="F1862" i="1"/>
  <c r="E1862" i="1"/>
  <c r="F1858" i="1"/>
  <c r="E1858" i="1"/>
  <c r="F1854" i="1"/>
  <c r="E1854" i="1"/>
  <c r="F1850" i="1"/>
  <c r="E1850" i="1"/>
  <c r="F1846" i="1"/>
  <c r="E1846" i="1"/>
  <c r="F1842" i="1"/>
  <c r="E1842" i="1"/>
  <c r="F1838" i="1"/>
  <c r="E1838" i="1"/>
  <c r="F1834" i="1"/>
  <c r="E1834" i="1"/>
  <c r="F1830" i="1"/>
  <c r="E1830" i="1"/>
  <c r="F1826" i="1"/>
  <c r="E1826" i="1"/>
  <c r="F1822" i="1"/>
  <c r="E1822" i="1"/>
  <c r="F1818" i="1"/>
  <c r="E1818" i="1"/>
  <c r="F1814" i="1"/>
  <c r="E1814" i="1"/>
  <c r="F1810" i="1"/>
  <c r="E1810" i="1"/>
  <c r="F1806" i="1"/>
  <c r="E1806" i="1"/>
  <c r="F1802" i="1"/>
  <c r="E1802" i="1"/>
  <c r="F1798" i="1"/>
  <c r="E1798" i="1"/>
  <c r="F1794" i="1"/>
  <c r="E1794" i="1"/>
  <c r="F1790" i="1"/>
  <c r="E1790" i="1"/>
  <c r="F1786" i="1"/>
  <c r="E1786" i="1"/>
  <c r="F1782" i="1"/>
  <c r="E1782" i="1"/>
  <c r="F1778" i="1"/>
  <c r="E1778" i="1"/>
  <c r="F1774" i="1"/>
  <c r="E1774" i="1"/>
  <c r="F1770" i="1"/>
  <c r="E1770" i="1"/>
  <c r="F1766" i="1"/>
  <c r="E1766" i="1"/>
  <c r="F1762" i="1"/>
  <c r="E1762" i="1"/>
  <c r="F1758" i="1"/>
  <c r="E1758" i="1"/>
  <c r="F1754" i="1"/>
  <c r="E1754" i="1"/>
  <c r="F1750" i="1"/>
  <c r="E1750" i="1"/>
  <c r="F1746" i="1"/>
  <c r="E1746" i="1"/>
  <c r="F1742" i="1"/>
  <c r="E1742" i="1"/>
  <c r="F1738" i="1"/>
  <c r="E1738" i="1"/>
  <c r="F1734" i="1"/>
  <c r="E1734" i="1"/>
  <c r="F1730" i="1"/>
  <c r="E1730" i="1"/>
  <c r="F1726" i="1"/>
  <c r="E1726" i="1"/>
  <c r="F1722" i="1"/>
  <c r="E1722" i="1"/>
  <c r="F1718" i="1"/>
  <c r="E1718" i="1"/>
  <c r="F1714" i="1"/>
  <c r="E1714" i="1"/>
  <c r="F1710" i="1"/>
  <c r="E1710" i="1"/>
  <c r="F1706" i="1"/>
  <c r="E1706" i="1"/>
  <c r="F1702" i="1"/>
  <c r="E1702" i="1"/>
  <c r="F1698" i="1"/>
  <c r="E1698" i="1"/>
  <c r="F1694" i="1"/>
  <c r="E1694" i="1"/>
  <c r="F1690" i="1"/>
  <c r="E1690" i="1"/>
  <c r="F1686" i="1"/>
  <c r="E1686" i="1"/>
  <c r="F1682" i="1"/>
  <c r="E1682" i="1"/>
  <c r="F1678" i="1"/>
  <c r="E1678" i="1"/>
  <c r="F1674" i="1"/>
  <c r="E1674" i="1"/>
  <c r="F1670" i="1"/>
  <c r="E1670" i="1"/>
  <c r="F1666" i="1"/>
  <c r="E1666" i="1"/>
  <c r="F1662" i="1"/>
  <c r="E1662" i="1"/>
  <c r="F1658" i="1"/>
  <c r="E1658" i="1"/>
  <c r="F1654" i="1"/>
  <c r="E1654" i="1"/>
  <c r="F1650" i="1"/>
  <c r="E1650" i="1"/>
  <c r="F1646" i="1"/>
  <c r="E1646" i="1"/>
  <c r="F1642" i="1"/>
  <c r="E1642" i="1"/>
  <c r="F1638" i="1"/>
  <c r="E1638" i="1"/>
  <c r="F1634" i="1"/>
  <c r="E1634" i="1"/>
  <c r="F1630" i="1"/>
  <c r="E1630" i="1"/>
  <c r="F1626" i="1"/>
  <c r="E1626" i="1"/>
  <c r="F1622" i="1"/>
  <c r="E1622" i="1"/>
  <c r="F1618" i="1"/>
  <c r="E1618" i="1"/>
  <c r="F1614" i="1"/>
  <c r="E1614" i="1"/>
  <c r="F1610" i="1"/>
  <c r="E1610" i="1"/>
  <c r="F1606" i="1"/>
  <c r="E1606" i="1"/>
  <c r="F1602" i="1"/>
  <c r="E1602" i="1"/>
  <c r="F1598" i="1"/>
  <c r="E1598" i="1"/>
  <c r="F1594" i="1"/>
  <c r="E1594" i="1"/>
  <c r="F1590" i="1"/>
  <c r="E1590" i="1"/>
  <c r="F1586" i="1"/>
  <c r="E1586" i="1"/>
  <c r="F1582" i="1"/>
  <c r="E1582" i="1"/>
  <c r="F1578" i="1"/>
  <c r="E1578" i="1"/>
  <c r="F1574" i="1"/>
  <c r="E1574" i="1"/>
  <c r="F1570" i="1"/>
  <c r="E1570" i="1"/>
  <c r="F1566" i="1"/>
  <c r="E1566" i="1"/>
  <c r="F1562" i="1"/>
  <c r="E1562" i="1"/>
  <c r="F1558" i="1"/>
  <c r="E1558" i="1"/>
  <c r="F1554" i="1"/>
  <c r="E1554" i="1"/>
  <c r="F1550" i="1"/>
  <c r="E1550" i="1"/>
  <c r="F1546" i="1"/>
  <c r="E1546" i="1"/>
  <c r="F1542" i="1"/>
  <c r="E1542" i="1"/>
  <c r="F1538" i="1"/>
  <c r="E1538" i="1"/>
  <c r="F1534" i="1"/>
  <c r="E1534" i="1"/>
  <c r="F1530" i="1"/>
  <c r="E1530" i="1"/>
  <c r="F1526" i="1"/>
  <c r="E1526" i="1"/>
  <c r="F1522" i="1"/>
  <c r="E1522" i="1"/>
  <c r="F1518" i="1"/>
  <c r="E1518" i="1"/>
  <c r="F1514" i="1"/>
  <c r="E1514" i="1"/>
  <c r="F1510" i="1"/>
  <c r="E1510" i="1"/>
  <c r="F1506" i="1"/>
  <c r="E1506" i="1"/>
  <c r="F1502" i="1"/>
  <c r="E1502" i="1"/>
  <c r="F1498" i="1"/>
  <c r="E1498" i="1"/>
  <c r="F1494" i="1"/>
  <c r="E1494" i="1"/>
  <c r="F1490" i="1"/>
  <c r="E1490" i="1"/>
  <c r="F1486" i="1"/>
  <c r="E1486" i="1"/>
  <c r="F1482" i="1"/>
  <c r="E1482" i="1"/>
  <c r="F1478" i="1"/>
  <c r="E1478" i="1"/>
  <c r="F1474" i="1"/>
  <c r="E1474" i="1"/>
  <c r="F1470" i="1"/>
  <c r="E1470" i="1"/>
  <c r="F1466" i="1"/>
  <c r="E1466" i="1"/>
  <c r="F1462" i="1"/>
  <c r="E1462" i="1"/>
  <c r="F1458" i="1"/>
  <c r="E1458" i="1"/>
  <c r="F1454" i="1"/>
  <c r="E1454" i="1"/>
  <c r="F1450" i="1"/>
  <c r="E1450" i="1"/>
  <c r="F1446" i="1"/>
  <c r="E1446" i="1"/>
  <c r="F1442" i="1"/>
  <c r="E1442" i="1"/>
  <c r="F1438" i="1"/>
  <c r="E1438" i="1"/>
  <c r="F1434" i="1"/>
  <c r="E1434" i="1"/>
  <c r="F1430" i="1"/>
  <c r="E1430" i="1"/>
  <c r="F1426" i="1"/>
  <c r="E1426" i="1"/>
  <c r="F1422" i="1"/>
  <c r="E1422" i="1"/>
  <c r="F1418" i="1"/>
  <c r="E1418" i="1"/>
  <c r="F1414" i="1"/>
  <c r="E1414" i="1"/>
  <c r="F1410" i="1"/>
  <c r="E1410" i="1"/>
  <c r="F1406" i="1"/>
  <c r="E1406" i="1"/>
  <c r="F1402" i="1"/>
  <c r="E1402" i="1"/>
  <c r="F1398" i="1"/>
  <c r="E1398" i="1"/>
  <c r="F1394" i="1"/>
  <c r="E1394" i="1"/>
  <c r="F1390" i="1"/>
  <c r="E1390" i="1"/>
  <c r="F1386" i="1"/>
  <c r="E1386" i="1"/>
  <c r="F1382" i="1"/>
  <c r="E1382" i="1"/>
  <c r="F1378" i="1"/>
  <c r="E1378" i="1"/>
  <c r="F1374" i="1"/>
  <c r="E1374" i="1"/>
  <c r="F1370" i="1"/>
  <c r="E1370" i="1"/>
  <c r="F1366" i="1"/>
  <c r="E1366" i="1"/>
  <c r="F1362" i="1"/>
  <c r="E1362" i="1"/>
  <c r="F1358" i="1"/>
  <c r="E1358" i="1"/>
  <c r="F1354" i="1"/>
  <c r="E1354" i="1"/>
  <c r="F1350" i="1"/>
  <c r="E1350" i="1"/>
  <c r="F1346" i="1"/>
  <c r="E1346" i="1"/>
  <c r="F1342" i="1"/>
  <c r="E1342" i="1"/>
  <c r="F1338" i="1"/>
  <c r="E1338" i="1"/>
  <c r="F1334" i="1"/>
  <c r="E1334" i="1"/>
  <c r="F1330" i="1"/>
  <c r="E1330" i="1"/>
  <c r="F1326" i="1"/>
  <c r="E1326" i="1"/>
  <c r="F1322" i="1"/>
  <c r="E1322" i="1"/>
  <c r="F1318" i="1"/>
  <c r="E1318" i="1"/>
  <c r="F1314" i="1"/>
  <c r="E1314" i="1"/>
  <c r="F1310" i="1"/>
  <c r="E1310" i="1"/>
  <c r="F1306" i="1"/>
  <c r="E1306" i="1"/>
  <c r="F1302" i="1"/>
  <c r="E1302" i="1"/>
  <c r="F1298" i="1"/>
  <c r="E1298" i="1"/>
  <c r="F1294" i="1"/>
  <c r="E1294" i="1"/>
  <c r="F1290" i="1"/>
  <c r="E1290" i="1"/>
  <c r="F1286" i="1"/>
  <c r="E1286" i="1"/>
  <c r="F1282" i="1"/>
  <c r="E1282" i="1"/>
  <c r="F1278" i="1"/>
  <c r="E1278" i="1"/>
  <c r="F1274" i="1"/>
  <c r="E1274" i="1"/>
  <c r="F1270" i="1"/>
  <c r="E1270" i="1"/>
  <c r="F1266" i="1"/>
  <c r="E1266" i="1"/>
  <c r="F1262" i="1"/>
  <c r="E1262" i="1"/>
  <c r="F1258" i="1"/>
  <c r="E1258" i="1"/>
  <c r="F1254" i="1"/>
  <c r="E1254" i="1"/>
  <c r="F1250" i="1"/>
  <c r="E1250" i="1"/>
  <c r="F1246" i="1"/>
  <c r="E1246" i="1"/>
  <c r="F1242" i="1"/>
  <c r="E1242" i="1"/>
  <c r="F1238" i="1"/>
  <c r="E1238" i="1"/>
  <c r="F1234" i="1"/>
  <c r="E1234" i="1"/>
  <c r="F1230" i="1"/>
  <c r="E1230" i="1"/>
  <c r="F1226" i="1"/>
  <c r="E1226" i="1"/>
  <c r="F1222" i="1"/>
  <c r="E1222" i="1"/>
  <c r="F1218" i="1"/>
  <c r="E1218" i="1"/>
  <c r="F1214" i="1"/>
  <c r="E1214" i="1"/>
  <c r="F1210" i="1"/>
  <c r="E1210" i="1"/>
  <c r="F1206" i="1"/>
  <c r="E1206" i="1"/>
  <c r="F1202" i="1"/>
  <c r="E1202" i="1"/>
  <c r="F1198" i="1"/>
  <c r="E1198" i="1"/>
  <c r="F1194" i="1"/>
  <c r="E1194" i="1"/>
  <c r="F1190" i="1"/>
  <c r="E1190" i="1"/>
  <c r="F1186" i="1"/>
  <c r="E1186" i="1"/>
  <c r="F1182" i="1"/>
  <c r="E1182" i="1"/>
  <c r="F1178" i="1"/>
  <c r="E1178" i="1"/>
  <c r="F1174" i="1"/>
  <c r="E1174" i="1"/>
  <c r="F1170" i="1"/>
  <c r="E1170" i="1"/>
  <c r="F1166" i="1"/>
  <c r="E1166" i="1"/>
  <c r="F1162" i="1"/>
  <c r="E1162" i="1"/>
  <c r="F1158" i="1"/>
  <c r="E1158" i="1"/>
  <c r="F1154" i="1"/>
  <c r="E1154" i="1"/>
  <c r="F1150" i="1"/>
  <c r="E1150" i="1"/>
  <c r="F1146" i="1"/>
  <c r="E1146" i="1"/>
  <c r="F1142" i="1"/>
  <c r="E1142" i="1"/>
  <c r="F1138" i="1"/>
  <c r="E1138" i="1"/>
  <c r="F1134" i="1"/>
  <c r="E1134" i="1"/>
  <c r="F1130" i="1"/>
  <c r="E1130" i="1"/>
  <c r="F1126" i="1"/>
  <c r="E1126" i="1"/>
  <c r="F1122" i="1"/>
  <c r="E1122" i="1"/>
  <c r="F1118" i="1"/>
  <c r="E1118" i="1"/>
  <c r="F1114" i="1"/>
  <c r="E1114" i="1"/>
  <c r="F1110" i="1"/>
  <c r="E1110" i="1"/>
  <c r="F1106" i="1"/>
  <c r="E1106" i="1"/>
  <c r="F1102" i="1"/>
  <c r="E1102" i="1"/>
  <c r="F1098" i="1"/>
  <c r="E1098" i="1"/>
  <c r="F1094" i="1"/>
  <c r="E1094" i="1"/>
  <c r="F1090" i="1"/>
  <c r="E1090" i="1"/>
  <c r="F1086" i="1"/>
  <c r="E1086" i="1"/>
  <c r="F1082" i="1"/>
  <c r="E1082" i="1"/>
  <c r="F1078" i="1"/>
  <c r="E1078" i="1"/>
  <c r="F1074" i="1"/>
  <c r="E1074" i="1"/>
  <c r="F1070" i="1"/>
  <c r="E1070" i="1"/>
  <c r="F1066" i="1"/>
  <c r="E1066" i="1"/>
  <c r="F1062" i="1"/>
  <c r="E1062" i="1"/>
  <c r="F1058" i="1"/>
  <c r="E1058" i="1"/>
  <c r="F1054" i="1"/>
  <c r="E1054" i="1"/>
  <c r="F1050" i="1"/>
  <c r="E1050" i="1"/>
  <c r="F1046" i="1"/>
  <c r="E1046" i="1"/>
  <c r="F1042" i="1"/>
  <c r="E1042" i="1"/>
  <c r="F1038" i="1"/>
  <c r="E1038" i="1"/>
  <c r="F1034" i="1"/>
  <c r="E1034" i="1"/>
  <c r="F1030" i="1"/>
  <c r="E1030" i="1"/>
  <c r="F1026" i="1"/>
  <c r="E1026" i="1"/>
  <c r="F1022" i="1"/>
  <c r="E1022" i="1"/>
  <c r="F1018" i="1"/>
  <c r="E1018" i="1"/>
  <c r="F1014" i="1"/>
  <c r="E1014" i="1"/>
  <c r="F1010" i="1"/>
  <c r="E1010" i="1"/>
  <c r="F1006" i="1"/>
  <c r="E1006" i="1"/>
  <c r="F1002" i="1"/>
  <c r="E1002" i="1"/>
  <c r="F998" i="1"/>
  <c r="E998" i="1"/>
  <c r="F994" i="1"/>
  <c r="E994" i="1"/>
  <c r="F990" i="1"/>
  <c r="E990" i="1"/>
  <c r="F986" i="1"/>
  <c r="E986" i="1"/>
  <c r="F982" i="1"/>
  <c r="E982" i="1"/>
  <c r="F978" i="1"/>
  <c r="E978" i="1"/>
  <c r="F974" i="1"/>
  <c r="E974" i="1"/>
  <c r="F970" i="1"/>
  <c r="E970" i="1"/>
  <c r="F966" i="1"/>
  <c r="E966" i="1"/>
  <c r="F962" i="1"/>
  <c r="E962" i="1"/>
  <c r="F958" i="1"/>
  <c r="E958" i="1"/>
  <c r="F954" i="1"/>
  <c r="E954" i="1"/>
  <c r="F950" i="1"/>
  <c r="E950" i="1"/>
  <c r="F946" i="1"/>
  <c r="E946" i="1"/>
  <c r="F942" i="1"/>
  <c r="E942" i="1"/>
  <c r="F938" i="1"/>
  <c r="E938" i="1"/>
  <c r="F934" i="1"/>
  <c r="E934" i="1"/>
  <c r="F930" i="1"/>
  <c r="E930" i="1"/>
  <c r="F926" i="1"/>
  <c r="E926" i="1"/>
  <c r="F922" i="1"/>
  <c r="E922" i="1"/>
  <c r="F918" i="1"/>
  <c r="E918" i="1"/>
  <c r="F914" i="1"/>
  <c r="E914" i="1"/>
  <c r="F910" i="1"/>
  <c r="E910" i="1"/>
  <c r="F906" i="1"/>
  <c r="E906" i="1"/>
  <c r="F902" i="1"/>
  <c r="E902" i="1"/>
  <c r="F898" i="1"/>
  <c r="E898" i="1"/>
  <c r="F894" i="1"/>
  <c r="E894" i="1"/>
  <c r="F890" i="1"/>
  <c r="E890" i="1"/>
  <c r="F886" i="1"/>
  <c r="E886" i="1"/>
  <c r="F882" i="1"/>
  <c r="E882" i="1"/>
  <c r="F878" i="1"/>
  <c r="E878" i="1"/>
  <c r="F874" i="1"/>
  <c r="E874" i="1"/>
  <c r="F870" i="1"/>
  <c r="E870" i="1"/>
  <c r="F866" i="1"/>
  <c r="E866" i="1"/>
  <c r="F862" i="1"/>
  <c r="E862" i="1"/>
  <c r="F858" i="1"/>
  <c r="E858" i="1"/>
  <c r="F854" i="1"/>
  <c r="E854" i="1"/>
  <c r="F850" i="1"/>
  <c r="E850" i="1"/>
  <c r="F846" i="1"/>
  <c r="E846" i="1"/>
  <c r="F842" i="1"/>
  <c r="E842" i="1"/>
  <c r="F838" i="1"/>
  <c r="E838" i="1"/>
  <c r="F834" i="1"/>
  <c r="E834" i="1"/>
  <c r="F830" i="1"/>
  <c r="E830" i="1"/>
  <c r="F826" i="1"/>
  <c r="E826" i="1"/>
  <c r="F822" i="1"/>
  <c r="E822" i="1"/>
  <c r="F818" i="1"/>
  <c r="E818" i="1"/>
  <c r="F814" i="1"/>
  <c r="E814" i="1"/>
  <c r="F810" i="1"/>
  <c r="E810" i="1"/>
  <c r="F806" i="1"/>
  <c r="E806" i="1"/>
  <c r="F802" i="1"/>
  <c r="E802" i="1"/>
  <c r="F798" i="1"/>
  <c r="E798" i="1"/>
  <c r="F794" i="1"/>
  <c r="E794" i="1"/>
  <c r="E3775" i="1"/>
  <c r="D3775" i="1" s="1"/>
  <c r="E3743" i="1"/>
  <c r="D3743" i="1" s="1"/>
  <c r="E3711" i="1"/>
  <c r="D3711" i="1" s="1"/>
  <c r="E3679" i="1"/>
  <c r="D3679" i="1" s="1"/>
  <c r="E3647" i="1"/>
  <c r="D3647" i="1" s="1"/>
  <c r="E3615" i="1"/>
  <c r="D3615" i="1" s="1"/>
  <c r="E3583" i="1"/>
  <c r="D3583" i="1" s="1"/>
  <c r="E3551" i="1"/>
  <c r="D3551" i="1" s="1"/>
  <c r="E3519" i="1"/>
  <c r="D3519" i="1" s="1"/>
  <c r="E3487" i="1"/>
  <c r="D3487" i="1" s="1"/>
  <c r="E3455" i="1"/>
  <c r="D3455" i="1" s="1"/>
  <c r="E3423" i="1"/>
  <c r="D3423" i="1" s="1"/>
  <c r="E3391" i="1"/>
  <c r="D3391" i="1" s="1"/>
  <c r="E3359" i="1"/>
  <c r="D3359" i="1" s="1"/>
  <c r="E3327" i="1"/>
  <c r="D3327" i="1" s="1"/>
  <c r="E3295" i="1"/>
  <c r="D3295" i="1" s="1"/>
  <c r="E3263" i="1"/>
  <c r="D3263" i="1" s="1"/>
  <c r="E3231" i="1"/>
  <c r="D3231" i="1" s="1"/>
  <c r="E3199" i="1"/>
  <c r="D3199" i="1" s="1"/>
  <c r="E3167" i="1"/>
  <c r="D3167" i="1" s="1"/>
  <c r="E3135" i="1"/>
  <c r="D3135" i="1" s="1"/>
  <c r="E3103" i="1"/>
  <c r="D3103" i="1" s="1"/>
  <c r="E3071" i="1"/>
  <c r="D3071" i="1" s="1"/>
  <c r="E3039" i="1"/>
  <c r="D3039" i="1" s="1"/>
  <c r="E3007" i="1"/>
  <c r="D3007" i="1" s="1"/>
  <c r="E2975" i="1"/>
  <c r="D2975" i="1" s="1"/>
  <c r="E2943" i="1"/>
  <c r="D2943" i="1" s="1"/>
  <c r="E2911" i="1"/>
  <c r="D2911" i="1" s="1"/>
  <c r="E2879" i="1"/>
  <c r="D2879" i="1" s="1"/>
  <c r="E2847" i="1"/>
  <c r="D2847" i="1" s="1"/>
  <c r="E2815" i="1"/>
  <c r="D2815" i="1" s="1"/>
  <c r="E2783" i="1"/>
  <c r="D2783" i="1" s="1"/>
  <c r="E2751" i="1"/>
  <c r="D2751" i="1" s="1"/>
  <c r="E2719" i="1"/>
  <c r="D2719" i="1" s="1"/>
  <c r="E2687" i="1"/>
  <c r="D2687" i="1" s="1"/>
  <c r="E2655" i="1"/>
  <c r="D2655" i="1" s="1"/>
  <c r="E2623" i="1"/>
  <c r="D2623" i="1" s="1"/>
  <c r="E2591" i="1"/>
  <c r="D2591" i="1" s="1"/>
  <c r="E2559" i="1"/>
  <c r="D2559" i="1" s="1"/>
  <c r="E2527" i="1"/>
  <c r="D2527" i="1" s="1"/>
  <c r="E2495" i="1"/>
  <c r="D2495" i="1" s="1"/>
  <c r="E2463" i="1"/>
  <c r="D2463" i="1" s="1"/>
  <c r="E2431" i="1"/>
  <c r="D2431" i="1" s="1"/>
  <c r="E2399" i="1"/>
  <c r="D2399" i="1" s="1"/>
  <c r="E2367" i="1"/>
  <c r="D2367" i="1" s="1"/>
  <c r="E2335" i="1"/>
  <c r="D2335" i="1" s="1"/>
  <c r="E2303" i="1"/>
  <c r="D2303" i="1" s="1"/>
  <c r="E2271" i="1"/>
  <c r="D2271" i="1" s="1"/>
  <c r="E2239" i="1"/>
  <c r="D2239" i="1" s="1"/>
  <c r="E2207" i="1"/>
  <c r="D2207" i="1" s="1"/>
  <c r="E2175" i="1"/>
  <c r="D2175" i="1" s="1"/>
  <c r="E2143" i="1"/>
  <c r="D2143" i="1" s="1"/>
  <c r="E2111" i="1"/>
  <c r="D2111" i="1" s="1"/>
  <c r="E2079" i="1"/>
  <c r="D2079" i="1" s="1"/>
  <c r="E2047" i="1"/>
  <c r="D2047" i="1" s="1"/>
  <c r="E2015" i="1"/>
  <c r="D2015" i="1" s="1"/>
  <c r="E1983" i="1"/>
  <c r="D1983" i="1" s="1"/>
  <c r="E1951" i="1"/>
  <c r="D1951" i="1" s="1"/>
  <c r="E1919" i="1"/>
  <c r="D1919" i="1" s="1"/>
  <c r="E1887" i="1"/>
  <c r="D1887" i="1" s="1"/>
  <c r="E1855" i="1"/>
  <c r="D1855" i="1" s="1"/>
  <c r="E1823" i="1"/>
  <c r="D1823" i="1" s="1"/>
  <c r="E1791" i="1"/>
  <c r="D1791" i="1" s="1"/>
  <c r="E1759" i="1"/>
  <c r="D1759" i="1" s="1"/>
  <c r="E1727" i="1"/>
  <c r="D1727" i="1" s="1"/>
  <c r="E1695" i="1"/>
  <c r="D1695" i="1" s="1"/>
  <c r="E1663" i="1"/>
  <c r="D1663" i="1" s="1"/>
  <c r="E1631" i="1"/>
  <c r="D1631" i="1" s="1"/>
  <c r="E1599" i="1"/>
  <c r="D1599" i="1" s="1"/>
  <c r="E1567" i="1"/>
  <c r="D1567" i="1" s="1"/>
  <c r="E1535" i="1"/>
  <c r="D1535" i="1" s="1"/>
  <c r="E1483" i="1"/>
  <c r="D1483" i="1" s="1"/>
  <c r="E1419" i="1"/>
  <c r="D1419" i="1" s="1"/>
  <c r="E1355" i="1"/>
  <c r="D1355" i="1" s="1"/>
  <c r="E1291" i="1"/>
  <c r="D1291" i="1" s="1"/>
  <c r="E1227" i="1"/>
  <c r="D1227" i="1" s="1"/>
  <c r="E1163" i="1"/>
  <c r="D1163" i="1" s="1"/>
  <c r="E1099" i="1"/>
  <c r="D1099" i="1" s="1"/>
  <c r="E1035" i="1"/>
  <c r="D1035" i="1" s="1"/>
  <c r="E971" i="1"/>
  <c r="D971" i="1" s="1"/>
  <c r="E907" i="1"/>
  <c r="D907" i="1" s="1"/>
  <c r="E843" i="1"/>
  <c r="D843" i="1" s="1"/>
  <c r="E779" i="1"/>
  <c r="D779" i="1" s="1"/>
  <c r="E715" i="1"/>
  <c r="D715" i="1" s="1"/>
  <c r="E651" i="1"/>
  <c r="D651" i="1" s="1"/>
  <c r="E587" i="1"/>
  <c r="D587" i="1" s="1"/>
  <c r="E523" i="1"/>
  <c r="D523" i="1" s="1"/>
  <c r="E459" i="1"/>
  <c r="D459" i="1" s="1"/>
  <c r="E395" i="1"/>
  <c r="D395" i="1" s="1"/>
  <c r="E331" i="1"/>
  <c r="D331" i="1" s="1"/>
  <c r="E267" i="1"/>
  <c r="D267" i="1" s="1"/>
  <c r="F3723" i="1"/>
  <c r="E3723" i="1"/>
  <c r="F3691" i="1"/>
  <c r="E3691" i="1"/>
  <c r="F3659" i="1"/>
  <c r="E3659" i="1"/>
  <c r="F3651" i="1"/>
  <c r="E3651" i="1"/>
  <c r="F3619" i="1"/>
  <c r="E3619" i="1"/>
  <c r="F3603" i="1"/>
  <c r="E3603" i="1"/>
  <c r="F3571" i="1"/>
  <c r="E3571" i="1"/>
  <c r="F3499" i="1"/>
  <c r="E3499" i="1"/>
  <c r="F3467" i="1"/>
  <c r="E3467" i="1"/>
  <c r="F3403" i="1"/>
  <c r="E3403" i="1"/>
  <c r="F3379" i="1"/>
  <c r="E3379" i="1"/>
  <c r="F3363" i="1"/>
  <c r="E3363" i="1"/>
  <c r="F3331" i="1"/>
  <c r="E3331" i="1"/>
  <c r="F3315" i="1"/>
  <c r="E3315" i="1"/>
  <c r="F3283" i="1"/>
  <c r="E3283" i="1"/>
  <c r="F3267" i="1"/>
  <c r="E3267" i="1"/>
  <c r="F3187" i="1"/>
  <c r="E3187" i="1"/>
  <c r="F3155" i="1"/>
  <c r="E3155" i="1"/>
  <c r="F3139" i="1"/>
  <c r="E3139" i="1"/>
  <c r="F3107" i="1"/>
  <c r="E3107" i="1"/>
  <c r="F3075" i="1"/>
  <c r="E3075" i="1"/>
  <c r="F3043" i="1"/>
  <c r="E3043" i="1"/>
  <c r="F3011" i="1"/>
  <c r="E3011" i="1"/>
  <c r="F2979" i="1"/>
  <c r="E2979" i="1"/>
  <c r="F2915" i="1"/>
  <c r="E2915" i="1"/>
  <c r="F2899" i="1"/>
  <c r="E2899" i="1"/>
  <c r="F2835" i="1"/>
  <c r="E2835" i="1"/>
  <c r="F2803" i="1"/>
  <c r="E2803" i="1"/>
  <c r="F2755" i="1"/>
  <c r="E2755" i="1"/>
  <c r="F2739" i="1"/>
  <c r="E2739" i="1"/>
  <c r="F2707" i="1"/>
  <c r="E2707" i="1"/>
  <c r="F2675" i="1"/>
  <c r="E2675" i="1"/>
  <c r="F2643" i="1"/>
  <c r="E2643" i="1"/>
  <c r="F2627" i="1"/>
  <c r="E2627" i="1"/>
  <c r="F2595" i="1"/>
  <c r="E2595" i="1"/>
  <c r="F2547" i="1"/>
  <c r="E2547" i="1"/>
  <c r="F2515" i="1"/>
  <c r="E2515" i="1"/>
  <c r="F2483" i="1"/>
  <c r="E2483" i="1"/>
  <c r="F2451" i="1"/>
  <c r="E2451" i="1"/>
  <c r="F2435" i="1"/>
  <c r="E2435" i="1"/>
  <c r="F2403" i="1"/>
  <c r="E2403" i="1"/>
  <c r="F2355" i="1"/>
  <c r="E2355" i="1"/>
  <c r="F2323" i="1"/>
  <c r="E2323" i="1"/>
  <c r="F2291" i="1"/>
  <c r="E2291" i="1"/>
  <c r="F2243" i="1"/>
  <c r="E2243" i="1"/>
  <c r="F2227" i="1"/>
  <c r="E2227" i="1"/>
  <c r="F2195" i="1"/>
  <c r="E2195" i="1"/>
  <c r="F2163" i="1"/>
  <c r="E2163" i="1"/>
  <c r="F2131" i="1"/>
  <c r="E2131" i="1"/>
  <c r="F2099" i="1"/>
  <c r="E2099" i="1"/>
  <c r="F2067" i="1"/>
  <c r="E2067" i="1"/>
  <c r="F2051" i="1"/>
  <c r="E2051" i="1"/>
  <c r="F2019" i="1"/>
  <c r="E2019" i="1"/>
  <c r="F2003" i="1"/>
  <c r="E2003" i="1"/>
  <c r="F1947" i="1"/>
  <c r="E1947" i="1"/>
  <c r="F1907" i="1"/>
  <c r="E1907" i="1"/>
  <c r="F1875" i="1"/>
  <c r="E1875" i="1"/>
  <c r="F1843" i="1"/>
  <c r="E1843" i="1"/>
  <c r="F1827" i="1"/>
  <c r="E1827" i="1"/>
  <c r="F1795" i="1"/>
  <c r="E1795" i="1"/>
  <c r="F1763" i="1"/>
  <c r="E1763" i="1"/>
  <c r="F1731" i="1"/>
  <c r="E1731" i="1"/>
  <c r="F1675" i="1"/>
  <c r="E1675" i="1"/>
  <c r="F1643" i="1"/>
  <c r="E1643" i="1"/>
  <c r="F1627" i="1"/>
  <c r="E1627" i="1"/>
  <c r="F1571" i="1"/>
  <c r="E1571" i="1"/>
  <c r="F1555" i="1"/>
  <c r="E1555" i="1"/>
  <c r="F1539" i="1"/>
  <c r="E1539" i="1"/>
  <c r="F1511" i="1"/>
  <c r="E1511" i="1"/>
  <c r="F1491" i="1"/>
  <c r="E1491" i="1"/>
  <c r="F1475" i="1"/>
  <c r="E1475" i="1"/>
  <c r="F1459" i="1"/>
  <c r="E1459" i="1"/>
  <c r="F1443" i="1"/>
  <c r="E1443" i="1"/>
  <c r="F1431" i="1"/>
  <c r="E1431" i="1"/>
  <c r="F1423" i="1"/>
  <c r="E1423" i="1"/>
  <c r="F1411" i="1"/>
  <c r="E1411" i="1"/>
  <c r="F1399" i="1"/>
  <c r="E1399" i="1"/>
  <c r="F1391" i="1"/>
  <c r="E1391" i="1"/>
  <c r="F1379" i="1"/>
  <c r="E1379" i="1"/>
  <c r="F1367" i="1"/>
  <c r="E1367" i="1"/>
  <c r="F1351" i="1"/>
  <c r="E1351" i="1"/>
  <c r="F1343" i="1"/>
  <c r="E1343" i="1"/>
  <c r="F1331" i="1"/>
  <c r="E1331" i="1"/>
  <c r="F1319" i="1"/>
  <c r="E1319" i="1"/>
  <c r="F1295" i="1"/>
  <c r="E1295" i="1"/>
  <c r="F1283" i="1"/>
  <c r="E1283" i="1"/>
  <c r="F1271" i="1"/>
  <c r="E1271" i="1"/>
  <c r="F1247" i="1"/>
  <c r="E1247" i="1"/>
  <c r="F1235" i="1"/>
  <c r="E1235" i="1"/>
  <c r="F1223" i="1"/>
  <c r="E1223" i="1"/>
  <c r="F1215" i="1"/>
  <c r="E1215" i="1"/>
  <c r="F1203" i="1"/>
  <c r="E1203" i="1"/>
  <c r="F1191" i="1"/>
  <c r="E1191" i="1"/>
  <c r="F1183" i="1"/>
  <c r="E1183" i="1"/>
  <c r="F1171" i="1"/>
  <c r="E1171" i="1"/>
  <c r="F1159" i="1"/>
  <c r="E1159" i="1"/>
  <c r="F1039" i="1"/>
  <c r="E1039" i="1"/>
  <c r="F1027" i="1"/>
  <c r="E1027" i="1"/>
  <c r="F1015" i="1"/>
  <c r="E1015" i="1"/>
  <c r="F1007" i="1"/>
  <c r="E1007" i="1"/>
  <c r="F995" i="1"/>
  <c r="E995" i="1"/>
  <c r="F983" i="1"/>
  <c r="E983" i="1"/>
  <c r="F959" i="1"/>
  <c r="E959" i="1"/>
  <c r="F947" i="1"/>
  <c r="E947" i="1"/>
  <c r="F935" i="1"/>
  <c r="E935" i="1"/>
  <c r="F927" i="1"/>
  <c r="E927" i="1"/>
  <c r="F915" i="1"/>
  <c r="E915" i="1"/>
  <c r="F899" i="1"/>
  <c r="E899" i="1"/>
  <c r="F887" i="1"/>
  <c r="E887" i="1"/>
  <c r="F879" i="1"/>
  <c r="E879" i="1"/>
  <c r="F867" i="1"/>
  <c r="E867" i="1"/>
  <c r="F855" i="1"/>
  <c r="E855" i="1"/>
  <c r="F847" i="1"/>
  <c r="E847" i="1"/>
  <c r="F835" i="1"/>
  <c r="E835" i="1"/>
  <c r="F823" i="1"/>
  <c r="E823" i="1"/>
  <c r="F815" i="1"/>
  <c r="E815" i="1"/>
  <c r="F803" i="1"/>
  <c r="E803" i="1"/>
  <c r="F791" i="1"/>
  <c r="E791" i="1"/>
  <c r="F783" i="1"/>
  <c r="E783" i="1"/>
  <c r="F771" i="1"/>
  <c r="E771" i="1"/>
  <c r="F759" i="1"/>
  <c r="E759" i="1"/>
  <c r="F751" i="1"/>
  <c r="E751" i="1"/>
  <c r="F739" i="1"/>
  <c r="E739" i="1"/>
  <c r="F727" i="1"/>
  <c r="E727" i="1"/>
  <c r="F719" i="1"/>
  <c r="E719" i="1"/>
  <c r="F707" i="1"/>
  <c r="E707" i="1"/>
  <c r="F695" i="1"/>
  <c r="E695" i="1"/>
  <c r="F671" i="1"/>
  <c r="E671" i="1"/>
  <c r="F659" i="1"/>
  <c r="E659" i="1"/>
  <c r="F647" i="1"/>
  <c r="E647" i="1"/>
  <c r="F639" i="1"/>
  <c r="E639" i="1"/>
  <c r="F627" i="1"/>
  <c r="E627" i="1"/>
  <c r="F615" i="1"/>
  <c r="E615" i="1"/>
  <c r="F575" i="1"/>
  <c r="E575" i="1"/>
  <c r="F563" i="1"/>
  <c r="E563" i="1"/>
  <c r="F551" i="1"/>
  <c r="E551" i="1"/>
  <c r="F527" i="1"/>
  <c r="E527" i="1"/>
  <c r="F515" i="1"/>
  <c r="E515" i="1"/>
  <c r="F503" i="1"/>
  <c r="E503" i="1"/>
  <c r="F495" i="1"/>
  <c r="E495" i="1"/>
  <c r="F483" i="1"/>
  <c r="E483" i="1"/>
  <c r="F471" i="1"/>
  <c r="E471" i="1"/>
  <c r="F463" i="1"/>
  <c r="E463" i="1"/>
  <c r="F451" i="1"/>
  <c r="E451" i="1"/>
  <c r="F439" i="1"/>
  <c r="E439" i="1"/>
  <c r="F431" i="1"/>
  <c r="E431" i="1"/>
  <c r="F419" i="1"/>
  <c r="E419" i="1"/>
  <c r="F407" i="1"/>
  <c r="E407" i="1"/>
  <c r="F399" i="1"/>
  <c r="E399" i="1"/>
  <c r="F387" i="1"/>
  <c r="E387" i="1"/>
  <c r="F371" i="1"/>
  <c r="E371" i="1"/>
  <c r="F359" i="1"/>
  <c r="E359" i="1"/>
  <c r="F351" i="1"/>
  <c r="E351" i="1"/>
  <c r="F339" i="1"/>
  <c r="E339" i="1"/>
  <c r="F327" i="1"/>
  <c r="E327" i="1"/>
  <c r="F291" i="1"/>
  <c r="E291" i="1"/>
  <c r="F163" i="1"/>
  <c r="E163" i="1"/>
  <c r="F3801" i="1"/>
  <c r="E3801" i="1"/>
  <c r="F3797" i="1"/>
  <c r="E3797" i="1"/>
  <c r="F3793" i="1"/>
  <c r="E3793" i="1"/>
  <c r="F3789" i="1"/>
  <c r="E3789" i="1"/>
  <c r="F3785" i="1"/>
  <c r="E3785" i="1"/>
  <c r="F3781" i="1"/>
  <c r="E3781" i="1"/>
  <c r="F3777" i="1"/>
  <c r="E3777" i="1"/>
  <c r="F3773" i="1"/>
  <c r="E3773" i="1"/>
  <c r="F3769" i="1"/>
  <c r="E3769" i="1"/>
  <c r="F3765" i="1"/>
  <c r="E3765" i="1"/>
  <c r="F3761" i="1"/>
  <c r="E3761" i="1"/>
  <c r="F3757" i="1"/>
  <c r="E3757" i="1"/>
  <c r="F3753" i="1"/>
  <c r="E3753" i="1"/>
  <c r="F3749" i="1"/>
  <c r="E3749" i="1"/>
  <c r="F3745" i="1"/>
  <c r="E3745" i="1"/>
  <c r="F3741" i="1"/>
  <c r="E3741" i="1"/>
  <c r="F3737" i="1"/>
  <c r="E3737" i="1"/>
  <c r="F3733" i="1"/>
  <c r="E3733" i="1"/>
  <c r="F3729" i="1"/>
  <c r="E3729" i="1"/>
  <c r="F3725" i="1"/>
  <c r="E3725" i="1"/>
  <c r="F3721" i="1"/>
  <c r="E3721" i="1"/>
  <c r="F3717" i="1"/>
  <c r="E3717" i="1"/>
  <c r="F3713" i="1"/>
  <c r="E3713" i="1"/>
  <c r="F3709" i="1"/>
  <c r="E3709" i="1"/>
  <c r="F3705" i="1"/>
  <c r="E3705" i="1"/>
  <c r="F3701" i="1"/>
  <c r="E3701" i="1"/>
  <c r="F3697" i="1"/>
  <c r="E3697" i="1"/>
  <c r="F3693" i="1"/>
  <c r="E3693" i="1"/>
  <c r="F3689" i="1"/>
  <c r="E3689" i="1"/>
  <c r="F3685" i="1"/>
  <c r="E3685" i="1"/>
  <c r="F3681" i="1"/>
  <c r="E3681" i="1"/>
  <c r="F3677" i="1"/>
  <c r="E3677" i="1"/>
  <c r="F3673" i="1"/>
  <c r="E3673" i="1"/>
  <c r="F3669" i="1"/>
  <c r="E3669" i="1"/>
  <c r="F3665" i="1"/>
  <c r="E3665" i="1"/>
  <c r="F3661" i="1"/>
  <c r="E3661" i="1"/>
  <c r="F3657" i="1"/>
  <c r="E3657" i="1"/>
  <c r="F3653" i="1"/>
  <c r="E3653" i="1"/>
  <c r="F3649" i="1"/>
  <c r="E3649" i="1"/>
  <c r="F3645" i="1"/>
  <c r="E3645" i="1"/>
  <c r="F3641" i="1"/>
  <c r="E3641" i="1"/>
  <c r="F3637" i="1"/>
  <c r="E3637" i="1"/>
  <c r="F3633" i="1"/>
  <c r="E3633" i="1"/>
  <c r="F3629" i="1"/>
  <c r="E3629" i="1"/>
  <c r="F3625" i="1"/>
  <c r="E3625" i="1"/>
  <c r="F3621" i="1"/>
  <c r="E3621" i="1"/>
  <c r="F3617" i="1"/>
  <c r="E3617" i="1"/>
  <c r="F3613" i="1"/>
  <c r="E3613" i="1"/>
  <c r="F3609" i="1"/>
  <c r="E3609" i="1"/>
  <c r="F3605" i="1"/>
  <c r="E3605" i="1"/>
  <c r="F3601" i="1"/>
  <c r="E3601" i="1"/>
  <c r="F3597" i="1"/>
  <c r="E3597" i="1"/>
  <c r="F3593" i="1"/>
  <c r="E3593" i="1"/>
  <c r="F3589" i="1"/>
  <c r="E3589" i="1"/>
  <c r="F3585" i="1"/>
  <c r="E3585" i="1"/>
  <c r="F3581" i="1"/>
  <c r="E3581" i="1"/>
  <c r="F3577" i="1"/>
  <c r="E3577" i="1"/>
  <c r="F3573" i="1"/>
  <c r="E3573" i="1"/>
  <c r="F3569" i="1"/>
  <c r="E3569" i="1"/>
  <c r="F3565" i="1"/>
  <c r="E3565" i="1"/>
  <c r="F3561" i="1"/>
  <c r="E3561" i="1"/>
  <c r="F3557" i="1"/>
  <c r="E3557" i="1"/>
  <c r="F3553" i="1"/>
  <c r="E3553" i="1"/>
  <c r="F3549" i="1"/>
  <c r="E3549" i="1"/>
  <c r="F3545" i="1"/>
  <c r="E3545" i="1"/>
  <c r="F3541" i="1"/>
  <c r="E3541" i="1"/>
  <c r="F3537" i="1"/>
  <c r="E3537" i="1"/>
  <c r="F3533" i="1"/>
  <c r="E3533" i="1"/>
  <c r="F3529" i="1"/>
  <c r="E3529" i="1"/>
  <c r="F3525" i="1"/>
  <c r="E3525" i="1"/>
  <c r="F3521" i="1"/>
  <c r="E3521" i="1"/>
  <c r="F3517" i="1"/>
  <c r="E3517" i="1"/>
  <c r="F3513" i="1"/>
  <c r="E3513" i="1"/>
  <c r="F3509" i="1"/>
  <c r="E3509" i="1"/>
  <c r="F3505" i="1"/>
  <c r="E3505" i="1"/>
  <c r="F3501" i="1"/>
  <c r="E3501" i="1"/>
  <c r="F3497" i="1"/>
  <c r="E3497" i="1"/>
  <c r="F3493" i="1"/>
  <c r="E3493" i="1"/>
  <c r="F3489" i="1"/>
  <c r="E3489" i="1"/>
  <c r="F3485" i="1"/>
  <c r="E3485" i="1"/>
  <c r="F3481" i="1"/>
  <c r="E3481" i="1"/>
  <c r="F3477" i="1"/>
  <c r="E3477" i="1"/>
  <c r="F3473" i="1"/>
  <c r="E3473" i="1"/>
  <c r="F3469" i="1"/>
  <c r="E3469" i="1"/>
  <c r="F3465" i="1"/>
  <c r="E3465" i="1"/>
  <c r="F3461" i="1"/>
  <c r="E3461" i="1"/>
  <c r="F3457" i="1"/>
  <c r="E3457" i="1"/>
  <c r="F3453" i="1"/>
  <c r="E3453" i="1"/>
  <c r="F3449" i="1"/>
  <c r="E3449" i="1"/>
  <c r="F3445" i="1"/>
  <c r="E3445" i="1"/>
  <c r="F3441" i="1"/>
  <c r="E3441" i="1"/>
  <c r="F3437" i="1"/>
  <c r="E3437" i="1"/>
  <c r="F3433" i="1"/>
  <c r="E3433" i="1"/>
  <c r="F3429" i="1"/>
  <c r="E3429" i="1"/>
  <c r="F3425" i="1"/>
  <c r="E3425" i="1"/>
  <c r="F3421" i="1"/>
  <c r="E3421" i="1"/>
  <c r="F3417" i="1"/>
  <c r="E3417" i="1"/>
  <c r="F3413" i="1"/>
  <c r="E3413" i="1"/>
  <c r="F3409" i="1"/>
  <c r="E3409" i="1"/>
  <c r="F3405" i="1"/>
  <c r="E3405" i="1"/>
  <c r="F3401" i="1"/>
  <c r="E3401" i="1"/>
  <c r="F3397" i="1"/>
  <c r="E3397" i="1"/>
  <c r="F3393" i="1"/>
  <c r="E3393" i="1"/>
  <c r="F3389" i="1"/>
  <c r="E3389" i="1"/>
  <c r="F3385" i="1"/>
  <c r="E3385" i="1"/>
  <c r="F3381" i="1"/>
  <c r="E3381" i="1"/>
  <c r="F3377" i="1"/>
  <c r="E3377" i="1"/>
  <c r="F3373" i="1"/>
  <c r="E3373" i="1"/>
  <c r="F3369" i="1"/>
  <c r="E3369" i="1"/>
  <c r="F3365" i="1"/>
  <c r="E3365" i="1"/>
  <c r="F3361" i="1"/>
  <c r="E3361" i="1"/>
  <c r="F3357" i="1"/>
  <c r="E3357" i="1"/>
  <c r="F3353" i="1"/>
  <c r="E3353" i="1"/>
  <c r="F3349" i="1"/>
  <c r="E3349" i="1"/>
  <c r="F3345" i="1"/>
  <c r="E3345" i="1"/>
  <c r="F3341" i="1"/>
  <c r="E3341" i="1"/>
  <c r="F3337" i="1"/>
  <c r="E3337" i="1"/>
  <c r="F3333" i="1"/>
  <c r="E3333" i="1"/>
  <c r="F3329" i="1"/>
  <c r="E3329" i="1"/>
  <c r="F3325" i="1"/>
  <c r="E3325" i="1"/>
  <c r="F3321" i="1"/>
  <c r="E3321" i="1"/>
  <c r="F3317" i="1"/>
  <c r="E3317" i="1"/>
  <c r="F3313" i="1"/>
  <c r="E3313" i="1"/>
  <c r="F3309" i="1"/>
  <c r="E3309" i="1"/>
  <c r="F3305" i="1"/>
  <c r="E3305" i="1"/>
  <c r="F3301" i="1"/>
  <c r="E3301" i="1"/>
  <c r="F3297" i="1"/>
  <c r="E3297" i="1"/>
  <c r="F3293" i="1"/>
  <c r="E3293" i="1"/>
  <c r="F3289" i="1"/>
  <c r="E3289" i="1"/>
  <c r="F3285" i="1"/>
  <c r="E3285" i="1"/>
  <c r="F3281" i="1"/>
  <c r="E3281" i="1"/>
  <c r="F3277" i="1"/>
  <c r="E3277" i="1"/>
  <c r="F3273" i="1"/>
  <c r="E3273" i="1"/>
  <c r="F3269" i="1"/>
  <c r="E3269" i="1"/>
  <c r="F3265" i="1"/>
  <c r="E3265" i="1"/>
  <c r="F3261" i="1"/>
  <c r="E3261" i="1"/>
  <c r="F3257" i="1"/>
  <c r="E3257" i="1"/>
  <c r="F3253" i="1"/>
  <c r="E3253" i="1"/>
  <c r="F3249" i="1"/>
  <c r="E3249" i="1"/>
  <c r="F3245" i="1"/>
  <c r="E3245" i="1"/>
  <c r="F3241" i="1"/>
  <c r="E3241" i="1"/>
  <c r="F3237" i="1"/>
  <c r="E3237" i="1"/>
  <c r="F3233" i="1"/>
  <c r="E3233" i="1"/>
  <c r="F3229" i="1"/>
  <c r="E3229" i="1"/>
  <c r="F3225" i="1"/>
  <c r="E3225" i="1"/>
  <c r="F3221" i="1"/>
  <c r="E3221" i="1"/>
  <c r="F3217" i="1"/>
  <c r="E3217" i="1"/>
  <c r="F3213" i="1"/>
  <c r="E3213" i="1"/>
  <c r="F3209" i="1"/>
  <c r="E3209" i="1"/>
  <c r="F3205" i="1"/>
  <c r="E3205" i="1"/>
  <c r="F3201" i="1"/>
  <c r="E3201" i="1"/>
  <c r="F3197" i="1"/>
  <c r="E3197" i="1"/>
  <c r="F3193" i="1"/>
  <c r="E3193" i="1"/>
  <c r="F3189" i="1"/>
  <c r="E3189" i="1"/>
  <c r="F3185" i="1"/>
  <c r="E3185" i="1"/>
  <c r="F3181" i="1"/>
  <c r="E3181" i="1"/>
  <c r="F3177" i="1"/>
  <c r="E3177" i="1"/>
  <c r="F3173" i="1"/>
  <c r="E3173" i="1"/>
  <c r="F3169" i="1"/>
  <c r="E3169" i="1"/>
  <c r="F3165" i="1"/>
  <c r="E3165" i="1"/>
  <c r="F3161" i="1"/>
  <c r="E3161" i="1"/>
  <c r="F3157" i="1"/>
  <c r="E3157" i="1"/>
  <c r="F3153" i="1"/>
  <c r="E3153" i="1"/>
  <c r="F3149" i="1"/>
  <c r="E3149" i="1"/>
  <c r="F3145" i="1"/>
  <c r="E3145" i="1"/>
  <c r="F3141" i="1"/>
  <c r="E3141" i="1"/>
  <c r="F3137" i="1"/>
  <c r="E3137" i="1"/>
  <c r="F3133" i="1"/>
  <c r="E3133" i="1"/>
  <c r="F3129" i="1"/>
  <c r="E3129" i="1"/>
  <c r="F3125" i="1"/>
  <c r="E3125" i="1"/>
  <c r="F3121" i="1"/>
  <c r="E3121" i="1"/>
  <c r="F3117" i="1"/>
  <c r="E3117" i="1"/>
  <c r="F3113" i="1"/>
  <c r="E3113" i="1"/>
  <c r="F3109" i="1"/>
  <c r="E3109" i="1"/>
  <c r="F3105" i="1"/>
  <c r="E3105" i="1"/>
  <c r="F3101" i="1"/>
  <c r="E3101" i="1"/>
  <c r="F3097" i="1"/>
  <c r="E3097" i="1"/>
  <c r="F3093" i="1"/>
  <c r="E3093" i="1"/>
  <c r="F3089" i="1"/>
  <c r="E3089" i="1"/>
  <c r="F3085" i="1"/>
  <c r="E3085" i="1"/>
  <c r="F3081" i="1"/>
  <c r="E3081" i="1"/>
  <c r="F3077" i="1"/>
  <c r="E3077" i="1"/>
  <c r="F3073" i="1"/>
  <c r="E3073" i="1"/>
  <c r="F3069" i="1"/>
  <c r="E3069" i="1"/>
  <c r="F3065" i="1"/>
  <c r="E3065" i="1"/>
  <c r="F3061" i="1"/>
  <c r="E3061" i="1"/>
  <c r="F3057" i="1"/>
  <c r="E3057" i="1"/>
  <c r="F3053" i="1"/>
  <c r="E3053" i="1"/>
  <c r="F3049" i="1"/>
  <c r="E3049" i="1"/>
  <c r="F3045" i="1"/>
  <c r="E3045" i="1"/>
  <c r="F3041" i="1"/>
  <c r="E3041" i="1"/>
  <c r="F3037" i="1"/>
  <c r="E3037" i="1"/>
  <c r="F3033" i="1"/>
  <c r="E3033" i="1"/>
  <c r="F3029" i="1"/>
  <c r="E3029" i="1"/>
  <c r="F3025" i="1"/>
  <c r="E3025" i="1"/>
  <c r="F3021" i="1"/>
  <c r="E3021" i="1"/>
  <c r="F3017" i="1"/>
  <c r="E3017" i="1"/>
  <c r="F3013" i="1"/>
  <c r="E3013" i="1"/>
  <c r="F3009" i="1"/>
  <c r="E3009" i="1"/>
  <c r="F3005" i="1"/>
  <c r="E3005" i="1"/>
  <c r="F3001" i="1"/>
  <c r="E3001" i="1"/>
  <c r="F2997" i="1"/>
  <c r="E2997" i="1"/>
  <c r="F2993" i="1"/>
  <c r="E2993" i="1"/>
  <c r="F2989" i="1"/>
  <c r="E2989" i="1"/>
  <c r="F2985" i="1"/>
  <c r="E2985" i="1"/>
  <c r="F2981" i="1"/>
  <c r="E2981" i="1"/>
  <c r="F2977" i="1"/>
  <c r="E2977" i="1"/>
  <c r="F2973" i="1"/>
  <c r="E2973" i="1"/>
  <c r="F2969" i="1"/>
  <c r="E2969" i="1"/>
  <c r="F2965" i="1"/>
  <c r="E2965" i="1"/>
  <c r="F2961" i="1"/>
  <c r="E2961" i="1"/>
  <c r="F2957" i="1"/>
  <c r="E2957" i="1"/>
  <c r="F2953" i="1"/>
  <c r="E2953" i="1"/>
  <c r="F2949" i="1"/>
  <c r="E2949" i="1"/>
  <c r="F2945" i="1"/>
  <c r="E2945" i="1"/>
  <c r="F2941" i="1"/>
  <c r="E2941" i="1"/>
  <c r="F2937" i="1"/>
  <c r="E2937" i="1"/>
  <c r="F2933" i="1"/>
  <c r="E2933" i="1"/>
  <c r="F2929" i="1"/>
  <c r="E2929" i="1"/>
  <c r="F2925" i="1"/>
  <c r="E2925" i="1"/>
  <c r="F2921" i="1"/>
  <c r="E2921" i="1"/>
  <c r="F2917" i="1"/>
  <c r="E2917" i="1"/>
  <c r="F2913" i="1"/>
  <c r="E2913" i="1"/>
  <c r="F2909" i="1"/>
  <c r="E2909" i="1"/>
  <c r="F2905" i="1"/>
  <c r="E2905" i="1"/>
  <c r="F2901" i="1"/>
  <c r="E2901" i="1"/>
  <c r="F2897" i="1"/>
  <c r="E2897" i="1"/>
  <c r="F2893" i="1"/>
  <c r="E2893" i="1"/>
  <c r="F2889" i="1"/>
  <c r="E2889" i="1"/>
  <c r="F2885" i="1"/>
  <c r="E2885" i="1"/>
  <c r="F2881" i="1"/>
  <c r="E2881" i="1"/>
  <c r="F2877" i="1"/>
  <c r="E2877" i="1"/>
  <c r="F2873" i="1"/>
  <c r="E2873" i="1"/>
  <c r="F2869" i="1"/>
  <c r="E2869" i="1"/>
  <c r="F2865" i="1"/>
  <c r="E2865" i="1"/>
  <c r="F2861" i="1"/>
  <c r="E2861" i="1"/>
  <c r="F2857" i="1"/>
  <c r="E2857" i="1"/>
  <c r="F2853" i="1"/>
  <c r="E2853" i="1"/>
  <c r="F2849" i="1"/>
  <c r="E2849" i="1"/>
  <c r="F2845" i="1"/>
  <c r="E2845" i="1"/>
  <c r="F2841" i="1"/>
  <c r="E2841" i="1"/>
  <c r="F2837" i="1"/>
  <c r="E2837" i="1"/>
  <c r="F2833" i="1"/>
  <c r="E2833" i="1"/>
  <c r="F2829" i="1"/>
  <c r="E2829" i="1"/>
  <c r="F2825" i="1"/>
  <c r="E2825" i="1"/>
  <c r="F2821" i="1"/>
  <c r="E2821" i="1"/>
  <c r="F2817" i="1"/>
  <c r="E2817" i="1"/>
  <c r="F2813" i="1"/>
  <c r="E2813" i="1"/>
  <c r="F2809" i="1"/>
  <c r="E2809" i="1"/>
  <c r="F2805" i="1"/>
  <c r="E2805" i="1"/>
  <c r="F2801" i="1"/>
  <c r="E2801" i="1"/>
  <c r="F2797" i="1"/>
  <c r="E2797" i="1"/>
  <c r="F2793" i="1"/>
  <c r="E2793" i="1"/>
  <c r="F2789" i="1"/>
  <c r="E2789" i="1"/>
  <c r="F2785" i="1"/>
  <c r="E2785" i="1"/>
  <c r="F2781" i="1"/>
  <c r="E2781" i="1"/>
  <c r="F2777" i="1"/>
  <c r="E2777" i="1"/>
  <c r="F2773" i="1"/>
  <c r="E2773" i="1"/>
  <c r="F2769" i="1"/>
  <c r="E2769" i="1"/>
  <c r="F2765" i="1"/>
  <c r="E2765" i="1"/>
  <c r="F2761" i="1"/>
  <c r="E2761" i="1"/>
  <c r="F2757" i="1"/>
  <c r="E2757" i="1"/>
  <c r="F2753" i="1"/>
  <c r="E2753" i="1"/>
  <c r="F2749" i="1"/>
  <c r="E2749" i="1"/>
  <c r="F2745" i="1"/>
  <c r="E2745" i="1"/>
  <c r="F2741" i="1"/>
  <c r="E2741" i="1"/>
  <c r="F2737" i="1"/>
  <c r="E2737" i="1"/>
  <c r="F2733" i="1"/>
  <c r="E2733" i="1"/>
  <c r="F2729" i="1"/>
  <c r="E2729" i="1"/>
  <c r="F2725" i="1"/>
  <c r="E2725" i="1"/>
  <c r="F2721" i="1"/>
  <c r="E2721" i="1"/>
  <c r="F2717" i="1"/>
  <c r="E2717" i="1"/>
  <c r="F2713" i="1"/>
  <c r="E2713" i="1"/>
  <c r="F2709" i="1"/>
  <c r="E2709" i="1"/>
  <c r="F2705" i="1"/>
  <c r="E2705" i="1"/>
  <c r="F2701" i="1"/>
  <c r="E2701" i="1"/>
  <c r="F2697" i="1"/>
  <c r="E2697" i="1"/>
  <c r="F2693" i="1"/>
  <c r="E2693" i="1"/>
  <c r="F2689" i="1"/>
  <c r="E2689" i="1"/>
  <c r="F2685" i="1"/>
  <c r="E2685" i="1"/>
  <c r="F2681" i="1"/>
  <c r="E2681" i="1"/>
  <c r="F2677" i="1"/>
  <c r="E2677" i="1"/>
  <c r="F2673" i="1"/>
  <c r="E2673" i="1"/>
  <c r="F2669" i="1"/>
  <c r="E2669" i="1"/>
  <c r="F2665" i="1"/>
  <c r="E2665" i="1"/>
  <c r="F2661" i="1"/>
  <c r="E2661" i="1"/>
  <c r="F2657" i="1"/>
  <c r="E2657" i="1"/>
  <c r="F2653" i="1"/>
  <c r="E2653" i="1"/>
  <c r="F2649" i="1"/>
  <c r="E2649" i="1"/>
  <c r="F2645" i="1"/>
  <c r="E2645" i="1"/>
  <c r="F2641" i="1"/>
  <c r="E2641" i="1"/>
  <c r="F2637" i="1"/>
  <c r="E2637" i="1"/>
  <c r="F2633" i="1"/>
  <c r="E2633" i="1"/>
  <c r="F2629" i="1"/>
  <c r="E2629" i="1"/>
  <c r="F2625" i="1"/>
  <c r="E2625" i="1"/>
  <c r="F2621" i="1"/>
  <c r="E2621" i="1"/>
  <c r="F2617" i="1"/>
  <c r="E2617" i="1"/>
  <c r="F2613" i="1"/>
  <c r="E2613" i="1"/>
  <c r="F2609" i="1"/>
  <c r="E2609" i="1"/>
  <c r="F2605" i="1"/>
  <c r="E2605" i="1"/>
  <c r="F2601" i="1"/>
  <c r="E2601" i="1"/>
  <c r="F2597" i="1"/>
  <c r="E2597" i="1"/>
  <c r="F2593" i="1"/>
  <c r="E2593" i="1"/>
  <c r="F2589" i="1"/>
  <c r="E2589" i="1"/>
  <c r="F2585" i="1"/>
  <c r="E2585" i="1"/>
  <c r="F2581" i="1"/>
  <c r="E2581" i="1"/>
  <c r="F2577" i="1"/>
  <c r="E2577" i="1"/>
  <c r="F2573" i="1"/>
  <c r="E2573" i="1"/>
  <c r="F2569" i="1"/>
  <c r="E2569" i="1"/>
  <c r="F2565" i="1"/>
  <c r="E2565" i="1"/>
  <c r="F2561" i="1"/>
  <c r="E2561" i="1"/>
  <c r="F2557" i="1"/>
  <c r="E2557" i="1"/>
  <c r="F2553" i="1"/>
  <c r="E2553" i="1"/>
  <c r="F2549" i="1"/>
  <c r="E2549" i="1"/>
  <c r="F2545" i="1"/>
  <c r="E2545" i="1"/>
  <c r="F2541" i="1"/>
  <c r="E2541" i="1"/>
  <c r="F2537" i="1"/>
  <c r="E2537" i="1"/>
  <c r="F2533" i="1"/>
  <c r="E2533" i="1"/>
  <c r="F2529" i="1"/>
  <c r="E2529" i="1"/>
  <c r="F2525" i="1"/>
  <c r="E2525" i="1"/>
  <c r="F2521" i="1"/>
  <c r="E2521" i="1"/>
  <c r="F2517" i="1"/>
  <c r="E2517" i="1"/>
  <c r="F2513" i="1"/>
  <c r="E2513" i="1"/>
  <c r="F2509" i="1"/>
  <c r="E2509" i="1"/>
  <c r="F2505" i="1"/>
  <c r="E2505" i="1"/>
  <c r="F2501" i="1"/>
  <c r="E2501" i="1"/>
  <c r="F2497" i="1"/>
  <c r="E2497" i="1"/>
  <c r="F2493" i="1"/>
  <c r="E2493" i="1"/>
  <c r="F2489" i="1"/>
  <c r="E2489" i="1"/>
  <c r="F2485" i="1"/>
  <c r="E2485" i="1"/>
  <c r="F2481" i="1"/>
  <c r="E2481" i="1"/>
  <c r="F2477" i="1"/>
  <c r="E2477" i="1"/>
  <c r="F2473" i="1"/>
  <c r="E2473" i="1"/>
  <c r="F2469" i="1"/>
  <c r="E2469" i="1"/>
  <c r="F2465" i="1"/>
  <c r="E2465" i="1"/>
  <c r="F2461" i="1"/>
  <c r="E2461" i="1"/>
  <c r="F2457" i="1"/>
  <c r="E2457" i="1"/>
  <c r="F2453" i="1"/>
  <c r="E2453" i="1"/>
  <c r="F2449" i="1"/>
  <c r="E2449" i="1"/>
  <c r="F2445" i="1"/>
  <c r="E2445" i="1"/>
  <c r="F2441" i="1"/>
  <c r="E2441" i="1"/>
  <c r="F2437" i="1"/>
  <c r="E2437" i="1"/>
  <c r="F2433" i="1"/>
  <c r="E2433" i="1"/>
  <c r="F2429" i="1"/>
  <c r="E2429" i="1"/>
  <c r="F2425" i="1"/>
  <c r="E2425" i="1"/>
  <c r="F2421" i="1"/>
  <c r="E2421" i="1"/>
  <c r="F2417" i="1"/>
  <c r="E2417" i="1"/>
  <c r="F2413" i="1"/>
  <c r="E2413" i="1"/>
  <c r="F2409" i="1"/>
  <c r="E2409" i="1"/>
  <c r="F2405" i="1"/>
  <c r="E2405" i="1"/>
  <c r="F2401" i="1"/>
  <c r="E2401" i="1"/>
  <c r="F2397" i="1"/>
  <c r="E2397" i="1"/>
  <c r="F2393" i="1"/>
  <c r="E2393" i="1"/>
  <c r="F2389" i="1"/>
  <c r="E2389" i="1"/>
  <c r="F2385" i="1"/>
  <c r="E2385" i="1"/>
  <c r="F2381" i="1"/>
  <c r="E2381" i="1"/>
  <c r="F2377" i="1"/>
  <c r="E2377" i="1"/>
  <c r="F2373" i="1"/>
  <c r="E2373" i="1"/>
  <c r="F2369" i="1"/>
  <c r="E2369" i="1"/>
  <c r="F2365" i="1"/>
  <c r="E2365" i="1"/>
  <c r="F2361" i="1"/>
  <c r="E2361" i="1"/>
  <c r="F2357" i="1"/>
  <c r="E2357" i="1"/>
  <c r="F2353" i="1"/>
  <c r="E2353" i="1"/>
  <c r="F2349" i="1"/>
  <c r="E2349" i="1"/>
  <c r="F2345" i="1"/>
  <c r="E2345" i="1"/>
  <c r="F2341" i="1"/>
  <c r="E2341" i="1"/>
  <c r="F2337" i="1"/>
  <c r="E2337" i="1"/>
  <c r="F2333" i="1"/>
  <c r="E2333" i="1"/>
  <c r="F2329" i="1"/>
  <c r="E2329" i="1"/>
  <c r="F2325" i="1"/>
  <c r="E2325" i="1"/>
  <c r="F2321" i="1"/>
  <c r="E2321" i="1"/>
  <c r="F2317" i="1"/>
  <c r="E2317" i="1"/>
  <c r="F2313" i="1"/>
  <c r="E2313" i="1"/>
  <c r="F2309" i="1"/>
  <c r="E2309" i="1"/>
  <c r="F2305" i="1"/>
  <c r="E2305" i="1"/>
  <c r="F2301" i="1"/>
  <c r="E2301" i="1"/>
  <c r="F2297" i="1"/>
  <c r="E2297" i="1"/>
  <c r="F2293" i="1"/>
  <c r="E2293" i="1"/>
  <c r="F2289" i="1"/>
  <c r="E2289" i="1"/>
  <c r="F2285" i="1"/>
  <c r="E2285" i="1"/>
  <c r="F2281" i="1"/>
  <c r="E2281" i="1"/>
  <c r="F2277" i="1"/>
  <c r="E2277" i="1"/>
  <c r="F2273" i="1"/>
  <c r="E2273" i="1"/>
  <c r="F2269" i="1"/>
  <c r="E2269" i="1"/>
  <c r="F2265" i="1"/>
  <c r="E2265" i="1"/>
  <c r="F2261" i="1"/>
  <c r="E2261" i="1"/>
  <c r="F2257" i="1"/>
  <c r="E2257" i="1"/>
  <c r="F2253" i="1"/>
  <c r="E2253" i="1"/>
  <c r="F2249" i="1"/>
  <c r="E2249" i="1"/>
  <c r="F2245" i="1"/>
  <c r="E2245" i="1"/>
  <c r="F2241" i="1"/>
  <c r="E2241" i="1"/>
  <c r="F2237" i="1"/>
  <c r="E2237" i="1"/>
  <c r="F2233" i="1"/>
  <c r="E2233" i="1"/>
  <c r="F2229" i="1"/>
  <c r="E2229" i="1"/>
  <c r="F2225" i="1"/>
  <c r="E2225" i="1"/>
  <c r="F2221" i="1"/>
  <c r="E2221" i="1"/>
  <c r="F2217" i="1"/>
  <c r="E2217" i="1"/>
  <c r="F2213" i="1"/>
  <c r="E2213" i="1"/>
  <c r="F2209" i="1"/>
  <c r="E2209" i="1"/>
  <c r="F2205" i="1"/>
  <c r="E2205" i="1"/>
  <c r="F2201" i="1"/>
  <c r="E2201" i="1"/>
  <c r="F2197" i="1"/>
  <c r="E2197" i="1"/>
  <c r="F2193" i="1"/>
  <c r="E2193" i="1"/>
  <c r="F2189" i="1"/>
  <c r="E2189" i="1"/>
  <c r="F2185" i="1"/>
  <c r="E2185" i="1"/>
  <c r="F2181" i="1"/>
  <c r="E2181" i="1"/>
  <c r="F2177" i="1"/>
  <c r="E2177" i="1"/>
  <c r="F2173" i="1"/>
  <c r="E2173" i="1"/>
  <c r="F2169" i="1"/>
  <c r="E2169" i="1"/>
  <c r="F2165" i="1"/>
  <c r="E2165" i="1"/>
  <c r="F2161" i="1"/>
  <c r="E2161" i="1"/>
  <c r="F2157" i="1"/>
  <c r="E2157" i="1"/>
  <c r="F2153" i="1"/>
  <c r="E2153" i="1"/>
  <c r="F2149" i="1"/>
  <c r="E2149" i="1"/>
  <c r="F2145" i="1"/>
  <c r="E2145" i="1"/>
  <c r="F2141" i="1"/>
  <c r="E2141" i="1"/>
  <c r="F2137" i="1"/>
  <c r="E2137" i="1"/>
  <c r="F2133" i="1"/>
  <c r="E2133" i="1"/>
  <c r="F2129" i="1"/>
  <c r="E2129" i="1"/>
  <c r="F2125" i="1"/>
  <c r="E2125" i="1"/>
  <c r="F2121" i="1"/>
  <c r="E2121" i="1"/>
  <c r="F2117" i="1"/>
  <c r="E2117" i="1"/>
  <c r="F2113" i="1"/>
  <c r="E2113" i="1"/>
  <c r="F2109" i="1"/>
  <c r="E2109" i="1"/>
  <c r="F2105" i="1"/>
  <c r="E2105" i="1"/>
  <c r="F2101" i="1"/>
  <c r="E2101" i="1"/>
  <c r="F2097" i="1"/>
  <c r="E2097" i="1"/>
  <c r="F2093" i="1"/>
  <c r="E2093" i="1"/>
  <c r="F2089" i="1"/>
  <c r="E2089" i="1"/>
  <c r="F2085" i="1"/>
  <c r="E2085" i="1"/>
  <c r="F2081" i="1"/>
  <c r="E2081" i="1"/>
  <c r="F2077" i="1"/>
  <c r="E2077" i="1"/>
  <c r="F2073" i="1"/>
  <c r="E2073" i="1"/>
  <c r="F2069" i="1"/>
  <c r="E2069" i="1"/>
  <c r="F2065" i="1"/>
  <c r="E2065" i="1"/>
  <c r="F2061" i="1"/>
  <c r="E2061" i="1"/>
  <c r="F2057" i="1"/>
  <c r="E2057" i="1"/>
  <c r="F2053" i="1"/>
  <c r="E2053" i="1"/>
  <c r="F2049" i="1"/>
  <c r="E2049" i="1"/>
  <c r="F2045" i="1"/>
  <c r="E2045" i="1"/>
  <c r="F2041" i="1"/>
  <c r="E2041" i="1"/>
  <c r="F2037" i="1"/>
  <c r="E2037" i="1"/>
  <c r="F2033" i="1"/>
  <c r="E2033" i="1"/>
  <c r="F2029" i="1"/>
  <c r="E2029" i="1"/>
  <c r="F2025" i="1"/>
  <c r="E2025" i="1"/>
  <c r="F2021" i="1"/>
  <c r="E2021" i="1"/>
  <c r="F2017" i="1"/>
  <c r="E2017" i="1"/>
  <c r="F2013" i="1"/>
  <c r="E2013" i="1"/>
  <c r="F2009" i="1"/>
  <c r="E2009" i="1"/>
  <c r="F2005" i="1"/>
  <c r="E2005" i="1"/>
  <c r="F2001" i="1"/>
  <c r="E2001" i="1"/>
  <c r="F1997" i="1"/>
  <c r="E1997" i="1"/>
  <c r="F1993" i="1"/>
  <c r="E1993" i="1"/>
  <c r="F1989" i="1"/>
  <c r="E1989" i="1"/>
  <c r="F1985" i="1"/>
  <c r="E1985" i="1"/>
  <c r="F1981" i="1"/>
  <c r="E1981" i="1"/>
  <c r="F1977" i="1"/>
  <c r="E1977" i="1"/>
  <c r="F1973" i="1"/>
  <c r="E1973" i="1"/>
  <c r="F1969" i="1"/>
  <c r="E1969" i="1"/>
  <c r="F1965" i="1"/>
  <c r="E1965" i="1"/>
  <c r="F1961" i="1"/>
  <c r="E1961" i="1"/>
  <c r="F1957" i="1"/>
  <c r="E1957" i="1"/>
  <c r="F1953" i="1"/>
  <c r="E1953" i="1"/>
  <c r="F1949" i="1"/>
  <c r="E1949" i="1"/>
  <c r="F1945" i="1"/>
  <c r="E1945" i="1"/>
  <c r="F1941" i="1"/>
  <c r="E1941" i="1"/>
  <c r="F1937" i="1"/>
  <c r="E1937" i="1"/>
  <c r="F1933" i="1"/>
  <c r="E1933" i="1"/>
  <c r="F1929" i="1"/>
  <c r="E1929" i="1"/>
  <c r="F1925" i="1"/>
  <c r="E1925" i="1"/>
  <c r="F1921" i="1"/>
  <c r="E1921" i="1"/>
  <c r="F1917" i="1"/>
  <c r="E1917" i="1"/>
  <c r="F1913" i="1"/>
  <c r="E1913" i="1"/>
  <c r="F1909" i="1"/>
  <c r="E1909" i="1"/>
  <c r="F1905" i="1"/>
  <c r="E1905" i="1"/>
  <c r="F1901" i="1"/>
  <c r="E1901" i="1"/>
  <c r="F1897" i="1"/>
  <c r="E1897" i="1"/>
  <c r="F1893" i="1"/>
  <c r="E1893" i="1"/>
  <c r="F1889" i="1"/>
  <c r="E1889" i="1"/>
  <c r="F1885" i="1"/>
  <c r="E1885" i="1"/>
  <c r="F1881" i="1"/>
  <c r="E1881" i="1"/>
  <c r="F1877" i="1"/>
  <c r="E1877" i="1"/>
  <c r="F1873" i="1"/>
  <c r="E1873" i="1"/>
  <c r="F1869" i="1"/>
  <c r="E1869" i="1"/>
  <c r="F1865" i="1"/>
  <c r="E1865" i="1"/>
  <c r="F1861" i="1"/>
  <c r="E1861" i="1"/>
  <c r="F1857" i="1"/>
  <c r="E1857" i="1"/>
  <c r="F1853" i="1"/>
  <c r="E1853" i="1"/>
  <c r="F1849" i="1"/>
  <c r="E1849" i="1"/>
  <c r="F1845" i="1"/>
  <c r="E1845" i="1"/>
  <c r="F1841" i="1"/>
  <c r="E1841" i="1"/>
  <c r="F1837" i="1"/>
  <c r="E1837" i="1"/>
  <c r="F1833" i="1"/>
  <c r="E1833" i="1"/>
  <c r="F1829" i="1"/>
  <c r="E1829" i="1"/>
  <c r="F1825" i="1"/>
  <c r="E1825" i="1"/>
  <c r="F1821" i="1"/>
  <c r="E1821" i="1"/>
  <c r="F1817" i="1"/>
  <c r="E1817" i="1"/>
  <c r="F1813" i="1"/>
  <c r="E1813" i="1"/>
  <c r="F1809" i="1"/>
  <c r="E1809" i="1"/>
  <c r="F1805" i="1"/>
  <c r="E1805" i="1"/>
  <c r="F1801" i="1"/>
  <c r="E1801" i="1"/>
  <c r="F1797" i="1"/>
  <c r="E1797" i="1"/>
  <c r="F1793" i="1"/>
  <c r="E1793" i="1"/>
  <c r="F1789" i="1"/>
  <c r="E1789" i="1"/>
  <c r="F1785" i="1"/>
  <c r="E1785" i="1"/>
  <c r="F1781" i="1"/>
  <c r="E1781" i="1"/>
  <c r="F1777" i="1"/>
  <c r="E1777" i="1"/>
  <c r="F1773" i="1"/>
  <c r="E1773" i="1"/>
  <c r="F1769" i="1"/>
  <c r="E1769" i="1"/>
  <c r="F1765" i="1"/>
  <c r="E1765" i="1"/>
  <c r="F1761" i="1"/>
  <c r="E1761" i="1"/>
  <c r="F1757" i="1"/>
  <c r="E1757" i="1"/>
  <c r="F1753" i="1"/>
  <c r="E1753" i="1"/>
  <c r="F1749" i="1"/>
  <c r="E1749" i="1"/>
  <c r="F1745" i="1"/>
  <c r="E1745" i="1"/>
  <c r="F1741" i="1"/>
  <c r="E1741" i="1"/>
  <c r="F1737" i="1"/>
  <c r="E1737" i="1"/>
  <c r="F1733" i="1"/>
  <c r="E1733" i="1"/>
  <c r="F1729" i="1"/>
  <c r="E1729" i="1"/>
  <c r="F1725" i="1"/>
  <c r="E1725" i="1"/>
  <c r="F1721" i="1"/>
  <c r="E1721" i="1"/>
  <c r="F1717" i="1"/>
  <c r="E1717" i="1"/>
  <c r="F1713" i="1"/>
  <c r="E1713" i="1"/>
  <c r="F1709" i="1"/>
  <c r="E1709" i="1"/>
  <c r="F1705" i="1"/>
  <c r="E1705" i="1"/>
  <c r="F1701" i="1"/>
  <c r="E1701" i="1"/>
  <c r="F1697" i="1"/>
  <c r="E1697" i="1"/>
  <c r="F1693" i="1"/>
  <c r="E1693" i="1"/>
  <c r="F1689" i="1"/>
  <c r="E1689" i="1"/>
  <c r="F1685" i="1"/>
  <c r="E1685" i="1"/>
  <c r="F1681" i="1"/>
  <c r="E1681" i="1"/>
  <c r="F1677" i="1"/>
  <c r="E1677" i="1"/>
  <c r="F1673" i="1"/>
  <c r="E1673" i="1"/>
  <c r="F1669" i="1"/>
  <c r="E1669" i="1"/>
  <c r="F1665" i="1"/>
  <c r="E1665" i="1"/>
  <c r="F1661" i="1"/>
  <c r="E1661" i="1"/>
  <c r="F1657" i="1"/>
  <c r="E1657" i="1"/>
  <c r="F1653" i="1"/>
  <c r="E1653" i="1"/>
  <c r="F1649" i="1"/>
  <c r="E1649" i="1"/>
  <c r="F1645" i="1"/>
  <c r="E1645" i="1"/>
  <c r="F1641" i="1"/>
  <c r="E1641" i="1"/>
  <c r="F1637" i="1"/>
  <c r="E1637" i="1"/>
  <c r="F1633" i="1"/>
  <c r="E1633" i="1"/>
  <c r="F1629" i="1"/>
  <c r="E1629" i="1"/>
  <c r="F1625" i="1"/>
  <c r="E1625" i="1"/>
  <c r="F1621" i="1"/>
  <c r="E1621" i="1"/>
  <c r="F1617" i="1"/>
  <c r="E1617" i="1"/>
  <c r="F1613" i="1"/>
  <c r="E1613" i="1"/>
  <c r="F1609" i="1"/>
  <c r="E1609" i="1"/>
  <c r="F1605" i="1"/>
  <c r="E1605" i="1"/>
  <c r="F1601" i="1"/>
  <c r="E1601" i="1"/>
  <c r="F1597" i="1"/>
  <c r="E1597" i="1"/>
  <c r="F1593" i="1"/>
  <c r="E1593" i="1"/>
  <c r="F1589" i="1"/>
  <c r="E1589" i="1"/>
  <c r="F1585" i="1"/>
  <c r="E1585" i="1"/>
  <c r="F1581" i="1"/>
  <c r="E1581" i="1"/>
  <c r="F1577" i="1"/>
  <c r="E1577" i="1"/>
  <c r="F1573" i="1"/>
  <c r="E1573" i="1"/>
  <c r="F1569" i="1"/>
  <c r="E1569" i="1"/>
  <c r="F1565" i="1"/>
  <c r="E1565" i="1"/>
  <c r="F1561" i="1"/>
  <c r="E1561" i="1"/>
  <c r="F1557" i="1"/>
  <c r="E1557" i="1"/>
  <c r="F1553" i="1"/>
  <c r="E1553" i="1"/>
  <c r="F1549" i="1"/>
  <c r="E1549" i="1"/>
  <c r="F1545" i="1"/>
  <c r="E1545" i="1"/>
  <c r="F1541" i="1"/>
  <c r="E1541" i="1"/>
  <c r="F1537" i="1"/>
  <c r="E1537" i="1"/>
  <c r="F1533" i="1"/>
  <c r="E1533" i="1"/>
  <c r="F1529" i="1"/>
  <c r="E1529" i="1"/>
  <c r="F1525" i="1"/>
  <c r="E1525" i="1"/>
  <c r="F1521" i="1"/>
  <c r="E1521" i="1"/>
  <c r="F1517" i="1"/>
  <c r="E1517" i="1"/>
  <c r="F1513" i="1"/>
  <c r="E1513" i="1"/>
  <c r="F1509" i="1"/>
  <c r="E1509" i="1"/>
  <c r="F1505" i="1"/>
  <c r="E1505" i="1"/>
  <c r="F1501" i="1"/>
  <c r="E1501" i="1"/>
  <c r="F1497" i="1"/>
  <c r="E1497" i="1"/>
  <c r="F1493" i="1"/>
  <c r="E1493" i="1"/>
  <c r="F1489" i="1"/>
  <c r="E1489" i="1"/>
  <c r="F1485" i="1"/>
  <c r="E1485" i="1"/>
  <c r="F1481" i="1"/>
  <c r="E1481" i="1"/>
  <c r="F1477" i="1"/>
  <c r="E1477" i="1"/>
  <c r="F1473" i="1"/>
  <c r="E1473" i="1"/>
  <c r="F1469" i="1"/>
  <c r="E1469" i="1"/>
  <c r="F1465" i="1"/>
  <c r="E1465" i="1"/>
  <c r="F1461" i="1"/>
  <c r="E1461" i="1"/>
  <c r="F1457" i="1"/>
  <c r="E1457" i="1"/>
  <c r="F1453" i="1"/>
  <c r="E1453" i="1"/>
  <c r="F1449" i="1"/>
  <c r="E1449" i="1"/>
  <c r="F1445" i="1"/>
  <c r="E1445" i="1"/>
  <c r="F1441" i="1"/>
  <c r="E1441" i="1"/>
  <c r="F1437" i="1"/>
  <c r="E1437" i="1"/>
  <c r="F1433" i="1"/>
  <c r="E1433" i="1"/>
  <c r="F1429" i="1"/>
  <c r="E1429" i="1"/>
  <c r="F1425" i="1"/>
  <c r="E1425" i="1"/>
  <c r="F1421" i="1"/>
  <c r="E1421" i="1"/>
  <c r="F1417" i="1"/>
  <c r="E1417" i="1"/>
  <c r="F1413" i="1"/>
  <c r="E1413" i="1"/>
  <c r="F1409" i="1"/>
  <c r="E1409" i="1"/>
  <c r="F1405" i="1"/>
  <c r="E1405" i="1"/>
  <c r="F1401" i="1"/>
  <c r="E1401" i="1"/>
  <c r="F1397" i="1"/>
  <c r="E1397" i="1"/>
  <c r="F1393" i="1"/>
  <c r="E1393" i="1"/>
  <c r="F1389" i="1"/>
  <c r="E1389" i="1"/>
  <c r="F1385" i="1"/>
  <c r="E1385" i="1"/>
  <c r="F1381" i="1"/>
  <c r="E1381" i="1"/>
  <c r="F1377" i="1"/>
  <c r="E1377" i="1"/>
  <c r="F1373" i="1"/>
  <c r="E1373" i="1"/>
  <c r="F1369" i="1"/>
  <c r="E1369" i="1"/>
  <c r="F1365" i="1"/>
  <c r="E1365" i="1"/>
  <c r="F1361" i="1"/>
  <c r="E1361" i="1"/>
  <c r="F1357" i="1"/>
  <c r="E1357" i="1"/>
  <c r="F1353" i="1"/>
  <c r="E1353" i="1"/>
  <c r="F1349" i="1"/>
  <c r="E1349" i="1"/>
  <c r="F1345" i="1"/>
  <c r="E1345" i="1"/>
  <c r="F1341" i="1"/>
  <c r="E1341" i="1"/>
  <c r="F1337" i="1"/>
  <c r="E1337" i="1"/>
  <c r="F1333" i="1"/>
  <c r="E1333" i="1"/>
  <c r="F1329" i="1"/>
  <c r="E1329" i="1"/>
  <c r="F1325" i="1"/>
  <c r="E1325" i="1"/>
  <c r="F1321" i="1"/>
  <c r="E1321" i="1"/>
  <c r="F1317" i="1"/>
  <c r="E1317" i="1"/>
  <c r="F1313" i="1"/>
  <c r="E1313" i="1"/>
  <c r="F1309" i="1"/>
  <c r="E1309" i="1"/>
  <c r="F1305" i="1"/>
  <c r="E1305" i="1"/>
  <c r="F1301" i="1"/>
  <c r="E1301" i="1"/>
  <c r="F1297" i="1"/>
  <c r="E1297" i="1"/>
  <c r="F1293" i="1"/>
  <c r="E1293" i="1"/>
  <c r="F1289" i="1"/>
  <c r="E1289" i="1"/>
  <c r="F1285" i="1"/>
  <c r="E1285" i="1"/>
  <c r="F1281" i="1"/>
  <c r="E1281" i="1"/>
  <c r="F1277" i="1"/>
  <c r="E1277" i="1"/>
  <c r="F1273" i="1"/>
  <c r="E1273" i="1"/>
  <c r="F1269" i="1"/>
  <c r="E1269" i="1"/>
  <c r="F1265" i="1"/>
  <c r="E1265" i="1"/>
  <c r="F1261" i="1"/>
  <c r="E1261" i="1"/>
  <c r="F1257" i="1"/>
  <c r="E1257" i="1"/>
  <c r="F1253" i="1"/>
  <c r="E1253" i="1"/>
  <c r="F1249" i="1"/>
  <c r="E1249" i="1"/>
  <c r="F1245" i="1"/>
  <c r="E1245" i="1"/>
  <c r="F1241" i="1"/>
  <c r="E1241" i="1"/>
  <c r="F1237" i="1"/>
  <c r="E1237" i="1"/>
  <c r="F1233" i="1"/>
  <c r="E1233" i="1"/>
  <c r="F1229" i="1"/>
  <c r="E1229" i="1"/>
  <c r="F1225" i="1"/>
  <c r="E1225" i="1"/>
  <c r="F1221" i="1"/>
  <c r="E1221" i="1"/>
  <c r="F1217" i="1"/>
  <c r="E1217" i="1"/>
  <c r="F1213" i="1"/>
  <c r="E1213" i="1"/>
  <c r="F1209" i="1"/>
  <c r="E1209" i="1"/>
  <c r="F1205" i="1"/>
  <c r="E1205" i="1"/>
  <c r="F1201" i="1"/>
  <c r="E1201" i="1"/>
  <c r="F1197" i="1"/>
  <c r="E1197" i="1"/>
  <c r="F1193" i="1"/>
  <c r="E1193" i="1"/>
  <c r="F1189" i="1"/>
  <c r="E1189" i="1"/>
  <c r="F1185" i="1"/>
  <c r="E1185" i="1"/>
  <c r="F1181" i="1"/>
  <c r="E1181" i="1"/>
  <c r="F1177" i="1"/>
  <c r="E1177" i="1"/>
  <c r="F1173" i="1"/>
  <c r="E1173" i="1"/>
  <c r="F1169" i="1"/>
  <c r="E1169" i="1"/>
  <c r="F1165" i="1"/>
  <c r="E1165" i="1"/>
  <c r="F1161" i="1"/>
  <c r="E1161" i="1"/>
  <c r="F1157" i="1"/>
  <c r="E1157" i="1"/>
  <c r="F1153" i="1"/>
  <c r="E1153" i="1"/>
  <c r="F1149" i="1"/>
  <c r="E1149" i="1"/>
  <c r="F1145" i="1"/>
  <c r="E1145" i="1"/>
  <c r="F1141" i="1"/>
  <c r="E1141" i="1"/>
  <c r="F1137" i="1"/>
  <c r="E1137" i="1"/>
  <c r="F1133" i="1"/>
  <c r="E1133" i="1"/>
  <c r="F1129" i="1"/>
  <c r="E1129" i="1"/>
  <c r="F1125" i="1"/>
  <c r="E1125" i="1"/>
  <c r="F1121" i="1"/>
  <c r="E1121" i="1"/>
  <c r="F1117" i="1"/>
  <c r="E1117" i="1"/>
  <c r="F1113" i="1"/>
  <c r="E1113" i="1"/>
  <c r="F1109" i="1"/>
  <c r="E1109" i="1"/>
  <c r="F1105" i="1"/>
  <c r="E1105" i="1"/>
  <c r="F1101" i="1"/>
  <c r="E1101" i="1"/>
  <c r="F1097" i="1"/>
  <c r="E1097" i="1"/>
  <c r="F1093" i="1"/>
  <c r="E1093" i="1"/>
  <c r="F1089" i="1"/>
  <c r="E1089" i="1"/>
  <c r="F1085" i="1"/>
  <c r="E1085" i="1"/>
  <c r="F1081" i="1"/>
  <c r="E1081" i="1"/>
  <c r="F1077" i="1"/>
  <c r="E1077" i="1"/>
  <c r="F1073" i="1"/>
  <c r="E1073" i="1"/>
  <c r="F1069" i="1"/>
  <c r="E1069" i="1"/>
  <c r="F1065" i="1"/>
  <c r="E1065" i="1"/>
  <c r="F1061" i="1"/>
  <c r="E1061" i="1"/>
  <c r="F1057" i="1"/>
  <c r="E1057" i="1"/>
  <c r="F1053" i="1"/>
  <c r="E1053" i="1"/>
  <c r="F1049" i="1"/>
  <c r="E1049" i="1"/>
  <c r="F1045" i="1"/>
  <c r="E1045" i="1"/>
  <c r="F1041" i="1"/>
  <c r="E1041" i="1"/>
  <c r="F1037" i="1"/>
  <c r="E1037" i="1"/>
  <c r="F1033" i="1"/>
  <c r="E1033" i="1"/>
  <c r="F1029" i="1"/>
  <c r="E1029" i="1"/>
  <c r="F1025" i="1"/>
  <c r="E1025" i="1"/>
  <c r="F1021" i="1"/>
  <c r="E1021" i="1"/>
  <c r="F1017" i="1"/>
  <c r="E1017" i="1"/>
  <c r="F1013" i="1"/>
  <c r="E1013" i="1"/>
  <c r="F1009" i="1"/>
  <c r="E1009" i="1"/>
  <c r="F1005" i="1"/>
  <c r="E1005" i="1"/>
  <c r="F1001" i="1"/>
  <c r="E1001" i="1"/>
  <c r="F997" i="1"/>
  <c r="E997" i="1"/>
  <c r="F993" i="1"/>
  <c r="E993" i="1"/>
  <c r="F989" i="1"/>
  <c r="E989" i="1"/>
  <c r="F985" i="1"/>
  <c r="E985" i="1"/>
  <c r="F981" i="1"/>
  <c r="E981" i="1"/>
  <c r="F977" i="1"/>
  <c r="E977" i="1"/>
  <c r="F973" i="1"/>
  <c r="E973" i="1"/>
  <c r="F969" i="1"/>
  <c r="E969" i="1"/>
  <c r="F965" i="1"/>
  <c r="E965" i="1"/>
  <c r="F961" i="1"/>
  <c r="E961" i="1"/>
  <c r="F957" i="1"/>
  <c r="E957" i="1"/>
  <c r="F953" i="1"/>
  <c r="E953" i="1"/>
  <c r="F949" i="1"/>
  <c r="E949" i="1"/>
  <c r="F945" i="1"/>
  <c r="E945" i="1"/>
  <c r="F941" i="1"/>
  <c r="E941" i="1"/>
  <c r="F937" i="1"/>
  <c r="E937" i="1"/>
  <c r="F933" i="1"/>
  <c r="E933" i="1"/>
  <c r="F929" i="1"/>
  <c r="E929" i="1"/>
  <c r="F925" i="1"/>
  <c r="E925" i="1"/>
  <c r="F921" i="1"/>
  <c r="E921" i="1"/>
  <c r="F917" i="1"/>
  <c r="E917" i="1"/>
  <c r="F913" i="1"/>
  <c r="E913" i="1"/>
  <c r="F909" i="1"/>
  <c r="E909" i="1"/>
  <c r="F905" i="1"/>
  <c r="E905" i="1"/>
  <c r="F901" i="1"/>
  <c r="E901" i="1"/>
  <c r="F897" i="1"/>
  <c r="E897" i="1"/>
  <c r="F893" i="1"/>
  <c r="E893" i="1"/>
  <c r="F889" i="1"/>
  <c r="E889" i="1"/>
  <c r="F885" i="1"/>
  <c r="E885" i="1"/>
  <c r="F881" i="1"/>
  <c r="E881" i="1"/>
  <c r="F877" i="1"/>
  <c r="E877" i="1"/>
  <c r="F873" i="1"/>
  <c r="E873" i="1"/>
  <c r="F869" i="1"/>
  <c r="E869" i="1"/>
  <c r="F865" i="1"/>
  <c r="E865" i="1"/>
  <c r="F861" i="1"/>
  <c r="E861" i="1"/>
  <c r="F857" i="1"/>
  <c r="E857" i="1"/>
  <c r="F853" i="1"/>
  <c r="E853" i="1"/>
  <c r="F849" i="1"/>
  <c r="E849" i="1"/>
  <c r="F845" i="1"/>
  <c r="E845" i="1"/>
  <c r="F841" i="1"/>
  <c r="E841" i="1"/>
  <c r="F837" i="1"/>
  <c r="E837" i="1"/>
  <c r="F833" i="1"/>
  <c r="E833" i="1"/>
  <c r="F829" i="1"/>
  <c r="E829" i="1"/>
  <c r="F825" i="1"/>
  <c r="E825" i="1"/>
  <c r="F821" i="1"/>
  <c r="E821" i="1"/>
  <c r="F817" i="1"/>
  <c r="E817" i="1"/>
  <c r="F813" i="1"/>
  <c r="E813" i="1"/>
  <c r="F809" i="1"/>
  <c r="E809" i="1"/>
  <c r="F805" i="1"/>
  <c r="E805" i="1"/>
  <c r="F801" i="1"/>
  <c r="E801" i="1"/>
  <c r="F797" i="1"/>
  <c r="E797" i="1"/>
  <c r="F793" i="1"/>
  <c r="E793" i="1"/>
  <c r="F789" i="1"/>
  <c r="E789" i="1"/>
  <c r="F785" i="1"/>
  <c r="E785" i="1"/>
  <c r="F781" i="1"/>
  <c r="E781" i="1"/>
  <c r="F777" i="1"/>
  <c r="E777" i="1"/>
  <c r="F773" i="1"/>
  <c r="E773" i="1"/>
  <c r="F769" i="1"/>
  <c r="E769" i="1"/>
  <c r="F765" i="1"/>
  <c r="E765" i="1"/>
  <c r="F761" i="1"/>
  <c r="E761" i="1"/>
  <c r="F757" i="1"/>
  <c r="E757" i="1"/>
  <c r="F753" i="1"/>
  <c r="E753" i="1"/>
  <c r="F749" i="1"/>
  <c r="E749" i="1"/>
  <c r="F745" i="1"/>
  <c r="E745" i="1"/>
  <c r="F741" i="1"/>
  <c r="E741" i="1"/>
  <c r="F737" i="1"/>
  <c r="E737" i="1"/>
  <c r="F733" i="1"/>
  <c r="E733" i="1"/>
  <c r="F729" i="1"/>
  <c r="E729" i="1"/>
  <c r="F725" i="1"/>
  <c r="E725" i="1"/>
  <c r="F721" i="1"/>
  <c r="E721" i="1"/>
  <c r="F717" i="1"/>
  <c r="E717" i="1"/>
  <c r="F713" i="1"/>
  <c r="E713" i="1"/>
  <c r="F709" i="1"/>
  <c r="E709" i="1"/>
  <c r="E3799" i="1"/>
  <c r="D3799" i="1" s="1"/>
  <c r="E3767" i="1"/>
  <c r="D3767" i="1" s="1"/>
  <c r="E3735" i="1"/>
  <c r="D3735" i="1" s="1"/>
  <c r="E3703" i="1"/>
  <c r="D3703" i="1" s="1"/>
  <c r="E3671" i="1"/>
  <c r="D3671" i="1" s="1"/>
  <c r="E3639" i="1"/>
  <c r="D3639" i="1" s="1"/>
  <c r="E3607" i="1"/>
  <c r="D3607" i="1" s="1"/>
  <c r="E3575" i="1"/>
  <c r="D3575" i="1" s="1"/>
  <c r="E3543" i="1"/>
  <c r="D3543" i="1" s="1"/>
  <c r="E3511" i="1"/>
  <c r="D3511" i="1" s="1"/>
  <c r="E3479" i="1"/>
  <c r="D3479" i="1" s="1"/>
  <c r="E3447" i="1"/>
  <c r="D3447" i="1" s="1"/>
  <c r="E3415" i="1"/>
  <c r="D3415" i="1" s="1"/>
  <c r="E3383" i="1"/>
  <c r="D3383" i="1" s="1"/>
  <c r="E3351" i="1"/>
  <c r="D3351" i="1" s="1"/>
  <c r="E3319" i="1"/>
  <c r="D3319" i="1" s="1"/>
  <c r="E3287" i="1"/>
  <c r="D3287" i="1" s="1"/>
  <c r="E3255" i="1"/>
  <c r="D3255" i="1" s="1"/>
  <c r="E3223" i="1"/>
  <c r="D3223" i="1" s="1"/>
  <c r="E3191" i="1"/>
  <c r="D3191" i="1" s="1"/>
  <c r="E3159" i="1"/>
  <c r="D3159" i="1" s="1"/>
  <c r="E3127" i="1"/>
  <c r="D3127" i="1" s="1"/>
  <c r="E3095" i="1"/>
  <c r="D3095" i="1" s="1"/>
  <c r="E3063" i="1"/>
  <c r="D3063" i="1" s="1"/>
  <c r="E3031" i="1"/>
  <c r="D3031" i="1" s="1"/>
  <c r="E2999" i="1"/>
  <c r="D2999" i="1" s="1"/>
  <c r="E2967" i="1"/>
  <c r="D2967" i="1" s="1"/>
  <c r="E2935" i="1"/>
  <c r="D2935" i="1" s="1"/>
  <c r="E2903" i="1"/>
  <c r="D2903" i="1" s="1"/>
  <c r="E2871" i="1"/>
  <c r="D2871" i="1" s="1"/>
  <c r="E2839" i="1"/>
  <c r="D2839" i="1" s="1"/>
  <c r="E2807" i="1"/>
  <c r="D2807" i="1" s="1"/>
  <c r="E2775" i="1"/>
  <c r="D2775" i="1" s="1"/>
  <c r="E2743" i="1"/>
  <c r="D2743" i="1" s="1"/>
  <c r="E2711" i="1"/>
  <c r="D2711" i="1" s="1"/>
  <c r="E2679" i="1"/>
  <c r="D2679" i="1" s="1"/>
  <c r="E2647" i="1"/>
  <c r="D2647" i="1" s="1"/>
  <c r="E2615" i="1"/>
  <c r="D2615" i="1" s="1"/>
  <c r="E2583" i="1"/>
  <c r="D2583" i="1" s="1"/>
  <c r="E2551" i="1"/>
  <c r="D2551" i="1" s="1"/>
  <c r="E2519" i="1"/>
  <c r="D2519" i="1" s="1"/>
  <c r="E2487" i="1"/>
  <c r="D2487" i="1" s="1"/>
  <c r="E2455" i="1"/>
  <c r="D2455" i="1" s="1"/>
  <c r="E2423" i="1"/>
  <c r="D2423" i="1" s="1"/>
  <c r="E2391" i="1"/>
  <c r="D2391" i="1" s="1"/>
  <c r="E2359" i="1"/>
  <c r="D2359" i="1" s="1"/>
  <c r="E2327" i="1"/>
  <c r="D2327" i="1" s="1"/>
  <c r="E2295" i="1"/>
  <c r="D2295" i="1" s="1"/>
  <c r="E2263" i="1"/>
  <c r="D2263" i="1" s="1"/>
  <c r="E2231" i="1"/>
  <c r="D2231" i="1" s="1"/>
  <c r="E2199" i="1"/>
  <c r="D2199" i="1" s="1"/>
  <c r="E2167" i="1"/>
  <c r="D2167" i="1" s="1"/>
  <c r="E2135" i="1"/>
  <c r="D2135" i="1" s="1"/>
  <c r="E2103" i="1"/>
  <c r="D2103" i="1" s="1"/>
  <c r="E2071" i="1"/>
  <c r="D2071" i="1" s="1"/>
  <c r="E2039" i="1"/>
  <c r="D2039" i="1" s="1"/>
  <c r="E2007" i="1"/>
  <c r="D2007" i="1" s="1"/>
  <c r="E1975" i="1"/>
  <c r="D1975" i="1" s="1"/>
  <c r="E1943" i="1"/>
  <c r="D1943" i="1" s="1"/>
  <c r="E1911" i="1"/>
  <c r="D1911" i="1" s="1"/>
  <c r="E1879" i="1"/>
  <c r="D1879" i="1" s="1"/>
  <c r="E1847" i="1"/>
  <c r="D1847" i="1" s="1"/>
  <c r="E1815" i="1"/>
  <c r="D1815" i="1" s="1"/>
  <c r="E1783" i="1"/>
  <c r="D1783" i="1" s="1"/>
  <c r="E1751" i="1"/>
  <c r="D1751" i="1" s="1"/>
  <c r="E1719" i="1"/>
  <c r="D1719" i="1" s="1"/>
  <c r="E1687" i="1"/>
  <c r="D1687" i="1" s="1"/>
  <c r="E1655" i="1"/>
  <c r="D1655" i="1" s="1"/>
  <c r="E1623" i="1"/>
  <c r="D1623" i="1" s="1"/>
  <c r="E1591" i="1"/>
  <c r="D1591" i="1" s="1"/>
  <c r="E1559" i="1"/>
  <c r="D1559" i="1" s="1"/>
  <c r="E1527" i="1"/>
  <c r="D1527" i="1" s="1"/>
  <c r="E1467" i="1"/>
  <c r="D1467" i="1" s="1"/>
  <c r="E1403" i="1"/>
  <c r="D1403" i="1" s="1"/>
  <c r="E1339" i="1"/>
  <c r="D1339" i="1" s="1"/>
  <c r="E1275" i="1"/>
  <c r="D1275" i="1" s="1"/>
  <c r="E1211" i="1"/>
  <c r="D1211" i="1" s="1"/>
  <c r="E1147" i="1"/>
  <c r="D1147" i="1" s="1"/>
  <c r="E1083" i="1"/>
  <c r="D1083" i="1" s="1"/>
  <c r="E1019" i="1"/>
  <c r="D1019" i="1" s="1"/>
  <c r="E955" i="1"/>
  <c r="D955" i="1" s="1"/>
  <c r="E891" i="1"/>
  <c r="D891" i="1" s="1"/>
  <c r="E827" i="1"/>
  <c r="D827" i="1" s="1"/>
  <c r="E763" i="1"/>
  <c r="D763" i="1" s="1"/>
  <c r="E699" i="1"/>
  <c r="D699" i="1" s="1"/>
  <c r="E635" i="1"/>
  <c r="D635" i="1" s="1"/>
  <c r="E571" i="1"/>
  <c r="D571" i="1" s="1"/>
  <c r="E507" i="1"/>
  <c r="D507" i="1" s="1"/>
  <c r="E443" i="1"/>
  <c r="D443" i="1" s="1"/>
  <c r="E379" i="1"/>
  <c r="D379" i="1" s="1"/>
  <c r="E315" i="1"/>
  <c r="D315" i="1" s="1"/>
  <c r="E251" i="1"/>
  <c r="D251" i="1" s="1"/>
  <c r="F3771" i="1"/>
  <c r="E3771" i="1"/>
  <c r="F3763" i="1"/>
  <c r="E3763" i="1"/>
  <c r="F3715" i="1"/>
  <c r="E3715" i="1"/>
  <c r="F3683" i="1"/>
  <c r="E3683" i="1"/>
  <c r="F3627" i="1"/>
  <c r="E3627" i="1"/>
  <c r="F3595" i="1"/>
  <c r="E3595" i="1"/>
  <c r="F3563" i="1"/>
  <c r="E3563" i="1"/>
  <c r="F3531" i="1"/>
  <c r="E3531" i="1"/>
  <c r="F3515" i="1"/>
  <c r="E3515" i="1"/>
  <c r="F3483" i="1"/>
  <c r="E3483" i="1"/>
  <c r="F3451" i="1"/>
  <c r="E3451" i="1"/>
  <c r="F3435" i="1"/>
  <c r="E3435" i="1"/>
  <c r="F3419" i="1"/>
  <c r="E3419" i="1"/>
  <c r="F3411" i="1"/>
  <c r="E3411" i="1"/>
  <c r="F3395" i="1"/>
  <c r="E3395" i="1"/>
  <c r="F3347" i="1"/>
  <c r="E3347" i="1"/>
  <c r="F3299" i="1"/>
  <c r="E3299" i="1"/>
  <c r="F3251" i="1"/>
  <c r="E3251" i="1"/>
  <c r="F3235" i="1"/>
  <c r="E3235" i="1"/>
  <c r="F3219" i="1"/>
  <c r="E3219" i="1"/>
  <c r="F3203" i="1"/>
  <c r="E3203" i="1"/>
  <c r="F3171" i="1"/>
  <c r="E3171" i="1"/>
  <c r="F3123" i="1"/>
  <c r="E3123" i="1"/>
  <c r="F3091" i="1"/>
  <c r="E3091" i="1"/>
  <c r="F3059" i="1"/>
  <c r="E3059" i="1"/>
  <c r="F3051" i="1"/>
  <c r="E3051" i="1"/>
  <c r="F3019" i="1"/>
  <c r="E3019" i="1"/>
  <c r="F2987" i="1"/>
  <c r="E2987" i="1"/>
  <c r="F2971" i="1"/>
  <c r="E2971" i="1"/>
  <c r="F2939" i="1"/>
  <c r="E2939" i="1"/>
  <c r="F2891" i="1"/>
  <c r="E2891" i="1"/>
  <c r="F2875" i="1"/>
  <c r="E2875" i="1"/>
  <c r="F2843" i="1"/>
  <c r="E2843" i="1"/>
  <c r="F2811" i="1"/>
  <c r="E2811" i="1"/>
  <c r="F2779" i="1"/>
  <c r="E2779" i="1"/>
  <c r="F2763" i="1"/>
  <c r="E2763" i="1"/>
  <c r="F2731" i="1"/>
  <c r="E2731" i="1"/>
  <c r="F2699" i="1"/>
  <c r="E2699" i="1"/>
  <c r="F2683" i="1"/>
  <c r="E2683" i="1"/>
  <c r="F2651" i="1"/>
  <c r="E2651" i="1"/>
  <c r="F2603" i="1"/>
  <c r="E2603" i="1"/>
  <c r="F2587" i="1"/>
  <c r="E2587" i="1"/>
  <c r="F2555" i="1"/>
  <c r="E2555" i="1"/>
  <c r="F2523" i="1"/>
  <c r="E2523" i="1"/>
  <c r="F2491" i="1"/>
  <c r="E2491" i="1"/>
  <c r="F2475" i="1"/>
  <c r="E2475" i="1"/>
  <c r="F2443" i="1"/>
  <c r="E2443" i="1"/>
  <c r="F2419" i="1"/>
  <c r="E2419" i="1"/>
  <c r="F2387" i="1"/>
  <c r="E2387" i="1"/>
  <c r="F2371" i="1"/>
  <c r="E2371" i="1"/>
  <c r="F2339" i="1"/>
  <c r="E2339" i="1"/>
  <c r="F2307" i="1"/>
  <c r="E2307" i="1"/>
  <c r="F2251" i="1"/>
  <c r="E2251" i="1"/>
  <c r="F2219" i="1"/>
  <c r="E2219" i="1"/>
  <c r="F2187" i="1"/>
  <c r="E2187" i="1"/>
  <c r="F2179" i="1"/>
  <c r="E2179" i="1"/>
  <c r="F2147" i="1"/>
  <c r="E2147" i="1"/>
  <c r="F2115" i="1"/>
  <c r="E2115" i="1"/>
  <c r="F2083" i="1"/>
  <c r="E2083" i="1"/>
  <c r="F2035" i="1"/>
  <c r="E2035" i="1"/>
  <c r="F1987" i="1"/>
  <c r="E1987" i="1"/>
  <c r="F1923" i="1"/>
  <c r="E1923" i="1"/>
  <c r="F1915" i="1"/>
  <c r="E1915" i="1"/>
  <c r="F1883" i="1"/>
  <c r="E1883" i="1"/>
  <c r="F1835" i="1"/>
  <c r="E1835" i="1"/>
  <c r="F1803" i="1"/>
  <c r="E1803" i="1"/>
  <c r="F1771" i="1"/>
  <c r="E1771" i="1"/>
  <c r="F1723" i="1"/>
  <c r="E1723" i="1"/>
  <c r="F1691" i="1"/>
  <c r="E1691" i="1"/>
  <c r="F1683" i="1"/>
  <c r="E1683" i="1"/>
  <c r="F1635" i="1"/>
  <c r="E1635" i="1"/>
  <c r="F1563" i="1"/>
  <c r="E1563" i="1"/>
  <c r="F1507" i="1"/>
  <c r="E1507" i="1"/>
  <c r="F1495" i="1"/>
  <c r="E1495" i="1"/>
  <c r="F1479" i="1"/>
  <c r="E1479" i="1"/>
  <c r="F1463" i="1"/>
  <c r="E1463" i="1"/>
  <c r="F1447" i="1"/>
  <c r="E1447" i="1"/>
  <c r="F1363" i="1"/>
  <c r="E1363" i="1"/>
  <c r="F4" i="1"/>
  <c r="E4" i="1"/>
  <c r="F3800" i="1"/>
  <c r="E3800" i="1"/>
  <c r="F3796" i="1"/>
  <c r="E3796" i="1"/>
  <c r="F3792" i="1"/>
  <c r="E3792" i="1"/>
  <c r="F3788" i="1"/>
  <c r="E3788" i="1"/>
  <c r="F3784" i="1"/>
  <c r="E3784" i="1"/>
  <c r="F3780" i="1"/>
  <c r="E3780" i="1"/>
  <c r="F3776" i="1"/>
  <c r="E3776" i="1"/>
  <c r="F3772" i="1"/>
  <c r="E3772" i="1"/>
  <c r="F3768" i="1"/>
  <c r="E3768" i="1"/>
  <c r="F3764" i="1"/>
  <c r="E3764" i="1"/>
  <c r="F3760" i="1"/>
  <c r="E3760" i="1"/>
  <c r="F3756" i="1"/>
  <c r="E3756" i="1"/>
  <c r="F3752" i="1"/>
  <c r="E3752" i="1"/>
  <c r="F3748" i="1"/>
  <c r="E3748" i="1"/>
  <c r="F3744" i="1"/>
  <c r="E3744" i="1"/>
  <c r="F3740" i="1"/>
  <c r="E3740" i="1"/>
  <c r="F3736" i="1"/>
  <c r="E3736" i="1"/>
  <c r="F3732" i="1"/>
  <c r="E3732" i="1"/>
  <c r="F3728" i="1"/>
  <c r="E3728" i="1"/>
  <c r="F3724" i="1"/>
  <c r="E3724" i="1"/>
  <c r="F3720" i="1"/>
  <c r="E3720" i="1"/>
  <c r="F3716" i="1"/>
  <c r="E3716" i="1"/>
  <c r="F3712" i="1"/>
  <c r="E3712" i="1"/>
  <c r="F3708" i="1"/>
  <c r="E3708" i="1"/>
  <c r="F3704" i="1"/>
  <c r="E3704" i="1"/>
  <c r="F3700" i="1"/>
  <c r="E3700" i="1"/>
  <c r="F3696" i="1"/>
  <c r="E3696" i="1"/>
  <c r="F3692" i="1"/>
  <c r="E3692" i="1"/>
  <c r="F3688" i="1"/>
  <c r="E3688" i="1"/>
  <c r="F3684" i="1"/>
  <c r="E3684" i="1"/>
  <c r="F3680" i="1"/>
  <c r="E3680" i="1"/>
  <c r="F3676" i="1"/>
  <c r="E3676" i="1"/>
  <c r="F3672" i="1"/>
  <c r="E3672" i="1"/>
  <c r="F3668" i="1"/>
  <c r="E3668" i="1"/>
  <c r="F3664" i="1"/>
  <c r="E3664" i="1"/>
  <c r="F3660" i="1"/>
  <c r="E3660" i="1"/>
  <c r="F3656" i="1"/>
  <c r="E3656" i="1"/>
  <c r="F3652" i="1"/>
  <c r="E3652" i="1"/>
  <c r="F3648" i="1"/>
  <c r="E3648" i="1"/>
  <c r="F3644" i="1"/>
  <c r="E3644" i="1"/>
  <c r="F3640" i="1"/>
  <c r="E3640" i="1"/>
  <c r="F3636" i="1"/>
  <c r="E3636" i="1"/>
  <c r="F3632" i="1"/>
  <c r="E3632" i="1"/>
  <c r="F3628" i="1"/>
  <c r="E3628" i="1"/>
  <c r="F3624" i="1"/>
  <c r="E3624" i="1"/>
  <c r="F3620" i="1"/>
  <c r="E3620" i="1"/>
  <c r="F3616" i="1"/>
  <c r="E3616" i="1"/>
  <c r="F3612" i="1"/>
  <c r="E3612" i="1"/>
  <c r="F3608" i="1"/>
  <c r="E3608" i="1"/>
  <c r="F3604" i="1"/>
  <c r="E3604" i="1"/>
  <c r="F3600" i="1"/>
  <c r="E3600" i="1"/>
  <c r="F3596" i="1"/>
  <c r="E3596" i="1"/>
  <c r="F3592" i="1"/>
  <c r="E3592" i="1"/>
  <c r="F3588" i="1"/>
  <c r="E3588" i="1"/>
  <c r="F3584" i="1"/>
  <c r="E3584" i="1"/>
  <c r="F3580" i="1"/>
  <c r="E3580" i="1"/>
  <c r="F3576" i="1"/>
  <c r="E3576" i="1"/>
  <c r="F3572" i="1"/>
  <c r="E3572" i="1"/>
  <c r="F3568" i="1"/>
  <c r="E3568" i="1"/>
  <c r="F3564" i="1"/>
  <c r="E3564" i="1"/>
  <c r="F3560" i="1"/>
  <c r="E3560" i="1"/>
  <c r="F3556" i="1"/>
  <c r="E3556" i="1"/>
  <c r="F3552" i="1"/>
  <c r="E3552" i="1"/>
  <c r="F3548" i="1"/>
  <c r="E3548" i="1"/>
  <c r="F3544" i="1"/>
  <c r="E3544" i="1"/>
  <c r="F3540" i="1"/>
  <c r="E3540" i="1"/>
  <c r="F3536" i="1"/>
  <c r="E3536" i="1"/>
  <c r="F3532" i="1"/>
  <c r="E3532" i="1"/>
  <c r="F3528" i="1"/>
  <c r="E3528" i="1"/>
  <c r="F3524" i="1"/>
  <c r="E3524" i="1"/>
  <c r="F3520" i="1"/>
  <c r="E3520" i="1"/>
  <c r="F3516" i="1"/>
  <c r="E3516" i="1"/>
  <c r="F3512" i="1"/>
  <c r="E3512" i="1"/>
  <c r="F3508" i="1"/>
  <c r="E3508" i="1"/>
  <c r="F3504" i="1"/>
  <c r="E3504" i="1"/>
  <c r="F3500" i="1"/>
  <c r="E3500" i="1"/>
  <c r="F3496" i="1"/>
  <c r="E3496" i="1"/>
  <c r="F3492" i="1"/>
  <c r="E3492" i="1"/>
  <c r="F3488" i="1"/>
  <c r="E3488" i="1"/>
  <c r="F3484" i="1"/>
  <c r="E3484" i="1"/>
  <c r="F3480" i="1"/>
  <c r="E3480" i="1"/>
  <c r="F3476" i="1"/>
  <c r="E3476" i="1"/>
  <c r="F3472" i="1"/>
  <c r="E3472" i="1"/>
  <c r="F3468" i="1"/>
  <c r="E3468" i="1"/>
  <c r="F3464" i="1"/>
  <c r="E3464" i="1"/>
  <c r="F3460" i="1"/>
  <c r="E3460" i="1"/>
  <c r="F3456" i="1"/>
  <c r="E3456" i="1"/>
  <c r="F3452" i="1"/>
  <c r="E3452" i="1"/>
  <c r="F3448" i="1"/>
  <c r="E3448" i="1"/>
  <c r="F3444" i="1"/>
  <c r="E3444" i="1"/>
  <c r="F3440" i="1"/>
  <c r="E3440" i="1"/>
  <c r="F3436" i="1"/>
  <c r="E3436" i="1"/>
  <c r="F3432" i="1"/>
  <c r="E3432" i="1"/>
  <c r="F3428" i="1"/>
  <c r="E3428" i="1"/>
  <c r="F3424" i="1"/>
  <c r="E3424" i="1"/>
  <c r="F3420" i="1"/>
  <c r="E3420" i="1"/>
  <c r="F3416" i="1"/>
  <c r="E3416" i="1"/>
  <c r="F3412" i="1"/>
  <c r="E3412" i="1"/>
  <c r="F3408" i="1"/>
  <c r="E3408" i="1"/>
  <c r="F3404" i="1"/>
  <c r="E3404" i="1"/>
  <c r="F3400" i="1"/>
  <c r="E3400" i="1"/>
  <c r="F3396" i="1"/>
  <c r="E3396" i="1"/>
  <c r="F3392" i="1"/>
  <c r="E3392" i="1"/>
  <c r="F3388" i="1"/>
  <c r="E3388" i="1"/>
  <c r="F3384" i="1"/>
  <c r="E3384" i="1"/>
  <c r="F3380" i="1"/>
  <c r="E3380" i="1"/>
  <c r="F3376" i="1"/>
  <c r="E3376" i="1"/>
  <c r="F3372" i="1"/>
  <c r="E3372" i="1"/>
  <c r="F3368" i="1"/>
  <c r="E3368" i="1"/>
  <c r="F3364" i="1"/>
  <c r="E3364" i="1"/>
  <c r="F3360" i="1"/>
  <c r="E3360" i="1"/>
  <c r="F3356" i="1"/>
  <c r="E3356" i="1"/>
  <c r="F3352" i="1"/>
  <c r="E3352" i="1"/>
  <c r="F3348" i="1"/>
  <c r="E3348" i="1"/>
  <c r="F3344" i="1"/>
  <c r="E3344" i="1"/>
  <c r="F3340" i="1"/>
  <c r="E3340" i="1"/>
  <c r="F3336" i="1"/>
  <c r="E3336" i="1"/>
  <c r="F3332" i="1"/>
  <c r="E3332" i="1"/>
  <c r="F3328" i="1"/>
  <c r="E3328" i="1"/>
  <c r="F3324" i="1"/>
  <c r="E3324" i="1"/>
  <c r="F3320" i="1"/>
  <c r="E3320" i="1"/>
  <c r="F3316" i="1"/>
  <c r="E3316" i="1"/>
  <c r="F3312" i="1"/>
  <c r="E3312" i="1"/>
  <c r="F3308" i="1"/>
  <c r="E3308" i="1"/>
  <c r="F3304" i="1"/>
  <c r="E3304" i="1"/>
  <c r="F3300" i="1"/>
  <c r="E3300" i="1"/>
  <c r="F3296" i="1"/>
  <c r="E3296" i="1"/>
  <c r="F3292" i="1"/>
  <c r="E3292" i="1"/>
  <c r="F3288" i="1"/>
  <c r="E3288" i="1"/>
  <c r="F3284" i="1"/>
  <c r="E3284" i="1"/>
  <c r="F3280" i="1"/>
  <c r="E3280" i="1"/>
  <c r="F3276" i="1"/>
  <c r="E3276" i="1"/>
  <c r="F3272" i="1"/>
  <c r="E3272" i="1"/>
  <c r="F3268" i="1"/>
  <c r="E3268" i="1"/>
  <c r="F3264" i="1"/>
  <c r="E3264" i="1"/>
  <c r="F3260" i="1"/>
  <c r="E3260" i="1"/>
  <c r="F3256" i="1"/>
  <c r="E3256" i="1"/>
  <c r="F3252" i="1"/>
  <c r="E3252" i="1"/>
  <c r="F3248" i="1"/>
  <c r="E3248" i="1"/>
  <c r="F3244" i="1"/>
  <c r="E3244" i="1"/>
  <c r="F3240" i="1"/>
  <c r="E3240" i="1"/>
  <c r="F3236" i="1"/>
  <c r="E3236" i="1"/>
  <c r="F3232" i="1"/>
  <c r="E3232" i="1"/>
  <c r="F3228" i="1"/>
  <c r="E3228" i="1"/>
  <c r="F3224" i="1"/>
  <c r="E3224" i="1"/>
  <c r="F3220" i="1"/>
  <c r="E3220" i="1"/>
  <c r="F3216" i="1"/>
  <c r="E3216" i="1"/>
  <c r="F3212" i="1"/>
  <c r="E3212" i="1"/>
  <c r="F3208" i="1"/>
  <c r="E3208" i="1"/>
  <c r="F3204" i="1"/>
  <c r="E3204" i="1"/>
  <c r="F3200" i="1"/>
  <c r="E3200" i="1"/>
  <c r="F3196" i="1"/>
  <c r="E3196" i="1"/>
  <c r="F3192" i="1"/>
  <c r="E3192" i="1"/>
  <c r="F3188" i="1"/>
  <c r="E3188" i="1"/>
  <c r="F3184" i="1"/>
  <c r="E3184" i="1"/>
  <c r="F3180" i="1"/>
  <c r="E3180" i="1"/>
  <c r="F3176" i="1"/>
  <c r="E3176" i="1"/>
  <c r="F3172" i="1"/>
  <c r="E3172" i="1"/>
  <c r="F3168" i="1"/>
  <c r="E3168" i="1"/>
  <c r="F3164" i="1"/>
  <c r="E3164" i="1"/>
  <c r="F3160" i="1"/>
  <c r="E3160" i="1"/>
  <c r="F3156" i="1"/>
  <c r="E3156" i="1"/>
  <c r="F3152" i="1"/>
  <c r="E3152" i="1"/>
  <c r="F3148" i="1"/>
  <c r="E3148" i="1"/>
  <c r="F3144" i="1"/>
  <c r="E3144" i="1"/>
  <c r="F3140" i="1"/>
  <c r="E3140" i="1"/>
  <c r="F3136" i="1"/>
  <c r="E3136" i="1"/>
  <c r="F3132" i="1"/>
  <c r="E3132" i="1"/>
  <c r="F3128" i="1"/>
  <c r="E3128" i="1"/>
  <c r="F3124" i="1"/>
  <c r="E3124" i="1"/>
  <c r="F3120" i="1"/>
  <c r="E3120" i="1"/>
  <c r="F3116" i="1"/>
  <c r="E3116" i="1"/>
  <c r="F3112" i="1"/>
  <c r="E3112" i="1"/>
  <c r="F3108" i="1"/>
  <c r="E3108" i="1"/>
  <c r="F3104" i="1"/>
  <c r="E3104" i="1"/>
  <c r="F3100" i="1"/>
  <c r="E3100" i="1"/>
  <c r="F3096" i="1"/>
  <c r="E3096" i="1"/>
  <c r="F3092" i="1"/>
  <c r="E3092" i="1"/>
  <c r="F3088" i="1"/>
  <c r="E3088" i="1"/>
  <c r="F3084" i="1"/>
  <c r="E3084" i="1"/>
  <c r="F3080" i="1"/>
  <c r="E3080" i="1"/>
  <c r="F3076" i="1"/>
  <c r="E3076" i="1"/>
  <c r="F3072" i="1"/>
  <c r="E3072" i="1"/>
  <c r="F3068" i="1"/>
  <c r="E3068" i="1"/>
  <c r="F3064" i="1"/>
  <c r="E3064" i="1"/>
  <c r="F3060" i="1"/>
  <c r="E3060" i="1"/>
  <c r="F3056" i="1"/>
  <c r="E3056" i="1"/>
  <c r="F3052" i="1"/>
  <c r="E3052" i="1"/>
  <c r="F3048" i="1"/>
  <c r="E3048" i="1"/>
  <c r="F3044" i="1"/>
  <c r="E3044" i="1"/>
  <c r="F3040" i="1"/>
  <c r="E3040" i="1"/>
  <c r="F3036" i="1"/>
  <c r="E3036" i="1"/>
  <c r="F3032" i="1"/>
  <c r="E3032" i="1"/>
  <c r="F3028" i="1"/>
  <c r="E3028" i="1"/>
  <c r="F3024" i="1"/>
  <c r="E3024" i="1"/>
  <c r="F3020" i="1"/>
  <c r="E3020" i="1"/>
  <c r="F3016" i="1"/>
  <c r="E3016" i="1"/>
  <c r="F3012" i="1"/>
  <c r="E3012" i="1"/>
  <c r="F3008" i="1"/>
  <c r="E3008" i="1"/>
  <c r="F3004" i="1"/>
  <c r="E3004" i="1"/>
  <c r="F3000" i="1"/>
  <c r="E3000" i="1"/>
  <c r="F2996" i="1"/>
  <c r="E2996" i="1"/>
  <c r="F2992" i="1"/>
  <c r="E2992" i="1"/>
  <c r="F2988" i="1"/>
  <c r="E2988" i="1"/>
  <c r="F2984" i="1"/>
  <c r="E2984" i="1"/>
  <c r="F2980" i="1"/>
  <c r="E2980" i="1"/>
  <c r="F2976" i="1"/>
  <c r="E2976" i="1"/>
  <c r="F2972" i="1"/>
  <c r="E2972" i="1"/>
  <c r="F2968" i="1"/>
  <c r="E2968" i="1"/>
  <c r="F2964" i="1"/>
  <c r="E2964" i="1"/>
  <c r="F2960" i="1"/>
  <c r="E2960" i="1"/>
  <c r="F2956" i="1"/>
  <c r="E2956" i="1"/>
  <c r="F2952" i="1"/>
  <c r="E2952" i="1"/>
  <c r="F2948" i="1"/>
  <c r="E2948" i="1"/>
  <c r="F2944" i="1"/>
  <c r="E2944" i="1"/>
  <c r="F2940" i="1"/>
  <c r="E2940" i="1"/>
  <c r="F2936" i="1"/>
  <c r="E2936" i="1"/>
  <c r="F2932" i="1"/>
  <c r="E2932" i="1"/>
  <c r="F2928" i="1"/>
  <c r="E2928" i="1"/>
  <c r="F2924" i="1"/>
  <c r="E2924" i="1"/>
  <c r="F2920" i="1"/>
  <c r="E2920" i="1"/>
  <c r="F2916" i="1"/>
  <c r="E2916" i="1"/>
  <c r="F2912" i="1"/>
  <c r="E2912" i="1"/>
  <c r="F2908" i="1"/>
  <c r="E2908" i="1"/>
  <c r="F2904" i="1"/>
  <c r="E2904" i="1"/>
  <c r="F2900" i="1"/>
  <c r="E2900" i="1"/>
  <c r="F2896" i="1"/>
  <c r="E2896" i="1"/>
  <c r="F2892" i="1"/>
  <c r="E2892" i="1"/>
  <c r="F2888" i="1"/>
  <c r="E2888" i="1"/>
  <c r="F2884" i="1"/>
  <c r="E2884" i="1"/>
  <c r="F2880" i="1"/>
  <c r="E2880" i="1"/>
  <c r="E2876" i="1"/>
  <c r="F2876" i="1"/>
  <c r="F2872" i="1"/>
  <c r="E2872" i="1"/>
  <c r="F2868" i="1"/>
  <c r="E2868" i="1"/>
  <c r="F2864" i="1"/>
  <c r="E2864" i="1"/>
  <c r="F2860" i="1"/>
  <c r="E2860" i="1"/>
  <c r="F2856" i="1"/>
  <c r="E2856" i="1"/>
  <c r="F2852" i="1"/>
  <c r="E2852" i="1"/>
  <c r="F2848" i="1"/>
  <c r="E2848" i="1"/>
  <c r="F2844" i="1"/>
  <c r="E2844" i="1"/>
  <c r="F2840" i="1"/>
  <c r="E2840" i="1"/>
  <c r="F2836" i="1"/>
  <c r="E2836" i="1"/>
  <c r="F2832" i="1"/>
  <c r="E2832" i="1"/>
  <c r="F2828" i="1"/>
  <c r="E2828" i="1"/>
  <c r="F2824" i="1"/>
  <c r="E2824" i="1"/>
  <c r="F2820" i="1"/>
  <c r="E2820" i="1"/>
  <c r="F2816" i="1"/>
  <c r="E2816" i="1"/>
  <c r="F2812" i="1"/>
  <c r="E2812" i="1"/>
  <c r="F2808" i="1"/>
  <c r="E2808" i="1"/>
  <c r="F2804" i="1"/>
  <c r="E2804" i="1"/>
  <c r="F2800" i="1"/>
  <c r="E2800" i="1"/>
  <c r="F2796" i="1"/>
  <c r="E2796" i="1"/>
  <c r="F2792" i="1"/>
  <c r="E2792" i="1"/>
  <c r="F2788" i="1"/>
  <c r="E2788" i="1"/>
  <c r="F2784" i="1"/>
  <c r="E2784" i="1"/>
  <c r="F2780" i="1"/>
  <c r="E2780" i="1"/>
  <c r="F2776" i="1"/>
  <c r="E2776" i="1"/>
  <c r="F2772" i="1"/>
  <c r="E2772" i="1"/>
  <c r="F2768" i="1"/>
  <c r="E2768" i="1"/>
  <c r="F2764" i="1"/>
  <c r="E2764" i="1"/>
  <c r="F2760" i="1"/>
  <c r="E2760" i="1"/>
  <c r="F2756" i="1"/>
  <c r="E2756" i="1"/>
  <c r="F2752" i="1"/>
  <c r="E2752" i="1"/>
  <c r="F2748" i="1"/>
  <c r="E2748" i="1"/>
  <c r="F2744" i="1"/>
  <c r="E2744" i="1"/>
  <c r="F2740" i="1"/>
  <c r="E2740" i="1"/>
  <c r="F2736" i="1"/>
  <c r="E2736" i="1"/>
  <c r="F2732" i="1"/>
  <c r="E2732" i="1"/>
  <c r="F2728" i="1"/>
  <c r="E2728" i="1"/>
  <c r="F2724" i="1"/>
  <c r="E2724" i="1"/>
  <c r="F2720" i="1"/>
  <c r="E2720" i="1"/>
  <c r="F2716" i="1"/>
  <c r="E2716" i="1"/>
  <c r="F2712" i="1"/>
  <c r="E2712" i="1"/>
  <c r="F2708" i="1"/>
  <c r="E2708" i="1"/>
  <c r="F2704" i="1"/>
  <c r="E2704" i="1"/>
  <c r="F2700" i="1"/>
  <c r="E2700" i="1"/>
  <c r="F2696" i="1"/>
  <c r="E2696" i="1"/>
  <c r="F2692" i="1"/>
  <c r="E2692" i="1"/>
  <c r="F2688" i="1"/>
  <c r="E2688" i="1"/>
  <c r="F2684" i="1"/>
  <c r="E2684" i="1"/>
  <c r="F2680" i="1"/>
  <c r="E2680" i="1"/>
  <c r="F2676" i="1"/>
  <c r="E2676" i="1"/>
  <c r="F2672" i="1"/>
  <c r="E2672" i="1"/>
  <c r="F2668" i="1"/>
  <c r="E2668" i="1"/>
  <c r="F2664" i="1"/>
  <c r="E2664" i="1"/>
  <c r="F2660" i="1"/>
  <c r="E2660" i="1"/>
  <c r="F2656" i="1"/>
  <c r="E2656" i="1"/>
  <c r="F2652" i="1"/>
  <c r="E2652" i="1"/>
  <c r="F2648" i="1"/>
  <c r="E2648" i="1"/>
  <c r="F2644" i="1"/>
  <c r="E2644" i="1"/>
  <c r="F2640" i="1"/>
  <c r="E2640" i="1"/>
  <c r="F2636" i="1"/>
  <c r="E2636" i="1"/>
  <c r="F2632" i="1"/>
  <c r="E2632" i="1"/>
  <c r="F2628" i="1"/>
  <c r="E2628" i="1"/>
  <c r="F2624" i="1"/>
  <c r="E2624" i="1"/>
  <c r="F2620" i="1"/>
  <c r="E2620" i="1"/>
  <c r="F2616" i="1"/>
  <c r="E2616" i="1"/>
  <c r="F2612" i="1"/>
  <c r="E2612" i="1"/>
  <c r="F2608" i="1"/>
  <c r="E2608" i="1"/>
  <c r="F2604" i="1"/>
  <c r="E2604" i="1"/>
  <c r="F2600" i="1"/>
  <c r="E2600" i="1"/>
  <c r="F2596" i="1"/>
  <c r="E2596" i="1"/>
  <c r="F2592" i="1"/>
  <c r="E2592" i="1"/>
  <c r="F2588" i="1"/>
  <c r="E2588" i="1"/>
  <c r="F2584" i="1"/>
  <c r="E2584" i="1"/>
  <c r="F2580" i="1"/>
  <c r="E2580" i="1"/>
  <c r="F2576" i="1"/>
  <c r="E2576" i="1"/>
  <c r="F2572" i="1"/>
  <c r="E2572" i="1"/>
  <c r="F2568" i="1"/>
  <c r="E2568" i="1"/>
  <c r="F2564" i="1"/>
  <c r="E2564" i="1"/>
  <c r="F2560" i="1"/>
  <c r="E2560" i="1"/>
  <c r="F2556" i="1"/>
  <c r="E2556" i="1"/>
  <c r="F2552" i="1"/>
  <c r="E2552" i="1"/>
  <c r="F2548" i="1"/>
  <c r="E2548" i="1"/>
  <c r="F2544" i="1"/>
  <c r="E2544" i="1"/>
  <c r="F2540" i="1"/>
  <c r="E2540" i="1"/>
  <c r="F2536" i="1"/>
  <c r="E2536" i="1"/>
  <c r="F2532" i="1"/>
  <c r="E2532" i="1"/>
  <c r="F2528" i="1"/>
  <c r="E2528" i="1"/>
  <c r="F2524" i="1"/>
  <c r="E2524" i="1"/>
  <c r="F2520" i="1"/>
  <c r="E2520" i="1"/>
  <c r="F2516" i="1"/>
  <c r="E2516" i="1"/>
  <c r="F2512" i="1"/>
  <c r="E2512" i="1"/>
  <c r="F2508" i="1"/>
  <c r="E2508" i="1"/>
  <c r="F2504" i="1"/>
  <c r="E2504" i="1"/>
  <c r="F2500" i="1"/>
  <c r="E2500" i="1"/>
  <c r="F2496" i="1"/>
  <c r="E2496" i="1"/>
  <c r="F2492" i="1"/>
  <c r="E2492" i="1"/>
  <c r="F2488" i="1"/>
  <c r="E2488" i="1"/>
  <c r="F2484" i="1"/>
  <c r="E2484" i="1"/>
  <c r="F2480" i="1"/>
  <c r="E2480" i="1"/>
  <c r="F2476" i="1"/>
  <c r="E2476" i="1"/>
  <c r="F2472" i="1"/>
  <c r="E2472" i="1"/>
  <c r="F2468" i="1"/>
  <c r="E2468" i="1"/>
  <c r="F2464" i="1"/>
  <c r="E2464" i="1"/>
  <c r="F2460" i="1"/>
  <c r="E2460" i="1"/>
  <c r="F2456" i="1"/>
  <c r="E2456" i="1"/>
  <c r="F2452" i="1"/>
  <c r="E2452" i="1"/>
  <c r="F2448" i="1"/>
  <c r="E2448" i="1"/>
  <c r="F2444" i="1"/>
  <c r="E2444" i="1"/>
  <c r="F2440" i="1"/>
  <c r="E2440" i="1"/>
  <c r="F2436" i="1"/>
  <c r="E2436" i="1"/>
  <c r="F2432" i="1"/>
  <c r="E2432" i="1"/>
  <c r="F2428" i="1"/>
  <c r="E2428" i="1"/>
  <c r="F2424" i="1"/>
  <c r="E2424" i="1"/>
  <c r="F2420" i="1"/>
  <c r="E2420" i="1"/>
  <c r="F2416" i="1"/>
  <c r="E2416" i="1"/>
  <c r="F2412" i="1"/>
  <c r="E2412" i="1"/>
  <c r="F2408" i="1"/>
  <c r="E2408" i="1"/>
  <c r="F2404" i="1"/>
  <c r="E2404" i="1"/>
  <c r="F2400" i="1"/>
  <c r="E2400" i="1"/>
  <c r="F2396" i="1"/>
  <c r="E2396" i="1"/>
  <c r="F2392" i="1"/>
  <c r="E2392" i="1"/>
  <c r="F2388" i="1"/>
  <c r="E2388" i="1"/>
  <c r="F2384" i="1"/>
  <c r="E2384" i="1"/>
  <c r="F2380" i="1"/>
  <c r="E2380" i="1"/>
  <c r="F2376" i="1"/>
  <c r="E2376" i="1"/>
  <c r="F2372" i="1"/>
  <c r="E2372" i="1"/>
  <c r="F2368" i="1"/>
  <c r="E2368" i="1"/>
  <c r="F2364" i="1"/>
  <c r="E2364" i="1"/>
  <c r="F2360" i="1"/>
  <c r="E2360" i="1"/>
  <c r="F2356" i="1"/>
  <c r="E2356" i="1"/>
  <c r="F2352" i="1"/>
  <c r="E2352" i="1"/>
  <c r="F2348" i="1"/>
  <c r="E2348" i="1"/>
  <c r="F2344" i="1"/>
  <c r="E2344" i="1"/>
  <c r="F2340" i="1"/>
  <c r="E2340" i="1"/>
  <c r="F2336" i="1"/>
  <c r="E2336" i="1"/>
  <c r="F2332" i="1"/>
  <c r="E2332" i="1"/>
  <c r="F2328" i="1"/>
  <c r="E2328" i="1"/>
  <c r="F2324" i="1"/>
  <c r="E2324" i="1"/>
  <c r="F2320" i="1"/>
  <c r="E2320" i="1"/>
  <c r="F2316" i="1"/>
  <c r="E2316" i="1"/>
  <c r="F2312" i="1"/>
  <c r="E2312" i="1"/>
  <c r="F2308" i="1"/>
  <c r="E2308" i="1"/>
  <c r="F2304" i="1"/>
  <c r="E2304" i="1"/>
  <c r="F2300" i="1"/>
  <c r="E2300" i="1"/>
  <c r="F2296" i="1"/>
  <c r="E2296" i="1"/>
  <c r="F2292" i="1"/>
  <c r="E2292" i="1"/>
  <c r="F2288" i="1"/>
  <c r="E2288" i="1"/>
  <c r="F2284" i="1"/>
  <c r="E2284" i="1"/>
  <c r="F2280" i="1"/>
  <c r="E2280" i="1"/>
  <c r="F2276" i="1"/>
  <c r="E2276" i="1"/>
  <c r="F2272" i="1"/>
  <c r="E2272" i="1"/>
  <c r="F2268" i="1"/>
  <c r="E2268" i="1"/>
  <c r="F2264" i="1"/>
  <c r="E2264" i="1"/>
  <c r="F2260" i="1"/>
  <c r="E2260" i="1"/>
  <c r="F2256" i="1"/>
  <c r="E2256" i="1"/>
  <c r="F2252" i="1"/>
  <c r="E2252" i="1"/>
  <c r="F2248" i="1"/>
  <c r="E2248" i="1"/>
  <c r="F2244" i="1"/>
  <c r="E2244" i="1"/>
  <c r="F2240" i="1"/>
  <c r="E2240" i="1"/>
  <c r="F2236" i="1"/>
  <c r="E2236" i="1"/>
  <c r="F2232" i="1"/>
  <c r="E2232" i="1"/>
  <c r="F2228" i="1"/>
  <c r="E2228" i="1"/>
  <c r="F2224" i="1"/>
  <c r="E2224" i="1"/>
  <c r="F2220" i="1"/>
  <c r="E2220" i="1"/>
  <c r="F2216" i="1"/>
  <c r="E2216" i="1"/>
  <c r="F2212" i="1"/>
  <c r="E2212" i="1"/>
  <c r="F2208" i="1"/>
  <c r="E2208" i="1"/>
  <c r="F2204" i="1"/>
  <c r="E2204" i="1"/>
  <c r="F2200" i="1"/>
  <c r="E2200" i="1"/>
  <c r="F2196" i="1"/>
  <c r="E2196" i="1"/>
  <c r="F2192" i="1"/>
  <c r="E2192" i="1"/>
  <c r="F2188" i="1"/>
  <c r="E2188" i="1"/>
  <c r="F2184" i="1"/>
  <c r="E2184" i="1"/>
  <c r="F2180" i="1"/>
  <c r="E2180" i="1"/>
  <c r="F2176" i="1"/>
  <c r="E2176" i="1"/>
  <c r="F2172" i="1"/>
  <c r="E2172" i="1"/>
  <c r="F2168" i="1"/>
  <c r="E2168" i="1"/>
  <c r="F2164" i="1"/>
  <c r="E2164" i="1"/>
  <c r="F2160" i="1"/>
  <c r="E2160" i="1"/>
  <c r="F2156" i="1"/>
  <c r="E2156" i="1"/>
  <c r="F2152" i="1"/>
  <c r="E2152" i="1"/>
  <c r="F2148" i="1"/>
  <c r="E2148" i="1"/>
  <c r="F2144" i="1"/>
  <c r="E2144" i="1"/>
  <c r="F2140" i="1"/>
  <c r="E2140" i="1"/>
  <c r="F2136" i="1"/>
  <c r="E2136" i="1"/>
  <c r="F2132" i="1"/>
  <c r="E2132" i="1"/>
  <c r="F2128" i="1"/>
  <c r="E2128" i="1"/>
  <c r="F2124" i="1"/>
  <c r="E2124" i="1"/>
  <c r="F2120" i="1"/>
  <c r="E2120" i="1"/>
  <c r="F2116" i="1"/>
  <c r="E2116" i="1"/>
  <c r="F2112" i="1"/>
  <c r="E2112" i="1"/>
  <c r="F2108" i="1"/>
  <c r="E2108" i="1"/>
  <c r="F2104" i="1"/>
  <c r="E2104" i="1"/>
  <c r="F2100" i="1"/>
  <c r="E2100" i="1"/>
  <c r="F2096" i="1"/>
  <c r="E2096" i="1"/>
  <c r="F2092" i="1"/>
  <c r="E2092" i="1"/>
  <c r="F2088" i="1"/>
  <c r="E2088" i="1"/>
  <c r="F2084" i="1"/>
  <c r="E2084" i="1"/>
  <c r="F2080" i="1"/>
  <c r="E2080" i="1"/>
  <c r="F2076" i="1"/>
  <c r="E2076" i="1"/>
  <c r="F2072" i="1"/>
  <c r="E2072" i="1"/>
  <c r="F2068" i="1"/>
  <c r="E2068" i="1"/>
  <c r="F2064" i="1"/>
  <c r="E2064" i="1"/>
  <c r="F2060" i="1"/>
  <c r="E2060" i="1"/>
  <c r="F2056" i="1"/>
  <c r="E2056" i="1"/>
  <c r="F2052" i="1"/>
  <c r="E2052" i="1"/>
  <c r="F2048" i="1"/>
  <c r="E2048" i="1"/>
  <c r="F2044" i="1"/>
  <c r="E2044" i="1"/>
  <c r="F2040" i="1"/>
  <c r="E2040" i="1"/>
  <c r="F2036" i="1"/>
  <c r="E2036" i="1"/>
  <c r="F2032" i="1"/>
  <c r="E2032" i="1"/>
  <c r="F2028" i="1"/>
  <c r="E2028" i="1"/>
  <c r="F2024" i="1"/>
  <c r="E2024" i="1"/>
  <c r="F2020" i="1"/>
  <c r="E2020" i="1"/>
  <c r="F2016" i="1"/>
  <c r="E2016" i="1"/>
  <c r="F2012" i="1"/>
  <c r="E2012" i="1"/>
  <c r="F2008" i="1"/>
  <c r="E2008" i="1"/>
  <c r="F2004" i="1"/>
  <c r="E2004" i="1"/>
  <c r="F2000" i="1"/>
  <c r="E2000" i="1"/>
  <c r="F1996" i="1"/>
  <c r="E1996" i="1"/>
  <c r="F1992" i="1"/>
  <c r="E1992" i="1"/>
  <c r="F1988" i="1"/>
  <c r="E1988" i="1"/>
  <c r="F1984" i="1"/>
  <c r="E1984" i="1"/>
  <c r="F1980" i="1"/>
  <c r="E1980" i="1"/>
  <c r="F1976" i="1"/>
  <c r="E1976" i="1"/>
  <c r="F1972" i="1"/>
  <c r="E1972" i="1"/>
  <c r="F1968" i="1"/>
  <c r="E1968" i="1"/>
  <c r="F1964" i="1"/>
  <c r="E1964" i="1"/>
  <c r="F1960" i="1"/>
  <c r="E1960" i="1"/>
  <c r="F1956" i="1"/>
  <c r="E1956" i="1"/>
  <c r="F1952" i="1"/>
  <c r="E1952" i="1"/>
  <c r="F1948" i="1"/>
  <c r="E1948" i="1"/>
  <c r="F1944" i="1"/>
  <c r="E1944" i="1"/>
  <c r="F1940" i="1"/>
  <c r="E1940" i="1"/>
  <c r="F1936" i="1"/>
  <c r="E1936" i="1"/>
  <c r="F1932" i="1"/>
  <c r="E1932" i="1"/>
  <c r="F1928" i="1"/>
  <c r="E1928" i="1"/>
  <c r="F1924" i="1"/>
  <c r="E1924" i="1"/>
  <c r="F1920" i="1"/>
  <c r="E1920" i="1"/>
  <c r="F1916" i="1"/>
  <c r="E1916" i="1"/>
  <c r="F1912" i="1"/>
  <c r="E1912" i="1"/>
  <c r="F1908" i="1"/>
  <c r="E1908" i="1"/>
  <c r="F1904" i="1"/>
  <c r="E1904" i="1"/>
  <c r="F1900" i="1"/>
  <c r="E1900" i="1"/>
  <c r="F1896" i="1"/>
  <c r="E1896" i="1"/>
  <c r="F1892" i="1"/>
  <c r="E1892" i="1"/>
  <c r="F1888" i="1"/>
  <c r="E1888" i="1"/>
  <c r="F1884" i="1"/>
  <c r="E1884" i="1"/>
  <c r="F1880" i="1"/>
  <c r="E1880" i="1"/>
  <c r="F1876" i="1"/>
  <c r="E1876" i="1"/>
  <c r="F1872" i="1"/>
  <c r="E1872" i="1"/>
  <c r="F1868" i="1"/>
  <c r="E1868" i="1"/>
  <c r="F1864" i="1"/>
  <c r="E1864" i="1"/>
  <c r="F1860" i="1"/>
  <c r="E1860" i="1"/>
  <c r="F1856" i="1"/>
  <c r="E1856" i="1"/>
  <c r="F1852" i="1"/>
  <c r="E1852" i="1"/>
  <c r="F1848" i="1"/>
  <c r="E1848" i="1"/>
  <c r="F1844" i="1"/>
  <c r="E1844" i="1"/>
  <c r="F1840" i="1"/>
  <c r="E1840" i="1"/>
  <c r="F1836" i="1"/>
  <c r="E1836" i="1"/>
  <c r="F1832" i="1"/>
  <c r="E1832" i="1"/>
  <c r="F1828" i="1"/>
  <c r="E1828" i="1"/>
  <c r="F1824" i="1"/>
  <c r="E1824" i="1"/>
  <c r="F1820" i="1"/>
  <c r="E1820" i="1"/>
  <c r="F1816" i="1"/>
  <c r="E1816" i="1"/>
  <c r="F1812" i="1"/>
  <c r="E1812" i="1"/>
  <c r="F1808" i="1"/>
  <c r="E1808" i="1"/>
  <c r="F1804" i="1"/>
  <c r="E1804" i="1"/>
  <c r="F1800" i="1"/>
  <c r="E1800" i="1"/>
  <c r="F1796" i="1"/>
  <c r="E1796" i="1"/>
  <c r="F1792" i="1"/>
  <c r="E1792" i="1"/>
  <c r="F1788" i="1"/>
  <c r="E1788" i="1"/>
  <c r="F1784" i="1"/>
  <c r="E1784" i="1"/>
  <c r="F1780" i="1"/>
  <c r="E1780" i="1"/>
  <c r="F1776" i="1"/>
  <c r="E1776" i="1"/>
  <c r="F1772" i="1"/>
  <c r="E1772" i="1"/>
  <c r="F1768" i="1"/>
  <c r="E1768" i="1"/>
  <c r="F1764" i="1"/>
  <c r="E1764" i="1"/>
  <c r="F1760" i="1"/>
  <c r="E1760" i="1"/>
  <c r="F1756" i="1"/>
  <c r="E1756" i="1"/>
  <c r="F1752" i="1"/>
  <c r="E1752" i="1"/>
  <c r="F1748" i="1"/>
  <c r="E1748" i="1"/>
  <c r="F1744" i="1"/>
  <c r="E1744" i="1"/>
  <c r="F1740" i="1"/>
  <c r="E1740" i="1"/>
  <c r="F1736" i="1"/>
  <c r="E1736" i="1"/>
  <c r="F1732" i="1"/>
  <c r="E1732" i="1"/>
  <c r="F1728" i="1"/>
  <c r="E1728" i="1"/>
  <c r="F1724" i="1"/>
  <c r="E1724" i="1"/>
  <c r="F1720" i="1"/>
  <c r="E1720" i="1"/>
  <c r="F1716" i="1"/>
  <c r="E1716" i="1"/>
  <c r="F1712" i="1"/>
  <c r="E1712" i="1"/>
  <c r="F1708" i="1"/>
  <c r="E1708" i="1"/>
  <c r="F1704" i="1"/>
  <c r="E1704" i="1"/>
  <c r="F1700" i="1"/>
  <c r="E1700" i="1"/>
  <c r="F1696" i="1"/>
  <c r="E1696" i="1"/>
  <c r="F1692" i="1"/>
  <c r="E1692" i="1"/>
  <c r="F1688" i="1"/>
  <c r="E1688" i="1"/>
  <c r="F1684" i="1"/>
  <c r="E1684" i="1"/>
  <c r="F1680" i="1"/>
  <c r="E1680" i="1"/>
  <c r="F1676" i="1"/>
  <c r="E1676" i="1"/>
  <c r="F1672" i="1"/>
  <c r="E1672" i="1"/>
  <c r="F1668" i="1"/>
  <c r="E1668" i="1"/>
  <c r="F1664" i="1"/>
  <c r="E1664" i="1"/>
  <c r="F1660" i="1"/>
  <c r="E1660" i="1"/>
  <c r="F1656" i="1"/>
  <c r="E1656" i="1"/>
  <c r="F1652" i="1"/>
  <c r="E1652" i="1"/>
  <c r="F1648" i="1"/>
  <c r="E1648" i="1"/>
  <c r="F1644" i="1"/>
  <c r="E1644" i="1"/>
  <c r="F1640" i="1"/>
  <c r="E1640" i="1"/>
  <c r="F1636" i="1"/>
  <c r="E1636" i="1"/>
  <c r="F1632" i="1"/>
  <c r="E1632" i="1"/>
  <c r="F1628" i="1"/>
  <c r="E1628" i="1"/>
  <c r="F1624" i="1"/>
  <c r="E1624" i="1"/>
  <c r="F1620" i="1"/>
  <c r="E1620" i="1"/>
  <c r="F1616" i="1"/>
  <c r="E1616" i="1"/>
  <c r="F1612" i="1"/>
  <c r="E1612" i="1"/>
  <c r="F1608" i="1"/>
  <c r="E1608" i="1"/>
  <c r="F1604" i="1"/>
  <c r="E1604" i="1"/>
  <c r="F1600" i="1"/>
  <c r="E1600" i="1"/>
  <c r="F1596" i="1"/>
  <c r="E1596" i="1"/>
  <c r="F1592" i="1"/>
  <c r="E1592" i="1"/>
  <c r="F1588" i="1"/>
  <c r="E1588" i="1"/>
  <c r="F1584" i="1"/>
  <c r="E1584" i="1"/>
  <c r="F1580" i="1"/>
  <c r="E1580" i="1"/>
  <c r="F1576" i="1"/>
  <c r="E1576" i="1"/>
  <c r="F1572" i="1"/>
  <c r="E1572" i="1"/>
  <c r="F1568" i="1"/>
  <c r="E1568" i="1"/>
  <c r="F1564" i="1"/>
  <c r="E1564" i="1"/>
  <c r="F1560" i="1"/>
  <c r="E1560" i="1"/>
  <c r="F1556" i="1"/>
  <c r="E1556" i="1"/>
  <c r="F1552" i="1"/>
  <c r="E1552" i="1"/>
  <c r="F1548" i="1"/>
  <c r="E1548" i="1"/>
  <c r="F1544" i="1"/>
  <c r="E1544" i="1"/>
  <c r="F1540" i="1"/>
  <c r="E1540" i="1"/>
  <c r="F1536" i="1"/>
  <c r="E1536" i="1"/>
  <c r="F1532" i="1"/>
  <c r="E1532" i="1"/>
  <c r="F1528" i="1"/>
  <c r="E1528" i="1"/>
  <c r="F1524" i="1"/>
  <c r="E1524" i="1"/>
  <c r="F1520" i="1"/>
  <c r="E1520" i="1"/>
  <c r="F1516" i="1"/>
  <c r="E1516" i="1"/>
  <c r="F1512" i="1"/>
  <c r="E1512" i="1"/>
  <c r="F1508" i="1"/>
  <c r="E1508" i="1"/>
  <c r="F1504" i="1"/>
  <c r="E1504" i="1"/>
  <c r="F1500" i="1"/>
  <c r="E1500" i="1"/>
  <c r="F1496" i="1"/>
  <c r="E1496" i="1"/>
  <c r="F1492" i="1"/>
  <c r="E1492" i="1"/>
  <c r="F1488" i="1"/>
  <c r="E1488" i="1"/>
  <c r="F1484" i="1"/>
  <c r="E1484" i="1"/>
  <c r="F1480" i="1"/>
  <c r="E1480" i="1"/>
  <c r="F1476" i="1"/>
  <c r="E1476" i="1"/>
  <c r="F1472" i="1"/>
  <c r="E1472" i="1"/>
  <c r="F1468" i="1"/>
  <c r="E1468" i="1"/>
  <c r="F1464" i="1"/>
  <c r="E1464" i="1"/>
  <c r="F1460" i="1"/>
  <c r="E1460" i="1"/>
  <c r="F1456" i="1"/>
  <c r="E1456" i="1"/>
  <c r="F1452" i="1"/>
  <c r="E1452" i="1"/>
  <c r="F1448" i="1"/>
  <c r="E1448" i="1"/>
  <c r="F1444" i="1"/>
  <c r="E1444" i="1"/>
  <c r="F1440" i="1"/>
  <c r="E1440" i="1"/>
  <c r="F1436" i="1"/>
  <c r="E1436" i="1"/>
  <c r="F1432" i="1"/>
  <c r="E1432" i="1"/>
  <c r="F1428" i="1"/>
  <c r="E1428" i="1"/>
  <c r="F1424" i="1"/>
  <c r="E1424" i="1"/>
  <c r="F1420" i="1"/>
  <c r="E1420" i="1"/>
  <c r="F1416" i="1"/>
  <c r="E1416" i="1"/>
  <c r="F1412" i="1"/>
  <c r="E1412" i="1"/>
  <c r="F1408" i="1"/>
  <c r="E1408" i="1"/>
  <c r="F1404" i="1"/>
  <c r="E1404" i="1"/>
  <c r="F1400" i="1"/>
  <c r="E1400" i="1"/>
  <c r="F1396" i="1"/>
  <c r="E1396" i="1"/>
  <c r="F1392" i="1"/>
  <c r="E1392" i="1"/>
  <c r="F1388" i="1"/>
  <c r="E1388" i="1"/>
  <c r="F1384" i="1"/>
  <c r="E1384" i="1"/>
  <c r="F1380" i="1"/>
  <c r="E1380" i="1"/>
  <c r="F1376" i="1"/>
  <c r="E1376" i="1"/>
  <c r="F1372" i="1"/>
  <c r="E1372" i="1"/>
  <c r="F1368" i="1"/>
  <c r="E1368" i="1"/>
  <c r="F1364" i="1"/>
  <c r="E1364" i="1"/>
  <c r="F1360" i="1"/>
  <c r="E1360" i="1"/>
  <c r="F1356" i="1"/>
  <c r="E1356" i="1"/>
  <c r="F1352" i="1"/>
  <c r="E1352" i="1"/>
  <c r="F1348" i="1"/>
  <c r="E1348" i="1"/>
  <c r="F1344" i="1"/>
  <c r="E1344" i="1"/>
  <c r="F1340" i="1"/>
  <c r="E1340" i="1"/>
  <c r="F1336" i="1"/>
  <c r="E1336" i="1"/>
  <c r="F1332" i="1"/>
  <c r="E1332" i="1"/>
  <c r="F1328" i="1"/>
  <c r="E1328" i="1"/>
  <c r="F1324" i="1"/>
  <c r="E1324" i="1"/>
  <c r="F1320" i="1"/>
  <c r="E1320" i="1"/>
  <c r="F1316" i="1"/>
  <c r="E1316" i="1"/>
  <c r="F1312" i="1"/>
  <c r="E1312" i="1"/>
  <c r="F1308" i="1"/>
  <c r="E1308" i="1"/>
  <c r="F1304" i="1"/>
  <c r="E1304" i="1"/>
  <c r="F1300" i="1"/>
  <c r="E1300" i="1"/>
  <c r="F1296" i="1"/>
  <c r="E1296" i="1"/>
  <c r="F1292" i="1"/>
  <c r="E1292" i="1"/>
  <c r="F1288" i="1"/>
  <c r="E1288" i="1"/>
  <c r="F1284" i="1"/>
  <c r="E1284" i="1"/>
  <c r="F1280" i="1"/>
  <c r="E1280" i="1"/>
  <c r="F1276" i="1"/>
  <c r="E1276" i="1"/>
  <c r="F1272" i="1"/>
  <c r="E1272" i="1"/>
  <c r="F1268" i="1"/>
  <c r="E1268" i="1"/>
  <c r="F1264" i="1"/>
  <c r="E1264" i="1"/>
  <c r="F1260" i="1"/>
  <c r="E1260" i="1"/>
  <c r="F1256" i="1"/>
  <c r="E1256" i="1"/>
  <c r="F1252" i="1"/>
  <c r="E1252" i="1"/>
  <c r="F1248" i="1"/>
  <c r="E1248" i="1"/>
  <c r="F1244" i="1"/>
  <c r="E1244" i="1"/>
  <c r="F1240" i="1"/>
  <c r="E1240" i="1"/>
  <c r="F1236" i="1"/>
  <c r="E1236" i="1"/>
  <c r="F1232" i="1"/>
  <c r="E1232" i="1"/>
  <c r="F1228" i="1"/>
  <c r="E1228" i="1"/>
  <c r="F1224" i="1"/>
  <c r="E1224" i="1"/>
  <c r="F1220" i="1"/>
  <c r="E1220" i="1"/>
  <c r="F1216" i="1"/>
  <c r="E1216" i="1"/>
  <c r="F1212" i="1"/>
  <c r="E1212" i="1"/>
  <c r="F1208" i="1"/>
  <c r="E1208" i="1"/>
  <c r="F1204" i="1"/>
  <c r="E1204" i="1"/>
  <c r="F1200" i="1"/>
  <c r="E1200" i="1"/>
  <c r="F1196" i="1"/>
  <c r="E1196" i="1"/>
  <c r="F1192" i="1"/>
  <c r="E1192" i="1"/>
  <c r="F1188" i="1"/>
  <c r="E1188" i="1"/>
  <c r="F1184" i="1"/>
  <c r="E1184" i="1"/>
  <c r="F1180" i="1"/>
  <c r="E1180" i="1"/>
  <c r="F1176" i="1"/>
  <c r="E1176" i="1"/>
  <c r="F1172" i="1"/>
  <c r="E1172" i="1"/>
  <c r="F1168" i="1"/>
  <c r="E1168" i="1"/>
  <c r="F1164" i="1"/>
  <c r="E1164" i="1"/>
  <c r="F1160" i="1"/>
  <c r="E1160" i="1"/>
  <c r="F1156" i="1"/>
  <c r="E1156" i="1"/>
  <c r="F1152" i="1"/>
  <c r="E1152" i="1"/>
  <c r="F1148" i="1"/>
  <c r="E1148" i="1"/>
  <c r="F1144" i="1"/>
  <c r="E1144" i="1"/>
  <c r="F1140" i="1"/>
  <c r="E1140" i="1"/>
  <c r="F1136" i="1"/>
  <c r="E1136" i="1"/>
  <c r="F1132" i="1"/>
  <c r="E1132" i="1"/>
  <c r="F1128" i="1"/>
  <c r="E1128" i="1"/>
  <c r="F1124" i="1"/>
  <c r="E1124" i="1"/>
  <c r="F1120" i="1"/>
  <c r="E1120" i="1"/>
  <c r="F1116" i="1"/>
  <c r="E1116" i="1"/>
  <c r="F1112" i="1"/>
  <c r="E1112" i="1"/>
  <c r="F1108" i="1"/>
  <c r="E1108" i="1"/>
  <c r="F1104" i="1"/>
  <c r="E1104" i="1"/>
  <c r="F1100" i="1"/>
  <c r="E1100" i="1"/>
  <c r="F1096" i="1"/>
  <c r="E1096" i="1"/>
  <c r="F1092" i="1"/>
  <c r="E1092" i="1"/>
  <c r="F1088" i="1"/>
  <c r="E1088" i="1"/>
  <c r="F1084" i="1"/>
  <c r="E1084" i="1"/>
  <c r="F1080" i="1"/>
  <c r="E1080" i="1"/>
  <c r="F1076" i="1"/>
  <c r="E1076" i="1"/>
  <c r="F1072" i="1"/>
  <c r="E1072" i="1"/>
  <c r="F1068" i="1"/>
  <c r="E1068" i="1"/>
  <c r="F1064" i="1"/>
  <c r="E1064" i="1"/>
  <c r="F1060" i="1"/>
  <c r="E1060" i="1"/>
  <c r="F1056" i="1"/>
  <c r="E1056" i="1"/>
  <c r="F1052" i="1"/>
  <c r="E1052" i="1"/>
  <c r="F1048" i="1"/>
  <c r="E1048" i="1"/>
  <c r="F1044" i="1"/>
  <c r="E1044" i="1"/>
  <c r="F1040" i="1"/>
  <c r="E1040" i="1"/>
  <c r="F1036" i="1"/>
  <c r="E1036" i="1"/>
  <c r="F1032" i="1"/>
  <c r="E1032" i="1"/>
  <c r="F1028" i="1"/>
  <c r="E1028" i="1"/>
  <c r="F1024" i="1"/>
  <c r="E1024" i="1"/>
  <c r="F1020" i="1"/>
  <c r="E1020" i="1"/>
  <c r="F1016" i="1"/>
  <c r="E1016" i="1"/>
  <c r="F1012" i="1"/>
  <c r="E1012" i="1"/>
  <c r="F1008" i="1"/>
  <c r="E1008" i="1"/>
  <c r="F1004" i="1"/>
  <c r="E1004" i="1"/>
  <c r="F1000" i="1"/>
  <c r="E1000" i="1"/>
  <c r="F996" i="1"/>
  <c r="E996" i="1"/>
  <c r="F992" i="1"/>
  <c r="E992" i="1"/>
  <c r="F988" i="1"/>
  <c r="E988" i="1"/>
  <c r="F984" i="1"/>
  <c r="E984" i="1"/>
  <c r="F980" i="1"/>
  <c r="E980" i="1"/>
  <c r="F976" i="1"/>
  <c r="E976" i="1"/>
  <c r="F972" i="1"/>
  <c r="E972" i="1"/>
  <c r="F968" i="1"/>
  <c r="E968" i="1"/>
  <c r="F964" i="1"/>
  <c r="E964" i="1"/>
  <c r="F960" i="1"/>
  <c r="E960" i="1"/>
  <c r="F956" i="1"/>
  <c r="E956" i="1"/>
  <c r="F952" i="1"/>
  <c r="E952" i="1"/>
  <c r="F948" i="1"/>
  <c r="E948" i="1"/>
  <c r="F944" i="1"/>
  <c r="E944" i="1"/>
  <c r="F940" i="1"/>
  <c r="E940" i="1"/>
  <c r="F936" i="1"/>
  <c r="E936" i="1"/>
  <c r="F932" i="1"/>
  <c r="E932" i="1"/>
  <c r="F928" i="1"/>
  <c r="E928" i="1"/>
  <c r="F924" i="1"/>
  <c r="E924" i="1"/>
  <c r="F920" i="1"/>
  <c r="E920" i="1"/>
  <c r="F916" i="1"/>
  <c r="E916" i="1"/>
  <c r="F912" i="1"/>
  <c r="E912" i="1"/>
  <c r="F908" i="1"/>
  <c r="E908" i="1"/>
  <c r="F904" i="1"/>
  <c r="E904" i="1"/>
  <c r="F900" i="1"/>
  <c r="E900" i="1"/>
  <c r="F896" i="1"/>
  <c r="E896" i="1"/>
  <c r="F892" i="1"/>
  <c r="E892" i="1"/>
  <c r="F888" i="1"/>
  <c r="E888" i="1"/>
  <c r="F884" i="1"/>
  <c r="E884" i="1"/>
  <c r="F880" i="1"/>
  <c r="E880" i="1"/>
  <c r="F876" i="1"/>
  <c r="E876" i="1"/>
  <c r="F872" i="1"/>
  <c r="E872" i="1"/>
  <c r="F868" i="1"/>
  <c r="E868" i="1"/>
  <c r="F864" i="1"/>
  <c r="E864" i="1"/>
  <c r="F860" i="1"/>
  <c r="E860" i="1"/>
  <c r="F856" i="1"/>
  <c r="E856" i="1"/>
  <c r="F852" i="1"/>
  <c r="E852" i="1"/>
  <c r="F848" i="1"/>
  <c r="E848" i="1"/>
  <c r="F844" i="1"/>
  <c r="E844" i="1"/>
  <c r="F840" i="1"/>
  <c r="E840" i="1"/>
  <c r="F836" i="1"/>
  <c r="E836" i="1"/>
  <c r="F832" i="1"/>
  <c r="E832" i="1"/>
  <c r="F828" i="1"/>
  <c r="E828" i="1"/>
  <c r="F824" i="1"/>
  <c r="E824" i="1"/>
  <c r="F820" i="1"/>
  <c r="E820" i="1"/>
  <c r="F816" i="1"/>
  <c r="E816" i="1"/>
  <c r="F812" i="1"/>
  <c r="E812" i="1"/>
  <c r="F808" i="1"/>
  <c r="E808" i="1"/>
  <c r="F804" i="1"/>
  <c r="E804" i="1"/>
  <c r="F800" i="1"/>
  <c r="E800" i="1"/>
  <c r="F796" i="1"/>
  <c r="E796" i="1"/>
  <c r="F792" i="1"/>
  <c r="E792" i="1"/>
  <c r="F788" i="1"/>
  <c r="E788" i="1"/>
  <c r="F784" i="1"/>
  <c r="E784" i="1"/>
  <c r="F780" i="1"/>
  <c r="E780" i="1"/>
  <c r="F776" i="1"/>
  <c r="E776" i="1"/>
  <c r="F772" i="1"/>
  <c r="E772" i="1"/>
  <c r="F768" i="1"/>
  <c r="E768" i="1"/>
  <c r="F764" i="1"/>
  <c r="E764" i="1"/>
  <c r="F760" i="1"/>
  <c r="E760" i="1"/>
  <c r="F756" i="1"/>
  <c r="E756" i="1"/>
  <c r="F752" i="1"/>
  <c r="E752" i="1"/>
  <c r="F748" i="1"/>
  <c r="E748" i="1"/>
  <c r="F744" i="1"/>
  <c r="E744" i="1"/>
  <c r="F740" i="1"/>
  <c r="E740" i="1"/>
  <c r="F736" i="1"/>
  <c r="E736" i="1"/>
  <c r="F732" i="1"/>
  <c r="E732" i="1"/>
  <c r="F728" i="1"/>
  <c r="E728" i="1"/>
  <c r="F724" i="1"/>
  <c r="E724" i="1"/>
  <c r="F720" i="1"/>
  <c r="E720" i="1"/>
  <c r="F716" i="1"/>
  <c r="E716" i="1"/>
  <c r="F712" i="1"/>
  <c r="E712" i="1"/>
  <c r="F708" i="1"/>
  <c r="E708" i="1"/>
  <c r="F704" i="1"/>
  <c r="E704" i="1"/>
  <c r="F700" i="1"/>
  <c r="E700" i="1"/>
  <c r="F696" i="1"/>
  <c r="E696" i="1"/>
  <c r="F692" i="1"/>
  <c r="E692" i="1"/>
  <c r="F688" i="1"/>
  <c r="E688" i="1"/>
  <c r="F684" i="1"/>
  <c r="E684" i="1"/>
  <c r="F680" i="1"/>
  <c r="E680" i="1"/>
  <c r="F676" i="1"/>
  <c r="E676" i="1"/>
  <c r="F672" i="1"/>
  <c r="E672" i="1"/>
  <c r="F668" i="1"/>
  <c r="E668" i="1"/>
  <c r="F664" i="1"/>
  <c r="E664" i="1"/>
  <c r="F660" i="1"/>
  <c r="E660" i="1"/>
  <c r="F656" i="1"/>
  <c r="E656" i="1"/>
  <c r="F652" i="1"/>
  <c r="E652" i="1"/>
  <c r="F648" i="1"/>
  <c r="E648" i="1"/>
  <c r="F644" i="1"/>
  <c r="E644" i="1"/>
  <c r="F640" i="1"/>
  <c r="E640" i="1"/>
  <c r="F636" i="1"/>
  <c r="E636" i="1"/>
  <c r="F632" i="1"/>
  <c r="E632" i="1"/>
  <c r="F628" i="1"/>
  <c r="E628" i="1"/>
  <c r="F624" i="1"/>
  <c r="E624" i="1"/>
  <c r="F620" i="1"/>
  <c r="E620" i="1"/>
  <c r="F616" i="1"/>
  <c r="E616" i="1"/>
  <c r="F612" i="1"/>
  <c r="E612" i="1"/>
  <c r="F608" i="1"/>
  <c r="E608" i="1"/>
  <c r="F604" i="1"/>
  <c r="E604" i="1"/>
  <c r="F600" i="1"/>
  <c r="E600" i="1"/>
  <c r="F596" i="1"/>
  <c r="E596" i="1"/>
  <c r="F592" i="1"/>
  <c r="E592" i="1"/>
  <c r="F588" i="1"/>
  <c r="E588" i="1"/>
  <c r="F584" i="1"/>
  <c r="E584" i="1"/>
  <c r="F580" i="1"/>
  <c r="E580" i="1"/>
  <c r="F576" i="1"/>
  <c r="E576" i="1"/>
  <c r="F572" i="1"/>
  <c r="E572" i="1"/>
  <c r="F568" i="1"/>
  <c r="E568" i="1"/>
  <c r="F564" i="1"/>
  <c r="E564" i="1"/>
  <c r="F560" i="1"/>
  <c r="E560" i="1"/>
  <c r="F556" i="1"/>
  <c r="E556" i="1"/>
  <c r="F552" i="1"/>
  <c r="E552" i="1"/>
  <c r="F548" i="1"/>
  <c r="E548" i="1"/>
  <c r="F544" i="1"/>
  <c r="E544" i="1"/>
  <c r="F540" i="1"/>
  <c r="E540" i="1"/>
  <c r="F536" i="1"/>
  <c r="E536" i="1"/>
  <c r="F532" i="1"/>
  <c r="E532" i="1"/>
  <c r="F528" i="1"/>
  <c r="E528" i="1"/>
  <c r="F524" i="1"/>
  <c r="E524" i="1"/>
  <c r="F520" i="1"/>
  <c r="E520" i="1"/>
  <c r="F516" i="1"/>
  <c r="E516" i="1"/>
  <c r="F512" i="1"/>
  <c r="E512" i="1"/>
  <c r="F508" i="1"/>
  <c r="E508" i="1"/>
  <c r="F504" i="1"/>
  <c r="E504" i="1"/>
  <c r="F500" i="1"/>
  <c r="E500" i="1"/>
  <c r="F496" i="1"/>
  <c r="E496" i="1"/>
  <c r="F492" i="1"/>
  <c r="E492" i="1"/>
  <c r="F488" i="1"/>
  <c r="E488" i="1"/>
  <c r="F484" i="1"/>
  <c r="E484" i="1"/>
  <c r="F480" i="1"/>
  <c r="E480" i="1"/>
  <c r="F476" i="1"/>
  <c r="E476" i="1"/>
  <c r="F472" i="1"/>
  <c r="E472" i="1"/>
  <c r="F468" i="1"/>
  <c r="E468" i="1"/>
  <c r="F464" i="1"/>
  <c r="E464" i="1"/>
  <c r="F460" i="1"/>
  <c r="E460" i="1"/>
  <c r="F456" i="1"/>
  <c r="E456" i="1"/>
  <c r="F452" i="1"/>
  <c r="E452" i="1"/>
  <c r="F448" i="1"/>
  <c r="E448" i="1"/>
  <c r="F444" i="1"/>
  <c r="E444" i="1"/>
  <c r="F440" i="1"/>
  <c r="E440" i="1"/>
  <c r="F436" i="1"/>
  <c r="E436" i="1"/>
  <c r="F432" i="1"/>
  <c r="E432" i="1"/>
  <c r="F428" i="1"/>
  <c r="E428" i="1"/>
  <c r="F424" i="1"/>
  <c r="E424" i="1"/>
  <c r="F420" i="1"/>
  <c r="E420" i="1"/>
  <c r="F416" i="1"/>
  <c r="E416" i="1"/>
  <c r="F412" i="1"/>
  <c r="E412" i="1"/>
  <c r="F408" i="1"/>
  <c r="E408" i="1"/>
  <c r="F404" i="1"/>
  <c r="E404" i="1"/>
  <c r="F400" i="1"/>
  <c r="E400" i="1"/>
  <c r="F396" i="1"/>
  <c r="E396" i="1"/>
  <c r="F392" i="1"/>
  <c r="E392" i="1"/>
  <c r="F388" i="1"/>
  <c r="E388" i="1"/>
  <c r="F384" i="1"/>
  <c r="E384" i="1"/>
  <c r="F380" i="1"/>
  <c r="E380" i="1"/>
  <c r="F376" i="1"/>
  <c r="E376" i="1"/>
  <c r="F372" i="1"/>
  <c r="E372" i="1"/>
  <c r="F368" i="1"/>
  <c r="E368" i="1"/>
  <c r="F364" i="1"/>
  <c r="E364" i="1"/>
  <c r="F360" i="1"/>
  <c r="E360" i="1"/>
  <c r="F356" i="1"/>
  <c r="E356" i="1"/>
  <c r="F352" i="1"/>
  <c r="E352" i="1"/>
  <c r="F348" i="1"/>
  <c r="E348" i="1"/>
  <c r="F344" i="1"/>
  <c r="E344" i="1"/>
  <c r="F340" i="1"/>
  <c r="E340" i="1"/>
  <c r="F336" i="1"/>
  <c r="E336" i="1"/>
  <c r="F332" i="1"/>
  <c r="E332" i="1"/>
  <c r="F328" i="1"/>
  <c r="E328" i="1"/>
  <c r="F324" i="1"/>
  <c r="E324" i="1"/>
  <c r="F320" i="1"/>
  <c r="E320" i="1"/>
  <c r="F316" i="1"/>
  <c r="E316" i="1"/>
  <c r="F312" i="1"/>
  <c r="E312" i="1"/>
  <c r="F308" i="1"/>
  <c r="E308" i="1"/>
  <c r="F304" i="1"/>
  <c r="E304" i="1"/>
  <c r="F300" i="1"/>
  <c r="E300" i="1"/>
  <c r="F296" i="1"/>
  <c r="E296" i="1"/>
  <c r="F292" i="1"/>
  <c r="E292" i="1"/>
  <c r="F288" i="1"/>
  <c r="E288" i="1"/>
  <c r="F284" i="1"/>
  <c r="E284" i="1"/>
  <c r="F280" i="1"/>
  <c r="E280" i="1"/>
  <c r="F276" i="1"/>
  <c r="E276" i="1"/>
  <c r="F272" i="1"/>
  <c r="E272" i="1"/>
  <c r="F268" i="1"/>
  <c r="E268" i="1"/>
  <c r="F264" i="1"/>
  <c r="E264" i="1"/>
  <c r="F260" i="1"/>
  <c r="E260" i="1"/>
  <c r="F256" i="1"/>
  <c r="E256" i="1"/>
  <c r="F252" i="1"/>
  <c r="E252" i="1"/>
  <c r="F248" i="1"/>
  <c r="E248" i="1"/>
  <c r="F244" i="1"/>
  <c r="E244" i="1"/>
  <c r="F240" i="1"/>
  <c r="E240" i="1"/>
  <c r="F236" i="1"/>
  <c r="E236" i="1"/>
  <c r="F232" i="1"/>
  <c r="E232" i="1"/>
  <c r="F228" i="1"/>
  <c r="E228" i="1"/>
  <c r="F224" i="1"/>
  <c r="E224" i="1"/>
  <c r="F220" i="1"/>
  <c r="E220" i="1"/>
  <c r="F216" i="1"/>
  <c r="E216" i="1"/>
  <c r="F212" i="1"/>
  <c r="E212" i="1"/>
  <c r="F208" i="1"/>
  <c r="E208" i="1"/>
  <c r="F204" i="1"/>
  <c r="E204" i="1"/>
  <c r="F200" i="1"/>
  <c r="E200" i="1"/>
  <c r="F196" i="1"/>
  <c r="E196" i="1"/>
  <c r="F192" i="1"/>
  <c r="E192" i="1"/>
  <c r="E3791" i="1"/>
  <c r="D3791" i="1" s="1"/>
  <c r="E3759" i="1"/>
  <c r="D3759" i="1" s="1"/>
  <c r="E3727" i="1"/>
  <c r="D3727" i="1" s="1"/>
  <c r="E3695" i="1"/>
  <c r="D3695" i="1" s="1"/>
  <c r="E3663" i="1"/>
  <c r="D3663" i="1" s="1"/>
  <c r="E3631" i="1"/>
  <c r="D3631" i="1" s="1"/>
  <c r="E3599" i="1"/>
  <c r="D3599" i="1" s="1"/>
  <c r="E3567" i="1"/>
  <c r="D3567" i="1" s="1"/>
  <c r="E3535" i="1"/>
  <c r="D3535" i="1" s="1"/>
  <c r="E3503" i="1"/>
  <c r="D3503" i="1" s="1"/>
  <c r="E3471" i="1"/>
  <c r="D3471" i="1" s="1"/>
  <c r="E3439" i="1"/>
  <c r="D3439" i="1" s="1"/>
  <c r="E3407" i="1"/>
  <c r="D3407" i="1" s="1"/>
  <c r="E3375" i="1"/>
  <c r="D3375" i="1" s="1"/>
  <c r="E3343" i="1"/>
  <c r="D3343" i="1" s="1"/>
  <c r="E3311" i="1"/>
  <c r="D3311" i="1" s="1"/>
  <c r="E3279" i="1"/>
  <c r="D3279" i="1" s="1"/>
  <c r="E3247" i="1"/>
  <c r="D3247" i="1" s="1"/>
  <c r="E3215" i="1"/>
  <c r="D3215" i="1" s="1"/>
  <c r="E3183" i="1"/>
  <c r="D3183" i="1" s="1"/>
  <c r="E3151" i="1"/>
  <c r="D3151" i="1" s="1"/>
  <c r="E3119" i="1"/>
  <c r="D3119" i="1" s="1"/>
  <c r="E3087" i="1"/>
  <c r="D3087" i="1" s="1"/>
  <c r="E3055" i="1"/>
  <c r="D3055" i="1" s="1"/>
  <c r="E3023" i="1"/>
  <c r="D3023" i="1" s="1"/>
  <c r="E2991" i="1"/>
  <c r="D2991" i="1" s="1"/>
  <c r="E2959" i="1"/>
  <c r="D2959" i="1" s="1"/>
  <c r="E2927" i="1"/>
  <c r="D2927" i="1" s="1"/>
  <c r="E2895" i="1"/>
  <c r="D2895" i="1" s="1"/>
  <c r="E2863" i="1"/>
  <c r="D2863" i="1" s="1"/>
  <c r="E2831" i="1"/>
  <c r="D2831" i="1" s="1"/>
  <c r="E2799" i="1"/>
  <c r="D2799" i="1" s="1"/>
  <c r="E2767" i="1"/>
  <c r="D2767" i="1" s="1"/>
  <c r="E2735" i="1"/>
  <c r="D2735" i="1" s="1"/>
  <c r="E2703" i="1"/>
  <c r="D2703" i="1" s="1"/>
  <c r="E2671" i="1"/>
  <c r="D2671" i="1" s="1"/>
  <c r="E2639" i="1"/>
  <c r="D2639" i="1" s="1"/>
  <c r="E2607" i="1"/>
  <c r="D2607" i="1" s="1"/>
  <c r="E2575" i="1"/>
  <c r="D2575" i="1" s="1"/>
  <c r="E2543" i="1"/>
  <c r="D2543" i="1" s="1"/>
  <c r="E2511" i="1"/>
  <c r="D2511" i="1" s="1"/>
  <c r="E2479" i="1"/>
  <c r="D2479" i="1" s="1"/>
  <c r="E2447" i="1"/>
  <c r="D2447" i="1" s="1"/>
  <c r="E2415" i="1"/>
  <c r="D2415" i="1" s="1"/>
  <c r="E2383" i="1"/>
  <c r="D2383" i="1" s="1"/>
  <c r="E2351" i="1"/>
  <c r="D2351" i="1" s="1"/>
  <c r="E2319" i="1"/>
  <c r="D2319" i="1" s="1"/>
  <c r="E2287" i="1"/>
  <c r="D2287" i="1" s="1"/>
  <c r="E2255" i="1"/>
  <c r="D2255" i="1" s="1"/>
  <c r="E2223" i="1"/>
  <c r="D2223" i="1" s="1"/>
  <c r="E2191" i="1"/>
  <c r="D2191" i="1" s="1"/>
  <c r="E2159" i="1"/>
  <c r="D2159" i="1" s="1"/>
  <c r="E2127" i="1"/>
  <c r="D2127" i="1" s="1"/>
  <c r="E2095" i="1"/>
  <c r="D2095" i="1" s="1"/>
  <c r="E2063" i="1"/>
  <c r="D2063" i="1" s="1"/>
  <c r="E2031" i="1"/>
  <c r="D2031" i="1" s="1"/>
  <c r="E1999" i="1"/>
  <c r="D1999" i="1" s="1"/>
  <c r="E1967" i="1"/>
  <c r="D1967" i="1" s="1"/>
  <c r="E1935" i="1"/>
  <c r="D1935" i="1" s="1"/>
  <c r="E1903" i="1"/>
  <c r="D1903" i="1" s="1"/>
  <c r="E1871" i="1"/>
  <c r="D1871" i="1" s="1"/>
  <c r="E1839" i="1"/>
  <c r="D1839" i="1" s="1"/>
  <c r="E1807" i="1"/>
  <c r="D1807" i="1" s="1"/>
  <c r="E1775" i="1"/>
  <c r="D1775" i="1" s="1"/>
  <c r="E1743" i="1"/>
  <c r="D1743" i="1" s="1"/>
  <c r="E1711" i="1"/>
  <c r="D1711" i="1" s="1"/>
  <c r="E1679" i="1"/>
  <c r="D1679" i="1" s="1"/>
  <c r="E1647" i="1"/>
  <c r="D1647" i="1" s="1"/>
  <c r="E1615" i="1"/>
  <c r="D1615" i="1" s="1"/>
  <c r="E1583" i="1"/>
  <c r="D1583" i="1" s="1"/>
  <c r="E1551" i="1"/>
  <c r="D1551" i="1" s="1"/>
  <c r="E1515" i="1"/>
  <c r="D1515" i="1" s="1"/>
  <c r="E1451" i="1"/>
  <c r="D1451" i="1" s="1"/>
  <c r="E1387" i="1"/>
  <c r="D1387" i="1" s="1"/>
  <c r="E1323" i="1"/>
  <c r="D1323" i="1" s="1"/>
  <c r="E1259" i="1"/>
  <c r="D1259" i="1" s="1"/>
  <c r="E1195" i="1"/>
  <c r="D1195" i="1" s="1"/>
  <c r="E1131" i="1"/>
  <c r="D1131" i="1" s="1"/>
  <c r="E1067" i="1"/>
  <c r="D1067" i="1" s="1"/>
  <c r="E1003" i="1"/>
  <c r="D1003" i="1" s="1"/>
  <c r="E939" i="1"/>
  <c r="D939" i="1" s="1"/>
  <c r="E875" i="1"/>
  <c r="D875" i="1" s="1"/>
  <c r="E811" i="1"/>
  <c r="D811" i="1" s="1"/>
  <c r="E747" i="1"/>
  <c r="D747" i="1" s="1"/>
  <c r="E683" i="1"/>
  <c r="D683" i="1" s="1"/>
  <c r="E619" i="1"/>
  <c r="D619" i="1" s="1"/>
  <c r="E555" i="1"/>
  <c r="D555" i="1" s="1"/>
  <c r="E491" i="1"/>
  <c r="D491" i="1" s="1"/>
  <c r="E427" i="1"/>
  <c r="D427" i="1" s="1"/>
  <c r="E363" i="1"/>
  <c r="D363" i="1" s="1"/>
  <c r="E299" i="1"/>
  <c r="D299" i="1" s="1"/>
  <c r="E235" i="1"/>
  <c r="D235" i="1" s="1"/>
  <c r="F790" i="1"/>
  <c r="E790" i="1"/>
  <c r="F786" i="1"/>
  <c r="E786" i="1"/>
  <c r="F782" i="1"/>
  <c r="E782" i="1"/>
  <c r="F778" i="1"/>
  <c r="E778" i="1"/>
  <c r="F774" i="1"/>
  <c r="E774" i="1"/>
  <c r="F770" i="1"/>
  <c r="E770" i="1"/>
  <c r="F766" i="1"/>
  <c r="E766" i="1"/>
  <c r="F762" i="1"/>
  <c r="E762" i="1"/>
  <c r="F758" i="1"/>
  <c r="E758" i="1"/>
  <c r="F754" i="1"/>
  <c r="E754" i="1"/>
  <c r="F750" i="1"/>
  <c r="E750" i="1"/>
  <c r="F746" i="1"/>
  <c r="E746" i="1"/>
  <c r="F742" i="1"/>
  <c r="E742" i="1"/>
  <c r="F738" i="1"/>
  <c r="E738" i="1"/>
  <c r="F734" i="1"/>
  <c r="E734" i="1"/>
  <c r="F730" i="1"/>
  <c r="E730" i="1"/>
  <c r="F726" i="1"/>
  <c r="E726" i="1"/>
  <c r="F722" i="1"/>
  <c r="E722" i="1"/>
  <c r="F718" i="1"/>
  <c r="E718" i="1"/>
  <c r="F714" i="1"/>
  <c r="E714" i="1"/>
  <c r="F710" i="1"/>
  <c r="E710" i="1"/>
  <c r="F706" i="1"/>
  <c r="E706" i="1"/>
  <c r="F702" i="1"/>
  <c r="E702" i="1"/>
  <c r="F698" i="1"/>
  <c r="E698" i="1"/>
  <c r="F694" i="1"/>
  <c r="E694" i="1"/>
  <c r="F690" i="1"/>
  <c r="E690" i="1"/>
  <c r="F686" i="1"/>
  <c r="E686" i="1"/>
  <c r="F682" i="1"/>
  <c r="E682" i="1"/>
  <c r="F678" i="1"/>
  <c r="E678" i="1"/>
  <c r="F674" i="1"/>
  <c r="E674" i="1"/>
  <c r="F670" i="1"/>
  <c r="E670" i="1"/>
  <c r="F666" i="1"/>
  <c r="E666" i="1"/>
  <c r="F662" i="1"/>
  <c r="E662" i="1"/>
  <c r="F658" i="1"/>
  <c r="E658" i="1"/>
  <c r="F654" i="1"/>
  <c r="E654" i="1"/>
  <c r="F650" i="1"/>
  <c r="E650" i="1"/>
  <c r="F646" i="1"/>
  <c r="E646" i="1"/>
  <c r="F642" i="1"/>
  <c r="E642" i="1"/>
  <c r="F638" i="1"/>
  <c r="E638" i="1"/>
  <c r="F634" i="1"/>
  <c r="E634" i="1"/>
  <c r="F630" i="1"/>
  <c r="E630" i="1"/>
  <c r="F626" i="1"/>
  <c r="E626" i="1"/>
  <c r="F622" i="1"/>
  <c r="E622" i="1"/>
  <c r="F618" i="1"/>
  <c r="E618" i="1"/>
  <c r="F614" i="1"/>
  <c r="E614" i="1"/>
  <c r="F610" i="1"/>
  <c r="E610" i="1"/>
  <c r="F606" i="1"/>
  <c r="E606" i="1"/>
  <c r="F602" i="1"/>
  <c r="E602" i="1"/>
  <c r="F598" i="1"/>
  <c r="E598" i="1"/>
  <c r="F594" i="1"/>
  <c r="E594" i="1"/>
  <c r="F590" i="1"/>
  <c r="E590" i="1"/>
  <c r="F586" i="1"/>
  <c r="E586" i="1"/>
  <c r="F582" i="1"/>
  <c r="E582" i="1"/>
  <c r="F578" i="1"/>
  <c r="E578" i="1"/>
  <c r="F574" i="1"/>
  <c r="E574" i="1"/>
  <c r="F570" i="1"/>
  <c r="E570" i="1"/>
  <c r="F566" i="1"/>
  <c r="E566" i="1"/>
  <c r="F562" i="1"/>
  <c r="E562" i="1"/>
  <c r="F558" i="1"/>
  <c r="E558" i="1"/>
  <c r="F554" i="1"/>
  <c r="E554" i="1"/>
  <c r="F550" i="1"/>
  <c r="E550" i="1"/>
  <c r="F546" i="1"/>
  <c r="E546" i="1"/>
  <c r="F542" i="1"/>
  <c r="E542" i="1"/>
  <c r="F538" i="1"/>
  <c r="E538" i="1"/>
  <c r="F534" i="1"/>
  <c r="E534" i="1"/>
  <c r="F530" i="1"/>
  <c r="E530" i="1"/>
  <c r="F526" i="1"/>
  <c r="E526" i="1"/>
  <c r="F522" i="1"/>
  <c r="E522" i="1"/>
  <c r="F518" i="1"/>
  <c r="E518" i="1"/>
  <c r="F514" i="1"/>
  <c r="E514" i="1"/>
  <c r="F510" i="1"/>
  <c r="E510" i="1"/>
  <c r="F506" i="1"/>
  <c r="E506" i="1"/>
  <c r="F502" i="1"/>
  <c r="E502" i="1"/>
  <c r="F498" i="1"/>
  <c r="E498" i="1"/>
  <c r="F494" i="1"/>
  <c r="E494" i="1"/>
  <c r="F490" i="1"/>
  <c r="E490" i="1"/>
  <c r="F486" i="1"/>
  <c r="E486" i="1"/>
  <c r="F482" i="1"/>
  <c r="E482" i="1"/>
  <c r="F478" i="1"/>
  <c r="E478" i="1"/>
  <c r="F474" i="1"/>
  <c r="E474" i="1"/>
  <c r="F470" i="1"/>
  <c r="E470" i="1"/>
  <c r="F466" i="1"/>
  <c r="E466" i="1"/>
  <c r="F462" i="1"/>
  <c r="E462" i="1"/>
  <c r="F458" i="1"/>
  <c r="E458" i="1"/>
  <c r="F454" i="1"/>
  <c r="E454" i="1"/>
  <c r="F450" i="1"/>
  <c r="E450" i="1"/>
  <c r="F446" i="1"/>
  <c r="E446" i="1"/>
  <c r="F442" i="1"/>
  <c r="E442" i="1"/>
  <c r="F438" i="1"/>
  <c r="E438" i="1"/>
  <c r="F434" i="1"/>
  <c r="E434" i="1"/>
  <c r="F430" i="1"/>
  <c r="E430" i="1"/>
  <c r="F426" i="1"/>
  <c r="E426" i="1"/>
  <c r="F422" i="1"/>
  <c r="E422" i="1"/>
  <c r="F418" i="1"/>
  <c r="E418" i="1"/>
  <c r="F414" i="1"/>
  <c r="E414" i="1"/>
  <c r="F410" i="1"/>
  <c r="E410" i="1"/>
  <c r="F406" i="1"/>
  <c r="E406" i="1"/>
  <c r="F402" i="1"/>
  <c r="E402" i="1"/>
  <c r="F398" i="1"/>
  <c r="E398" i="1"/>
  <c r="F394" i="1"/>
  <c r="E394" i="1"/>
  <c r="F390" i="1"/>
  <c r="E390" i="1"/>
  <c r="F386" i="1"/>
  <c r="E386" i="1"/>
  <c r="F382" i="1"/>
  <c r="E382" i="1"/>
  <c r="F378" i="1"/>
  <c r="E378" i="1"/>
  <c r="F374" i="1"/>
  <c r="E374" i="1"/>
  <c r="F370" i="1"/>
  <c r="E370" i="1"/>
  <c r="F366" i="1"/>
  <c r="E366" i="1"/>
  <c r="F362" i="1"/>
  <c r="E362" i="1"/>
  <c r="F358" i="1"/>
  <c r="E358" i="1"/>
  <c r="F354" i="1"/>
  <c r="E354" i="1"/>
  <c r="F350" i="1"/>
  <c r="E350" i="1"/>
  <c r="F346" i="1"/>
  <c r="E346" i="1"/>
  <c r="F342" i="1"/>
  <c r="E342" i="1"/>
  <c r="F338" i="1"/>
  <c r="E338" i="1"/>
  <c r="F334" i="1"/>
  <c r="E334" i="1"/>
  <c r="F330" i="1"/>
  <c r="E330" i="1"/>
  <c r="F326" i="1"/>
  <c r="E326" i="1"/>
  <c r="F322" i="1"/>
  <c r="E322" i="1"/>
  <c r="F318" i="1"/>
  <c r="E318" i="1"/>
  <c r="F314" i="1"/>
  <c r="E314" i="1"/>
  <c r="F310" i="1"/>
  <c r="E310" i="1"/>
  <c r="F306" i="1"/>
  <c r="E306" i="1"/>
  <c r="F302" i="1"/>
  <c r="E302" i="1"/>
  <c r="F298" i="1"/>
  <c r="E298" i="1"/>
  <c r="F294" i="1"/>
  <c r="E294" i="1"/>
  <c r="F290" i="1"/>
  <c r="E290" i="1"/>
  <c r="F286" i="1"/>
  <c r="E286" i="1"/>
  <c r="F282" i="1"/>
  <c r="E282" i="1"/>
  <c r="F278" i="1"/>
  <c r="E278" i="1"/>
  <c r="F274" i="1"/>
  <c r="E274" i="1"/>
  <c r="F270" i="1"/>
  <c r="E270" i="1"/>
  <c r="F266" i="1"/>
  <c r="E266" i="1"/>
  <c r="F262" i="1"/>
  <c r="E262" i="1"/>
  <c r="F258" i="1"/>
  <c r="E258" i="1"/>
  <c r="F254" i="1"/>
  <c r="E254" i="1"/>
  <c r="F250" i="1"/>
  <c r="E250" i="1"/>
  <c r="F246" i="1"/>
  <c r="E246" i="1"/>
  <c r="F242" i="1"/>
  <c r="E242" i="1"/>
  <c r="F238" i="1"/>
  <c r="E238" i="1"/>
  <c r="F234" i="1"/>
  <c r="E234" i="1"/>
  <c r="F230" i="1"/>
  <c r="E230" i="1"/>
  <c r="F226" i="1"/>
  <c r="E226" i="1"/>
  <c r="F222" i="1"/>
  <c r="E222" i="1"/>
  <c r="F218" i="1"/>
  <c r="E218" i="1"/>
  <c r="F214" i="1"/>
  <c r="E214" i="1"/>
  <c r="F210" i="1"/>
  <c r="E210" i="1"/>
  <c r="F206" i="1"/>
  <c r="E206" i="1"/>
  <c r="F202" i="1"/>
  <c r="E202" i="1"/>
  <c r="F198" i="1"/>
  <c r="E198" i="1"/>
  <c r="F190" i="1"/>
  <c r="E190" i="1"/>
  <c r="F186" i="1"/>
  <c r="E186" i="1"/>
  <c r="F182" i="1"/>
  <c r="E182" i="1"/>
  <c r="F174" i="1"/>
  <c r="E174" i="1"/>
  <c r="F170" i="1"/>
  <c r="E170" i="1"/>
  <c r="F166" i="1"/>
  <c r="E166" i="1"/>
  <c r="F158" i="1"/>
  <c r="E158" i="1"/>
  <c r="F154" i="1"/>
  <c r="E154" i="1"/>
  <c r="F150" i="1"/>
  <c r="E150" i="1"/>
  <c r="F142" i="1"/>
  <c r="E142" i="1"/>
  <c r="F138" i="1"/>
  <c r="E138" i="1"/>
  <c r="F134" i="1"/>
  <c r="E134" i="1"/>
  <c r="F126" i="1"/>
  <c r="E126" i="1"/>
  <c r="F122" i="1"/>
  <c r="E122" i="1"/>
  <c r="F118" i="1"/>
  <c r="E118" i="1"/>
  <c r="F110" i="1"/>
  <c r="E110" i="1"/>
  <c r="F106" i="1"/>
  <c r="E106" i="1"/>
  <c r="F102" i="1"/>
  <c r="E102" i="1"/>
  <c r="F94" i="1"/>
  <c r="E94" i="1"/>
  <c r="F90" i="1"/>
  <c r="E90" i="1"/>
  <c r="F86" i="1"/>
  <c r="E86" i="1"/>
  <c r="F78" i="1"/>
  <c r="E78" i="1"/>
  <c r="F74" i="1"/>
  <c r="E74" i="1"/>
  <c r="F70" i="1"/>
  <c r="E70" i="1"/>
  <c r="F62" i="1"/>
  <c r="E62" i="1"/>
  <c r="F58" i="1"/>
  <c r="E58" i="1"/>
  <c r="F54" i="1"/>
  <c r="E54" i="1"/>
  <c r="F46" i="1"/>
  <c r="E46" i="1"/>
  <c r="F42" i="1"/>
  <c r="E42" i="1"/>
  <c r="F38" i="1"/>
  <c r="E38" i="1"/>
  <c r="F34" i="1"/>
  <c r="E34" i="1"/>
  <c r="F30" i="1"/>
  <c r="E30" i="1"/>
  <c r="F26" i="1"/>
  <c r="E26" i="1"/>
  <c r="F22" i="1"/>
  <c r="E22" i="1"/>
  <c r="F18" i="1"/>
  <c r="E18" i="1"/>
  <c r="F14" i="1"/>
  <c r="E14" i="1"/>
  <c r="F10" i="1"/>
  <c r="E10" i="1"/>
  <c r="F6" i="1"/>
  <c r="E6" i="1"/>
  <c r="E178" i="1"/>
  <c r="D178" i="1" s="1"/>
  <c r="E157" i="1"/>
  <c r="D157" i="1" s="1"/>
  <c r="E114" i="1"/>
  <c r="D114" i="1" s="1"/>
  <c r="E93" i="1"/>
  <c r="D93" i="1" s="1"/>
  <c r="E50" i="1"/>
  <c r="D50" i="1" s="1"/>
  <c r="F705" i="1"/>
  <c r="E705" i="1"/>
  <c r="F701" i="1"/>
  <c r="E701" i="1"/>
  <c r="F697" i="1"/>
  <c r="E697" i="1"/>
  <c r="F693" i="1"/>
  <c r="E693" i="1"/>
  <c r="F689" i="1"/>
  <c r="E689" i="1"/>
  <c r="F685" i="1"/>
  <c r="E685" i="1"/>
  <c r="F681" i="1"/>
  <c r="E681" i="1"/>
  <c r="F677" i="1"/>
  <c r="E677" i="1"/>
  <c r="F673" i="1"/>
  <c r="E673" i="1"/>
  <c r="F669" i="1"/>
  <c r="E669" i="1"/>
  <c r="F665" i="1"/>
  <c r="E665" i="1"/>
  <c r="F661" i="1"/>
  <c r="E661" i="1"/>
  <c r="F657" i="1"/>
  <c r="E657" i="1"/>
  <c r="F653" i="1"/>
  <c r="E653" i="1"/>
  <c r="F649" i="1"/>
  <c r="E649" i="1"/>
  <c r="F645" i="1"/>
  <c r="E645" i="1"/>
  <c r="F641" i="1"/>
  <c r="E641" i="1"/>
  <c r="F637" i="1"/>
  <c r="E637" i="1"/>
  <c r="F633" i="1"/>
  <c r="E633" i="1"/>
  <c r="F629" i="1"/>
  <c r="E629" i="1"/>
  <c r="F625" i="1"/>
  <c r="E625" i="1"/>
  <c r="F621" i="1"/>
  <c r="E621" i="1"/>
  <c r="F617" i="1"/>
  <c r="E617" i="1"/>
  <c r="F613" i="1"/>
  <c r="E613" i="1"/>
  <c r="F609" i="1"/>
  <c r="E609" i="1"/>
  <c r="F605" i="1"/>
  <c r="E605" i="1"/>
  <c r="F601" i="1"/>
  <c r="E601" i="1"/>
  <c r="F597" i="1"/>
  <c r="E597" i="1"/>
  <c r="F593" i="1"/>
  <c r="E593" i="1"/>
  <c r="F589" i="1"/>
  <c r="E589" i="1"/>
  <c r="F585" i="1"/>
  <c r="E585" i="1"/>
  <c r="F581" i="1"/>
  <c r="E581" i="1"/>
  <c r="F577" i="1"/>
  <c r="E577" i="1"/>
  <c r="F573" i="1"/>
  <c r="E573" i="1"/>
  <c r="F569" i="1"/>
  <c r="E569" i="1"/>
  <c r="F565" i="1"/>
  <c r="E565" i="1"/>
  <c r="F561" i="1"/>
  <c r="E561" i="1"/>
  <c r="F557" i="1"/>
  <c r="E557" i="1"/>
  <c r="F553" i="1"/>
  <c r="E553" i="1"/>
  <c r="F549" i="1"/>
  <c r="E549" i="1"/>
  <c r="F545" i="1"/>
  <c r="E545" i="1"/>
  <c r="F541" i="1"/>
  <c r="E541" i="1"/>
  <c r="F537" i="1"/>
  <c r="E537" i="1"/>
  <c r="F533" i="1"/>
  <c r="E533" i="1"/>
  <c r="F529" i="1"/>
  <c r="E529" i="1"/>
  <c r="F525" i="1"/>
  <c r="E525" i="1"/>
  <c r="F521" i="1"/>
  <c r="E521" i="1"/>
  <c r="F517" i="1"/>
  <c r="E517" i="1"/>
  <c r="F513" i="1"/>
  <c r="E513" i="1"/>
  <c r="F509" i="1"/>
  <c r="E509" i="1"/>
  <c r="F505" i="1"/>
  <c r="E505" i="1"/>
  <c r="F501" i="1"/>
  <c r="E501" i="1"/>
  <c r="F497" i="1"/>
  <c r="E497" i="1"/>
  <c r="F493" i="1"/>
  <c r="E493" i="1"/>
  <c r="F489" i="1"/>
  <c r="E489" i="1"/>
  <c r="F485" i="1"/>
  <c r="E485" i="1"/>
  <c r="F481" i="1"/>
  <c r="E481" i="1"/>
  <c r="F477" i="1"/>
  <c r="E477" i="1"/>
  <c r="F473" i="1"/>
  <c r="E473" i="1"/>
  <c r="F469" i="1"/>
  <c r="E469" i="1"/>
  <c r="F465" i="1"/>
  <c r="E465" i="1"/>
  <c r="F461" i="1"/>
  <c r="E461" i="1"/>
  <c r="F457" i="1"/>
  <c r="E457" i="1"/>
  <c r="F453" i="1"/>
  <c r="E453" i="1"/>
  <c r="F449" i="1"/>
  <c r="E449" i="1"/>
  <c r="F445" i="1"/>
  <c r="E445" i="1"/>
  <c r="F441" i="1"/>
  <c r="E441" i="1"/>
  <c r="F437" i="1"/>
  <c r="E437" i="1"/>
  <c r="F433" i="1"/>
  <c r="E433" i="1"/>
  <c r="F429" i="1"/>
  <c r="E429" i="1"/>
  <c r="F425" i="1"/>
  <c r="E425" i="1"/>
  <c r="F421" i="1"/>
  <c r="E421" i="1"/>
  <c r="F417" i="1"/>
  <c r="E417" i="1"/>
  <c r="F413" i="1"/>
  <c r="E413" i="1"/>
  <c r="F409" i="1"/>
  <c r="E409" i="1"/>
  <c r="F405" i="1"/>
  <c r="E405" i="1"/>
  <c r="F401" i="1"/>
  <c r="E401" i="1"/>
  <c r="F397" i="1"/>
  <c r="E397" i="1"/>
  <c r="F393" i="1"/>
  <c r="E393" i="1"/>
  <c r="F389" i="1"/>
  <c r="E389" i="1"/>
  <c r="F385" i="1"/>
  <c r="E385" i="1"/>
  <c r="F381" i="1"/>
  <c r="E381" i="1"/>
  <c r="F377" i="1"/>
  <c r="E377" i="1"/>
  <c r="F373" i="1"/>
  <c r="E373" i="1"/>
  <c r="F369" i="1"/>
  <c r="E369" i="1"/>
  <c r="F365" i="1"/>
  <c r="E365" i="1"/>
  <c r="F361" i="1"/>
  <c r="E361" i="1"/>
  <c r="F357" i="1"/>
  <c r="E357" i="1"/>
  <c r="F353" i="1"/>
  <c r="E353" i="1"/>
  <c r="F349" i="1"/>
  <c r="E349" i="1"/>
  <c r="F345" i="1"/>
  <c r="E345" i="1"/>
  <c r="F341" i="1"/>
  <c r="E341" i="1"/>
  <c r="F337" i="1"/>
  <c r="E337" i="1"/>
  <c r="F333" i="1"/>
  <c r="E333" i="1"/>
  <c r="F329" i="1"/>
  <c r="E329" i="1"/>
  <c r="F325" i="1"/>
  <c r="E325" i="1"/>
  <c r="F321" i="1"/>
  <c r="E321" i="1"/>
  <c r="F317" i="1"/>
  <c r="E317" i="1"/>
  <c r="F313" i="1"/>
  <c r="E313" i="1"/>
  <c r="F309" i="1"/>
  <c r="E309" i="1"/>
  <c r="F305" i="1"/>
  <c r="E305" i="1"/>
  <c r="F301" i="1"/>
  <c r="E301" i="1"/>
  <c r="F297" i="1"/>
  <c r="E297" i="1"/>
  <c r="F293" i="1"/>
  <c r="E293" i="1"/>
  <c r="F289" i="1"/>
  <c r="E289" i="1"/>
  <c r="F285" i="1"/>
  <c r="E285" i="1"/>
  <c r="F281" i="1"/>
  <c r="E281" i="1"/>
  <c r="F277" i="1"/>
  <c r="E277" i="1"/>
  <c r="F273" i="1"/>
  <c r="E273" i="1"/>
  <c r="F269" i="1"/>
  <c r="E269" i="1"/>
  <c r="F265" i="1"/>
  <c r="E265" i="1"/>
  <c r="F261" i="1"/>
  <c r="E261" i="1"/>
  <c r="F257" i="1"/>
  <c r="E257" i="1"/>
  <c r="F253" i="1"/>
  <c r="E253" i="1"/>
  <c r="F249" i="1"/>
  <c r="E249" i="1"/>
  <c r="F245" i="1"/>
  <c r="E245" i="1"/>
  <c r="F241" i="1"/>
  <c r="E241" i="1"/>
  <c r="F237" i="1"/>
  <c r="E237" i="1"/>
  <c r="F233" i="1"/>
  <c r="E233" i="1"/>
  <c r="F229" i="1"/>
  <c r="E229" i="1"/>
  <c r="F225" i="1"/>
  <c r="E225" i="1"/>
  <c r="F221" i="1"/>
  <c r="E221" i="1"/>
  <c r="F217" i="1"/>
  <c r="E217" i="1"/>
  <c r="F213" i="1"/>
  <c r="E213" i="1"/>
  <c r="F209" i="1"/>
  <c r="E209" i="1"/>
  <c r="F205" i="1"/>
  <c r="E205" i="1"/>
  <c r="F201" i="1"/>
  <c r="E201" i="1"/>
  <c r="F197" i="1"/>
  <c r="E197" i="1"/>
  <c r="F193" i="1"/>
  <c r="E193" i="1"/>
  <c r="F185" i="1"/>
  <c r="E185" i="1"/>
  <c r="F181" i="1"/>
  <c r="E181" i="1"/>
  <c r="F177" i="1"/>
  <c r="E177" i="1"/>
  <c r="F169" i="1"/>
  <c r="E169" i="1"/>
  <c r="F165" i="1"/>
  <c r="E165" i="1"/>
  <c r="F161" i="1"/>
  <c r="E161" i="1"/>
  <c r="F153" i="1"/>
  <c r="E153" i="1"/>
  <c r="F149" i="1"/>
  <c r="E149" i="1"/>
  <c r="F145" i="1"/>
  <c r="E145" i="1"/>
  <c r="F137" i="1"/>
  <c r="E137" i="1"/>
  <c r="F133" i="1"/>
  <c r="E133" i="1"/>
  <c r="F129" i="1"/>
  <c r="E129" i="1"/>
  <c r="F121" i="1"/>
  <c r="E121" i="1"/>
  <c r="F117" i="1"/>
  <c r="E117" i="1"/>
  <c r="F113" i="1"/>
  <c r="E113" i="1"/>
  <c r="F105" i="1"/>
  <c r="E105" i="1"/>
  <c r="F101" i="1"/>
  <c r="E101" i="1"/>
  <c r="F97" i="1"/>
  <c r="E97" i="1"/>
  <c r="F89" i="1"/>
  <c r="E89" i="1"/>
  <c r="F85" i="1"/>
  <c r="E85" i="1"/>
  <c r="F81" i="1"/>
  <c r="E81" i="1"/>
  <c r="F73" i="1"/>
  <c r="E73" i="1"/>
  <c r="F69" i="1"/>
  <c r="E69" i="1"/>
  <c r="F65" i="1"/>
  <c r="E65" i="1"/>
  <c r="F57" i="1"/>
  <c r="E57" i="1"/>
  <c r="F53" i="1"/>
  <c r="E53" i="1"/>
  <c r="F49" i="1"/>
  <c r="E49" i="1"/>
  <c r="F41" i="1"/>
  <c r="E41" i="1"/>
  <c r="F37" i="1"/>
  <c r="E37" i="1"/>
  <c r="F33" i="1"/>
  <c r="E33" i="1"/>
  <c r="F29" i="1"/>
  <c r="E29" i="1"/>
  <c r="F25" i="1"/>
  <c r="E25" i="1"/>
  <c r="F21" i="1"/>
  <c r="E21" i="1"/>
  <c r="F17" i="1"/>
  <c r="E17" i="1"/>
  <c r="F13" i="1"/>
  <c r="E13" i="1"/>
  <c r="F9" i="1"/>
  <c r="E9" i="1"/>
  <c r="F5" i="1"/>
  <c r="E5" i="1"/>
  <c r="E20" i="1"/>
  <c r="D20" i="1" s="1"/>
  <c r="E12" i="1"/>
  <c r="D12" i="1" s="1"/>
  <c r="E194" i="1"/>
  <c r="D194" i="1" s="1"/>
  <c r="E173" i="1"/>
  <c r="D173" i="1" s="1"/>
  <c r="E130" i="1"/>
  <c r="D130" i="1" s="1"/>
  <c r="E109" i="1"/>
  <c r="D109" i="1" s="1"/>
  <c r="E66" i="1"/>
  <c r="D66" i="1" s="1"/>
  <c r="E45" i="1"/>
  <c r="D45" i="1" s="1"/>
  <c r="F188" i="1"/>
  <c r="E188" i="1"/>
  <c r="F184" i="1"/>
  <c r="E184" i="1"/>
  <c r="F180" i="1"/>
  <c r="E180" i="1"/>
  <c r="F176" i="1"/>
  <c r="E176" i="1"/>
  <c r="F172" i="1"/>
  <c r="E172" i="1"/>
  <c r="F168" i="1"/>
  <c r="E168" i="1"/>
  <c r="F164" i="1"/>
  <c r="E164" i="1"/>
  <c r="F160" i="1"/>
  <c r="E160" i="1"/>
  <c r="F156" i="1"/>
  <c r="E156" i="1"/>
  <c r="F152" i="1"/>
  <c r="E152" i="1"/>
  <c r="F148" i="1"/>
  <c r="E148" i="1"/>
  <c r="F144" i="1"/>
  <c r="E144" i="1"/>
  <c r="F140" i="1"/>
  <c r="E140" i="1"/>
  <c r="F136" i="1"/>
  <c r="E136" i="1"/>
  <c r="F132" i="1"/>
  <c r="E132" i="1"/>
  <c r="F128" i="1"/>
  <c r="E128" i="1"/>
  <c r="F124" i="1"/>
  <c r="E124" i="1"/>
  <c r="F120" i="1"/>
  <c r="E120" i="1"/>
  <c r="F116" i="1"/>
  <c r="E116" i="1"/>
  <c r="F112" i="1"/>
  <c r="E112" i="1"/>
  <c r="F108" i="1"/>
  <c r="E108" i="1"/>
  <c r="F104" i="1"/>
  <c r="E104" i="1"/>
  <c r="F100" i="1"/>
  <c r="E100" i="1"/>
  <c r="F96" i="1"/>
  <c r="E96" i="1"/>
  <c r="F92" i="1"/>
  <c r="E92" i="1"/>
  <c r="F88" i="1"/>
  <c r="E88" i="1"/>
  <c r="F84" i="1"/>
  <c r="E84" i="1"/>
  <c r="F80" i="1"/>
  <c r="E80" i="1"/>
  <c r="F76" i="1"/>
  <c r="E76" i="1"/>
  <c r="F72" i="1"/>
  <c r="E72" i="1"/>
  <c r="F68" i="1"/>
  <c r="E68" i="1"/>
  <c r="F64" i="1"/>
  <c r="E64" i="1"/>
  <c r="F60" i="1"/>
  <c r="E60" i="1"/>
  <c r="F56" i="1"/>
  <c r="E56" i="1"/>
  <c r="F52" i="1"/>
  <c r="E52" i="1"/>
  <c r="F48" i="1"/>
  <c r="E48" i="1"/>
  <c r="F44" i="1"/>
  <c r="E44" i="1"/>
  <c r="F40" i="1"/>
  <c r="E40" i="1"/>
  <c r="F36" i="1"/>
  <c r="E36" i="1"/>
  <c r="F32" i="1"/>
  <c r="E32" i="1"/>
  <c r="F28" i="1"/>
  <c r="E28" i="1"/>
  <c r="E189" i="1"/>
  <c r="D189" i="1" s="1"/>
  <c r="E146" i="1"/>
  <c r="D146" i="1" s="1"/>
  <c r="E125" i="1"/>
  <c r="D125" i="1" s="1"/>
  <c r="E82" i="1"/>
  <c r="D82" i="1" s="1"/>
  <c r="E61" i="1"/>
  <c r="D61" i="1" s="1"/>
  <c r="D375" i="1" l="1"/>
  <c r="D423" i="1"/>
  <c r="D447" i="1"/>
  <c r="D531" i="1"/>
  <c r="D567" i="1"/>
  <c r="D591" i="1"/>
  <c r="D611" i="1"/>
  <c r="D663" i="1"/>
  <c r="D687" i="1"/>
  <c r="D723" i="1"/>
  <c r="D755" i="1"/>
  <c r="D775" i="1"/>
  <c r="D799" i="1"/>
  <c r="D819" i="1"/>
  <c r="D871" i="1"/>
  <c r="D895" i="1"/>
  <c r="D931" i="1"/>
  <c r="D951" i="1"/>
  <c r="D975" i="1"/>
  <c r="D1011" i="1"/>
  <c r="D1059" i="1"/>
  <c r="D1079" i="1"/>
  <c r="D1103" i="1"/>
  <c r="D1123" i="1"/>
  <c r="D1143" i="1"/>
  <c r="D1167" i="1"/>
  <c r="D1219" i="1"/>
  <c r="D1239" i="1"/>
  <c r="D2963" i="1"/>
  <c r="D3027" i="1"/>
  <c r="D3115" i="1"/>
  <c r="D3643" i="1"/>
  <c r="D798" i="1"/>
  <c r="D806" i="1"/>
  <c r="D814" i="1"/>
  <c r="D822" i="1"/>
  <c r="D830" i="1"/>
  <c r="D838" i="1"/>
  <c r="D846" i="1"/>
  <c r="D854" i="1"/>
  <c r="D862" i="1"/>
  <c r="D870" i="1"/>
  <c r="D878" i="1"/>
  <c r="D886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06" i="1"/>
  <c r="D1014" i="1"/>
  <c r="D1022" i="1"/>
  <c r="D1030" i="1"/>
  <c r="D1038" i="1"/>
  <c r="D1046" i="1"/>
  <c r="D1054" i="1"/>
  <c r="D1062" i="1"/>
  <c r="D1070" i="1"/>
  <c r="D1078" i="1"/>
  <c r="D1086" i="1"/>
  <c r="D1094" i="1"/>
  <c r="D1102" i="1"/>
  <c r="D1110" i="1"/>
  <c r="D1118" i="1"/>
  <c r="D1126" i="1"/>
  <c r="D1134" i="1"/>
  <c r="D1142" i="1"/>
  <c r="D1150" i="1"/>
  <c r="D1158" i="1"/>
  <c r="D1166" i="1"/>
  <c r="D1174" i="1"/>
  <c r="D1182" i="1"/>
  <c r="D1190" i="1"/>
  <c r="D1198" i="1"/>
  <c r="D1206" i="1"/>
  <c r="D1214" i="1"/>
  <c r="D1222" i="1"/>
  <c r="D1230" i="1"/>
  <c r="D1238" i="1"/>
  <c r="D1246" i="1"/>
  <c r="D1254" i="1"/>
  <c r="D1262" i="1"/>
  <c r="D1270" i="1"/>
  <c r="D1278" i="1"/>
  <c r="D1286" i="1"/>
  <c r="D1294" i="1"/>
  <c r="D1302" i="1"/>
  <c r="D1310" i="1"/>
  <c r="D1318" i="1"/>
  <c r="D1326" i="1"/>
  <c r="D1334" i="1"/>
  <c r="D1342" i="1"/>
  <c r="D2406" i="1"/>
  <c r="D2414" i="1"/>
  <c r="D2422" i="1"/>
  <c r="D2430" i="1"/>
  <c r="D2438" i="1"/>
  <c r="D2446" i="1"/>
  <c r="D2454" i="1"/>
  <c r="D2462" i="1"/>
  <c r="D2470" i="1"/>
  <c r="D2478" i="1"/>
  <c r="D2486" i="1"/>
  <c r="D2494" i="1"/>
  <c r="D3731" i="1"/>
  <c r="D3779" i="1"/>
  <c r="D10" i="1"/>
  <c r="D18" i="1"/>
  <c r="D26" i="1"/>
  <c r="D34" i="1"/>
  <c r="D42" i="1"/>
  <c r="D54" i="1"/>
  <c r="D62" i="1"/>
  <c r="D74" i="1"/>
  <c r="D86" i="1"/>
  <c r="D94" i="1"/>
  <c r="D106" i="1"/>
  <c r="D118" i="1"/>
  <c r="D126" i="1"/>
  <c r="D138" i="1"/>
  <c r="D150" i="1"/>
  <c r="D158" i="1"/>
  <c r="D170" i="1"/>
  <c r="D182" i="1"/>
  <c r="D190" i="1"/>
  <c r="D202" i="1"/>
  <c r="D210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11" i="1"/>
  <c r="D19" i="1"/>
  <c r="D27" i="1"/>
  <c r="D35" i="1"/>
  <c r="D43" i="1"/>
  <c r="D55" i="1"/>
  <c r="D63" i="1"/>
  <c r="D71" i="1"/>
  <c r="D79" i="1"/>
  <c r="D87" i="1"/>
  <c r="D95" i="1"/>
  <c r="D107" i="1"/>
  <c r="D123" i="1"/>
  <c r="D139" i="1"/>
  <c r="D155" i="1"/>
  <c r="D175" i="1"/>
  <c r="D195" i="1"/>
  <c r="D215" i="1"/>
  <c r="D231" i="1"/>
  <c r="D243" i="1"/>
  <c r="D255" i="1"/>
  <c r="D271" i="1"/>
  <c r="D303" i="1"/>
  <c r="D323" i="1"/>
  <c r="D1263" i="1"/>
  <c r="D1299" i="1"/>
  <c r="D1335" i="1"/>
  <c r="D1359" i="1"/>
  <c r="D1395" i="1"/>
  <c r="D1415" i="1"/>
  <c r="D1439" i="1"/>
  <c r="D1503" i="1"/>
  <c r="D650" i="1"/>
  <c r="D1350" i="1"/>
  <c r="D1358" i="1"/>
  <c r="D1366" i="1"/>
  <c r="D1374" i="1"/>
  <c r="D1382" i="1"/>
  <c r="D1390" i="1"/>
  <c r="D1398" i="1"/>
  <c r="D1406" i="1"/>
  <c r="D1414" i="1"/>
  <c r="D1422" i="1"/>
  <c r="D1430" i="1"/>
  <c r="D1438" i="1"/>
  <c r="D1446" i="1"/>
  <c r="D1454" i="1"/>
  <c r="D1462" i="1"/>
  <c r="D1470" i="1"/>
  <c r="D1478" i="1"/>
  <c r="D1486" i="1"/>
  <c r="D1494" i="1"/>
  <c r="D1502" i="1"/>
  <c r="D1510" i="1"/>
  <c r="D1518" i="1"/>
  <c r="D1526" i="1"/>
  <c r="D1534" i="1"/>
  <c r="D1542" i="1"/>
  <c r="D1550" i="1"/>
  <c r="D1558" i="1"/>
  <c r="D1566" i="1"/>
  <c r="D1574" i="1"/>
  <c r="D1582" i="1"/>
  <c r="D1590" i="1"/>
  <c r="D1598" i="1"/>
  <c r="D1606" i="1"/>
  <c r="D1614" i="1"/>
  <c r="D1622" i="1"/>
  <c r="D1630" i="1"/>
  <c r="D1638" i="1"/>
  <c r="D1646" i="1"/>
  <c r="D1654" i="1"/>
  <c r="D1662" i="1"/>
  <c r="D1670" i="1"/>
  <c r="D1678" i="1"/>
  <c r="D1686" i="1"/>
  <c r="D1694" i="1"/>
  <c r="D1702" i="1"/>
  <c r="D1710" i="1"/>
  <c r="D1718" i="1"/>
  <c r="D1726" i="1"/>
  <c r="D1734" i="1"/>
  <c r="D1742" i="1"/>
  <c r="D1750" i="1"/>
  <c r="D1758" i="1"/>
  <c r="D1766" i="1"/>
  <c r="D1774" i="1"/>
  <c r="D1782" i="1"/>
  <c r="D1790" i="1"/>
  <c r="D1798" i="1"/>
  <c r="D1806" i="1"/>
  <c r="D1814" i="1"/>
  <c r="D1822" i="1"/>
  <c r="D1830" i="1"/>
  <c r="D1838" i="1"/>
  <c r="D1846" i="1"/>
  <c r="D1854" i="1"/>
  <c r="D1862" i="1"/>
  <c r="D1870" i="1"/>
  <c r="D1878" i="1"/>
  <c r="D1886" i="1"/>
  <c r="D1894" i="1"/>
  <c r="D1902" i="1"/>
  <c r="D1910" i="1"/>
  <c r="D1918" i="1"/>
  <c r="D1926" i="1"/>
  <c r="D1934" i="1"/>
  <c r="D1942" i="1"/>
  <c r="D1950" i="1"/>
  <c r="D1958" i="1"/>
  <c r="D1966" i="1"/>
  <c r="D1974" i="1"/>
  <c r="D1982" i="1"/>
  <c r="D1990" i="1"/>
  <c r="D1998" i="1"/>
  <c r="D2006" i="1"/>
  <c r="D2014" i="1"/>
  <c r="D2022" i="1"/>
  <c r="D2030" i="1"/>
  <c r="D2038" i="1"/>
  <c r="D2046" i="1"/>
  <c r="D2054" i="1"/>
  <c r="D2062" i="1"/>
  <c r="D2070" i="1"/>
  <c r="D2078" i="1"/>
  <c r="D2086" i="1"/>
  <c r="D2094" i="1"/>
  <c r="D2102" i="1"/>
  <c r="D2110" i="1"/>
  <c r="D2118" i="1"/>
  <c r="D2126" i="1"/>
  <c r="D2134" i="1"/>
  <c r="D2142" i="1"/>
  <c r="D2150" i="1"/>
  <c r="D2158" i="1"/>
  <c r="D2166" i="1"/>
  <c r="D2174" i="1"/>
  <c r="D2182" i="1"/>
  <c r="D2190" i="1"/>
  <c r="D2198" i="1"/>
  <c r="D2206" i="1"/>
  <c r="D2214" i="1"/>
  <c r="D2222" i="1"/>
  <c r="D2230" i="1"/>
  <c r="D2238" i="1"/>
  <c r="D2246" i="1"/>
  <c r="D2254" i="1"/>
  <c r="D2262" i="1"/>
  <c r="D2270" i="1"/>
  <c r="D2278" i="1"/>
  <c r="D2286" i="1"/>
  <c r="D2294" i="1"/>
  <c r="D2302" i="1"/>
  <c r="D2310" i="1"/>
  <c r="D2318" i="1"/>
  <c r="D2326" i="1"/>
  <c r="D2334" i="1"/>
  <c r="D2342" i="1"/>
  <c r="D2350" i="1"/>
  <c r="D2358" i="1"/>
  <c r="D2366" i="1"/>
  <c r="D2374" i="1"/>
  <c r="D2382" i="1"/>
  <c r="D2390" i="1"/>
  <c r="D2398" i="1"/>
  <c r="D2502" i="1"/>
  <c r="D2510" i="1"/>
  <c r="D2518" i="1"/>
  <c r="D2526" i="1"/>
  <c r="D2534" i="1"/>
  <c r="D2542" i="1"/>
  <c r="D2742" i="1"/>
  <c r="D2750" i="1"/>
  <c r="D2758" i="1"/>
  <c r="D2766" i="1"/>
  <c r="D2774" i="1"/>
  <c r="D2782" i="1"/>
  <c r="D2790" i="1"/>
  <c r="D2798" i="1"/>
  <c r="D2806" i="1"/>
  <c r="D2814" i="1"/>
  <c r="D2822" i="1"/>
  <c r="D2830" i="1"/>
  <c r="D2838" i="1"/>
  <c r="D2846" i="1"/>
  <c r="D2942" i="1"/>
  <c r="D2950" i="1"/>
  <c r="D2958" i="1"/>
  <c r="D218" i="1"/>
  <c r="D2946" i="1"/>
  <c r="D2954" i="1"/>
  <c r="D2962" i="1"/>
  <c r="D2970" i="1"/>
  <c r="D2978" i="1"/>
  <c r="D2986" i="1"/>
  <c r="D2994" i="1"/>
  <c r="D3002" i="1"/>
  <c r="D3010" i="1"/>
  <c r="D3018" i="1"/>
  <c r="D3026" i="1"/>
  <c r="D3034" i="1"/>
  <c r="D3042" i="1"/>
  <c r="D3050" i="1"/>
  <c r="D3058" i="1"/>
  <c r="D3066" i="1"/>
  <c r="D3074" i="1"/>
  <c r="D3082" i="1"/>
  <c r="D3090" i="1"/>
  <c r="D3098" i="1"/>
  <c r="D3106" i="1"/>
  <c r="D3114" i="1"/>
  <c r="D3122" i="1"/>
  <c r="D3130" i="1"/>
  <c r="D3138" i="1"/>
  <c r="D3146" i="1"/>
  <c r="D3154" i="1"/>
  <c r="D3162" i="1"/>
  <c r="D3170" i="1"/>
  <c r="D3178" i="1"/>
  <c r="D3186" i="1"/>
  <c r="D3194" i="1"/>
  <c r="D3202" i="1"/>
  <c r="D3210" i="1"/>
  <c r="D3218" i="1"/>
  <c r="D3226" i="1"/>
  <c r="D3234" i="1"/>
  <c r="D3242" i="1"/>
  <c r="D3250" i="1"/>
  <c r="D3258" i="1"/>
  <c r="D3266" i="1"/>
  <c r="D3274" i="1"/>
  <c r="D3282" i="1"/>
  <c r="D3290" i="1"/>
  <c r="D3298" i="1"/>
  <c r="D3306" i="1"/>
  <c r="D3314" i="1"/>
  <c r="D3322" i="1"/>
  <c r="D3330" i="1"/>
  <c r="D3338" i="1"/>
  <c r="D3346" i="1"/>
  <c r="D3354" i="1"/>
  <c r="D3362" i="1"/>
  <c r="D3370" i="1"/>
  <c r="D3378" i="1"/>
  <c r="D3386" i="1"/>
  <c r="D3394" i="1"/>
  <c r="D3402" i="1"/>
  <c r="D3410" i="1"/>
  <c r="D3418" i="1"/>
  <c r="D3426" i="1"/>
  <c r="D3434" i="1"/>
  <c r="D3442" i="1"/>
  <c r="D3450" i="1"/>
  <c r="D3458" i="1"/>
  <c r="D3466" i="1"/>
  <c r="D3474" i="1"/>
  <c r="D666" i="1"/>
  <c r="D2550" i="1"/>
  <c r="D2558" i="1"/>
  <c r="D2566" i="1"/>
  <c r="D2574" i="1"/>
  <c r="D2582" i="1"/>
  <c r="D2590" i="1"/>
  <c r="D2598" i="1"/>
  <c r="D2606" i="1"/>
  <c r="D2614" i="1"/>
  <c r="D2622" i="1"/>
  <c r="D2630" i="1"/>
  <c r="D2638" i="1"/>
  <c r="D2646" i="1"/>
  <c r="D2654" i="1"/>
  <c r="D2662" i="1"/>
  <c r="D2670" i="1"/>
  <c r="D2678" i="1"/>
  <c r="D2686" i="1"/>
  <c r="D2694" i="1"/>
  <c r="D2702" i="1"/>
  <c r="D2710" i="1"/>
  <c r="D2718" i="1"/>
  <c r="D2726" i="1"/>
  <c r="D2734" i="1"/>
  <c r="D2854" i="1"/>
  <c r="D2862" i="1"/>
  <c r="D2870" i="1"/>
  <c r="D2878" i="1"/>
  <c r="D2886" i="1"/>
  <c r="D2894" i="1"/>
  <c r="D2902" i="1"/>
  <c r="D2910" i="1"/>
  <c r="D2918" i="1"/>
  <c r="D2926" i="1"/>
  <c r="D2934" i="1"/>
  <c r="D658" i="1"/>
  <c r="D794" i="1"/>
  <c r="D802" i="1"/>
  <c r="D810" i="1"/>
  <c r="D818" i="1"/>
  <c r="D826" i="1"/>
  <c r="D834" i="1"/>
  <c r="D842" i="1"/>
  <c r="D850" i="1"/>
  <c r="D858" i="1"/>
  <c r="D866" i="1"/>
  <c r="D874" i="1"/>
  <c r="D882" i="1"/>
  <c r="D890" i="1"/>
  <c r="D898" i="1"/>
  <c r="D906" i="1"/>
  <c r="D914" i="1"/>
  <c r="D922" i="1"/>
  <c r="D930" i="1"/>
  <c r="D938" i="1"/>
  <c r="D946" i="1"/>
  <c r="D954" i="1"/>
  <c r="D962" i="1"/>
  <c r="D970" i="1"/>
  <c r="D978" i="1"/>
  <c r="D986" i="1"/>
  <c r="D994" i="1"/>
  <c r="D1002" i="1"/>
  <c r="D1010" i="1"/>
  <c r="D1018" i="1"/>
  <c r="D1026" i="1"/>
  <c r="D1034" i="1"/>
  <c r="D1042" i="1"/>
  <c r="D1050" i="1"/>
  <c r="D1058" i="1"/>
  <c r="D1066" i="1"/>
  <c r="D1074" i="1"/>
  <c r="D1082" i="1"/>
  <c r="D1090" i="1"/>
  <c r="D1098" i="1"/>
  <c r="D1106" i="1"/>
  <c r="D1114" i="1"/>
  <c r="D1122" i="1"/>
  <c r="D1130" i="1"/>
  <c r="D1138" i="1"/>
  <c r="D1146" i="1"/>
  <c r="D1154" i="1"/>
  <c r="D1162" i="1"/>
  <c r="D1170" i="1"/>
  <c r="D1178" i="1"/>
  <c r="D1186" i="1"/>
  <c r="D1194" i="1"/>
  <c r="D1202" i="1"/>
  <c r="D1210" i="1"/>
  <c r="D1218" i="1"/>
  <c r="D1226" i="1"/>
  <c r="D1234" i="1"/>
  <c r="D1242" i="1"/>
  <c r="D1250" i="1"/>
  <c r="D1258" i="1"/>
  <c r="D1266" i="1"/>
  <c r="D1274" i="1"/>
  <c r="D1282" i="1"/>
  <c r="D1290" i="1"/>
  <c r="D1298" i="1"/>
  <c r="D1306" i="1"/>
  <c r="D1314" i="1"/>
  <c r="D1322" i="1"/>
  <c r="D1330" i="1"/>
  <c r="D1338" i="1"/>
  <c r="D1346" i="1"/>
  <c r="D1354" i="1"/>
  <c r="D1362" i="1"/>
  <c r="D1370" i="1"/>
  <c r="D1378" i="1"/>
  <c r="D1386" i="1"/>
  <c r="D1394" i="1"/>
  <c r="D1402" i="1"/>
  <c r="D1410" i="1"/>
  <c r="D1418" i="1"/>
  <c r="D1426" i="1"/>
  <c r="D1434" i="1"/>
  <c r="D1442" i="1"/>
  <c r="D1450" i="1"/>
  <c r="D1458" i="1"/>
  <c r="D1466" i="1"/>
  <c r="D1474" i="1"/>
  <c r="D1482" i="1"/>
  <c r="D1490" i="1"/>
  <c r="D1498" i="1"/>
  <c r="D1506" i="1"/>
  <c r="D1514" i="1"/>
  <c r="D1522" i="1"/>
  <c r="D1530" i="1"/>
  <c r="D1538" i="1"/>
  <c r="D1546" i="1"/>
  <c r="D1554" i="1"/>
  <c r="D1562" i="1"/>
  <c r="D1570" i="1"/>
  <c r="D1578" i="1"/>
  <c r="D1586" i="1"/>
  <c r="D1594" i="1"/>
  <c r="D1602" i="1"/>
  <c r="D1610" i="1"/>
  <c r="D1618" i="1"/>
  <c r="D1626" i="1"/>
  <c r="D1634" i="1"/>
  <c r="D1642" i="1"/>
  <c r="D1650" i="1"/>
  <c r="D1658" i="1"/>
  <c r="D1666" i="1"/>
  <c r="D1674" i="1"/>
  <c r="D1682" i="1"/>
  <c r="D1690" i="1"/>
  <c r="D1698" i="1"/>
  <c r="D1706" i="1"/>
  <c r="D1714" i="1"/>
  <c r="D1722" i="1"/>
  <c r="D1730" i="1"/>
  <c r="D1738" i="1"/>
  <c r="D1746" i="1"/>
  <c r="D1754" i="1"/>
  <c r="D1762" i="1"/>
  <c r="D1770" i="1"/>
  <c r="D1778" i="1"/>
  <c r="D1786" i="1"/>
  <c r="D1794" i="1"/>
  <c r="D1802" i="1"/>
  <c r="D1810" i="1"/>
  <c r="D1818" i="1"/>
  <c r="D1826" i="1"/>
  <c r="D1834" i="1"/>
  <c r="D1842" i="1"/>
  <c r="D1850" i="1"/>
  <c r="D1858" i="1"/>
  <c r="D1866" i="1"/>
  <c r="D1874" i="1"/>
  <c r="D1882" i="1"/>
  <c r="D1890" i="1"/>
  <c r="D1898" i="1"/>
  <c r="D1906" i="1"/>
  <c r="D1914" i="1"/>
  <c r="D1922" i="1"/>
  <c r="D1930" i="1"/>
  <c r="D1938" i="1"/>
  <c r="D1946" i="1"/>
  <c r="D1954" i="1"/>
  <c r="D1962" i="1"/>
  <c r="D1970" i="1"/>
  <c r="D1978" i="1"/>
  <c r="D1986" i="1"/>
  <c r="D1994" i="1"/>
  <c r="D2002" i="1"/>
  <c r="D2010" i="1"/>
  <c r="D2018" i="1"/>
  <c r="D2026" i="1"/>
  <c r="D2034" i="1"/>
  <c r="D2042" i="1"/>
  <c r="D2050" i="1"/>
  <c r="D2058" i="1"/>
  <c r="D2066" i="1"/>
  <c r="D2074" i="1"/>
  <c r="D2082" i="1"/>
  <c r="D2090" i="1"/>
  <c r="D2098" i="1"/>
  <c r="D2106" i="1"/>
  <c r="D2114" i="1"/>
  <c r="D2122" i="1"/>
  <c r="D2130" i="1"/>
  <c r="D2138" i="1"/>
  <c r="D2146" i="1"/>
  <c r="D2154" i="1"/>
  <c r="D2162" i="1"/>
  <c r="D2170" i="1"/>
  <c r="D2178" i="1"/>
  <c r="D2186" i="1"/>
  <c r="D2194" i="1"/>
  <c r="D2202" i="1"/>
  <c r="D2210" i="1"/>
  <c r="D2218" i="1"/>
  <c r="D2226" i="1"/>
  <c r="D2234" i="1"/>
  <c r="D2242" i="1"/>
  <c r="D2250" i="1"/>
  <c r="D2258" i="1"/>
  <c r="D1531" i="1"/>
  <c r="D1611" i="1"/>
  <c r="D1715" i="1"/>
  <c r="D1779" i="1"/>
  <c r="D1859" i="1"/>
  <c r="D1931" i="1"/>
  <c r="D1979" i="1"/>
  <c r="D2043" i="1"/>
  <c r="D2123" i="1"/>
  <c r="D2171" i="1"/>
  <c r="D2235" i="1"/>
  <c r="D2299" i="1"/>
  <c r="D2331" i="1"/>
  <c r="D2395" i="1"/>
  <c r="D2499" i="1"/>
  <c r="D2563" i="1"/>
  <c r="D2611" i="1"/>
  <c r="D2691" i="1"/>
  <c r="D2771" i="1"/>
  <c r="D2819" i="1"/>
  <c r="D2867" i="1"/>
  <c r="D2931" i="1"/>
  <c r="D2266" i="1"/>
  <c r="D2274" i="1"/>
  <c r="D2282" i="1"/>
  <c r="D2290" i="1"/>
  <c r="D2298" i="1"/>
  <c r="D2306" i="1"/>
  <c r="D2314" i="1"/>
  <c r="D2322" i="1"/>
  <c r="D2330" i="1"/>
  <c r="D2338" i="1"/>
  <c r="D2346" i="1"/>
  <c r="D2354" i="1"/>
  <c r="D2362" i="1"/>
  <c r="D2370" i="1"/>
  <c r="D2378" i="1"/>
  <c r="D2386" i="1"/>
  <c r="D2394" i="1"/>
  <c r="D2402" i="1"/>
  <c r="D2410" i="1"/>
  <c r="D2418" i="1"/>
  <c r="D2426" i="1"/>
  <c r="D2434" i="1"/>
  <c r="D2442" i="1"/>
  <c r="D2450" i="1"/>
  <c r="D2458" i="1"/>
  <c r="D2466" i="1"/>
  <c r="D2474" i="1"/>
  <c r="D2482" i="1"/>
  <c r="D2490" i="1"/>
  <c r="D2498" i="1"/>
  <c r="D2506" i="1"/>
  <c r="D2514" i="1"/>
  <c r="D2522" i="1"/>
  <c r="D2530" i="1"/>
  <c r="D2538" i="1"/>
  <c r="D2546" i="1"/>
  <c r="D2554" i="1"/>
  <c r="D2562" i="1"/>
  <c r="D2570" i="1"/>
  <c r="D2578" i="1"/>
  <c r="D2586" i="1"/>
  <c r="D2594" i="1"/>
  <c r="D2602" i="1"/>
  <c r="D2610" i="1"/>
  <c r="D2618" i="1"/>
  <c r="D2626" i="1"/>
  <c r="D2634" i="1"/>
  <c r="D2642" i="1"/>
  <c r="D2650" i="1"/>
  <c r="D2658" i="1"/>
  <c r="D2666" i="1"/>
  <c r="D2674" i="1"/>
  <c r="D2682" i="1"/>
  <c r="D2690" i="1"/>
  <c r="D2698" i="1"/>
  <c r="D2706" i="1"/>
  <c r="D2714" i="1"/>
  <c r="D2722" i="1"/>
  <c r="D2730" i="1"/>
  <c r="D2738" i="1"/>
  <c r="D2746" i="1"/>
  <c r="D2754" i="1"/>
  <c r="D2762" i="1"/>
  <c r="D2770" i="1"/>
  <c r="D2778" i="1"/>
  <c r="D2786" i="1"/>
  <c r="D2794" i="1"/>
  <c r="D2802" i="1"/>
  <c r="D2810" i="1"/>
  <c r="D2818" i="1"/>
  <c r="D2826" i="1"/>
  <c r="D2834" i="1"/>
  <c r="D2842" i="1"/>
  <c r="D2850" i="1"/>
  <c r="D2858" i="1"/>
  <c r="D2866" i="1"/>
  <c r="D2874" i="1"/>
  <c r="D2882" i="1"/>
  <c r="D2890" i="1"/>
  <c r="D2898" i="1"/>
  <c r="D2906" i="1"/>
  <c r="D2914" i="1"/>
  <c r="D2922" i="1"/>
  <c r="D2930" i="1"/>
  <c r="D2938" i="1"/>
  <c r="D2966" i="1"/>
  <c r="D2974" i="1"/>
  <c r="D2982" i="1"/>
  <c r="D2990" i="1"/>
  <c r="D2998" i="1"/>
  <c r="D3006" i="1"/>
  <c r="D3014" i="1"/>
  <c r="D3022" i="1"/>
  <c r="D3030" i="1"/>
  <c r="D3038" i="1"/>
  <c r="D3046" i="1"/>
  <c r="D3054" i="1"/>
  <c r="D3062" i="1"/>
  <c r="D3070" i="1"/>
  <c r="D3078" i="1"/>
  <c r="D3086" i="1"/>
  <c r="D3094" i="1"/>
  <c r="D3102" i="1"/>
  <c r="D3110" i="1"/>
  <c r="D3118" i="1"/>
  <c r="D3126" i="1"/>
  <c r="D3134" i="1"/>
  <c r="D3142" i="1"/>
  <c r="D3150" i="1"/>
  <c r="D3158" i="1"/>
  <c r="D3166" i="1"/>
  <c r="D3174" i="1"/>
  <c r="D3182" i="1"/>
  <c r="D3190" i="1"/>
  <c r="D3198" i="1"/>
  <c r="D3206" i="1"/>
  <c r="D3214" i="1"/>
  <c r="D3222" i="1"/>
  <c r="D3230" i="1"/>
  <c r="D3238" i="1"/>
  <c r="D3246" i="1"/>
  <c r="D3254" i="1"/>
  <c r="D3262" i="1"/>
  <c r="D3270" i="1"/>
  <c r="D3278" i="1"/>
  <c r="D3286" i="1"/>
  <c r="D3294" i="1"/>
  <c r="D3302" i="1"/>
  <c r="D3310" i="1"/>
  <c r="D3318" i="1"/>
  <c r="D3326" i="1"/>
  <c r="D3334" i="1"/>
  <c r="D3342" i="1"/>
  <c r="D3350" i="1"/>
  <c r="D3358" i="1"/>
  <c r="D3366" i="1"/>
  <c r="D3374" i="1"/>
  <c r="D3382" i="1"/>
  <c r="D3390" i="1"/>
  <c r="D3398" i="1"/>
  <c r="D3406" i="1"/>
  <c r="D3414" i="1"/>
  <c r="D3422" i="1"/>
  <c r="D3438" i="1"/>
  <c r="D3446" i="1"/>
  <c r="D3454" i="1"/>
  <c r="D3462" i="1"/>
  <c r="D3470" i="1"/>
  <c r="D3163" i="1"/>
  <c r="D3211" i="1"/>
  <c r="D3275" i="1"/>
  <c r="D3307" i="1"/>
  <c r="D3371" i="1"/>
  <c r="D3427" i="1"/>
  <c r="D3491" i="1"/>
  <c r="D3539" i="1"/>
  <c r="D3579" i="1"/>
  <c r="D674" i="1"/>
  <c r="D682" i="1"/>
  <c r="D690" i="1"/>
  <c r="D698" i="1"/>
  <c r="D706" i="1"/>
  <c r="D714" i="1"/>
  <c r="D722" i="1"/>
  <c r="D730" i="1"/>
  <c r="D738" i="1"/>
  <c r="D746" i="1"/>
  <c r="D754" i="1"/>
  <c r="D762" i="1"/>
  <c r="D770" i="1"/>
  <c r="D778" i="1"/>
  <c r="D786" i="1"/>
  <c r="D192" i="1"/>
  <c r="D200" i="1"/>
  <c r="D208" i="1"/>
  <c r="D216" i="1"/>
  <c r="D224" i="1"/>
  <c r="D232" i="1"/>
  <c r="D240" i="1"/>
  <c r="D248" i="1"/>
  <c r="D256" i="1"/>
  <c r="D264" i="1"/>
  <c r="D272" i="1"/>
  <c r="D280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D680" i="1"/>
  <c r="D688" i="1"/>
  <c r="D696" i="1"/>
  <c r="D704" i="1"/>
  <c r="D712" i="1"/>
  <c r="D720" i="1"/>
  <c r="D728" i="1"/>
  <c r="D736" i="1"/>
  <c r="D744" i="1"/>
  <c r="D752" i="1"/>
  <c r="D760" i="1"/>
  <c r="D768" i="1"/>
  <c r="D776" i="1"/>
  <c r="D784" i="1"/>
  <c r="D792" i="1"/>
  <c r="D800" i="1"/>
  <c r="D808" i="1"/>
  <c r="D816" i="1"/>
  <c r="D824" i="1"/>
  <c r="D832" i="1"/>
  <c r="D840" i="1"/>
  <c r="D848" i="1"/>
  <c r="D856" i="1"/>
  <c r="D864" i="1"/>
  <c r="D872" i="1"/>
  <c r="D880" i="1"/>
  <c r="D888" i="1"/>
  <c r="D896" i="1"/>
  <c r="D904" i="1"/>
  <c r="D912" i="1"/>
  <c r="D920" i="1"/>
  <c r="D928" i="1"/>
  <c r="D936" i="1"/>
  <c r="D944" i="1"/>
  <c r="D952" i="1"/>
  <c r="D960" i="1"/>
  <c r="D968" i="1"/>
  <c r="D976" i="1"/>
  <c r="D984" i="1"/>
  <c r="D992" i="1"/>
  <c r="D1000" i="1"/>
  <c r="D1008" i="1"/>
  <c r="D1016" i="1"/>
  <c r="D1024" i="1"/>
  <c r="D1032" i="1"/>
  <c r="D1040" i="1"/>
  <c r="D1048" i="1"/>
  <c r="D1056" i="1"/>
  <c r="D1064" i="1"/>
  <c r="D1072" i="1"/>
  <c r="D1080" i="1"/>
  <c r="D1088" i="1"/>
  <c r="D1096" i="1"/>
  <c r="D1104" i="1"/>
  <c r="D1112" i="1"/>
  <c r="D1120" i="1"/>
  <c r="D1128" i="1"/>
  <c r="D1136" i="1"/>
  <c r="D1144" i="1"/>
  <c r="D1152" i="1"/>
  <c r="D1160" i="1"/>
  <c r="D1168" i="1"/>
  <c r="D1176" i="1"/>
  <c r="D1184" i="1"/>
  <c r="D1192" i="1"/>
  <c r="D1200" i="1"/>
  <c r="D1208" i="1"/>
  <c r="D1216" i="1"/>
  <c r="D1224" i="1"/>
  <c r="D1232" i="1"/>
  <c r="D1240" i="1"/>
  <c r="D1248" i="1"/>
  <c r="D1256" i="1"/>
  <c r="D1264" i="1"/>
  <c r="D1272" i="1"/>
  <c r="D1280" i="1"/>
  <c r="D1288" i="1"/>
  <c r="D1296" i="1"/>
  <c r="D1304" i="1"/>
  <c r="D1312" i="1"/>
  <c r="D1320" i="1"/>
  <c r="D1328" i="1"/>
  <c r="D1336" i="1"/>
  <c r="D1344" i="1"/>
  <c r="D1352" i="1"/>
  <c r="D1360" i="1"/>
  <c r="D1368" i="1"/>
  <c r="D1376" i="1"/>
  <c r="D1384" i="1"/>
  <c r="D1392" i="1"/>
  <c r="D1400" i="1"/>
  <c r="D1408" i="1"/>
  <c r="D1416" i="1"/>
  <c r="D1424" i="1"/>
  <c r="D1432" i="1"/>
  <c r="D1440" i="1"/>
  <c r="D1448" i="1"/>
  <c r="D1456" i="1"/>
  <c r="D1464" i="1"/>
  <c r="D1472" i="1"/>
  <c r="D1480" i="1"/>
  <c r="D1488" i="1"/>
  <c r="D1496" i="1"/>
  <c r="D1504" i="1"/>
  <c r="D1512" i="1"/>
  <c r="D1520" i="1"/>
  <c r="D1528" i="1"/>
  <c r="D1536" i="1"/>
  <c r="D1544" i="1"/>
  <c r="D1552" i="1"/>
  <c r="D1560" i="1"/>
  <c r="D1568" i="1"/>
  <c r="D1576" i="1"/>
  <c r="D1584" i="1"/>
  <c r="D1592" i="1"/>
  <c r="D1600" i="1"/>
  <c r="D1608" i="1"/>
  <c r="D1616" i="1"/>
  <c r="D1624" i="1"/>
  <c r="D1632" i="1"/>
  <c r="D1640" i="1"/>
  <c r="D1648" i="1"/>
  <c r="D1656" i="1"/>
  <c r="D1664" i="1"/>
  <c r="D1672" i="1"/>
  <c r="D1680" i="1"/>
  <c r="D1688" i="1"/>
  <c r="D1696" i="1"/>
  <c r="D1704" i="1"/>
  <c r="D1712" i="1"/>
  <c r="D1720" i="1"/>
  <c r="D1728" i="1"/>
  <c r="D1736" i="1"/>
  <c r="D1744" i="1"/>
  <c r="D1752" i="1"/>
  <c r="D1760" i="1"/>
  <c r="D1768" i="1"/>
  <c r="D1776" i="1"/>
  <c r="D1784" i="1"/>
  <c r="D1792" i="1"/>
  <c r="D1800" i="1"/>
  <c r="D1808" i="1"/>
  <c r="D1816" i="1"/>
  <c r="D1824" i="1"/>
  <c r="D1832" i="1"/>
  <c r="D1840" i="1"/>
  <c r="D1848" i="1"/>
  <c r="D1856" i="1"/>
  <c r="D1864" i="1"/>
  <c r="D1872" i="1"/>
  <c r="D1880" i="1"/>
  <c r="D1888" i="1"/>
  <c r="D1896" i="1"/>
  <c r="D1904" i="1"/>
  <c r="D1912" i="1"/>
  <c r="D1920" i="1"/>
  <c r="D1928" i="1"/>
  <c r="D1936" i="1"/>
  <c r="D1944" i="1"/>
  <c r="D1952" i="1"/>
  <c r="D1960" i="1"/>
  <c r="D1968" i="1"/>
  <c r="D1976" i="1"/>
  <c r="D1984" i="1"/>
  <c r="D1992" i="1"/>
  <c r="D2000" i="1"/>
  <c r="D2008" i="1"/>
  <c r="D2016" i="1"/>
  <c r="D2024" i="1"/>
  <c r="D2032" i="1"/>
  <c r="D2040" i="1"/>
  <c r="D2048" i="1"/>
  <c r="D2056" i="1"/>
  <c r="D2064" i="1"/>
  <c r="D2072" i="1"/>
  <c r="D2080" i="1"/>
  <c r="D2088" i="1"/>
  <c r="D2096" i="1"/>
  <c r="D2104" i="1"/>
  <c r="D2112" i="1"/>
  <c r="D2120" i="1"/>
  <c r="D2128" i="1"/>
  <c r="D2136" i="1"/>
  <c r="D2144" i="1"/>
  <c r="D2152" i="1"/>
  <c r="D2160" i="1"/>
  <c r="D2168" i="1"/>
  <c r="D2176" i="1"/>
  <c r="D2184" i="1"/>
  <c r="D2192" i="1"/>
  <c r="D2200" i="1"/>
  <c r="D2208" i="1"/>
  <c r="D2216" i="1"/>
  <c r="D2224" i="1"/>
  <c r="D2232" i="1"/>
  <c r="D2240" i="1"/>
  <c r="D2248" i="1"/>
  <c r="D2256" i="1"/>
  <c r="D2264" i="1"/>
  <c r="D2272" i="1"/>
  <c r="D2280" i="1"/>
  <c r="D2288" i="1"/>
  <c r="D2296" i="1"/>
  <c r="D2304" i="1"/>
  <c r="D2312" i="1"/>
  <c r="D2320" i="1"/>
  <c r="D2328" i="1"/>
  <c r="D2336" i="1"/>
  <c r="D2344" i="1"/>
  <c r="D2352" i="1"/>
  <c r="D2360" i="1"/>
  <c r="D2368" i="1"/>
  <c r="D2376" i="1"/>
  <c r="D2384" i="1"/>
  <c r="D2392" i="1"/>
  <c r="D2400" i="1"/>
  <c r="D2408" i="1"/>
  <c r="D2416" i="1"/>
  <c r="D2424" i="1"/>
  <c r="D2432" i="1"/>
  <c r="D2440" i="1"/>
  <c r="D2448" i="1"/>
  <c r="D2456" i="1"/>
  <c r="D2464" i="1"/>
  <c r="D2472" i="1"/>
  <c r="D2480" i="1"/>
  <c r="D2488" i="1"/>
  <c r="D2496" i="1"/>
  <c r="D2504" i="1"/>
  <c r="D2512" i="1"/>
  <c r="D2520" i="1"/>
  <c r="D2528" i="1"/>
  <c r="D2536" i="1"/>
  <c r="D2544" i="1"/>
  <c r="D2552" i="1"/>
  <c r="D2560" i="1"/>
  <c r="D2568" i="1"/>
  <c r="D2576" i="1"/>
  <c r="D2584" i="1"/>
  <c r="D2592" i="1"/>
  <c r="D2600" i="1"/>
  <c r="D2608" i="1"/>
  <c r="D2616" i="1"/>
  <c r="D2624" i="1"/>
  <c r="D2632" i="1"/>
  <c r="D2640" i="1"/>
  <c r="D2648" i="1"/>
  <c r="D2656" i="1"/>
  <c r="D2664" i="1"/>
  <c r="D2672" i="1"/>
  <c r="D2680" i="1"/>
  <c r="D2688" i="1"/>
  <c r="D2696" i="1"/>
  <c r="D2704" i="1"/>
  <c r="D2712" i="1"/>
  <c r="D2720" i="1"/>
  <c r="D2728" i="1"/>
  <c r="D2736" i="1"/>
  <c r="D2744" i="1"/>
  <c r="D2752" i="1"/>
  <c r="D2760" i="1"/>
  <c r="D2768" i="1"/>
  <c r="D2776" i="1"/>
  <c r="D6" i="1"/>
  <c r="D14" i="1"/>
  <c r="D22" i="1"/>
  <c r="D30" i="1"/>
  <c r="D38" i="1"/>
  <c r="D46" i="1"/>
  <c r="D58" i="1"/>
  <c r="D70" i="1"/>
  <c r="D78" i="1"/>
  <c r="D90" i="1"/>
  <c r="D102" i="1"/>
  <c r="D110" i="1"/>
  <c r="D122" i="1"/>
  <c r="D134" i="1"/>
  <c r="D142" i="1"/>
  <c r="D154" i="1"/>
  <c r="D166" i="1"/>
  <c r="D174" i="1"/>
  <c r="D186" i="1"/>
  <c r="D198" i="1"/>
  <c r="D206" i="1"/>
  <c r="D214" i="1"/>
  <c r="D222" i="1"/>
  <c r="D230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2" i="1"/>
  <c r="D350" i="1"/>
  <c r="D358" i="1"/>
  <c r="D366" i="1"/>
  <c r="D374" i="1"/>
  <c r="D382" i="1"/>
  <c r="D390" i="1"/>
  <c r="D398" i="1"/>
  <c r="D406" i="1"/>
  <c r="D414" i="1"/>
  <c r="D422" i="1"/>
  <c r="D430" i="1"/>
  <c r="D438" i="1"/>
  <c r="D446" i="1"/>
  <c r="D454" i="1"/>
  <c r="D462" i="1"/>
  <c r="D470" i="1"/>
  <c r="D478" i="1"/>
  <c r="D486" i="1"/>
  <c r="D494" i="1"/>
  <c r="D502" i="1"/>
  <c r="D510" i="1"/>
  <c r="D518" i="1"/>
  <c r="D526" i="1"/>
  <c r="D534" i="1"/>
  <c r="D542" i="1"/>
  <c r="D550" i="1"/>
  <c r="D558" i="1"/>
  <c r="D566" i="1"/>
  <c r="D574" i="1"/>
  <c r="D582" i="1"/>
  <c r="D590" i="1"/>
  <c r="D598" i="1"/>
  <c r="D606" i="1"/>
  <c r="D614" i="1"/>
  <c r="D622" i="1"/>
  <c r="D630" i="1"/>
  <c r="D638" i="1"/>
  <c r="D646" i="1"/>
  <c r="D654" i="1"/>
  <c r="D662" i="1"/>
  <c r="D670" i="1"/>
  <c r="D678" i="1"/>
  <c r="D686" i="1"/>
  <c r="D694" i="1"/>
  <c r="D702" i="1"/>
  <c r="D710" i="1"/>
  <c r="D718" i="1"/>
  <c r="D726" i="1"/>
  <c r="D734" i="1"/>
  <c r="D742" i="1"/>
  <c r="D750" i="1"/>
  <c r="D758" i="1"/>
  <c r="D766" i="1"/>
  <c r="D774" i="1"/>
  <c r="D782" i="1"/>
  <c r="D790" i="1"/>
  <c r="D196" i="1"/>
  <c r="D204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16" i="1"/>
  <c r="D524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668" i="1"/>
  <c r="D676" i="1"/>
  <c r="D684" i="1"/>
  <c r="D692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2" i="1"/>
  <c r="D1020" i="1"/>
  <c r="D1028" i="1"/>
  <c r="D1036" i="1"/>
  <c r="D1044" i="1"/>
  <c r="D1052" i="1"/>
  <c r="D1060" i="1"/>
  <c r="D1068" i="1"/>
  <c r="D1076" i="1"/>
  <c r="D1084" i="1"/>
  <c r="D1092" i="1"/>
  <c r="D1100" i="1"/>
  <c r="D1108" i="1"/>
  <c r="D1116" i="1"/>
  <c r="D1124" i="1"/>
  <c r="D1132" i="1"/>
  <c r="D1140" i="1"/>
  <c r="D1148" i="1"/>
  <c r="D1156" i="1"/>
  <c r="D1164" i="1"/>
  <c r="D1172" i="1"/>
  <c r="D1180" i="1"/>
  <c r="D1188" i="1"/>
  <c r="D1196" i="1"/>
  <c r="D1204" i="1"/>
  <c r="D1212" i="1"/>
  <c r="D1220" i="1"/>
  <c r="D1228" i="1"/>
  <c r="D1236" i="1"/>
  <c r="D1244" i="1"/>
  <c r="D1252" i="1"/>
  <c r="D1260" i="1"/>
  <c r="D1268" i="1"/>
  <c r="D1276" i="1"/>
  <c r="D1284" i="1"/>
  <c r="D1292" i="1"/>
  <c r="D1300" i="1"/>
  <c r="D1308" i="1"/>
  <c r="D1316" i="1"/>
  <c r="D1324" i="1"/>
  <c r="D1332" i="1"/>
  <c r="D1340" i="1"/>
  <c r="D1348" i="1"/>
  <c r="D1356" i="1"/>
  <c r="D1364" i="1"/>
  <c r="D1372" i="1"/>
  <c r="D1380" i="1"/>
  <c r="D1388" i="1"/>
  <c r="D1396" i="1"/>
  <c r="D1404" i="1"/>
  <c r="D1412" i="1"/>
  <c r="D1420" i="1"/>
  <c r="D1428" i="1"/>
  <c r="D1436" i="1"/>
  <c r="D1444" i="1"/>
  <c r="D1452" i="1"/>
  <c r="D1460" i="1"/>
  <c r="D1468" i="1"/>
  <c r="D1476" i="1"/>
  <c r="D1484" i="1"/>
  <c r="D1492" i="1"/>
  <c r="D1500" i="1"/>
  <c r="D1508" i="1"/>
  <c r="D1516" i="1"/>
  <c r="D1524" i="1"/>
  <c r="D1532" i="1"/>
  <c r="D1540" i="1"/>
  <c r="D1548" i="1"/>
  <c r="D1556" i="1"/>
  <c r="D1564" i="1"/>
  <c r="D1572" i="1"/>
  <c r="D1580" i="1"/>
  <c r="D1588" i="1"/>
  <c r="D1596" i="1"/>
  <c r="D1604" i="1"/>
  <c r="D1612" i="1"/>
  <c r="D1620" i="1"/>
  <c r="D1628" i="1"/>
  <c r="D1636" i="1"/>
  <c r="D1644" i="1"/>
  <c r="D1652" i="1"/>
  <c r="D1660" i="1"/>
  <c r="D1668" i="1"/>
  <c r="D1676" i="1"/>
  <c r="D1684" i="1"/>
  <c r="D1692" i="1"/>
  <c r="D1700" i="1"/>
  <c r="D1708" i="1"/>
  <c r="D1716" i="1"/>
  <c r="D1724" i="1"/>
  <c r="D1732" i="1"/>
  <c r="D1740" i="1"/>
  <c r="D1748" i="1"/>
  <c r="D1756" i="1"/>
  <c r="D1764" i="1"/>
  <c r="D1772" i="1"/>
  <c r="D1780" i="1"/>
  <c r="D1788" i="1"/>
  <c r="D1796" i="1"/>
  <c r="D1804" i="1"/>
  <c r="D1812" i="1"/>
  <c r="D1820" i="1"/>
  <c r="D1828" i="1"/>
  <c r="D1836" i="1"/>
  <c r="D1844" i="1"/>
  <c r="D1852" i="1"/>
  <c r="D1860" i="1"/>
  <c r="D1868" i="1"/>
  <c r="D1876" i="1"/>
  <c r="D1884" i="1"/>
  <c r="D1892" i="1"/>
  <c r="D1900" i="1"/>
  <c r="D1908" i="1"/>
  <c r="D1916" i="1"/>
  <c r="D1924" i="1"/>
  <c r="D1932" i="1"/>
  <c r="D1940" i="1"/>
  <c r="D1948" i="1"/>
  <c r="D1956" i="1"/>
  <c r="D2784" i="1"/>
  <c r="D2792" i="1"/>
  <c r="D2800" i="1"/>
  <c r="D2808" i="1"/>
  <c r="D2816" i="1"/>
  <c r="D2824" i="1"/>
  <c r="D2832" i="1"/>
  <c r="D2840" i="1"/>
  <c r="D2848" i="1"/>
  <c r="D2856" i="1"/>
  <c r="D2864" i="1"/>
  <c r="D2872" i="1"/>
  <c r="D2880" i="1"/>
  <c r="D2888" i="1"/>
  <c r="D2896" i="1"/>
  <c r="D2904" i="1"/>
  <c r="D2912" i="1"/>
  <c r="D2920" i="1"/>
  <c r="D2928" i="1"/>
  <c r="D2936" i="1"/>
  <c r="D2944" i="1"/>
  <c r="D2952" i="1"/>
  <c r="D2960" i="1"/>
  <c r="D2968" i="1"/>
  <c r="D2976" i="1"/>
  <c r="D2984" i="1"/>
  <c r="D2992" i="1"/>
  <c r="D3000" i="1"/>
  <c r="D3008" i="1"/>
  <c r="D3016" i="1"/>
  <c r="D3024" i="1"/>
  <c r="D3032" i="1"/>
  <c r="D3040" i="1"/>
  <c r="D3048" i="1"/>
  <c r="D3056" i="1"/>
  <c r="D3064" i="1"/>
  <c r="D3072" i="1"/>
  <c r="D3080" i="1"/>
  <c r="D3088" i="1"/>
  <c r="D3096" i="1"/>
  <c r="D3104" i="1"/>
  <c r="D3112" i="1"/>
  <c r="D3120" i="1"/>
  <c r="D3128" i="1"/>
  <c r="D1964" i="1"/>
  <c r="D1972" i="1"/>
  <c r="D1980" i="1"/>
  <c r="D1988" i="1"/>
  <c r="D1996" i="1"/>
  <c r="D2004" i="1"/>
  <c r="D2012" i="1"/>
  <c r="D2020" i="1"/>
  <c r="D2028" i="1"/>
  <c r="D2036" i="1"/>
  <c r="D2044" i="1"/>
  <c r="D2052" i="1"/>
  <c r="D2060" i="1"/>
  <c r="D2068" i="1"/>
  <c r="D2076" i="1"/>
  <c r="D2084" i="1"/>
  <c r="D2092" i="1"/>
  <c r="D2100" i="1"/>
  <c r="D2108" i="1"/>
  <c r="D2116" i="1"/>
  <c r="D2124" i="1"/>
  <c r="D2132" i="1"/>
  <c r="D2140" i="1"/>
  <c r="D2148" i="1"/>
  <c r="D2156" i="1"/>
  <c r="D2164" i="1"/>
  <c r="D2172" i="1"/>
  <c r="D2180" i="1"/>
  <c r="D2188" i="1"/>
  <c r="D2196" i="1"/>
  <c r="D2204" i="1"/>
  <c r="D2212" i="1"/>
  <c r="D2220" i="1"/>
  <c r="D2228" i="1"/>
  <c r="D2236" i="1"/>
  <c r="D2244" i="1"/>
  <c r="D2252" i="1"/>
  <c r="D2260" i="1"/>
  <c r="D2268" i="1"/>
  <c r="D2276" i="1"/>
  <c r="D2284" i="1"/>
  <c r="D2292" i="1"/>
  <c r="D2300" i="1"/>
  <c r="D2308" i="1"/>
  <c r="D2316" i="1"/>
  <c r="D2324" i="1"/>
  <c r="D2332" i="1"/>
  <c r="D2340" i="1"/>
  <c r="D2348" i="1"/>
  <c r="D2356" i="1"/>
  <c r="D2364" i="1"/>
  <c r="D2372" i="1"/>
  <c r="D2380" i="1"/>
  <c r="D2388" i="1"/>
  <c r="D2396" i="1"/>
  <c r="D2404" i="1"/>
  <c r="D2412" i="1"/>
  <c r="D2420" i="1"/>
  <c r="D2428" i="1"/>
  <c r="D2436" i="1"/>
  <c r="D2444" i="1"/>
  <c r="D2452" i="1"/>
  <c r="D2460" i="1"/>
  <c r="D2468" i="1"/>
  <c r="D2476" i="1"/>
  <c r="D2484" i="1"/>
  <c r="D2492" i="1"/>
  <c r="D2500" i="1"/>
  <c r="D2508" i="1"/>
  <c r="D2516" i="1"/>
  <c r="D2524" i="1"/>
  <c r="D2532" i="1"/>
  <c r="D2540" i="1"/>
  <c r="D2548" i="1"/>
  <c r="D2556" i="1"/>
  <c r="D2564" i="1"/>
  <c r="D2572" i="1"/>
  <c r="D2580" i="1"/>
  <c r="D2588" i="1"/>
  <c r="D2596" i="1"/>
  <c r="D2604" i="1"/>
  <c r="D2612" i="1"/>
  <c r="D2620" i="1"/>
  <c r="D2628" i="1"/>
  <c r="D2636" i="1"/>
  <c r="D2644" i="1"/>
  <c r="D2652" i="1"/>
  <c r="D2660" i="1"/>
  <c r="D2668" i="1"/>
  <c r="D2676" i="1"/>
  <c r="D2684" i="1"/>
  <c r="D2692" i="1"/>
  <c r="D2700" i="1"/>
  <c r="D2708" i="1"/>
  <c r="D2716" i="1"/>
  <c r="D2724" i="1"/>
  <c r="D2732" i="1"/>
  <c r="D2740" i="1"/>
  <c r="D2748" i="1"/>
  <c r="D2756" i="1"/>
  <c r="D2764" i="1"/>
  <c r="D2772" i="1"/>
  <c r="D2780" i="1"/>
  <c r="D2788" i="1"/>
  <c r="D2796" i="1"/>
  <c r="D2804" i="1"/>
  <c r="D2812" i="1"/>
  <c r="D2820" i="1"/>
  <c r="D2828" i="1"/>
  <c r="D2836" i="1"/>
  <c r="D2844" i="1"/>
  <c r="D2852" i="1"/>
  <c r="D2860" i="1"/>
  <c r="D2868" i="1"/>
  <c r="D2884" i="1"/>
  <c r="D2892" i="1"/>
  <c r="D2900" i="1"/>
  <c r="D2908" i="1"/>
  <c r="D2916" i="1"/>
  <c r="D2924" i="1"/>
  <c r="D2932" i="1"/>
  <c r="D2940" i="1"/>
  <c r="D2948" i="1"/>
  <c r="D2956" i="1"/>
  <c r="D2964" i="1"/>
  <c r="D2972" i="1"/>
  <c r="D2980" i="1"/>
  <c r="D2988" i="1"/>
  <c r="D2996" i="1"/>
  <c r="D3004" i="1"/>
  <c r="D3012" i="1"/>
  <c r="D3020" i="1"/>
  <c r="D3028" i="1"/>
  <c r="D3036" i="1"/>
  <c r="D3044" i="1"/>
  <c r="D3052" i="1"/>
  <c r="D3060" i="1"/>
  <c r="D3068" i="1"/>
  <c r="D3076" i="1"/>
  <c r="D3084" i="1"/>
  <c r="D3092" i="1"/>
  <c r="D3100" i="1"/>
  <c r="D3108" i="1"/>
  <c r="D3116" i="1"/>
  <c r="D3124" i="1"/>
  <c r="D3132" i="1"/>
  <c r="D3140" i="1"/>
  <c r="D3148" i="1"/>
  <c r="D3156" i="1"/>
  <c r="D3164" i="1"/>
  <c r="D3172" i="1"/>
  <c r="D3180" i="1"/>
  <c r="D3188" i="1"/>
  <c r="D3196" i="1"/>
  <c r="D3204" i="1"/>
  <c r="D3212" i="1"/>
  <c r="D3220" i="1"/>
  <c r="D3228" i="1"/>
  <c r="D3236" i="1"/>
  <c r="D3244" i="1"/>
  <c r="D3252" i="1"/>
  <c r="D3260" i="1"/>
  <c r="D3268" i="1"/>
  <c r="D3276" i="1"/>
  <c r="D3284" i="1"/>
  <c r="D3292" i="1"/>
  <c r="D3300" i="1"/>
  <c r="D3308" i="1"/>
  <c r="D3316" i="1"/>
  <c r="D3324" i="1"/>
  <c r="D3136" i="1"/>
  <c r="D3144" i="1"/>
  <c r="D3152" i="1"/>
  <c r="D3160" i="1"/>
  <c r="D3168" i="1"/>
  <c r="D3176" i="1"/>
  <c r="D3184" i="1"/>
  <c r="D3192" i="1"/>
  <c r="D3200" i="1"/>
  <c r="D3208" i="1"/>
  <c r="D3216" i="1"/>
  <c r="D3224" i="1"/>
  <c r="D3232" i="1"/>
  <c r="D3240" i="1"/>
  <c r="D3248" i="1"/>
  <c r="D3256" i="1"/>
  <c r="D3264" i="1"/>
  <c r="D3272" i="1"/>
  <c r="D3280" i="1"/>
  <c r="D3288" i="1"/>
  <c r="D3296" i="1"/>
  <c r="D3304" i="1"/>
  <c r="D3312" i="1"/>
  <c r="D3320" i="1"/>
  <c r="D3328" i="1"/>
  <c r="D3336" i="1"/>
  <c r="D3344" i="1"/>
  <c r="D3352" i="1"/>
  <c r="D3360" i="1"/>
  <c r="D3368" i="1"/>
  <c r="D3376" i="1"/>
  <c r="D3384" i="1"/>
  <c r="D3392" i="1"/>
  <c r="D3400" i="1"/>
  <c r="D3408" i="1"/>
  <c r="D3416" i="1"/>
  <c r="D3424" i="1"/>
  <c r="D3432" i="1"/>
  <c r="D3440" i="1"/>
  <c r="D3448" i="1"/>
  <c r="D3456" i="1"/>
  <c r="D3464" i="1"/>
  <c r="D3472" i="1"/>
  <c r="D3480" i="1"/>
  <c r="D3488" i="1"/>
  <c r="D3496" i="1"/>
  <c r="D3504" i="1"/>
  <c r="D3512" i="1"/>
  <c r="D3520" i="1"/>
  <c r="D3528" i="1"/>
  <c r="D3536" i="1"/>
  <c r="D3544" i="1"/>
  <c r="D3552" i="1"/>
  <c r="D3560" i="1"/>
  <c r="D3568" i="1"/>
  <c r="D3576" i="1"/>
  <c r="D3584" i="1"/>
  <c r="D3592" i="1"/>
  <c r="D3600" i="1"/>
  <c r="D3608" i="1"/>
  <c r="D3624" i="1"/>
  <c r="D3632" i="1"/>
  <c r="D3640" i="1"/>
  <c r="D3648" i="1"/>
  <c r="D3656" i="1"/>
  <c r="D3664" i="1"/>
  <c r="D3672" i="1"/>
  <c r="D3680" i="1"/>
  <c r="D3688" i="1"/>
  <c r="D3696" i="1"/>
  <c r="D3704" i="1"/>
  <c r="D3712" i="1"/>
  <c r="D3720" i="1"/>
  <c r="D3728" i="1"/>
  <c r="D3736" i="1"/>
  <c r="D3744" i="1"/>
  <c r="D3752" i="1"/>
  <c r="D3760" i="1"/>
  <c r="D3768" i="1"/>
  <c r="D3776" i="1"/>
  <c r="D3784" i="1"/>
  <c r="D3792" i="1"/>
  <c r="D3800" i="1"/>
  <c r="D3683" i="1"/>
  <c r="D3763" i="1"/>
  <c r="D3332" i="1"/>
  <c r="D3340" i="1"/>
  <c r="D3348" i="1"/>
  <c r="D3356" i="1"/>
  <c r="D3364" i="1"/>
  <c r="D3372" i="1"/>
  <c r="D3380" i="1"/>
  <c r="D3388" i="1"/>
  <c r="D3396" i="1"/>
  <c r="D3404" i="1"/>
  <c r="D3412" i="1"/>
  <c r="D3420" i="1"/>
  <c r="D3428" i="1"/>
  <c r="D3436" i="1"/>
  <c r="D3444" i="1"/>
  <c r="D3452" i="1"/>
  <c r="D3460" i="1"/>
  <c r="D3468" i="1"/>
  <c r="D3476" i="1"/>
  <c r="D3484" i="1"/>
  <c r="D3492" i="1"/>
  <c r="D3500" i="1"/>
  <c r="D3508" i="1"/>
  <c r="D3516" i="1"/>
  <c r="D3524" i="1"/>
  <c r="D3532" i="1"/>
  <c r="D3540" i="1"/>
  <c r="D3548" i="1"/>
  <c r="D3556" i="1"/>
  <c r="D3564" i="1"/>
  <c r="D3572" i="1"/>
  <c r="D3580" i="1"/>
  <c r="D3588" i="1"/>
  <c r="D3596" i="1"/>
  <c r="D3604" i="1"/>
  <c r="D3612" i="1"/>
  <c r="D3620" i="1"/>
  <c r="D3628" i="1"/>
  <c r="D3636" i="1"/>
  <c r="D3644" i="1"/>
  <c r="D3652" i="1"/>
  <c r="D3660" i="1"/>
  <c r="D3668" i="1"/>
  <c r="D3676" i="1"/>
  <c r="D3684" i="1"/>
  <c r="D3692" i="1"/>
  <c r="D3700" i="1"/>
  <c r="D3708" i="1"/>
  <c r="D3716" i="1"/>
  <c r="D3724" i="1"/>
  <c r="D3732" i="1"/>
  <c r="D3740" i="1"/>
  <c r="D3748" i="1"/>
  <c r="D3756" i="1"/>
  <c r="D3764" i="1"/>
  <c r="D3772" i="1"/>
  <c r="D3780" i="1"/>
  <c r="D3788" i="1"/>
  <c r="D3796" i="1"/>
  <c r="D4" i="1"/>
  <c r="D1447" i="1"/>
  <c r="D1479" i="1"/>
  <c r="D1507" i="1"/>
  <c r="D1635" i="1"/>
  <c r="D1691" i="1"/>
  <c r="D1771" i="1"/>
  <c r="D1835" i="1"/>
  <c r="D1915" i="1"/>
  <c r="D1987" i="1"/>
  <c r="D2083" i="1"/>
  <c r="D2147" i="1"/>
  <c r="D2187" i="1"/>
  <c r="D2251" i="1"/>
  <c r="D2339" i="1"/>
  <c r="D2387" i="1"/>
  <c r="D2443" i="1"/>
  <c r="D2491" i="1"/>
  <c r="D2555" i="1"/>
  <c r="D2603" i="1"/>
  <c r="D2683" i="1"/>
  <c r="D2731" i="1"/>
  <c r="D2779" i="1"/>
  <c r="D2843" i="1"/>
  <c r="D2891" i="1"/>
  <c r="D2971" i="1"/>
  <c r="D3019" i="1"/>
  <c r="D3059" i="1"/>
  <c r="D3123" i="1"/>
  <c r="D3203" i="1"/>
  <c r="D3235" i="1"/>
  <c r="D3299" i="1"/>
  <c r="D3395" i="1"/>
  <c r="D3451" i="1"/>
  <c r="D3515" i="1"/>
  <c r="D3563" i="1"/>
  <c r="D3627" i="1"/>
  <c r="D3715" i="1"/>
  <c r="D3771" i="1"/>
  <c r="D713" i="1"/>
  <c r="D721" i="1"/>
  <c r="D729" i="1"/>
  <c r="D737" i="1"/>
  <c r="D745" i="1"/>
  <c r="D753" i="1"/>
  <c r="D761" i="1"/>
  <c r="D769" i="1"/>
  <c r="D777" i="1"/>
  <c r="D785" i="1"/>
  <c r="D793" i="1"/>
  <c r="D801" i="1"/>
  <c r="D809" i="1"/>
  <c r="D817" i="1"/>
  <c r="D825" i="1"/>
  <c r="D833" i="1"/>
  <c r="D841" i="1"/>
  <c r="D7" i="1"/>
  <c r="D15" i="1"/>
  <c r="D23" i="1"/>
  <c r="D31" i="1"/>
  <c r="D39" i="1"/>
  <c r="D51" i="1"/>
  <c r="D59" i="1"/>
  <c r="D67" i="1"/>
  <c r="D75" i="1"/>
  <c r="D83" i="1"/>
  <c r="D91" i="1"/>
  <c r="D99" i="1"/>
  <c r="D115" i="1"/>
  <c r="D131" i="1"/>
  <c r="D147" i="1"/>
  <c r="D167" i="1"/>
  <c r="D183" i="1"/>
  <c r="D203" i="1"/>
  <c r="D223" i="1"/>
  <c r="D239" i="1"/>
  <c r="D247" i="1"/>
  <c r="D259" i="1"/>
  <c r="D275" i="1"/>
  <c r="D311" i="1"/>
  <c r="D335" i="1"/>
  <c r="D383" i="1"/>
  <c r="D435" i="1"/>
  <c r="D519" i="1"/>
  <c r="D543" i="1"/>
  <c r="D579" i="1"/>
  <c r="D599" i="1"/>
  <c r="D623" i="1"/>
  <c r="D675" i="1"/>
  <c r="D711" i="1"/>
  <c r="D743" i="1"/>
  <c r="D767" i="1"/>
  <c r="D787" i="1"/>
  <c r="D807" i="1"/>
  <c r="D831" i="1"/>
  <c r="D883" i="1"/>
  <c r="D919" i="1"/>
  <c r="D943" i="1"/>
  <c r="D963" i="1"/>
  <c r="D999" i="1"/>
  <c r="D1047" i="1"/>
  <c r="D1071" i="1"/>
  <c r="D1091" i="1"/>
  <c r="D1111" i="1"/>
  <c r="D1135" i="1"/>
  <c r="D1155" i="1"/>
  <c r="D1207" i="1"/>
  <c r="D1231" i="1"/>
  <c r="D1251" i="1"/>
  <c r="D1287" i="1"/>
  <c r="D1311" i="1"/>
  <c r="D1347" i="1"/>
  <c r="D1383" i="1"/>
  <c r="D1407" i="1"/>
  <c r="D1427" i="1"/>
  <c r="D1471" i="1"/>
  <c r="D1519" i="1"/>
  <c r="D1595" i="1"/>
  <c r="D1659" i="1"/>
  <c r="D1747" i="1"/>
  <c r="D1811" i="1"/>
  <c r="D1891" i="1"/>
  <c r="D1971" i="1"/>
  <c r="D2011" i="1"/>
  <c r="D2091" i="1"/>
  <c r="D2139" i="1"/>
  <c r="D2203" i="1"/>
  <c r="D2267" i="1"/>
  <c r="D2315" i="1"/>
  <c r="D2363" i="1"/>
  <c r="D2467" i="1"/>
  <c r="D2531" i="1"/>
  <c r="D2579" i="1"/>
  <c r="D2659" i="1"/>
  <c r="D2723" i="1"/>
  <c r="D2787" i="1"/>
  <c r="D2851" i="1"/>
  <c r="D2883" i="1"/>
  <c r="D2947" i="1"/>
  <c r="D2995" i="1"/>
  <c r="D3083" i="1"/>
  <c r="D3131" i="1"/>
  <c r="D3195" i="1"/>
  <c r="D3243" i="1"/>
  <c r="D3291" i="1"/>
  <c r="D3339" i="1"/>
  <c r="D3387" i="1"/>
  <c r="D3459" i="1"/>
  <c r="D3523" i="1"/>
  <c r="D3547" i="1"/>
  <c r="D3611" i="1"/>
  <c r="D3699" i="1"/>
  <c r="D3747" i="1"/>
  <c r="D3795" i="1"/>
  <c r="D3616" i="1"/>
  <c r="D1363" i="1"/>
  <c r="D1463" i="1"/>
  <c r="D1495" i="1"/>
  <c r="D1563" i="1"/>
  <c r="D1683" i="1"/>
  <c r="D1723" i="1"/>
  <c r="D1803" i="1"/>
  <c r="D1883" i="1"/>
  <c r="D1923" i="1"/>
  <c r="D2035" i="1"/>
  <c r="D2115" i="1"/>
  <c r="D2179" i="1"/>
  <c r="D2219" i="1"/>
  <c r="D2307" i="1"/>
  <c r="D2371" i="1"/>
  <c r="D2419" i="1"/>
  <c r="D2475" i="1"/>
  <c r="D2523" i="1"/>
  <c r="D2587" i="1"/>
  <c r="D2651" i="1"/>
  <c r="D2699" i="1"/>
  <c r="D2763" i="1"/>
  <c r="D2811" i="1"/>
  <c r="D2875" i="1"/>
  <c r="D2939" i="1"/>
  <c r="D2987" i="1"/>
  <c r="D3051" i="1"/>
  <c r="D3091" i="1"/>
  <c r="D3171" i="1"/>
  <c r="D3219" i="1"/>
  <c r="D3251" i="1"/>
  <c r="D3347" i="1"/>
  <c r="D3411" i="1"/>
  <c r="D3435" i="1"/>
  <c r="D3483" i="1"/>
  <c r="D3531" i="1"/>
  <c r="D3595" i="1"/>
  <c r="D709" i="1"/>
  <c r="D717" i="1"/>
  <c r="D725" i="1"/>
  <c r="D733" i="1"/>
  <c r="D741" i="1"/>
  <c r="D749" i="1"/>
  <c r="D757" i="1"/>
  <c r="D765" i="1"/>
  <c r="D773" i="1"/>
  <c r="D781" i="1"/>
  <c r="D789" i="1"/>
  <c r="D797" i="1"/>
  <c r="D805" i="1"/>
  <c r="D813" i="1"/>
  <c r="D821" i="1"/>
  <c r="D829" i="1"/>
  <c r="D837" i="1"/>
  <c r="D845" i="1"/>
  <c r="D853" i="1"/>
  <c r="D861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D1013" i="1"/>
  <c r="D1021" i="1"/>
  <c r="D1029" i="1"/>
  <c r="D1037" i="1"/>
  <c r="D1045" i="1"/>
  <c r="D1053" i="1"/>
  <c r="D1061" i="1"/>
  <c r="D1069" i="1"/>
  <c r="D1077" i="1"/>
  <c r="D1085" i="1"/>
  <c r="D1093" i="1"/>
  <c r="D1101" i="1"/>
  <c r="D1109" i="1"/>
  <c r="D1117" i="1"/>
  <c r="D1125" i="1"/>
  <c r="D1133" i="1"/>
  <c r="D1141" i="1"/>
  <c r="D1149" i="1"/>
  <c r="D1157" i="1"/>
  <c r="D1165" i="1"/>
  <c r="D1173" i="1"/>
  <c r="D1181" i="1"/>
  <c r="D1189" i="1"/>
  <c r="D1197" i="1"/>
  <c r="D1205" i="1"/>
  <c r="D1213" i="1"/>
  <c r="D1221" i="1"/>
  <c r="D1229" i="1"/>
  <c r="D1237" i="1"/>
  <c r="D1245" i="1"/>
  <c r="D1253" i="1"/>
  <c r="D1261" i="1"/>
  <c r="D1269" i="1"/>
  <c r="D1277" i="1"/>
  <c r="D1285" i="1"/>
  <c r="D1293" i="1"/>
  <c r="D1301" i="1"/>
  <c r="D1309" i="1"/>
  <c r="D1317" i="1"/>
  <c r="D1325" i="1"/>
  <c r="D1333" i="1"/>
  <c r="D1341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5" i="1"/>
  <c r="D1493" i="1"/>
  <c r="D1501" i="1"/>
  <c r="D1509" i="1"/>
  <c r="D1517" i="1"/>
  <c r="D1525" i="1"/>
  <c r="D1533" i="1"/>
  <c r="D1541" i="1"/>
  <c r="D1549" i="1"/>
  <c r="D1557" i="1"/>
  <c r="D1565" i="1"/>
  <c r="D1573" i="1"/>
  <c r="D1581" i="1"/>
  <c r="D1589" i="1"/>
  <c r="D1597" i="1"/>
  <c r="D1605" i="1"/>
  <c r="D1613" i="1"/>
  <c r="D3419" i="1"/>
  <c r="D3430" i="1"/>
  <c r="D1621" i="1"/>
  <c r="D1629" i="1"/>
  <c r="D1637" i="1"/>
  <c r="D1645" i="1"/>
  <c r="D1653" i="1"/>
  <c r="D1661" i="1"/>
  <c r="D1669" i="1"/>
  <c r="D1677" i="1"/>
  <c r="D1685" i="1"/>
  <c r="D1693" i="1"/>
  <c r="D1701" i="1"/>
  <c r="D1709" i="1"/>
  <c r="D1717" i="1"/>
  <c r="D1725" i="1"/>
  <c r="D1733" i="1"/>
  <c r="D1741" i="1"/>
  <c r="D1749" i="1"/>
  <c r="D1757" i="1"/>
  <c r="D1765" i="1"/>
  <c r="D1773" i="1"/>
  <c r="D1781" i="1"/>
  <c r="D1789" i="1"/>
  <c r="D1797" i="1"/>
  <c r="D1805" i="1"/>
  <c r="D1813" i="1"/>
  <c r="D1821" i="1"/>
  <c r="D1829" i="1"/>
  <c r="D1837" i="1"/>
  <c r="D1845" i="1"/>
  <c r="D1853" i="1"/>
  <c r="D1861" i="1"/>
  <c r="D1869" i="1"/>
  <c r="D1877" i="1"/>
  <c r="D1885" i="1"/>
  <c r="D1893" i="1"/>
  <c r="D1901" i="1"/>
  <c r="D1909" i="1"/>
  <c r="D1917" i="1"/>
  <c r="D1925" i="1"/>
  <c r="D1933" i="1"/>
  <c r="D1941" i="1"/>
  <c r="D1949" i="1"/>
  <c r="D1957" i="1"/>
  <c r="D1965" i="1"/>
  <c r="D1973" i="1"/>
  <c r="D1981" i="1"/>
  <c r="D1989" i="1"/>
  <c r="D1997" i="1"/>
  <c r="D2005" i="1"/>
  <c r="D2013" i="1"/>
  <c r="D2021" i="1"/>
  <c r="D2029" i="1"/>
  <c r="D2037" i="1"/>
  <c r="D2045" i="1"/>
  <c r="D2053" i="1"/>
  <c r="D2061" i="1"/>
  <c r="D2069" i="1"/>
  <c r="D2077" i="1"/>
  <c r="D2085" i="1"/>
  <c r="D2093" i="1"/>
  <c r="D2101" i="1"/>
  <c r="D2109" i="1"/>
  <c r="D2117" i="1"/>
  <c r="D2125" i="1"/>
  <c r="D2133" i="1"/>
  <c r="D2141" i="1"/>
  <c r="D2149" i="1"/>
  <c r="D2157" i="1"/>
  <c r="D2165" i="1"/>
  <c r="D2173" i="1"/>
  <c r="D2181" i="1"/>
  <c r="D2189" i="1"/>
  <c r="D2197" i="1"/>
  <c r="D2205" i="1"/>
  <c r="D2213" i="1"/>
  <c r="D2221" i="1"/>
  <c r="D2229" i="1"/>
  <c r="D2237" i="1"/>
  <c r="D2245" i="1"/>
  <c r="D2253" i="1"/>
  <c r="D2261" i="1"/>
  <c r="D2269" i="1"/>
  <c r="D2277" i="1"/>
  <c r="D2285" i="1"/>
  <c r="D2293" i="1"/>
  <c r="D2301" i="1"/>
  <c r="D2309" i="1"/>
  <c r="D2317" i="1"/>
  <c r="D2325" i="1"/>
  <c r="D2333" i="1"/>
  <c r="D2341" i="1"/>
  <c r="D2349" i="1"/>
  <c r="D2357" i="1"/>
  <c r="D2365" i="1"/>
  <c r="D2373" i="1"/>
  <c r="D2381" i="1"/>
  <c r="D2389" i="1"/>
  <c r="D2397" i="1"/>
  <c r="D2405" i="1"/>
  <c r="D2413" i="1"/>
  <c r="D2421" i="1"/>
  <c r="D2429" i="1"/>
  <c r="D2437" i="1"/>
  <c r="D2445" i="1"/>
  <c r="D2453" i="1"/>
  <c r="D2461" i="1"/>
  <c r="D2469" i="1"/>
  <c r="D2477" i="1"/>
  <c r="D2485" i="1"/>
  <c r="D2493" i="1"/>
  <c r="D2501" i="1"/>
  <c r="D2509" i="1"/>
  <c r="D2517" i="1"/>
  <c r="D2525" i="1"/>
  <c r="D2533" i="1"/>
  <c r="D2541" i="1"/>
  <c r="D2549" i="1"/>
  <c r="D2557" i="1"/>
  <c r="D2565" i="1"/>
  <c r="D2573" i="1"/>
  <c r="D2581" i="1"/>
  <c r="D2589" i="1"/>
  <c r="D2597" i="1"/>
  <c r="D2605" i="1"/>
  <c r="D2613" i="1"/>
  <c r="D2621" i="1"/>
  <c r="D2629" i="1"/>
  <c r="D2637" i="1"/>
  <c r="D2645" i="1"/>
  <c r="D2653" i="1"/>
  <c r="D2661" i="1"/>
  <c r="D2669" i="1"/>
  <c r="D2677" i="1"/>
  <c r="D2685" i="1"/>
  <c r="D2693" i="1"/>
  <c r="D2701" i="1"/>
  <c r="D2709" i="1"/>
  <c r="D2717" i="1"/>
  <c r="D2725" i="1"/>
  <c r="D2733" i="1"/>
  <c r="D2741" i="1"/>
  <c r="D2749" i="1"/>
  <c r="D2757" i="1"/>
  <c r="D2765" i="1"/>
  <c r="D2773" i="1"/>
  <c r="D2781" i="1"/>
  <c r="D2789" i="1"/>
  <c r="D2797" i="1"/>
  <c r="D2805" i="1"/>
  <c r="D2813" i="1"/>
  <c r="D2821" i="1"/>
  <c r="D2829" i="1"/>
  <c r="D2837" i="1"/>
  <c r="D2845" i="1"/>
  <c r="D2853" i="1"/>
  <c r="D2861" i="1"/>
  <c r="D2869" i="1"/>
  <c r="D2877" i="1"/>
  <c r="D2885" i="1"/>
  <c r="D2893" i="1"/>
  <c r="D2901" i="1"/>
  <c r="D2909" i="1"/>
  <c r="D2917" i="1"/>
  <c r="D2925" i="1"/>
  <c r="D2933" i="1"/>
  <c r="D2941" i="1"/>
  <c r="D2949" i="1"/>
  <c r="D2957" i="1"/>
  <c r="D2965" i="1"/>
  <c r="D2973" i="1"/>
  <c r="D2981" i="1"/>
  <c r="D2989" i="1"/>
  <c r="D2997" i="1"/>
  <c r="D3005" i="1"/>
  <c r="D3013" i="1"/>
  <c r="D3021" i="1"/>
  <c r="D3029" i="1"/>
  <c r="D3037" i="1"/>
  <c r="D3045" i="1"/>
  <c r="D3053" i="1"/>
  <c r="D3061" i="1"/>
  <c r="D3069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5" i="1"/>
  <c r="D13" i="1"/>
  <c r="D21" i="1"/>
  <c r="D29" i="1"/>
  <c r="D37" i="1"/>
  <c r="D49" i="1"/>
  <c r="D57" i="1"/>
  <c r="D69" i="1"/>
  <c r="D81" i="1"/>
  <c r="D89" i="1"/>
  <c r="D101" i="1"/>
  <c r="D113" i="1"/>
  <c r="D121" i="1"/>
  <c r="D133" i="1"/>
  <c r="D145" i="1"/>
  <c r="D153" i="1"/>
  <c r="D165" i="1"/>
  <c r="D177" i="1"/>
  <c r="D185" i="1"/>
  <c r="D197" i="1"/>
  <c r="D205" i="1"/>
  <c r="D213" i="1"/>
  <c r="D221" i="1"/>
  <c r="D229" i="1"/>
  <c r="D237" i="1"/>
  <c r="D245" i="1"/>
  <c r="D253" i="1"/>
  <c r="D261" i="1"/>
  <c r="D269" i="1"/>
  <c r="D277" i="1"/>
  <c r="D285" i="1"/>
  <c r="D293" i="1"/>
  <c r="D301" i="1"/>
  <c r="D309" i="1"/>
  <c r="D317" i="1"/>
  <c r="D325" i="1"/>
  <c r="D333" i="1"/>
  <c r="D341" i="1"/>
  <c r="D349" i="1"/>
  <c r="D357" i="1"/>
  <c r="D365" i="1"/>
  <c r="D373" i="1"/>
  <c r="D381" i="1"/>
  <c r="D389" i="1"/>
  <c r="D397" i="1"/>
  <c r="D405" i="1"/>
  <c r="D413" i="1"/>
  <c r="D421" i="1"/>
  <c r="D429" i="1"/>
  <c r="D437" i="1"/>
  <c r="D445" i="1"/>
  <c r="D453" i="1"/>
  <c r="D461" i="1"/>
  <c r="D469" i="1"/>
  <c r="D477" i="1"/>
  <c r="D485" i="1"/>
  <c r="D493" i="1"/>
  <c r="D501" i="1"/>
  <c r="D509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1" i="1"/>
  <c r="D669" i="1"/>
  <c r="D677" i="1"/>
  <c r="D685" i="1"/>
  <c r="D693" i="1"/>
  <c r="D701" i="1"/>
  <c r="D849" i="1"/>
  <c r="D857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09" i="1"/>
  <c r="D1017" i="1"/>
  <c r="D1025" i="1"/>
  <c r="D1033" i="1"/>
  <c r="D1041" i="1"/>
  <c r="D1049" i="1"/>
  <c r="D1057" i="1"/>
  <c r="D1065" i="1"/>
  <c r="D1073" i="1"/>
  <c r="D1081" i="1"/>
  <c r="D1089" i="1"/>
  <c r="D1097" i="1"/>
  <c r="D1105" i="1"/>
  <c r="D1113" i="1"/>
  <c r="D1121" i="1"/>
  <c r="D1129" i="1"/>
  <c r="D1137" i="1"/>
  <c r="D1145" i="1"/>
  <c r="D1153" i="1"/>
  <c r="D1161" i="1"/>
  <c r="D1169" i="1"/>
  <c r="D1177" i="1"/>
  <c r="D1185" i="1"/>
  <c r="D1193" i="1"/>
  <c r="D1201" i="1"/>
  <c r="D1209" i="1"/>
  <c r="D1217" i="1"/>
  <c r="D1225" i="1"/>
  <c r="D1233" i="1"/>
  <c r="D1241" i="1"/>
  <c r="D1249" i="1"/>
  <c r="D1257" i="1"/>
  <c r="D1265" i="1"/>
  <c r="D1273" i="1"/>
  <c r="D1281" i="1"/>
  <c r="D1289" i="1"/>
  <c r="D1297" i="1"/>
  <c r="D1305" i="1"/>
  <c r="D1313" i="1"/>
  <c r="D1321" i="1"/>
  <c r="D1329" i="1"/>
  <c r="D1337" i="1"/>
  <c r="D1345" i="1"/>
  <c r="D1353" i="1"/>
  <c r="D1361" i="1"/>
  <c r="D1369" i="1"/>
  <c r="D1377" i="1"/>
  <c r="D1385" i="1"/>
  <c r="D1393" i="1"/>
  <c r="D1401" i="1"/>
  <c r="D1409" i="1"/>
  <c r="D1417" i="1"/>
  <c r="D1425" i="1"/>
  <c r="D1433" i="1"/>
  <c r="D1441" i="1"/>
  <c r="D1449" i="1"/>
  <c r="D1457" i="1"/>
  <c r="D1465" i="1"/>
  <c r="D1473" i="1"/>
  <c r="D1481" i="1"/>
  <c r="D1489" i="1"/>
  <c r="D1497" i="1"/>
  <c r="D1505" i="1"/>
  <c r="D1513" i="1"/>
  <c r="D1521" i="1"/>
  <c r="D1529" i="1"/>
  <c r="D1537" i="1"/>
  <c r="D1545" i="1"/>
  <c r="D1553" i="1"/>
  <c r="D1561" i="1"/>
  <c r="D1569" i="1"/>
  <c r="D1577" i="1"/>
  <c r="D1585" i="1"/>
  <c r="D1593" i="1"/>
  <c r="D1601" i="1"/>
  <c r="D1609" i="1"/>
  <c r="D1617" i="1"/>
  <c r="D1625" i="1"/>
  <c r="D1633" i="1"/>
  <c r="D1641" i="1"/>
  <c r="D1649" i="1"/>
  <c r="D1657" i="1"/>
  <c r="D1665" i="1"/>
  <c r="D1673" i="1"/>
  <c r="D1681" i="1"/>
  <c r="D1689" i="1"/>
  <c r="D1697" i="1"/>
  <c r="D1705" i="1"/>
  <c r="D1713" i="1"/>
  <c r="D1721" i="1"/>
  <c r="D1729" i="1"/>
  <c r="D1737" i="1"/>
  <c r="D1745" i="1"/>
  <c r="D1753" i="1"/>
  <c r="D1761" i="1"/>
  <c r="D1769" i="1"/>
  <c r="D1777" i="1"/>
  <c r="D1785" i="1"/>
  <c r="D1793" i="1"/>
  <c r="D1801" i="1"/>
  <c r="D1809" i="1"/>
  <c r="D1817" i="1"/>
  <c r="D1825" i="1"/>
  <c r="D1833" i="1"/>
  <c r="D1841" i="1"/>
  <c r="D1849" i="1"/>
  <c r="D1857" i="1"/>
  <c r="D1865" i="1"/>
  <c r="D1873" i="1"/>
  <c r="D1881" i="1"/>
  <c r="D1889" i="1"/>
  <c r="D1897" i="1"/>
  <c r="D1905" i="1"/>
  <c r="D1913" i="1"/>
  <c r="D1921" i="1"/>
  <c r="D1929" i="1"/>
  <c r="D1937" i="1"/>
  <c r="D1945" i="1"/>
  <c r="D1953" i="1"/>
  <c r="D1961" i="1"/>
  <c r="D1969" i="1"/>
  <c r="D1977" i="1"/>
  <c r="D1985" i="1"/>
  <c r="D1993" i="1"/>
  <c r="D2001" i="1"/>
  <c r="D2009" i="1"/>
  <c r="D2017" i="1"/>
  <c r="D2025" i="1"/>
  <c r="D2033" i="1"/>
  <c r="D2041" i="1"/>
  <c r="D2049" i="1"/>
  <c r="D2057" i="1"/>
  <c r="D2065" i="1"/>
  <c r="D2073" i="1"/>
  <c r="D2081" i="1"/>
  <c r="D2089" i="1"/>
  <c r="D2097" i="1"/>
  <c r="D2105" i="1"/>
  <c r="D2113" i="1"/>
  <c r="D2121" i="1"/>
  <c r="D2129" i="1"/>
  <c r="D2137" i="1"/>
  <c r="D2145" i="1"/>
  <c r="D2153" i="1"/>
  <c r="D2161" i="1"/>
  <c r="D2169" i="1"/>
  <c r="D2177" i="1"/>
  <c r="D2185" i="1"/>
  <c r="D2193" i="1"/>
  <c r="D2201" i="1"/>
  <c r="D2209" i="1"/>
  <c r="D2217" i="1"/>
  <c r="D2225" i="1"/>
  <c r="D2233" i="1"/>
  <c r="D2241" i="1"/>
  <c r="D2249" i="1"/>
  <c r="D2257" i="1"/>
  <c r="D2265" i="1"/>
  <c r="D2273" i="1"/>
  <c r="D2281" i="1"/>
  <c r="D2289" i="1"/>
  <c r="D2297" i="1"/>
  <c r="D2305" i="1"/>
  <c r="D2313" i="1"/>
  <c r="D2321" i="1"/>
  <c r="D2329" i="1"/>
  <c r="D2337" i="1"/>
  <c r="D2345" i="1"/>
  <c r="D2353" i="1"/>
  <c r="D2361" i="1"/>
  <c r="D2369" i="1"/>
  <c r="D2377" i="1"/>
  <c r="D2385" i="1"/>
  <c r="D2393" i="1"/>
  <c r="D2401" i="1"/>
  <c r="D2409" i="1"/>
  <c r="D2417" i="1"/>
  <c r="D2425" i="1"/>
  <c r="D2433" i="1"/>
  <c r="D2441" i="1"/>
  <c r="D2449" i="1"/>
  <c r="D2457" i="1"/>
  <c r="D2465" i="1"/>
  <c r="D2473" i="1"/>
  <c r="D2481" i="1"/>
  <c r="D2489" i="1"/>
  <c r="D2497" i="1"/>
  <c r="D2505" i="1"/>
  <c r="D2513" i="1"/>
  <c r="D2521" i="1"/>
  <c r="D2529" i="1"/>
  <c r="D2537" i="1"/>
  <c r="D2545" i="1"/>
  <c r="D2553" i="1"/>
  <c r="D2561" i="1"/>
  <c r="D2569" i="1"/>
  <c r="D2577" i="1"/>
  <c r="D2585" i="1"/>
  <c r="D2593" i="1"/>
  <c r="D2601" i="1"/>
  <c r="D2609" i="1"/>
  <c r="D2617" i="1"/>
  <c r="D2625" i="1"/>
  <c r="D2633" i="1"/>
  <c r="D2641" i="1"/>
  <c r="D2649" i="1"/>
  <c r="D2657" i="1"/>
  <c r="D2665" i="1"/>
  <c r="D2673" i="1"/>
  <c r="D2681" i="1"/>
  <c r="D2689" i="1"/>
  <c r="D2697" i="1"/>
  <c r="D2705" i="1"/>
  <c r="D2713" i="1"/>
  <c r="D2721" i="1"/>
  <c r="D2729" i="1"/>
  <c r="D2737" i="1"/>
  <c r="D2745" i="1"/>
  <c r="D2753" i="1"/>
  <c r="D2761" i="1"/>
  <c r="D2769" i="1"/>
  <c r="D2777" i="1"/>
  <c r="D2785" i="1"/>
  <c r="D2793" i="1"/>
  <c r="D2801" i="1"/>
  <c r="D2809" i="1"/>
  <c r="D2817" i="1"/>
  <c r="D2825" i="1"/>
  <c r="D2833" i="1"/>
  <c r="D2841" i="1"/>
  <c r="D2849" i="1"/>
  <c r="D2857" i="1"/>
  <c r="D2865" i="1"/>
  <c r="D2873" i="1"/>
  <c r="D2881" i="1"/>
  <c r="D2889" i="1"/>
  <c r="D2897" i="1"/>
  <c r="D2905" i="1"/>
  <c r="D2913" i="1"/>
  <c r="D2921" i="1"/>
  <c r="D2929" i="1"/>
  <c r="D2937" i="1"/>
  <c r="D2945" i="1"/>
  <c r="D2953" i="1"/>
  <c r="D2961" i="1"/>
  <c r="D2969" i="1"/>
  <c r="D2977" i="1"/>
  <c r="D2985" i="1"/>
  <c r="D2993" i="1"/>
  <c r="D3001" i="1"/>
  <c r="D3009" i="1"/>
  <c r="D3017" i="1"/>
  <c r="D3025" i="1"/>
  <c r="D3033" i="1"/>
  <c r="D3041" i="1"/>
  <c r="D3049" i="1"/>
  <c r="D3057" i="1"/>
  <c r="D3065" i="1"/>
  <c r="D3073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9" i="1"/>
  <c r="D17" i="1"/>
  <c r="D25" i="1"/>
  <c r="D33" i="1"/>
  <c r="D41" i="1"/>
  <c r="D53" i="1"/>
  <c r="D65" i="1"/>
  <c r="D73" i="1"/>
  <c r="D85" i="1"/>
  <c r="D97" i="1"/>
  <c r="D105" i="1"/>
  <c r="D117" i="1"/>
  <c r="D129" i="1"/>
  <c r="D137" i="1"/>
  <c r="D149" i="1"/>
  <c r="D161" i="1"/>
  <c r="D169" i="1"/>
  <c r="D181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353" i="1"/>
  <c r="D361" i="1"/>
  <c r="D369" i="1"/>
  <c r="D377" i="1"/>
  <c r="D385" i="1"/>
  <c r="D393" i="1"/>
  <c r="D401" i="1"/>
  <c r="D409" i="1"/>
  <c r="D417" i="1"/>
  <c r="D425" i="1"/>
  <c r="D433" i="1"/>
  <c r="D441" i="1"/>
  <c r="D449" i="1"/>
  <c r="D457" i="1"/>
  <c r="D465" i="1"/>
  <c r="D473" i="1"/>
  <c r="D481" i="1"/>
  <c r="D489" i="1"/>
  <c r="D497" i="1"/>
  <c r="D505" i="1"/>
  <c r="D513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681" i="1"/>
  <c r="D689" i="1"/>
  <c r="D697" i="1"/>
  <c r="D705" i="1"/>
  <c r="D2876" i="1"/>
  <c r="D3077" i="1"/>
  <c r="D3085" i="1"/>
  <c r="D3093" i="1"/>
  <c r="D3101" i="1"/>
  <c r="D3109" i="1"/>
  <c r="D3117" i="1"/>
  <c r="D3125" i="1"/>
  <c r="D3133" i="1"/>
  <c r="D3141" i="1"/>
  <c r="D3149" i="1"/>
  <c r="D3157" i="1"/>
  <c r="D3165" i="1"/>
  <c r="D3173" i="1"/>
  <c r="D3181" i="1"/>
  <c r="D3189" i="1"/>
  <c r="D3197" i="1"/>
  <c r="D3205" i="1"/>
  <c r="D3213" i="1"/>
  <c r="D3221" i="1"/>
  <c r="D3229" i="1"/>
  <c r="D3237" i="1"/>
  <c r="D3245" i="1"/>
  <c r="D3253" i="1"/>
  <c r="D3261" i="1"/>
  <c r="D3269" i="1"/>
  <c r="D3277" i="1"/>
  <c r="D3285" i="1"/>
  <c r="D3293" i="1"/>
  <c r="D3301" i="1"/>
  <c r="D3309" i="1"/>
  <c r="D3317" i="1"/>
  <c r="D3325" i="1"/>
  <c r="D3333" i="1"/>
  <c r="D3341" i="1"/>
  <c r="D3349" i="1"/>
  <c r="D3357" i="1"/>
  <c r="D3365" i="1"/>
  <c r="D3373" i="1"/>
  <c r="D3381" i="1"/>
  <c r="D3389" i="1"/>
  <c r="D3397" i="1"/>
  <c r="D3405" i="1"/>
  <c r="D3413" i="1"/>
  <c r="D3421" i="1"/>
  <c r="D3429" i="1"/>
  <c r="D3437" i="1"/>
  <c r="D3445" i="1"/>
  <c r="D3453" i="1"/>
  <c r="D3461" i="1"/>
  <c r="D3469" i="1"/>
  <c r="D3477" i="1"/>
  <c r="D3485" i="1"/>
  <c r="D3493" i="1"/>
  <c r="D3501" i="1"/>
  <c r="D3509" i="1"/>
  <c r="D3517" i="1"/>
  <c r="D3525" i="1"/>
  <c r="D3533" i="1"/>
  <c r="D3541" i="1"/>
  <c r="D3549" i="1"/>
  <c r="D3557" i="1"/>
  <c r="D3565" i="1"/>
  <c r="D3573" i="1"/>
  <c r="D3581" i="1"/>
  <c r="D3589" i="1"/>
  <c r="D3597" i="1"/>
  <c r="D3605" i="1"/>
  <c r="D3613" i="1"/>
  <c r="D3621" i="1"/>
  <c r="D3629" i="1"/>
  <c r="D3637" i="1"/>
  <c r="D3645" i="1"/>
  <c r="D3653" i="1"/>
  <c r="D3661" i="1"/>
  <c r="D3669" i="1"/>
  <c r="D3677" i="1"/>
  <c r="D3685" i="1"/>
  <c r="D3693" i="1"/>
  <c r="D3701" i="1"/>
  <c r="D3709" i="1"/>
  <c r="D3717" i="1"/>
  <c r="D3725" i="1"/>
  <c r="D3733" i="1"/>
  <c r="D3741" i="1"/>
  <c r="D3749" i="1"/>
  <c r="D3757" i="1"/>
  <c r="D3765" i="1"/>
  <c r="D3773" i="1"/>
  <c r="D3781" i="1"/>
  <c r="D3789" i="1"/>
  <c r="D3797" i="1"/>
  <c r="D163" i="1"/>
  <c r="D327" i="1"/>
  <c r="D351" i="1"/>
  <c r="D371" i="1"/>
  <c r="D399" i="1"/>
  <c r="D419" i="1"/>
  <c r="D439" i="1"/>
  <c r="D463" i="1"/>
  <c r="D483" i="1"/>
  <c r="D503" i="1"/>
  <c r="D527" i="1"/>
  <c r="D563" i="1"/>
  <c r="D615" i="1"/>
  <c r="D639" i="1"/>
  <c r="D659" i="1"/>
  <c r="D695" i="1"/>
  <c r="D719" i="1"/>
  <c r="D739" i="1"/>
  <c r="D759" i="1"/>
  <c r="D783" i="1"/>
  <c r="D803" i="1"/>
  <c r="D823" i="1"/>
  <c r="D847" i="1"/>
  <c r="D867" i="1"/>
  <c r="D887" i="1"/>
  <c r="D915" i="1"/>
  <c r="D935" i="1"/>
  <c r="D959" i="1"/>
  <c r="D995" i="1"/>
  <c r="D1015" i="1"/>
  <c r="D1039" i="1"/>
  <c r="D1171" i="1"/>
  <c r="D1191" i="1"/>
  <c r="D1215" i="1"/>
  <c r="D1235" i="1"/>
  <c r="D1271" i="1"/>
  <c r="D1295" i="1"/>
  <c r="D1331" i="1"/>
  <c r="D1351" i="1"/>
  <c r="D1379" i="1"/>
  <c r="D1399" i="1"/>
  <c r="D1423" i="1"/>
  <c r="D1443" i="1"/>
  <c r="D1475" i="1"/>
  <c r="D1511" i="1"/>
  <c r="D1555" i="1"/>
  <c r="D1627" i="1"/>
  <c r="D1675" i="1"/>
  <c r="D1763" i="1"/>
  <c r="D1827" i="1"/>
  <c r="D1875" i="1"/>
  <c r="D1947" i="1"/>
  <c r="D2019" i="1"/>
  <c r="D2067" i="1"/>
  <c r="D2131" i="1"/>
  <c r="D2195" i="1"/>
  <c r="D2243" i="1"/>
  <c r="D2323" i="1"/>
  <c r="D2403" i="1"/>
  <c r="D2451" i="1"/>
  <c r="D2515" i="1"/>
  <c r="D2595" i="1"/>
  <c r="D2643" i="1"/>
  <c r="D2707" i="1"/>
  <c r="D2755" i="1"/>
  <c r="D2835" i="1"/>
  <c r="D2915" i="1"/>
  <c r="D3011" i="1"/>
  <c r="D3075" i="1"/>
  <c r="D3139" i="1"/>
  <c r="D3187" i="1"/>
  <c r="D3283" i="1"/>
  <c r="D3331" i="1"/>
  <c r="D3379" i="1"/>
  <c r="D3467" i="1"/>
  <c r="D3571" i="1"/>
  <c r="D3619" i="1"/>
  <c r="D3659" i="1"/>
  <c r="D3723" i="1"/>
  <c r="D3482" i="1"/>
  <c r="D3490" i="1"/>
  <c r="D3498" i="1"/>
  <c r="D3506" i="1"/>
  <c r="D3514" i="1"/>
  <c r="D3522" i="1"/>
  <c r="D3530" i="1"/>
  <c r="D3538" i="1"/>
  <c r="D3546" i="1"/>
  <c r="D3554" i="1"/>
  <c r="D3562" i="1"/>
  <c r="D3570" i="1"/>
  <c r="D3578" i="1"/>
  <c r="D3586" i="1"/>
  <c r="D3594" i="1"/>
  <c r="D3602" i="1"/>
  <c r="D3610" i="1"/>
  <c r="D3618" i="1"/>
  <c r="D3626" i="1"/>
  <c r="D3634" i="1"/>
  <c r="D3642" i="1"/>
  <c r="D3650" i="1"/>
  <c r="D3658" i="1"/>
  <c r="D3666" i="1"/>
  <c r="D3674" i="1"/>
  <c r="D3682" i="1"/>
  <c r="D3690" i="1"/>
  <c r="D3698" i="1"/>
  <c r="D3706" i="1"/>
  <c r="D3714" i="1"/>
  <c r="D3722" i="1"/>
  <c r="D3730" i="1"/>
  <c r="D3738" i="1"/>
  <c r="D3746" i="1"/>
  <c r="D3754" i="1"/>
  <c r="D3762" i="1"/>
  <c r="D3770" i="1"/>
  <c r="D3778" i="1"/>
  <c r="D3786" i="1"/>
  <c r="D3794" i="1"/>
  <c r="D3802" i="1"/>
  <c r="D103" i="1"/>
  <c r="D119" i="1"/>
  <c r="D135" i="1"/>
  <c r="D151" i="1"/>
  <c r="D171" i="1"/>
  <c r="D187" i="1"/>
  <c r="D199" i="1"/>
  <c r="D211" i="1"/>
  <c r="D227" i="1"/>
  <c r="D279" i="1"/>
  <c r="D295" i="1"/>
  <c r="D319" i="1"/>
  <c r="D355" i="1"/>
  <c r="D391" i="1"/>
  <c r="D415" i="1"/>
  <c r="D467" i="1"/>
  <c r="D487" i="1"/>
  <c r="D511" i="1"/>
  <c r="D547" i="1"/>
  <c r="D583" i="1"/>
  <c r="D607" i="1"/>
  <c r="D643" i="1"/>
  <c r="D679" i="1"/>
  <c r="D703" i="1"/>
  <c r="D839" i="1"/>
  <c r="D863" i="1"/>
  <c r="D911" i="1"/>
  <c r="D979" i="1"/>
  <c r="D1023" i="1"/>
  <c r="D1043" i="1"/>
  <c r="D1063" i="1"/>
  <c r="D1087" i="1"/>
  <c r="D1107" i="1"/>
  <c r="D1127" i="1"/>
  <c r="D1151" i="1"/>
  <c r="D1187" i="1"/>
  <c r="D1255" i="1"/>
  <c r="D1279" i="1"/>
  <c r="D1315" i="1"/>
  <c r="D1375" i="1"/>
  <c r="D1487" i="1"/>
  <c r="D1547" i="1"/>
  <c r="D1587" i="1"/>
  <c r="D1619" i="1"/>
  <c r="D1667" i="1"/>
  <c r="D1707" i="1"/>
  <c r="D1755" i="1"/>
  <c r="D1819" i="1"/>
  <c r="D1867" i="1"/>
  <c r="D1939" i="1"/>
  <c r="D1963" i="1"/>
  <c r="D2027" i="1"/>
  <c r="D2075" i="1"/>
  <c r="D2155" i="1"/>
  <c r="D2259" i="1"/>
  <c r="D2283" i="1"/>
  <c r="D2379" i="1"/>
  <c r="D2427" i="1"/>
  <c r="D2507" i="1"/>
  <c r="D2571" i="1"/>
  <c r="D2635" i="1"/>
  <c r="D2715" i="1"/>
  <c r="D2795" i="1"/>
  <c r="D2859" i="1"/>
  <c r="D2923" i="1"/>
  <c r="D3003" i="1"/>
  <c r="D3067" i="1"/>
  <c r="D3147" i="1"/>
  <c r="D3227" i="1"/>
  <c r="D3323" i="1"/>
  <c r="D3443" i="1"/>
  <c r="D3507" i="1"/>
  <c r="D3587" i="1"/>
  <c r="D3667" i="1"/>
  <c r="D3707" i="1"/>
  <c r="D3755" i="1"/>
  <c r="D3803" i="1"/>
  <c r="D3081" i="1"/>
  <c r="D3089" i="1"/>
  <c r="D3097" i="1"/>
  <c r="D3105" i="1"/>
  <c r="D3113" i="1"/>
  <c r="D3121" i="1"/>
  <c r="D3129" i="1"/>
  <c r="D3137" i="1"/>
  <c r="D3145" i="1"/>
  <c r="D3153" i="1"/>
  <c r="D3161" i="1"/>
  <c r="D3169" i="1"/>
  <c r="D3177" i="1"/>
  <c r="D3185" i="1"/>
  <c r="D3193" i="1"/>
  <c r="D3201" i="1"/>
  <c r="D3209" i="1"/>
  <c r="D3217" i="1"/>
  <c r="D3225" i="1"/>
  <c r="D3233" i="1"/>
  <c r="D3241" i="1"/>
  <c r="D3249" i="1"/>
  <c r="D3257" i="1"/>
  <c r="D3265" i="1"/>
  <c r="D3273" i="1"/>
  <c r="D3281" i="1"/>
  <c r="D3289" i="1"/>
  <c r="D3297" i="1"/>
  <c r="D3305" i="1"/>
  <c r="D3313" i="1"/>
  <c r="D3321" i="1"/>
  <c r="D3329" i="1"/>
  <c r="D3337" i="1"/>
  <c r="D3345" i="1"/>
  <c r="D3353" i="1"/>
  <c r="D3361" i="1"/>
  <c r="D3369" i="1"/>
  <c r="D3377" i="1"/>
  <c r="D3385" i="1"/>
  <c r="D3393" i="1"/>
  <c r="D3401" i="1"/>
  <c r="D3409" i="1"/>
  <c r="D3417" i="1"/>
  <c r="D3425" i="1"/>
  <c r="D3433" i="1"/>
  <c r="D3441" i="1"/>
  <c r="D3449" i="1"/>
  <c r="D3457" i="1"/>
  <c r="D3465" i="1"/>
  <c r="D3473" i="1"/>
  <c r="D3481" i="1"/>
  <c r="D3489" i="1"/>
  <c r="D3497" i="1"/>
  <c r="D3505" i="1"/>
  <c r="D3513" i="1"/>
  <c r="D3521" i="1"/>
  <c r="D3529" i="1"/>
  <c r="D3537" i="1"/>
  <c r="D3545" i="1"/>
  <c r="D3553" i="1"/>
  <c r="D3561" i="1"/>
  <c r="D3569" i="1"/>
  <c r="D3577" i="1"/>
  <c r="D3585" i="1"/>
  <c r="D3593" i="1"/>
  <c r="D3601" i="1"/>
  <c r="D3609" i="1"/>
  <c r="D3617" i="1"/>
  <c r="D3625" i="1"/>
  <c r="D3633" i="1"/>
  <c r="D3641" i="1"/>
  <c r="D3649" i="1"/>
  <c r="D3657" i="1"/>
  <c r="D3665" i="1"/>
  <c r="D3673" i="1"/>
  <c r="D3681" i="1"/>
  <c r="D3689" i="1"/>
  <c r="D3697" i="1"/>
  <c r="D3705" i="1"/>
  <c r="D3713" i="1"/>
  <c r="D3721" i="1"/>
  <c r="D3729" i="1"/>
  <c r="D3737" i="1"/>
  <c r="D3745" i="1"/>
  <c r="D3753" i="1"/>
  <c r="D3761" i="1"/>
  <c r="D3769" i="1"/>
  <c r="D3777" i="1"/>
  <c r="D3785" i="1"/>
  <c r="D3793" i="1"/>
  <c r="D3801" i="1"/>
  <c r="D291" i="1"/>
  <c r="D339" i="1"/>
  <c r="D359" i="1"/>
  <c r="D387" i="1"/>
  <c r="D407" i="1"/>
  <c r="D431" i="1"/>
  <c r="D451" i="1"/>
  <c r="D471" i="1"/>
  <c r="D495" i="1"/>
  <c r="D515" i="1"/>
  <c r="D551" i="1"/>
  <c r="D575" i="1"/>
  <c r="D627" i="1"/>
  <c r="D647" i="1"/>
  <c r="D671" i="1"/>
  <c r="D707" i="1"/>
  <c r="D727" i="1"/>
  <c r="D751" i="1"/>
  <c r="D771" i="1"/>
  <c r="D791" i="1"/>
  <c r="D815" i="1"/>
  <c r="D835" i="1"/>
  <c r="D855" i="1"/>
  <c r="D879" i="1"/>
  <c r="D899" i="1"/>
  <c r="D927" i="1"/>
  <c r="D947" i="1"/>
  <c r="D983" i="1"/>
  <c r="D1007" i="1"/>
  <c r="D1027" i="1"/>
  <c r="D1159" i="1"/>
  <c r="D1183" i="1"/>
  <c r="D1203" i="1"/>
  <c r="D1223" i="1"/>
  <c r="D1247" i="1"/>
  <c r="D1283" i="1"/>
  <c r="D1319" i="1"/>
  <c r="D1343" i="1"/>
  <c r="D1367" i="1"/>
  <c r="D1391" i="1"/>
  <c r="D1411" i="1"/>
  <c r="D1431" i="1"/>
  <c r="D1459" i="1"/>
  <c r="D1491" i="1"/>
  <c r="D1539" i="1"/>
  <c r="D1571" i="1"/>
  <c r="D1643" i="1"/>
  <c r="D1731" i="1"/>
  <c r="D1795" i="1"/>
  <c r="D1843" i="1"/>
  <c r="D1907" i="1"/>
  <c r="D2003" i="1"/>
  <c r="D2051" i="1"/>
  <c r="D2099" i="1"/>
  <c r="D2163" i="1"/>
  <c r="D2227" i="1"/>
  <c r="D2291" i="1"/>
  <c r="D2355" i="1"/>
  <c r="D2435" i="1"/>
  <c r="D2483" i="1"/>
  <c r="D2547" i="1"/>
  <c r="D2627" i="1"/>
  <c r="D2675" i="1"/>
  <c r="D2739" i="1"/>
  <c r="D2803" i="1"/>
  <c r="D2899" i="1"/>
  <c r="D2979" i="1"/>
  <c r="D3043" i="1"/>
  <c r="D3107" i="1"/>
  <c r="D3155" i="1"/>
  <c r="D3267" i="1"/>
  <c r="D3315" i="1"/>
  <c r="D3363" i="1"/>
  <c r="D3403" i="1"/>
  <c r="D3499" i="1"/>
  <c r="D3603" i="1"/>
  <c r="D3651" i="1"/>
  <c r="D3691" i="1"/>
  <c r="D3478" i="1"/>
  <c r="D3486" i="1"/>
  <c r="D3494" i="1"/>
  <c r="D3502" i="1"/>
  <c r="D3510" i="1"/>
  <c r="D3518" i="1"/>
  <c r="D3526" i="1"/>
  <c r="D3534" i="1"/>
  <c r="D3542" i="1"/>
  <c r="D3550" i="1"/>
  <c r="D3558" i="1"/>
  <c r="D3566" i="1"/>
  <c r="D3574" i="1"/>
  <c r="D3582" i="1"/>
  <c r="D3590" i="1"/>
  <c r="D3598" i="1"/>
  <c r="D3606" i="1"/>
  <c r="D3614" i="1"/>
  <c r="D3622" i="1"/>
  <c r="D3630" i="1"/>
  <c r="D3638" i="1"/>
  <c r="D3646" i="1"/>
  <c r="D3654" i="1"/>
  <c r="D3662" i="1"/>
  <c r="D3670" i="1"/>
  <c r="D3678" i="1"/>
  <c r="D3686" i="1"/>
  <c r="D3694" i="1"/>
  <c r="D3702" i="1"/>
  <c r="D3710" i="1"/>
  <c r="D3718" i="1"/>
  <c r="D3726" i="1"/>
  <c r="D3734" i="1"/>
  <c r="D3742" i="1"/>
  <c r="D3750" i="1"/>
  <c r="D3758" i="1"/>
  <c r="D3766" i="1"/>
  <c r="D3774" i="1"/>
  <c r="D3782" i="1"/>
  <c r="D3790" i="1"/>
  <c r="D3798" i="1"/>
  <c r="D47" i="1"/>
  <c r="D111" i="1"/>
  <c r="D127" i="1"/>
  <c r="D143" i="1"/>
  <c r="D159" i="1"/>
  <c r="D179" i="1"/>
  <c r="D191" i="1"/>
  <c r="D207" i="1"/>
  <c r="D219" i="1"/>
  <c r="D263" i="1"/>
  <c r="D287" i="1"/>
  <c r="D307" i="1"/>
  <c r="D343" i="1"/>
  <c r="D367" i="1"/>
  <c r="D403" i="1"/>
  <c r="D455" i="1"/>
  <c r="D479" i="1"/>
  <c r="D499" i="1"/>
  <c r="D535" i="1"/>
  <c r="D559" i="1"/>
  <c r="D595" i="1"/>
  <c r="D631" i="1"/>
  <c r="D655" i="1"/>
  <c r="D691" i="1"/>
  <c r="D735" i="1"/>
  <c r="D851" i="1"/>
  <c r="D903" i="1"/>
  <c r="D967" i="1"/>
  <c r="D991" i="1"/>
  <c r="D1031" i="1"/>
  <c r="D1055" i="1"/>
  <c r="D1075" i="1"/>
  <c r="D1095" i="1"/>
  <c r="D1119" i="1"/>
  <c r="D1139" i="1"/>
  <c r="D1175" i="1"/>
  <c r="D1199" i="1"/>
  <c r="D1267" i="1"/>
  <c r="D1303" i="1"/>
  <c r="D1327" i="1"/>
  <c r="D1455" i="1"/>
  <c r="D1523" i="1"/>
  <c r="D1579" i="1"/>
  <c r="D1603" i="1"/>
  <c r="D1651" i="1"/>
  <c r="D1699" i="1"/>
  <c r="D1739" i="1"/>
  <c r="D1787" i="1"/>
  <c r="D1851" i="1"/>
  <c r="D1899" i="1"/>
  <c r="D1955" i="1"/>
  <c r="D1995" i="1"/>
  <c r="D2059" i="1"/>
  <c r="D2107" i="1"/>
  <c r="D2211" i="1"/>
  <c r="D2275" i="1"/>
  <c r="D2347" i="1"/>
  <c r="D2411" i="1"/>
  <c r="D2459" i="1"/>
  <c r="D2539" i="1"/>
  <c r="D2619" i="1"/>
  <c r="D2667" i="1"/>
  <c r="D2747" i="1"/>
  <c r="D2827" i="1"/>
  <c r="D2907" i="1"/>
  <c r="D2955" i="1"/>
  <c r="D3035" i="1"/>
  <c r="D3099" i="1"/>
  <c r="D3179" i="1"/>
  <c r="D3259" i="1"/>
  <c r="D3355" i="1"/>
  <c r="D3475" i="1"/>
  <c r="D3555" i="1"/>
  <c r="D3635" i="1"/>
  <c r="D3675" i="1"/>
  <c r="D3739" i="1"/>
  <c r="D3787" i="1"/>
</calcChain>
</file>

<file path=xl/sharedStrings.xml><?xml version="1.0" encoding="utf-8"?>
<sst xmlns="http://schemas.openxmlformats.org/spreadsheetml/2006/main" count="51956" uniqueCount="749">
  <si>
    <t>Pedido</t>
  </si>
  <si>
    <t>Peça</t>
  </si>
  <si>
    <t>Seq.</t>
  </si>
  <si>
    <t>Cód. Barra</t>
  </si>
  <si>
    <t>Recorte</t>
  </si>
  <si>
    <t>Cliente</t>
  </si>
  <si>
    <t>Rota</t>
  </si>
  <si>
    <t>M2 Vendido</t>
  </si>
  <si>
    <t>Peso</t>
  </si>
  <si>
    <t>Categoria</t>
  </si>
  <si>
    <t>Produto</t>
  </si>
  <si>
    <t>Tipo Produção</t>
  </si>
  <si>
    <t>Largura</t>
  </si>
  <si>
    <t>Altura</t>
  </si>
  <si>
    <t>Emissão</t>
  </si>
  <si>
    <t>Previsão</t>
  </si>
  <si>
    <t xml:space="preserve">PCP </t>
  </si>
  <si>
    <t>Corte</t>
  </si>
  <si>
    <t>Lapidação</t>
  </si>
  <si>
    <t>Entrada Linha Singip</t>
  </si>
  <si>
    <t>Marcação</t>
  </si>
  <si>
    <t>Marcação WaterJet</t>
  </si>
  <si>
    <t>Furação</t>
  </si>
  <si>
    <t>Furadeira WaterJet Singip 1º Turno</t>
  </si>
  <si>
    <t>Bisote</t>
  </si>
  <si>
    <t>Pintura</t>
  </si>
  <si>
    <t>Montagem - Laminado/Duplo</t>
  </si>
  <si>
    <t>Lavagem</t>
  </si>
  <si>
    <t>Forno</t>
  </si>
  <si>
    <t>Modelagem</t>
  </si>
  <si>
    <t>Serviço Externo</t>
  </si>
  <si>
    <t>Inspeção</t>
  </si>
  <si>
    <t>Serigrafia</t>
  </si>
  <si>
    <t>Quebra</t>
  </si>
  <si>
    <t>0000-0038</t>
  </si>
  <si>
    <t/>
  </si>
  <si>
    <t xml:space="preserve">DA </t>
  </si>
  <si>
    <t>2E</t>
  </si>
  <si>
    <t>LMN1408DEA</t>
  </si>
  <si>
    <t>PF</t>
  </si>
  <si>
    <t>N/R</t>
  </si>
  <si>
    <t>0000-0040</t>
  </si>
  <si>
    <t>0000-0061</t>
  </si>
  <si>
    <t>0000-0062</t>
  </si>
  <si>
    <t>0000-0063</t>
  </si>
  <si>
    <t>0000-0064</t>
  </si>
  <si>
    <t>0000-0065</t>
  </si>
  <si>
    <t>0000-0066</t>
  </si>
  <si>
    <t>0000-0067</t>
  </si>
  <si>
    <t>0000-0068</t>
  </si>
  <si>
    <t>0000-0069</t>
  </si>
  <si>
    <t>0000-0070</t>
  </si>
  <si>
    <t>0000-0071</t>
  </si>
  <si>
    <t>0000-0072</t>
  </si>
  <si>
    <t>0000-0073</t>
  </si>
  <si>
    <t>0000-0074</t>
  </si>
  <si>
    <t>0000-0096</t>
  </si>
  <si>
    <t>0000-0141</t>
  </si>
  <si>
    <t>0000-0142</t>
  </si>
  <si>
    <t>0000-0143</t>
  </si>
  <si>
    <t>0000-0144</t>
  </si>
  <si>
    <t>0000-0001</t>
  </si>
  <si>
    <t xml:space="preserve">  </t>
  </si>
  <si>
    <t>INC08</t>
  </si>
  <si>
    <t>FB</t>
  </si>
  <si>
    <t>0000-0095</t>
  </si>
  <si>
    <t>0000-0097</t>
  </si>
  <si>
    <t>0000-0098</t>
  </si>
  <si>
    <t>0000-0139</t>
  </si>
  <si>
    <t>0000-0140</t>
  </si>
  <si>
    <t>0000-0180</t>
  </si>
  <si>
    <t>0000-0183</t>
  </si>
  <si>
    <t>0000-0184</t>
  </si>
  <si>
    <t>0000-0185</t>
  </si>
  <si>
    <t>0000-0186</t>
  </si>
  <si>
    <t>0000-0187</t>
  </si>
  <si>
    <t>0000-0188</t>
  </si>
  <si>
    <t>0000-0189</t>
  </si>
  <si>
    <t>0001-0001</t>
  </si>
  <si>
    <t>PCB</t>
  </si>
  <si>
    <t>0001-0002</t>
  </si>
  <si>
    <t>0001-0003</t>
  </si>
  <si>
    <t>0001-0004</t>
  </si>
  <si>
    <t>0001-0005</t>
  </si>
  <si>
    <t>0001-0006</t>
  </si>
  <si>
    <t>0001-0010</t>
  </si>
  <si>
    <t>0001-0012</t>
  </si>
  <si>
    <t>0001-0013</t>
  </si>
  <si>
    <t>0001-0014</t>
  </si>
  <si>
    <t>0001-0015</t>
  </si>
  <si>
    <t>0001-0016</t>
  </si>
  <si>
    <t>FUM06</t>
  </si>
  <si>
    <t>0000-0005</t>
  </si>
  <si>
    <t xml:space="preserve">MAV DO BRASIL </t>
  </si>
  <si>
    <t>5L</t>
  </si>
  <si>
    <t>INC10</t>
  </si>
  <si>
    <t>TF</t>
  </si>
  <si>
    <t>0000-0006</t>
  </si>
  <si>
    <t>0000-0007</t>
  </si>
  <si>
    <t>0000-0008</t>
  </si>
  <si>
    <t>0000-0009</t>
  </si>
  <si>
    <t>0000-0010</t>
  </si>
  <si>
    <t>0000-0011</t>
  </si>
  <si>
    <t>0000-0012</t>
  </si>
  <si>
    <t>0000-0013</t>
  </si>
  <si>
    <t>0000-0014</t>
  </si>
  <si>
    <t>0000-0015</t>
  </si>
  <si>
    <t>0000-0016</t>
  </si>
  <si>
    <t>0000-0017</t>
  </si>
  <si>
    <t>0000-0018</t>
  </si>
  <si>
    <t>0000-0019</t>
  </si>
  <si>
    <t>0000-0020</t>
  </si>
  <si>
    <t>0000-0021</t>
  </si>
  <si>
    <t>0000-0022</t>
  </si>
  <si>
    <t>0000-0023</t>
  </si>
  <si>
    <t>0000-0024</t>
  </si>
  <si>
    <t>0000-0032</t>
  </si>
  <si>
    <t>0003-0007</t>
  </si>
  <si>
    <t>SANTA FE</t>
  </si>
  <si>
    <t>2H</t>
  </si>
  <si>
    <t>TE12</t>
  </si>
  <si>
    <t>0000-0002</t>
  </si>
  <si>
    <t>4C</t>
  </si>
  <si>
    <t>TE16</t>
  </si>
  <si>
    <t>RN ALUMINIUN</t>
  </si>
  <si>
    <t>9K</t>
  </si>
  <si>
    <t>ULIBOX</t>
  </si>
  <si>
    <t>6D</t>
  </si>
  <si>
    <t>VIDRO.FORTE</t>
  </si>
  <si>
    <t>0000-0046</t>
  </si>
  <si>
    <t>5i</t>
  </si>
  <si>
    <t>0002-0011</t>
  </si>
  <si>
    <t>0000-0004</t>
  </si>
  <si>
    <t>PERSAN BOX</t>
  </si>
  <si>
    <t>TAMBAU ULIBOX</t>
  </si>
  <si>
    <t>GRUPO LUCHI ESQ</t>
  </si>
  <si>
    <t>4O</t>
  </si>
  <si>
    <t>VID SAO PAULO</t>
  </si>
  <si>
    <t>8F</t>
  </si>
  <si>
    <t>3X</t>
  </si>
  <si>
    <t>4L</t>
  </si>
  <si>
    <t>RENAN FAGUNDES PEREIRA GONCALVES</t>
  </si>
  <si>
    <t>4A</t>
  </si>
  <si>
    <t>0000-0003</t>
  </si>
  <si>
    <t>3B</t>
  </si>
  <si>
    <t>CAMPESTRE</t>
  </si>
  <si>
    <t>7A</t>
  </si>
  <si>
    <t>0000-0030</t>
  </si>
  <si>
    <t>0000-0031</t>
  </si>
  <si>
    <t>0000-0033</t>
  </si>
  <si>
    <t>0000-0034</t>
  </si>
  <si>
    <t>0000-0035</t>
  </si>
  <si>
    <t>0000-0037</t>
  </si>
  <si>
    <t>0000-0039</t>
  </si>
  <si>
    <t>0000-0041</t>
  </si>
  <si>
    <t>0000-0042</t>
  </si>
  <si>
    <t>0000-0043</t>
  </si>
  <si>
    <t>0000-0044</t>
  </si>
  <si>
    <t>0000-0045</t>
  </si>
  <si>
    <t>0000-0047</t>
  </si>
  <si>
    <t>0000-0048</t>
  </si>
  <si>
    <t>0003-0004</t>
  </si>
  <si>
    <t>0000-0027</t>
  </si>
  <si>
    <t>MG ALUM E VIDRO</t>
  </si>
  <si>
    <t>0000-0028</t>
  </si>
  <si>
    <t>8G</t>
  </si>
  <si>
    <t>TFQ</t>
  </si>
  <si>
    <t>L R DISTRIBUIDORA</t>
  </si>
  <si>
    <t>9J</t>
  </si>
  <si>
    <t>TEM</t>
  </si>
  <si>
    <t>4H</t>
  </si>
  <si>
    <t>0002-0005</t>
  </si>
  <si>
    <t>0002-0006</t>
  </si>
  <si>
    <t>0002-0007</t>
  </si>
  <si>
    <t>0002-0008</t>
  </si>
  <si>
    <t xml:space="preserve">FLOR VIDROS </t>
  </si>
  <si>
    <t>JOSE EDNARDO</t>
  </si>
  <si>
    <t>TEK</t>
  </si>
  <si>
    <t>IPIRANGA VID</t>
  </si>
  <si>
    <t>VIDROS OURO VERDE</t>
  </si>
  <si>
    <t>0002-0003</t>
  </si>
  <si>
    <t>0002-0004</t>
  </si>
  <si>
    <t xml:space="preserve">TITANIUM ESQ </t>
  </si>
  <si>
    <t>0000-0025</t>
  </si>
  <si>
    <t>0000-0026</t>
  </si>
  <si>
    <t>INC06</t>
  </si>
  <si>
    <t>0000-0036</t>
  </si>
  <si>
    <t>VID LIBRIANI</t>
  </si>
  <si>
    <t>0004-0008</t>
  </si>
  <si>
    <t>LMN1408</t>
  </si>
  <si>
    <t>VICOM METAIS</t>
  </si>
  <si>
    <t>CONSUMIDOR DIVIMAX CAMPINAS</t>
  </si>
  <si>
    <t>0003-0009</t>
  </si>
  <si>
    <t>0003-0010</t>
  </si>
  <si>
    <t>METAL13 ESQ</t>
  </si>
  <si>
    <t>1R</t>
  </si>
  <si>
    <t>VIDROSHOP</t>
  </si>
  <si>
    <t>LMLT06</t>
  </si>
  <si>
    <t>1P</t>
  </si>
  <si>
    <t>0000-0029</t>
  </si>
  <si>
    <t>0002-0002</t>
  </si>
  <si>
    <t>0001-0007</t>
  </si>
  <si>
    <t>0001-0008</t>
  </si>
  <si>
    <t>0002-0009</t>
  </si>
  <si>
    <t>0002-0010</t>
  </si>
  <si>
    <t>0002-0012</t>
  </si>
  <si>
    <t>0002-0013</t>
  </si>
  <si>
    <t>0002-0014</t>
  </si>
  <si>
    <t>TE</t>
  </si>
  <si>
    <t>0003-0006</t>
  </si>
  <si>
    <t>CONSUMIDOR AMERICANA</t>
  </si>
  <si>
    <t>M&amp;G VID</t>
  </si>
  <si>
    <t>ESI04</t>
  </si>
  <si>
    <t>0003-0003</t>
  </si>
  <si>
    <t>0004-0004</t>
  </si>
  <si>
    <t>0004-0005</t>
  </si>
  <si>
    <t>0005-0006</t>
  </si>
  <si>
    <t>GRAN VIDROS</t>
  </si>
  <si>
    <t>0003-0005</t>
  </si>
  <si>
    <t>BOX E BOX</t>
  </si>
  <si>
    <t>0001-0009</t>
  </si>
  <si>
    <t>0004-0025</t>
  </si>
  <si>
    <t>0004-0026</t>
  </si>
  <si>
    <t>CONSTRULAR LIMEIRA COM DE ESQ</t>
  </si>
  <si>
    <t>0003-0008</t>
  </si>
  <si>
    <t>TFJ</t>
  </si>
  <si>
    <t>1Q</t>
  </si>
  <si>
    <t xml:space="preserve">IMPACTO METAL </t>
  </si>
  <si>
    <t xml:space="preserve">INOVA PROJETOS </t>
  </si>
  <si>
    <t>FAT 3º - 3989 MAGNA</t>
  </si>
  <si>
    <t>0000-0049</t>
  </si>
  <si>
    <t>0000-0050</t>
  </si>
  <si>
    <t>0000-0051</t>
  </si>
  <si>
    <t>0000-0052</t>
  </si>
  <si>
    <t>0000-0053</t>
  </si>
  <si>
    <t>0000-0054</t>
  </si>
  <si>
    <t>CC</t>
  </si>
  <si>
    <t>0000-0055</t>
  </si>
  <si>
    <t>0000-0056</t>
  </si>
  <si>
    <t>0000-0057</t>
  </si>
  <si>
    <t>0000-0058</t>
  </si>
  <si>
    <t>0000-0059</t>
  </si>
  <si>
    <t>0000-0060</t>
  </si>
  <si>
    <t>0000-0078</t>
  </si>
  <si>
    <t>0000-0079</t>
  </si>
  <si>
    <t>0000-0080</t>
  </si>
  <si>
    <t>0004-0009</t>
  </si>
  <si>
    <t>0004-0010</t>
  </si>
  <si>
    <t>0004-0012</t>
  </si>
  <si>
    <t>MBI03</t>
  </si>
  <si>
    <t>INC04</t>
  </si>
  <si>
    <t>LMINC08</t>
  </si>
  <si>
    <t>JCI ESQ</t>
  </si>
  <si>
    <t>0005-0007</t>
  </si>
  <si>
    <t>FUM08</t>
  </si>
  <si>
    <t>7C</t>
  </si>
  <si>
    <t>ILUMINOX</t>
  </si>
  <si>
    <t>ESQUADRIUM ESQ E VIDROS</t>
  </si>
  <si>
    <t>VID BEZERRA</t>
  </si>
  <si>
    <t xml:space="preserve">VID MONTE MINAS </t>
  </si>
  <si>
    <t xml:space="preserve">HANNA VIDROS </t>
  </si>
  <si>
    <t>DURAN ESQ</t>
  </si>
  <si>
    <t xml:space="preserve">ANDERSON DOS SANTOS MATOS </t>
  </si>
  <si>
    <t>LMLT08</t>
  </si>
  <si>
    <t>MBI08</t>
  </si>
  <si>
    <t>Data entrega</t>
  </si>
  <si>
    <t>m² + perda</t>
  </si>
  <si>
    <t>Soma de M2 Vendido</t>
  </si>
  <si>
    <t>Rótulos de Linha</t>
  </si>
  <si>
    <t>Total Geral</t>
  </si>
  <si>
    <t>Rótulos de Coluna</t>
  </si>
  <si>
    <t>30/abr</t>
  </si>
  <si>
    <t>07/mai</t>
  </si>
  <si>
    <t>Rota Nova</t>
  </si>
  <si>
    <t>Madrugada?</t>
  </si>
  <si>
    <t>E</t>
  </si>
  <si>
    <t>L</t>
  </si>
  <si>
    <t>H</t>
  </si>
  <si>
    <t>C</t>
  </si>
  <si>
    <t>K</t>
  </si>
  <si>
    <t>D</t>
  </si>
  <si>
    <t>O</t>
  </si>
  <si>
    <t>F</t>
  </si>
  <si>
    <t>X</t>
  </si>
  <si>
    <t>A</t>
  </si>
  <si>
    <t>B</t>
  </si>
  <si>
    <t>G</t>
  </si>
  <si>
    <t>J</t>
  </si>
  <si>
    <t>R</t>
  </si>
  <si>
    <t>P</t>
  </si>
  <si>
    <t>Q</t>
  </si>
  <si>
    <t>Retira</t>
  </si>
  <si>
    <t>NC</t>
  </si>
  <si>
    <t>I</t>
  </si>
  <si>
    <t>NL</t>
  </si>
  <si>
    <t>NA</t>
  </si>
  <si>
    <t>NH</t>
  </si>
  <si>
    <t>Não</t>
  </si>
  <si>
    <t>Sim</t>
  </si>
  <si>
    <t>Dep.</t>
  </si>
  <si>
    <t>PRÓXIMA ENTREGA</t>
  </si>
  <si>
    <t>3W</t>
  </si>
  <si>
    <t>W</t>
  </si>
  <si>
    <t>Data Proxima</t>
  </si>
  <si>
    <t>Data sistema (Final de Semana)</t>
  </si>
  <si>
    <t>ALPHA VIDROS</t>
  </si>
  <si>
    <t>LMINC06</t>
  </si>
  <si>
    <t>H4 TEMPER</t>
  </si>
  <si>
    <t>0003-0020</t>
  </si>
  <si>
    <t>0004-0021</t>
  </si>
  <si>
    <t>0004-0022</t>
  </si>
  <si>
    <t>0004-0023</t>
  </si>
  <si>
    <t>0004-0024</t>
  </si>
  <si>
    <t>0005-0031</t>
  </si>
  <si>
    <t>JOSE RAMON BARROS FERNANDES</t>
  </si>
  <si>
    <t>IRMAOS ESPADARI</t>
  </si>
  <si>
    <t>VLC</t>
  </si>
  <si>
    <t>19/mai</t>
  </si>
  <si>
    <t>13/mai</t>
  </si>
  <si>
    <t>(Vários itens)</t>
  </si>
  <si>
    <t>EF</t>
  </si>
  <si>
    <t>IPF</t>
  </si>
  <si>
    <t>J E VIDROS</t>
  </si>
  <si>
    <t>DSA ESQ DE ALUM</t>
  </si>
  <si>
    <t>CONSUMIDOR DIVIMAX HORTOLÂNDIA</t>
  </si>
  <si>
    <t>EFB</t>
  </si>
  <si>
    <t>TEQ</t>
  </si>
  <si>
    <t>TEM ALUM</t>
  </si>
  <si>
    <t>Limite de Produção</t>
  </si>
  <si>
    <t>Rotas</t>
  </si>
  <si>
    <t xml:space="preserve"> M2</t>
  </si>
  <si>
    <t>Limite de produção</t>
  </si>
  <si>
    <t xml:space="preserve"> M2 </t>
  </si>
  <si>
    <t>LAUTON VIDROS E ESQ</t>
  </si>
  <si>
    <t>LEAO VIDROS E ESQ DE ALUM</t>
  </si>
  <si>
    <t>VID IMPACTO</t>
  </si>
  <si>
    <t xml:space="preserve">ANTONIO WAGNER </t>
  </si>
  <si>
    <t>BERTAJONI VIDROS</t>
  </si>
  <si>
    <t>0003-0015</t>
  </si>
  <si>
    <t>SOS ESQ</t>
  </si>
  <si>
    <t>ELIEZER ESQ</t>
  </si>
  <si>
    <t>CF</t>
  </si>
  <si>
    <t>REI DO VIDRO</t>
  </si>
  <si>
    <t>EFA</t>
  </si>
  <si>
    <t>ALUMETRIA ESQ</t>
  </si>
  <si>
    <t xml:space="preserve">VID SAMARIA </t>
  </si>
  <si>
    <t>EFQ</t>
  </si>
  <si>
    <t>TEA</t>
  </si>
  <si>
    <t>MARCOS VILAS BOA</t>
  </si>
  <si>
    <t>0005-0005</t>
  </si>
  <si>
    <t>VID CILLOS</t>
  </si>
  <si>
    <t>BONFIM VIDROS</t>
  </si>
  <si>
    <t>JOSE FERNANDO LOPES</t>
  </si>
  <si>
    <t>GEZAIAS DE BRITO CARDOSO</t>
  </si>
  <si>
    <t>INC03</t>
  </si>
  <si>
    <t>VID CENTRAL</t>
  </si>
  <si>
    <t>VID DELTA</t>
  </si>
  <si>
    <t>VID SAO CARLOS</t>
  </si>
  <si>
    <t>ITAPE ESQ DE ALUM</t>
  </si>
  <si>
    <t>GIOVANI AGUIAR GODOY</t>
  </si>
  <si>
    <t>0000-0081</t>
  </si>
  <si>
    <t>0000-0082</t>
  </si>
  <si>
    <t>0000-0083</t>
  </si>
  <si>
    <t>0000-0084</t>
  </si>
  <si>
    <t>0000-0085</t>
  </si>
  <si>
    <t>0000-0086</t>
  </si>
  <si>
    <t>0000-0087</t>
  </si>
  <si>
    <t>0000-0088</t>
  </si>
  <si>
    <t>0000-0089</t>
  </si>
  <si>
    <t>0000-0090</t>
  </si>
  <si>
    <t>UNITEC ESQ</t>
  </si>
  <si>
    <t>DECDECOR ESQ, REVESTIMENTOS &amp; DECORACOES</t>
  </si>
  <si>
    <t>Concatenar</t>
  </si>
  <si>
    <t>Atraso</t>
  </si>
  <si>
    <t>LMN1408DEA-PF</t>
  </si>
  <si>
    <t>INC08-FB</t>
  </si>
  <si>
    <t>INC08-PCB</t>
  </si>
  <si>
    <t>LMLT06-PF</t>
  </si>
  <si>
    <t>LMLT06VMT-PF</t>
  </si>
  <si>
    <t>INC08-TF</t>
  </si>
  <si>
    <t>INC08-TE12</t>
  </si>
  <si>
    <t>LMN1408-PF</t>
  </si>
  <si>
    <t>LMINC08-PF</t>
  </si>
  <si>
    <t>FUM04-CCNH</t>
  </si>
  <si>
    <t>ESI06-EE</t>
  </si>
  <si>
    <t>ESI04-EF</t>
  </si>
  <si>
    <t>INC10-TEMI</t>
  </si>
  <si>
    <t>LMVRD08-PF</t>
  </si>
  <si>
    <t>INC06-TF</t>
  </si>
  <si>
    <t>LMINC08-IPF</t>
  </si>
  <si>
    <t>INC10-TF</t>
  </si>
  <si>
    <t>INC10-TE12</t>
  </si>
  <si>
    <t>INC08-TE16</t>
  </si>
  <si>
    <t>FUM06-TEK.</t>
  </si>
  <si>
    <t>INC10-TE16</t>
  </si>
  <si>
    <t>INC12-TEK</t>
  </si>
  <si>
    <t>LMN1408-PFQ</t>
  </si>
  <si>
    <t>INC10-TEK</t>
  </si>
  <si>
    <t>INC06-TFK</t>
  </si>
  <si>
    <t>FUM10-TE12</t>
  </si>
  <si>
    <t>INC12-CF</t>
  </si>
  <si>
    <t>FUM08-TF</t>
  </si>
  <si>
    <t>INC08-TE</t>
  </si>
  <si>
    <t>INC03-CC</t>
  </si>
  <si>
    <t>INC06-CC</t>
  </si>
  <si>
    <t>INC04-CC</t>
  </si>
  <si>
    <t>LMSV3208-PE16</t>
  </si>
  <si>
    <t>INC04-CFK</t>
  </si>
  <si>
    <t>LMINC10-PF</t>
  </si>
  <si>
    <t>MBI08-TF</t>
  </si>
  <si>
    <t>MBI08-TE16</t>
  </si>
  <si>
    <t>VRD08-TE12</t>
  </si>
  <si>
    <t>FUM08-TE12</t>
  </si>
  <si>
    <t>FUM08-TE16</t>
  </si>
  <si>
    <t>INC08-TFRP</t>
  </si>
  <si>
    <t>INC06-TEMK</t>
  </si>
  <si>
    <t>FUM06-TF</t>
  </si>
  <si>
    <t>INC06-TE12</t>
  </si>
  <si>
    <t>INC06-TE16</t>
  </si>
  <si>
    <t>MBI03-CC</t>
  </si>
  <si>
    <t>INC06-CF</t>
  </si>
  <si>
    <t>ESI04-EFB</t>
  </si>
  <si>
    <t>ESI04-EFA</t>
  </si>
  <si>
    <t>INC08-LTEK</t>
  </si>
  <si>
    <t>INC08-LTFK</t>
  </si>
  <si>
    <t>BRZ06-TF</t>
  </si>
  <si>
    <t>ESI06-EF</t>
  </si>
  <si>
    <t>INC10-TFJ</t>
  </si>
  <si>
    <t>ARM06-CC</t>
  </si>
  <si>
    <t>INC08-TFM</t>
  </si>
  <si>
    <t>INC10-TEQ</t>
  </si>
  <si>
    <t>LMINC06-PF</t>
  </si>
  <si>
    <t>LMINC08-PE16</t>
  </si>
  <si>
    <t>FUM08-TE</t>
  </si>
  <si>
    <t>ESIBRZ04-EF</t>
  </si>
  <si>
    <t>INC10-TE</t>
  </si>
  <si>
    <t>INC06-TFQ</t>
  </si>
  <si>
    <t>INC04-CF</t>
  </si>
  <si>
    <t>INC06-TES</t>
  </si>
  <si>
    <t>ESI04-EFQ</t>
  </si>
  <si>
    <t>LMLT08-PF</t>
  </si>
  <si>
    <t>INC10-TEA</t>
  </si>
  <si>
    <t>INC08-TES16</t>
  </si>
  <si>
    <t>Dias de produção</t>
  </si>
  <si>
    <t>Hoje</t>
  </si>
  <si>
    <t>Dias de atraso</t>
  </si>
  <si>
    <t>(vazio)</t>
  </si>
  <si>
    <t>(Tudo)</t>
  </si>
  <si>
    <t>LCF</t>
  </si>
  <si>
    <t>MARIA GILVANICE VIEIRA DE MATOS SANTOS</t>
  </si>
  <si>
    <t xml:space="preserve">WELLITON </t>
  </si>
  <si>
    <t>DUANI AP FERREIRA ARAUJO</t>
  </si>
  <si>
    <t>ISLAWAN WESLEY DA SILVA</t>
  </si>
  <si>
    <t>MK SERVICOS</t>
  </si>
  <si>
    <t>0005-0011</t>
  </si>
  <si>
    <t>SHARK ESQ</t>
  </si>
  <si>
    <t>11/mai</t>
  </si>
  <si>
    <t>LETICIA OLIVEIRA</t>
  </si>
  <si>
    <t>0005-0030</t>
  </si>
  <si>
    <t>12/mai</t>
  </si>
  <si>
    <t>14/mai</t>
  </si>
  <si>
    <t>15/mai</t>
  </si>
  <si>
    <t>18/mai</t>
  </si>
  <si>
    <t>22/mai</t>
  </si>
  <si>
    <t>TEMK</t>
  </si>
  <si>
    <t>LTE</t>
  </si>
  <si>
    <t>VID MARILIA</t>
  </si>
  <si>
    <t>BR ALUMINIUM FRAMES</t>
  </si>
  <si>
    <t xml:space="preserve">BR VIDROS </t>
  </si>
  <si>
    <t>TFR</t>
  </si>
  <si>
    <t>JOAO VIDRACEIRO</t>
  </si>
  <si>
    <t>EE</t>
  </si>
  <si>
    <t>NELSON GONCALVES</t>
  </si>
  <si>
    <t>GRANGUELLI VID</t>
  </si>
  <si>
    <t>0006-0012</t>
  </si>
  <si>
    <t>0007-0013</t>
  </si>
  <si>
    <t>0007-0015</t>
  </si>
  <si>
    <t>0007-0016</t>
  </si>
  <si>
    <t>TES16</t>
  </si>
  <si>
    <t>HOTEL TORIBA</t>
  </si>
  <si>
    <t>4T</t>
  </si>
  <si>
    <t>ADRIANA SATIKO MIYAMOTO</t>
  </si>
  <si>
    <t>RESIDENCE ESQ</t>
  </si>
  <si>
    <t>ADERITO MACIONIL COTRIM</t>
  </si>
  <si>
    <t>LMREF08</t>
  </si>
  <si>
    <t xml:space="preserve">LINEAR </t>
  </si>
  <si>
    <t>LTEK</t>
  </si>
  <si>
    <t>VID TAVARES</t>
  </si>
  <si>
    <t>EC</t>
  </si>
  <si>
    <t>0004-0006</t>
  </si>
  <si>
    <t>JEVERSON PEDRO</t>
  </si>
  <si>
    <t>BRUNO RODRIGUES DA SILVA</t>
  </si>
  <si>
    <t>EFK</t>
  </si>
  <si>
    <t>ALUCRAFT ESQ DE ALUM</t>
  </si>
  <si>
    <t>REALIZA PROJETOS EM ALUMINIO</t>
  </si>
  <si>
    <t>NEW WORLD PROJETOS ESPECIAIS</t>
  </si>
  <si>
    <t>ALU PRO ESQ</t>
  </si>
  <si>
    <t>VID EXPANSAO</t>
  </si>
  <si>
    <t>0004-0011</t>
  </si>
  <si>
    <t>ACD10</t>
  </si>
  <si>
    <t>SERGIO MARCIO MILANI</t>
  </si>
  <si>
    <t>FUM04</t>
  </si>
  <si>
    <t>LMSV3208</t>
  </si>
  <si>
    <t>TEP16</t>
  </si>
  <si>
    <t>VIDROS COUTO</t>
  </si>
  <si>
    <t>ULT08</t>
  </si>
  <si>
    <t>LTF</t>
  </si>
  <si>
    <t>20/mai</t>
  </si>
  <si>
    <t>21/mai</t>
  </si>
  <si>
    <t>0002-0017</t>
  </si>
  <si>
    <t>0002-0018</t>
  </si>
  <si>
    <t>0000-0075</t>
  </si>
  <si>
    <t>0000-0076</t>
  </si>
  <si>
    <t>0000-0077</t>
  </si>
  <si>
    <t>0000-0091</t>
  </si>
  <si>
    <t>0000-0092</t>
  </si>
  <si>
    <t>DIVIDROS E ALUM</t>
  </si>
  <si>
    <t>JS VIDROS</t>
  </si>
  <si>
    <t>DIVIBRAS</t>
  </si>
  <si>
    <t>HMY DO BRASIL</t>
  </si>
  <si>
    <t>TG VID</t>
  </si>
  <si>
    <t>COOKTAMPA DECORACOES</t>
  </si>
  <si>
    <t>TEK.</t>
  </si>
  <si>
    <t>0002-0015</t>
  </si>
  <si>
    <t>0002-0016</t>
  </si>
  <si>
    <t>0002-0019</t>
  </si>
  <si>
    <t>0002-0020</t>
  </si>
  <si>
    <t>0003-0021</t>
  </si>
  <si>
    <t>0003-0022</t>
  </si>
  <si>
    <t>0003-0023</t>
  </si>
  <si>
    <t>0003-0024</t>
  </si>
  <si>
    <t>0003-0025</t>
  </si>
  <si>
    <t>0003-0026</t>
  </si>
  <si>
    <t>0003-0027</t>
  </si>
  <si>
    <t>0003-0028</t>
  </si>
  <si>
    <t>0003-0029</t>
  </si>
  <si>
    <t>0003-0030</t>
  </si>
  <si>
    <t>0003-0031</t>
  </si>
  <si>
    <t>0003-0032</t>
  </si>
  <si>
    <t>0003-0033</t>
  </si>
  <si>
    <t>0003-0034</t>
  </si>
  <si>
    <t>0003-0035</t>
  </si>
  <si>
    <t>ANTONIO VIDROS</t>
  </si>
  <si>
    <t>0000-0093</t>
  </si>
  <si>
    <t>0000-0094</t>
  </si>
  <si>
    <t>0000-0099</t>
  </si>
  <si>
    <t>0000-0100</t>
  </si>
  <si>
    <t>0000-0101</t>
  </si>
  <si>
    <t>0000-0102</t>
  </si>
  <si>
    <t>0000-0103</t>
  </si>
  <si>
    <t>0000-0104</t>
  </si>
  <si>
    <t>0000-0105</t>
  </si>
  <si>
    <t>0000-0106</t>
  </si>
  <si>
    <t>0000-0107</t>
  </si>
  <si>
    <t>0000-0108</t>
  </si>
  <si>
    <t>SANTANA ESQ METALICAS</t>
  </si>
  <si>
    <t>ALUMGLASS</t>
  </si>
  <si>
    <t xml:space="preserve"> CLAUDIA MOREIRA NUNES CANOVA</t>
  </si>
  <si>
    <t>AMB04</t>
  </si>
  <si>
    <t>THIAGO FAGUNDES PEREIRA GONCALVES</t>
  </si>
  <si>
    <t>SARACURA VIDROS</t>
  </si>
  <si>
    <t>0004-0007</t>
  </si>
  <si>
    <t>LIDIA GIATTI</t>
  </si>
  <si>
    <t>LUCAS MATOS DE LIAO</t>
  </si>
  <si>
    <t xml:space="preserve">VERTICALGLASS </t>
  </si>
  <si>
    <t>INC12</t>
  </si>
  <si>
    <t>ESQ VISUAL</t>
  </si>
  <si>
    <t>ACD06</t>
  </si>
  <si>
    <t>UMA ALUMINIUM</t>
  </si>
  <si>
    <t>CONSUMIDOR VICTOR</t>
  </si>
  <si>
    <t>VL SERVICOS</t>
  </si>
  <si>
    <t>0004-0013</t>
  </si>
  <si>
    <t>0005-0014</t>
  </si>
  <si>
    <t>0005-0015</t>
  </si>
  <si>
    <t>0012-0029</t>
  </si>
  <si>
    <t>EXATTA ESQ DE ALUM</t>
  </si>
  <si>
    <t>0005-0012</t>
  </si>
  <si>
    <t>0005-0013</t>
  </si>
  <si>
    <t xml:space="preserve">VID PARAISO </t>
  </si>
  <si>
    <t>IMPERGLASS</t>
  </si>
  <si>
    <t>VIDROMETAL</t>
  </si>
  <si>
    <t>0003-0011</t>
  </si>
  <si>
    <t>0003-0012</t>
  </si>
  <si>
    <t>0005-0016</t>
  </si>
  <si>
    <t>0005-0017</t>
  </si>
  <si>
    <t>0005-0018</t>
  </si>
  <si>
    <t>0006-0019</t>
  </si>
  <si>
    <t>0006-0020</t>
  </si>
  <si>
    <t>0007-0021</t>
  </si>
  <si>
    <t>0008-0022</t>
  </si>
  <si>
    <t>0008-0023</t>
  </si>
  <si>
    <t>ESQUADRA VIDROS E ESQ</t>
  </si>
  <si>
    <t>LEANDRO KAIRIS</t>
  </si>
  <si>
    <t>VRD08</t>
  </si>
  <si>
    <t>ME VIDROS IRMAO</t>
  </si>
  <si>
    <t>LTEX</t>
  </si>
  <si>
    <t xml:space="preserve">ROGERIO GONCALVES DE SOUZA </t>
  </si>
  <si>
    <t>CONSUMIDOR RENAN</t>
  </si>
  <si>
    <t>DOUGLAS ALMEIDA SILVA</t>
  </si>
  <si>
    <t xml:space="preserve">COVIPA </t>
  </si>
  <si>
    <t>LMLT06VMT</t>
  </si>
  <si>
    <t>JONAS ALVES BERTOSSI</t>
  </si>
  <si>
    <t>0001-0011</t>
  </si>
  <si>
    <t>0004-0027</t>
  </si>
  <si>
    <t>0004-0028</t>
  </si>
  <si>
    <t>0004-0029</t>
  </si>
  <si>
    <t>0005-0032</t>
  </si>
  <si>
    <t xml:space="preserve">HORTOGLASS </t>
  </si>
  <si>
    <t>FAT 3º - 23 CAMPESTRE</t>
  </si>
  <si>
    <t>QUADRI ESQ</t>
  </si>
  <si>
    <t>ESQUADRIQUALITY</t>
  </si>
  <si>
    <t>VID GUADALUPE</t>
  </si>
  <si>
    <t>LACERDA INOX</t>
  </si>
  <si>
    <t>ULIANA</t>
  </si>
  <si>
    <t>DEMAD</t>
  </si>
  <si>
    <t xml:space="preserve">LORIVAL </t>
  </si>
  <si>
    <t>BRILHO NOVO</t>
  </si>
  <si>
    <t>CONSUMIDOR LIMEIRA</t>
  </si>
  <si>
    <t>SERGIO</t>
  </si>
  <si>
    <t>DANIEL VIDRACEIRO</t>
  </si>
  <si>
    <t>LTEMK</t>
  </si>
  <si>
    <t>MARANATA VID</t>
  </si>
  <si>
    <t>LAHR ESQ</t>
  </si>
  <si>
    <t>AURA VIDROS</t>
  </si>
  <si>
    <t>CBC MANUTENCOES E INSTALACOES</t>
  </si>
  <si>
    <t>JOSE LEANDRO DA SILVA</t>
  </si>
  <si>
    <t>0005-0026</t>
  </si>
  <si>
    <t>0006-0027</t>
  </si>
  <si>
    <t>ANTONIO ADECI DUARTE</t>
  </si>
  <si>
    <t>DISK VIDROS</t>
  </si>
  <si>
    <t>VID MANIA</t>
  </si>
  <si>
    <t>JOSE MILTON BELARMINO DOS SANTOS</t>
  </si>
  <si>
    <t>ZELAO MOVEIS</t>
  </si>
  <si>
    <t>VEP</t>
  </si>
  <si>
    <t>NATUVIDROS</t>
  </si>
  <si>
    <t>QUALITY SAO CARLOS EMPREENDIMENTOS IMOBILIARIOS</t>
  </si>
  <si>
    <t>0000-0109</t>
  </si>
  <si>
    <t>0000-0110</t>
  </si>
  <si>
    <t>0000-0111</t>
  </si>
  <si>
    <t>0000-0112</t>
  </si>
  <si>
    <t>0000-0113</t>
  </si>
  <si>
    <t>0000-0114</t>
  </si>
  <si>
    <t>0000-0115</t>
  </si>
  <si>
    <t>0000-0116</t>
  </si>
  <si>
    <t>0000-0117</t>
  </si>
  <si>
    <t>0000-0118</t>
  </si>
  <si>
    <t>0000-0119</t>
  </si>
  <si>
    <t>0000-0120</t>
  </si>
  <si>
    <t>0000-0121</t>
  </si>
  <si>
    <t>0000-0122</t>
  </si>
  <si>
    <t>0000-0123</t>
  </si>
  <si>
    <t>0000-0124</t>
  </si>
  <si>
    <t>0000-0125</t>
  </si>
  <si>
    <t>0000-0126</t>
  </si>
  <si>
    <t>0000-0127</t>
  </si>
  <si>
    <t>0000-0128</t>
  </si>
  <si>
    <t>0000-0129</t>
  </si>
  <si>
    <t>0000-0130</t>
  </si>
  <si>
    <t>0000-0131</t>
  </si>
  <si>
    <t>0000-0132</t>
  </si>
  <si>
    <t>0000-0133</t>
  </si>
  <si>
    <t>0000-0134</t>
  </si>
  <si>
    <t>0000-0135</t>
  </si>
  <si>
    <t>TER</t>
  </si>
  <si>
    <t xml:space="preserve">VL AQUARISMO </t>
  </si>
  <si>
    <t>MD SERV E PRODUTOS DE LABORATORIO</t>
  </si>
  <si>
    <t>MBX ESQ</t>
  </si>
  <si>
    <t>TFP</t>
  </si>
  <si>
    <t>VID MORENO</t>
  </si>
  <si>
    <t>0007-0009</t>
  </si>
  <si>
    <t>0008-0012</t>
  </si>
  <si>
    <t>0008-0013</t>
  </si>
  <si>
    <t>0008-0014</t>
  </si>
  <si>
    <t>0008-0015</t>
  </si>
  <si>
    <t>0009-0019</t>
  </si>
  <si>
    <t>0009-0020</t>
  </si>
  <si>
    <t>0010-0021</t>
  </si>
  <si>
    <t>0003-0013</t>
  </si>
  <si>
    <t>0003-0014</t>
  </si>
  <si>
    <t>TFS</t>
  </si>
  <si>
    <t>FAT 3º - 225 JAHU COM DE ESQ</t>
  </si>
  <si>
    <t>TES12</t>
  </si>
  <si>
    <t>ESIA06</t>
  </si>
  <si>
    <t>TFA</t>
  </si>
  <si>
    <t>EXPERT ESQ</t>
  </si>
  <si>
    <t>25/mai</t>
  </si>
  <si>
    <t>26/mai</t>
  </si>
  <si>
    <t>27/mai</t>
  </si>
  <si>
    <t>28/mai</t>
  </si>
  <si>
    <t>CCNH</t>
  </si>
  <si>
    <t xml:space="preserve">LR VIDROS E ESQ </t>
  </si>
  <si>
    <t xml:space="preserve">VID NOVA JERUSALEM </t>
  </si>
  <si>
    <t>DECORE VIDROS</t>
  </si>
  <si>
    <t>TFJ50</t>
  </si>
  <si>
    <t>0006-0008</t>
  </si>
  <si>
    <t>FENIX</t>
  </si>
  <si>
    <t>EFATA ESQ</t>
  </si>
  <si>
    <t>EFR</t>
  </si>
  <si>
    <t>TEJ</t>
  </si>
  <si>
    <t>0005-0009</t>
  </si>
  <si>
    <t>0005-0010</t>
  </si>
  <si>
    <t>OV</t>
  </si>
  <si>
    <t>CARLOS ALBERTO RODRIGUES DE FREITAS</t>
  </si>
  <si>
    <t>0009-0015</t>
  </si>
  <si>
    <t>0009-0016</t>
  </si>
  <si>
    <t>0010-0017</t>
  </si>
  <si>
    <t>0010-0018</t>
  </si>
  <si>
    <t>OLIVEIRA ESQ</t>
  </si>
  <si>
    <t>0000-0136</t>
  </si>
  <si>
    <t>0000-0137</t>
  </si>
  <si>
    <t>0000-0138</t>
  </si>
  <si>
    <t>0000-0145</t>
  </si>
  <si>
    <t>0000-0146</t>
  </si>
  <si>
    <t>0000-0147</t>
  </si>
  <si>
    <t>0000-0148</t>
  </si>
  <si>
    <t>0000-0149</t>
  </si>
  <si>
    <t>0000-0150</t>
  </si>
  <si>
    <t>0000-0151</t>
  </si>
  <si>
    <t>0000-0152</t>
  </si>
  <si>
    <t>0000-0153</t>
  </si>
  <si>
    <t>0000-0154</t>
  </si>
  <si>
    <t>0000-0155</t>
  </si>
  <si>
    <t>0000-0156</t>
  </si>
  <si>
    <t>0000-0157</t>
  </si>
  <si>
    <t>0000-0158</t>
  </si>
  <si>
    <t>0000-0159</t>
  </si>
  <si>
    <t>0000-0160</t>
  </si>
  <si>
    <t>0000-0161</t>
  </si>
  <si>
    <t>0000-0162</t>
  </si>
  <si>
    <t>0000-0163</t>
  </si>
  <si>
    <t>0000-0164</t>
  </si>
  <si>
    <t>0000-0165</t>
  </si>
  <si>
    <t>0000-0166</t>
  </si>
  <si>
    <t>0000-0167</t>
  </si>
  <si>
    <t>0000-0168</t>
  </si>
  <si>
    <t>0000-0169</t>
  </si>
  <si>
    <t>0000-0170</t>
  </si>
  <si>
    <t>0000-0171</t>
  </si>
  <si>
    <t>0000-0172</t>
  </si>
  <si>
    <t>0000-0173</t>
  </si>
  <si>
    <t>0000-0174</t>
  </si>
  <si>
    <t>0000-0175</t>
  </si>
  <si>
    <t>0000-0176</t>
  </si>
  <si>
    <t>0000-0177</t>
  </si>
  <si>
    <t>0000-0178</t>
  </si>
  <si>
    <t>0000-0179</t>
  </si>
  <si>
    <t>0000-0181</t>
  </si>
  <si>
    <t>0000-0182</t>
  </si>
  <si>
    <t>01/jun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</si>
</sst>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0"/>
    <numFmt numFmtId="165" formatCode="##,##0.0000"/>
    <numFmt numFmtId="166" formatCode="dd/mm/yyyy\ hh:mm:ss"/>
    <numFmt numFmtId="167" formatCode="\C"/>
    <numFmt numFmtId="168" formatCode="&quot;Qtde: &quot;#0"/>
    <numFmt numFmtId="169" formatCode="##,##0.00##"/>
  </numFmts>
  <fonts count="7">
    <font>
      <sz val="11"/>
      <color theme="1"/>
      <name val="Aptos Narrow"/>
      <family val="2"/>
      <scheme val="minor"/>
    </font>
    <font>
      <sz val="8"/>
      <color rgb="FFA0A0A0"/>
      <name val="Tahoma"/>
      <family val="2"/>
    </font>
    <font>
      <sz val="8"/>
      <color rgb="FF323232"/>
      <name val="Tahoma"/>
      <family val="2"/>
    </font>
    <font>
      <sz val="8"/>
      <color rgb="FF8D8D8D"/>
      <name val="Tahoma"/>
      <family val="2"/>
    </font>
    <font>
      <sz val="8"/>
      <color rgb="FF304A1F"/>
      <name val="Tahoma"/>
      <family val="2"/>
    </font>
    <font>
      <sz val="11"/>
      <color rgb="FFFF0000"/>
      <name val="Aptos Narrow"/>
      <family val="2"/>
      <scheme val="minor"/>
    </font>
    <font>
      <sz val="8"/>
      <color rgb="FF323232"/>
      <name val="Tahoma"/>
    </font>
  </fonts>
  <fills count="13">
    <fill>
      <patternFill patternType="none"/>
    </fill>
    <fill>
      <patternFill patternType="gray125"/>
    </fill>
    <fill>
      <patternFill patternType="solid">
        <fgColor rgb="FFE6E6E6"/>
        <bgColor indexed="8"/>
      </patternFill>
    </fill>
    <fill>
      <patternFill patternType="solid">
        <fgColor rgb="FFFFF7EC"/>
        <bgColor indexed="8"/>
      </patternFill>
    </fill>
    <fill>
      <patternFill patternType="solid">
        <fgColor rgb="FFF5F5FD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E0FACF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7F3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  <xf numFmtId="0" fontId="3" fillId="6" borderId="0" applyNumberFormat="0" applyFont="0" applyFill="0" applyBorder="0" applyAlignment="0" applyProtection="0">
      <alignment horizontal="left" vertical="top" wrapText="1"/>
    </xf>
  </cellStyleXfs>
  <cellXfs count="108">
    <xf numFmtId="0" fontId="0" fillId="0" borderId="0" xfId="0"/>
    <xf numFmtId="164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164" fontId="2" fillId="4" borderId="1" xfId="1" applyNumberFormat="1" applyFont="1" applyFill="1" applyBorder="1" applyAlignment="1" applyProtection="1">
      <alignment horizontal="right" vertical="top" wrapText="1"/>
    </xf>
    <xf numFmtId="164" fontId="2" fillId="3" borderId="1" xfId="1" applyNumberFormat="1" applyFont="1" applyFill="1" applyBorder="1" applyAlignment="1" applyProtection="1">
      <alignment horizontal="center" vertical="top" wrapText="1"/>
    </xf>
    <xf numFmtId="167" fontId="2" fillId="4" borderId="1" xfId="1" applyNumberFormat="1" applyFont="1" applyFill="1" applyBorder="1" applyAlignment="1" applyProtection="1">
      <alignment horizontal="center" vertical="top" wrapText="1"/>
    </xf>
    <xf numFmtId="166" fontId="2" fillId="4" borderId="1" xfId="1" applyNumberFormat="1" applyFont="1" applyFill="1" applyBorder="1" applyAlignment="1" applyProtection="1">
      <alignment horizontal="center" vertical="top" wrapText="1"/>
    </xf>
    <xf numFmtId="165" fontId="2" fillId="3" borderId="1" xfId="1" applyNumberFormat="1" applyFont="1" applyFill="1" applyBorder="1" applyAlignment="1" applyProtection="1">
      <alignment horizontal="right" vertical="top" wrapText="1"/>
    </xf>
    <xf numFmtId="165" fontId="2" fillId="4" borderId="1" xfId="1" applyNumberFormat="1" applyFont="1" applyFill="1" applyBorder="1" applyAlignment="1" applyProtection="1">
      <alignment horizontal="right" vertical="top" wrapText="1"/>
    </xf>
    <xf numFmtId="166" fontId="2" fillId="3" borderId="1" xfId="1" applyNumberFormat="1" applyFont="1" applyFill="1" applyBorder="1" applyAlignment="1" applyProtection="1">
      <alignment horizontal="center" vertical="top" wrapText="1"/>
    </xf>
    <xf numFmtId="14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164" fontId="2" fillId="4" borderId="1" xfId="1" applyNumberFormat="1" applyFont="1" applyFill="1" applyBorder="1" applyAlignment="1" applyProtection="1">
      <alignment horizontal="center" vertical="top" wrapText="1"/>
    </xf>
    <xf numFmtId="0" fontId="2" fillId="4" borderId="1" xfId="1" applyNumberFormat="1" applyFont="1" applyFill="1" applyBorder="1" applyAlignment="1" applyProtection="1">
      <alignment horizontal="center" vertical="top" wrapText="1"/>
    </xf>
    <xf numFmtId="14" fontId="2" fillId="4" borderId="1" xfId="1" applyNumberFormat="1" applyFont="1" applyFill="1" applyBorder="1" applyAlignment="1" applyProtection="1">
      <alignment horizontal="center" vertical="top" wrapText="1"/>
    </xf>
    <xf numFmtId="167" fontId="2" fillId="3" borderId="1" xfId="1" applyNumberFormat="1" applyFont="1" applyFill="1" applyBorder="1" applyAlignment="1" applyProtection="1">
      <alignment horizontal="center" vertical="top" wrapText="1"/>
    </xf>
    <xf numFmtId="0" fontId="2" fillId="4" borderId="1" xfId="1" applyNumberFormat="1" applyFont="1" applyFill="1" applyBorder="1" applyAlignment="1" applyProtection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5" borderId="0" xfId="0" applyFill="1"/>
    <xf numFmtId="0" fontId="0" fillId="0" borderId="2" xfId="0" applyBorder="1"/>
    <xf numFmtId="14" fontId="0" fillId="0" borderId="2" xfId="0" applyNumberFormat="1" applyBorder="1"/>
    <xf numFmtId="14" fontId="0" fillId="5" borderId="0" xfId="0" applyNumberFormat="1" applyFill="1"/>
    <xf numFmtId="167" fontId="4" fillId="7" borderId="1" xfId="2" applyNumberFormat="1" applyFont="1" applyFill="1" applyBorder="1" applyAlignment="1" applyProtection="1">
      <alignment horizontal="center" vertical="top" wrapText="1"/>
    </xf>
    <xf numFmtId="0" fontId="4" fillId="7" borderId="1" xfId="2" applyNumberFormat="1" applyFont="1" applyFill="1" applyBorder="1" applyAlignment="1" applyProtection="1">
      <alignment horizontal="center" vertical="top" wrapText="1"/>
    </xf>
    <xf numFmtId="167" fontId="4" fillId="8" borderId="1" xfId="2" applyNumberFormat="1" applyFont="1" applyFill="1" applyBorder="1" applyAlignment="1" applyProtection="1">
      <alignment horizontal="center" vertical="top" wrapText="1"/>
    </xf>
    <xf numFmtId="165" fontId="4" fillId="8" borderId="1" xfId="2" applyNumberFormat="1" applyFont="1" applyFill="1" applyBorder="1" applyAlignment="1" applyProtection="1">
      <alignment horizontal="right" vertical="top" wrapText="1"/>
    </xf>
    <xf numFmtId="14" fontId="4" fillId="7" borderId="1" xfId="2" applyNumberFormat="1" applyFont="1" applyFill="1" applyBorder="1" applyAlignment="1" applyProtection="1">
      <alignment horizontal="center" vertical="top" wrapText="1"/>
    </xf>
    <xf numFmtId="164" fontId="4" fillId="7" borderId="1" xfId="2" applyNumberFormat="1" applyFont="1" applyFill="1" applyBorder="1" applyAlignment="1" applyProtection="1">
      <alignment horizontal="right" vertical="top" wrapText="1"/>
    </xf>
    <xf numFmtId="0" fontId="4" fillId="8" borderId="1" xfId="2" applyNumberFormat="1" applyFont="1" applyFill="1" applyBorder="1" applyAlignment="1" applyProtection="1">
      <alignment horizontal="center" vertical="top" wrapText="1"/>
    </xf>
    <xf numFmtId="164" fontId="4" fillId="7" borderId="1" xfId="2" applyNumberFormat="1" applyFont="1" applyFill="1" applyBorder="1" applyAlignment="1" applyProtection="1">
      <alignment horizontal="center" vertical="top" wrapText="1"/>
    </xf>
    <xf numFmtId="164" fontId="4" fillId="8" borderId="1" xfId="2" applyNumberFormat="1" applyFont="1" applyFill="1" applyBorder="1" applyAlignment="1" applyProtection="1">
      <alignment horizontal="right" vertical="top" wrapText="1"/>
    </xf>
    <xf numFmtId="166" fontId="4" fillId="7" borderId="1" xfId="2" applyNumberFormat="1" applyFont="1" applyFill="1" applyBorder="1" applyAlignment="1" applyProtection="1">
      <alignment horizontal="center" vertical="top" wrapText="1"/>
    </xf>
    <xf numFmtId="165" fontId="4" fillId="7" borderId="1" xfId="2" applyNumberFormat="1" applyFont="1" applyFill="1" applyBorder="1" applyAlignment="1" applyProtection="1">
      <alignment horizontal="right" vertical="top" wrapText="1"/>
    </xf>
    <xf numFmtId="14" fontId="4" fillId="8" borderId="1" xfId="2" applyNumberFormat="1" applyFont="1" applyFill="1" applyBorder="1" applyAlignment="1" applyProtection="1">
      <alignment horizontal="center" vertical="top" wrapText="1"/>
    </xf>
    <xf numFmtId="164" fontId="4" fillId="8" borderId="1" xfId="2" applyNumberFormat="1" applyFont="1" applyFill="1" applyBorder="1" applyAlignment="1" applyProtection="1">
      <alignment horizontal="center" vertical="top" wrapText="1"/>
    </xf>
    <xf numFmtId="166" fontId="4" fillId="8" borderId="1" xfId="2" applyNumberFormat="1" applyFont="1" applyFill="1" applyBorder="1" applyAlignment="1" applyProtection="1">
      <alignment horizontal="center" vertical="top" wrapText="1"/>
    </xf>
    <xf numFmtId="0" fontId="4" fillId="8" borderId="1" xfId="2" applyNumberFormat="1" applyFont="1" applyFill="1" applyBorder="1" applyAlignment="1" applyProtection="1">
      <alignment horizontal="left" vertical="top" wrapText="1"/>
    </xf>
    <xf numFmtId="0" fontId="4" fillId="7" borderId="1" xfId="2" applyNumberFormat="1" applyFont="1" applyFill="1" applyBorder="1" applyAlignment="1" applyProtection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/>
    <xf numFmtId="14" fontId="0" fillId="11" borderId="0" xfId="0" applyNumberFormat="1" applyFill="1"/>
    <xf numFmtId="1" fontId="0" fillId="5" borderId="0" xfId="0" applyNumberFormat="1" applyFill="1"/>
    <xf numFmtId="1" fontId="0" fillId="0" borderId="0" xfId="0" applyNumberFormat="1"/>
    <xf numFmtId="1" fontId="0" fillId="11" borderId="0" xfId="0" applyNumberFormat="1" applyFill="1"/>
    <xf numFmtId="0" fontId="5" fillId="0" borderId="0" xfId="0" applyFont="1"/>
    <xf numFmtId="0" fontId="0" fillId="10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10" borderId="2" xfId="0" applyNumberFormat="1" applyFill="1" applyBorder="1" applyAlignment="1">
      <alignment horizontal="center"/>
    </xf>
    <xf numFmtId="0" fontId="0" fillId="10" borderId="2" xfId="0" applyNumberFormat="1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164" fontId="2" fillId="3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165" fontId="2" fillId="3" borderId="1" xfId="0" applyNumberFormat="1" applyFont="1" applyFill="1" applyBorder="1" applyAlignment="1" applyProtection="1">
      <alignment horizontal="right" vertical="top" wrapText="1"/>
    </xf>
    <xf numFmtId="164" fontId="2" fillId="3" borderId="1" xfId="0" applyNumberFormat="1" applyFont="1" applyFill="1" applyBorder="1" applyAlignment="1" applyProtection="1">
      <alignment horizontal="center" vertical="top" wrapText="1"/>
    </xf>
    <xf numFmtId="166" fontId="2" fillId="3" borderId="1" xfId="0" applyNumberFormat="1" applyFont="1" applyFill="1" applyBorder="1" applyAlignment="1" applyProtection="1">
      <alignment horizontal="center" vertical="top" wrapText="1"/>
    </xf>
    <xf numFmtId="14" fontId="2" fillId="3" borderId="1" xfId="0" applyNumberFormat="1" applyFont="1" applyFill="1" applyBorder="1" applyAlignment="1" applyProtection="1">
      <alignment horizontal="center" vertical="top" wrapText="1"/>
    </xf>
    <xf numFmtId="167" fontId="2" fillId="3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164" fontId="2" fillId="4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5" fontId="2" fillId="4" borderId="1" xfId="0" applyNumberFormat="1" applyFont="1" applyFill="1" applyBorder="1" applyAlignment="1" applyProtection="1">
      <alignment horizontal="right" vertical="top" wrapText="1"/>
    </xf>
    <xf numFmtId="164" fontId="2" fillId="4" borderId="1" xfId="0" applyNumberFormat="1" applyFont="1" applyFill="1" applyBorder="1" applyAlignment="1" applyProtection="1">
      <alignment horizontal="center" vertical="top" wrapText="1"/>
    </xf>
    <xf numFmtId="166" fontId="2" fillId="4" borderId="1" xfId="0" applyNumberFormat="1" applyFont="1" applyFill="1" applyBorder="1" applyAlignment="1" applyProtection="1">
      <alignment horizontal="center" vertical="top" wrapText="1"/>
    </xf>
    <xf numFmtId="14" fontId="2" fillId="4" borderId="1" xfId="0" applyNumberFormat="1" applyFont="1" applyFill="1" applyBorder="1" applyAlignment="1" applyProtection="1">
      <alignment horizontal="center" vertical="top" wrapText="1"/>
    </xf>
    <xf numFmtId="167" fontId="2" fillId="4" borderId="1" xfId="0" applyNumberFormat="1" applyFont="1" applyFill="1" applyBorder="1" applyAlignment="1" applyProtection="1">
      <alignment horizontal="center" vertical="top" wrapText="1"/>
    </xf>
    <xf numFmtId="0" fontId="2" fillId="4" borderId="1" xfId="0" applyNumberFormat="1" applyFont="1" applyFill="1" applyBorder="1" applyAlignment="1" applyProtection="1">
      <alignment horizontal="center" vertical="top" wrapText="1"/>
    </xf>
    <xf numFmtId="0" fontId="2" fillId="2" borderId="3" xfId="0" applyNumberFormat="1" applyFont="1" applyFill="1" applyBorder="1" applyAlignment="1" applyProtection="1">
      <alignment horizontal="left" vertical="top" wrapText="1"/>
    </xf>
    <xf numFmtId="168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left" vertical="top" wrapText="1"/>
    </xf>
    <xf numFmtId="169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6" xfId="0" applyNumberFormat="1" applyFont="1" applyFill="1" applyBorder="1" applyAlignment="1" applyProtection="1">
      <alignment horizontal="left" vertical="top" wrapText="1"/>
    </xf>
    <xf numFmtId="0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11" borderId="2" xfId="0" applyNumberFormat="1" applyFill="1" applyBorder="1" applyAlignment="1">
      <alignment horizontal="center"/>
    </xf>
    <xf numFmtId="0" fontId="0" fillId="11" borderId="0" xfId="0" applyNumberFormat="1" applyFill="1"/>
    <xf numFmtId="0" fontId="0" fillId="12" borderId="0" xfId="0" applyNumberFormat="1" applyFill="1"/>
    <xf numFmtId="14" fontId="0" fillId="0" borderId="0" xfId="0" applyNumberFormat="1" applyFill="1"/>
    <xf numFmtId="0" fontId="0" fillId="0" borderId="0" xfId="0" applyFill="1" applyAlignment="1">
      <alignment horizontal="left" indent="1"/>
    </xf>
    <xf numFmtId="0" fontId="6" fillId="9" borderId="1" xfId="0" applyNumberFormat="1" applyFont="1" applyFill="1" applyBorder="1" applyAlignment="1" applyProtection="1">
      <alignment horizontal="center" vertical="top" wrapText="1"/>
    </xf>
    <xf numFmtId="0" fontId="6" fillId="9" borderId="1" xfId="0" applyNumberFormat="1" applyFont="1" applyFill="1" applyBorder="1" applyAlignment="1" applyProtection="1">
      <alignment horizontal="left" vertical="top" wrapText="1"/>
    </xf>
    <xf numFmtId="164" fontId="6" fillId="3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5" fontId="6" fillId="3" borderId="1" xfId="0" applyNumberFormat="1" applyFont="1" applyFill="1" applyBorder="1" applyAlignment="1" applyProtection="1">
      <alignment horizontal="right" vertical="top" wrapText="1"/>
    </xf>
    <xf numFmtId="164" fontId="6" fillId="3" borderId="1" xfId="0" applyNumberFormat="1" applyFont="1" applyFill="1" applyBorder="1" applyAlignment="1" applyProtection="1">
      <alignment horizontal="center" vertical="top" wrapText="1"/>
    </xf>
    <xf numFmtId="166" fontId="6" fillId="3" borderId="1" xfId="0" applyNumberFormat="1" applyFont="1" applyFill="1" applyBorder="1" applyAlignment="1" applyProtection="1">
      <alignment horizontal="center" vertical="top" wrapText="1"/>
    </xf>
    <xf numFmtId="14" fontId="6" fillId="3" borderId="1" xfId="0" applyNumberFormat="1" applyFont="1" applyFill="1" applyBorder="1" applyAlignment="1" applyProtection="1">
      <alignment horizontal="center" vertical="top" wrapText="1"/>
    </xf>
    <xf numFmtId="167" fontId="6" fillId="3" borderId="1" xfId="0" applyNumberFormat="1" applyFont="1" applyFill="1" applyBorder="1" applyAlignment="1" applyProtection="1">
      <alignment horizontal="center" vertical="top" wrapText="1"/>
    </xf>
    <xf numFmtId="0" fontId="6" fillId="3" borderId="1" xfId="0" applyNumberFormat="1" applyFont="1" applyFill="1" applyBorder="1" applyAlignment="1" applyProtection="1">
      <alignment horizontal="center" vertical="top" wrapText="1"/>
    </xf>
    <xf numFmtId="164" fontId="6" fillId="4" borderId="1" xfId="0" applyNumberFormat="1" applyFont="1" applyFill="1" applyBorder="1" applyAlignment="1" applyProtection="1">
      <alignment horizontal="right" vertical="top" wrapText="1"/>
    </xf>
    <xf numFmtId="0" fontId="6" fillId="4" borderId="1" xfId="0" applyNumberFormat="1" applyFont="1" applyFill="1" applyBorder="1" applyAlignment="1" applyProtection="1">
      <alignment horizontal="left" vertical="top" wrapText="1"/>
    </xf>
    <xf numFmtId="165" fontId="6" fillId="4" borderId="1" xfId="0" applyNumberFormat="1" applyFont="1" applyFill="1" applyBorder="1" applyAlignment="1" applyProtection="1">
      <alignment horizontal="right" vertical="top" wrapText="1"/>
    </xf>
    <xf numFmtId="164" fontId="6" fillId="4" borderId="1" xfId="0" applyNumberFormat="1" applyFont="1" applyFill="1" applyBorder="1" applyAlignment="1" applyProtection="1">
      <alignment horizontal="center" vertical="top" wrapText="1"/>
    </xf>
    <xf numFmtId="166" fontId="6" fillId="4" borderId="1" xfId="0" applyNumberFormat="1" applyFont="1" applyFill="1" applyBorder="1" applyAlignment="1" applyProtection="1">
      <alignment horizontal="center" vertical="top" wrapText="1"/>
    </xf>
    <xf numFmtId="14" fontId="6" fillId="4" borderId="1" xfId="0" applyNumberFormat="1" applyFont="1" applyFill="1" applyBorder="1" applyAlignment="1" applyProtection="1">
      <alignment horizontal="center" vertical="top" wrapText="1"/>
    </xf>
    <xf numFmtId="167" fontId="6" fillId="4" borderId="1" xfId="0" applyNumberFormat="1" applyFont="1" applyFill="1" applyBorder="1" applyAlignment="1" applyProtection="1">
      <alignment horizontal="center" vertical="top" wrapText="1"/>
    </xf>
    <xf numFmtId="0" fontId="6" fillId="4" borderId="1" xfId="0" applyNumberFormat="1" applyFont="1" applyFill="1" applyBorder="1" applyAlignment="1" applyProtection="1">
      <alignment horizontal="center" vertical="top" wrapText="1"/>
    </xf>
    <xf numFmtId="0" fontId="6" fillId="2" borderId="3" xfId="0" applyNumberFormat="1" applyFont="1" applyFill="1" applyBorder="1" applyAlignment="1" applyProtection="1">
      <alignment horizontal="left" vertical="top" wrapText="1"/>
    </xf>
    <xf numFmtId="168" fontId="6" fillId="2" borderId="4" xfId="0" applyNumberFormat="1" applyFont="1" applyFill="1" applyBorder="1" applyAlignment="1" applyProtection="1">
      <alignment horizontal="left" vertical="top" wrapText="1"/>
    </xf>
    <xf numFmtId="0" fontId="6" fillId="2" borderId="5" xfId="0" applyNumberFormat="1" applyFont="1" applyFill="1" applyBorder="1" applyAlignment="1" applyProtection="1">
      <alignment horizontal="left" vertical="top" wrapText="1"/>
    </xf>
    <xf numFmtId="169" fontId="6" fillId="2" borderId="4" xfId="0" applyNumberFormat="1" applyFont="1" applyFill="1" applyBorder="1" applyAlignment="1" applyProtection="1">
      <alignment horizontal="right" vertical="top" wrapText="1"/>
    </xf>
    <xf numFmtId="0" fontId="6" fillId="2" borderId="6" xfId="0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1"/>
    <cellStyle name="Normal 3" xfId="2"/>
  </cellStyles>
  <dxfs count="309"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123825</xdr:rowOff>
    </xdr:to>
    <xdr:sp macro="" textlink="">
      <xdr:nvSpPr>
        <xdr:cNvPr id="1025" name="AutoShape 1" descr="blob:https://web.whatsapp.com/c9b48b04-9323-4282-868f-379f8f636936"/>
        <xdr:cNvSpPr>
          <a:spLocks noChangeAspect="1" noChangeArrowheads="1"/>
        </xdr:cNvSpPr>
      </xdr:nvSpPr>
      <xdr:spPr bwMode="auto">
        <a:xfrm>
          <a:off x="29527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180975</xdr:colOff>
      <xdr:row>10</xdr:row>
      <xdr:rowOff>154271</xdr:rowOff>
    </xdr:from>
    <xdr:to>
      <xdr:col>12</xdr:col>
      <xdr:colOff>407515</xdr:colOff>
      <xdr:row>24</xdr:row>
      <xdr:rowOff>75668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964021"/>
          <a:ext cx="9522940" cy="24550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13</xdr:row>
      <xdr:rowOff>91055</xdr:rowOff>
    </xdr:from>
    <xdr:to>
      <xdr:col>12</xdr:col>
      <xdr:colOff>544197</xdr:colOff>
      <xdr:row>27</xdr:row>
      <xdr:rowOff>28044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443730"/>
          <a:ext cx="9583422" cy="24706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19</xdr:row>
      <xdr:rowOff>171450</xdr:rowOff>
    </xdr:from>
    <xdr:to>
      <xdr:col>12</xdr:col>
      <xdr:colOff>372747</xdr:colOff>
      <xdr:row>33</xdr:row>
      <xdr:rowOff>108439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3609975"/>
          <a:ext cx="9583422" cy="24706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285187</xdr:colOff>
      <xdr:row>19</xdr:row>
      <xdr:rowOff>156884</xdr:rowOff>
    </xdr:from>
    <xdr:to>
      <xdr:col>14</xdr:col>
      <xdr:colOff>289378</xdr:colOff>
      <xdr:row>34</xdr:row>
      <xdr:rowOff>118526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187" y="3563472"/>
          <a:ext cx="10324809" cy="265105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hiago" refreshedDate="46157.412240393518" createdVersion="8" refreshedVersion="5" minRefreshableVersion="3" recordCount="3800">
  <cacheSource type="worksheet">
    <worksheetSource ref="C3:AR3803" sheet="Base"/>
  </cacheSource>
  <cacheFields count="42">
    <cacheField name="m² + perda" numFmtId="0">
      <sharedItems containsNonDate="0" containsString="0" containsBlank="1"/>
    </cacheField>
    <cacheField name="Data entrega" numFmtId="14">
      <sharedItems containsDate="1" containsMixedTypes="1" minDate="2026-05-04T00:00:00" maxDate="2026-06-04T00:00:00"/>
    </cacheField>
    <cacheField name="Data Proxima" numFmtId="14">
      <sharedItems containsDate="1" containsMixedTypes="1" minDate="2026-05-04T00:00:00" maxDate="2026-05-31T00:00:00"/>
    </cacheField>
    <cacheField name="Data sistema (Final de Semana)" numFmtId="14">
      <sharedItems containsDate="1" containsMixedTypes="1" minDate="2026-04-04T00:00:00" maxDate="2026-06-04T00:00:00"/>
    </cacheField>
    <cacheField name="Concatenar" numFmtId="14">
      <sharedItems/>
    </cacheField>
    <cacheField name="Atraso" numFmtId="14">
      <sharedItems/>
    </cacheField>
    <cacheField name="Dias de atraso" numFmtId="1">
      <sharedItems containsSemiMixedTypes="0" containsString="0" containsNumber="1" containsInteger="1" minValue="-46157" maxValue="17"/>
    </cacheField>
    <cacheField name="Dias de produção" numFmtId="1">
      <sharedItems containsMixedTypes="1" containsNumber="1" containsInteger="1" minValue="1" maxValue="4"/>
    </cacheField>
    <cacheField name="Pedido" numFmtId="0">
      <sharedItems containsString="0" containsBlank="1" containsNumber="1" containsInteger="1" minValue="327442" maxValue="336812"/>
    </cacheField>
    <cacheField name="Peça" numFmtId="0">
      <sharedItems containsBlank="1" containsMixedTypes="1" containsNumber="1" containsInteger="1" minValue="3138" maxValue="3138"/>
    </cacheField>
    <cacheField name="Seq." numFmtId="0">
      <sharedItems containsString="0" containsBlank="1" containsNumber="1" containsInteger="1" minValue="1" maxValue="189"/>
    </cacheField>
    <cacheField name="Cód. Barra" numFmtId="0">
      <sharedItems containsString="0" containsBlank="1" containsNumber="1" containsInteger="1" minValue="5386912" maxValue="5463043"/>
    </cacheField>
    <cacheField name="Recorte" numFmtId="0">
      <sharedItems containsBlank="1"/>
    </cacheField>
    <cacheField name="Cliente" numFmtId="0">
      <sharedItems containsBlank="1"/>
    </cacheField>
    <cacheField name="Rota" numFmtId="0">
      <sharedItems containsBlank="1" count="24">
        <s v="2E"/>
        <s v="5L"/>
        <s v="4A"/>
        <s v="7A"/>
        <s v="6D"/>
        <s v="4T"/>
        <s v="4C"/>
        <s v="3B"/>
        <s v="9K"/>
        <s v="4H"/>
        <s v="  "/>
        <s v="1Q"/>
        <s v="9J"/>
        <s v="8G"/>
        <s v="5i"/>
        <s v="4L"/>
        <s v="3X"/>
        <s v="8F"/>
        <s v="2H"/>
        <s v="4O"/>
        <s v="7C"/>
        <s v="1P"/>
        <s v="1R"/>
        <m/>
      </sharedItems>
    </cacheField>
    <cacheField name="M2 Vendido" numFmtId="0">
      <sharedItems containsString="0" containsBlank="1" containsNumber="1" minValue="6.0400000000000002E-2" maxValue="4031.3597999999715"/>
    </cacheField>
    <cacheField name="Peso" numFmtId="0">
      <sharedItems containsString="0" containsBlank="1" containsNumber="1" minValue="0.90669999999999995" maxValue="72306.733950000053"/>
    </cacheField>
    <cacheField name="Categoria" numFmtId="0">
      <sharedItems containsString="0" containsBlank="1" containsNumber="1" containsInteger="1" minValue="1" maxValue="1"/>
    </cacheField>
    <cacheField name="Produto" numFmtId="0">
      <sharedItems containsBlank="1" count="54">
        <s v="LMN1408DEA"/>
        <s v="LMINC08"/>
        <s v="INC03"/>
        <s v="LMLT06"/>
        <s v="INC04"/>
        <s v="ESI04"/>
        <s v="MBI03"/>
        <s v="INC08"/>
        <s v="FUM08"/>
        <s v="INC06"/>
        <s v="FUM06"/>
        <s v="INC10"/>
        <s v="AMB04"/>
        <s v="ACD10"/>
        <s v="LMLT08"/>
        <s v="LMSV3208"/>
        <s v="LMLT06VMT"/>
        <s v="MBI08"/>
        <s v="LMINC06"/>
        <s v="VRD08"/>
        <s v="INC12"/>
        <s v="ULT08"/>
        <s v="ACD06"/>
        <s v="LMN1408"/>
        <s v="LMREF08"/>
        <s v="FUM04"/>
        <s v="ESIA06"/>
        <m/>
        <s v="LMINC10" u="1"/>
        <s v="LMS6008" u="1"/>
        <s v="BRZ06" u="1"/>
        <s v="LMSV2008" u="1"/>
        <s v="N1404" u="1"/>
        <s v="REF08" u="1"/>
        <s v="PTI08" u="1"/>
        <s v="LMVRD08" u="1"/>
        <s v="ARM06" u="1"/>
        <s v="ESI06" u="1"/>
        <s v="CNI03" u="1"/>
        <s v="LMAMB08" u="1"/>
        <s v="ACD04" u="1"/>
        <s v="N1408" u="1"/>
        <s v="ESIBRZ04" u="1"/>
        <s v="LMREFG08" u="1"/>
        <s v="SL06" u="1"/>
        <s v="VRD10" u="1"/>
        <s v="LMLT08VMT" u="1"/>
        <s v="FUM10" u="1"/>
        <s v="REF04" u="1"/>
        <s v="ULT06" u="1"/>
        <s v="ESI03" u="1"/>
        <s v="SL04" u="1"/>
        <s v="ACD08" u="1"/>
        <s v="VRD06" u="1"/>
      </sharedItems>
    </cacheField>
    <cacheField name="Tipo Produção" numFmtId="0">
      <sharedItems containsBlank="1"/>
    </cacheField>
    <cacheField name="Largura" numFmtId="0">
      <sharedItems containsString="0" containsBlank="1" containsNumber="1" containsInteger="1" minValue="140" maxValue="4200"/>
    </cacheField>
    <cacheField name="Altura" numFmtId="0">
      <sharedItems containsString="0" containsBlank="1" containsNumber="1" containsInteger="1" minValue="130" maxValue="3230"/>
    </cacheField>
    <cacheField name="Emissão" numFmtId="0">
      <sharedItems containsNonDate="0" containsDate="1" containsString="0" containsBlank="1" minDate="2026-04-06T15:02:41" maxDate="2026-05-15T09:27:12"/>
    </cacheField>
    <cacheField name="Previsão" numFmtId="0">
      <sharedItems containsNonDate="0" containsDate="1" containsString="0" containsBlank="1" minDate="2026-03-02T00:00:00" maxDate="2026-06-02T00:00:00" count="46">
        <d v="2026-04-02T00:00:00"/>
        <d v="2026-04-30T00:00:00"/>
        <d v="2026-05-04T00:00:00"/>
        <d v="2026-05-07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m/>
        <d v="2026-03-02T00:00:00" u="1"/>
        <d v="2026-04-26T00:00:00" u="1"/>
        <d v="2026-05-05T00:00:00" u="1"/>
        <d v="2026-05-10T00:00:00" u="1"/>
        <d v="2026-04-24T00:00:00" u="1"/>
        <d v="2026-05-03T00:00:00" u="1"/>
        <d v="2026-04-17T00:00:00" u="1"/>
        <d v="2026-03-31T00:00:00" u="1"/>
        <d v="2026-04-29T00:00:00" u="1"/>
        <d v="2026-05-08T00:00:00" u="1"/>
        <d v="2026-04-22T00:00:00" u="1"/>
        <d v="2026-05-01T00:00:00" u="1"/>
        <d v="2026-03-03T00:00:00" u="1"/>
        <d v="2026-04-27T00:00:00" u="1"/>
        <d v="2026-05-06T00:00:00" u="1"/>
        <d v="2026-04-20T00:00:00" u="1"/>
        <d v="2026-04-23T00:00:00" u="1"/>
        <d v="2026-05-02T00:00:00" u="1"/>
        <d v="2026-03-30T00:00:00" u="1"/>
        <d v="2026-04-28T00:00:00" u="1"/>
      </sharedItems>
    </cacheField>
    <cacheField name="PCP " numFmtId="0">
      <sharedItems containsNonDate="0" containsString="0" containsBlank="1"/>
    </cacheField>
    <cacheField name="Corte" numFmtId="0">
      <sharedItems containsNonDate="0" containsString="0" containsBlank="1"/>
    </cacheField>
    <cacheField name="Lapidação" numFmtId="0">
      <sharedItems containsBlank="1"/>
    </cacheField>
    <cacheField name="Entrada Linha Singip" numFmtId="0">
      <sharedItems containsBlank="1"/>
    </cacheField>
    <cacheField name="Marcação" numFmtId="0">
      <sharedItems containsBlank="1"/>
    </cacheField>
    <cacheField name="Marcação WaterJet" numFmtId="0">
      <sharedItems containsBlank="1"/>
    </cacheField>
    <cacheField name="Furação" numFmtId="0">
      <sharedItems containsBlank="1"/>
    </cacheField>
    <cacheField name="Furadeira WaterJet Singip 1º Turno" numFmtId="0">
      <sharedItems containsBlank="1"/>
    </cacheField>
    <cacheField name="Bisote" numFmtId="0">
      <sharedItems containsBlank="1"/>
    </cacheField>
    <cacheField name="Pintura" numFmtId="0">
      <sharedItems containsBlank="1"/>
    </cacheField>
    <cacheField name="Montagem - Laminado/Duplo" numFmtId="0">
      <sharedItems containsBlank="1"/>
    </cacheField>
    <cacheField name="Lavagem" numFmtId="0">
      <sharedItems containsBlank="1"/>
    </cacheField>
    <cacheField name="Forno" numFmtId="0">
      <sharedItems containsBlank="1"/>
    </cacheField>
    <cacheField name="Modelagem" numFmtId="0">
      <sharedItems containsBlank="1"/>
    </cacheField>
    <cacheField name="Serviço Externo" numFmtId="0">
      <sharedItems containsBlank="1"/>
    </cacheField>
    <cacheField name="Inspeção" numFmtId="0">
      <sharedItems containsBlank="1"/>
    </cacheField>
    <cacheField name="Serigrafia" numFmtId="0">
      <sharedItems containsBlank="1"/>
    </cacheField>
    <cacheField name="Quebra" numFmtId="0">
      <sharedItems containsNonDate="0" containsDate="1" containsString="0" containsBlank="1" minDate="2026-05-08T14:49:03" maxDate="2026-05-15T09:17: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hiago" refreshedDate="46157.412241435188" createdVersion="8" refreshedVersion="5" minRefreshableVersion="3" recordCount="3800">
  <cacheSource type="worksheet">
    <worksheetSource ref="A3:AR3803" sheet="Base"/>
  </cacheSource>
  <cacheFields count="46">
    <cacheField name="Rota Nova" numFmtId="0">
      <sharedItems count="23">
        <s v="E"/>
        <s v="L"/>
        <s v="NA"/>
        <s v="A"/>
        <s v="D"/>
        <e v="#N/A"/>
        <s v="NC"/>
        <s v="B"/>
        <s v="K"/>
        <s v="NH"/>
        <s v="Retira"/>
        <s v="Q"/>
        <s v="J"/>
        <s v="G"/>
        <s v="I"/>
        <s v="NL"/>
        <s v="X"/>
        <s v="F"/>
        <s v="H"/>
        <s v="O"/>
        <s v="C"/>
        <s v="P"/>
        <s v="R"/>
      </sharedItems>
    </cacheField>
    <cacheField name="Madrugada?" numFmtId="0">
      <sharedItems/>
    </cacheField>
    <cacheField name="m² + perda" numFmtId="0">
      <sharedItems containsNonDate="0" containsString="0" containsBlank="1"/>
    </cacheField>
    <cacheField name="Data entrega" numFmtId="14">
      <sharedItems containsDate="1" containsMixedTypes="1" minDate="2026-05-04T00:00:00" maxDate="2026-06-04T00:00:00"/>
    </cacheField>
    <cacheField name="Data Proxima" numFmtId="14">
      <sharedItems containsDate="1" containsMixedTypes="1" minDate="2026-05-04T00:00:00" maxDate="2026-05-31T00:00:00"/>
    </cacheField>
    <cacheField name="Data sistema (Final de Semana)" numFmtId="14">
      <sharedItems containsDate="1" containsMixedTypes="1" minDate="2026-04-04T00:00:00" maxDate="2026-06-04T00:00:00"/>
    </cacheField>
    <cacheField name="Concatenar" numFmtId="14">
      <sharedItems/>
    </cacheField>
    <cacheField name="Atraso" numFmtId="14">
      <sharedItems count="6">
        <s v="PROBLEMA"/>
        <s v="URGENTE"/>
        <e v="#N/A"/>
        <s v="PRODUZIR"/>
        <s v="OK"/>
        <s v="ATRASO" u="1"/>
      </sharedItems>
    </cacheField>
    <cacheField name="Dias de atraso" numFmtId="1">
      <sharedItems containsSemiMixedTypes="0" containsString="0" containsNumber="1" containsInteger="1" minValue="-46157" maxValue="20" count="66">
        <n v="-43"/>
        <n v="-15"/>
        <n v="-11"/>
        <n v="-8"/>
        <n v="-6"/>
        <n v="-4"/>
        <n v="-3"/>
        <n v="-2"/>
        <n v="-1"/>
        <n v="0"/>
        <n v="1"/>
        <n v="2"/>
        <n v="3"/>
        <n v="4"/>
        <n v="5"/>
        <n v="6"/>
        <n v="7"/>
        <n v="9"/>
        <n v="10"/>
        <n v="11"/>
        <n v="12"/>
        <n v="13"/>
        <n v="14"/>
        <n v="15"/>
        <n v="17"/>
        <n v="-46157"/>
        <n v="-69" u="1"/>
        <n v="-7" u="1"/>
        <n v="-73" u="1"/>
        <n v="-21" u="1"/>
        <n v="-35" u="1"/>
        <n v="-37" u="1"/>
        <n v="-46149" u="1"/>
        <n v="-39" u="1"/>
        <n v="-64" u="1"/>
        <n v="-41" u="1"/>
        <n v="-9" u="1"/>
        <n v="-72" u="1"/>
        <n v="16" u="1"/>
        <n v="-45" u="1"/>
        <n v="-46156" u="1"/>
        <n v="-10" u="1"/>
        <n v="18" u="1"/>
        <n v="-46154" u="1"/>
        <n v="19" u="1"/>
        <n v="20" u="1"/>
        <n v="-67" u="1"/>
        <n v="-12" u="1"/>
        <n v="-71" u="1"/>
        <n v="-34" u="1"/>
        <n v="-13" u="1"/>
        <n v="-46150" u="1"/>
        <n v="-36" u="1"/>
        <n v="8" u="1"/>
        <n v="-38" u="1"/>
        <n v="-5" u="1"/>
        <n v="-14" u="1"/>
        <n v="-40" u="1"/>
        <n v="-46148" u="1"/>
        <n v="-66" u="1"/>
        <n v="-42" u="1"/>
        <n v="-70" u="1"/>
        <n v="-44" u="1"/>
        <n v="-46155" u="1"/>
        <n v="-46153" u="1"/>
        <n v="-65" u="1"/>
      </sharedItems>
    </cacheField>
    <cacheField name="Dias de produção" numFmtId="1">
      <sharedItems containsMixedTypes="1" containsNumber="1" containsInteger="1" minValue="1" maxValue="4"/>
    </cacheField>
    <cacheField name="Pedido" numFmtId="0">
      <sharedItems containsString="0" containsBlank="1" containsNumber="1" containsInteger="1" minValue="327442" maxValue="336812"/>
    </cacheField>
    <cacheField name="Peça" numFmtId="0">
      <sharedItems containsBlank="1" containsMixedTypes="1" containsNumber="1" containsInteger="1" minValue="3138" maxValue="3138"/>
    </cacheField>
    <cacheField name="Seq." numFmtId="0">
      <sharedItems containsString="0" containsBlank="1" containsNumber="1" containsInteger="1" minValue="1" maxValue="189"/>
    </cacheField>
    <cacheField name="Cód. Barra" numFmtId="0">
      <sharedItems containsString="0" containsBlank="1" containsNumber="1" containsInteger="1" minValue="5386912" maxValue="5463043"/>
    </cacheField>
    <cacheField name="Recorte" numFmtId="0">
      <sharedItems containsBlank="1"/>
    </cacheField>
    <cacheField name="Cliente" numFmtId="0">
      <sharedItems containsBlank="1"/>
    </cacheField>
    <cacheField name="Rota" numFmtId="0">
      <sharedItems containsBlank="1" count="24">
        <s v="2E"/>
        <s v="5L"/>
        <s v="4A"/>
        <s v="7A"/>
        <s v="6D"/>
        <s v="4T"/>
        <s v="4C"/>
        <s v="3B"/>
        <s v="9K"/>
        <s v="4H"/>
        <s v="  "/>
        <s v="1Q"/>
        <s v="9J"/>
        <s v="8G"/>
        <s v="5i"/>
        <s v="4L"/>
        <s v="3X"/>
        <s v="8F"/>
        <s v="2H"/>
        <s v="4O"/>
        <s v="7C"/>
        <s v="1P"/>
        <s v="1R"/>
        <m/>
      </sharedItems>
    </cacheField>
    <cacheField name="M2 Vendido" numFmtId="0">
      <sharedItems containsString="0" containsBlank="1" containsNumber="1" minValue="6.0400000000000002E-2" maxValue="4031.3597999999715"/>
    </cacheField>
    <cacheField name="Peso" numFmtId="0">
      <sharedItems containsString="0" containsBlank="1" containsNumber="1" minValue="0.90669999999999995" maxValue="72306.733950000053"/>
    </cacheField>
    <cacheField name="Categoria" numFmtId="0">
      <sharedItems containsString="0" containsBlank="1" containsNumber="1" containsInteger="1" minValue="1" maxValue="1"/>
    </cacheField>
    <cacheField name="Produto" numFmtId="0">
      <sharedItems containsBlank="1" count="52">
        <s v="LMN1408DEA"/>
        <s v="LMINC08"/>
        <s v="INC03"/>
        <s v="LMLT06"/>
        <s v="INC04"/>
        <s v="ESI04"/>
        <s v="MBI03"/>
        <s v="INC08"/>
        <s v="FUM08"/>
        <s v="INC06"/>
        <s v="FUM06"/>
        <s v="INC10"/>
        <s v="AMB04"/>
        <s v="ACD10"/>
        <s v="LMLT08"/>
        <s v="LMSV3208"/>
        <s v="LMLT06VMT"/>
        <s v="MBI08"/>
        <s v="LMINC06"/>
        <s v="VRD08"/>
        <s v="INC12"/>
        <s v="ULT08"/>
        <s v="ACD06"/>
        <s v="LMN1408"/>
        <s v="LMREF08"/>
        <s v="FUM04"/>
        <s v="ESIA06"/>
        <m/>
        <s v="LMINC10" u="1"/>
        <s v="BRZ06" u="1"/>
        <s v="LMSV2008" u="1"/>
        <s v="N1404" u="1"/>
        <s v="REF08" u="1"/>
        <s v="PTI08" u="1"/>
        <s v="LMVRD08" u="1"/>
        <s v="ARM06" u="1"/>
        <s v="ESI06" u="1"/>
        <s v="CNI03" u="1"/>
        <s v="ACD04" u="1"/>
        <s v="N1408" u="1"/>
        <s v="ESIBRZ04" u="1"/>
        <s v="LMREFG08" u="1"/>
        <s v="SL06" u="1"/>
        <s v="VRD10" u="1"/>
        <s v="LMLT08VMT" u="1"/>
        <s v="FUM10" u="1"/>
        <s v="REF04" u="1"/>
        <s v="ULT06" u="1"/>
        <s v="ESI03" u="1"/>
        <s v="SL04" u="1"/>
        <s v="ACD08" u="1"/>
        <s v="VRD06" u="1"/>
      </sharedItems>
    </cacheField>
    <cacheField name="Tipo Produção" numFmtId="0">
      <sharedItems containsBlank="1" count="66">
        <s v="PF"/>
        <s v="LCF"/>
        <s v="EFB"/>
        <s v="EF"/>
        <s v="EE"/>
        <s v="CCNH"/>
        <s v="TF"/>
        <s v="EFK"/>
        <s v="TE16"/>
        <s v="TE12"/>
        <s v="EC"/>
        <s v="CC"/>
        <s v="PCB"/>
        <s v="FB"/>
        <s v="TE"/>
        <s v="TFQ"/>
        <s v="TEJ"/>
        <s v="CF"/>
        <s v="TEK."/>
        <s v="TEK"/>
        <s v="EFQ"/>
        <s v="IPF"/>
        <s v="TEQ"/>
        <s v="TFJ"/>
        <s v="TEP16"/>
        <s v="TFJ50"/>
        <s v="TEA"/>
        <s v="EFA"/>
        <s v="TER"/>
        <s v="LTF"/>
        <s v="TFP"/>
        <s v="TEM"/>
        <s v="TFR"/>
        <s v="TEMK"/>
        <s v="LTEK"/>
        <s v="LTEX"/>
        <s v="TFS"/>
        <s v="TES12"/>
        <s v="LTE"/>
        <s v="TES16"/>
        <s v="TFA"/>
        <s v="LTEMK"/>
        <s v="EFR"/>
        <m/>
        <s v="LTEMI" u="1"/>
        <s v="CFP" u="1"/>
        <s v="TFK" u="1"/>
        <s v="TFM" u="1"/>
        <s v="TEP12" u="1"/>
        <s v="CCE" u="1"/>
        <s v="ECNH" u="1"/>
        <s v="TFRP" u="1"/>
        <s v="TEMI" u="1"/>
        <s v="TFBK" u="1"/>
        <s v="LTFK" u="1"/>
        <s v="PFQ" u="1"/>
        <s v="ITF" u="1"/>
        <s v="CFPK" u="1"/>
        <s v="TEP" u="1"/>
        <s v="TFK_" u="1"/>
        <s v="TFMK" u="1"/>
        <s v="TES" u="1"/>
        <s v="PE16" u="1"/>
        <s v="TEMIK" u="1"/>
        <s v="TFPK" u="1"/>
        <s v="CFK" u="1"/>
      </sharedItems>
    </cacheField>
    <cacheField name="Largura" numFmtId="0">
      <sharedItems containsString="0" containsBlank="1" containsNumber="1" containsInteger="1" minValue="140" maxValue="4200"/>
    </cacheField>
    <cacheField name="Altura" numFmtId="0">
      <sharedItems containsString="0" containsBlank="1" containsNumber="1" containsInteger="1" minValue="130" maxValue="3230"/>
    </cacheField>
    <cacheField name="Emissão" numFmtId="0">
      <sharedItems containsNonDate="0" containsDate="1" containsString="0" containsBlank="1" minDate="2026-04-06T15:02:41" maxDate="2026-05-15T09:27:12"/>
    </cacheField>
    <cacheField name="Previsão" numFmtId="0">
      <sharedItems containsNonDate="0" containsDate="1" containsString="0" containsBlank="1" minDate="2026-03-02T00:00:00" maxDate="2026-06-02T00:00:00" count="45">
        <d v="2026-04-02T00:00:00"/>
        <d v="2026-04-30T00:00:00"/>
        <d v="2026-05-04T00:00:00"/>
        <d v="2026-05-07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m/>
        <d v="2026-03-02T00:00:00" u="1"/>
        <d v="2026-04-26T00:00:00" u="1"/>
        <d v="2026-05-05T00:00:00" u="1"/>
        <d v="2026-05-10T00:00:00" u="1"/>
        <d v="2026-04-24T00:00:00" u="1"/>
        <d v="2026-05-03T00:00:00" u="1"/>
        <d v="2026-04-17T00:00:00" u="1"/>
        <d v="2026-03-31T00:00:00" u="1"/>
        <d v="2026-04-29T00:00:00" u="1"/>
        <d v="2026-05-08T00:00:00" u="1"/>
        <d v="2026-05-01T00:00:00" u="1"/>
        <d v="2026-03-03T00:00:00" u="1"/>
        <d v="2026-04-27T00:00:00" u="1"/>
        <d v="2026-05-06T00:00:00" u="1"/>
        <d v="2026-04-20T00:00:00" u="1"/>
        <d v="2026-04-23T00:00:00" u="1"/>
        <d v="2026-05-02T00:00:00" u="1"/>
        <d v="2026-03-30T00:00:00" u="1"/>
        <d v="2026-04-28T00:00:00" u="1"/>
      </sharedItems>
      <fieldGroup par="45"/>
    </cacheField>
    <cacheField name="PCP " numFmtId="0">
      <sharedItems containsNonDate="0" containsString="0" containsBlank="1"/>
    </cacheField>
    <cacheField name="Corte" numFmtId="0">
      <sharedItems containsNonDate="0" containsString="0" containsBlank="1"/>
    </cacheField>
    <cacheField name="Lapidação" numFmtId="0">
      <sharedItems containsBlank="1"/>
    </cacheField>
    <cacheField name="Entrada Linha Singip" numFmtId="0">
      <sharedItems containsBlank="1"/>
    </cacheField>
    <cacheField name="Marcação" numFmtId="0">
      <sharedItems containsBlank="1"/>
    </cacheField>
    <cacheField name="Marcação WaterJet" numFmtId="0">
      <sharedItems containsBlank="1"/>
    </cacheField>
    <cacheField name="Furação" numFmtId="0">
      <sharedItems containsBlank="1"/>
    </cacheField>
    <cacheField name="Furadeira WaterJet Singip 1º Turno" numFmtId="0">
      <sharedItems containsBlank="1"/>
    </cacheField>
    <cacheField name="Bisote" numFmtId="0">
      <sharedItems containsBlank="1"/>
    </cacheField>
    <cacheField name="Pintura" numFmtId="0">
      <sharedItems containsBlank="1"/>
    </cacheField>
    <cacheField name="Montagem - Laminado/Duplo" numFmtId="0">
      <sharedItems containsBlank="1"/>
    </cacheField>
    <cacheField name="Lavagem" numFmtId="0">
      <sharedItems containsBlank="1"/>
    </cacheField>
    <cacheField name="Forno" numFmtId="0">
      <sharedItems containsBlank="1"/>
    </cacheField>
    <cacheField name="Modelagem" numFmtId="0">
      <sharedItems containsBlank="1"/>
    </cacheField>
    <cacheField name="Serviço Externo" numFmtId="0">
      <sharedItems containsBlank="1"/>
    </cacheField>
    <cacheField name="Inspeção" numFmtId="0">
      <sharedItems containsBlank="1"/>
    </cacheField>
    <cacheField name="Serigrafia" numFmtId="0">
      <sharedItems containsBlank="1"/>
    </cacheField>
    <cacheField name="Quebra" numFmtId="0">
      <sharedItems containsNonDate="0" containsDate="1" containsString="0" containsBlank="1" minDate="2026-05-08T14:49:03" maxDate="2026-05-15T09:17:09"/>
    </cacheField>
    <cacheField name="Dias (Previsão)" numFmtId="0" databaseField="0">
      <fieldGroup base="25">
        <rangePr groupBy="days" startDate="2026-04-02T00:00:00" endDate="2026-06-02T00:00:00"/>
        <groupItems count="368">
          <s v="&lt;02/04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06/2026"/>
        </groupItems>
      </fieldGroup>
    </cacheField>
    <cacheField name="Meses (Previsão)" numFmtId="0" databaseField="0">
      <fieldGroup base="25">
        <rangePr groupBy="months" startDate="2026-04-02T00:00:00" endDate="2026-06-02T00:00:00"/>
        <groupItems count="14">
          <s v="&lt;02/04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00">
  <r>
    <m/>
    <d v="2026-05-05T00:00:00"/>
    <d v="2026-05-05T00:00:00"/>
    <d v="2026-04-04T00:00:00"/>
    <s v="LMN1408DEA-PF"/>
    <s v="PROBLEMA"/>
    <n v="-43"/>
    <n v="4"/>
    <n v="327442"/>
    <s v="0000-0001"/>
    <n v="1"/>
    <n v="5386912"/>
    <s v=""/>
    <s v="DA "/>
    <x v="0"/>
    <n v="1.2756000000000001"/>
    <n v="25.512799999999999"/>
    <n v="1"/>
    <x v="0"/>
    <s v="PF"/>
    <n v="1118"/>
    <n v="1141"/>
    <d v="2026-04-06T15:02:41"/>
    <x v="0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07T00:00:00"/>
    <d v="2026-05-07T00:00:00"/>
    <d v="2026-05-02T00:00:00"/>
    <s v="LMINC08-PF"/>
    <s v="PROBLEMA"/>
    <n v="-15"/>
    <n v="4"/>
    <n v="331470"/>
    <s v="0000-0005"/>
    <n v="5"/>
    <n v="5424193"/>
    <s v=""/>
    <s v="MAV DO BRASIL "/>
    <x v="1"/>
    <n v="3.1779999999999999"/>
    <n v="63.560699999999997"/>
    <n v="1"/>
    <x v="1"/>
    <s v="PF"/>
    <n v="2835"/>
    <n v="1121"/>
    <d v="2026-04-23T11:22:41"/>
    <x v="1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38:09"/>
  </r>
  <r>
    <m/>
    <d v="2026-05-04T00:00:00"/>
    <d v="2026-05-04T00:00:00"/>
    <d v="2026-05-02T00:00:00"/>
    <s v="INC03-LCF"/>
    <s v="PROBLEMA"/>
    <n v="-15"/>
    <e v="#N/A"/>
    <n v="334586"/>
    <s v="0000-0009"/>
    <n v="9"/>
    <n v="5447847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4T00:00:00"/>
    <d v="2026-05-04T00:00:00"/>
    <d v="2026-05-02T00:00:00"/>
    <s v="INC03-LCF"/>
    <s v="PROBLEMA"/>
    <n v="-15"/>
    <e v="#N/A"/>
    <n v="334586"/>
    <s v="0000-0009"/>
    <n v="9"/>
    <n v="5447848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4T00:00:00"/>
    <d v="2026-05-04T00:00:00"/>
    <d v="2026-05-02T00:00:00"/>
    <s v="INC03-LCF"/>
    <s v="PROBLEMA"/>
    <n v="-15"/>
    <e v="#N/A"/>
    <n v="334586"/>
    <s v="0000-0010"/>
    <n v="10"/>
    <n v="5447849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4T00:00:00"/>
    <d v="2026-05-04T00:00:00"/>
    <d v="2026-05-02T00:00:00"/>
    <s v="INC03-LCF"/>
    <s v="PROBLEMA"/>
    <n v="-15"/>
    <e v="#N/A"/>
    <n v="334586"/>
    <s v="0000-0010"/>
    <n v="10"/>
    <n v="5447850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4T00:00:00"/>
    <d v="2026-05-04T00:00:00"/>
    <d v="2026-05-02T00:00:00"/>
    <s v="INC03-LCF"/>
    <s v="PROBLEMA"/>
    <n v="-15"/>
    <e v="#N/A"/>
    <n v="334586"/>
    <s v="0000-0011"/>
    <n v="11"/>
    <n v="5447851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4T00:00:00"/>
    <d v="2026-05-04T00:00:00"/>
    <d v="2026-05-02T00:00:00"/>
    <s v="INC03-LCF"/>
    <s v="PROBLEMA"/>
    <n v="-15"/>
    <e v="#N/A"/>
    <n v="334586"/>
    <s v="0000-0011"/>
    <n v="11"/>
    <n v="5447852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4T00:00:00"/>
    <d v="2026-05-04T00:00:00"/>
    <d v="2026-05-02T00:00:00"/>
    <s v="INC03-LCF"/>
    <s v="PROBLEMA"/>
    <n v="-15"/>
    <e v="#N/A"/>
    <n v="334586"/>
    <s v="0000-0012"/>
    <n v="12"/>
    <n v="5447853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4T00:00:00"/>
    <d v="2026-05-04T00:00:00"/>
    <d v="2026-05-02T00:00:00"/>
    <s v="INC03-LCF"/>
    <s v="PROBLEMA"/>
    <n v="-15"/>
    <e v="#N/A"/>
    <n v="334586"/>
    <s v="0000-0012"/>
    <n v="12"/>
    <n v="5447854"/>
    <s v=""/>
    <s v="ALPHA VIDROS"/>
    <x v="2"/>
    <n v="2.25"/>
    <n v="16.875"/>
    <n v="1"/>
    <x v="2"/>
    <s v="LCF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06T00:00:00"/>
    <d v="2026-05-06T00:00:00"/>
    <d v="2026-05-06T00:00:00"/>
    <s v="LMLT06-PF"/>
    <s v="PROBLEMA"/>
    <n v="-11"/>
    <n v="4"/>
    <n v="332341"/>
    <s v="0000-0038"/>
    <n v="38"/>
    <n v="5431228"/>
    <s v=""/>
    <s v="FAT 3º - 23 CAMPESTRE"/>
    <x v="3"/>
    <n v="0.42859999999999998"/>
    <n v="6.4294000000000002"/>
    <n v="1"/>
    <x v="3"/>
    <s v="PF"/>
    <n v="675"/>
    <n v="635"/>
    <d v="2026-04-27T15:04:55"/>
    <x v="2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5T08:49:25"/>
  </r>
  <r>
    <m/>
    <d v="2026-05-06T00:00:00"/>
    <d v="2026-05-06T00:00:00"/>
    <d v="2026-05-06T00:00:00"/>
    <s v="LMLT06-PF"/>
    <s v="PROBLEMA"/>
    <n v="-11"/>
    <n v="4"/>
    <n v="332341"/>
    <s v="0000-0046"/>
    <n v="46"/>
    <n v="5431236"/>
    <s v=""/>
    <s v="FAT 3º - 23 CAMPESTRE"/>
    <x v="3"/>
    <n v="0.42859999999999998"/>
    <n v="6.4294000000000002"/>
    <n v="1"/>
    <x v="3"/>
    <s v="PF"/>
    <n v="675"/>
    <n v="635"/>
    <d v="2026-04-27T15:04:55"/>
    <x v="2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5T08:48:50"/>
  </r>
  <r>
    <m/>
    <d v="2026-05-09T00:00:00"/>
    <d v="2026-05-05T00:00:00"/>
    <d v="2026-05-09T00:00:00"/>
    <s v="LMINC08-PF"/>
    <s v="URGENTE"/>
    <n v="-8"/>
    <n v="4"/>
    <n v="331505"/>
    <s v="0000-0001"/>
    <n v="1"/>
    <n v="5424454"/>
    <s v=""/>
    <s v="CONSTRULAR LIMEIRA COM DE ESQ"/>
    <x v="4"/>
    <n v="1.17"/>
    <n v="23.4"/>
    <n v="1"/>
    <x v="1"/>
    <s v="PF"/>
    <n v="1300"/>
    <n v="900"/>
    <d v="2026-04-23T12:03:03"/>
    <x v="3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02:08"/>
  </r>
  <r>
    <m/>
    <d v="2026-05-09T00:00:00"/>
    <d v="2026-05-05T00:00:00"/>
    <d v="2026-05-09T00:00:00"/>
    <s v="LMINC08-PF"/>
    <s v="URGENTE"/>
    <n v="-8"/>
    <n v="4"/>
    <n v="331505"/>
    <s v="0000-0002"/>
    <n v="2"/>
    <n v="5424456"/>
    <s v=""/>
    <s v="CONSTRULAR LIMEIRA COM DE ESQ"/>
    <x v="4"/>
    <n v="1.17"/>
    <n v="23.4"/>
    <n v="1"/>
    <x v="1"/>
    <s v="PF"/>
    <n v="1300"/>
    <n v="900"/>
    <d v="2026-04-23T12:03:03"/>
    <x v="3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6:00:47"/>
  </r>
  <r>
    <m/>
    <e v="#N/A"/>
    <e v="#N/A"/>
    <e v="#N/A"/>
    <s v="INC04-LCF"/>
    <e v="#N/A"/>
    <n v="-8"/>
    <e v="#N/A"/>
    <n v="331991"/>
    <s v="0000-0014"/>
    <n v="14"/>
    <n v="5454092"/>
    <s v=""/>
    <s v="HOTEL TORIBA"/>
    <x v="5"/>
    <n v="2.4049999999999998"/>
    <n v="24.05"/>
    <n v="1"/>
    <x v="4"/>
    <s v="LCF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9:14:24"/>
  </r>
  <r>
    <m/>
    <e v="#N/A"/>
    <e v="#N/A"/>
    <e v="#N/A"/>
    <s v="INC04-LCF"/>
    <e v="#N/A"/>
    <n v="-8"/>
    <e v="#N/A"/>
    <n v="331991"/>
    <s v="0000-0014"/>
    <n v="14"/>
    <n v="5454093"/>
    <s v=""/>
    <s v="HOTEL TORIBA"/>
    <x v="5"/>
    <n v="2.4049999999999998"/>
    <n v="24.05"/>
    <n v="1"/>
    <x v="4"/>
    <s v="LCF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8:30:52"/>
  </r>
  <r>
    <m/>
    <e v="#N/A"/>
    <e v="#N/A"/>
    <e v="#N/A"/>
    <s v="INC04-LCF"/>
    <e v="#N/A"/>
    <n v="-8"/>
    <e v="#N/A"/>
    <n v="331991"/>
    <s v="0000-0016"/>
    <n v="16"/>
    <n v="5454098"/>
    <s v=""/>
    <s v="HOTEL TORIBA"/>
    <x v="5"/>
    <n v="2.4049999999999998"/>
    <n v="24.05"/>
    <n v="1"/>
    <x v="4"/>
    <s v="LCF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8:27:25"/>
  </r>
  <r>
    <m/>
    <e v="#N/A"/>
    <e v="#N/A"/>
    <e v="#N/A"/>
    <s v="INC04-LCF"/>
    <e v="#N/A"/>
    <n v="-8"/>
    <e v="#N/A"/>
    <n v="331991"/>
    <s v="0000-0016"/>
    <n v="16"/>
    <n v="5454099"/>
    <s v=""/>
    <s v="HOTEL TORIBA"/>
    <x v="5"/>
    <n v="2.4049999999999998"/>
    <n v="24.05"/>
    <n v="1"/>
    <x v="4"/>
    <s v="LCF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9:15:40"/>
  </r>
  <r>
    <m/>
    <e v="#N/A"/>
    <e v="#N/A"/>
    <e v="#N/A"/>
    <s v="INC04-LCF"/>
    <e v="#N/A"/>
    <n v="-8"/>
    <e v="#N/A"/>
    <n v="331991"/>
    <s v="0000-0017"/>
    <n v="17"/>
    <n v="5454102"/>
    <s v=""/>
    <s v="HOTEL TORIBA"/>
    <x v="5"/>
    <n v="2.2717999999999998"/>
    <n v="22.718"/>
    <n v="1"/>
    <x v="4"/>
    <s v="LCF"/>
    <n v="1228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8:15:43"/>
  </r>
  <r>
    <m/>
    <e v="#N/A"/>
    <e v="#N/A"/>
    <e v="#N/A"/>
    <s v="INC04-LCF"/>
    <e v="#N/A"/>
    <n v="-8"/>
    <e v="#N/A"/>
    <n v="331996"/>
    <s v="0000-0002"/>
    <n v="2"/>
    <n v="5454126"/>
    <s v=""/>
    <s v="HOTEL TORIBA"/>
    <x v="5"/>
    <n v="1.8374999999999999"/>
    <n v="18.375"/>
    <n v="1"/>
    <x v="4"/>
    <s v="LCF"/>
    <n v="1225"/>
    <n v="1500"/>
    <d v="2026-04-24T15:44:26"/>
    <x v="3"/>
    <m/>
    <m/>
    <m/>
    <m/>
    <s v="N/R"/>
    <s v="N/R"/>
    <s v="N/R"/>
    <s v="N/R"/>
    <s v="N/R"/>
    <s v="N/R"/>
    <m/>
    <m/>
    <s v="N/R"/>
    <s v="N/R"/>
    <s v="N/R"/>
    <m/>
    <s v="N/R"/>
    <d v="2026-05-15T09:02:31"/>
  </r>
  <r>
    <m/>
    <d v="2026-05-09T00:00:00"/>
    <d v="2026-05-05T00:00:00"/>
    <d v="2026-05-09T00:00:00"/>
    <s v="LMINC08-PF"/>
    <s v="URGENTE"/>
    <n v="-8"/>
    <n v="4"/>
    <n v="332210"/>
    <s v="0000-0001"/>
    <n v="1"/>
    <n v="5430277"/>
    <s v=""/>
    <s v="TAMBAU ULIBOX"/>
    <x v="4"/>
    <n v="0.89270000000000005"/>
    <n v="17.854199999999999"/>
    <n v="1"/>
    <x v="1"/>
    <s v="PF"/>
    <n v="910"/>
    <n v="981"/>
    <d v="2026-04-27T10:06:42"/>
    <x v="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1T00:00:00"/>
    <d v="2026-05-04T00:00:00"/>
    <d v="2026-05-11T00:00:00"/>
    <s v="ESI04-EFB"/>
    <s v="URGENTE"/>
    <n v="-6"/>
    <n v="1"/>
    <n v="334141"/>
    <s v="0000-0001"/>
    <n v="1"/>
    <n v="5444324"/>
    <s v=""/>
    <s v="J E VIDROS"/>
    <x v="6"/>
    <n v="1.377"/>
    <n v="13.77"/>
    <n v="1"/>
    <x v="5"/>
    <s v="EFB"/>
    <n v="1530"/>
    <n v="900"/>
    <d v="2026-05-05T14:40:40"/>
    <x v="4"/>
    <m/>
    <m/>
    <m/>
    <s v="N/R"/>
    <s v="N/R"/>
    <s v="N/R"/>
    <s v="N/R"/>
    <s v="N/R"/>
    <m/>
    <s v="N/R"/>
    <s v="N/R"/>
    <m/>
    <s v="N/R"/>
    <s v="N/R"/>
    <s v="N/R"/>
    <m/>
    <s v="N/R"/>
    <d v="2026-05-13T08:18:32"/>
  </r>
  <r>
    <m/>
    <d v="2026-05-13T00:00:00"/>
    <d v="2026-05-04T00:00:00"/>
    <d v="2026-05-13T00:00:00"/>
    <s v="LMINC08-PF"/>
    <s v="URGENTE"/>
    <n v="-4"/>
    <n v="4"/>
    <n v="332389"/>
    <s v="0000-0001"/>
    <n v="1"/>
    <n v="5431757"/>
    <s v=""/>
    <s v="FAT 3º - 3989 MAGNA"/>
    <x v="7"/>
    <n v="3.0697000000000001"/>
    <n v="61.393900000000002"/>
    <n v="1"/>
    <x v="1"/>
    <s v="PF"/>
    <n v="2284"/>
    <n v="1344"/>
    <d v="2026-04-27T16:30:48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02:32"/>
  </r>
  <r>
    <m/>
    <d v="2026-05-13T00:00:00"/>
    <d v="2026-05-04T00:00:00"/>
    <d v="2026-05-13T00:00:00"/>
    <s v="LMINC08-PF"/>
    <s v="URGENTE"/>
    <n v="-4"/>
    <n v="4"/>
    <n v="332848"/>
    <s v="0000-0006"/>
    <n v="6"/>
    <n v="5435879"/>
    <s v=""/>
    <s v="MG ALUM E VIDRO"/>
    <x v="8"/>
    <n v="1.0605"/>
    <n v="21.21"/>
    <n v="1"/>
    <x v="1"/>
    <s v="PF"/>
    <n v="1010"/>
    <n v="105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2T15:58:53"/>
  </r>
  <r>
    <m/>
    <d v="2026-05-13T00:00:00"/>
    <d v="2026-05-04T00:00:00"/>
    <d v="2026-05-13T00:00:00"/>
    <s v="LMINC08-PF"/>
    <s v="URGENTE"/>
    <n v="-4"/>
    <n v="4"/>
    <n v="332848"/>
    <s v="0000-0008"/>
    <n v="8"/>
    <n v="5435881"/>
    <s v=""/>
    <s v="MG ALUM E VIDRO"/>
    <x v="8"/>
    <n v="1.1968000000000001"/>
    <n v="23.937000000000001"/>
    <n v="1"/>
    <x v="1"/>
    <s v="PF"/>
    <n v="1185"/>
    <n v="101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2T15:58:31"/>
  </r>
  <r>
    <m/>
    <d v="2026-05-13T00:00:00"/>
    <d v="2026-05-04T00:00:00"/>
    <d v="2026-05-13T00:00:00"/>
    <s v="LMINC08-PF"/>
    <s v="URGENTE"/>
    <n v="-4"/>
    <n v="4"/>
    <n v="332848"/>
    <s v="0000-0010"/>
    <n v="10"/>
    <n v="5435883"/>
    <s v=""/>
    <s v="MG ALUM E VIDRO"/>
    <x v="8"/>
    <n v="0.94350000000000001"/>
    <n v="18.87"/>
    <n v="1"/>
    <x v="1"/>
    <s v="PF"/>
    <n v="1110"/>
    <n v="85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04T00:00:00"/>
    <d v="2026-05-13T00:00:00"/>
    <s v="LMINC08-PF"/>
    <s v="URGENTE"/>
    <n v="-4"/>
    <n v="4"/>
    <n v="332848"/>
    <s v="0000-0012"/>
    <n v="12"/>
    <n v="5435885"/>
    <s v=""/>
    <s v="MG ALUM E VIDRO"/>
    <x v="8"/>
    <n v="0.85340000000000005"/>
    <n v="17.068999999999999"/>
    <n v="1"/>
    <x v="1"/>
    <s v="PF"/>
    <n v="845"/>
    <n v="101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04T00:00:00"/>
    <d v="2026-05-13T00:00:00"/>
    <s v="ESI04-EFB"/>
    <s v="URGENTE"/>
    <n v="-4"/>
    <n v="1"/>
    <n v="334020"/>
    <s v="0000-0001"/>
    <n v="1"/>
    <n v="5442919"/>
    <s v=""/>
    <s v="CONSUMIDOR DIVIMAX HORTOLÂNDIA"/>
    <x v="9"/>
    <n v="0.57679999999999998"/>
    <n v="5.7679999999999998"/>
    <n v="1"/>
    <x v="5"/>
    <s v="EFB"/>
    <n v="852"/>
    <n v="677"/>
    <d v="2026-05-05T10:55:54"/>
    <x v="5"/>
    <m/>
    <m/>
    <m/>
    <s v="N/R"/>
    <s v="N/R"/>
    <s v="N/R"/>
    <s v="N/R"/>
    <s v="N/R"/>
    <m/>
    <s v="N/R"/>
    <s v="N/R"/>
    <m/>
    <s v="N/R"/>
    <s v="N/R"/>
    <s v="N/R"/>
    <m/>
    <s v="N/R"/>
    <d v="2026-05-13T10:19:01"/>
  </r>
  <r>
    <m/>
    <d v="2026-05-13T00:00:00"/>
    <d v="2026-05-04T00:00:00"/>
    <d v="2026-05-13T00:00:00"/>
    <s v="ESI04-EF"/>
    <s v="URGENTE"/>
    <n v="-4"/>
    <n v="1"/>
    <n v="334021"/>
    <s v="0000-0001"/>
    <n v="1"/>
    <n v="5442920"/>
    <s v=""/>
    <s v="SOS ESQ"/>
    <x v="9"/>
    <n v="3.1964000000000001"/>
    <n v="31.963999999999999"/>
    <n v="1"/>
    <x v="5"/>
    <s v="EF"/>
    <n v="1310"/>
    <n v="2440"/>
    <d v="2026-05-05T10:56:03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FB"/>
    <s v="URGENTE"/>
    <n v="-4"/>
    <n v="1"/>
    <n v="334279"/>
    <s v="0000-0001"/>
    <n v="1"/>
    <n v="5445658"/>
    <s v=""/>
    <s v="BONFIM VIDROS"/>
    <x v="9"/>
    <n v="2.2200000000000002"/>
    <n v="22.2"/>
    <n v="1"/>
    <x v="5"/>
    <s v="EFB"/>
    <n v="1500"/>
    <n v="1480"/>
    <d v="2026-05-05T17:08:25"/>
    <x v="5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3T00:00:00"/>
    <d v="2026-05-04T00:00:00"/>
    <d v="2026-05-13T00:00:00"/>
    <s v="ESI04-EF"/>
    <s v="URGENTE"/>
    <n v="-4"/>
    <n v="1"/>
    <n v="334576"/>
    <s v="0000-0001"/>
    <n v="1"/>
    <n v="5447780"/>
    <s v=""/>
    <s v="CONSUMIDOR DIVIMAX HORTOLÂNDIA"/>
    <x v="9"/>
    <n v="1.8"/>
    <n v="18"/>
    <n v="1"/>
    <x v="5"/>
    <s v="EF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F"/>
    <s v="URGENTE"/>
    <n v="-4"/>
    <n v="1"/>
    <n v="334576"/>
    <s v="0000-0002"/>
    <n v="2"/>
    <n v="5447781"/>
    <s v=""/>
    <s v="CONSUMIDOR DIVIMAX HORTOLÂNDIA"/>
    <x v="9"/>
    <n v="1.8"/>
    <n v="18"/>
    <n v="1"/>
    <x v="5"/>
    <s v="EF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F"/>
    <s v="URGENTE"/>
    <n v="-4"/>
    <n v="1"/>
    <n v="334576"/>
    <s v="0000-0003"/>
    <n v="3"/>
    <n v="5447782"/>
    <s v=""/>
    <s v="CONSUMIDOR DIVIMAX HORTOLÂNDIA"/>
    <x v="9"/>
    <n v="1.8"/>
    <n v="18"/>
    <n v="1"/>
    <x v="5"/>
    <s v="EF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F"/>
    <s v="URGENTE"/>
    <n v="-4"/>
    <n v="1"/>
    <n v="334576"/>
    <s v="0000-0004"/>
    <n v="4"/>
    <n v="5447783"/>
    <s v=""/>
    <s v="CONSUMIDOR DIVIMAX HORTOLÂNDIA"/>
    <x v="9"/>
    <n v="1.8"/>
    <n v="18"/>
    <n v="1"/>
    <x v="5"/>
    <s v="EF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F"/>
    <s v="URGENTE"/>
    <n v="-4"/>
    <n v="1"/>
    <n v="334576"/>
    <s v="0000-0005"/>
    <n v="5"/>
    <n v="5447784"/>
    <s v=""/>
    <s v="CONSUMIDOR DIVIMAX HORTOLÂNDIA"/>
    <x v="9"/>
    <n v="1.8"/>
    <n v="18"/>
    <n v="1"/>
    <x v="5"/>
    <s v="EF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E"/>
    <e v="#N/A"/>
    <n v="-4"/>
    <e v="#N/A"/>
    <n v="334576"/>
    <s v="0000-0006"/>
    <n v="6"/>
    <n v="5447785"/>
    <s v=""/>
    <s v="CONSUMIDOR DIVIMAX HORTOLÂNDIA"/>
    <x v="9"/>
    <n v="1.375"/>
    <n v="13.75"/>
    <n v="1"/>
    <x v="5"/>
    <s v="EE"/>
    <n v="1100"/>
    <n v="1250"/>
    <d v="2026-05-06T16:15:49"/>
    <x v="5"/>
    <m/>
    <m/>
    <m/>
    <m/>
    <m/>
    <m/>
    <m/>
    <m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E"/>
    <e v="#N/A"/>
    <n v="-4"/>
    <e v="#N/A"/>
    <n v="334576"/>
    <s v="0000-0007"/>
    <n v="7"/>
    <n v="5447786"/>
    <s v=""/>
    <s v="CONSUMIDOR DIVIMAX HORTOLÂNDIA"/>
    <x v="9"/>
    <n v="1.375"/>
    <n v="13.75"/>
    <n v="1"/>
    <x v="5"/>
    <s v="EE"/>
    <n v="1100"/>
    <n v="1250"/>
    <d v="2026-05-06T16:15:49"/>
    <x v="5"/>
    <m/>
    <m/>
    <m/>
    <m/>
    <m/>
    <m/>
    <m/>
    <m/>
    <s v="N/R"/>
    <s v="N/R"/>
    <s v="N/R"/>
    <m/>
    <s v="N/R"/>
    <s v="N/R"/>
    <s v="N/R"/>
    <m/>
    <s v="N/R"/>
    <m/>
  </r>
  <r>
    <m/>
    <d v="2026-05-13T00:00:00"/>
    <d v="2026-05-04T00:00:00"/>
    <d v="2026-05-13T00:00:00"/>
    <s v="ESI04-EFB"/>
    <s v="URGENTE"/>
    <n v="-4"/>
    <n v="1"/>
    <n v="334576"/>
    <s v="0000-0008"/>
    <n v="8"/>
    <n v="5447787"/>
    <s v=""/>
    <s v="CONSUMIDOR DIVIMAX HORTOLÂNDIA"/>
    <x v="9"/>
    <n v="2.23"/>
    <n v="22.3"/>
    <n v="1"/>
    <x v="5"/>
    <s v="EFB"/>
    <n v="2230"/>
    <n v="1000"/>
    <d v="2026-05-06T16:15:49"/>
    <x v="5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1T00:00:00"/>
    <d v="2026-05-11T00:00:00"/>
    <d v="2026-05-11T00:00:00"/>
    <s v="ESI04-EE"/>
    <e v="#N/A"/>
    <n v="-4"/>
    <e v="#N/A"/>
    <n v="334936"/>
    <s v="0000-0001"/>
    <n v="1"/>
    <n v="5450182"/>
    <s v=""/>
    <s v="WELLITON "/>
    <x v="10"/>
    <n v="1.7765"/>
    <n v="17.765000000000001"/>
    <n v="1"/>
    <x v="5"/>
    <s v="EE"/>
    <n v="850"/>
    <n v="2090"/>
    <d v="2026-05-07T16:56:15"/>
    <x v="5"/>
    <m/>
    <m/>
    <m/>
    <m/>
    <m/>
    <m/>
    <m/>
    <m/>
    <s v="N/R"/>
    <s v="N/R"/>
    <s v="N/R"/>
    <m/>
    <s v="N/R"/>
    <s v="N/R"/>
    <s v="N/R"/>
    <m/>
    <s v="N/R"/>
    <m/>
  </r>
  <r>
    <m/>
    <d v="2026-05-11T00:00:00"/>
    <d v="2026-05-11T00:00:00"/>
    <d v="2026-05-11T00:00:00"/>
    <s v="ESI04-EF"/>
    <s v="URGENTE"/>
    <n v="-4"/>
    <n v="1"/>
    <n v="335146"/>
    <s v="0000-0001"/>
    <n v="1"/>
    <n v="5451297"/>
    <s v=""/>
    <s v="DEMAD"/>
    <x v="10"/>
    <n v="0.88"/>
    <n v="8.8000000000000007"/>
    <n v="1"/>
    <x v="5"/>
    <s v="EF"/>
    <n v="550"/>
    <n v="1600"/>
    <d v="2026-05-08T14:19:41"/>
    <x v="5"/>
    <m/>
    <m/>
    <m/>
    <m/>
    <s v="N/R"/>
    <s v="N/R"/>
    <s v="N/R"/>
    <s v="N/R"/>
    <s v="N/R"/>
    <s v="N/R"/>
    <s v="N/R"/>
    <m/>
    <s v="N/R"/>
    <s v="N/R"/>
    <s v="N/R"/>
    <m/>
    <s v="N/R"/>
    <d v="2026-05-13T14:12:30"/>
  </r>
  <r>
    <m/>
    <d v="2026-05-11T00:00:00"/>
    <d v="2026-05-11T00:00:00"/>
    <d v="2026-05-11T00:00:00"/>
    <s v="MBI03-CCNH"/>
    <e v="#N/A"/>
    <n v="-4"/>
    <e v="#N/A"/>
    <n v="336792"/>
    <s v="0000-0001"/>
    <n v="1"/>
    <n v="5462997"/>
    <s v=""/>
    <s v="MARIA GILVANICE VIEIRA DE MATOS SANTOS"/>
    <x v="10"/>
    <n v="0.30990000000000001"/>
    <n v="2.3241999999999998"/>
    <n v="1"/>
    <x v="6"/>
    <s v="CCNH"/>
    <n v="665"/>
    <n v="466"/>
    <d v="2026-05-15T08:53:14"/>
    <x v="5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INC08-TF"/>
    <s v="URGENTE"/>
    <n v="-3"/>
    <n v="2"/>
    <n v="329591"/>
    <s v="0000-0004"/>
    <n v="4"/>
    <n v="5405577"/>
    <s v=""/>
    <s v="MAV DO BRASIL "/>
    <x v="1"/>
    <n v="2.8868999999999998"/>
    <n v="57.737299999999998"/>
    <n v="1"/>
    <x v="7"/>
    <s v="TF"/>
    <n v="1096"/>
    <n v="2634"/>
    <d v="2026-04-14T14:01:16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31:49"/>
  </r>
  <r>
    <m/>
    <d v="2026-05-14T00:00:00"/>
    <d v="2026-05-07T00:00:00"/>
    <d v="2026-05-14T00:00:00"/>
    <s v="LMLT06-PF"/>
    <s v="URGENTE"/>
    <n v="-3"/>
    <n v="4"/>
    <n v="331496"/>
    <s v="0000-0002"/>
    <n v="2"/>
    <n v="5424341"/>
    <s v=""/>
    <s v="MAV DO BRASIL "/>
    <x v="1"/>
    <n v="0.38940000000000002"/>
    <n v="5.8406000000000002"/>
    <n v="1"/>
    <x v="3"/>
    <s v="PF"/>
    <n v="622"/>
    <n v="626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6"/>
    <s v="0000-0003"/>
    <n v="3"/>
    <n v="5424342"/>
    <s v=""/>
    <s v="MAV DO BRASIL "/>
    <x v="1"/>
    <n v="1.2896000000000001"/>
    <n v="19.343499999999999"/>
    <n v="1"/>
    <x v="3"/>
    <s v="PF"/>
    <n v="912"/>
    <n v="1414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6"/>
    <s v="0000-0004"/>
    <n v="4"/>
    <n v="5424343"/>
    <s v=""/>
    <s v="MAV DO BRASIL "/>
    <x v="1"/>
    <n v="0.66769999999999996"/>
    <n v="10.0152"/>
    <n v="1"/>
    <x v="3"/>
    <s v="PF"/>
    <n v="1070"/>
    <n v="624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6"/>
    <s v="0000-0005"/>
    <n v="5"/>
    <n v="5424344"/>
    <s v=""/>
    <s v="MAV DO BRASIL "/>
    <x v="1"/>
    <n v="0.5161"/>
    <n v="7.7416"/>
    <n v="1"/>
    <x v="3"/>
    <s v="PF"/>
    <n v="422"/>
    <n v="122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6"/>
    <s v="0000-0006"/>
    <n v="6"/>
    <n v="5424345"/>
    <s v=""/>
    <s v="MAV DO BRASIL "/>
    <x v="1"/>
    <n v="0.64380000000000004"/>
    <n v="9.6568000000000005"/>
    <n v="1"/>
    <x v="3"/>
    <s v="PF"/>
    <n v="771"/>
    <n v="835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6"/>
    <s v="0000-0007"/>
    <n v="7"/>
    <n v="5424346"/>
    <s v=""/>
    <s v="MAV DO BRASIL "/>
    <x v="1"/>
    <n v="0.97160000000000002"/>
    <n v="14.5747"/>
    <n v="1"/>
    <x v="3"/>
    <s v="PF"/>
    <n v="873"/>
    <n v="111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6"/>
    <s v="0000-0008"/>
    <n v="8"/>
    <n v="5424347"/>
    <s v=""/>
    <s v="MAV DO BRASIL "/>
    <x v="1"/>
    <n v="0.68469999999999998"/>
    <n v="10.2705"/>
    <n v="1"/>
    <x v="3"/>
    <s v="PF"/>
    <n v="820"/>
    <n v="835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6"/>
    <s v="0000-0009"/>
    <n v="9"/>
    <n v="5424348"/>
    <s v=""/>
    <s v="MAV DO BRASIL "/>
    <x v="1"/>
    <n v="0.83809999999999996"/>
    <n v="12.5715"/>
    <n v="1"/>
    <x v="3"/>
    <s v="PF"/>
    <n v="922"/>
    <n v="909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8"/>
    <s v="0000-0001"/>
    <n v="1"/>
    <n v="5424353"/>
    <s v=""/>
    <s v="MAV DO BRASIL "/>
    <x v="1"/>
    <n v="1.4319999999999999"/>
    <n v="21.480399999999999"/>
    <n v="1"/>
    <x v="3"/>
    <s v="PF"/>
    <n v="1169"/>
    <n v="1225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8"/>
    <s v="0000-0002"/>
    <n v="2"/>
    <n v="5424354"/>
    <s v=""/>
    <s v="MAV DO BRASIL "/>
    <x v="1"/>
    <n v="1.2181"/>
    <n v="18.271599999999999"/>
    <n v="1"/>
    <x v="3"/>
    <s v="PF"/>
    <n v="996"/>
    <n v="122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8"/>
    <s v="0000-0003"/>
    <n v="3"/>
    <n v="5424355"/>
    <s v=""/>
    <s v="MAV DO BRASIL "/>
    <x v="1"/>
    <n v="1.2228000000000001"/>
    <n v="18.3416"/>
    <n v="1"/>
    <x v="3"/>
    <s v="PF"/>
    <n v="999"/>
    <n v="1224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07T00:00:00"/>
    <d v="2026-05-14T00:00:00"/>
    <s v="LMLT06-PF"/>
    <s v="URGENTE"/>
    <n v="-3"/>
    <n v="4"/>
    <n v="331498"/>
    <s v="0000-0004"/>
    <n v="4"/>
    <n v="5424356"/>
    <s v=""/>
    <s v="MAV DO BRASIL "/>
    <x v="1"/>
    <n v="0.5121"/>
    <n v="7.6816000000000004"/>
    <n v="1"/>
    <x v="3"/>
    <s v="PF"/>
    <n v="822"/>
    <n v="62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2T00:00:00"/>
    <d v="2026-05-12T00:00:00"/>
    <d v="2026-05-12T00:00:00"/>
    <s v="FUM08-TF"/>
    <s v="URGENTE"/>
    <n v="-3"/>
    <n v="2"/>
    <n v="334165"/>
    <s v="0001-0001"/>
    <n v="1"/>
    <n v="5444594"/>
    <s v=""/>
    <s v="JOSE FERNANDO LOPES"/>
    <x v="10"/>
    <n v="1.0580000000000001"/>
    <n v="21.16"/>
    <n v="1"/>
    <x v="8"/>
    <s v="TF"/>
    <n v="575"/>
    <n v="1840"/>
    <d v="2026-05-05T14:47:10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4T00:00:00"/>
    <d v="2026-05-04T00:00:00"/>
    <d v="2026-05-14T00:00:00"/>
    <s v="INC08-TF"/>
    <s v="URGENTE"/>
    <n v="-3"/>
    <n v="2"/>
    <n v="334455"/>
    <s v="0000-0009"/>
    <n v="9"/>
    <n v="5446898"/>
    <s v=""/>
    <s v="CONSUMIDOR DIVIMAX CAMPINAS"/>
    <x v="6"/>
    <n v="0.34200000000000003"/>
    <n v="6.84"/>
    <n v="1"/>
    <x v="7"/>
    <s v="TF"/>
    <n v="180"/>
    <n v="1900"/>
    <d v="2026-05-06T11:39:28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4T00:00:00"/>
    <d v="2026-05-04T00:00:00"/>
    <d v="2026-05-14T00:00:00"/>
    <s v="INC08-TF"/>
    <s v="URGENTE"/>
    <n v="-3"/>
    <n v="2"/>
    <n v="334456"/>
    <s v="0000-0003"/>
    <n v="3"/>
    <n v="5446902"/>
    <s v=""/>
    <s v="VID DELTA"/>
    <x v="6"/>
    <n v="0.94320000000000004"/>
    <n v="18.864999999999998"/>
    <n v="1"/>
    <x v="7"/>
    <s v="TF"/>
    <n v="770"/>
    <n v="1225"/>
    <d v="2026-05-06T11:40:01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48:54"/>
  </r>
  <r>
    <m/>
    <d v="2026-05-14T00:00:00"/>
    <d v="2026-05-04T00:00:00"/>
    <d v="2026-05-14T00:00:00"/>
    <s v="INC08-TF"/>
    <s v="URGENTE"/>
    <n v="-3"/>
    <n v="2"/>
    <n v="334456"/>
    <s v="0000-0004"/>
    <n v="4"/>
    <n v="5446903"/>
    <s v=""/>
    <s v="VID DELTA"/>
    <x v="6"/>
    <n v="0.94320000000000004"/>
    <n v="18.864999999999998"/>
    <n v="1"/>
    <x v="7"/>
    <s v="TF"/>
    <n v="770"/>
    <n v="1225"/>
    <d v="2026-05-06T11:40:01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50:44"/>
  </r>
  <r>
    <m/>
    <d v="2026-05-14T00:00:00"/>
    <d v="2026-05-04T00:00:00"/>
    <d v="2026-05-14T00:00:00"/>
    <s v="INC08-TF"/>
    <s v="URGENTE"/>
    <n v="-3"/>
    <n v="2"/>
    <n v="334456"/>
    <s v="0000-0006"/>
    <n v="6"/>
    <n v="5446905"/>
    <s v=""/>
    <s v="VID DELTA"/>
    <x v="6"/>
    <n v="0.97789999999999999"/>
    <n v="19.558"/>
    <n v="1"/>
    <x v="7"/>
    <s v="TF"/>
    <n v="770"/>
    <n v="1270"/>
    <d v="2026-05-06T11:40:01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44:59"/>
  </r>
  <r>
    <m/>
    <d v="2026-05-14T00:00:00"/>
    <d v="2026-05-04T00:00:00"/>
    <d v="2026-05-14T00:00:00"/>
    <s v="INC06-TF"/>
    <s v="URGENTE"/>
    <n v="-3"/>
    <n v="2"/>
    <n v="334493"/>
    <s v="0000-0005"/>
    <n v="5"/>
    <n v="5447303"/>
    <s v=""/>
    <s v="DECDECOR ESQ, REVESTIMENTOS &amp; DECORACOES"/>
    <x v="2"/>
    <n v="0.28860000000000002"/>
    <n v="4.3285999999999998"/>
    <n v="1"/>
    <x v="9"/>
    <s v="TF"/>
    <n v="286"/>
    <n v="1009"/>
    <d v="2026-05-06T14:02:05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4T00:00:00"/>
    <d v="2026-05-04T00:00:00"/>
    <d v="2026-05-14T00:00:00"/>
    <s v="INC06-TF"/>
    <s v="URGENTE"/>
    <n v="-3"/>
    <n v="2"/>
    <n v="334581"/>
    <s v="0000-0001"/>
    <n v="1"/>
    <n v="5447799"/>
    <s v=""/>
    <s v="DUANI AP FERREIRA ARAUJO"/>
    <x v="2"/>
    <n v="0.28289999999999998"/>
    <n v="4.2435"/>
    <n v="1"/>
    <x v="9"/>
    <s v="TF"/>
    <n v="943"/>
    <n v="300"/>
    <d v="2026-05-06T16:17:52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4T00:00:00"/>
    <d v="2026-05-04T00:00:00"/>
    <d v="2026-05-14T00:00:00"/>
    <s v="ESI04-EFK"/>
    <e v="#N/A"/>
    <n v="-3"/>
    <e v="#N/A"/>
    <n v="334924"/>
    <s v="0000-0001"/>
    <n v="1"/>
    <n v="5450146"/>
    <s v=""/>
    <s v="LEAO VIDROS E ESQ DE ALUM"/>
    <x v="2"/>
    <n v="1.675"/>
    <n v="16.75"/>
    <n v="1"/>
    <x v="5"/>
    <s v="EFK"/>
    <n v="1340"/>
    <n v="1250"/>
    <d v="2026-05-07T16:55:20"/>
    <x v="6"/>
    <m/>
    <m/>
    <m/>
    <m/>
    <s v="N/R"/>
    <s v="N/R"/>
    <s v="N/R"/>
    <s v="N/R"/>
    <s v="N/R"/>
    <s v="N/R"/>
    <s v="N/R"/>
    <m/>
    <s v="N/R"/>
    <m/>
    <s v="N/R"/>
    <m/>
    <s v="N/R"/>
    <m/>
  </r>
  <r>
    <m/>
    <d v="2026-05-12T00:00:00"/>
    <d v="2026-05-12T00:00:00"/>
    <d v="2026-05-12T00:00:00"/>
    <s v="ESI04-EF"/>
    <s v="URGENTE"/>
    <n v="-3"/>
    <n v="1"/>
    <n v="335558"/>
    <s v="0000-0001"/>
    <n v="1"/>
    <n v="5453415"/>
    <s v=""/>
    <s v="LETICIA OLIVEIRA"/>
    <x v="10"/>
    <n v="3.3965999999999998"/>
    <n v="33.966000000000001"/>
    <n v="1"/>
    <x v="5"/>
    <s v="EF"/>
    <n v="1800"/>
    <n v="1887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2T00:00:00"/>
    <d v="2026-05-12T00:00:00"/>
    <d v="2026-05-12T00:00:00"/>
    <s v="ESI04-EF"/>
    <s v="URGENTE"/>
    <n v="-3"/>
    <n v="1"/>
    <n v="335558"/>
    <s v="0000-0002"/>
    <n v="2"/>
    <n v="5453416"/>
    <s v=""/>
    <s v="LETICIA OLIVEIRA"/>
    <x v="10"/>
    <n v="0.80510000000000004"/>
    <n v="8.0513999999999992"/>
    <n v="1"/>
    <x v="5"/>
    <s v="EF"/>
    <n v="994"/>
    <n v="810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2T00:00:00"/>
    <d v="2026-05-12T00:00:00"/>
    <d v="2026-05-12T00:00:00"/>
    <s v="ESI04-EF"/>
    <s v="URGENTE"/>
    <n v="-3"/>
    <n v="1"/>
    <n v="335558"/>
    <s v="0000-0003"/>
    <n v="3"/>
    <n v="5453417"/>
    <s v=""/>
    <s v="LETICIA OLIVEIRA"/>
    <x v="10"/>
    <n v="0.69169999999999998"/>
    <n v="6.9173999999999998"/>
    <n v="1"/>
    <x v="5"/>
    <s v="EF"/>
    <n v="854"/>
    <n v="810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2T00:00:00"/>
    <d v="2026-05-12T00:00:00"/>
    <d v="2026-05-12T00:00:00"/>
    <s v="ESI04-EF"/>
    <s v="URGENTE"/>
    <n v="-3"/>
    <n v="1"/>
    <n v="335559"/>
    <s v="0000-0001"/>
    <n v="1"/>
    <n v="5453418"/>
    <s v=""/>
    <s v="LETICIA OLIVEIRA"/>
    <x v="10"/>
    <n v="0.88500000000000001"/>
    <n v="8.85"/>
    <n v="1"/>
    <x v="5"/>
    <s v="EF"/>
    <n v="1000"/>
    <n v="885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2T00:00:00"/>
    <d v="2026-05-12T00:00:00"/>
    <d v="2026-05-12T00:00:00"/>
    <s v="ESI04-EF"/>
    <s v="URGENTE"/>
    <n v="-3"/>
    <n v="1"/>
    <n v="335666"/>
    <s v="0000-0001"/>
    <n v="1"/>
    <n v="5454268"/>
    <s v=""/>
    <s v="CONSUMIDOR VICTOR"/>
    <x v="10"/>
    <n v="1.4704999999999999"/>
    <n v="14.705"/>
    <n v="1"/>
    <x v="5"/>
    <s v="EF"/>
    <n v="1730"/>
    <n v="850"/>
    <d v="2026-05-11T17:54:28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5T00:00:00"/>
    <d v="2026-05-08T00:00:00"/>
    <d v="2026-05-15T00:00:00"/>
    <s v="LMINC08-PF"/>
    <s v="URGENTE"/>
    <n v="-2"/>
    <n v="4"/>
    <n v="331292"/>
    <s v="0000-0003"/>
    <n v="3"/>
    <n v="5422833"/>
    <s v=""/>
    <s v="TEM ALUM"/>
    <x v="11"/>
    <n v="2.0766"/>
    <n v="41.532499999999999"/>
    <n v="1"/>
    <x v="1"/>
    <s v="PF"/>
    <n v="766"/>
    <n v="2711"/>
    <d v="2026-04-30T15:36:40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8T00:00:00"/>
    <d v="2026-05-15T00:00:00"/>
    <s v="LMINC08-PF"/>
    <s v="URGENTE"/>
    <n v="-2"/>
    <n v="4"/>
    <n v="331292"/>
    <s v="0000-0004"/>
    <n v="4"/>
    <n v="5422834"/>
    <s v=""/>
    <s v="TEM ALUM"/>
    <x v="11"/>
    <n v="2.0766"/>
    <n v="41.532499999999999"/>
    <n v="1"/>
    <x v="1"/>
    <s v="PF"/>
    <n v="766"/>
    <n v="2711"/>
    <d v="2026-04-30T15:36:40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2602"/>
    <s v="0000-0001"/>
    <n v="1"/>
    <n v="5434106"/>
    <s v=""/>
    <s v="ESQUADRIUM ESQ E VIDROS"/>
    <x v="12"/>
    <n v="1.7392000000000001"/>
    <n v="26.088799999999999"/>
    <n v="1"/>
    <x v="3"/>
    <s v="PF"/>
    <n v="750"/>
    <n v="2319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2602"/>
    <s v="0000-0002"/>
    <n v="2"/>
    <n v="5434107"/>
    <s v=""/>
    <s v="ESQUADRIUM ESQ E VIDROS"/>
    <x v="12"/>
    <n v="1.3003"/>
    <n v="19.504300000000001"/>
    <n v="1"/>
    <x v="3"/>
    <s v="PF"/>
    <n v="684"/>
    <n v="1901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2602"/>
    <s v="0000-0003"/>
    <n v="3"/>
    <n v="5434108"/>
    <s v=""/>
    <s v="ESQUADRIUM ESQ E VIDROS"/>
    <x v="12"/>
    <n v="1.4982"/>
    <n v="22.473400000000002"/>
    <n v="1"/>
    <x v="3"/>
    <s v="PF"/>
    <n v="784"/>
    <n v="1911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2602"/>
    <s v="0000-0004"/>
    <n v="4"/>
    <n v="5434110"/>
    <s v=""/>
    <s v="ESQUADRIUM ESQ E VIDROS"/>
    <x v="12"/>
    <n v="1.5139"/>
    <n v="22.708600000000001"/>
    <n v="1"/>
    <x v="3"/>
    <s v="PF"/>
    <n v="784"/>
    <n v="1931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2602"/>
    <s v="0000-0005"/>
    <n v="5"/>
    <n v="5434111"/>
    <s v=""/>
    <s v="ESQUADRIUM ESQ E VIDROS"/>
    <x v="12"/>
    <n v="1.2557"/>
    <n v="18.8352"/>
    <n v="1"/>
    <x v="3"/>
    <s v="PF"/>
    <n v="640"/>
    <n v="1962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13T00:00:00"/>
    <d v="2026-05-13T00:00:00"/>
    <s v="FUM08-TE16"/>
    <s v="URGENTE"/>
    <n v="-2"/>
    <n v="2"/>
    <n v="333549"/>
    <s v="0001-0001"/>
    <n v="1"/>
    <n v="5439608"/>
    <s v=""/>
    <s v="MARIA GILVANICE VIEIRA DE MATOS SANTOS"/>
    <x v="10"/>
    <n v="1.7367999999999999"/>
    <n v="34.735999999999997"/>
    <n v="1"/>
    <x v="8"/>
    <s v="TE16"/>
    <n v="835"/>
    <n v="2080"/>
    <d v="2026-05-04T08:36:59"/>
    <x v="7"/>
    <m/>
    <m/>
    <m/>
    <m/>
    <m/>
    <m/>
    <m/>
    <m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FUM08-TF"/>
    <s v="URGENTE"/>
    <n v="-2"/>
    <n v="2"/>
    <n v="333549"/>
    <s v="0002-0002"/>
    <n v="2"/>
    <n v="5439609"/>
    <s v=""/>
    <s v="MARIA GILVANICE VIEIRA DE MATOS SANTOS"/>
    <x v="10"/>
    <n v="0.374"/>
    <n v="7.48"/>
    <n v="1"/>
    <x v="8"/>
    <s v="TF"/>
    <n v="400"/>
    <n v="935"/>
    <d v="2026-05-04T08:36:59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FUM08-TF"/>
    <s v="URGENTE"/>
    <n v="-2"/>
    <n v="2"/>
    <n v="333549"/>
    <s v="0002-0003"/>
    <n v="3"/>
    <n v="5439610"/>
    <s v=""/>
    <s v="MARIA GILVANICE VIEIRA DE MATOS SANTOS"/>
    <x v="10"/>
    <n v="0.374"/>
    <n v="7.48"/>
    <n v="1"/>
    <x v="8"/>
    <s v="TF"/>
    <n v="400"/>
    <n v="935"/>
    <d v="2026-05-04T08:36:59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FUM08-TE12"/>
    <s v="URGENTE"/>
    <n v="-2"/>
    <n v="2"/>
    <n v="333549"/>
    <s v="0002-0004"/>
    <n v="4"/>
    <n v="5439611"/>
    <s v=""/>
    <s v="MARIA GILVANICE VIEIRA DE MATOS SANTOS"/>
    <x v="10"/>
    <n v="0.39"/>
    <n v="7.8"/>
    <n v="1"/>
    <x v="8"/>
    <s v="TE12"/>
    <n v="400"/>
    <n v="975"/>
    <d v="2026-05-04T08:36:59"/>
    <x v="7"/>
    <m/>
    <m/>
    <m/>
    <m/>
    <m/>
    <m/>
    <m/>
    <m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FUM08-TE12"/>
    <s v="URGENTE"/>
    <n v="-2"/>
    <n v="2"/>
    <n v="333549"/>
    <s v="0002-0005"/>
    <n v="5"/>
    <n v="5439612"/>
    <s v=""/>
    <s v="MARIA GILVANICE VIEIRA DE MATOS SANTOS"/>
    <x v="10"/>
    <n v="0.39"/>
    <n v="7.8"/>
    <n v="1"/>
    <x v="8"/>
    <s v="TE12"/>
    <n v="400"/>
    <n v="975"/>
    <d v="2026-05-04T08:36:59"/>
    <x v="7"/>
    <m/>
    <m/>
    <m/>
    <m/>
    <m/>
    <m/>
    <m/>
    <m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FUM08-TE12"/>
    <s v="URGENTE"/>
    <n v="-2"/>
    <n v="2"/>
    <n v="333887"/>
    <s v="0001-0001"/>
    <n v="1"/>
    <n v="5442319"/>
    <s v=""/>
    <s v="MARIA GILVANICE VIEIRA DE MATOS SANTOS"/>
    <x v="10"/>
    <n v="2.3264999999999998"/>
    <n v="46.53"/>
    <n v="1"/>
    <x v="8"/>
    <s v="TE12"/>
    <n v="1100"/>
    <n v="2115"/>
    <d v="2026-05-04T17:07:50"/>
    <x v="7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04T00:00:00"/>
    <d v="2026-05-15T00:00:00"/>
    <s v="LMINC08-PF"/>
    <s v="URGENTE"/>
    <n v="-2"/>
    <n v="4"/>
    <n v="333971"/>
    <s v="0000-0001"/>
    <n v="1"/>
    <n v="5442673"/>
    <s v=""/>
    <s v="IPIRANGA VID"/>
    <x v="8"/>
    <n v="0.53"/>
    <n v="10.599399999999999"/>
    <n v="1"/>
    <x v="1"/>
    <s v="PF"/>
    <n v="469"/>
    <n v="1130"/>
    <d v="2026-05-05T09:48:55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55:24"/>
  </r>
  <r>
    <m/>
    <d v="2026-05-15T00:00:00"/>
    <d v="2026-05-04T00:00:00"/>
    <d v="2026-05-15T00:00:00"/>
    <s v="LMINC08-PF"/>
    <s v="URGENTE"/>
    <n v="-2"/>
    <n v="4"/>
    <n v="333971"/>
    <s v="0000-0008"/>
    <n v="8"/>
    <n v="5442680"/>
    <s v=""/>
    <s v="IPIRANGA VID"/>
    <x v="8"/>
    <n v="1.0226"/>
    <n v="20.452999999999999"/>
    <n v="1"/>
    <x v="1"/>
    <s v="PF"/>
    <n v="905"/>
    <n v="1130"/>
    <d v="2026-05-05T09:48:55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FUM08-TF"/>
    <s v="URGENTE"/>
    <n v="-2"/>
    <n v="2"/>
    <n v="334156"/>
    <s v="0001-0001"/>
    <n v="1"/>
    <n v="5444417"/>
    <s v=""/>
    <s v="VID BEZERRA"/>
    <x v="9"/>
    <n v="0.376"/>
    <n v="7.52"/>
    <n v="1"/>
    <x v="8"/>
    <s v="TF"/>
    <n v="400"/>
    <n v="940"/>
    <d v="2026-05-05T14:52:27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04T00:00:00"/>
    <d v="2026-05-15T00:00:00"/>
    <s v="FUM08-TF"/>
    <s v="URGENTE"/>
    <n v="-2"/>
    <n v="2"/>
    <n v="334156"/>
    <s v="0001-0002"/>
    <n v="2"/>
    <n v="5444418"/>
    <s v=""/>
    <s v="VID BEZERRA"/>
    <x v="9"/>
    <n v="0.376"/>
    <n v="7.52"/>
    <n v="1"/>
    <x v="8"/>
    <s v="TF"/>
    <n v="400"/>
    <n v="940"/>
    <d v="2026-05-05T14:52:27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04T00:00:00"/>
    <d v="2026-05-15T00:00:00"/>
    <s v="FUM08-TE12"/>
    <s v="URGENTE"/>
    <n v="-2"/>
    <n v="2"/>
    <n v="334156"/>
    <s v="0001-0003"/>
    <n v="3"/>
    <n v="5444419"/>
    <s v=""/>
    <s v="VID BEZERRA"/>
    <x v="9"/>
    <n v="0.39200000000000002"/>
    <n v="7.84"/>
    <n v="1"/>
    <x v="8"/>
    <s v="TE12"/>
    <n v="400"/>
    <n v="980"/>
    <d v="2026-05-05T14:52:27"/>
    <x v="7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04T00:00:00"/>
    <d v="2026-05-15T00:00:00"/>
    <s v="FUM08-TE12"/>
    <s v="URGENTE"/>
    <n v="-2"/>
    <n v="2"/>
    <n v="334156"/>
    <s v="0001-0004"/>
    <n v="4"/>
    <n v="5444420"/>
    <s v=""/>
    <s v="VID BEZERRA"/>
    <x v="9"/>
    <n v="0.39200000000000002"/>
    <n v="7.84"/>
    <n v="1"/>
    <x v="8"/>
    <s v="TE12"/>
    <n v="400"/>
    <n v="980"/>
    <d v="2026-05-05T14:52:27"/>
    <x v="7"/>
    <m/>
    <m/>
    <m/>
    <m/>
    <m/>
    <m/>
    <m/>
    <m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FUM08-TE12"/>
    <s v="URGENTE"/>
    <n v="-2"/>
    <n v="2"/>
    <n v="334395"/>
    <s v="0001-0001"/>
    <n v="1"/>
    <n v="5446255"/>
    <s v=""/>
    <s v="GIOVANI AGUIAR GODOY"/>
    <x v="10"/>
    <n v="0.17849999999999999"/>
    <n v="3.57"/>
    <n v="1"/>
    <x v="8"/>
    <s v="TE12"/>
    <n v="420"/>
    <n v="425"/>
    <d v="2026-05-06T09:37:41"/>
    <x v="7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08T00:00:00"/>
    <d v="2026-05-15T00:00:00"/>
    <s v="FUM06-TF"/>
    <s v="URGENTE"/>
    <n v="-2"/>
    <n v="2"/>
    <n v="334442"/>
    <s v="0000-0003"/>
    <n v="3"/>
    <n v="5446782"/>
    <s v=""/>
    <s v="MK SERVICOS"/>
    <x v="11"/>
    <n v="1.6874"/>
    <n v="25.311399999999999"/>
    <n v="1"/>
    <x v="10"/>
    <s v="TF"/>
    <n v="755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d v="2026-05-13T11:16:52"/>
  </r>
  <r>
    <m/>
    <d v="2026-05-15T00:00:00"/>
    <d v="2026-05-08T00:00:00"/>
    <d v="2026-05-15T00:00:00"/>
    <s v="FUM06-TF"/>
    <s v="URGENTE"/>
    <n v="-2"/>
    <n v="2"/>
    <n v="334442"/>
    <s v="0000-0004"/>
    <n v="4"/>
    <n v="5446783"/>
    <s v=""/>
    <s v="MK SERVICOS"/>
    <x v="11"/>
    <n v="2.1858"/>
    <n v="32.787399999999998"/>
    <n v="1"/>
    <x v="10"/>
    <s v="TF"/>
    <n v="978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08T00:00:00"/>
    <d v="2026-05-15T00:00:00"/>
    <s v="FUM06-TF"/>
    <s v="URGENTE"/>
    <n v="-2"/>
    <n v="2"/>
    <n v="334442"/>
    <s v="0000-0008"/>
    <n v="8"/>
    <n v="5446787"/>
    <s v=""/>
    <s v="MK SERVICOS"/>
    <x v="11"/>
    <n v="2.0941999999999998"/>
    <n v="31.4129"/>
    <n v="1"/>
    <x v="10"/>
    <s v="TF"/>
    <n v="937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08T00:00:00"/>
    <d v="2026-05-15T00:00:00"/>
    <s v="FUM06-TF"/>
    <s v="URGENTE"/>
    <n v="-2"/>
    <n v="2"/>
    <n v="334442"/>
    <s v="0000-0009"/>
    <n v="9"/>
    <n v="5446788"/>
    <s v=""/>
    <s v="MK SERVICOS"/>
    <x v="11"/>
    <n v="2.0941999999999998"/>
    <n v="31.4129"/>
    <n v="1"/>
    <x v="10"/>
    <s v="TF"/>
    <n v="937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08T00:00:00"/>
    <d v="2026-05-15T00:00:00"/>
    <s v="FUM06-TF"/>
    <s v="URGENTE"/>
    <n v="-2"/>
    <n v="2"/>
    <n v="334442"/>
    <s v="0000-0011"/>
    <n v="11"/>
    <n v="5446790"/>
    <s v=""/>
    <s v="MK SERVICOS"/>
    <x v="11"/>
    <n v="2.0941999999999998"/>
    <n v="31.4129"/>
    <n v="1"/>
    <x v="10"/>
    <s v="TF"/>
    <n v="937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d v="2026-05-13T12:52:42"/>
  </r>
  <r>
    <m/>
    <d v="2026-05-15T00:00:00"/>
    <d v="2026-05-04T00:00:00"/>
    <d v="2026-05-15T00:00:00"/>
    <s v="FUM08-TF"/>
    <s v="URGENTE"/>
    <n v="-2"/>
    <n v="2"/>
    <n v="334577"/>
    <s v="0001-0002"/>
    <n v="2"/>
    <n v="5447789"/>
    <s v=""/>
    <s v="JOSE RAMON BARROS FERNANDES"/>
    <x v="9"/>
    <n v="1.6605000000000001"/>
    <n v="33.21"/>
    <n v="1"/>
    <x v="8"/>
    <s v="TF"/>
    <n v="900"/>
    <n v="1845"/>
    <d v="2026-05-06T16:16:07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FUM08-TE12"/>
    <s v="URGENTE"/>
    <n v="-2"/>
    <n v="2"/>
    <n v="334582"/>
    <s v="0001-0001"/>
    <n v="1"/>
    <n v="5447805"/>
    <s v=""/>
    <s v="JOSE FERNANDO LOPES"/>
    <x v="10"/>
    <n v="0.41399999999999998"/>
    <n v="8.2804000000000002"/>
    <n v="1"/>
    <x v="8"/>
    <s v="TE12"/>
    <n v="738"/>
    <n v="561"/>
    <d v="2026-05-06T16:10:47"/>
    <x v="7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4954"/>
    <s v="0000-0001"/>
    <n v="1"/>
    <n v="5450239"/>
    <s v=""/>
    <s v="ESQUADRIUM ESQ E VIDROS"/>
    <x v="12"/>
    <n v="0.33839999999999998"/>
    <n v="5.0759999999999996"/>
    <n v="1"/>
    <x v="3"/>
    <s v="PF"/>
    <n v="720"/>
    <n v="470"/>
    <d v="2026-05-08T08:21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4954"/>
    <s v="0000-0002"/>
    <n v="2"/>
    <n v="5450240"/>
    <s v=""/>
    <s v="ESQUADRIUM ESQ E VIDROS"/>
    <x v="12"/>
    <n v="0.33839999999999998"/>
    <n v="5.0759999999999996"/>
    <n v="1"/>
    <x v="3"/>
    <s v="PF"/>
    <n v="720"/>
    <n v="470"/>
    <d v="2026-05-08T08:21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4955"/>
    <s v="0000-0001"/>
    <n v="1"/>
    <n v="5450241"/>
    <s v=""/>
    <s v="ESQUADRIUM ESQ E VIDROS"/>
    <x v="12"/>
    <n v="0.33839999999999998"/>
    <n v="5.0759999999999996"/>
    <n v="1"/>
    <x v="3"/>
    <s v="PF"/>
    <n v="720"/>
    <n v="470"/>
    <d v="2026-05-08T08:22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4T00:00:00"/>
    <d v="2026-05-15T00:00:00"/>
    <s v="LMLT06-PF"/>
    <s v="URGENTE"/>
    <n v="-2"/>
    <n v="4"/>
    <n v="334955"/>
    <s v="0000-0002"/>
    <n v="2"/>
    <n v="5450242"/>
    <s v=""/>
    <s v="ESQUADRIUM ESQ E VIDROS"/>
    <x v="12"/>
    <n v="0.33839999999999998"/>
    <n v="5.0759999999999996"/>
    <n v="1"/>
    <x v="3"/>
    <s v="PF"/>
    <n v="720"/>
    <n v="470"/>
    <d v="2026-05-08T08:22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5T00:00:00"/>
    <d v="2026-05-08T00:00:00"/>
    <d v="2026-05-15T00:00:00"/>
    <s v="INC06-TF"/>
    <s v="URGENTE"/>
    <n v="-2"/>
    <n v="2"/>
    <n v="334981"/>
    <s v="0000-0003"/>
    <n v="3"/>
    <n v="5450336"/>
    <s v=""/>
    <s v="ALUCRAFT ESQ DE ALUM"/>
    <x v="13"/>
    <n v="1.716"/>
    <n v="25.740400000000001"/>
    <n v="1"/>
    <x v="9"/>
    <s v="TF"/>
    <n v="827"/>
    <n v="2075"/>
    <d v="2026-05-08T09:25:06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04T00:00:00"/>
    <d v="2026-05-15T00:00:00"/>
    <s v="INC10-TE16"/>
    <s v="URGENTE"/>
    <n v="-2"/>
    <n v="2"/>
    <n v="335141"/>
    <s v="0003-0004"/>
    <n v="4"/>
    <n v="5451285"/>
    <s v=""/>
    <s v="VIDROS OURO VERDE"/>
    <x v="8"/>
    <n v="1.6805000000000001"/>
    <n v="42.013100000000001"/>
    <n v="1"/>
    <x v="11"/>
    <s v="TE16"/>
    <n v="873"/>
    <n v="1925"/>
    <d v="2026-05-08T13:34:15"/>
    <x v="7"/>
    <m/>
    <m/>
    <m/>
    <m/>
    <m/>
    <m/>
    <m/>
    <m/>
    <s v="N/R"/>
    <s v="N/R"/>
    <s v="N/R"/>
    <m/>
    <m/>
    <s v="N/R"/>
    <s v="N/R"/>
    <s v="N/R"/>
    <s v="N/R"/>
    <d v="2026-05-13T14:52:39"/>
  </r>
  <r>
    <m/>
    <d v="2026-05-15T00:00:00"/>
    <d v="2026-05-04T00:00:00"/>
    <d v="2026-05-15T00:00:00"/>
    <s v="INC08-TF"/>
    <s v="URGENTE"/>
    <n v="-2"/>
    <n v="2"/>
    <n v="335417"/>
    <s v="0001-0001"/>
    <n v="1"/>
    <n v="5452647"/>
    <s v=""/>
    <s v="L R DISTRIBUIDORA"/>
    <x v="12"/>
    <n v="0.44400000000000001"/>
    <n v="8.8800000000000008"/>
    <n v="1"/>
    <x v="7"/>
    <s v="TF"/>
    <n v="400"/>
    <n v="1110"/>
    <d v="2026-05-11T10:35:56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3T00:00:00"/>
    <d v="2026-05-13T00:00:00"/>
    <d v="2026-05-13T00:00:00"/>
    <s v="ESI04-EF"/>
    <s v="URGENTE"/>
    <n v="-2"/>
    <n v="1"/>
    <n v="335692"/>
    <s v="0001-0001"/>
    <n v="1"/>
    <n v="5454347"/>
    <s v=""/>
    <s v="JS VIDROS"/>
    <x v="10"/>
    <n v="0.55249999999999999"/>
    <n v="5.5250000000000004"/>
    <n v="1"/>
    <x v="5"/>
    <s v="EF"/>
    <n v="650"/>
    <n v="850"/>
    <d v="2026-05-12T08:12:30"/>
    <x v="7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3T00:00:00"/>
    <d v="2026-05-13T00:00:00"/>
    <d v="2026-05-13T00:00:00"/>
    <s v="ESI04-EC"/>
    <e v="#N/A"/>
    <n v="-2"/>
    <e v="#N/A"/>
    <n v="335704"/>
    <s v="0000-0001"/>
    <n v="1"/>
    <n v="5454375"/>
    <s v=""/>
    <s v="JS VIDROS"/>
    <x v="10"/>
    <n v="0.21560000000000001"/>
    <n v="2.1558000000000002"/>
    <n v="1"/>
    <x v="5"/>
    <s v="EC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13T00:00:00"/>
    <d v="2026-05-13T00:00:00"/>
    <s v="ESI04-EC"/>
    <e v="#N/A"/>
    <n v="-2"/>
    <e v="#N/A"/>
    <n v="335704"/>
    <s v="0000-0002"/>
    <n v="2"/>
    <n v="5454376"/>
    <s v=""/>
    <s v="JS VIDROS"/>
    <x v="10"/>
    <n v="0.21560000000000001"/>
    <n v="2.1558000000000002"/>
    <n v="1"/>
    <x v="5"/>
    <s v="EC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13T00:00:00"/>
    <d v="2026-05-13T00:00:00"/>
    <s v="ESI04-EC"/>
    <e v="#N/A"/>
    <n v="-2"/>
    <e v="#N/A"/>
    <n v="335704"/>
    <s v="0000-0003"/>
    <n v="3"/>
    <n v="5454377"/>
    <s v=""/>
    <s v="JS VIDROS"/>
    <x v="10"/>
    <n v="0.21560000000000001"/>
    <n v="2.1558000000000002"/>
    <n v="1"/>
    <x v="5"/>
    <s v="EC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13T00:00:00"/>
    <d v="2026-05-13T00:00:00"/>
    <s v="ESI04-EC"/>
    <e v="#N/A"/>
    <n v="-2"/>
    <e v="#N/A"/>
    <n v="335704"/>
    <s v="0000-0004"/>
    <n v="4"/>
    <n v="5454378"/>
    <s v=""/>
    <s v="JS VIDROS"/>
    <x v="10"/>
    <n v="0.21560000000000001"/>
    <n v="2.1558000000000002"/>
    <n v="1"/>
    <x v="5"/>
    <s v="EC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13T00:00:00"/>
    <d v="2026-05-13T00:00:00"/>
    <s v="INC08-TF"/>
    <s v="URGENTE"/>
    <n v="-2"/>
    <n v="2"/>
    <n v="335759"/>
    <s v="0001-0001"/>
    <n v="1"/>
    <n v="5454800"/>
    <s v=""/>
    <s v="WELLITON "/>
    <x v="10"/>
    <n v="0.3367"/>
    <n v="6.7343999999999999"/>
    <n v="1"/>
    <x v="7"/>
    <s v="TF"/>
    <n v="368"/>
    <n v="915"/>
    <d v="2026-05-11T21:01:53"/>
    <x v="7"/>
    <m/>
    <m/>
    <m/>
    <m/>
    <s v="N/R"/>
    <s v="N/R"/>
    <s v="N/R"/>
    <s v="N/R"/>
    <s v="N/R"/>
    <s v="N/R"/>
    <s v="N/R"/>
    <m/>
    <m/>
    <s v="N/R"/>
    <s v="N/R"/>
    <s v="N/R"/>
    <s v="N/R"/>
    <d v="2026-05-15T08:32:40"/>
  </r>
  <r>
    <m/>
    <d v="2026-05-13T00:00:00"/>
    <d v="2026-05-13T00:00:00"/>
    <d v="2026-05-13T00:00:00"/>
    <s v="INC08-TE12"/>
    <s v="URGENTE"/>
    <n v="-2"/>
    <n v="2"/>
    <n v="335759"/>
    <s v="0012-0029"/>
    <n v="29"/>
    <n v="5454828"/>
    <s v=""/>
    <s v="WELLITON "/>
    <x v="10"/>
    <n v="0.62729999999999997"/>
    <n v="12.545999999999999"/>
    <n v="1"/>
    <x v="7"/>
    <s v="TE12"/>
    <n v="615"/>
    <n v="1020"/>
    <d v="2026-05-11T21:01:53"/>
    <x v="7"/>
    <m/>
    <m/>
    <m/>
    <m/>
    <m/>
    <m/>
    <m/>
    <m/>
    <s v="N/R"/>
    <s v="N/R"/>
    <s v="N/R"/>
    <m/>
    <m/>
    <s v="N/R"/>
    <s v="N/R"/>
    <s v="N/R"/>
    <s v="N/R"/>
    <d v="2026-05-14T10:54:31"/>
  </r>
  <r>
    <m/>
    <d v="2026-05-13T00:00:00"/>
    <d v="2026-05-13T00:00:00"/>
    <d v="2026-05-13T00:00:00"/>
    <s v="MBI03-CC"/>
    <s v="URGENTE"/>
    <n v="-2"/>
    <n v="1"/>
    <n v="335877"/>
    <s v="0000-0001"/>
    <n v="1"/>
    <n v="5455679"/>
    <s v=""/>
    <s v="EXATTA ESQ DE ALUM"/>
    <x v="10"/>
    <n v="0.30940000000000001"/>
    <n v="2.3201999999999998"/>
    <n v="1"/>
    <x v="6"/>
    <s v="CC"/>
    <n v="674"/>
    <n v="459"/>
    <d v="2026-05-12T11:48:41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3T00:00:00"/>
    <d v="2026-05-13T00:00:00"/>
    <d v="2026-05-13T00:00:00"/>
    <s v="ESI04-EFB"/>
    <s v="URGENTE"/>
    <n v="-2"/>
    <n v="1"/>
    <n v="336020"/>
    <s v="0000-0001"/>
    <n v="1"/>
    <n v="5457028"/>
    <s v=""/>
    <s v="ROGERIO GONCALVES DE SOUZA "/>
    <x v="10"/>
    <n v="3.1238000000000001"/>
    <n v="31.237500000000001"/>
    <n v="1"/>
    <x v="5"/>
    <s v="EFB"/>
    <n v="1225"/>
    <n v="2550"/>
    <d v="2026-05-12T16:19:44"/>
    <x v="7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3T00:00:00"/>
    <d v="2026-05-13T00:00:00"/>
    <d v="2026-05-13T00:00:00"/>
    <s v="INC08-TE12"/>
    <s v="URGENTE"/>
    <n v="-2"/>
    <n v="2"/>
    <n v="336091"/>
    <s v="0002-0007"/>
    <n v="7"/>
    <n v="5457706"/>
    <s v=""/>
    <s v="CONSUMIDOR VICTOR"/>
    <x v="10"/>
    <n v="0.3972"/>
    <n v="7.9450000000000003"/>
    <n v="1"/>
    <x v="7"/>
    <s v="TE12"/>
    <n v="350"/>
    <n v="1135"/>
    <d v="2026-05-12T16:37:27"/>
    <x v="7"/>
    <m/>
    <m/>
    <m/>
    <m/>
    <m/>
    <m/>
    <m/>
    <m/>
    <s v="N/R"/>
    <s v="N/R"/>
    <s v="N/R"/>
    <m/>
    <m/>
    <s v="N/R"/>
    <s v="N/R"/>
    <s v="N/R"/>
    <s v="N/R"/>
    <d v="2026-05-15T08:55:26"/>
  </r>
  <r>
    <m/>
    <d v="2026-05-16T00:00:00"/>
    <d v="2026-05-05T00:00:00"/>
    <d v="2026-05-16T00:00:00"/>
    <s v="INC08-TF"/>
    <s v="URGENTE"/>
    <n v="-1"/>
    <n v="2"/>
    <n v="332096"/>
    <s v="0000-0001"/>
    <n v="1"/>
    <n v="5429670"/>
    <s v=""/>
    <s v="NEW WORLD PROJETOS ESPECIAIS"/>
    <x v="0"/>
    <n v="0.4798"/>
    <n v="9.5950000000000006"/>
    <n v="1"/>
    <x v="7"/>
    <s v="TF"/>
    <n v="950"/>
    <n v="505"/>
    <d v="2026-04-27T10:17:08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LMINC08-PF"/>
    <s v="URGENTE"/>
    <n v="-1"/>
    <n v="4"/>
    <n v="333653"/>
    <s v="0000-0001"/>
    <n v="1"/>
    <n v="5440318"/>
    <s v=""/>
    <s v="TAMBAU ULIBOX"/>
    <x v="4"/>
    <n v="1.0535000000000001"/>
    <n v="21.070699999999999"/>
    <n v="1"/>
    <x v="1"/>
    <s v="PF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6T00:00:00"/>
    <d v="2026-05-05T00:00:00"/>
    <d v="2026-05-16T00:00:00"/>
    <s v="LMINC08-PF"/>
    <s v="URGENTE"/>
    <n v="-1"/>
    <n v="4"/>
    <n v="333653"/>
    <s v="0000-0002"/>
    <n v="2"/>
    <n v="5440319"/>
    <s v=""/>
    <s v="TAMBAU ULIBOX"/>
    <x v="4"/>
    <n v="1.0535000000000001"/>
    <n v="21.070699999999999"/>
    <n v="1"/>
    <x v="1"/>
    <s v="PF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6T00:00:00"/>
    <d v="2026-05-05T00:00:00"/>
    <d v="2026-05-16T00:00:00"/>
    <s v="LMINC08-PF"/>
    <s v="URGENTE"/>
    <n v="-1"/>
    <n v="4"/>
    <n v="333653"/>
    <s v="0000-0003"/>
    <n v="3"/>
    <n v="5440320"/>
    <s v=""/>
    <s v="TAMBAU ULIBOX"/>
    <x v="4"/>
    <n v="1.0535000000000001"/>
    <n v="21.070699999999999"/>
    <n v="1"/>
    <x v="1"/>
    <s v="PF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6T00:00:00"/>
    <d v="2026-05-05T00:00:00"/>
    <d v="2026-05-16T00:00:00"/>
    <s v="LMINC08-PF"/>
    <s v="URGENTE"/>
    <n v="-1"/>
    <n v="4"/>
    <n v="333653"/>
    <s v="0000-0004"/>
    <n v="4"/>
    <n v="5440321"/>
    <s v=""/>
    <s v="TAMBAU ULIBOX"/>
    <x v="4"/>
    <n v="1.0535000000000001"/>
    <n v="21.070699999999999"/>
    <n v="1"/>
    <x v="1"/>
    <s v="PF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6T00:00:00"/>
    <d v="2026-05-05T00:00:00"/>
    <d v="2026-05-16T00:00:00"/>
    <s v="LMINC08-PF"/>
    <s v="URGENTE"/>
    <n v="-1"/>
    <n v="4"/>
    <n v="333653"/>
    <s v="0000-0005"/>
    <n v="5"/>
    <n v="5440322"/>
    <s v=""/>
    <s v="TAMBAU ULIBOX"/>
    <x v="4"/>
    <n v="1.0535000000000001"/>
    <n v="21.070699999999999"/>
    <n v="1"/>
    <x v="1"/>
    <s v="PF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6T00:00:00"/>
    <d v="2026-05-05T00:00:00"/>
    <d v="2026-05-16T00:00:00"/>
    <s v="LMINC08-PF"/>
    <s v="URGENTE"/>
    <n v="-1"/>
    <n v="4"/>
    <n v="333653"/>
    <s v="0000-0006"/>
    <n v="6"/>
    <n v="5440323"/>
    <s v=""/>
    <s v="TAMBAU ULIBOX"/>
    <x v="4"/>
    <n v="1.0535000000000001"/>
    <n v="21.070699999999999"/>
    <n v="1"/>
    <x v="1"/>
    <s v="PF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3866"/>
    <s v="0000-0004"/>
    <n v="4"/>
    <n v="5442087"/>
    <s v=""/>
    <s v="VIDRO.FORTE"/>
    <x v="4"/>
    <n v="2.0242"/>
    <n v="30.3626"/>
    <n v="1"/>
    <x v="9"/>
    <s v="TF"/>
    <n v="985"/>
    <n v="2055"/>
    <d v="2026-05-04T16:48:26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3871"/>
    <s v="0001-0002"/>
    <n v="2"/>
    <n v="5442268"/>
    <s v=""/>
    <s v="ULIBOX"/>
    <x v="4"/>
    <n v="0.88419999999999999"/>
    <n v="17.684999999999999"/>
    <n v="1"/>
    <x v="7"/>
    <s v="TF"/>
    <n v="450"/>
    <n v="1965"/>
    <d v="2026-05-04T16:50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3871"/>
    <s v="0001-0003"/>
    <n v="3"/>
    <n v="5442269"/>
    <s v=""/>
    <s v="ULIBOX"/>
    <x v="4"/>
    <n v="0.9"/>
    <n v="18"/>
    <n v="1"/>
    <x v="7"/>
    <s v="TE12"/>
    <n v="450"/>
    <n v="200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3871"/>
    <s v="0001-0004"/>
    <n v="4"/>
    <n v="5442270"/>
    <s v=""/>
    <s v="ULIBOX"/>
    <x v="4"/>
    <n v="0.9"/>
    <n v="18"/>
    <n v="1"/>
    <x v="7"/>
    <s v="TE12"/>
    <n v="450"/>
    <n v="200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3872"/>
    <s v="0001-0001"/>
    <n v="1"/>
    <n v="5442271"/>
    <s v=""/>
    <s v="ULIBOX"/>
    <x v="4"/>
    <n v="1.8512"/>
    <n v="37.024000000000001"/>
    <n v="1"/>
    <x v="7"/>
    <s v="TE12"/>
    <n v="890"/>
    <n v="208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3873"/>
    <s v="0001-0001"/>
    <n v="1"/>
    <n v="5442272"/>
    <s v=""/>
    <s v="ULIBOX"/>
    <x v="4"/>
    <n v="0.1958"/>
    <n v="3.9159999999999999"/>
    <n v="1"/>
    <x v="7"/>
    <s v="TE12"/>
    <n v="445"/>
    <n v="44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300"/>
    <s v="0000-0001"/>
    <n v="1"/>
    <n v="5445766"/>
    <s v=""/>
    <s v="VIDRO.FORTE"/>
    <x v="4"/>
    <n v="3.6497000000000002"/>
    <n v="72.993499999999997"/>
    <n v="1"/>
    <x v="7"/>
    <s v="TF"/>
    <n v="2767"/>
    <n v="1319"/>
    <d v="2026-05-05T17:18:3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300"/>
    <s v="0000-0002"/>
    <n v="2"/>
    <n v="5445767"/>
    <s v=""/>
    <s v="VIDRO.FORTE"/>
    <x v="4"/>
    <n v="3.6497000000000002"/>
    <n v="72.993499999999997"/>
    <n v="1"/>
    <x v="7"/>
    <s v="TF"/>
    <n v="2767"/>
    <n v="1319"/>
    <d v="2026-05-05T17:18:3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1"/>
    <n v="1"/>
    <n v="5446386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2"/>
    <n v="2"/>
    <n v="5446387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3"/>
    <n v="3"/>
    <n v="5446388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4"/>
    <n v="4"/>
    <n v="5446389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5"/>
    <n v="5"/>
    <n v="5446390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6"/>
    <n v="6"/>
    <n v="5446391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7"/>
    <n v="7"/>
    <n v="5446392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8"/>
    <n v="8"/>
    <n v="5446393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09"/>
    <n v="9"/>
    <n v="5446394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0"/>
    <n v="10"/>
    <n v="5446395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1"/>
    <n v="11"/>
    <n v="5446396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2"/>
    <n v="12"/>
    <n v="5446397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3"/>
    <n v="13"/>
    <n v="5446398"/>
    <s v=""/>
    <s v="VIDRO.FORTE"/>
    <x v="4"/>
    <n v="1.4454"/>
    <n v="28.908000000000001"/>
    <n v="1"/>
    <x v="7"/>
    <s v="TF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4"/>
    <n v="14"/>
    <n v="5446399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5"/>
    <n v="15"/>
    <n v="5446400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6"/>
    <n v="16"/>
    <n v="5446401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7"/>
    <n v="17"/>
    <n v="5446402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8"/>
    <n v="18"/>
    <n v="5446403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19"/>
    <n v="19"/>
    <n v="5446404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0"/>
    <n v="20"/>
    <n v="5446405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1"/>
    <n v="21"/>
    <n v="5446406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2"/>
    <n v="22"/>
    <n v="5446407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3"/>
    <n v="23"/>
    <n v="5446408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4"/>
    <n v="24"/>
    <n v="5446409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5"/>
    <n v="25"/>
    <n v="5446410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6"/>
    <n v="26"/>
    <n v="5446411"/>
    <s v=""/>
    <s v="VIDRO.FORTE"/>
    <x v="4"/>
    <n v="1.4553"/>
    <n v="29.106000000000002"/>
    <n v="1"/>
    <x v="7"/>
    <s v="TF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7"/>
    <n v="27"/>
    <n v="5446412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8"/>
    <n v="28"/>
    <n v="5446413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29"/>
    <n v="29"/>
    <n v="5446414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0"/>
    <n v="30"/>
    <n v="5446415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1"/>
    <n v="31"/>
    <n v="5446416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2"/>
    <n v="32"/>
    <n v="5446417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3"/>
    <n v="33"/>
    <n v="5446418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4"/>
    <n v="34"/>
    <n v="5446419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5"/>
    <n v="35"/>
    <n v="5446420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6"/>
    <n v="36"/>
    <n v="5446421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7"/>
    <n v="37"/>
    <n v="5446422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8"/>
    <n v="38"/>
    <n v="5446423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39"/>
    <n v="39"/>
    <n v="5446424"/>
    <s v=""/>
    <s v="VIDRO.FORTE"/>
    <x v="4"/>
    <n v="1.6274999999999999"/>
    <n v="32.549399999999999"/>
    <n v="1"/>
    <x v="7"/>
    <s v="TF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2"/>
    <n v="42"/>
    <n v="5446427"/>
    <s v=""/>
    <s v="VIDRO.FORTE"/>
    <x v="4"/>
    <n v="0.56820000000000004"/>
    <n v="11.363200000000001"/>
    <n v="1"/>
    <x v="7"/>
    <s v="TF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3"/>
    <n v="43"/>
    <n v="5446428"/>
    <s v=""/>
    <s v="VIDRO.FORTE"/>
    <x v="4"/>
    <n v="0.56820000000000004"/>
    <n v="11.363200000000001"/>
    <n v="1"/>
    <x v="7"/>
    <s v="TF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4"/>
    <n v="44"/>
    <n v="5446429"/>
    <s v=""/>
    <s v="VIDRO.FORTE"/>
    <x v="4"/>
    <n v="0.56820000000000004"/>
    <n v="11.363200000000001"/>
    <n v="1"/>
    <x v="7"/>
    <s v="TF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5"/>
    <n v="45"/>
    <n v="5446430"/>
    <s v=""/>
    <s v="VIDRO.FORTE"/>
    <x v="4"/>
    <n v="0.56820000000000004"/>
    <n v="11.363200000000001"/>
    <n v="1"/>
    <x v="7"/>
    <s v="TF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6"/>
    <n v="46"/>
    <n v="5446431"/>
    <s v=""/>
    <s v="VIDRO.FORTE"/>
    <x v="4"/>
    <n v="2.7612000000000001"/>
    <n v="55.223999999999997"/>
    <n v="1"/>
    <x v="7"/>
    <s v="TF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7"/>
    <n v="47"/>
    <n v="5446432"/>
    <s v=""/>
    <s v="VIDRO.FORTE"/>
    <x v="4"/>
    <n v="2.7612000000000001"/>
    <n v="55.223999999999997"/>
    <n v="1"/>
    <x v="7"/>
    <s v="TF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8"/>
    <n v="48"/>
    <n v="5446433"/>
    <s v=""/>
    <s v="VIDRO.FORTE"/>
    <x v="4"/>
    <n v="2.7612000000000001"/>
    <n v="55.223999999999997"/>
    <n v="1"/>
    <x v="7"/>
    <s v="TF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49"/>
    <n v="49"/>
    <n v="5446434"/>
    <s v=""/>
    <s v="VIDRO.FORTE"/>
    <x v="4"/>
    <n v="2.7612000000000001"/>
    <n v="55.223999999999997"/>
    <n v="1"/>
    <x v="7"/>
    <s v="TF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0"/>
    <n v="50"/>
    <n v="5446435"/>
    <s v=""/>
    <s v="VIDRO.FORTE"/>
    <x v="4"/>
    <n v="2.7612000000000001"/>
    <n v="55.223999999999997"/>
    <n v="1"/>
    <x v="7"/>
    <s v="TF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1"/>
    <n v="51"/>
    <n v="5446436"/>
    <s v=""/>
    <s v="VIDRO.FORTE"/>
    <x v="4"/>
    <n v="2.7612000000000001"/>
    <n v="55.223999999999997"/>
    <n v="1"/>
    <x v="7"/>
    <s v="TF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2"/>
    <n v="52"/>
    <n v="5446437"/>
    <s v=""/>
    <s v="VIDRO.FORTE"/>
    <x v="4"/>
    <n v="2.7612000000000001"/>
    <n v="55.223999999999997"/>
    <n v="1"/>
    <x v="7"/>
    <s v="TF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3"/>
    <n v="53"/>
    <n v="5446438"/>
    <s v=""/>
    <s v="VIDRO.FORTE"/>
    <x v="4"/>
    <n v="3.0289999999999999"/>
    <n v="60.58"/>
    <n v="1"/>
    <x v="7"/>
    <s v="TF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4"/>
    <n v="54"/>
    <n v="5446439"/>
    <s v=""/>
    <s v="VIDRO.FORTE"/>
    <x v="4"/>
    <n v="3.0289999999999999"/>
    <n v="60.58"/>
    <n v="1"/>
    <x v="7"/>
    <s v="TF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5"/>
    <n v="55"/>
    <n v="5446440"/>
    <s v=""/>
    <s v="VIDRO.FORTE"/>
    <x v="4"/>
    <n v="3.0289999999999999"/>
    <n v="60.58"/>
    <n v="1"/>
    <x v="7"/>
    <s v="TF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6"/>
    <n v="56"/>
    <n v="5446441"/>
    <s v=""/>
    <s v="VIDRO.FORTE"/>
    <x v="4"/>
    <n v="3.0289999999999999"/>
    <n v="60.58"/>
    <n v="1"/>
    <x v="7"/>
    <s v="TF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7"/>
    <n v="57"/>
    <n v="5446442"/>
    <s v=""/>
    <s v="VIDRO.FORTE"/>
    <x v="4"/>
    <n v="2.8938000000000001"/>
    <n v="57.875999999999998"/>
    <n v="1"/>
    <x v="7"/>
    <s v="TF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8"/>
    <n v="58"/>
    <n v="5446443"/>
    <s v=""/>
    <s v="VIDRO.FORTE"/>
    <x v="4"/>
    <n v="2.8938000000000001"/>
    <n v="57.875999999999998"/>
    <n v="1"/>
    <x v="7"/>
    <s v="TF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59"/>
    <n v="59"/>
    <n v="5446444"/>
    <s v=""/>
    <s v="VIDRO.FORTE"/>
    <x v="4"/>
    <n v="2.8938000000000001"/>
    <n v="57.875999999999998"/>
    <n v="1"/>
    <x v="7"/>
    <s v="TF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0"/>
    <n v="60"/>
    <n v="5446445"/>
    <s v=""/>
    <s v="VIDRO.FORTE"/>
    <x v="4"/>
    <n v="2.8938000000000001"/>
    <n v="57.875999999999998"/>
    <n v="1"/>
    <x v="7"/>
    <s v="TF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1"/>
    <n v="61"/>
    <n v="5446446"/>
    <s v=""/>
    <s v="VIDRO.FORTE"/>
    <x v="4"/>
    <n v="2.8938000000000001"/>
    <n v="57.875999999999998"/>
    <n v="1"/>
    <x v="7"/>
    <s v="TF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2"/>
    <n v="62"/>
    <n v="5446447"/>
    <s v=""/>
    <s v="VIDRO.FORTE"/>
    <x v="4"/>
    <n v="2.8938000000000001"/>
    <n v="57.875999999999998"/>
    <n v="1"/>
    <x v="7"/>
    <s v="TF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3"/>
    <n v="63"/>
    <n v="5446448"/>
    <s v=""/>
    <s v="VIDRO.FORTE"/>
    <x v="4"/>
    <n v="2.8938000000000001"/>
    <n v="57.875999999999998"/>
    <n v="1"/>
    <x v="7"/>
    <s v="TF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4"/>
    <n v="64"/>
    <n v="5446449"/>
    <s v=""/>
    <s v="VIDRO.FORTE"/>
    <x v="4"/>
    <n v="3.1804000000000001"/>
    <n v="63.609000000000002"/>
    <n v="1"/>
    <x v="7"/>
    <s v="TF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5"/>
    <n v="65"/>
    <n v="5446450"/>
    <s v=""/>
    <s v="VIDRO.FORTE"/>
    <x v="4"/>
    <n v="3.1804000000000001"/>
    <n v="63.609000000000002"/>
    <n v="1"/>
    <x v="7"/>
    <s v="TF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6"/>
    <n v="66"/>
    <n v="5446451"/>
    <s v=""/>
    <s v="VIDRO.FORTE"/>
    <x v="4"/>
    <n v="3.1804000000000001"/>
    <n v="63.609000000000002"/>
    <n v="1"/>
    <x v="7"/>
    <s v="TF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424"/>
    <s v="0000-0067"/>
    <n v="67"/>
    <n v="5446452"/>
    <s v=""/>
    <s v="VIDRO.FORTE"/>
    <x v="4"/>
    <n v="3.1804000000000001"/>
    <n v="63.609000000000002"/>
    <n v="1"/>
    <x v="7"/>
    <s v="TF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PCB"/>
    <s v="URGENTE"/>
    <n v="-1"/>
    <n v="2"/>
    <n v="334496"/>
    <s v="0001-0001"/>
    <n v="1"/>
    <n v="5447311"/>
    <s v=""/>
    <s v="ULIBOX"/>
    <x v="4"/>
    <n v="1.222"/>
    <n v="24.44"/>
    <n v="1"/>
    <x v="7"/>
    <s v="PCB"/>
    <n v="650"/>
    <n v="1880"/>
    <d v="2026-05-06T13:34:50"/>
    <x v="8"/>
    <m/>
    <m/>
    <m/>
    <m/>
    <m/>
    <m/>
    <m/>
    <m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FB"/>
    <s v="URGENTE"/>
    <n v="-1"/>
    <n v="2"/>
    <n v="334496"/>
    <s v="0001-0002"/>
    <n v="2"/>
    <n v="5447312"/>
    <s v=""/>
    <s v="ULIBOX"/>
    <x v="4"/>
    <n v="1.1992"/>
    <n v="23.984999999999999"/>
    <n v="1"/>
    <x v="7"/>
    <s v="FB"/>
    <n v="650"/>
    <n v="1845"/>
    <d v="2026-05-06T13:34:50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509"/>
    <s v="0001-0001"/>
    <n v="1"/>
    <n v="5447404"/>
    <s v=""/>
    <s v="VIDRO.FORTE"/>
    <x v="4"/>
    <n v="0.27089999999999997"/>
    <n v="5.4180000000000001"/>
    <n v="1"/>
    <x v="7"/>
    <s v="TE12"/>
    <n v="430"/>
    <n v="630"/>
    <d v="2026-05-06T13:48:09"/>
    <x v="8"/>
    <m/>
    <m/>
    <m/>
    <m/>
    <m/>
    <m/>
    <m/>
    <m/>
    <s v="N/R"/>
    <s v="N/R"/>
    <s v="N/R"/>
    <m/>
    <m/>
    <s v="N/R"/>
    <s v="N/R"/>
    <s v="N/R"/>
    <s v="N/R"/>
    <m/>
  </r>
  <r>
    <m/>
    <d v="2026-05-14T00:00:00"/>
    <d v="2026-05-14T00:00:00"/>
    <d v="2026-05-14T00:00:00"/>
    <s v="INC08-TE12"/>
    <s v="URGENTE"/>
    <n v="-1"/>
    <n v="2"/>
    <n v="334637"/>
    <s v="0002-0006"/>
    <n v="6"/>
    <n v="5448051"/>
    <s v=""/>
    <s v="LR VIDROS E ESQ "/>
    <x v="10"/>
    <n v="0.624"/>
    <n v="12.48"/>
    <n v="1"/>
    <x v="7"/>
    <s v="TE12"/>
    <n v="640"/>
    <n v="975"/>
    <d v="2026-05-06T17:46:14"/>
    <x v="8"/>
    <m/>
    <m/>
    <m/>
    <m/>
    <m/>
    <m/>
    <m/>
    <m/>
    <s v="N/R"/>
    <s v="N/R"/>
    <s v="N/R"/>
    <m/>
    <m/>
    <s v="N/R"/>
    <s v="N/R"/>
    <s v="N/R"/>
    <s v="N/R"/>
    <d v="2026-05-14T14:03:20"/>
  </r>
  <r>
    <m/>
    <d v="2026-05-16T00:00:00"/>
    <d v="2026-05-05T00:00:00"/>
    <d v="2026-05-16T00:00:00"/>
    <s v="INC08-TE12"/>
    <s v="URGENTE"/>
    <n v="-1"/>
    <n v="2"/>
    <n v="334716"/>
    <s v="0001-0001"/>
    <n v="1"/>
    <n v="5448429"/>
    <s v=""/>
    <s v="BOX E BOX"/>
    <x v="4"/>
    <n v="1.4875"/>
    <n v="29.75"/>
    <n v="1"/>
    <x v="7"/>
    <s v="TE12"/>
    <n v="700"/>
    <n v="2125"/>
    <d v="2026-05-07T09:18:32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4T00:00:00"/>
    <d v="2026-05-16T00:00:00"/>
    <s v="FUM08-TE12"/>
    <s v="URGENTE"/>
    <n v="-1"/>
    <n v="2"/>
    <n v="334725"/>
    <s v="0000-0001"/>
    <n v="1"/>
    <n v="5448473"/>
    <s v=""/>
    <s v="CONSUMIDOR DIVIMAX CAMPINAS"/>
    <x v="6"/>
    <n v="1.88"/>
    <n v="37.6"/>
    <n v="1"/>
    <x v="8"/>
    <s v="TE12"/>
    <n v="1000"/>
    <n v="1880"/>
    <d v="2026-05-07T09:54:19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4T00:00:00"/>
    <d v="2026-05-16T00:00:00"/>
    <s v="FUM08-TF"/>
    <s v="URGENTE"/>
    <n v="-1"/>
    <n v="2"/>
    <n v="334725"/>
    <s v="0000-0002"/>
    <n v="2"/>
    <n v="5448474"/>
    <s v=""/>
    <s v="CONSUMIDOR DIVIMAX CAMPINAS"/>
    <x v="6"/>
    <n v="1.9372"/>
    <n v="38.744999999999997"/>
    <n v="1"/>
    <x v="8"/>
    <s v="TF"/>
    <n v="1050"/>
    <n v="1845"/>
    <d v="2026-05-07T09:54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PCB"/>
    <s v="URGENTE"/>
    <n v="-1"/>
    <n v="2"/>
    <n v="334790"/>
    <s v="0001-0001"/>
    <n v="1"/>
    <n v="5448965"/>
    <s v=""/>
    <s v="ULIBOX"/>
    <x v="4"/>
    <n v="0.94"/>
    <n v="18.8"/>
    <n v="1"/>
    <x v="7"/>
    <s v="PCB"/>
    <n v="500"/>
    <n v="1880"/>
    <d v="2026-05-07T11:56:19"/>
    <x v="8"/>
    <m/>
    <m/>
    <m/>
    <m/>
    <m/>
    <m/>
    <m/>
    <m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791"/>
    <s v="0000-0001"/>
    <n v="1"/>
    <n v="5448966"/>
    <s v=""/>
    <s v="ULIBOX"/>
    <x v="4"/>
    <n v="2.0344000000000002"/>
    <n v="40.688099999999999"/>
    <n v="1"/>
    <x v="7"/>
    <s v="TF"/>
    <n v="853"/>
    <n v="2385"/>
    <d v="2026-05-07T11:56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791"/>
    <s v="0000-0002"/>
    <n v="2"/>
    <n v="5448967"/>
    <s v=""/>
    <s v="ULIBOX"/>
    <x v="4"/>
    <n v="2.0344000000000002"/>
    <n v="40.688099999999999"/>
    <n v="1"/>
    <x v="7"/>
    <s v="TF"/>
    <n v="853"/>
    <n v="2385"/>
    <d v="2026-05-07T11:56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791"/>
    <s v="0000-0003"/>
    <n v="3"/>
    <n v="5448968"/>
    <s v=""/>
    <s v="ULIBOX"/>
    <x v="4"/>
    <n v="0.39839999999999998"/>
    <n v="7.9669999999999996"/>
    <n v="1"/>
    <x v="7"/>
    <s v="TF"/>
    <n v="688"/>
    <n v="579"/>
    <d v="2026-05-07T11:56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793"/>
    <s v="0001-0001"/>
    <n v="1"/>
    <n v="5448972"/>
    <s v=""/>
    <s v="ULIBOX"/>
    <x v="4"/>
    <n v="0.98"/>
    <n v="19.600000000000001"/>
    <n v="1"/>
    <x v="7"/>
    <s v="TF"/>
    <n v="490"/>
    <n v="2000"/>
    <d v="2026-05-07T11:56:2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793"/>
    <s v="0001-0002"/>
    <n v="2"/>
    <n v="5448973"/>
    <s v=""/>
    <s v="ULIBOX"/>
    <x v="4"/>
    <n v="1.1000000000000001"/>
    <n v="22"/>
    <n v="1"/>
    <x v="7"/>
    <s v="TE12"/>
    <n v="550"/>
    <n v="200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798"/>
    <s v="0001-0001"/>
    <n v="1"/>
    <n v="5448979"/>
    <s v=""/>
    <s v="ULIBOX"/>
    <x v="4"/>
    <n v="0.1288"/>
    <n v="2.5760000000000001"/>
    <n v="1"/>
    <x v="7"/>
    <s v="TE12"/>
    <n v="368"/>
    <n v="35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800"/>
    <s v="0001-0001"/>
    <n v="1"/>
    <n v="5448982"/>
    <s v=""/>
    <s v="ULIBOX"/>
    <x v="4"/>
    <n v="1.5067999999999999"/>
    <n v="30.1356"/>
    <n v="1"/>
    <x v="7"/>
    <s v="TE12"/>
    <n v="761"/>
    <n v="198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00"/>
    <s v="0001-0002"/>
    <n v="2"/>
    <n v="5448983"/>
    <s v=""/>
    <s v="ULIBOX"/>
    <x v="4"/>
    <n v="1.3829"/>
    <n v="27.657900000000001"/>
    <n v="1"/>
    <x v="7"/>
    <s v="TF"/>
    <n v="711"/>
    <n v="1945"/>
    <d v="2026-05-07T11:56:2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801"/>
    <s v="0001-0001"/>
    <n v="1"/>
    <n v="5448984"/>
    <s v=""/>
    <s v="ULIBOX"/>
    <x v="4"/>
    <n v="1.5246"/>
    <n v="30.492000000000001"/>
    <n v="1"/>
    <x v="7"/>
    <s v="TE12"/>
    <n v="770"/>
    <n v="198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01"/>
    <s v="0001-0002"/>
    <n v="2"/>
    <n v="5448985"/>
    <s v=""/>
    <s v="ULIBOX"/>
    <x v="4"/>
    <n v="1.4004000000000001"/>
    <n v="28.007999999999999"/>
    <n v="1"/>
    <x v="7"/>
    <s v="TF"/>
    <n v="720"/>
    <n v="1945"/>
    <d v="2026-05-07T11:56:2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803"/>
    <s v="0001-0001"/>
    <n v="1"/>
    <n v="5448991"/>
    <s v=""/>
    <s v="ULIBOX"/>
    <x v="4"/>
    <n v="0.13250000000000001"/>
    <n v="2.6499000000000001"/>
    <n v="1"/>
    <x v="7"/>
    <s v="TE12"/>
    <n v="364"/>
    <n v="364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804"/>
    <s v="0001-0001"/>
    <n v="1"/>
    <n v="5448992"/>
    <s v=""/>
    <s v="ULIBOX"/>
    <x v="4"/>
    <n v="0.1278"/>
    <n v="2.5560999999999998"/>
    <n v="1"/>
    <x v="7"/>
    <s v="TE12"/>
    <n v="358"/>
    <n v="357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805"/>
    <s v="0001-0001"/>
    <n v="1"/>
    <n v="5448993"/>
    <s v=""/>
    <s v="ULIBOX"/>
    <x v="4"/>
    <n v="0.12559999999999999"/>
    <n v="2.5129999999999999"/>
    <n v="1"/>
    <x v="7"/>
    <s v="TE12"/>
    <n v="359"/>
    <n v="350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806"/>
    <s v="0001-0001"/>
    <n v="1"/>
    <n v="5448994"/>
    <s v=""/>
    <s v="ULIBOX"/>
    <x v="4"/>
    <n v="0.1249"/>
    <n v="2.4969999999999999"/>
    <n v="1"/>
    <x v="7"/>
    <s v="TE12"/>
    <n v="364"/>
    <n v="343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809"/>
    <s v="0001-0001"/>
    <n v="1"/>
    <n v="5448999"/>
    <s v=""/>
    <s v="ULIBOX"/>
    <x v="4"/>
    <n v="0.13139999999999999"/>
    <n v="2.6280000000000001"/>
    <n v="1"/>
    <x v="7"/>
    <s v="TE12"/>
    <n v="365"/>
    <n v="360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1"/>
    <n v="1"/>
    <n v="5449403"/>
    <s v=""/>
    <s v="ALUMGLASS"/>
    <x v="14"/>
    <n v="0.94669999999999999"/>
    <n v="18.934699999999999"/>
    <n v="1"/>
    <x v="7"/>
    <s v="TF"/>
    <n v="1712"/>
    <n v="55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2"/>
    <n v="2"/>
    <n v="5449404"/>
    <s v=""/>
    <s v="ALUMGLASS"/>
    <x v="14"/>
    <n v="0.94669999999999999"/>
    <n v="18.934699999999999"/>
    <n v="1"/>
    <x v="7"/>
    <s v="TF"/>
    <n v="1712"/>
    <n v="55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3"/>
    <n v="3"/>
    <n v="5449405"/>
    <s v=""/>
    <s v="ALUMGLASS"/>
    <x v="14"/>
    <n v="0.94669999999999999"/>
    <n v="18.934699999999999"/>
    <n v="1"/>
    <x v="7"/>
    <s v="TF"/>
    <n v="1712"/>
    <n v="55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4"/>
    <n v="4"/>
    <n v="5449406"/>
    <s v=""/>
    <s v="ALUMGLASS"/>
    <x v="14"/>
    <n v="3.3315999999999999"/>
    <n v="66.631"/>
    <n v="1"/>
    <x v="7"/>
    <s v="TF"/>
    <n v="171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5"/>
    <n v="5"/>
    <n v="5449407"/>
    <s v=""/>
    <s v="ALUMGLASS"/>
    <x v="14"/>
    <n v="3.3315999999999999"/>
    <n v="66.631"/>
    <n v="1"/>
    <x v="7"/>
    <s v="TF"/>
    <n v="171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6"/>
    <n v="6"/>
    <n v="5449408"/>
    <s v=""/>
    <s v="ALUMGLASS"/>
    <x v="14"/>
    <n v="3.3315999999999999"/>
    <n v="66.631"/>
    <n v="1"/>
    <x v="7"/>
    <s v="TF"/>
    <n v="171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7"/>
    <n v="7"/>
    <n v="5449409"/>
    <s v=""/>
    <s v="ALUMGLASS"/>
    <x v="14"/>
    <n v="0.70709999999999995"/>
    <n v="14.1419"/>
    <n v="1"/>
    <x v="7"/>
    <s v="TF"/>
    <n v="1352"/>
    <n v="52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8"/>
    <n v="8"/>
    <n v="5449410"/>
    <s v=""/>
    <s v="ALUMGLASS"/>
    <x v="14"/>
    <n v="0.70709999999999995"/>
    <n v="14.1419"/>
    <n v="1"/>
    <x v="7"/>
    <s v="TF"/>
    <n v="1352"/>
    <n v="52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09"/>
    <n v="9"/>
    <n v="5449411"/>
    <s v=""/>
    <s v="ALUMGLASS"/>
    <x v="14"/>
    <n v="0.70709999999999995"/>
    <n v="14.1419"/>
    <n v="1"/>
    <x v="7"/>
    <s v="TF"/>
    <n v="1352"/>
    <n v="52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0"/>
    <n v="10"/>
    <n v="5449412"/>
    <s v=""/>
    <s v="ALUMGLASS"/>
    <x v="14"/>
    <n v="2.6309999999999998"/>
    <n v="52.619799999999998"/>
    <n v="1"/>
    <x v="7"/>
    <s v="TF"/>
    <n v="135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1"/>
    <n v="11"/>
    <n v="5449413"/>
    <s v=""/>
    <s v="ALUMGLASS"/>
    <x v="14"/>
    <n v="2.6309999999999998"/>
    <n v="52.619799999999998"/>
    <n v="1"/>
    <x v="7"/>
    <s v="TF"/>
    <n v="135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2"/>
    <n v="12"/>
    <n v="5449414"/>
    <s v=""/>
    <s v="ALUMGLASS"/>
    <x v="14"/>
    <n v="2.6309999999999998"/>
    <n v="52.619799999999998"/>
    <n v="1"/>
    <x v="7"/>
    <s v="TF"/>
    <n v="135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3"/>
    <n v="13"/>
    <n v="5449415"/>
    <s v=""/>
    <s v="ALUMGLASS"/>
    <x v="14"/>
    <n v="2.2281"/>
    <n v="44.562600000000003"/>
    <n v="1"/>
    <x v="7"/>
    <s v="TF"/>
    <n v="1710"/>
    <n v="130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4"/>
    <n v="14"/>
    <n v="5449416"/>
    <s v=""/>
    <s v="ALUMGLASS"/>
    <x v="14"/>
    <n v="2.2281"/>
    <n v="44.562600000000003"/>
    <n v="1"/>
    <x v="7"/>
    <s v="TF"/>
    <n v="1710"/>
    <n v="130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5"/>
    <n v="15"/>
    <n v="5449417"/>
    <s v=""/>
    <s v="ALUMGLASS"/>
    <x v="14"/>
    <n v="2.2281"/>
    <n v="44.562600000000003"/>
    <n v="1"/>
    <x v="7"/>
    <s v="TF"/>
    <n v="1710"/>
    <n v="130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6"/>
    <n v="16"/>
    <n v="5449418"/>
    <s v=""/>
    <s v="ALUMGLASS"/>
    <x v="14"/>
    <n v="1.6702999999999999"/>
    <n v="33.406300000000002"/>
    <n v="1"/>
    <x v="7"/>
    <s v="TF"/>
    <n v="1277"/>
    <n v="1308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7"/>
    <n v="17"/>
    <n v="5449419"/>
    <s v=""/>
    <s v="ALUMGLASS"/>
    <x v="14"/>
    <n v="1.6702999999999999"/>
    <n v="33.406300000000002"/>
    <n v="1"/>
    <x v="7"/>
    <s v="TF"/>
    <n v="1277"/>
    <n v="1308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8"/>
    <n v="18"/>
    <n v="5449420"/>
    <s v=""/>
    <s v="ALUMGLASS"/>
    <x v="14"/>
    <n v="1.6702999999999999"/>
    <n v="33.406300000000002"/>
    <n v="1"/>
    <x v="7"/>
    <s v="TF"/>
    <n v="1277"/>
    <n v="1308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19"/>
    <n v="19"/>
    <n v="5449421"/>
    <s v=""/>
    <s v="ALUMGLASS"/>
    <x v="14"/>
    <n v="1.8156000000000001"/>
    <n v="36.312899999999999"/>
    <n v="1"/>
    <x v="7"/>
    <s v="TF"/>
    <n v="1358"/>
    <n v="1337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20"/>
    <n v="20"/>
    <n v="5449422"/>
    <s v=""/>
    <s v="ALUMGLASS"/>
    <x v="14"/>
    <n v="1.8156000000000001"/>
    <n v="36.312899999999999"/>
    <n v="1"/>
    <x v="7"/>
    <s v="TF"/>
    <n v="1358"/>
    <n v="1337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4845"/>
    <s v="0000-0021"/>
    <n v="21"/>
    <n v="5449423"/>
    <s v=""/>
    <s v="ALUMGLASS"/>
    <x v="14"/>
    <n v="1.8156000000000001"/>
    <n v="36.312899999999999"/>
    <n v="1"/>
    <x v="7"/>
    <s v="TF"/>
    <n v="1358"/>
    <n v="1337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4946"/>
    <s v="0001-0001"/>
    <n v="1"/>
    <n v="5450221"/>
    <s v=""/>
    <s v="VID LIBRIANI"/>
    <x v="14"/>
    <n v="1.4179999999999999"/>
    <n v="28.359000000000002"/>
    <n v="1"/>
    <x v="7"/>
    <s v="TE16"/>
    <n v="690"/>
    <n v="2055"/>
    <d v="2026-05-07T17:22:27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4948"/>
    <s v="0001-0001"/>
    <n v="1"/>
    <n v="5450226"/>
    <s v=""/>
    <s v="VID LIBRIANI"/>
    <x v="14"/>
    <n v="1.819"/>
    <n v="36.380000000000003"/>
    <n v="1"/>
    <x v="7"/>
    <s v="TE12"/>
    <n v="850"/>
    <n v="2140"/>
    <d v="2026-05-07T17:22:27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E"/>
    <e v="#N/A"/>
    <n v="-1"/>
    <e v="#N/A"/>
    <n v="334949"/>
    <s v="0001-0001"/>
    <n v="1"/>
    <n v="5450227"/>
    <s v=""/>
    <s v="VID SAMARIA "/>
    <x v="0"/>
    <n v="0.31269999999999998"/>
    <n v="4.6905000000000001"/>
    <n v="1"/>
    <x v="9"/>
    <s v="TE"/>
    <n v="590"/>
    <n v="530"/>
    <d v="2026-05-07T17:28:01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PCB"/>
    <s v="URGENTE"/>
    <n v="-1"/>
    <n v="2"/>
    <n v="335008"/>
    <s v="0001-0001"/>
    <n v="1"/>
    <n v="5450534"/>
    <s v=""/>
    <s v="BOX E BOX"/>
    <x v="4"/>
    <n v="1.41"/>
    <n v="28.2"/>
    <n v="1"/>
    <x v="7"/>
    <s v="PCB"/>
    <n v="750"/>
    <n v="1880"/>
    <d v="2026-05-08T08:56:06"/>
    <x v="8"/>
    <m/>
    <m/>
    <m/>
    <m/>
    <m/>
    <m/>
    <m/>
    <m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FB"/>
    <s v="URGENTE"/>
    <n v="-1"/>
    <n v="2"/>
    <n v="335008"/>
    <s v="0001-0002"/>
    <n v="2"/>
    <n v="5450535"/>
    <s v=""/>
    <s v="BOX E BOX"/>
    <x v="4"/>
    <n v="1.2915000000000001"/>
    <n v="25.83"/>
    <n v="1"/>
    <x v="7"/>
    <s v="FB"/>
    <n v="700"/>
    <n v="1845"/>
    <d v="2026-05-08T08:56:06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059"/>
    <s v="0000-0001"/>
    <n v="1"/>
    <n v="5450739"/>
    <s v=""/>
    <s v="VID TAVARES"/>
    <x v="14"/>
    <n v="2.1271"/>
    <n v="42.542499999999997"/>
    <n v="1"/>
    <x v="7"/>
    <s v="TE16"/>
    <n v="935"/>
    <n v="227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061"/>
    <s v="0001-0001"/>
    <n v="1"/>
    <n v="5450742"/>
    <s v=""/>
    <s v="VID TAVARES"/>
    <x v="14"/>
    <n v="2.0425"/>
    <n v="40.85"/>
    <n v="1"/>
    <x v="7"/>
    <s v="TE12"/>
    <n v="950"/>
    <n v="2150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062"/>
    <s v="0002-0002"/>
    <n v="2"/>
    <n v="5450744"/>
    <s v=""/>
    <s v="VID TAVARES"/>
    <x v="14"/>
    <n v="0.35589999999999999"/>
    <n v="7.1174999999999997"/>
    <n v="1"/>
    <x v="7"/>
    <s v="TE12"/>
    <n v="975"/>
    <n v="36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"/>
    <s v="URGENTE"/>
    <n v="-1"/>
    <n v="2"/>
    <n v="335065"/>
    <s v="0000-0003"/>
    <n v="3"/>
    <n v="5450862"/>
    <s v=""/>
    <s v="VID TAVARES"/>
    <x v="14"/>
    <n v="0.33439999999999998"/>
    <n v="6.6879999999999997"/>
    <n v="1"/>
    <x v="7"/>
    <s v="TE"/>
    <n v="440"/>
    <n v="760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065"/>
    <s v="0000-0004"/>
    <n v="4"/>
    <n v="5450863"/>
    <s v=""/>
    <s v="VID TAVARES"/>
    <x v="14"/>
    <n v="0.29449999999999998"/>
    <n v="5.89"/>
    <n v="1"/>
    <x v="7"/>
    <s v="TF"/>
    <n v="620"/>
    <n v="475"/>
    <d v="2026-05-08T09:24:5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065"/>
    <s v="0001-0001"/>
    <n v="1"/>
    <n v="5450860"/>
    <s v=""/>
    <s v="VID TAVARES"/>
    <x v="14"/>
    <n v="0.55730000000000002"/>
    <n v="11.145200000000001"/>
    <n v="1"/>
    <x v="7"/>
    <s v="TE12"/>
    <n v="748"/>
    <n v="74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065"/>
    <s v="0001-0002"/>
    <n v="2"/>
    <n v="5450861"/>
    <s v=""/>
    <s v="VID TAVARES"/>
    <x v="14"/>
    <n v="0.55730000000000002"/>
    <n v="11.145200000000001"/>
    <n v="1"/>
    <x v="7"/>
    <s v="TE12"/>
    <n v="748"/>
    <n v="74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134"/>
    <s v="0000-0001"/>
    <n v="1"/>
    <n v="5451215"/>
    <s v=""/>
    <s v="BOX E BOX"/>
    <x v="4"/>
    <n v="1.877"/>
    <n v="28.154299999999999"/>
    <n v="1"/>
    <x v="9"/>
    <s v="TF"/>
    <n v="970"/>
    <n v="1935"/>
    <d v="2026-05-08T13:41:21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147"/>
    <s v="0001-0001"/>
    <n v="1"/>
    <n v="5451298"/>
    <s v=""/>
    <s v="BOX E BOX"/>
    <x v="4"/>
    <n v="1.7937000000000001"/>
    <n v="35.874499999999998"/>
    <n v="1"/>
    <x v="7"/>
    <s v="TE16"/>
    <n v="785"/>
    <n v="2285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147"/>
    <s v="0002-0002"/>
    <n v="2"/>
    <n v="5451299"/>
    <s v=""/>
    <s v="BOX E BOX"/>
    <x v="4"/>
    <n v="1.8056000000000001"/>
    <n v="36.112200000000001"/>
    <n v="1"/>
    <x v="7"/>
    <s v="TE16"/>
    <n v="834"/>
    <n v="2165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147"/>
    <s v="0003-0003"/>
    <n v="3"/>
    <n v="5451300"/>
    <s v=""/>
    <s v="BOX E BOX"/>
    <x v="4"/>
    <n v="1.9201999999999999"/>
    <n v="38.403599999999997"/>
    <n v="1"/>
    <x v="7"/>
    <s v="TE16"/>
    <n v="874"/>
    <n v="2197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150"/>
    <s v="0001-0001"/>
    <n v="1"/>
    <n v="5451308"/>
    <s v=""/>
    <s v="BOX E BOX"/>
    <x v="4"/>
    <n v="1.1231"/>
    <n v="22.462"/>
    <n v="1"/>
    <x v="7"/>
    <s v="TF"/>
    <n v="550"/>
    <n v="2042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150"/>
    <s v="0001-0002"/>
    <n v="2"/>
    <n v="5451309"/>
    <s v=""/>
    <s v="BOX E BOX"/>
    <x v="4"/>
    <n v="1.1231"/>
    <n v="22.462"/>
    <n v="1"/>
    <x v="7"/>
    <s v="TF"/>
    <n v="550"/>
    <n v="2042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150"/>
    <s v="0001-0003"/>
    <n v="3"/>
    <n v="5451310"/>
    <s v=""/>
    <s v="BOX E BOX"/>
    <x v="4"/>
    <n v="1.248"/>
    <n v="24.96"/>
    <n v="1"/>
    <x v="7"/>
    <s v="TE12"/>
    <n v="600"/>
    <n v="2080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150"/>
    <s v="0001-0004"/>
    <n v="4"/>
    <n v="5451311"/>
    <s v=""/>
    <s v="BOX E BOX"/>
    <x v="4"/>
    <n v="1.248"/>
    <n v="24.96"/>
    <n v="1"/>
    <x v="7"/>
    <s v="TE12"/>
    <n v="600"/>
    <n v="2080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150"/>
    <s v="0002-0007"/>
    <n v="7"/>
    <n v="5451314"/>
    <s v=""/>
    <s v="BOX E BOX"/>
    <x v="4"/>
    <n v="0.35959999999999998"/>
    <n v="7.1920000000000002"/>
    <n v="1"/>
    <x v="7"/>
    <s v="TE12"/>
    <n v="400"/>
    <n v="899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150"/>
    <s v="0002-0008"/>
    <n v="8"/>
    <n v="5451315"/>
    <s v=""/>
    <s v="BOX E BOX"/>
    <x v="4"/>
    <n v="0.35959999999999998"/>
    <n v="7.1920000000000002"/>
    <n v="1"/>
    <x v="7"/>
    <s v="TE12"/>
    <n v="400"/>
    <n v="899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196"/>
    <s v="0000-0001"/>
    <n v="1"/>
    <n v="5451628"/>
    <s v=""/>
    <s v="ALU PRO ESQ"/>
    <x v="14"/>
    <n v="3.4180999999999999"/>
    <n v="68.3626"/>
    <n v="1"/>
    <x v="7"/>
    <s v="TF"/>
    <n v="1573"/>
    <n v="2173"/>
    <d v="2026-05-08T16:06:2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196"/>
    <s v="0000-0002"/>
    <n v="2"/>
    <n v="5451629"/>
    <s v=""/>
    <s v="ALU PRO ESQ"/>
    <x v="14"/>
    <n v="3.4180999999999999"/>
    <n v="68.3626"/>
    <n v="1"/>
    <x v="7"/>
    <s v="TF"/>
    <n v="1573"/>
    <n v="2173"/>
    <d v="2026-05-08T16:06:2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196"/>
    <s v="0000-0003"/>
    <n v="3"/>
    <n v="5451630"/>
    <s v=""/>
    <s v="ALU PRO ESQ"/>
    <x v="14"/>
    <n v="3.4180999999999999"/>
    <n v="68.3626"/>
    <n v="1"/>
    <x v="7"/>
    <s v="TF"/>
    <n v="1573"/>
    <n v="2173"/>
    <d v="2026-05-08T16:06:2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2"/>
    <n v="2"/>
    <n v="5451654"/>
    <s v=""/>
    <s v="ALU PRO ESQ"/>
    <x v="14"/>
    <n v="0.9738"/>
    <n v="14.606400000000001"/>
    <n v="1"/>
    <x v="9"/>
    <s v="TF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3"/>
    <n v="3"/>
    <n v="5451655"/>
    <s v=""/>
    <s v="ALU PRO ESQ"/>
    <x v="14"/>
    <n v="0.9738"/>
    <n v="14.606400000000001"/>
    <n v="1"/>
    <x v="9"/>
    <s v="TF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4"/>
    <n v="4"/>
    <n v="5451656"/>
    <s v=""/>
    <s v="ALU PRO ESQ"/>
    <x v="14"/>
    <n v="0.9738"/>
    <n v="14.606400000000001"/>
    <n v="1"/>
    <x v="9"/>
    <s v="TF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5"/>
    <n v="5"/>
    <n v="5451657"/>
    <s v=""/>
    <s v="ALU PRO ESQ"/>
    <x v="14"/>
    <n v="0.9738"/>
    <n v="14.606400000000001"/>
    <n v="1"/>
    <x v="9"/>
    <s v="TF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6"/>
    <n v="6"/>
    <n v="5451658"/>
    <s v=""/>
    <s v="ALU PRO ESQ"/>
    <x v="14"/>
    <n v="0.48770000000000002"/>
    <n v="7.3156999999999996"/>
    <n v="1"/>
    <x v="9"/>
    <s v="TF"/>
    <n v="838"/>
    <n v="58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7"/>
    <n v="7"/>
    <n v="5451659"/>
    <s v=""/>
    <s v="ALU PRO ESQ"/>
    <x v="14"/>
    <n v="0.48770000000000002"/>
    <n v="7.3156999999999996"/>
    <n v="1"/>
    <x v="9"/>
    <s v="TF"/>
    <n v="838"/>
    <n v="58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8"/>
    <n v="8"/>
    <n v="5451660"/>
    <s v=""/>
    <s v="ALU PRO ESQ"/>
    <x v="14"/>
    <n v="2.6865999999999999"/>
    <n v="40.298400000000001"/>
    <n v="1"/>
    <x v="9"/>
    <s v="TF"/>
    <n v="1740"/>
    <n v="1544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09"/>
    <n v="9"/>
    <n v="5451661"/>
    <s v=""/>
    <s v="ALU PRO ESQ"/>
    <x v="14"/>
    <n v="2.6865999999999999"/>
    <n v="40.298400000000001"/>
    <n v="1"/>
    <x v="9"/>
    <s v="TF"/>
    <n v="1740"/>
    <n v="1544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0"/>
    <n v="10"/>
    <n v="5451662"/>
    <s v=""/>
    <s v="ALU PRO ESQ"/>
    <x v="14"/>
    <n v="0.69340000000000002"/>
    <n v="10.4009"/>
    <n v="1"/>
    <x v="9"/>
    <s v="TF"/>
    <n v="618"/>
    <n v="112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1"/>
    <n v="11"/>
    <n v="5451663"/>
    <s v=""/>
    <s v="ALU PRO ESQ"/>
    <x v="14"/>
    <n v="1.5745"/>
    <n v="23.6174"/>
    <n v="1"/>
    <x v="9"/>
    <s v="TF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2"/>
    <n v="12"/>
    <n v="5451664"/>
    <s v=""/>
    <s v="ALU PRO ESQ"/>
    <x v="14"/>
    <n v="1.5745"/>
    <n v="23.6174"/>
    <n v="1"/>
    <x v="9"/>
    <s v="TF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3"/>
    <n v="13"/>
    <n v="5451665"/>
    <s v=""/>
    <s v="ALU PRO ESQ"/>
    <x v="14"/>
    <n v="1.5745"/>
    <n v="23.6174"/>
    <n v="1"/>
    <x v="9"/>
    <s v="TF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4"/>
    <n v="14"/>
    <n v="5451666"/>
    <s v=""/>
    <s v="ALU PRO ESQ"/>
    <x v="14"/>
    <n v="1.5745"/>
    <n v="23.6174"/>
    <n v="1"/>
    <x v="9"/>
    <s v="TF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5"/>
    <n v="15"/>
    <n v="5451667"/>
    <s v=""/>
    <s v="ALU PRO ESQ"/>
    <x v="14"/>
    <n v="2.6713"/>
    <n v="40.069299999999998"/>
    <n v="1"/>
    <x v="9"/>
    <s v="TF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6"/>
    <n v="16"/>
    <n v="5451668"/>
    <s v=""/>
    <s v="ALU PRO ESQ"/>
    <x v="14"/>
    <n v="2.6713"/>
    <n v="40.069299999999998"/>
    <n v="1"/>
    <x v="9"/>
    <s v="TF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7"/>
    <n v="17"/>
    <n v="5451669"/>
    <s v=""/>
    <s v="ALU PRO ESQ"/>
    <x v="14"/>
    <n v="2.6713"/>
    <n v="40.069299999999998"/>
    <n v="1"/>
    <x v="9"/>
    <s v="TF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00"/>
    <s v="0000-0018"/>
    <n v="18"/>
    <n v="5451670"/>
    <s v=""/>
    <s v="ALU PRO ESQ"/>
    <x v="14"/>
    <n v="2.6713"/>
    <n v="40.069299999999998"/>
    <n v="1"/>
    <x v="9"/>
    <s v="TF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211"/>
    <s v="0001-0001"/>
    <n v="1"/>
    <n v="5451782"/>
    <s v=""/>
    <s v="VID LIBRIANI"/>
    <x v="14"/>
    <n v="0.4365"/>
    <n v="8.73"/>
    <n v="1"/>
    <x v="7"/>
    <s v="TF"/>
    <n v="485"/>
    <n v="900"/>
    <d v="2026-05-08T14:55:5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211"/>
    <s v="0001-0002"/>
    <n v="2"/>
    <n v="5451783"/>
    <s v=""/>
    <s v="VID LIBRIANI"/>
    <x v="14"/>
    <n v="0.50290000000000001"/>
    <n v="10.058"/>
    <n v="1"/>
    <x v="7"/>
    <s v="TE12"/>
    <n v="535"/>
    <n v="940"/>
    <d v="2026-05-08T14:55:5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E16"/>
    <s v="URGENTE"/>
    <n v="-1"/>
    <n v="2"/>
    <n v="335222"/>
    <s v="0001-0001"/>
    <n v="1"/>
    <n v="5451857"/>
    <s v=""/>
    <s v="VID LIBRIANI"/>
    <x v="14"/>
    <n v="1.8"/>
    <n v="27"/>
    <n v="1"/>
    <x v="9"/>
    <s v="TE16"/>
    <n v="1500"/>
    <n v="1200"/>
    <d v="2026-05-08T15:06:1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E16"/>
    <s v="URGENTE"/>
    <n v="-1"/>
    <n v="2"/>
    <n v="335222"/>
    <s v="0001-0002"/>
    <n v="2"/>
    <n v="5451858"/>
    <s v=""/>
    <s v="VID LIBRIANI"/>
    <x v="14"/>
    <n v="1.8"/>
    <n v="27"/>
    <n v="1"/>
    <x v="9"/>
    <s v="TE16"/>
    <n v="1500"/>
    <n v="1200"/>
    <d v="2026-05-08T15:06:1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24"/>
    <s v="0000-0001"/>
    <n v="1"/>
    <n v="5451863"/>
    <s v=""/>
    <s v="VID SAO CARLOS"/>
    <x v="0"/>
    <n v="0.32300000000000001"/>
    <n v="4.8449999999999998"/>
    <n v="1"/>
    <x v="9"/>
    <s v="TF"/>
    <n v="380"/>
    <n v="850"/>
    <d v="2026-05-08T15:26:3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224"/>
    <s v="0000-0002"/>
    <n v="2"/>
    <n v="5451864"/>
    <s v=""/>
    <s v="VID SAO CARLOS"/>
    <x v="0"/>
    <n v="0.72"/>
    <n v="10.8"/>
    <n v="1"/>
    <x v="9"/>
    <s v="TF"/>
    <n v="600"/>
    <n v="1200"/>
    <d v="2026-05-08T15:26:32"/>
    <x v="8"/>
    <m/>
    <m/>
    <m/>
    <m/>
    <s v="N/R"/>
    <s v="N/R"/>
    <s v="N/R"/>
    <s v="N/R"/>
    <s v="N/R"/>
    <s v="N/R"/>
    <s v="N/R"/>
    <m/>
    <m/>
    <s v="N/R"/>
    <s v="N/R"/>
    <s v="N/R"/>
    <s v="N/R"/>
    <d v="2026-05-14T14:15:12"/>
  </r>
  <r>
    <m/>
    <d v="2026-05-16T00:00:00"/>
    <d v="2026-05-05T00:00:00"/>
    <d v="2026-05-16T00:00:00"/>
    <s v="INC08-PCB"/>
    <s v="URGENTE"/>
    <n v="-1"/>
    <n v="2"/>
    <n v="335224"/>
    <s v="0001-0003"/>
    <n v="3"/>
    <n v="5451952"/>
    <s v=""/>
    <s v="VID SAO CARLOS"/>
    <x v="0"/>
    <n v="1.1279999999999999"/>
    <n v="22.56"/>
    <n v="1"/>
    <x v="7"/>
    <s v="PCB"/>
    <n v="600"/>
    <n v="1880"/>
    <d v="2026-05-08T15:26:32"/>
    <x v="8"/>
    <m/>
    <m/>
    <m/>
    <m/>
    <m/>
    <m/>
    <m/>
    <m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FB"/>
    <s v="URGENTE"/>
    <n v="-1"/>
    <n v="2"/>
    <n v="335224"/>
    <s v="0001-0004"/>
    <n v="4"/>
    <n v="5451953"/>
    <s v=""/>
    <s v="VID SAO CARLOS"/>
    <x v="0"/>
    <n v="1.0147999999999999"/>
    <n v="20.295000000000002"/>
    <n v="1"/>
    <x v="7"/>
    <s v="FB"/>
    <n v="550"/>
    <n v="1845"/>
    <d v="2026-05-08T15:26:32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288"/>
    <s v="0001-0001"/>
    <n v="1"/>
    <n v="5452109"/>
    <s v=""/>
    <s v="VID LIBRIANI"/>
    <x v="14"/>
    <n v="0.36099999999999999"/>
    <n v="7.22"/>
    <n v="1"/>
    <x v="7"/>
    <s v="TF"/>
    <n v="190"/>
    <n v="1900"/>
    <d v="2026-05-08T16:54:0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288"/>
    <s v="0001-0002"/>
    <n v="2"/>
    <n v="5452110"/>
    <s v=""/>
    <s v="VID LIBRIANI"/>
    <x v="14"/>
    <n v="1.0449999999999999"/>
    <n v="20.9"/>
    <n v="1"/>
    <x v="7"/>
    <s v="TE12"/>
    <n v="550"/>
    <n v="1900"/>
    <d v="2026-05-08T16:54:07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E12"/>
    <s v="URGENTE"/>
    <n v="-1"/>
    <n v="2"/>
    <n v="335367"/>
    <s v="0001-0001"/>
    <n v="1"/>
    <n v="5452464"/>
    <s v=""/>
    <s v="TG VID"/>
    <x v="0"/>
    <n v="0.96"/>
    <n v="14.4"/>
    <n v="1"/>
    <x v="9"/>
    <s v="TE12"/>
    <n v="1200"/>
    <n v="800"/>
    <d v="2026-05-11T09:18:0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370"/>
    <s v="0000-0003"/>
    <n v="3"/>
    <n v="5452476"/>
    <s v=""/>
    <s v="TAMBAU ULIBOX"/>
    <x v="4"/>
    <n v="0.46389999999999998"/>
    <n v="6.9592000000000001"/>
    <n v="1"/>
    <x v="9"/>
    <s v="TF"/>
    <n v="561"/>
    <n v="827"/>
    <d v="2026-05-11T09:31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372"/>
    <s v="0000-0001"/>
    <n v="1"/>
    <n v="5452478"/>
    <s v=""/>
    <s v="TAMBAU ULIBOX"/>
    <x v="4"/>
    <n v="0.48280000000000001"/>
    <n v="7.2415000000000003"/>
    <n v="1"/>
    <x v="9"/>
    <s v="TF"/>
    <n v="291"/>
    <n v="1659"/>
    <d v="2026-05-11T09:3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372"/>
    <s v="0000-0002"/>
    <n v="2"/>
    <n v="5452479"/>
    <s v=""/>
    <s v="TAMBAU ULIBOX"/>
    <x v="4"/>
    <n v="0.48280000000000001"/>
    <n v="7.2415000000000003"/>
    <n v="1"/>
    <x v="9"/>
    <s v="TF"/>
    <n v="291"/>
    <n v="1659"/>
    <d v="2026-05-11T09:3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374"/>
    <s v="0000-0005"/>
    <n v="5"/>
    <n v="5452491"/>
    <s v=""/>
    <s v="TAMBAU ULIBOX"/>
    <x v="4"/>
    <n v="1.0464"/>
    <n v="15.696099999999999"/>
    <n v="1"/>
    <x v="9"/>
    <s v="TF"/>
    <n v="785"/>
    <n v="1333"/>
    <d v="2026-05-11T09:32:5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E12"/>
    <s v="URGENTE"/>
    <n v="-1"/>
    <n v="2"/>
    <n v="335382"/>
    <s v="0001-0001"/>
    <n v="1"/>
    <n v="5452538"/>
    <s v=""/>
    <s v="VID LIBRIANI"/>
    <x v="14"/>
    <n v="2.64"/>
    <n v="39.6"/>
    <n v="1"/>
    <x v="9"/>
    <s v="TE12"/>
    <n v="2200"/>
    <n v="1200"/>
    <d v="2026-05-08T15:06:10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418"/>
    <s v="0000-0001"/>
    <n v="1"/>
    <n v="5452657"/>
    <s v=""/>
    <s v="INOVA PROJETOS "/>
    <x v="0"/>
    <n v="0.75070000000000003"/>
    <n v="15.015000000000001"/>
    <n v="1"/>
    <x v="7"/>
    <s v="TE16"/>
    <n v="325"/>
    <n v="2310"/>
    <d v="2026-05-11T10:14:47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418"/>
    <s v="0001-0002"/>
    <n v="2"/>
    <n v="5452658"/>
    <s v=""/>
    <s v="INOVA PROJETOS "/>
    <x v="0"/>
    <n v="2.4255"/>
    <n v="48.51"/>
    <n v="1"/>
    <x v="7"/>
    <s v="TE12"/>
    <n v="1050"/>
    <n v="2310"/>
    <d v="2026-05-11T10:14:47"/>
    <x v="8"/>
    <m/>
    <m/>
    <m/>
    <m/>
    <m/>
    <m/>
    <m/>
    <m/>
    <s v="N/R"/>
    <s v="N/R"/>
    <s v="N/R"/>
    <m/>
    <m/>
    <s v="N/R"/>
    <s v="N/R"/>
    <s v="N/R"/>
    <s v="N/R"/>
    <m/>
  </r>
  <r>
    <m/>
    <d v="2026-05-14T00:00:00"/>
    <d v="2026-05-14T00:00:00"/>
    <d v="2026-05-14T00:00:00"/>
    <s v="MBI03-CC"/>
    <s v="URGENTE"/>
    <n v="-1"/>
    <n v="1"/>
    <n v="335441"/>
    <s v="0000-0001"/>
    <n v="1"/>
    <n v="5452714"/>
    <s v=""/>
    <s v="UMA ALUMINIUM"/>
    <x v="10"/>
    <n v="0.26419999999999999"/>
    <n v="1.9813000000000001"/>
    <n v="1"/>
    <x v="6"/>
    <s v="CC"/>
    <n v="555"/>
    <n v="476"/>
    <d v="2026-05-11T14:06:12"/>
    <x v="8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4T00:00:00"/>
    <d v="2026-05-14T00:00:00"/>
    <d v="2026-05-14T00:00:00"/>
    <s v="INC08-TF"/>
    <s v="URGENTE"/>
    <n v="-1"/>
    <n v="2"/>
    <n v="335441"/>
    <s v="0000-0013"/>
    <n v="13"/>
    <n v="5452726"/>
    <s v=""/>
    <s v="UMA ALUMINIUM"/>
    <x v="10"/>
    <n v="1.3614999999999999"/>
    <n v="27.2301"/>
    <n v="1"/>
    <x v="7"/>
    <s v="TF"/>
    <n v="628"/>
    <n v="2168"/>
    <d v="2026-05-11T14:06:12"/>
    <x v="8"/>
    <m/>
    <m/>
    <m/>
    <m/>
    <s v="N/R"/>
    <s v="N/R"/>
    <s v="N/R"/>
    <s v="N/R"/>
    <s v="N/R"/>
    <s v="N/R"/>
    <s v="N/R"/>
    <m/>
    <m/>
    <s v="N/R"/>
    <s v="N/R"/>
    <s v="N/R"/>
    <s v="N/R"/>
    <d v="2026-05-15T09:12:19"/>
  </r>
  <r>
    <m/>
    <d v="2026-05-16T00:00:00"/>
    <d v="2026-05-05T00:00:00"/>
    <d v="2026-05-16T00:00:00"/>
    <s v="INC08-TF"/>
    <s v="URGENTE"/>
    <n v="-1"/>
    <n v="2"/>
    <n v="335502"/>
    <s v="0000-0001"/>
    <n v="1"/>
    <n v="5453134"/>
    <s v=""/>
    <s v="PERSAN BOX"/>
    <x v="4"/>
    <n v="0.44269999999999998"/>
    <n v="8.8550000000000004"/>
    <n v="1"/>
    <x v="7"/>
    <s v="TF"/>
    <n v="770"/>
    <n v="575"/>
    <d v="2026-05-06T15:17:3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FB"/>
    <s v="URGENTE"/>
    <n v="-1"/>
    <n v="2"/>
    <n v="335508"/>
    <s v="0000-0001"/>
    <n v="1"/>
    <n v="5453156"/>
    <s v=""/>
    <s v="PERSAN BOX"/>
    <x v="4"/>
    <n v="0.83020000000000005"/>
    <n v="16.605"/>
    <n v="1"/>
    <x v="7"/>
    <s v="FB"/>
    <n v="450"/>
    <n v="1845"/>
    <d v="2026-05-11T13:50:16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511"/>
    <s v="0001-0001"/>
    <n v="1"/>
    <n v="5453162"/>
    <s v=""/>
    <s v="VID LIBRIANI"/>
    <x v="14"/>
    <n v="1.6912"/>
    <n v="33.8247"/>
    <n v="1"/>
    <x v="7"/>
    <s v="TE16"/>
    <n v="819"/>
    <n v="2065"/>
    <d v="2026-05-08T14:55:5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Q"/>
    <e v="#N/A"/>
    <n v="-1"/>
    <e v="#N/A"/>
    <n v="335515"/>
    <s v="0000-0001"/>
    <n v="1"/>
    <n v="5453184"/>
    <s v=""/>
    <s v="ALU PRO ESQ"/>
    <x v="14"/>
    <n v="3.6680000000000001"/>
    <n v="73.36"/>
    <n v="1"/>
    <x v="7"/>
    <s v="TFQ"/>
    <n v="2000"/>
    <n v="1834"/>
    <d v="2026-05-11T11:28:39"/>
    <x v="8"/>
    <m/>
    <m/>
    <m/>
    <m/>
    <m/>
    <m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Q"/>
    <e v="#N/A"/>
    <n v="-1"/>
    <e v="#N/A"/>
    <n v="335516"/>
    <s v="0000-0001"/>
    <n v="1"/>
    <n v="5453185"/>
    <s v=""/>
    <s v="ALU PRO ESQ"/>
    <x v="14"/>
    <n v="1.8580000000000001"/>
    <n v="37.159999999999997"/>
    <n v="1"/>
    <x v="7"/>
    <s v="TFQ"/>
    <n v="2000"/>
    <n v="929"/>
    <d v="2026-05-11T11:28:39"/>
    <x v="8"/>
    <m/>
    <m/>
    <m/>
    <m/>
    <m/>
    <m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19"/>
    <s v="0001-0001"/>
    <n v="1"/>
    <n v="5453191"/>
    <s v=""/>
    <s v="ALU PRO ESQ"/>
    <x v="14"/>
    <n v="1.2284999999999999"/>
    <n v="24.57"/>
    <n v="1"/>
    <x v="7"/>
    <s v="TE12"/>
    <n v="650"/>
    <n v="1890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19"/>
    <s v="0001-0002"/>
    <n v="2"/>
    <n v="5453192"/>
    <s v=""/>
    <s v="ALU PRO ESQ"/>
    <x v="14"/>
    <n v="1.0175000000000001"/>
    <n v="20.350000000000001"/>
    <n v="1"/>
    <x v="7"/>
    <s v="TF"/>
    <n v="550"/>
    <n v="1850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22"/>
    <s v="0001-0001"/>
    <n v="1"/>
    <n v="5453196"/>
    <s v=""/>
    <s v="ALU PRO ESQ"/>
    <x v="14"/>
    <n v="1.4175"/>
    <n v="28.35"/>
    <n v="1"/>
    <x v="7"/>
    <s v="TE12"/>
    <n v="750"/>
    <n v="1890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22"/>
    <s v="0001-0002"/>
    <n v="2"/>
    <n v="5453197"/>
    <s v=""/>
    <s v="ALU PRO ESQ"/>
    <x v="14"/>
    <n v="1.3875"/>
    <n v="27.75"/>
    <n v="1"/>
    <x v="7"/>
    <s v="TF"/>
    <n v="750"/>
    <n v="1850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24"/>
    <s v="0001-0001"/>
    <n v="1"/>
    <n v="5453211"/>
    <s v=""/>
    <s v="ALU PRO ESQ"/>
    <x v="14"/>
    <n v="1.2284999999999999"/>
    <n v="24.57"/>
    <n v="1"/>
    <x v="7"/>
    <s v="TE12"/>
    <n v="650"/>
    <n v="1890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24"/>
    <s v="0001-0002"/>
    <n v="2"/>
    <n v="5453212"/>
    <s v=""/>
    <s v="ALU PRO ESQ"/>
    <x v="14"/>
    <n v="1.2024999999999999"/>
    <n v="24.05"/>
    <n v="1"/>
    <x v="7"/>
    <s v="TF"/>
    <n v="650"/>
    <n v="1850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26"/>
    <s v="0001-0001"/>
    <n v="1"/>
    <n v="5453215"/>
    <s v=""/>
    <s v="ALU PRO ESQ"/>
    <x v="14"/>
    <n v="1.6493"/>
    <n v="32.985700000000001"/>
    <n v="1"/>
    <x v="7"/>
    <s v="TF"/>
    <n v="644"/>
    <n v="2561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26"/>
    <s v="0001-0002"/>
    <n v="2"/>
    <n v="5453216"/>
    <s v=""/>
    <s v="ALU PRO ESQ"/>
    <x v="14"/>
    <n v="1.6493"/>
    <n v="32.985700000000001"/>
    <n v="1"/>
    <x v="7"/>
    <s v="TF"/>
    <n v="644"/>
    <n v="2561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26"/>
    <s v="0001-0003"/>
    <n v="3"/>
    <n v="5453217"/>
    <s v=""/>
    <s v="ALU PRO ESQ"/>
    <x v="14"/>
    <n v="1.9351"/>
    <n v="38.7029"/>
    <n v="1"/>
    <x v="7"/>
    <s v="TE12"/>
    <n v="744"/>
    <n v="2601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m/>
    <e v="#N/A"/>
    <e v="#N/A"/>
    <e v="#N/A"/>
    <s v="INC06-TF"/>
    <s v="URGENTE"/>
    <n v="-1"/>
    <n v="2"/>
    <n v="335539"/>
    <s v="0000-0006"/>
    <n v="6"/>
    <n v="5453244"/>
    <s v=""/>
    <s v="HOTEL TORIBA"/>
    <x v="5"/>
    <n v="0.82150000000000001"/>
    <n v="12.3225"/>
    <n v="1"/>
    <x v="9"/>
    <s v="TF"/>
    <n v="2650"/>
    <n v="310"/>
    <d v="2026-05-11T14:23:31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e v="#N/A"/>
    <e v="#N/A"/>
    <e v="#N/A"/>
    <s v="INC06-TF"/>
    <s v="URGENTE"/>
    <n v="-1"/>
    <n v="2"/>
    <n v="335539"/>
    <s v="0000-0007"/>
    <n v="7"/>
    <n v="5453245"/>
    <s v=""/>
    <s v="HOTEL TORIBA"/>
    <x v="5"/>
    <n v="1.1415999999999999"/>
    <n v="17.123200000000001"/>
    <n v="1"/>
    <x v="9"/>
    <s v="TF"/>
    <n v="2890"/>
    <n v="395"/>
    <d v="2026-05-11T14:23:31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44"/>
    <s v="0001-0001"/>
    <n v="1"/>
    <n v="5453359"/>
    <s v=""/>
    <s v="BOX E BOX"/>
    <x v="4"/>
    <n v="0.35160000000000002"/>
    <n v="7.0309999999999997"/>
    <n v="1"/>
    <x v="7"/>
    <s v="TF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44"/>
    <s v="0001-0002"/>
    <n v="2"/>
    <n v="5453360"/>
    <s v=""/>
    <s v="BOX E BOX"/>
    <x v="4"/>
    <n v="0.35160000000000002"/>
    <n v="7.0309999999999997"/>
    <n v="1"/>
    <x v="7"/>
    <s v="TF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44"/>
    <s v="0001-0003"/>
    <n v="3"/>
    <n v="5453361"/>
    <s v=""/>
    <s v="BOX E BOX"/>
    <x v="4"/>
    <n v="0.35160000000000002"/>
    <n v="7.0309999999999997"/>
    <n v="1"/>
    <x v="7"/>
    <s v="TF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544"/>
    <s v="0001-0004"/>
    <n v="4"/>
    <n v="5453362"/>
    <s v=""/>
    <s v="BOX E BOX"/>
    <x v="4"/>
    <n v="0.35160000000000002"/>
    <n v="7.0309999999999997"/>
    <n v="1"/>
    <x v="7"/>
    <s v="TF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44"/>
    <s v="0001-0005"/>
    <n v="5"/>
    <n v="5453363"/>
    <s v=""/>
    <s v="BOX E BOX"/>
    <x v="4"/>
    <n v="0.37119999999999997"/>
    <n v="7.4240000000000004"/>
    <n v="1"/>
    <x v="7"/>
    <s v="TE12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44"/>
    <s v="0001-0006"/>
    <n v="6"/>
    <n v="5453364"/>
    <s v=""/>
    <s v="BOX E BOX"/>
    <x v="4"/>
    <n v="0.37119999999999997"/>
    <n v="7.4240000000000004"/>
    <n v="1"/>
    <x v="7"/>
    <s v="TE12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44"/>
    <s v="0001-0007"/>
    <n v="7"/>
    <n v="5453365"/>
    <s v=""/>
    <s v="BOX E BOX"/>
    <x v="4"/>
    <n v="0.37119999999999997"/>
    <n v="7.4240000000000004"/>
    <n v="1"/>
    <x v="7"/>
    <s v="TE12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44"/>
    <s v="0001-0008"/>
    <n v="8"/>
    <n v="5453366"/>
    <s v=""/>
    <s v="BOX E BOX"/>
    <x v="4"/>
    <n v="0.37119999999999997"/>
    <n v="7.4240000000000004"/>
    <n v="1"/>
    <x v="7"/>
    <s v="TE12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544"/>
    <s v="0002-0009"/>
    <n v="9"/>
    <n v="5453367"/>
    <s v=""/>
    <s v="BOX E BOX"/>
    <x v="4"/>
    <n v="0.41"/>
    <n v="8.2010000000000005"/>
    <n v="1"/>
    <x v="7"/>
    <s v="TE12"/>
    <n v="695"/>
    <n v="590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03"/>
    <s v="0000-0001"/>
    <n v="1"/>
    <n v="5453752"/>
    <s v=""/>
    <s v="BR ALUMINIUM FRAMES"/>
    <x v="14"/>
    <n v="2.7452000000000001"/>
    <n v="54.903599999999997"/>
    <n v="1"/>
    <x v="7"/>
    <s v="TF"/>
    <n v="1010"/>
    <n v="2718"/>
    <d v="2026-05-11T14:28:3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03"/>
    <s v="0000-0002"/>
    <n v="2"/>
    <n v="5453753"/>
    <s v=""/>
    <s v="BR ALUMINIUM FRAMES"/>
    <x v="14"/>
    <n v="2.7452000000000001"/>
    <n v="54.903599999999997"/>
    <n v="1"/>
    <x v="7"/>
    <s v="TF"/>
    <n v="1010"/>
    <n v="2718"/>
    <d v="2026-05-11T14:28:3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03"/>
    <s v="0000-0003"/>
    <n v="3"/>
    <n v="5453754"/>
    <s v=""/>
    <s v="BR ALUMINIUM FRAMES"/>
    <x v="14"/>
    <n v="2.7452000000000001"/>
    <n v="54.903599999999997"/>
    <n v="1"/>
    <x v="7"/>
    <s v="TF"/>
    <n v="1010"/>
    <n v="2718"/>
    <d v="2026-05-11T14:28:3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6-TF"/>
    <s v="URGENTE"/>
    <n v="-1"/>
    <n v="2"/>
    <n v="335612"/>
    <s v="0000-0016"/>
    <n v="16"/>
    <n v="5453895"/>
    <s v=""/>
    <s v="TAMBAU ULIBOX"/>
    <x v="4"/>
    <n v="0.69979999999999998"/>
    <n v="10.497299999999999"/>
    <n v="1"/>
    <x v="9"/>
    <s v="TF"/>
    <n v="487"/>
    <n v="1437"/>
    <d v="2026-05-11T15:26:28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614"/>
    <s v="0001-0001"/>
    <n v="1"/>
    <n v="5453903"/>
    <s v=""/>
    <s v="TAMBAU ULIBOX"/>
    <x v="4"/>
    <n v="0.44619999999999999"/>
    <n v="8.9245999999999999"/>
    <n v="1"/>
    <x v="7"/>
    <s v="TE12"/>
    <n v="787"/>
    <n v="567"/>
    <d v="2026-05-11T15:26:4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614"/>
    <s v="0002-0002"/>
    <n v="2"/>
    <n v="5453904"/>
    <s v=""/>
    <s v="TAMBAU ULIBOX"/>
    <x v="4"/>
    <n v="0.43280000000000002"/>
    <n v="8.6559000000000008"/>
    <n v="1"/>
    <x v="7"/>
    <s v="TE12"/>
    <n v="754"/>
    <n v="574"/>
    <d v="2026-05-11T15:26:4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FUM08-TF"/>
    <s v="URGENTE"/>
    <n v="-1"/>
    <n v="2"/>
    <n v="335636"/>
    <s v="0001-0001"/>
    <n v="1"/>
    <n v="5454028"/>
    <s v=""/>
    <s v="TG VID"/>
    <x v="0"/>
    <n v="0.32669999999999999"/>
    <n v="6.5335000000000001"/>
    <n v="1"/>
    <x v="8"/>
    <s v="TF"/>
    <n v="365"/>
    <n v="895"/>
    <d v="2026-05-11T16:2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FUM08-TF"/>
    <s v="URGENTE"/>
    <n v="-1"/>
    <n v="2"/>
    <n v="335636"/>
    <s v="0001-0002"/>
    <n v="2"/>
    <n v="5454029"/>
    <s v=""/>
    <s v="TG VID"/>
    <x v="0"/>
    <n v="0.32669999999999999"/>
    <n v="6.5335000000000001"/>
    <n v="1"/>
    <x v="8"/>
    <s v="TF"/>
    <n v="365"/>
    <n v="895"/>
    <d v="2026-05-11T16:2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FUM08-TE12"/>
    <s v="URGENTE"/>
    <n v="-1"/>
    <n v="2"/>
    <n v="335636"/>
    <s v="0001-0003"/>
    <n v="3"/>
    <n v="5454030"/>
    <s v=""/>
    <s v="TG VID"/>
    <x v="0"/>
    <n v="0.38800000000000001"/>
    <n v="7.7605000000000004"/>
    <n v="1"/>
    <x v="8"/>
    <s v="TE12"/>
    <n v="415"/>
    <n v="935"/>
    <d v="2026-05-11T16:20:17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FUM08-TE12"/>
    <s v="URGENTE"/>
    <n v="-1"/>
    <n v="2"/>
    <n v="335636"/>
    <s v="0001-0004"/>
    <n v="4"/>
    <n v="5454031"/>
    <s v=""/>
    <s v="TG VID"/>
    <x v="0"/>
    <n v="0.38800000000000001"/>
    <n v="7.7605000000000004"/>
    <n v="1"/>
    <x v="8"/>
    <s v="TE12"/>
    <n v="415"/>
    <n v="935"/>
    <d v="2026-05-11T16:20:17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637"/>
    <s v="0001-0001"/>
    <n v="1"/>
    <n v="5454032"/>
    <s v=""/>
    <s v="TG VID"/>
    <x v="0"/>
    <n v="1.2063999999999999"/>
    <n v="24.128"/>
    <n v="1"/>
    <x v="7"/>
    <s v="TE12"/>
    <n v="580"/>
    <n v="2080"/>
    <d v="2026-05-11T16:23:3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38"/>
    <s v="0000-0001"/>
    <n v="1"/>
    <n v="5454033"/>
    <s v=""/>
    <s v="TG VID"/>
    <x v="0"/>
    <n v="2.1133000000000002"/>
    <n v="42.265000000000001"/>
    <n v="1"/>
    <x v="7"/>
    <s v="TF"/>
    <n v="1975"/>
    <n v="1070"/>
    <d v="2026-05-11T16:2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38"/>
    <s v="0000-0002"/>
    <n v="2"/>
    <n v="5454034"/>
    <s v=""/>
    <s v="TG VID"/>
    <x v="0"/>
    <n v="1.0296000000000001"/>
    <n v="20.591999999999999"/>
    <n v="1"/>
    <x v="7"/>
    <s v="TF"/>
    <n v="1170"/>
    <n v="880"/>
    <d v="2026-05-11T16:2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52"/>
    <s v="0001-0001"/>
    <n v="1"/>
    <n v="5454231"/>
    <s v=""/>
    <s v="ULIBOX"/>
    <x v="4"/>
    <n v="0.62790000000000001"/>
    <n v="12.558199999999999"/>
    <n v="1"/>
    <x v="7"/>
    <s v="TF"/>
    <n v="612"/>
    <n v="1026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52"/>
    <s v="0001-0002"/>
    <n v="2"/>
    <n v="5454232"/>
    <s v=""/>
    <s v="ULIBOX"/>
    <x v="4"/>
    <n v="0.62790000000000001"/>
    <n v="12.558199999999999"/>
    <n v="1"/>
    <x v="7"/>
    <s v="TF"/>
    <n v="612"/>
    <n v="1026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652"/>
    <s v="0001-0003"/>
    <n v="3"/>
    <n v="5454233"/>
    <s v=""/>
    <s v="ULIBOX"/>
    <x v="4"/>
    <n v="0.70569999999999999"/>
    <n v="14.113799999999999"/>
    <n v="1"/>
    <x v="7"/>
    <s v="TE12"/>
    <n v="662"/>
    <n v="1066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652"/>
    <s v="0001-0004"/>
    <n v="4"/>
    <n v="5454234"/>
    <s v=""/>
    <s v="ULIBOX"/>
    <x v="4"/>
    <n v="0.70569999999999999"/>
    <n v="14.113799999999999"/>
    <n v="1"/>
    <x v="7"/>
    <s v="TE12"/>
    <n v="662"/>
    <n v="1066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53"/>
    <s v="0001-0001"/>
    <n v="1"/>
    <n v="5454235"/>
    <s v=""/>
    <s v="ULIBOX"/>
    <x v="4"/>
    <n v="0.65620000000000001"/>
    <n v="13.1242"/>
    <n v="1"/>
    <x v="7"/>
    <s v="TF"/>
    <n v="622"/>
    <n v="105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653"/>
    <s v="0001-0002"/>
    <n v="2"/>
    <n v="5454236"/>
    <s v=""/>
    <s v="ULIBOX"/>
    <x v="4"/>
    <n v="0.65620000000000001"/>
    <n v="13.1242"/>
    <n v="1"/>
    <x v="7"/>
    <s v="TF"/>
    <n v="622"/>
    <n v="105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653"/>
    <s v="0001-0003"/>
    <n v="3"/>
    <n v="5454237"/>
    <s v=""/>
    <s v="ULIBOX"/>
    <x v="4"/>
    <n v="0.73580000000000001"/>
    <n v="14.716799999999999"/>
    <n v="1"/>
    <x v="7"/>
    <s v="TE12"/>
    <n v="672"/>
    <n v="109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653"/>
    <s v="0001-0004"/>
    <n v="4"/>
    <n v="5454238"/>
    <s v=""/>
    <s v="ULIBOX"/>
    <x v="4"/>
    <n v="0.73580000000000001"/>
    <n v="14.716799999999999"/>
    <n v="1"/>
    <x v="7"/>
    <s v="TE12"/>
    <n v="672"/>
    <n v="109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654"/>
    <s v="0001-0001"/>
    <n v="1"/>
    <n v="5454239"/>
    <s v=""/>
    <s v="ULIBOX"/>
    <x v="4"/>
    <n v="0.48720000000000002"/>
    <n v="9.7439999999999998"/>
    <n v="1"/>
    <x v="7"/>
    <s v="TE16"/>
    <n v="840"/>
    <n v="58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655"/>
    <s v="0001-0001"/>
    <n v="1"/>
    <n v="5454240"/>
    <s v=""/>
    <s v="ULIBOX"/>
    <x v="4"/>
    <n v="0.48180000000000001"/>
    <n v="9.6349999999999998"/>
    <n v="1"/>
    <x v="7"/>
    <s v="TE16"/>
    <n v="1025"/>
    <n v="47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730"/>
    <s v="0001-0001"/>
    <n v="1"/>
    <n v="5454550"/>
    <s v=""/>
    <s v="ULIBOX"/>
    <x v="4"/>
    <n v="0.51639999999999997"/>
    <n v="10.327400000000001"/>
    <n v="1"/>
    <x v="7"/>
    <s v="TE16"/>
    <n v="944"/>
    <n v="547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733"/>
    <s v="0001-0001"/>
    <n v="1"/>
    <n v="5454556"/>
    <s v=""/>
    <s v="ULIBOX"/>
    <x v="4"/>
    <n v="0.58860000000000001"/>
    <n v="11.771800000000001"/>
    <n v="1"/>
    <x v="7"/>
    <s v="TE16"/>
    <n v="1274"/>
    <n v="462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"/>
    <s v="URGENTE"/>
    <n v="-1"/>
    <n v="2"/>
    <n v="335736"/>
    <s v="0001-0001"/>
    <n v="1"/>
    <n v="5454559"/>
    <s v=""/>
    <s v="ULIBOX"/>
    <x v="4"/>
    <n v="0.31530000000000002"/>
    <n v="6.3066000000000004"/>
    <n v="1"/>
    <x v="7"/>
    <s v="TE"/>
    <n v="690"/>
    <n v="457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"/>
    <s v="URGENTE"/>
    <n v="-1"/>
    <n v="2"/>
    <n v="335736"/>
    <s v="0002-0002"/>
    <n v="2"/>
    <n v="5454560"/>
    <s v=""/>
    <s v="ULIBOX"/>
    <x v="4"/>
    <n v="0.31530000000000002"/>
    <n v="6.3066000000000004"/>
    <n v="1"/>
    <x v="7"/>
    <s v="TE"/>
    <n v="690"/>
    <n v="457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37"/>
    <s v="0001-0001"/>
    <n v="1"/>
    <n v="5454561"/>
    <s v=""/>
    <s v="ULIBOX"/>
    <x v="4"/>
    <n v="1.5184"/>
    <n v="30.367999999999999"/>
    <n v="1"/>
    <x v="7"/>
    <s v="TE12"/>
    <n v="730"/>
    <n v="208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37"/>
    <s v="0001-0002"/>
    <n v="2"/>
    <n v="5454562"/>
    <s v=""/>
    <s v="ULIBOX"/>
    <x v="4"/>
    <n v="1.3906000000000001"/>
    <n v="27.812000000000001"/>
    <n v="1"/>
    <x v="7"/>
    <s v="TF"/>
    <n v="680"/>
    <n v="2045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38"/>
    <s v="0001-0001"/>
    <n v="1"/>
    <n v="5454563"/>
    <s v=""/>
    <s v="ULIBOX"/>
    <x v="4"/>
    <n v="0.67559999999999998"/>
    <n v="13.5128"/>
    <n v="1"/>
    <x v="7"/>
    <s v="TF"/>
    <n v="635"/>
    <n v="106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38"/>
    <s v="0001-0002"/>
    <n v="2"/>
    <n v="5454564"/>
    <s v=""/>
    <s v="ULIBOX"/>
    <x v="4"/>
    <n v="0.67559999999999998"/>
    <n v="13.5128"/>
    <n v="1"/>
    <x v="7"/>
    <s v="TF"/>
    <n v="635"/>
    <n v="106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38"/>
    <s v="0001-0003"/>
    <n v="3"/>
    <n v="5454565"/>
    <s v=""/>
    <s v="ULIBOX"/>
    <x v="4"/>
    <n v="0.75619999999999998"/>
    <n v="15.1248"/>
    <n v="1"/>
    <x v="7"/>
    <s v="TE12"/>
    <n v="685"/>
    <n v="110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38"/>
    <s v="0001-0004"/>
    <n v="4"/>
    <n v="5454566"/>
    <s v=""/>
    <s v="ULIBOX"/>
    <x v="4"/>
    <n v="0.75619999999999998"/>
    <n v="15.1248"/>
    <n v="1"/>
    <x v="7"/>
    <s v="TE12"/>
    <n v="685"/>
    <n v="110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FB"/>
    <s v="URGENTE"/>
    <n v="-1"/>
    <n v="2"/>
    <n v="335741"/>
    <s v="0000-0001"/>
    <n v="1"/>
    <n v="5454570"/>
    <s v=""/>
    <s v="ULIBOX"/>
    <x v="4"/>
    <n v="1.1992"/>
    <n v="23.984999999999999"/>
    <n v="1"/>
    <x v="7"/>
    <s v="FB"/>
    <n v="650"/>
    <n v="1845"/>
    <d v="2026-05-11T16:01:13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42"/>
    <s v="0001-0001"/>
    <n v="1"/>
    <n v="5454571"/>
    <s v=""/>
    <s v="ULIBOX"/>
    <x v="4"/>
    <n v="0.67390000000000005"/>
    <n v="13.478199999999999"/>
    <n v="1"/>
    <x v="7"/>
    <s v="TF"/>
    <n v="631"/>
    <n v="106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42"/>
    <s v="0001-0002"/>
    <n v="2"/>
    <n v="5454572"/>
    <s v=""/>
    <s v="ULIBOX"/>
    <x v="4"/>
    <n v="0.67390000000000005"/>
    <n v="13.478199999999999"/>
    <n v="1"/>
    <x v="7"/>
    <s v="TF"/>
    <n v="631"/>
    <n v="106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42"/>
    <s v="0001-0003"/>
    <n v="3"/>
    <n v="5454573"/>
    <s v=""/>
    <s v="ULIBOX"/>
    <x v="4"/>
    <n v="0.75449999999999995"/>
    <n v="15.090999999999999"/>
    <n v="1"/>
    <x v="7"/>
    <s v="TE12"/>
    <n v="681"/>
    <n v="110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42"/>
    <s v="0001-0004"/>
    <n v="4"/>
    <n v="5454574"/>
    <s v=""/>
    <s v="ULIBOX"/>
    <x v="4"/>
    <n v="0.75449999999999995"/>
    <n v="15.090999999999999"/>
    <n v="1"/>
    <x v="7"/>
    <s v="TE12"/>
    <n v="681"/>
    <n v="110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46"/>
    <s v="0001-0001"/>
    <n v="1"/>
    <n v="5454588"/>
    <s v=""/>
    <s v="ULIBOX"/>
    <x v="4"/>
    <n v="0.24790000000000001"/>
    <n v="4.9580000000000002"/>
    <n v="1"/>
    <x v="7"/>
    <s v="TE12"/>
    <n v="740"/>
    <n v="335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47"/>
    <s v="0001-0001"/>
    <n v="1"/>
    <n v="5454589"/>
    <s v=""/>
    <s v="ULIBOX"/>
    <x v="4"/>
    <n v="0.65810000000000002"/>
    <n v="13.1615"/>
    <n v="1"/>
    <x v="7"/>
    <s v="TF"/>
    <n v="622"/>
    <n v="105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47"/>
    <s v="0001-0002"/>
    <n v="2"/>
    <n v="5454590"/>
    <s v=""/>
    <s v="ULIBOX"/>
    <x v="4"/>
    <n v="0.65810000000000002"/>
    <n v="13.1615"/>
    <n v="1"/>
    <x v="7"/>
    <s v="TF"/>
    <n v="622"/>
    <n v="105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47"/>
    <s v="0001-0003"/>
    <n v="3"/>
    <n v="5454591"/>
    <s v=""/>
    <s v="ULIBOX"/>
    <x v="4"/>
    <n v="0.7379"/>
    <n v="14.757099999999999"/>
    <n v="1"/>
    <x v="7"/>
    <s v="TE12"/>
    <n v="672"/>
    <n v="10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47"/>
    <s v="0001-0004"/>
    <n v="4"/>
    <n v="5454592"/>
    <s v=""/>
    <s v="ULIBOX"/>
    <x v="4"/>
    <n v="0.7379"/>
    <n v="14.757099999999999"/>
    <n v="1"/>
    <x v="7"/>
    <s v="TE12"/>
    <n v="672"/>
    <n v="10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48"/>
    <s v="0001-0001"/>
    <n v="1"/>
    <n v="5454593"/>
    <s v=""/>
    <s v="ULIBOX"/>
    <x v="4"/>
    <n v="0.66359999999999997"/>
    <n v="13.2719"/>
    <n v="1"/>
    <x v="7"/>
    <s v="TF"/>
    <n v="629"/>
    <n v="1055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48"/>
    <s v="0001-0002"/>
    <n v="2"/>
    <n v="5454594"/>
    <s v=""/>
    <s v="ULIBOX"/>
    <x v="4"/>
    <n v="0.66359999999999997"/>
    <n v="13.2719"/>
    <n v="1"/>
    <x v="7"/>
    <s v="TF"/>
    <n v="629"/>
    <n v="1055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48"/>
    <s v="0001-0003"/>
    <n v="3"/>
    <n v="5454595"/>
    <s v=""/>
    <s v="ULIBOX"/>
    <x v="4"/>
    <n v="0.74350000000000005"/>
    <n v="14.870100000000001"/>
    <n v="1"/>
    <x v="7"/>
    <s v="TE12"/>
    <n v="679"/>
    <n v="1095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48"/>
    <s v="0001-0004"/>
    <n v="4"/>
    <n v="5454596"/>
    <s v=""/>
    <s v="ULIBOX"/>
    <x v="4"/>
    <n v="0.74350000000000005"/>
    <n v="14.870100000000001"/>
    <n v="1"/>
    <x v="7"/>
    <s v="TE12"/>
    <n v="679"/>
    <n v="1095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51"/>
    <s v="0000-0001"/>
    <n v="1"/>
    <n v="5454612"/>
    <s v=""/>
    <s v="ULIBOX"/>
    <x v="4"/>
    <n v="0.71060000000000001"/>
    <n v="14.2128"/>
    <n v="1"/>
    <x v="7"/>
    <s v="TF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51"/>
    <s v="0000-0002"/>
    <n v="2"/>
    <n v="5454613"/>
    <s v=""/>
    <s v="ULIBOX"/>
    <x v="4"/>
    <n v="0.71060000000000001"/>
    <n v="14.2128"/>
    <n v="1"/>
    <x v="7"/>
    <s v="TF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51"/>
    <s v="0000-0003"/>
    <n v="3"/>
    <n v="5454614"/>
    <s v=""/>
    <s v="ULIBOX"/>
    <x v="4"/>
    <n v="0.71060000000000001"/>
    <n v="14.2128"/>
    <n v="1"/>
    <x v="7"/>
    <s v="TF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51"/>
    <s v="0000-0004"/>
    <n v="4"/>
    <n v="5454615"/>
    <s v=""/>
    <s v="ULIBOX"/>
    <x v="4"/>
    <n v="0.71060000000000001"/>
    <n v="14.2128"/>
    <n v="1"/>
    <x v="7"/>
    <s v="TF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53"/>
    <s v="0000-0001"/>
    <n v="1"/>
    <n v="5454618"/>
    <s v=""/>
    <s v="ULIBOX"/>
    <x v="4"/>
    <n v="0.72460000000000002"/>
    <n v="14.4925"/>
    <n v="1"/>
    <x v="7"/>
    <s v="TF"/>
    <n v="935"/>
    <n v="77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56"/>
    <s v="0001-0001"/>
    <n v="1"/>
    <n v="5454779"/>
    <s v=""/>
    <s v="ULIBOX"/>
    <x v="4"/>
    <n v="0.4098"/>
    <n v="8.1958000000000002"/>
    <n v="1"/>
    <x v="7"/>
    <s v="TF"/>
    <n v="608"/>
    <n v="67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56"/>
    <s v="0001-0002"/>
    <n v="2"/>
    <n v="5454780"/>
    <s v=""/>
    <s v="ULIBOX"/>
    <x v="4"/>
    <n v="0.4098"/>
    <n v="8.1958000000000002"/>
    <n v="1"/>
    <x v="7"/>
    <s v="TF"/>
    <n v="608"/>
    <n v="67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56"/>
    <s v="0001-0003"/>
    <n v="3"/>
    <n v="5454781"/>
    <s v=""/>
    <s v="ULIBOX"/>
    <x v="4"/>
    <n v="0.46910000000000002"/>
    <n v="9.3819999999999997"/>
    <n v="1"/>
    <x v="7"/>
    <s v="TE12"/>
    <n v="657"/>
    <n v="71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56"/>
    <s v="0001-0004"/>
    <n v="4"/>
    <n v="5454782"/>
    <s v=""/>
    <s v="ULIBOX"/>
    <x v="4"/>
    <n v="0.46910000000000002"/>
    <n v="9.3819999999999997"/>
    <n v="1"/>
    <x v="7"/>
    <s v="TE12"/>
    <n v="657"/>
    <n v="71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63"/>
    <s v="0001-0002"/>
    <n v="2"/>
    <n v="5454836"/>
    <s v=""/>
    <s v="ULIBOX"/>
    <x v="4"/>
    <n v="0.67010000000000003"/>
    <n v="13.4015"/>
    <n v="1"/>
    <x v="7"/>
    <s v="TF"/>
    <n v="628"/>
    <n v="1067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63"/>
    <s v="0001-0003"/>
    <n v="3"/>
    <n v="5454837"/>
    <s v=""/>
    <s v="ULIBOX"/>
    <x v="4"/>
    <n v="0.75049999999999994"/>
    <n v="15.010899999999999"/>
    <n v="1"/>
    <x v="7"/>
    <s v="TE12"/>
    <n v="678"/>
    <n v="110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63"/>
    <s v="0001-0004"/>
    <n v="4"/>
    <n v="5454838"/>
    <s v=""/>
    <s v="ULIBOX"/>
    <x v="4"/>
    <n v="0.75049999999999994"/>
    <n v="15.010899999999999"/>
    <n v="1"/>
    <x v="7"/>
    <s v="TE12"/>
    <n v="678"/>
    <n v="110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767"/>
    <s v="0001-0001"/>
    <n v="1"/>
    <n v="5454885"/>
    <s v=""/>
    <s v="ULIBOX"/>
    <x v="4"/>
    <n v="0.64100000000000001"/>
    <n v="12.820499999999999"/>
    <n v="1"/>
    <x v="7"/>
    <s v="TE16"/>
    <n v="825"/>
    <n v="77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70"/>
    <s v="0001-0001"/>
    <n v="1"/>
    <n v="5454902"/>
    <s v=""/>
    <s v="ULIBOX"/>
    <x v="4"/>
    <n v="0.66720000000000002"/>
    <n v="13.3436"/>
    <n v="1"/>
    <x v="7"/>
    <s v="TF"/>
    <n v="633"/>
    <n v="1054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70"/>
    <s v="0001-0002"/>
    <n v="2"/>
    <n v="5454903"/>
    <s v=""/>
    <s v="ULIBOX"/>
    <x v="4"/>
    <n v="0.66720000000000002"/>
    <n v="13.3436"/>
    <n v="1"/>
    <x v="7"/>
    <s v="TF"/>
    <n v="633"/>
    <n v="1054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70"/>
    <s v="0001-0003"/>
    <n v="3"/>
    <n v="5454904"/>
    <s v=""/>
    <s v="ULIBOX"/>
    <x v="4"/>
    <n v="0.74719999999999998"/>
    <n v="14.944000000000001"/>
    <n v="1"/>
    <x v="7"/>
    <s v="TE12"/>
    <n v="683"/>
    <n v="1094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70"/>
    <s v="0001-0004"/>
    <n v="4"/>
    <n v="5454905"/>
    <s v=""/>
    <s v="ULIBOX"/>
    <x v="4"/>
    <n v="0.74719999999999998"/>
    <n v="14.944000000000001"/>
    <n v="1"/>
    <x v="7"/>
    <s v="TE12"/>
    <n v="683"/>
    <n v="1094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71"/>
    <s v="0001-0001"/>
    <n v="1"/>
    <n v="5454908"/>
    <s v=""/>
    <s v="ULIBOX"/>
    <x v="4"/>
    <n v="0.39300000000000002"/>
    <n v="7.8592000000000004"/>
    <n v="1"/>
    <x v="7"/>
    <s v="TF"/>
    <n v="614"/>
    <n v="64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71"/>
    <s v="0001-0002"/>
    <n v="2"/>
    <n v="5454909"/>
    <s v=""/>
    <s v="ULIBOX"/>
    <x v="4"/>
    <n v="0.39300000000000002"/>
    <n v="7.8592000000000004"/>
    <n v="1"/>
    <x v="7"/>
    <s v="TF"/>
    <n v="614"/>
    <n v="64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71"/>
    <s v="0001-0003"/>
    <n v="3"/>
    <n v="5454910"/>
    <s v=""/>
    <s v="ULIBOX"/>
    <x v="4"/>
    <n v="0.45150000000000001"/>
    <n v="9.0304000000000002"/>
    <n v="1"/>
    <x v="7"/>
    <s v="TE12"/>
    <n v="664"/>
    <n v="68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71"/>
    <s v="0001-0004"/>
    <n v="4"/>
    <n v="5454911"/>
    <s v=""/>
    <s v="ULIBOX"/>
    <x v="4"/>
    <n v="0.45150000000000001"/>
    <n v="9.0304000000000002"/>
    <n v="1"/>
    <x v="7"/>
    <s v="TE12"/>
    <n v="664"/>
    <n v="68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"/>
    <s v="URGENTE"/>
    <n v="-1"/>
    <n v="2"/>
    <n v="335772"/>
    <s v="0001-0001"/>
    <n v="1"/>
    <n v="5454912"/>
    <s v=""/>
    <s v="ULIBOX"/>
    <x v="4"/>
    <n v="0.26400000000000001"/>
    <n v="5.28"/>
    <n v="1"/>
    <x v="7"/>
    <s v="TE"/>
    <n v="528"/>
    <n v="50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"/>
    <s v="URGENTE"/>
    <n v="-1"/>
    <n v="2"/>
    <n v="335772"/>
    <s v="0002-0002"/>
    <n v="2"/>
    <n v="5454913"/>
    <s v=""/>
    <s v="ULIBOX"/>
    <x v="4"/>
    <n v="0.26400000000000001"/>
    <n v="5.28"/>
    <n v="1"/>
    <x v="7"/>
    <s v="TE"/>
    <n v="528"/>
    <n v="50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PCB"/>
    <s v="URGENTE"/>
    <n v="-1"/>
    <n v="2"/>
    <n v="335773"/>
    <s v="0001-0001"/>
    <n v="1"/>
    <n v="5454914"/>
    <s v=""/>
    <s v="ULIBOX"/>
    <x v="4"/>
    <n v="1.504"/>
    <n v="30.08"/>
    <n v="1"/>
    <x v="7"/>
    <s v="PCB"/>
    <n v="800"/>
    <n v="1880"/>
    <d v="2026-05-11T16:01:14"/>
    <x v="8"/>
    <m/>
    <m/>
    <m/>
    <m/>
    <m/>
    <m/>
    <m/>
    <m/>
    <s v="N/R"/>
    <s v="N/R"/>
    <s v="N/R"/>
    <s v="N/R"/>
    <m/>
    <s v="N/R"/>
    <s v="N/R"/>
    <s v="N/R"/>
    <s v="N/R"/>
    <m/>
  </r>
  <r>
    <m/>
    <d v="2026-05-16T00:00:00"/>
    <d v="2026-05-05T00:00:00"/>
    <d v="2026-05-16T00:00:00"/>
    <s v="INC08-TE"/>
    <s v="URGENTE"/>
    <n v="-1"/>
    <n v="2"/>
    <n v="335774"/>
    <s v="0001-0001"/>
    <n v="1"/>
    <n v="5454993"/>
    <s v=""/>
    <s v="ULIBOX"/>
    <x v="4"/>
    <n v="0.26140000000000002"/>
    <n v="5.2290000000000001"/>
    <n v="1"/>
    <x v="7"/>
    <s v="TE"/>
    <n v="525"/>
    <n v="4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"/>
    <s v="URGENTE"/>
    <n v="-1"/>
    <n v="2"/>
    <n v="335774"/>
    <s v="0002-0002"/>
    <n v="2"/>
    <n v="5454994"/>
    <s v=""/>
    <s v="ULIBOX"/>
    <x v="4"/>
    <n v="0.26140000000000002"/>
    <n v="5.2290000000000001"/>
    <n v="1"/>
    <x v="7"/>
    <s v="TE"/>
    <n v="525"/>
    <n v="4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79"/>
    <s v="0001-0001"/>
    <n v="1"/>
    <n v="5455011"/>
    <s v=""/>
    <s v="ULIBOX"/>
    <x v="4"/>
    <n v="0.624"/>
    <n v="12.4802"/>
    <n v="1"/>
    <x v="7"/>
    <s v="TF"/>
    <n v="616"/>
    <n v="1013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79"/>
    <s v="0001-0002"/>
    <n v="2"/>
    <n v="5455012"/>
    <s v=""/>
    <s v="ULIBOX"/>
    <x v="4"/>
    <n v="0.624"/>
    <n v="12.4802"/>
    <n v="1"/>
    <x v="7"/>
    <s v="TF"/>
    <n v="616"/>
    <n v="1013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79"/>
    <s v="0001-0003"/>
    <n v="3"/>
    <n v="5455013"/>
    <s v=""/>
    <s v="ULIBOX"/>
    <x v="4"/>
    <n v="0.69930000000000003"/>
    <n v="13.986000000000001"/>
    <n v="1"/>
    <x v="7"/>
    <s v="TE12"/>
    <n v="666"/>
    <n v="105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79"/>
    <s v="0001-0004"/>
    <n v="4"/>
    <n v="5455014"/>
    <s v=""/>
    <s v="ULIBOX"/>
    <x v="4"/>
    <n v="0.69930000000000003"/>
    <n v="13.986000000000001"/>
    <n v="1"/>
    <x v="7"/>
    <s v="TE12"/>
    <n v="666"/>
    <n v="105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82"/>
    <s v="0001-0001"/>
    <n v="1"/>
    <n v="5455017"/>
    <s v=""/>
    <s v="ULIBOX"/>
    <x v="4"/>
    <n v="0.62619999999999998"/>
    <n v="12.5235"/>
    <n v="1"/>
    <x v="7"/>
    <s v="TF"/>
    <n v="605"/>
    <n v="103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82"/>
    <s v="0001-0002"/>
    <n v="2"/>
    <n v="5455018"/>
    <s v=""/>
    <s v="ULIBOX"/>
    <x v="4"/>
    <n v="0.62619999999999998"/>
    <n v="12.5235"/>
    <n v="1"/>
    <x v="7"/>
    <s v="TF"/>
    <n v="605"/>
    <n v="103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82"/>
    <s v="0001-0003"/>
    <n v="3"/>
    <n v="5455019"/>
    <s v=""/>
    <s v="ULIBOX"/>
    <x v="4"/>
    <n v="0.69879999999999998"/>
    <n v="13.975"/>
    <n v="1"/>
    <x v="7"/>
    <s v="TE12"/>
    <n v="650"/>
    <n v="107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82"/>
    <s v="0001-0004"/>
    <n v="4"/>
    <n v="5455020"/>
    <s v=""/>
    <s v="ULIBOX"/>
    <x v="4"/>
    <n v="0.69879999999999998"/>
    <n v="13.975"/>
    <n v="1"/>
    <x v="7"/>
    <s v="TE12"/>
    <n v="650"/>
    <n v="107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84"/>
    <s v="0001-0001"/>
    <n v="1"/>
    <n v="5455023"/>
    <s v=""/>
    <s v="ULIBOX"/>
    <x v="4"/>
    <n v="0.62460000000000004"/>
    <n v="12.4925"/>
    <n v="1"/>
    <x v="7"/>
    <s v="TF"/>
    <n v="616"/>
    <n v="101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84"/>
    <s v="0001-0002"/>
    <n v="2"/>
    <n v="5455024"/>
    <s v=""/>
    <s v="ULIBOX"/>
    <x v="4"/>
    <n v="0.62460000000000004"/>
    <n v="12.4925"/>
    <n v="1"/>
    <x v="7"/>
    <s v="TF"/>
    <n v="616"/>
    <n v="101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84"/>
    <s v="0001-0003"/>
    <n v="3"/>
    <n v="5455025"/>
    <s v=""/>
    <s v="ULIBOX"/>
    <x v="4"/>
    <n v="0.70199999999999996"/>
    <n v="14.039300000000001"/>
    <n v="1"/>
    <x v="7"/>
    <s v="TE12"/>
    <n v="666"/>
    <n v="105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84"/>
    <s v="0001-0004"/>
    <n v="4"/>
    <n v="5455026"/>
    <s v=""/>
    <s v="ULIBOX"/>
    <x v="4"/>
    <n v="0.70199999999999996"/>
    <n v="14.039300000000001"/>
    <n v="1"/>
    <x v="7"/>
    <s v="TE12"/>
    <n v="666"/>
    <n v="105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6"/>
    <s v="URGENTE"/>
    <n v="-1"/>
    <n v="2"/>
    <n v="335785"/>
    <s v="0001-0001"/>
    <n v="1"/>
    <n v="5455027"/>
    <s v=""/>
    <s v="ULIBOX"/>
    <x v="4"/>
    <n v="0.64100000000000001"/>
    <n v="12.820499999999999"/>
    <n v="1"/>
    <x v="7"/>
    <s v="TE16"/>
    <n v="825"/>
    <n v="77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87"/>
    <s v="0001-0001"/>
    <n v="1"/>
    <n v="5455029"/>
    <s v=""/>
    <s v="ULIBOX"/>
    <x v="4"/>
    <n v="0.61240000000000006"/>
    <n v="12.247"/>
    <n v="1"/>
    <x v="7"/>
    <s v="TF"/>
    <n v="598"/>
    <n v="102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87"/>
    <s v="0001-0002"/>
    <n v="2"/>
    <n v="5455030"/>
    <s v=""/>
    <s v="ULIBOX"/>
    <x v="4"/>
    <n v="0.61240000000000006"/>
    <n v="12.247"/>
    <n v="1"/>
    <x v="7"/>
    <s v="TF"/>
    <n v="598"/>
    <n v="102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87"/>
    <s v="0001-0003"/>
    <n v="3"/>
    <n v="5455031"/>
    <s v=""/>
    <s v="ULIBOX"/>
    <x v="4"/>
    <n v="0.6895"/>
    <n v="13.789400000000001"/>
    <n v="1"/>
    <x v="7"/>
    <s v="TE12"/>
    <n v="648"/>
    <n v="106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87"/>
    <s v="0001-0004"/>
    <n v="4"/>
    <n v="5455032"/>
    <s v=""/>
    <s v="ULIBOX"/>
    <x v="4"/>
    <n v="0.6895"/>
    <n v="13.789400000000001"/>
    <n v="1"/>
    <x v="7"/>
    <s v="TE12"/>
    <n v="648"/>
    <n v="106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90"/>
    <s v="0001-0001"/>
    <n v="1"/>
    <n v="5455038"/>
    <s v=""/>
    <s v="ULIBOX"/>
    <x v="4"/>
    <n v="0.62649999999999995"/>
    <n v="12.529400000000001"/>
    <n v="1"/>
    <x v="7"/>
    <s v="TF"/>
    <n v="616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90"/>
    <s v="0001-0002"/>
    <n v="2"/>
    <n v="5455039"/>
    <s v=""/>
    <s v="ULIBOX"/>
    <x v="4"/>
    <n v="0.62649999999999995"/>
    <n v="12.529400000000001"/>
    <n v="1"/>
    <x v="7"/>
    <s v="TF"/>
    <n v="616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90"/>
    <s v="0001-0003"/>
    <n v="3"/>
    <n v="5455040"/>
    <s v=""/>
    <s v="ULIBOX"/>
    <x v="4"/>
    <n v="0.70399999999999996"/>
    <n v="14.0792"/>
    <n v="1"/>
    <x v="7"/>
    <s v="TE12"/>
    <n v="666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90"/>
    <s v="0001-0004"/>
    <n v="4"/>
    <n v="5455041"/>
    <s v=""/>
    <s v="ULIBOX"/>
    <x v="4"/>
    <n v="0.70399999999999996"/>
    <n v="14.0792"/>
    <n v="1"/>
    <x v="7"/>
    <s v="TE12"/>
    <n v="666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93"/>
    <s v="0001-0001"/>
    <n v="1"/>
    <n v="5455047"/>
    <s v=""/>
    <s v="ULIBOX"/>
    <x v="4"/>
    <n v="0.62549999999999994"/>
    <n v="12.5091"/>
    <n v="1"/>
    <x v="7"/>
    <s v="TF"/>
    <n v="615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5793"/>
    <s v="0001-0002"/>
    <n v="2"/>
    <n v="5455048"/>
    <s v=""/>
    <s v="ULIBOX"/>
    <x v="4"/>
    <n v="0.62549999999999994"/>
    <n v="12.5091"/>
    <n v="1"/>
    <x v="7"/>
    <s v="TF"/>
    <n v="615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93"/>
    <s v="0001-0003"/>
    <n v="3"/>
    <n v="5455049"/>
    <s v=""/>
    <s v="ULIBOX"/>
    <x v="4"/>
    <n v="0.70289999999999997"/>
    <n v="14.0581"/>
    <n v="1"/>
    <x v="7"/>
    <s v="TE12"/>
    <n v="665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E12"/>
    <s v="URGENTE"/>
    <n v="-1"/>
    <n v="2"/>
    <n v="335793"/>
    <s v="0001-0004"/>
    <n v="4"/>
    <n v="5455050"/>
    <s v=""/>
    <s v="ULIBOX"/>
    <x v="4"/>
    <n v="0.70289999999999997"/>
    <n v="14.0581"/>
    <n v="1"/>
    <x v="7"/>
    <s v="TE12"/>
    <n v="665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FUM08-TE12"/>
    <s v="URGENTE"/>
    <n v="-1"/>
    <n v="2"/>
    <n v="335795"/>
    <s v="0001-0001"/>
    <n v="1"/>
    <n v="5455052"/>
    <s v=""/>
    <s v="ULIBOX"/>
    <x v="4"/>
    <n v="1.222"/>
    <n v="24.44"/>
    <n v="1"/>
    <x v="8"/>
    <s v="TE12"/>
    <n v="650"/>
    <n v="1880"/>
    <d v="2026-05-11T16:32:47"/>
    <x v="8"/>
    <m/>
    <m/>
    <m/>
    <m/>
    <m/>
    <m/>
    <m/>
    <m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FUM08-TF"/>
    <s v="URGENTE"/>
    <n v="-1"/>
    <n v="2"/>
    <n v="335795"/>
    <s v="0001-0002"/>
    <n v="2"/>
    <n v="5455053"/>
    <s v=""/>
    <s v="ULIBOX"/>
    <x v="4"/>
    <n v="1.1992"/>
    <n v="23.984999999999999"/>
    <n v="1"/>
    <x v="8"/>
    <s v="TF"/>
    <n v="650"/>
    <n v="1845"/>
    <d v="2026-05-11T16:32:4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4T00:00:00"/>
    <d v="2026-05-14T00:00:00"/>
    <d v="2026-05-14T00:00:00"/>
    <s v="INC08-TEJ"/>
    <e v="#N/A"/>
    <n v="-1"/>
    <e v="#N/A"/>
    <n v="336081"/>
    <s v="0004-0004"/>
    <n v="4"/>
    <n v="5457310"/>
    <s v=""/>
    <s v="VID MONTE MINAS "/>
    <x v="10"/>
    <n v="4.41"/>
    <n v="88.2"/>
    <n v="1"/>
    <x v="7"/>
    <s v="TEJ"/>
    <n v="3500"/>
    <n v="1260"/>
    <d v="2026-05-12T16:09:37"/>
    <x v="8"/>
    <m/>
    <m/>
    <m/>
    <m/>
    <m/>
    <m/>
    <m/>
    <m/>
    <s v="N/R"/>
    <s v="N/R"/>
    <s v="N/R"/>
    <m/>
    <m/>
    <s v="N/R"/>
    <s v="N/R"/>
    <s v="N/R"/>
    <s v="N/R"/>
    <d v="2026-05-15T08:59:07"/>
  </r>
  <r>
    <m/>
    <d v="2026-05-16T00:00:00"/>
    <d v="2026-05-05T00:00:00"/>
    <d v="2026-05-16T00:00:00"/>
    <s v="INC08-TF"/>
    <s v="URGENTE"/>
    <n v="-1"/>
    <n v="2"/>
    <n v="336125"/>
    <s v="0000-0001"/>
    <n v="1"/>
    <n v="5457833"/>
    <s v=""/>
    <s v="BR ALUMINIUM FRAMES"/>
    <x v="14"/>
    <n v="1.6931"/>
    <n v="33.862699999999997"/>
    <n v="1"/>
    <x v="7"/>
    <s v="TF"/>
    <n v="712"/>
    <n v="2378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6125"/>
    <s v="0000-0002"/>
    <n v="2"/>
    <n v="5457834"/>
    <s v=""/>
    <s v="BR ALUMINIUM FRAMES"/>
    <x v="14"/>
    <n v="1.6931"/>
    <n v="33.862699999999997"/>
    <n v="1"/>
    <x v="7"/>
    <s v="TF"/>
    <n v="712"/>
    <n v="2378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6125"/>
    <s v="0000-0003"/>
    <n v="3"/>
    <n v="5457835"/>
    <s v=""/>
    <s v="BR ALUMINIUM FRAMES"/>
    <x v="14"/>
    <n v="2.0356000000000001"/>
    <n v="40.712400000000002"/>
    <n v="1"/>
    <x v="7"/>
    <s v="TF"/>
    <n v="774"/>
    <n v="2630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5T00:00:00"/>
    <d v="2026-05-16T00:00:00"/>
    <s v="INC08-TF"/>
    <s v="URGENTE"/>
    <n v="-1"/>
    <n v="2"/>
    <n v="336125"/>
    <s v="0000-0004"/>
    <n v="4"/>
    <n v="5457836"/>
    <s v=""/>
    <s v="BR ALUMINIUM FRAMES"/>
    <x v="14"/>
    <n v="2.0356000000000001"/>
    <n v="40.712400000000002"/>
    <n v="1"/>
    <x v="7"/>
    <s v="TF"/>
    <n v="774"/>
    <n v="2630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6T00:00:00"/>
    <d v="2026-05-04T00:00:00"/>
    <d v="2026-05-16T00:00:00"/>
    <s v="INC06-TF"/>
    <s v="URGENTE"/>
    <n v="-1"/>
    <n v="2"/>
    <n v="336514"/>
    <s v="0000-0001"/>
    <n v="1"/>
    <n v="5460712"/>
    <s v=""/>
    <s v="BRILHO NOVO"/>
    <x v="15"/>
    <n v="0.79269999999999996"/>
    <n v="11.8912"/>
    <n v="1"/>
    <x v="9"/>
    <s v="TF"/>
    <n v="1050"/>
    <n v="755"/>
    <d v="2026-05-14T09:48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13"/>
    <n v="13"/>
    <n v="5388912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14"/>
    <n v="14"/>
    <n v="5388913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15"/>
    <n v="15"/>
    <n v="5388914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16"/>
    <n v="16"/>
    <n v="5388915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17"/>
    <n v="17"/>
    <n v="5388916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18"/>
    <n v="18"/>
    <n v="5388917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19"/>
    <n v="19"/>
    <n v="5388918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27730"/>
    <s v="0000-0020"/>
    <n v="20"/>
    <n v="5388919"/>
    <s v=""/>
    <s v="GRUPO LUCHI ESQ"/>
    <x v="1"/>
    <n v="2.1160999999999999"/>
    <n v="31.741700000000002"/>
    <n v="1"/>
    <x v="9"/>
    <s v="TF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0"/>
    <s v="0000-0021"/>
    <n v="21"/>
    <n v="5388920"/>
    <s v=""/>
    <s v="GRUPO LUCHI ESQ"/>
    <x v="1"/>
    <n v="1.5290999999999999"/>
    <n v="30.581900000000001"/>
    <n v="1"/>
    <x v="7"/>
    <s v="TF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0"/>
    <s v="0000-0022"/>
    <n v="22"/>
    <n v="5388921"/>
    <s v=""/>
    <s v="GRUPO LUCHI ESQ"/>
    <x v="1"/>
    <n v="1.5290999999999999"/>
    <n v="30.581900000000001"/>
    <n v="1"/>
    <x v="7"/>
    <s v="TF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0"/>
    <s v="0000-0025"/>
    <n v="25"/>
    <n v="5388924"/>
    <s v=""/>
    <s v="GRUPO LUCHI ESQ"/>
    <x v="1"/>
    <n v="1.5290999999999999"/>
    <n v="30.581900000000001"/>
    <n v="1"/>
    <x v="7"/>
    <s v="TF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0"/>
    <s v="0000-0026"/>
    <n v="26"/>
    <n v="5388925"/>
    <s v=""/>
    <s v="GRUPO LUCHI ESQ"/>
    <x v="1"/>
    <n v="1.5290999999999999"/>
    <n v="30.581900000000001"/>
    <n v="1"/>
    <x v="7"/>
    <s v="TF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1"/>
    <n v="1"/>
    <n v="5388934"/>
    <s v=""/>
    <s v="GRUPO LUCHI ESQ"/>
    <x v="1"/>
    <n v="0.8468"/>
    <n v="16.9359"/>
    <n v="1"/>
    <x v="7"/>
    <s v="TF"/>
    <n v="1483"/>
    <n v="571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2"/>
    <n v="2"/>
    <n v="5388935"/>
    <s v=""/>
    <s v="GRUPO LUCHI ESQ"/>
    <x v="1"/>
    <n v="0.8468"/>
    <n v="16.9359"/>
    <n v="1"/>
    <x v="7"/>
    <s v="TF"/>
    <n v="1483"/>
    <n v="571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3"/>
    <n v="3"/>
    <n v="5388936"/>
    <s v=""/>
    <s v="GRUPO LUCHI ESQ"/>
    <x v="1"/>
    <n v="2.6703000000000001"/>
    <n v="53.4056"/>
    <n v="1"/>
    <x v="7"/>
    <s v="TF"/>
    <n v="1385"/>
    <n v="192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4"/>
    <n v="4"/>
    <n v="5388937"/>
    <s v=""/>
    <s v="GRUPO LUCHI ESQ"/>
    <x v="1"/>
    <n v="2.6703000000000001"/>
    <n v="53.4056"/>
    <n v="1"/>
    <x v="7"/>
    <s v="TF"/>
    <n v="1385"/>
    <n v="192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5"/>
    <n v="5"/>
    <n v="5388938"/>
    <s v=""/>
    <s v="GRUPO LUCHI ESQ"/>
    <x v="1"/>
    <n v="2.5872000000000002"/>
    <n v="51.743600000000001"/>
    <n v="1"/>
    <x v="7"/>
    <s v="TF"/>
    <n v="1385"/>
    <n v="186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6"/>
    <n v="6"/>
    <n v="5388939"/>
    <s v=""/>
    <s v="GRUPO LUCHI ESQ"/>
    <x v="1"/>
    <n v="2.5872000000000002"/>
    <n v="51.743600000000001"/>
    <n v="1"/>
    <x v="7"/>
    <s v="TF"/>
    <n v="1385"/>
    <n v="186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7"/>
    <n v="7"/>
    <n v="5388940"/>
    <s v=""/>
    <s v="GRUPO LUCHI ESQ"/>
    <x v="1"/>
    <n v="3.3347000000000002"/>
    <n v="66.693600000000004"/>
    <n v="1"/>
    <x v="7"/>
    <s v="TF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8"/>
    <n v="8"/>
    <n v="5388941"/>
    <s v=""/>
    <s v="GRUPO LUCHI ESQ"/>
    <x v="1"/>
    <n v="3.3347000000000002"/>
    <n v="66.693600000000004"/>
    <n v="1"/>
    <x v="7"/>
    <s v="TF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09"/>
    <n v="9"/>
    <n v="5388942"/>
    <s v=""/>
    <s v="GRUPO LUCHI ESQ"/>
    <x v="1"/>
    <n v="3.3347000000000002"/>
    <n v="66.693600000000004"/>
    <n v="1"/>
    <x v="7"/>
    <s v="TF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0"/>
    <n v="10"/>
    <n v="5388943"/>
    <s v=""/>
    <s v="GRUPO LUCHI ESQ"/>
    <x v="1"/>
    <n v="3.3347000000000002"/>
    <n v="66.693600000000004"/>
    <n v="1"/>
    <x v="7"/>
    <s v="TF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1"/>
    <n v="11"/>
    <n v="5388944"/>
    <s v=""/>
    <s v="GRUPO LUCHI ESQ"/>
    <x v="1"/>
    <n v="4.0888999999999998"/>
    <n v="81.778599999999997"/>
    <n v="1"/>
    <x v="7"/>
    <s v="TF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2"/>
    <n v="12"/>
    <n v="5388945"/>
    <s v=""/>
    <s v="GRUPO LUCHI ESQ"/>
    <x v="1"/>
    <n v="4.0888999999999998"/>
    <n v="81.778599999999997"/>
    <n v="1"/>
    <x v="7"/>
    <s v="TF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3"/>
    <n v="13"/>
    <n v="5388946"/>
    <s v=""/>
    <s v="GRUPO LUCHI ESQ"/>
    <x v="1"/>
    <n v="4.0888999999999998"/>
    <n v="81.778599999999997"/>
    <n v="1"/>
    <x v="7"/>
    <s v="TF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4"/>
    <n v="14"/>
    <n v="5388947"/>
    <s v=""/>
    <s v="GRUPO LUCHI ESQ"/>
    <x v="1"/>
    <n v="4.0888999999999998"/>
    <n v="81.778599999999997"/>
    <n v="1"/>
    <x v="7"/>
    <s v="TF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5"/>
    <n v="15"/>
    <n v="5388948"/>
    <s v=""/>
    <s v="GRUPO LUCHI ESQ"/>
    <x v="1"/>
    <n v="4.0888999999999998"/>
    <n v="81.778599999999997"/>
    <n v="1"/>
    <x v="7"/>
    <s v="TF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6"/>
    <n v="16"/>
    <n v="5388949"/>
    <s v=""/>
    <s v="GRUPO LUCHI ESQ"/>
    <x v="1"/>
    <n v="3.0691000000000002"/>
    <n v="61.3827"/>
    <n v="1"/>
    <x v="7"/>
    <s v="TF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7"/>
    <n v="17"/>
    <n v="5388950"/>
    <s v=""/>
    <s v="GRUPO LUCHI ESQ"/>
    <x v="1"/>
    <n v="3.0691000000000002"/>
    <n v="61.3827"/>
    <n v="1"/>
    <x v="7"/>
    <s v="TF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8"/>
    <n v="18"/>
    <n v="5388951"/>
    <s v=""/>
    <s v="GRUPO LUCHI ESQ"/>
    <x v="1"/>
    <n v="3.0691000000000002"/>
    <n v="61.3827"/>
    <n v="1"/>
    <x v="7"/>
    <s v="TF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27736"/>
    <s v="0000-0019"/>
    <n v="19"/>
    <n v="5388952"/>
    <s v=""/>
    <s v="GRUPO LUCHI ESQ"/>
    <x v="1"/>
    <n v="3.0691000000000002"/>
    <n v="61.3827"/>
    <n v="1"/>
    <x v="7"/>
    <s v="TF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27736"/>
    <s v="0000-0020"/>
    <n v="20"/>
    <n v="5388953"/>
    <s v=""/>
    <s v="GRUPO LUCHI ESQ"/>
    <x v="1"/>
    <n v="1.1311"/>
    <n v="16.967199999999998"/>
    <n v="1"/>
    <x v="3"/>
    <s v="PF"/>
    <n v="587"/>
    <n v="1927"/>
    <d v="2026-04-07T13:43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27736"/>
    <s v="0000-0021"/>
    <n v="21"/>
    <n v="5388954"/>
    <s v=""/>
    <s v="GRUPO LUCHI ESQ"/>
    <x v="1"/>
    <n v="1.3272999999999999"/>
    <n v="19.909300000000002"/>
    <n v="1"/>
    <x v="3"/>
    <s v="PF"/>
    <n v="687"/>
    <n v="1932"/>
    <d v="2026-04-07T13:43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27736"/>
    <s v="0000-0022"/>
    <n v="22"/>
    <n v="5388955"/>
    <s v=""/>
    <s v="GRUPO LUCHI ESQ"/>
    <x v="1"/>
    <n v="1.3204"/>
    <n v="19.8062"/>
    <n v="1"/>
    <x v="3"/>
    <s v="PF"/>
    <n v="687"/>
    <n v="1922"/>
    <d v="2026-04-07T13:43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AMB04-CF"/>
    <e v="#N/A"/>
    <n v="0"/>
    <e v="#N/A"/>
    <n v="332212"/>
    <s v="0000-0001"/>
    <n v="1"/>
    <n v="5430287"/>
    <s v=""/>
    <s v=" CLAUDIA MOREIRA NUNES CANOVA"/>
    <x v="1"/>
    <n v="0.96130000000000004"/>
    <n v="9.6133000000000006"/>
    <n v="1"/>
    <x v="12"/>
    <s v="CF"/>
    <n v="383"/>
    <n v="2510"/>
    <d v="2026-05-11T09:26:14"/>
    <x v="9"/>
    <m/>
    <m/>
    <m/>
    <m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2300"/>
    <s v="0000-0001"/>
    <n v="1"/>
    <n v="5430849"/>
    <s v=""/>
    <s v="MAV DO BRASIL "/>
    <x v="1"/>
    <n v="0.66639999999999999"/>
    <n v="9.9960000000000004"/>
    <n v="1"/>
    <x v="3"/>
    <s v="PF"/>
    <n v="680"/>
    <n v="980"/>
    <d v="2026-04-27T11:38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2"/>
    <n v="2"/>
    <n v="5430850"/>
    <s v=""/>
    <s v="MAV DO BRASIL "/>
    <x v="1"/>
    <n v="2.2147000000000001"/>
    <n v="44.293300000000002"/>
    <n v="1"/>
    <x v="7"/>
    <s v="TF"/>
    <n v="1098"/>
    <n v="201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3"/>
    <n v="3"/>
    <n v="5430851"/>
    <s v=""/>
    <s v="MAV DO BRASIL "/>
    <x v="1"/>
    <n v="2.2147000000000001"/>
    <n v="44.293300000000002"/>
    <n v="1"/>
    <x v="7"/>
    <s v="TF"/>
    <n v="1098"/>
    <n v="201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4"/>
    <n v="4"/>
    <n v="5430852"/>
    <s v=""/>
    <s v="MAV DO BRASIL "/>
    <x v="1"/>
    <n v="1.8664000000000001"/>
    <n v="37.329000000000001"/>
    <n v="1"/>
    <x v="7"/>
    <s v="TF"/>
    <n v="1082"/>
    <n v="1725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5"/>
    <n v="5"/>
    <n v="5430853"/>
    <s v=""/>
    <s v="MAV DO BRASIL "/>
    <x v="1"/>
    <n v="1.8664000000000001"/>
    <n v="37.329000000000001"/>
    <n v="1"/>
    <x v="7"/>
    <s v="TF"/>
    <n v="1082"/>
    <n v="1725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6"/>
    <n v="6"/>
    <n v="5430854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7"/>
    <n v="7"/>
    <n v="5430855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8"/>
    <n v="8"/>
    <n v="5430856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09"/>
    <n v="9"/>
    <n v="5430857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0"/>
    <n v="10"/>
    <n v="5430858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1"/>
    <n v="11"/>
    <n v="5430859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2"/>
    <n v="12"/>
    <n v="5430860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3"/>
    <n v="13"/>
    <n v="5430861"/>
    <s v=""/>
    <s v="MAV DO BRASIL "/>
    <x v="1"/>
    <n v="5.0704000000000002"/>
    <n v="101.4075"/>
    <n v="1"/>
    <x v="7"/>
    <s v="TF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4"/>
    <n v="14"/>
    <n v="5430862"/>
    <s v=""/>
    <s v="MAV DO BRASIL "/>
    <x v="1"/>
    <n v="1.7561"/>
    <n v="35.122399999999999"/>
    <n v="1"/>
    <x v="7"/>
    <s v="TF"/>
    <n v="1803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5"/>
    <n v="15"/>
    <n v="5430863"/>
    <s v=""/>
    <s v="MAV DO BRASIL "/>
    <x v="1"/>
    <n v="1.7561"/>
    <n v="35.122399999999999"/>
    <n v="1"/>
    <x v="7"/>
    <s v="TF"/>
    <n v="1803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6"/>
    <n v="16"/>
    <n v="5430864"/>
    <s v=""/>
    <s v="MAV DO BRASIL "/>
    <x v="1"/>
    <n v="3.0607000000000002"/>
    <n v="61.213900000000002"/>
    <n v="1"/>
    <x v="7"/>
    <s v="TF"/>
    <n v="1757"/>
    <n v="1742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7"/>
    <n v="17"/>
    <n v="5430865"/>
    <s v=""/>
    <s v="MAV DO BRASIL "/>
    <x v="1"/>
    <n v="3.0607000000000002"/>
    <n v="61.213900000000002"/>
    <n v="1"/>
    <x v="7"/>
    <s v="TF"/>
    <n v="1757"/>
    <n v="1742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8"/>
    <n v="18"/>
    <n v="5430866"/>
    <s v=""/>
    <s v="MAV DO BRASIL "/>
    <x v="1"/>
    <n v="1.6792"/>
    <n v="33.583500000000001"/>
    <n v="1"/>
    <x v="7"/>
    <s v="TF"/>
    <n v="1724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19"/>
    <n v="19"/>
    <n v="5430867"/>
    <s v=""/>
    <s v="MAV DO BRASIL "/>
    <x v="1"/>
    <n v="1.6792"/>
    <n v="33.583500000000001"/>
    <n v="1"/>
    <x v="7"/>
    <s v="TF"/>
    <n v="1724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20"/>
    <n v="20"/>
    <n v="5430868"/>
    <s v=""/>
    <s v="MAV DO BRASIL "/>
    <x v="1"/>
    <n v="2.9214000000000002"/>
    <n v="58.427999999999997"/>
    <n v="1"/>
    <x v="7"/>
    <s v="TF"/>
    <n v="1678"/>
    <n v="1741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21"/>
    <n v="21"/>
    <n v="5430869"/>
    <s v=""/>
    <s v="MAV DO BRASIL "/>
    <x v="1"/>
    <n v="2.9214000000000002"/>
    <n v="58.427999999999997"/>
    <n v="1"/>
    <x v="7"/>
    <s v="TF"/>
    <n v="1678"/>
    <n v="1741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22"/>
    <n v="22"/>
    <n v="5430870"/>
    <s v=""/>
    <s v="MAV DO BRASIL "/>
    <x v="1"/>
    <n v="1.6762999999999999"/>
    <n v="33.525100000000002"/>
    <n v="1"/>
    <x v="7"/>
    <s v="TF"/>
    <n v="1721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0"/>
    <s v="0000-0023"/>
    <n v="23"/>
    <n v="5430871"/>
    <s v=""/>
    <s v="MAV DO BRASIL "/>
    <x v="1"/>
    <n v="1.6762999999999999"/>
    <n v="33.525100000000002"/>
    <n v="1"/>
    <x v="7"/>
    <s v="TF"/>
    <n v="1721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1"/>
    <n v="1"/>
    <n v="5430940"/>
    <s v=""/>
    <s v="MAV DO BRASIL "/>
    <x v="1"/>
    <n v="2.9028"/>
    <n v="58.055500000000002"/>
    <n v="1"/>
    <x v="7"/>
    <s v="TF"/>
    <n v="1675"/>
    <n v="173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2"/>
    <n v="2"/>
    <n v="5430941"/>
    <s v=""/>
    <s v="MAV DO BRASIL "/>
    <x v="1"/>
    <n v="2.9028"/>
    <n v="58.055500000000002"/>
    <n v="1"/>
    <x v="7"/>
    <s v="TF"/>
    <n v="1675"/>
    <n v="173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3"/>
    <n v="3"/>
    <n v="5430942"/>
    <s v=""/>
    <s v="MAV DO BRASIL "/>
    <x v="1"/>
    <n v="1.6518999999999999"/>
    <n v="33.0381"/>
    <n v="1"/>
    <x v="7"/>
    <s v="TF"/>
    <n v="1696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4"/>
    <n v="4"/>
    <n v="5430943"/>
    <s v=""/>
    <s v="MAV DO BRASIL "/>
    <x v="1"/>
    <n v="1.6518999999999999"/>
    <n v="33.0381"/>
    <n v="1"/>
    <x v="7"/>
    <s v="TF"/>
    <n v="1696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5"/>
    <n v="5"/>
    <n v="5430944"/>
    <s v=""/>
    <s v="MAV DO BRASIL "/>
    <x v="1"/>
    <n v="1.0987"/>
    <n v="21.973400000000002"/>
    <n v="1"/>
    <x v="7"/>
    <s v="TF"/>
    <n v="1128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6"/>
    <n v="6"/>
    <n v="5430945"/>
    <s v=""/>
    <s v="MAV DO BRASIL "/>
    <x v="1"/>
    <n v="1.0987"/>
    <n v="21.973400000000002"/>
    <n v="1"/>
    <x v="7"/>
    <s v="TF"/>
    <n v="1128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7"/>
    <n v="7"/>
    <n v="5430946"/>
    <s v=""/>
    <s v="MAV DO BRASIL "/>
    <x v="1"/>
    <n v="2.8660000000000001"/>
    <n v="57.320999999999998"/>
    <n v="1"/>
    <x v="7"/>
    <s v="TF"/>
    <n v="1650"/>
    <n v="173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303"/>
    <s v="0000-0008"/>
    <n v="8"/>
    <n v="5430947"/>
    <s v=""/>
    <s v="MAV DO BRASIL "/>
    <x v="1"/>
    <n v="2.8660000000000001"/>
    <n v="57.320999999999998"/>
    <n v="1"/>
    <x v="7"/>
    <s v="TF"/>
    <n v="1650"/>
    <n v="173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1"/>
    <n v="1"/>
    <n v="5431958"/>
    <s v=""/>
    <s v="GRUPO LUCHI ESQ"/>
    <x v="1"/>
    <n v="2.7315999999999998"/>
    <n v="54.631999999999998"/>
    <n v="1"/>
    <x v="7"/>
    <s v="TF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2"/>
    <n v="2"/>
    <n v="5431959"/>
    <s v=""/>
    <s v="GRUPO LUCHI ESQ"/>
    <x v="1"/>
    <n v="2.7315999999999998"/>
    <n v="54.631999999999998"/>
    <n v="1"/>
    <x v="7"/>
    <s v="TF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3"/>
    <n v="3"/>
    <n v="5431960"/>
    <s v=""/>
    <s v="GRUPO LUCHI ESQ"/>
    <x v="1"/>
    <n v="2.7315999999999998"/>
    <n v="54.631999999999998"/>
    <n v="1"/>
    <x v="7"/>
    <s v="TF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4"/>
    <n v="4"/>
    <n v="5431961"/>
    <s v=""/>
    <s v="GRUPO LUCHI ESQ"/>
    <x v="1"/>
    <n v="2.7315999999999998"/>
    <n v="54.631999999999998"/>
    <n v="1"/>
    <x v="7"/>
    <s v="TF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5"/>
    <n v="5"/>
    <n v="5431962"/>
    <s v=""/>
    <s v="GRUPO LUCHI ESQ"/>
    <x v="1"/>
    <n v="2.7315999999999998"/>
    <n v="54.631999999999998"/>
    <n v="1"/>
    <x v="7"/>
    <s v="TF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6"/>
    <n v="6"/>
    <n v="5431963"/>
    <s v=""/>
    <s v="GRUPO LUCHI ESQ"/>
    <x v="1"/>
    <n v="2.3119999999999998"/>
    <n v="46.240900000000003"/>
    <n v="1"/>
    <x v="7"/>
    <s v="TF"/>
    <n v="997"/>
    <n v="2319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7"/>
    <n v="7"/>
    <n v="5431964"/>
    <s v=""/>
    <s v="GRUPO LUCHI ESQ"/>
    <x v="1"/>
    <n v="2.0912000000000002"/>
    <n v="41.823599999999999"/>
    <n v="1"/>
    <x v="7"/>
    <s v="TF"/>
    <n v="910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8"/>
    <n v="8"/>
    <n v="5431965"/>
    <s v=""/>
    <s v="GRUPO LUCHI ESQ"/>
    <x v="1"/>
    <n v="2.0912000000000002"/>
    <n v="41.823599999999999"/>
    <n v="1"/>
    <x v="7"/>
    <s v="TF"/>
    <n v="910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09"/>
    <n v="9"/>
    <n v="5431966"/>
    <s v=""/>
    <s v="GRUPO LUCHI ESQ"/>
    <x v="1"/>
    <n v="3.5274000000000001"/>
    <n v="70.548599999999993"/>
    <n v="1"/>
    <x v="7"/>
    <s v="TF"/>
    <n v="1535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10"/>
    <n v="10"/>
    <n v="5431967"/>
    <s v=""/>
    <s v="GRUPO LUCHI ESQ"/>
    <x v="1"/>
    <n v="3.5274000000000001"/>
    <n v="70.548599999999993"/>
    <n v="1"/>
    <x v="7"/>
    <s v="TF"/>
    <n v="1535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11"/>
    <n v="11"/>
    <n v="5431968"/>
    <s v=""/>
    <s v="GRUPO LUCHI ESQ"/>
    <x v="1"/>
    <n v="2.3980999999999999"/>
    <n v="47.961300000000001"/>
    <n v="1"/>
    <x v="7"/>
    <s v="TF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12"/>
    <n v="12"/>
    <n v="5431969"/>
    <s v=""/>
    <s v="GRUPO LUCHI ESQ"/>
    <x v="1"/>
    <n v="2.3980999999999999"/>
    <n v="47.961300000000001"/>
    <n v="1"/>
    <x v="7"/>
    <s v="TF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13"/>
    <n v="13"/>
    <n v="5431970"/>
    <s v=""/>
    <s v="GRUPO LUCHI ESQ"/>
    <x v="1"/>
    <n v="2.3980999999999999"/>
    <n v="47.961300000000001"/>
    <n v="1"/>
    <x v="7"/>
    <s v="TF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14"/>
    <n v="14"/>
    <n v="5431971"/>
    <s v=""/>
    <s v="GRUPO LUCHI ESQ"/>
    <x v="1"/>
    <n v="2.3980999999999999"/>
    <n v="47.961300000000001"/>
    <n v="1"/>
    <x v="7"/>
    <s v="TF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16"/>
    <n v="16"/>
    <n v="5431973"/>
    <s v=""/>
    <s v="GRUPO LUCHI ESQ"/>
    <x v="1"/>
    <n v="1.4003000000000001"/>
    <n v="28.004999999999999"/>
    <n v="1"/>
    <x v="7"/>
    <s v="TF"/>
    <n v="602"/>
    <n v="232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17"/>
    <n v="17"/>
    <n v="5431974"/>
    <s v=""/>
    <s v="GRUPO LUCHI ESQ"/>
    <x v="1"/>
    <n v="1.3304"/>
    <n v="26.608599999999999"/>
    <n v="1"/>
    <x v="7"/>
    <s v="TF"/>
    <n v="571"/>
    <n v="2330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21"/>
    <n v="21"/>
    <n v="5431978"/>
    <s v=""/>
    <s v="GRUPO LUCHI ESQ"/>
    <x v="1"/>
    <n v="0.71589999999999998"/>
    <n v="14.3184"/>
    <n v="1"/>
    <x v="7"/>
    <s v="TF"/>
    <n v="311"/>
    <n v="230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23"/>
    <n v="23"/>
    <n v="5431980"/>
    <s v=""/>
    <s v="GRUPO LUCHI ESQ"/>
    <x v="1"/>
    <n v="2.0124"/>
    <n v="40.247500000000002"/>
    <n v="1"/>
    <x v="7"/>
    <s v="TF"/>
    <n v="878"/>
    <n v="229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05"/>
    <s v="0000-0024"/>
    <n v="24"/>
    <n v="5431981"/>
    <s v=""/>
    <s v="GRUPO LUCHI ESQ"/>
    <x v="1"/>
    <n v="2.0124"/>
    <n v="40.247500000000002"/>
    <n v="1"/>
    <x v="7"/>
    <s v="TF"/>
    <n v="878"/>
    <n v="229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05"/>
    <n v="5"/>
    <n v="5432002"/>
    <s v=""/>
    <s v="GRUPO LUCHI ESQ"/>
    <x v="1"/>
    <n v="1.3082"/>
    <n v="19.6236"/>
    <n v="1"/>
    <x v="9"/>
    <s v="TF"/>
    <n v="1502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06"/>
    <n v="6"/>
    <n v="5432003"/>
    <s v=""/>
    <s v="GRUPO LUCHI ESQ"/>
    <x v="1"/>
    <n v="1.2464"/>
    <n v="18.696000000000002"/>
    <n v="1"/>
    <x v="9"/>
    <s v="TF"/>
    <n v="1431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07"/>
    <n v="7"/>
    <n v="5432004"/>
    <s v=""/>
    <s v="GRUPO LUCHI ESQ"/>
    <x v="1"/>
    <n v="0.67330000000000001"/>
    <n v="10.0992"/>
    <n v="1"/>
    <x v="9"/>
    <s v="TF"/>
    <n v="773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08"/>
    <n v="8"/>
    <n v="5432005"/>
    <s v=""/>
    <s v="GRUPO LUCHI ESQ"/>
    <x v="1"/>
    <n v="1.1604000000000001"/>
    <n v="17.406099999999999"/>
    <n v="1"/>
    <x v="9"/>
    <s v="TF"/>
    <n v="783"/>
    <n v="148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d v="2026-05-08T14:49:03"/>
  </r>
  <r>
    <m/>
    <d v="2026-05-17T00:00:00"/>
    <d v="2026-05-07T00:00:00"/>
    <d v="2026-05-17T00:00:00"/>
    <s v="INC06-TF"/>
    <s v="URGENTE"/>
    <n v="0"/>
    <n v="2"/>
    <n v="332408"/>
    <s v="0000-0009"/>
    <n v="9"/>
    <n v="5432006"/>
    <s v=""/>
    <s v="GRUPO LUCHI ESQ"/>
    <x v="1"/>
    <n v="2.1667000000000001"/>
    <n v="32.500300000000003"/>
    <n v="1"/>
    <x v="9"/>
    <s v="TF"/>
    <n v="1462"/>
    <n v="148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10"/>
    <n v="10"/>
    <n v="5432007"/>
    <s v=""/>
    <s v="GRUPO LUCHI ESQ"/>
    <x v="1"/>
    <n v="2.1667000000000001"/>
    <n v="32.500300000000003"/>
    <n v="1"/>
    <x v="9"/>
    <s v="TF"/>
    <n v="1462"/>
    <n v="148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11"/>
    <n v="11"/>
    <n v="5432008"/>
    <s v=""/>
    <s v="GRUPO LUCHI ESQ"/>
    <x v="1"/>
    <n v="0.71540000000000004"/>
    <n v="10.730700000000001"/>
    <n v="1"/>
    <x v="9"/>
    <s v="TF"/>
    <n v="663"/>
    <n v="1079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12"/>
    <n v="12"/>
    <n v="5432009"/>
    <s v=""/>
    <s v="GRUPO LUCHI ESQ"/>
    <x v="1"/>
    <n v="0.71540000000000004"/>
    <n v="10.730700000000001"/>
    <n v="1"/>
    <x v="9"/>
    <s v="TF"/>
    <n v="663"/>
    <n v="1079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13"/>
    <n v="13"/>
    <n v="5432010"/>
    <s v=""/>
    <s v="GRUPO LUCHI ESQ"/>
    <x v="1"/>
    <n v="0.31380000000000002"/>
    <n v="4.7065000000000001"/>
    <n v="1"/>
    <x v="9"/>
    <s v="TF"/>
    <n v="718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08"/>
    <s v="0000-0014"/>
    <n v="14"/>
    <n v="5432011"/>
    <s v=""/>
    <s v="GRUPO LUCHI ESQ"/>
    <x v="1"/>
    <n v="0.31380000000000002"/>
    <n v="4.7065000000000001"/>
    <n v="1"/>
    <x v="9"/>
    <s v="TF"/>
    <n v="718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1"/>
    <n v="1"/>
    <n v="5432016"/>
    <s v=""/>
    <s v="GRUPO LUCHI ESQ"/>
    <x v="1"/>
    <n v="1.9282999999999999"/>
    <n v="28.924700000000001"/>
    <n v="1"/>
    <x v="9"/>
    <s v="TF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2"/>
    <n v="2"/>
    <n v="5432017"/>
    <s v=""/>
    <s v="GRUPO LUCHI ESQ"/>
    <x v="1"/>
    <n v="1.9282999999999999"/>
    <n v="28.924700000000001"/>
    <n v="1"/>
    <x v="9"/>
    <s v="TF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3"/>
    <n v="3"/>
    <n v="5432018"/>
    <s v=""/>
    <s v="GRUPO LUCHI ESQ"/>
    <x v="1"/>
    <n v="1.9282999999999999"/>
    <n v="28.924700000000001"/>
    <n v="1"/>
    <x v="9"/>
    <s v="TF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4"/>
    <n v="4"/>
    <n v="5432019"/>
    <s v=""/>
    <s v="GRUPO LUCHI ESQ"/>
    <x v="1"/>
    <n v="1.9282999999999999"/>
    <n v="28.924700000000001"/>
    <n v="1"/>
    <x v="9"/>
    <s v="TF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5"/>
    <n v="5"/>
    <n v="5432020"/>
    <s v=""/>
    <s v="GRUPO LUCHI ESQ"/>
    <x v="1"/>
    <n v="0.7147"/>
    <n v="10.720700000000001"/>
    <n v="1"/>
    <x v="9"/>
    <s v="TF"/>
    <n v="429"/>
    <n v="166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6"/>
    <n v="6"/>
    <n v="5432021"/>
    <s v=""/>
    <s v="GRUPO LUCHI ESQ"/>
    <x v="1"/>
    <n v="0.78039999999999998"/>
    <n v="11.7066"/>
    <n v="1"/>
    <x v="9"/>
    <s v="TF"/>
    <n v="895"/>
    <n v="8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7"/>
    <n v="7"/>
    <n v="5432022"/>
    <s v=""/>
    <s v="GRUPO LUCHI ESQ"/>
    <x v="1"/>
    <n v="0.78039999999999998"/>
    <n v="11.7066"/>
    <n v="1"/>
    <x v="9"/>
    <s v="TF"/>
    <n v="895"/>
    <n v="8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8"/>
    <n v="8"/>
    <n v="5432023"/>
    <s v=""/>
    <s v="GRUPO LUCHI ESQ"/>
    <x v="1"/>
    <n v="0.41520000000000001"/>
    <n v="6.2271999999999998"/>
    <n v="1"/>
    <x v="9"/>
    <s v="TF"/>
    <n v="950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09"/>
    <n v="9"/>
    <n v="5432024"/>
    <s v=""/>
    <s v="GRUPO LUCHI ESQ"/>
    <x v="1"/>
    <n v="0.41520000000000001"/>
    <n v="6.2271999999999998"/>
    <n v="1"/>
    <x v="9"/>
    <s v="TF"/>
    <n v="950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0"/>
    <n v="10"/>
    <n v="5432025"/>
    <s v=""/>
    <s v="GRUPO LUCHI ESQ"/>
    <x v="1"/>
    <n v="0.24099999999999999"/>
    <n v="3.6154999999999999"/>
    <n v="1"/>
    <x v="9"/>
    <s v="TF"/>
    <n v="498"/>
    <n v="484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1"/>
    <n v="11"/>
    <n v="5432026"/>
    <s v=""/>
    <s v="GRUPO LUCHI ESQ"/>
    <x v="1"/>
    <n v="0.24099999999999999"/>
    <n v="3.6154999999999999"/>
    <n v="1"/>
    <x v="9"/>
    <s v="TF"/>
    <n v="498"/>
    <n v="484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2"/>
    <n v="12"/>
    <n v="5432027"/>
    <s v=""/>
    <s v="GRUPO LUCHI ESQ"/>
    <x v="1"/>
    <n v="0.67849999999999999"/>
    <n v="10.1776"/>
    <n v="1"/>
    <x v="9"/>
    <s v="TF"/>
    <n v="779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3"/>
    <n v="13"/>
    <n v="5432028"/>
    <s v=""/>
    <s v="GRUPO LUCHI ESQ"/>
    <x v="1"/>
    <n v="0.67849999999999999"/>
    <n v="10.1776"/>
    <n v="1"/>
    <x v="9"/>
    <s v="TF"/>
    <n v="779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4"/>
    <n v="14"/>
    <n v="5432029"/>
    <s v=""/>
    <s v="GRUPO LUCHI ESQ"/>
    <x v="1"/>
    <n v="0.36449999999999999"/>
    <n v="5.4668999999999999"/>
    <n v="1"/>
    <x v="9"/>
    <s v="TF"/>
    <n v="834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5"/>
    <n v="15"/>
    <n v="5432030"/>
    <s v=""/>
    <s v="GRUPO LUCHI ESQ"/>
    <x v="1"/>
    <n v="0.36449999999999999"/>
    <n v="5.4668999999999999"/>
    <n v="1"/>
    <x v="9"/>
    <s v="TF"/>
    <n v="834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6"/>
    <n v="16"/>
    <n v="5432031"/>
    <s v=""/>
    <s v="GRUPO LUCHI ESQ"/>
    <x v="1"/>
    <n v="1.7451000000000001"/>
    <n v="26.176600000000001"/>
    <n v="1"/>
    <x v="9"/>
    <s v="TF"/>
    <n v="822"/>
    <n v="212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7"/>
    <n v="17"/>
    <n v="5432032"/>
    <s v=""/>
    <s v="GRUPO LUCHI ESQ"/>
    <x v="1"/>
    <n v="1.1475"/>
    <n v="17.212"/>
    <n v="1"/>
    <x v="9"/>
    <s v="TF"/>
    <n v="779"/>
    <n v="14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18"/>
    <n v="18"/>
    <n v="5432033"/>
    <s v=""/>
    <s v="GRUPO LUCHI ESQ"/>
    <x v="1"/>
    <n v="1.1475"/>
    <n v="17.212"/>
    <n v="1"/>
    <x v="9"/>
    <s v="TF"/>
    <n v="779"/>
    <n v="14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20"/>
    <n v="20"/>
    <n v="5432035"/>
    <s v=""/>
    <s v="GRUPO LUCHI ESQ"/>
    <x v="1"/>
    <n v="0.55640000000000001"/>
    <n v="8.3461999999999996"/>
    <n v="1"/>
    <x v="9"/>
    <s v="TF"/>
    <n v="378"/>
    <n v="14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21"/>
    <n v="21"/>
    <n v="5432036"/>
    <s v=""/>
    <s v="GRUPO LUCHI ESQ"/>
    <x v="1"/>
    <n v="0.55640000000000001"/>
    <n v="8.3461999999999996"/>
    <n v="1"/>
    <x v="9"/>
    <s v="TF"/>
    <n v="378"/>
    <n v="14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22"/>
    <n v="22"/>
    <n v="5432037"/>
    <s v=""/>
    <s v="GRUPO LUCHI ESQ"/>
    <x v="1"/>
    <n v="0.55640000000000001"/>
    <n v="8.3461999999999996"/>
    <n v="1"/>
    <x v="9"/>
    <s v="TF"/>
    <n v="378"/>
    <n v="14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23"/>
    <n v="23"/>
    <n v="5432038"/>
    <s v=""/>
    <s v="GRUPO LUCHI ESQ"/>
    <x v="1"/>
    <n v="0.67449999999999999"/>
    <n v="10.117100000000001"/>
    <n v="1"/>
    <x v="9"/>
    <s v="TF"/>
    <n v="575"/>
    <n v="11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d v="2026-05-13T15:58:45"/>
  </r>
  <r>
    <m/>
    <d v="2026-05-17T00:00:00"/>
    <d v="2026-05-07T00:00:00"/>
    <d v="2026-05-17T00:00:00"/>
    <s v="INC06-TF"/>
    <s v="URGENTE"/>
    <n v="0"/>
    <n v="2"/>
    <n v="332410"/>
    <s v="0000-0024"/>
    <n v="24"/>
    <n v="5432039"/>
    <s v=""/>
    <s v="GRUPO LUCHI ESQ"/>
    <x v="1"/>
    <n v="0.67449999999999999"/>
    <n v="10.117100000000001"/>
    <n v="1"/>
    <x v="9"/>
    <s v="TF"/>
    <n v="575"/>
    <n v="11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25"/>
    <n v="25"/>
    <n v="5432040"/>
    <s v=""/>
    <s v="GRUPO LUCHI ESQ"/>
    <x v="1"/>
    <n v="2.4908000000000001"/>
    <n v="37.3613"/>
    <n v="1"/>
    <x v="9"/>
    <s v="TF"/>
    <n v="1091"/>
    <n v="228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2410"/>
    <s v="0000-0026"/>
    <n v="26"/>
    <n v="5432041"/>
    <s v=""/>
    <s v="GRUPO LUCHI ESQ"/>
    <x v="1"/>
    <n v="2.4984000000000002"/>
    <n v="37.475900000000003"/>
    <n v="1"/>
    <x v="9"/>
    <s v="TF"/>
    <n v="1091"/>
    <n v="2290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10"/>
    <s v="0000-0027"/>
    <n v="27"/>
    <n v="5432042"/>
    <s v=""/>
    <s v="GRUPO LUCHI ESQ"/>
    <x v="1"/>
    <n v="1.9683999999999999"/>
    <n v="39.3673"/>
    <n v="1"/>
    <x v="7"/>
    <s v="TF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10"/>
    <s v="0000-0028"/>
    <n v="28"/>
    <n v="5432043"/>
    <s v=""/>
    <s v="GRUPO LUCHI ESQ"/>
    <x v="1"/>
    <n v="1.9683999999999999"/>
    <n v="39.3673"/>
    <n v="1"/>
    <x v="7"/>
    <s v="TF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10"/>
    <s v="0000-0029"/>
    <n v="29"/>
    <n v="5432044"/>
    <s v=""/>
    <s v="GRUPO LUCHI ESQ"/>
    <x v="1"/>
    <n v="1.9683999999999999"/>
    <n v="39.3673"/>
    <n v="1"/>
    <x v="7"/>
    <s v="TF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10"/>
    <s v="0000-0030"/>
    <n v="30"/>
    <n v="5432045"/>
    <s v=""/>
    <s v="GRUPO LUCHI ESQ"/>
    <x v="1"/>
    <n v="1.9683999999999999"/>
    <n v="39.3673"/>
    <n v="1"/>
    <x v="7"/>
    <s v="TF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11"/>
    <s v="0000-0001"/>
    <n v="1"/>
    <n v="5432046"/>
    <s v=""/>
    <s v="GRUPO LUCHI ESQ"/>
    <x v="1"/>
    <n v="1.4139999999999999"/>
    <n v="28.279800000000002"/>
    <n v="1"/>
    <x v="7"/>
    <s v="TF"/>
    <n v="562"/>
    <n v="251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2411"/>
    <s v="0000-0002"/>
    <n v="2"/>
    <n v="5432047"/>
    <s v=""/>
    <s v="GRUPO LUCHI ESQ"/>
    <x v="1"/>
    <n v="1.4139999999999999"/>
    <n v="28.279800000000002"/>
    <n v="1"/>
    <x v="7"/>
    <s v="TF"/>
    <n v="562"/>
    <n v="251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3892"/>
    <s v="0001-0001"/>
    <n v="1"/>
    <n v="5442337"/>
    <s v=""/>
    <s v="MARIA GILVANICE VIEIRA DE MATOS SANTOS"/>
    <x v="10"/>
    <n v="1.1103000000000001"/>
    <n v="22.207000000000001"/>
    <n v="1"/>
    <x v="8"/>
    <s v="TF"/>
    <n v="530"/>
    <n v="2095"/>
    <d v="2026-05-04T17:09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3892"/>
    <s v="0001-0002"/>
    <n v="2"/>
    <n v="5442338"/>
    <s v=""/>
    <s v="MARIA GILVANICE VIEIRA DE MATOS SANTOS"/>
    <x v="10"/>
    <n v="1.1103000000000001"/>
    <n v="22.207000000000001"/>
    <n v="1"/>
    <x v="8"/>
    <s v="TF"/>
    <n v="530"/>
    <n v="2095"/>
    <d v="2026-05-04T17:09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5"/>
    <s v="0000-0005"/>
    <n v="5"/>
    <n v="5445710"/>
    <s v=""/>
    <s v="VID CILLOS"/>
    <x v="2"/>
    <n v="0.156"/>
    <n v="3.12"/>
    <n v="1"/>
    <x v="8"/>
    <s v="TF"/>
    <n v="780"/>
    <n v="200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5"/>
    <s v="0000-0006"/>
    <n v="6"/>
    <n v="5445711"/>
    <s v=""/>
    <s v="VID CILLOS"/>
    <x v="2"/>
    <n v="0.19500000000000001"/>
    <n v="3.9"/>
    <n v="1"/>
    <x v="8"/>
    <s v="TF"/>
    <n v="780"/>
    <n v="250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5"/>
    <s v="0001-0001"/>
    <n v="1"/>
    <n v="5445706"/>
    <s v=""/>
    <s v="VID CILLOS"/>
    <x v="2"/>
    <n v="0.32190000000000002"/>
    <n v="6.4385000000000003"/>
    <n v="1"/>
    <x v="8"/>
    <s v="TF"/>
    <n v="395"/>
    <n v="815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5"/>
    <s v="0001-0002"/>
    <n v="2"/>
    <n v="5445707"/>
    <s v=""/>
    <s v="VID CILLOS"/>
    <x v="2"/>
    <n v="0.32190000000000002"/>
    <n v="6.4385000000000003"/>
    <n v="1"/>
    <x v="8"/>
    <s v="TF"/>
    <n v="395"/>
    <n v="815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4285"/>
    <s v="0001-0003"/>
    <n v="3"/>
    <n v="5445708"/>
    <s v=""/>
    <s v="VID CILLOS"/>
    <x v="2"/>
    <n v="0.34200000000000003"/>
    <n v="6.84"/>
    <n v="1"/>
    <x v="8"/>
    <s v="TE12"/>
    <n v="400"/>
    <n v="855"/>
    <d v="2026-05-05T17:10:1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4285"/>
    <s v="0001-0004"/>
    <n v="4"/>
    <n v="5445709"/>
    <s v=""/>
    <s v="VID CILLOS"/>
    <x v="2"/>
    <n v="0.34200000000000003"/>
    <n v="6.84"/>
    <n v="1"/>
    <x v="8"/>
    <s v="TE12"/>
    <n v="400"/>
    <n v="855"/>
    <d v="2026-05-05T17:10:1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9"/>
    <s v="0001-0001"/>
    <n v="1"/>
    <n v="5445717"/>
    <s v=""/>
    <s v="GEZAIAS DE BRITO CARDOSO"/>
    <x v="2"/>
    <n v="0.40039999999999998"/>
    <n v="8.0079999999999991"/>
    <n v="1"/>
    <x v="8"/>
    <s v="TF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9"/>
    <s v="0001-0002"/>
    <n v="2"/>
    <n v="5445718"/>
    <s v=""/>
    <s v="GEZAIAS DE BRITO CARDOSO"/>
    <x v="2"/>
    <n v="0.40039999999999998"/>
    <n v="8.0079999999999991"/>
    <n v="1"/>
    <x v="8"/>
    <s v="TF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9"/>
    <s v="0001-0003"/>
    <n v="3"/>
    <n v="5445719"/>
    <s v=""/>
    <s v="GEZAIAS DE BRITO CARDOSO"/>
    <x v="2"/>
    <n v="0.40039999999999998"/>
    <n v="8.0079999999999991"/>
    <n v="1"/>
    <x v="8"/>
    <s v="TF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289"/>
    <s v="0001-0004"/>
    <n v="4"/>
    <n v="5445720"/>
    <s v=""/>
    <s v="GEZAIAS DE BRITO CARDOSO"/>
    <x v="2"/>
    <n v="0.40039999999999998"/>
    <n v="8.0079999999999991"/>
    <n v="1"/>
    <x v="8"/>
    <s v="TF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4289"/>
    <s v="0001-0005"/>
    <n v="5"/>
    <n v="5445721"/>
    <s v=""/>
    <s v="GEZAIAS DE BRITO CARDOSO"/>
    <x v="2"/>
    <n v="0.42320000000000002"/>
    <n v="8.4629999999999992"/>
    <n v="1"/>
    <x v="8"/>
    <s v="TE12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d v="2026-05-13T16:03:38"/>
  </r>
  <r>
    <m/>
    <d v="2026-05-17T00:00:00"/>
    <d v="2026-05-04T00:00:00"/>
    <d v="2026-05-17T00:00:00"/>
    <s v="FUM08-TE12"/>
    <s v="URGENTE"/>
    <n v="0"/>
    <n v="2"/>
    <n v="334289"/>
    <s v="0001-0006"/>
    <n v="6"/>
    <n v="5445722"/>
    <s v=""/>
    <s v="GEZAIAS DE BRITO CARDOSO"/>
    <x v="2"/>
    <n v="0.42320000000000002"/>
    <n v="8.4629999999999992"/>
    <n v="1"/>
    <x v="8"/>
    <s v="TE12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4289"/>
    <s v="0001-0007"/>
    <n v="7"/>
    <n v="5445723"/>
    <s v=""/>
    <s v="GEZAIAS DE BRITO CARDOSO"/>
    <x v="2"/>
    <n v="0.42320000000000002"/>
    <n v="8.4629999999999992"/>
    <n v="1"/>
    <x v="8"/>
    <s v="TE12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4289"/>
    <s v="0001-0008"/>
    <n v="8"/>
    <n v="5445724"/>
    <s v=""/>
    <s v="GEZAIAS DE BRITO CARDOSO"/>
    <x v="2"/>
    <n v="0.42320000000000002"/>
    <n v="8.4629999999999992"/>
    <n v="1"/>
    <x v="8"/>
    <s v="TE12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4311"/>
    <s v="0001-0001"/>
    <n v="1"/>
    <n v="5445825"/>
    <s v=""/>
    <s v="VID CILLOS"/>
    <x v="2"/>
    <n v="0.70120000000000005"/>
    <n v="14.025"/>
    <n v="1"/>
    <x v="8"/>
    <s v="TF"/>
    <n v="750"/>
    <n v="935"/>
    <d v="2026-05-05T17:23:3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4311"/>
    <s v="0001-0002"/>
    <n v="2"/>
    <n v="5445826"/>
    <s v=""/>
    <s v="VID CILLOS"/>
    <x v="2"/>
    <n v="0.78"/>
    <n v="15.6"/>
    <n v="1"/>
    <x v="8"/>
    <s v="TE12"/>
    <n v="800"/>
    <n v="975"/>
    <d v="2026-05-05T17:23:3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"/>
    <s v="URGENTE"/>
    <n v="0"/>
    <n v="2"/>
    <n v="334311"/>
    <s v="0002-0003"/>
    <n v="3"/>
    <n v="5445827"/>
    <s v=""/>
    <s v="VID CILLOS"/>
    <x v="2"/>
    <n v="0.27550000000000002"/>
    <n v="5.51"/>
    <n v="1"/>
    <x v="8"/>
    <s v="TE"/>
    <n v="580"/>
    <n v="475"/>
    <d v="2026-05-05T17:23:3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LMINC08-PF"/>
    <s v="URGENTE"/>
    <n v="0"/>
    <n v="4"/>
    <n v="334394"/>
    <s v="0000-0001"/>
    <n v="1"/>
    <n v="5446252"/>
    <s v=""/>
    <s v="ITAPE ESQ DE ALUM"/>
    <x v="16"/>
    <n v="0.85660000000000003"/>
    <n v="17.1312"/>
    <n v="1"/>
    <x v="1"/>
    <s v="PF"/>
    <n v="854"/>
    <n v="1003"/>
    <d v="2026-05-06T09:31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INC08-PF"/>
    <s v="URGENTE"/>
    <n v="0"/>
    <n v="4"/>
    <n v="334394"/>
    <s v="0000-0002"/>
    <n v="2"/>
    <n v="5446253"/>
    <s v=""/>
    <s v="ITAPE ESQ DE ALUM"/>
    <x v="16"/>
    <n v="0.85660000000000003"/>
    <n v="17.1312"/>
    <n v="1"/>
    <x v="1"/>
    <s v="PF"/>
    <n v="854"/>
    <n v="1003"/>
    <d v="2026-05-06T09:31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INC08-PF"/>
    <s v="URGENTE"/>
    <n v="0"/>
    <n v="4"/>
    <n v="334394"/>
    <s v="0000-0003"/>
    <n v="3"/>
    <n v="5446254"/>
    <s v=""/>
    <s v="ITAPE ESQ DE ALUM"/>
    <x v="16"/>
    <n v="0.85660000000000003"/>
    <n v="17.1312"/>
    <n v="1"/>
    <x v="1"/>
    <s v="PF"/>
    <n v="854"/>
    <n v="1003"/>
    <d v="2026-05-06T09:31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4661"/>
    <s v="0000-0001"/>
    <n v="1"/>
    <n v="5448125"/>
    <s v=""/>
    <s v="H4 TEMPER"/>
    <x v="17"/>
    <n v="0.33779999999999999"/>
    <n v="5.0674000000000001"/>
    <n v="1"/>
    <x v="9"/>
    <s v="TF"/>
    <n v="828"/>
    <n v="408"/>
    <d v="2026-05-07T08:17:3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4661"/>
    <s v="0000-0003"/>
    <n v="3"/>
    <n v="5448127"/>
    <s v=""/>
    <s v="H4 TEMPER"/>
    <x v="17"/>
    <n v="0.3725"/>
    <n v="5.5871000000000004"/>
    <n v="1"/>
    <x v="9"/>
    <s v="TF"/>
    <n v="754"/>
    <n v="494"/>
    <d v="2026-05-07T08:17:3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E16"/>
    <s v="URGENTE"/>
    <n v="0"/>
    <n v="2"/>
    <n v="334668"/>
    <s v="0001-0001"/>
    <n v="1"/>
    <n v="5448138"/>
    <s v=""/>
    <s v="LETICIA OLIVEIRA"/>
    <x v="10"/>
    <n v="1.6830000000000001"/>
    <n v="33.660800000000002"/>
    <n v="1"/>
    <x v="8"/>
    <s v="TE16"/>
    <n v="785"/>
    <n v="2144"/>
    <d v="2026-05-07T05:51:1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LMINC08-PF"/>
    <s v="URGENTE"/>
    <n v="0"/>
    <n v="4"/>
    <n v="334776"/>
    <s v="0000-0001"/>
    <n v="1"/>
    <n v="5448827"/>
    <s v=""/>
    <s v="MARCOS VILAS BOA"/>
    <x v="1"/>
    <n v="1.6581999999999999"/>
    <n v="33.164999999999999"/>
    <n v="1"/>
    <x v="1"/>
    <s v="PF"/>
    <n v="1650"/>
    <n v="1005"/>
    <d v="2026-05-07T10:47:32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4815"/>
    <s v="0001-0001"/>
    <n v="1"/>
    <n v="5449014"/>
    <s v=""/>
    <s v="H4 TEMPER"/>
    <x v="17"/>
    <n v="1.7682"/>
    <n v="35.363999999999997"/>
    <n v="1"/>
    <x v="7"/>
    <s v="TE16"/>
    <n v="840"/>
    <n v="2105"/>
    <d v="2026-05-07T13:28:5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005"/>
    <s v="0000-0001"/>
    <n v="1"/>
    <n v="5450485"/>
    <s v=""/>
    <s v="SANTA FE"/>
    <x v="18"/>
    <n v="4.8022999999999998"/>
    <n v="96.0458"/>
    <n v="1"/>
    <x v="7"/>
    <s v="TF"/>
    <n v="1991"/>
    <n v="2412"/>
    <d v="2026-05-08T08:48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005"/>
    <s v="0001-0002"/>
    <n v="2"/>
    <n v="5450486"/>
    <s v=""/>
    <s v="SANTA FE"/>
    <x v="18"/>
    <n v="2.3491"/>
    <n v="46.981200000000001"/>
    <n v="1"/>
    <x v="7"/>
    <s v="TF"/>
    <n v="987"/>
    <n v="2380"/>
    <d v="2026-05-08T08:48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005"/>
    <s v="0001-0003"/>
    <n v="3"/>
    <n v="5450487"/>
    <s v=""/>
    <s v="SANTA FE"/>
    <x v="18"/>
    <n v="2.5095000000000001"/>
    <n v="50.190800000000003"/>
    <n v="1"/>
    <x v="7"/>
    <s v="TE12"/>
    <n v="1037"/>
    <n v="2420"/>
    <d v="2026-05-08T08:48:2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010"/>
    <s v="0001-0001"/>
    <n v="1"/>
    <n v="5450513"/>
    <s v=""/>
    <s v="SANTA FE"/>
    <x v="18"/>
    <n v="1.4522999999999999"/>
    <n v="29.045200000000001"/>
    <n v="1"/>
    <x v="7"/>
    <s v="TE16"/>
    <n v="686"/>
    <n v="2117"/>
    <d v="2026-05-08T09:15:1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010"/>
    <s v="0002-0002"/>
    <n v="2"/>
    <n v="5450514"/>
    <s v=""/>
    <s v="SANTA FE"/>
    <x v="18"/>
    <n v="0.84150000000000003"/>
    <n v="16.829999999999998"/>
    <n v="1"/>
    <x v="7"/>
    <s v="TF"/>
    <n v="750"/>
    <n v="1122"/>
    <d v="2026-05-08T09:15:1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010"/>
    <s v="0002-0003"/>
    <n v="3"/>
    <n v="5450515"/>
    <s v=""/>
    <s v="SANTA FE"/>
    <x v="18"/>
    <n v="0.92959999999999998"/>
    <n v="18.591999999999999"/>
    <n v="1"/>
    <x v="7"/>
    <s v="TE12"/>
    <n v="800"/>
    <n v="1162"/>
    <d v="2026-05-08T09:15:1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013"/>
    <s v="0001-0001"/>
    <n v="1"/>
    <n v="5450524"/>
    <s v=""/>
    <s v="SANTA FE"/>
    <x v="18"/>
    <n v="3.0743999999999998"/>
    <n v="61.488300000000002"/>
    <n v="1"/>
    <x v="7"/>
    <s v="TE12"/>
    <n v="1424"/>
    <n v="2159"/>
    <d v="2026-05-08T09:24:5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FB"/>
    <s v="URGENTE"/>
    <n v="0"/>
    <n v="2"/>
    <n v="335025"/>
    <s v="0001-0001"/>
    <n v="1"/>
    <n v="5450551"/>
    <s v=""/>
    <s v="SANTA FE"/>
    <x v="18"/>
    <n v="1.2915000000000001"/>
    <n v="25.83"/>
    <n v="1"/>
    <x v="7"/>
    <s v="FB"/>
    <n v="700"/>
    <n v="1845"/>
    <d v="2026-05-08T10:25:11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7T00:00:00"/>
    <d v="2026-05-17T00:00:00"/>
    <s v="INC08-PCB"/>
    <s v="URGENTE"/>
    <n v="0"/>
    <n v="2"/>
    <n v="335025"/>
    <s v="0001-0002"/>
    <n v="2"/>
    <n v="5450552"/>
    <s v=""/>
    <s v="SANTA FE"/>
    <x v="18"/>
    <n v="1.41"/>
    <n v="28.2"/>
    <n v="1"/>
    <x v="7"/>
    <s v="PCB"/>
    <n v="750"/>
    <n v="1880"/>
    <d v="2026-05-08T10:25:11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027"/>
    <s v="0001-0001"/>
    <n v="1"/>
    <n v="5450556"/>
    <s v=""/>
    <s v="SANTA FE"/>
    <x v="18"/>
    <n v="1.321"/>
    <n v="26.4194"/>
    <n v="1"/>
    <x v="7"/>
    <s v="TE16"/>
    <n v="636"/>
    <n v="2077"/>
    <d v="2026-05-08T10:30:1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027"/>
    <s v="0002-0002"/>
    <n v="2"/>
    <n v="5450557"/>
    <s v=""/>
    <s v="SANTA FE"/>
    <x v="18"/>
    <n v="0.27300000000000002"/>
    <n v="5.4598000000000004"/>
    <n v="1"/>
    <x v="7"/>
    <s v="TE12"/>
    <n v="449"/>
    <n v="608"/>
    <d v="2026-05-08T10:30:14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5029"/>
    <s v="0000-0001"/>
    <n v="1"/>
    <n v="5450558"/>
    <s v=""/>
    <s v="VID EXPANSAO"/>
    <x v="10"/>
    <n v="1.2276"/>
    <n v="24.552"/>
    <n v="1"/>
    <x v="8"/>
    <s v="TF"/>
    <n v="132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5029"/>
    <s v="0000-0002"/>
    <n v="2"/>
    <n v="5450559"/>
    <s v=""/>
    <s v="VID EXPANSAO"/>
    <x v="10"/>
    <n v="1.2276"/>
    <n v="24.552"/>
    <n v="1"/>
    <x v="8"/>
    <s v="TF"/>
    <n v="132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5029"/>
    <s v="0000-0003"/>
    <n v="3"/>
    <n v="5450560"/>
    <s v=""/>
    <s v="VID EXPANSAO"/>
    <x v="10"/>
    <n v="1.2276"/>
    <n v="24.552"/>
    <n v="1"/>
    <x v="8"/>
    <s v="TF"/>
    <n v="132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5029"/>
    <s v="0000-0004"/>
    <n v="4"/>
    <n v="5450561"/>
    <s v=""/>
    <s v="VID EXPANSAO"/>
    <x v="10"/>
    <n v="1.2555000000000001"/>
    <n v="25.11"/>
    <n v="1"/>
    <x v="8"/>
    <s v="TF"/>
    <n v="135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5029"/>
    <s v="0000-0005"/>
    <n v="5"/>
    <n v="5450562"/>
    <s v=""/>
    <s v="VID EXPANSAO"/>
    <x v="10"/>
    <n v="0.82799999999999996"/>
    <n v="16.559999999999999"/>
    <n v="1"/>
    <x v="8"/>
    <s v="TF"/>
    <n v="900"/>
    <n v="92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6-TEK."/>
    <s v="URGENTE"/>
    <n v="0"/>
    <n v="2"/>
    <n v="335104"/>
    <s v="0001-0001"/>
    <n v="1"/>
    <n v="5451021"/>
    <s v=""/>
    <s v="COOKTAMPA DECORACOES"/>
    <x v="10"/>
    <n v="0.28999999999999998"/>
    <n v="4.3499999999999996"/>
    <n v="1"/>
    <x v="10"/>
    <s v="TEK."/>
    <n v="580"/>
    <n v="500"/>
    <d v="2026-05-08T09:04:26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1"/>
    <n v="1"/>
    <n v="5451180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2"/>
    <n v="2"/>
    <n v="5451181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3"/>
    <n v="3"/>
    <n v="5451182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4"/>
    <n v="4"/>
    <n v="5451183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5"/>
    <n v="5"/>
    <n v="5451184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6"/>
    <n v="6"/>
    <n v="5451185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7"/>
    <n v="7"/>
    <n v="5451186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8"/>
    <n v="8"/>
    <n v="5451187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09"/>
    <n v="9"/>
    <n v="5451188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1-0010"/>
    <n v="10"/>
    <n v="5451189"/>
    <s v=""/>
    <s v="COOKTAMPA DECORACOES"/>
    <x v="10"/>
    <n v="0.4128"/>
    <n v="6.1920000000000002"/>
    <n v="1"/>
    <x v="10"/>
    <s v="TEK.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1"/>
    <n v="11"/>
    <n v="5451190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2"/>
    <n v="12"/>
    <n v="5451191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3"/>
    <n v="13"/>
    <n v="5451192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4"/>
    <n v="14"/>
    <n v="5451193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5"/>
    <n v="15"/>
    <n v="5451194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6"/>
    <n v="16"/>
    <n v="5451195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7"/>
    <n v="17"/>
    <n v="5451196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8"/>
    <n v="18"/>
    <n v="5451197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19"/>
    <n v="19"/>
    <n v="5451198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2-0020"/>
    <n v="20"/>
    <n v="5451199"/>
    <s v=""/>
    <s v="COOKTAMPA DECORACOES"/>
    <x v="10"/>
    <n v="0.35420000000000001"/>
    <n v="5.3129999999999997"/>
    <n v="1"/>
    <x v="10"/>
    <s v="TEK.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1"/>
    <n v="21"/>
    <n v="5451200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2"/>
    <n v="22"/>
    <n v="5451201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3"/>
    <n v="23"/>
    <n v="5451202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4"/>
    <n v="24"/>
    <n v="5451203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5"/>
    <n v="25"/>
    <n v="5451204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6"/>
    <n v="26"/>
    <n v="5451205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7"/>
    <n v="27"/>
    <n v="5451206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8"/>
    <n v="28"/>
    <n v="5451207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29"/>
    <n v="29"/>
    <n v="5451208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30"/>
    <n v="30"/>
    <n v="5451209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31"/>
    <n v="31"/>
    <n v="5451210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32"/>
    <n v="32"/>
    <n v="5451211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33"/>
    <n v="33"/>
    <n v="5451212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34"/>
    <n v="34"/>
    <n v="5451213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5T00:00:00"/>
    <d v="2026-05-15T00:00:00"/>
    <d v="2026-05-15T00:00:00"/>
    <s v="FUM06-TEK."/>
    <s v="URGENTE"/>
    <n v="0"/>
    <n v="2"/>
    <n v="335133"/>
    <s v="0003-0035"/>
    <n v="35"/>
    <n v="5451214"/>
    <s v=""/>
    <s v="COOKTAMPA DECORACOES"/>
    <x v="10"/>
    <n v="0.35880000000000001"/>
    <n v="5.3819999999999997"/>
    <n v="1"/>
    <x v="10"/>
    <s v="TEK.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m/>
    <d v="2026-05-17T00:00:00"/>
    <d v="2026-05-06T00:00:00"/>
    <d v="2026-05-17T00:00:00"/>
    <s v="INC08-TF"/>
    <s v="URGENTE"/>
    <n v="0"/>
    <n v="2"/>
    <n v="335164"/>
    <s v="0001-0001"/>
    <n v="1"/>
    <n v="5451382"/>
    <s v=""/>
    <s v="VID SAO PAULO"/>
    <x v="17"/>
    <n v="0.61609999999999998"/>
    <n v="12.321300000000001"/>
    <n v="1"/>
    <x v="7"/>
    <s v="TF"/>
    <n v="683"/>
    <n v="902"/>
    <d v="2026-05-08T13:59:4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64"/>
    <s v="0001-0002"/>
    <n v="2"/>
    <n v="5451383"/>
    <s v=""/>
    <s v="VID SAO PAULO"/>
    <x v="17"/>
    <n v="0.69420000000000004"/>
    <n v="13.882999999999999"/>
    <n v="1"/>
    <x v="7"/>
    <s v="TE12"/>
    <n v="733"/>
    <n v="947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FUM08-TF"/>
    <s v="URGENTE"/>
    <n v="0"/>
    <n v="2"/>
    <n v="335166"/>
    <s v="0001-0001"/>
    <n v="1"/>
    <n v="5455616"/>
    <s v=""/>
    <s v="VID SAO PAULO"/>
    <x v="17"/>
    <n v="1.5967"/>
    <n v="31.933499999999999"/>
    <n v="1"/>
    <x v="8"/>
    <s v="TF"/>
    <n v="1745"/>
    <n v="915"/>
    <d v="2026-05-08T13:59:4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FUM08-TF"/>
    <s v="URGENTE"/>
    <n v="0"/>
    <n v="2"/>
    <n v="335166"/>
    <s v="0001-0002"/>
    <n v="2"/>
    <n v="5455617"/>
    <s v=""/>
    <s v="VID SAO PAULO"/>
    <x v="17"/>
    <n v="1.8529"/>
    <n v="37.057499999999997"/>
    <n v="1"/>
    <x v="8"/>
    <s v="TF"/>
    <n v="2025"/>
    <n v="915"/>
    <d v="2026-05-08T13:59:4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FUM08-TE12"/>
    <s v="URGENTE"/>
    <n v="0"/>
    <n v="2"/>
    <n v="335166"/>
    <s v="0001-0003"/>
    <n v="3"/>
    <n v="5455618"/>
    <s v=""/>
    <s v="VID SAO PAULO"/>
    <x v="17"/>
    <n v="1.7232000000000001"/>
    <n v="34.463999999999999"/>
    <n v="1"/>
    <x v="8"/>
    <s v="TE12"/>
    <n v="1795"/>
    <n v="960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FUM08-TE12"/>
    <s v="URGENTE"/>
    <n v="0"/>
    <n v="2"/>
    <n v="335166"/>
    <s v="0001-0004"/>
    <n v="4"/>
    <n v="5455619"/>
    <s v=""/>
    <s v="VID SAO PAULO"/>
    <x v="17"/>
    <n v="1.992"/>
    <n v="39.840000000000003"/>
    <n v="1"/>
    <x v="8"/>
    <s v="TE12"/>
    <n v="2075"/>
    <n v="960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5167"/>
    <s v="0001-0001"/>
    <n v="1"/>
    <n v="5451395"/>
    <s v=""/>
    <s v="VID SAO PAULO"/>
    <x v="17"/>
    <n v="0.47039999999999998"/>
    <n v="9.4079999999999995"/>
    <n v="1"/>
    <x v="7"/>
    <s v="TE16"/>
    <n v="800"/>
    <n v="588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5167"/>
    <s v="0001-0002"/>
    <n v="2"/>
    <n v="5451396"/>
    <s v=""/>
    <s v="VID SAO PAULO"/>
    <x v="17"/>
    <n v="0.47039999999999998"/>
    <n v="9.4079999999999995"/>
    <n v="1"/>
    <x v="7"/>
    <s v="TE16"/>
    <n v="800"/>
    <n v="588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5167"/>
    <s v="0002-0003"/>
    <n v="3"/>
    <n v="5452121"/>
    <s v=""/>
    <s v="VID SAO PAULO"/>
    <x v="17"/>
    <n v="0.44450000000000001"/>
    <n v="8.8905999999999992"/>
    <n v="1"/>
    <x v="7"/>
    <s v="TE16"/>
    <n v="756"/>
    <n v="588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69"/>
    <s v="0001-0001"/>
    <n v="1"/>
    <n v="5451403"/>
    <s v=""/>
    <s v="VID SAO PAULO"/>
    <x v="17"/>
    <n v="0.40160000000000001"/>
    <n v="8.0325000000000006"/>
    <n v="1"/>
    <x v="7"/>
    <s v="TF"/>
    <n v="425"/>
    <n v="94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69"/>
    <s v="0001-0002"/>
    <n v="2"/>
    <n v="5451404"/>
    <s v=""/>
    <s v="VID SAO PAULO"/>
    <x v="17"/>
    <n v="0.47020000000000001"/>
    <n v="9.4049999999999994"/>
    <n v="1"/>
    <x v="7"/>
    <s v="TE12"/>
    <n v="475"/>
    <n v="99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5171"/>
    <s v="0001-0001"/>
    <n v="1"/>
    <n v="5451408"/>
    <s v=""/>
    <s v="VID SAO PAULO"/>
    <x v="17"/>
    <n v="0.37840000000000001"/>
    <n v="7.5681000000000003"/>
    <n v="1"/>
    <x v="7"/>
    <s v="TE16"/>
    <n v="988"/>
    <n v="383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73"/>
    <s v="0001-0001"/>
    <n v="1"/>
    <n v="5451410"/>
    <s v=""/>
    <s v="VID SAO PAULO"/>
    <x v="17"/>
    <n v="2.0472000000000001"/>
    <n v="40.945"/>
    <n v="1"/>
    <x v="7"/>
    <s v="TE12"/>
    <n v="950"/>
    <n v="215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6"/>
    <s v="0001-0001"/>
    <n v="1"/>
    <n v="5451446"/>
    <s v=""/>
    <s v="VID SAO PAULO"/>
    <x v="17"/>
    <n v="1.0425"/>
    <n v="20.85"/>
    <n v="1"/>
    <x v="7"/>
    <s v="TF"/>
    <n v="500"/>
    <n v="208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6"/>
    <s v="0001-0002"/>
    <n v="2"/>
    <n v="5451447"/>
    <s v=""/>
    <s v="VID SAO PAULO"/>
    <x v="17"/>
    <n v="1.0425"/>
    <n v="20.85"/>
    <n v="1"/>
    <x v="7"/>
    <s v="TF"/>
    <n v="500"/>
    <n v="208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76"/>
    <s v="0001-0003"/>
    <n v="3"/>
    <n v="5451448"/>
    <s v=""/>
    <s v="VID SAO PAULO"/>
    <x v="17"/>
    <n v="1.1688000000000001"/>
    <n v="23.375"/>
    <n v="1"/>
    <x v="7"/>
    <s v="TE12"/>
    <n v="550"/>
    <n v="212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76"/>
    <s v="0001-0004"/>
    <n v="4"/>
    <n v="5451449"/>
    <s v=""/>
    <s v="VID SAO PAULO"/>
    <x v="17"/>
    <n v="1.1688000000000001"/>
    <n v="23.375"/>
    <n v="1"/>
    <x v="7"/>
    <s v="TE12"/>
    <n v="550"/>
    <n v="212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1"/>
    <n v="1"/>
    <n v="5451486"/>
    <s v=""/>
    <s v="VID SAO PAULO"/>
    <x v="17"/>
    <n v="0.5544"/>
    <n v="11.087999999999999"/>
    <n v="1"/>
    <x v="7"/>
    <s v="TF"/>
    <n v="1980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2"/>
    <n v="2"/>
    <n v="5451487"/>
    <s v=""/>
    <s v="VID SAO PAULO"/>
    <x v="17"/>
    <n v="0.5544"/>
    <n v="11.087999999999999"/>
    <n v="1"/>
    <x v="7"/>
    <s v="TF"/>
    <n v="1980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3"/>
    <n v="3"/>
    <n v="5451488"/>
    <s v=""/>
    <s v="VID SAO PAULO"/>
    <x v="17"/>
    <n v="0.55579999999999996"/>
    <n v="11.116"/>
    <n v="1"/>
    <x v="7"/>
    <s v="TF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4"/>
    <n v="4"/>
    <n v="5451489"/>
    <s v=""/>
    <s v="VID SAO PAULO"/>
    <x v="17"/>
    <n v="0.55579999999999996"/>
    <n v="11.116"/>
    <n v="1"/>
    <x v="7"/>
    <s v="TF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5"/>
    <n v="5"/>
    <n v="5451490"/>
    <s v=""/>
    <s v="VID SAO PAULO"/>
    <x v="17"/>
    <n v="0.55579999999999996"/>
    <n v="11.116"/>
    <n v="1"/>
    <x v="7"/>
    <s v="TF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6"/>
    <n v="6"/>
    <n v="5451491"/>
    <s v=""/>
    <s v="VID SAO PAULO"/>
    <x v="17"/>
    <n v="0.55579999999999996"/>
    <n v="11.116"/>
    <n v="1"/>
    <x v="7"/>
    <s v="TF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7"/>
    <n v="7"/>
    <n v="5451492"/>
    <s v=""/>
    <s v="VID SAO PAULO"/>
    <x v="17"/>
    <n v="0.55300000000000005"/>
    <n v="11.06"/>
    <n v="1"/>
    <x v="7"/>
    <s v="TF"/>
    <n v="197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8"/>
    <s v="0000-0008"/>
    <n v="8"/>
    <n v="5451493"/>
    <s v=""/>
    <s v="VID SAO PAULO"/>
    <x v="17"/>
    <n v="0.55300000000000005"/>
    <n v="11.06"/>
    <n v="1"/>
    <x v="7"/>
    <s v="TF"/>
    <n v="197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79"/>
    <s v="0001-0001"/>
    <n v="1"/>
    <n v="5451494"/>
    <s v=""/>
    <s v="VID SAO PAULO"/>
    <x v="17"/>
    <n v="0.63700000000000001"/>
    <n v="12.74"/>
    <n v="1"/>
    <x v="7"/>
    <s v="TF"/>
    <n v="700"/>
    <n v="91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79"/>
    <s v="0001-0002"/>
    <n v="2"/>
    <n v="5451495"/>
    <s v=""/>
    <s v="VID SAO PAULO"/>
    <x v="17"/>
    <n v="0.71619999999999995"/>
    <n v="14.324999999999999"/>
    <n v="1"/>
    <x v="7"/>
    <s v="TE12"/>
    <n v="750"/>
    <n v="95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82"/>
    <s v="0001-0001"/>
    <n v="1"/>
    <n v="5451546"/>
    <s v=""/>
    <s v="VID SAO PAULO"/>
    <x v="17"/>
    <n v="0.75760000000000005"/>
    <n v="15.152799999999999"/>
    <n v="1"/>
    <x v="7"/>
    <s v="TF"/>
    <n v="403"/>
    <n v="18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82"/>
    <s v="0001-0002"/>
    <n v="2"/>
    <n v="5451547"/>
    <s v=""/>
    <s v="VID SAO PAULO"/>
    <x v="17"/>
    <n v="1.034"/>
    <n v="20.68"/>
    <n v="1"/>
    <x v="7"/>
    <s v="TE12"/>
    <n v="550"/>
    <n v="188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183"/>
    <s v="0001-0001"/>
    <n v="1"/>
    <n v="5451548"/>
    <s v=""/>
    <s v="VID SAO PAULO"/>
    <x v="17"/>
    <n v="0.622"/>
    <n v="12.4405"/>
    <n v="1"/>
    <x v="7"/>
    <s v="TF"/>
    <n v="695"/>
    <n v="89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83"/>
    <s v="0001-0002"/>
    <n v="2"/>
    <n v="5451549"/>
    <s v=""/>
    <s v="VID SAO PAULO"/>
    <x v="17"/>
    <n v="0.70030000000000003"/>
    <n v="14.006"/>
    <n v="1"/>
    <x v="7"/>
    <s v="TE12"/>
    <n v="745"/>
    <n v="94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184"/>
    <s v="0001-0002"/>
    <n v="2"/>
    <n v="5451569"/>
    <s v=""/>
    <s v="VID SAO PAULO"/>
    <x v="17"/>
    <n v="1.034"/>
    <n v="20.68"/>
    <n v="1"/>
    <x v="7"/>
    <s v="TE12"/>
    <n v="550"/>
    <n v="188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195"/>
    <s v="0001-0001"/>
    <n v="1"/>
    <n v="5451626"/>
    <s v=""/>
    <s v="BR VIDROS "/>
    <x v="16"/>
    <n v="0.56759999999999999"/>
    <n v="11.352"/>
    <n v="1"/>
    <x v="7"/>
    <s v="TE12"/>
    <n v="550"/>
    <n v="1032"/>
    <d v="2026-05-08T14:25:21"/>
    <x v="9"/>
    <m/>
    <m/>
    <m/>
    <m/>
    <m/>
    <m/>
    <m/>
    <m/>
    <s v="N/R"/>
    <s v="N/R"/>
    <s v="N/R"/>
    <m/>
    <m/>
    <s v="N/R"/>
    <s v="N/R"/>
    <s v="N/R"/>
    <s v="N/R"/>
    <d v="2026-05-13T15:57:10"/>
  </r>
  <r>
    <m/>
    <d v="2026-05-17T00:00:00"/>
    <d v="2026-05-04T00:00:00"/>
    <d v="2026-05-17T00:00:00"/>
    <s v="FUM08-TF"/>
    <s v="URGENTE"/>
    <n v="0"/>
    <n v="2"/>
    <n v="335198"/>
    <s v="0000-0001"/>
    <n v="1"/>
    <n v="5451634"/>
    <s v=""/>
    <s v="HANNA VIDROS "/>
    <x v="15"/>
    <n v="1.5964"/>
    <n v="31.927499999999998"/>
    <n v="1"/>
    <x v="8"/>
    <s v="TF"/>
    <n v="1485"/>
    <n v="107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8"/>
    <s v="0000-0002"/>
    <n v="2"/>
    <n v="5451635"/>
    <s v=""/>
    <s v="HANNA VIDROS "/>
    <x v="15"/>
    <n v="1.6125"/>
    <n v="32.25"/>
    <n v="1"/>
    <x v="8"/>
    <s v="TF"/>
    <n v="1500"/>
    <n v="107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8"/>
    <s v="0000-0003"/>
    <n v="3"/>
    <n v="5451636"/>
    <s v=""/>
    <s v="HANNA VIDROS "/>
    <x v="15"/>
    <n v="1.7067000000000001"/>
    <n v="34.133000000000003"/>
    <n v="1"/>
    <x v="8"/>
    <s v="TF"/>
    <n v="1595"/>
    <n v="1070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8"/>
    <s v="0000-0004"/>
    <n v="4"/>
    <n v="5451637"/>
    <s v=""/>
    <s v="HANNA VIDROS "/>
    <x v="15"/>
    <n v="1.72"/>
    <n v="34.399500000000003"/>
    <n v="1"/>
    <x v="8"/>
    <s v="TF"/>
    <n v="1615"/>
    <n v="106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8"/>
    <s v="0000-0005"/>
    <n v="5"/>
    <n v="5451638"/>
    <s v=""/>
    <s v="HANNA VIDROS "/>
    <x v="15"/>
    <n v="1.2038"/>
    <n v="24.074999999999999"/>
    <n v="1"/>
    <x v="8"/>
    <s v="TF"/>
    <n v="1125"/>
    <n v="1070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8"/>
    <s v="0000-0006"/>
    <n v="6"/>
    <n v="5451639"/>
    <s v=""/>
    <s v="HANNA VIDROS "/>
    <x v="15"/>
    <n v="0.86140000000000005"/>
    <n v="17.227"/>
    <n v="1"/>
    <x v="8"/>
    <s v="TF"/>
    <n v="805"/>
    <n v="1070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8"/>
    <s v="0000-0007"/>
    <n v="7"/>
    <n v="5451640"/>
    <s v=""/>
    <s v="HANNA VIDROS "/>
    <x v="15"/>
    <n v="0.83309999999999995"/>
    <n v="16.662500000000001"/>
    <n v="1"/>
    <x v="8"/>
    <s v="TF"/>
    <n v="775"/>
    <n v="107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8"/>
    <s v="0000-0008"/>
    <n v="8"/>
    <n v="5451641"/>
    <s v=""/>
    <s v="HANNA VIDROS "/>
    <x v="15"/>
    <n v="1.4750000000000001"/>
    <n v="29.500499999999999"/>
    <n v="1"/>
    <x v="8"/>
    <s v="TF"/>
    <n v="1385"/>
    <n v="106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9"/>
    <s v="0001-0001"/>
    <n v="1"/>
    <n v="5451642"/>
    <s v=""/>
    <s v="HANNA VIDROS "/>
    <x v="15"/>
    <n v="0.91590000000000005"/>
    <n v="18.318000000000001"/>
    <n v="1"/>
    <x v="8"/>
    <s v="TF"/>
    <n v="860"/>
    <n v="106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9"/>
    <s v="0001-0002"/>
    <n v="2"/>
    <n v="5451643"/>
    <s v=""/>
    <s v="HANNA VIDROS "/>
    <x v="15"/>
    <n v="0.91590000000000005"/>
    <n v="18.318000000000001"/>
    <n v="1"/>
    <x v="8"/>
    <s v="TF"/>
    <n v="860"/>
    <n v="106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5199"/>
    <s v="0001-0003"/>
    <n v="3"/>
    <n v="5451644"/>
    <s v=""/>
    <s v="HANNA VIDROS "/>
    <x v="15"/>
    <n v="0.95030000000000003"/>
    <n v="19.006"/>
    <n v="1"/>
    <x v="8"/>
    <s v="TE12"/>
    <n v="860"/>
    <n v="110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5199"/>
    <s v="0001-0004"/>
    <n v="4"/>
    <n v="5451645"/>
    <s v=""/>
    <s v="HANNA VIDROS "/>
    <x v="15"/>
    <n v="0.95030000000000003"/>
    <n v="19.006"/>
    <n v="1"/>
    <x v="8"/>
    <s v="TE12"/>
    <n v="860"/>
    <n v="110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9"/>
    <s v="0002-0005"/>
    <n v="5"/>
    <n v="5451646"/>
    <s v=""/>
    <s v="HANNA VIDROS "/>
    <x v="15"/>
    <n v="0.96360000000000001"/>
    <n v="19.271999999999998"/>
    <n v="1"/>
    <x v="8"/>
    <s v="TF"/>
    <n v="880"/>
    <n v="109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9"/>
    <s v="0002-0006"/>
    <n v="6"/>
    <n v="5451647"/>
    <s v=""/>
    <s v="HANNA VIDROS "/>
    <x v="15"/>
    <n v="0.96360000000000001"/>
    <n v="19.271999999999998"/>
    <n v="1"/>
    <x v="8"/>
    <s v="TF"/>
    <n v="880"/>
    <n v="109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5199"/>
    <s v="0002-0007"/>
    <n v="7"/>
    <n v="5451648"/>
    <s v=""/>
    <s v="HANNA VIDROS "/>
    <x v="15"/>
    <n v="0.99880000000000002"/>
    <n v="19.975999999999999"/>
    <n v="1"/>
    <x v="8"/>
    <s v="TE12"/>
    <n v="880"/>
    <n v="113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5199"/>
    <s v="0002-0008"/>
    <n v="8"/>
    <n v="5451649"/>
    <s v=""/>
    <s v="HANNA VIDROS "/>
    <x v="15"/>
    <n v="0.99880000000000002"/>
    <n v="19.975999999999999"/>
    <n v="1"/>
    <x v="8"/>
    <s v="TE12"/>
    <n v="880"/>
    <n v="113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F"/>
    <s v="URGENTE"/>
    <n v="0"/>
    <n v="2"/>
    <n v="335199"/>
    <s v="0003-0009"/>
    <n v="9"/>
    <n v="5451650"/>
    <s v=""/>
    <s v="HANNA VIDROS "/>
    <x v="15"/>
    <n v="0.63600000000000001"/>
    <n v="12.72"/>
    <n v="1"/>
    <x v="8"/>
    <s v="TF"/>
    <n v="600"/>
    <n v="1060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2"/>
    <s v="URGENTE"/>
    <n v="0"/>
    <n v="2"/>
    <n v="335199"/>
    <s v="0003-0010"/>
    <n v="10"/>
    <n v="5451651"/>
    <s v=""/>
    <s v="HANNA VIDROS "/>
    <x v="15"/>
    <n v="0.71499999999999997"/>
    <n v="14.3"/>
    <n v="1"/>
    <x v="8"/>
    <s v="TE12"/>
    <n v="650"/>
    <n v="1100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FUM08-TE16"/>
    <s v="URGENTE"/>
    <n v="0"/>
    <n v="2"/>
    <n v="335199"/>
    <s v="0004-0011"/>
    <n v="11"/>
    <n v="5451652"/>
    <s v=""/>
    <s v="HANNA VIDROS "/>
    <x v="15"/>
    <n v="2.1997"/>
    <n v="43.993499999999997"/>
    <n v="1"/>
    <x v="8"/>
    <s v="TE16"/>
    <n v="1055"/>
    <n v="208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226"/>
    <s v="0001-0001"/>
    <n v="1"/>
    <n v="5451867"/>
    <s v=""/>
    <s v="VID SAO PAULO"/>
    <x v="17"/>
    <n v="1.0888"/>
    <n v="21.776399999999999"/>
    <n v="1"/>
    <x v="7"/>
    <s v="TF"/>
    <n v="526"/>
    <n v="2070"/>
    <d v="2026-05-08T15:26:36"/>
    <x v="9"/>
    <m/>
    <m/>
    <m/>
    <m/>
    <s v="N/R"/>
    <s v="N/R"/>
    <s v="N/R"/>
    <s v="N/R"/>
    <s v="N/R"/>
    <s v="N/R"/>
    <s v="N/R"/>
    <m/>
    <m/>
    <s v="N/R"/>
    <s v="N/R"/>
    <s v="N/R"/>
    <s v="N/R"/>
    <d v="2026-05-13T16:00:19"/>
  </r>
  <r>
    <m/>
    <d v="2026-05-17T00:00:00"/>
    <d v="2026-05-06T00:00:00"/>
    <d v="2026-05-17T00:00:00"/>
    <s v="INC08-TF"/>
    <s v="URGENTE"/>
    <n v="0"/>
    <n v="2"/>
    <n v="335226"/>
    <s v="0001-0002"/>
    <n v="2"/>
    <n v="5451868"/>
    <s v=""/>
    <s v="VID SAO PAULO"/>
    <x v="17"/>
    <n v="1.0888"/>
    <n v="21.776399999999999"/>
    <n v="1"/>
    <x v="7"/>
    <s v="TF"/>
    <n v="526"/>
    <n v="2070"/>
    <d v="2026-05-08T15:26:3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226"/>
    <s v="0001-0003"/>
    <n v="3"/>
    <n v="5451869"/>
    <s v=""/>
    <s v="VID SAO PAULO"/>
    <x v="17"/>
    <n v="1.1732"/>
    <n v="23.463200000000001"/>
    <n v="1"/>
    <x v="7"/>
    <s v="TE12"/>
    <n v="556"/>
    <n v="2110"/>
    <d v="2026-05-08T15:26:3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226"/>
    <s v="0001-0004"/>
    <n v="4"/>
    <n v="5451870"/>
    <s v=""/>
    <s v="VID SAO PAULO"/>
    <x v="17"/>
    <n v="1.1732"/>
    <n v="23.463200000000001"/>
    <n v="1"/>
    <x v="7"/>
    <s v="TE12"/>
    <n v="556"/>
    <n v="2110"/>
    <d v="2026-05-08T15:26:3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5238"/>
    <s v="0000-0003"/>
    <n v="3"/>
    <n v="5451912"/>
    <s v=""/>
    <s v="VID SAO PAULO"/>
    <x v="17"/>
    <n v="0.79179999999999995"/>
    <n v="15.836"/>
    <n v="1"/>
    <x v="7"/>
    <s v="TE16"/>
    <n v="740"/>
    <n v="1070"/>
    <d v="2026-05-08T15:26:3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238"/>
    <s v="0001-0001"/>
    <n v="1"/>
    <n v="5451910"/>
    <s v=""/>
    <s v="VID SAO PAULO"/>
    <x v="17"/>
    <n v="0.38119999999999998"/>
    <n v="7.6230000000000002"/>
    <n v="1"/>
    <x v="7"/>
    <s v="TF"/>
    <n v="385"/>
    <n v="990"/>
    <d v="2026-05-08T15:26:3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ACD10-TEK"/>
    <e v="#N/A"/>
    <n v="0"/>
    <e v="#N/A"/>
    <n v="335251"/>
    <s v="0000-0001"/>
    <n v="1"/>
    <n v="5451976"/>
    <s v=""/>
    <s v="VID SAO PAULO"/>
    <x v="17"/>
    <n v="1.944"/>
    <n v="48.6"/>
    <n v="1"/>
    <x v="13"/>
    <s v="TEK"/>
    <n v="1080"/>
    <n v="1800"/>
    <d v="2026-05-08T15:47:17"/>
    <x v="9"/>
    <m/>
    <m/>
    <m/>
    <m/>
    <m/>
    <m/>
    <m/>
    <m/>
    <s v="N/R"/>
    <s v="N/R"/>
    <s v="N/R"/>
    <m/>
    <m/>
    <m/>
    <s v="N/R"/>
    <s v="N/R"/>
    <s v="N/R"/>
    <m/>
  </r>
  <r>
    <m/>
    <d v="2026-05-17T00:00:00"/>
    <d v="2026-05-04T00:00:00"/>
    <d v="2026-05-17T00:00:00"/>
    <s v="INC08-TE12"/>
    <s v="URGENTE"/>
    <n v="0"/>
    <n v="2"/>
    <n v="335261"/>
    <s v="0001-0001"/>
    <n v="1"/>
    <n v="5452005"/>
    <s v=""/>
    <s v="ADRIANA SATIKO MIYAMOTO"/>
    <x v="2"/>
    <n v="1.2825"/>
    <n v="25.65"/>
    <n v="1"/>
    <x v="7"/>
    <s v="TE12"/>
    <n v="675"/>
    <n v="1900"/>
    <d v="2026-05-08T16:35:02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262"/>
    <s v="0001-0001"/>
    <n v="1"/>
    <n v="5452006"/>
    <s v=""/>
    <s v="VID IMPACTO"/>
    <x v="2"/>
    <n v="2.75"/>
    <n v="55"/>
    <n v="1"/>
    <x v="7"/>
    <s v="TE12"/>
    <n v="1250"/>
    <n v="2200"/>
    <d v="2026-05-08T16:35:2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263"/>
    <s v="0001-0001"/>
    <n v="1"/>
    <n v="5452007"/>
    <s v=""/>
    <s v="SERGIO MARCIO MILANI"/>
    <x v="2"/>
    <n v="2.2825000000000002"/>
    <n v="45.65"/>
    <n v="1"/>
    <x v="7"/>
    <s v="TF"/>
    <n v="1100"/>
    <n v="2075"/>
    <d v="2026-05-08T16:35:4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263"/>
    <s v="0001-0002"/>
    <n v="2"/>
    <n v="5452008"/>
    <s v=""/>
    <s v="SERGIO MARCIO MILANI"/>
    <x v="2"/>
    <n v="2.3264999999999998"/>
    <n v="46.53"/>
    <n v="1"/>
    <x v="7"/>
    <s v="TE12"/>
    <n v="1100"/>
    <n v="2115"/>
    <d v="2026-05-08T16:35:43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E12"/>
    <s v="URGENTE"/>
    <n v="0"/>
    <n v="2"/>
    <n v="335274"/>
    <s v="0002-0002"/>
    <n v="2"/>
    <n v="5452039"/>
    <s v=""/>
    <s v="WELLITON "/>
    <x v="10"/>
    <n v="3.0105"/>
    <n v="60.21"/>
    <n v="1"/>
    <x v="8"/>
    <s v="TE12"/>
    <n v="1350"/>
    <n v="2230"/>
    <d v="2026-05-08T14:32:5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379"/>
    <s v="0001-0001"/>
    <n v="1"/>
    <n v="5452528"/>
    <s v=""/>
    <s v="SANTA FE"/>
    <x v="18"/>
    <n v="1.5427999999999999"/>
    <n v="30.8553"/>
    <n v="1"/>
    <x v="7"/>
    <s v="TE12"/>
    <n v="735"/>
    <n v="2099"/>
    <d v="2026-05-11T10:09:5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379"/>
    <s v="0002-0002"/>
    <n v="2"/>
    <n v="5452529"/>
    <s v=""/>
    <s v="SANTA FE"/>
    <x v="18"/>
    <n v="1.5951"/>
    <n v="31.901"/>
    <n v="1"/>
    <x v="7"/>
    <s v="TE12"/>
    <n v="730"/>
    <n v="2185"/>
    <d v="2026-05-11T10:09:5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383"/>
    <s v="0000-0001"/>
    <n v="1"/>
    <n v="5452539"/>
    <s v=""/>
    <s v="REI DO VIDRO"/>
    <x v="16"/>
    <n v="2.1042000000000001"/>
    <n v="42.084000000000003"/>
    <n v="1"/>
    <x v="7"/>
    <s v="TF"/>
    <n v="840"/>
    <n v="2505"/>
    <d v="2026-05-11T10:53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383"/>
    <s v="0000-0002"/>
    <n v="2"/>
    <n v="5452540"/>
    <s v=""/>
    <s v="REI DO VIDRO"/>
    <x v="16"/>
    <n v="2.9809999999999999"/>
    <n v="59.619"/>
    <n v="1"/>
    <x v="7"/>
    <s v="TF"/>
    <n v="1190"/>
    <n v="2505"/>
    <d v="2026-05-11T10:53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383"/>
    <s v="0000-0003"/>
    <n v="3"/>
    <n v="5452541"/>
    <s v=""/>
    <s v="REI DO VIDRO"/>
    <x v="16"/>
    <n v="2.9809999999999999"/>
    <n v="59.619"/>
    <n v="1"/>
    <x v="7"/>
    <s v="TF"/>
    <n v="1190"/>
    <n v="2505"/>
    <d v="2026-05-11T10:53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383"/>
    <s v="0001-0004"/>
    <n v="4"/>
    <n v="5452627"/>
    <s v=""/>
    <s v="REI DO VIDRO"/>
    <x v="16"/>
    <n v="2.9268000000000001"/>
    <n v="58.534999999999997"/>
    <n v="1"/>
    <x v="7"/>
    <s v="TE12"/>
    <n v="1150"/>
    <n v="2545"/>
    <d v="2026-05-11T10:53:0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386"/>
    <s v="0002-0005"/>
    <n v="5"/>
    <n v="5452549"/>
    <s v=""/>
    <s v="SANTA FE"/>
    <x v="18"/>
    <n v="1.4899"/>
    <n v="29.797499999999999"/>
    <n v="1"/>
    <x v="7"/>
    <s v="TF"/>
    <n v="685"/>
    <n v="2175"/>
    <d v="2026-05-11T10:14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386"/>
    <s v="0002-0006"/>
    <n v="6"/>
    <n v="5452550"/>
    <s v=""/>
    <s v="SANTA FE"/>
    <x v="18"/>
    <n v="1.6279999999999999"/>
    <n v="32.560499999999998"/>
    <n v="1"/>
    <x v="7"/>
    <s v="TE12"/>
    <n v="735"/>
    <n v="2215"/>
    <d v="2026-05-11T10:14:0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387"/>
    <s v="0001-0001"/>
    <n v="1"/>
    <n v="5452551"/>
    <s v=""/>
    <s v="SANTA FE"/>
    <x v="18"/>
    <n v="1.6202000000000001"/>
    <n v="32.404800000000002"/>
    <n v="1"/>
    <x v="7"/>
    <s v="TE16"/>
    <n v="785"/>
    <n v="2064"/>
    <d v="2026-05-11T10:18:0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409"/>
    <s v="0001-0001"/>
    <n v="1"/>
    <n v="5452617"/>
    <s v=""/>
    <s v="VID SAO PAULO"/>
    <x v="17"/>
    <n v="1.8795999999999999"/>
    <n v="37.592100000000002"/>
    <n v="1"/>
    <x v="7"/>
    <s v="TF"/>
    <n v="765"/>
    <n v="2457"/>
    <d v="2026-05-11T09:54:1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409"/>
    <s v="0001-0002"/>
    <n v="2"/>
    <n v="5452618"/>
    <s v=""/>
    <s v="VID SAO PAULO"/>
    <x v="17"/>
    <n v="2.0350999999999999"/>
    <n v="40.701099999999997"/>
    <n v="1"/>
    <x v="7"/>
    <s v="TE12"/>
    <n v="815"/>
    <n v="2497"/>
    <d v="2026-05-11T09:54:1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410"/>
    <s v="0001-0001"/>
    <n v="1"/>
    <n v="5452619"/>
    <s v=""/>
    <s v="VID SAO PAULO"/>
    <x v="17"/>
    <n v="2.4152"/>
    <n v="48.304600000000001"/>
    <n v="1"/>
    <x v="7"/>
    <s v="TF"/>
    <n v="983"/>
    <n v="2457"/>
    <d v="2026-05-11T09:55:1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410"/>
    <s v="0001-0002"/>
    <n v="2"/>
    <n v="5452620"/>
    <s v=""/>
    <s v="VID SAO PAULO"/>
    <x v="17"/>
    <n v="2.4152"/>
    <n v="48.304600000000001"/>
    <n v="1"/>
    <x v="7"/>
    <s v="TF"/>
    <n v="983"/>
    <n v="2457"/>
    <d v="2026-05-11T09:55:1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410"/>
    <s v="0001-0003"/>
    <n v="3"/>
    <n v="5452621"/>
    <s v=""/>
    <s v="VID SAO PAULO"/>
    <x v="17"/>
    <n v="2.5794000000000001"/>
    <n v="51.588000000000001"/>
    <n v="1"/>
    <x v="7"/>
    <s v="TE12"/>
    <n v="1033"/>
    <n v="2497"/>
    <d v="2026-05-11T09:55:1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410"/>
    <s v="0001-0004"/>
    <n v="4"/>
    <n v="5452622"/>
    <s v=""/>
    <s v="VID SAO PAULO"/>
    <x v="17"/>
    <n v="2.5794000000000001"/>
    <n v="51.588000000000001"/>
    <n v="1"/>
    <x v="7"/>
    <s v="TE12"/>
    <n v="1033"/>
    <n v="2497"/>
    <d v="2026-05-11T09:55:1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421"/>
    <s v="0001-0001"/>
    <n v="1"/>
    <n v="5452663"/>
    <s v=""/>
    <s v="SANTA FE"/>
    <x v="18"/>
    <n v="1.8219000000000001"/>
    <n v="36.438800000000001"/>
    <n v="1"/>
    <x v="7"/>
    <s v="TE16"/>
    <n v="859"/>
    <n v="2121"/>
    <d v="2026-05-11T10:36:4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23"/>
    <s v="0001-0001"/>
    <n v="1"/>
    <n v="5452664"/>
    <s v=""/>
    <s v="SANTA FE"/>
    <x v="18"/>
    <n v="0.79020000000000001"/>
    <n v="15.803800000000001"/>
    <n v="1"/>
    <x v="7"/>
    <s v="TF"/>
    <n v="409"/>
    <n v="1932"/>
    <d v="2026-05-11T10:45:1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423"/>
    <s v="0001-0002"/>
    <n v="2"/>
    <n v="5452665"/>
    <s v=""/>
    <s v="SANTA FE"/>
    <x v="18"/>
    <n v="0.76829999999999998"/>
    <n v="15.365500000000001"/>
    <n v="1"/>
    <x v="7"/>
    <s v="TE12"/>
    <n v="389"/>
    <n v="1975"/>
    <d v="2026-05-11T10:45:1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423"/>
    <s v="0001-0003"/>
    <n v="3"/>
    <n v="5452666"/>
    <s v=""/>
    <s v="SANTA FE"/>
    <x v="18"/>
    <n v="0.7702"/>
    <n v="15.404999999999999"/>
    <n v="1"/>
    <x v="7"/>
    <s v="TE16"/>
    <n v="390"/>
    <n v="1975"/>
    <d v="2026-05-11T10:45:1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36"/>
    <s v="0001-0001"/>
    <n v="1"/>
    <n v="5452704"/>
    <s v=""/>
    <s v="SANTA FE"/>
    <x v="18"/>
    <n v="1.9"/>
    <n v="38"/>
    <n v="1"/>
    <x v="7"/>
    <s v="TF"/>
    <n v="950"/>
    <n v="2000"/>
    <d v="2026-05-11T10:50:0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36"/>
    <s v="0001-0002"/>
    <n v="2"/>
    <n v="5452705"/>
    <s v=""/>
    <s v="SANTA FE"/>
    <x v="18"/>
    <n v="1.3640000000000001"/>
    <n v="27.28"/>
    <n v="1"/>
    <x v="7"/>
    <s v="TF"/>
    <n v="682"/>
    <n v="2000"/>
    <d v="2026-05-11T10:50:0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436"/>
    <s v="0001-0003"/>
    <n v="3"/>
    <n v="5452706"/>
    <s v=""/>
    <s v="SANTA FE"/>
    <x v="18"/>
    <n v="1.464"/>
    <n v="29.28"/>
    <n v="1"/>
    <x v="7"/>
    <s v="TE12"/>
    <n v="732"/>
    <n v="2000"/>
    <d v="2026-05-11T10:50:0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42"/>
    <s v="0000-0001"/>
    <n v="1"/>
    <n v="5452727"/>
    <s v=""/>
    <s v="SANTA FE"/>
    <x v="18"/>
    <n v="1.734"/>
    <n v="34.679600000000001"/>
    <n v="1"/>
    <x v="7"/>
    <s v="TF"/>
    <n v="958"/>
    <n v="1810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42"/>
    <s v="0000-0002"/>
    <n v="2"/>
    <n v="5452728"/>
    <s v=""/>
    <s v="SANTA FE"/>
    <x v="18"/>
    <n v="1.6516999999999999"/>
    <n v="33.033099999999997"/>
    <n v="1"/>
    <x v="7"/>
    <s v="TF"/>
    <n v="909"/>
    <n v="1817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42"/>
    <s v="0000-0003"/>
    <n v="3"/>
    <n v="5452729"/>
    <s v=""/>
    <s v="SANTA FE"/>
    <x v="18"/>
    <n v="0.7329"/>
    <n v="14.658300000000001"/>
    <n v="1"/>
    <x v="7"/>
    <s v="TF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42"/>
    <s v="0000-0004"/>
    <n v="4"/>
    <n v="5452730"/>
    <s v=""/>
    <s v="SANTA FE"/>
    <x v="18"/>
    <n v="0.7329"/>
    <n v="14.658300000000001"/>
    <n v="1"/>
    <x v="7"/>
    <s v="TF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42"/>
    <s v="0000-0005"/>
    <n v="5"/>
    <n v="5452731"/>
    <s v=""/>
    <s v="SANTA FE"/>
    <x v="18"/>
    <n v="0.7329"/>
    <n v="14.658300000000001"/>
    <n v="1"/>
    <x v="7"/>
    <s v="TF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442"/>
    <s v="0000-0006"/>
    <n v="6"/>
    <n v="5452732"/>
    <s v=""/>
    <s v="SANTA FE"/>
    <x v="18"/>
    <n v="0.7329"/>
    <n v="14.658300000000001"/>
    <n v="1"/>
    <x v="7"/>
    <s v="TF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6-TF"/>
    <s v="URGENTE"/>
    <n v="0"/>
    <n v="2"/>
    <n v="335530"/>
    <s v="0000-0001"/>
    <n v="1"/>
    <n v="5453222"/>
    <s v=""/>
    <s v="VID CENTRAL"/>
    <x v="19"/>
    <n v="1.0227999999999999"/>
    <n v="15.3421"/>
    <n v="1"/>
    <x v="9"/>
    <s v="TF"/>
    <n v="1061"/>
    <n v="964"/>
    <d v="2026-05-11T11:34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6-TF"/>
    <s v="URGENTE"/>
    <n v="0"/>
    <n v="2"/>
    <n v="335531"/>
    <s v="0000-0001"/>
    <n v="1"/>
    <n v="5453223"/>
    <s v=""/>
    <s v="VID CENTRAL"/>
    <x v="19"/>
    <n v="1.0218"/>
    <n v="15.3276"/>
    <n v="1"/>
    <x v="9"/>
    <s v="TF"/>
    <n v="1060"/>
    <n v="964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6-TF"/>
    <s v="URGENTE"/>
    <n v="0"/>
    <n v="2"/>
    <n v="335532"/>
    <s v="0000-0001"/>
    <n v="1"/>
    <n v="5453224"/>
    <s v=""/>
    <s v="VID CENTRAL"/>
    <x v="19"/>
    <n v="0.83"/>
    <n v="12.4503"/>
    <n v="1"/>
    <x v="9"/>
    <s v="TF"/>
    <n v="940"/>
    <n v="883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6-TF"/>
    <s v="URGENTE"/>
    <n v="0"/>
    <n v="2"/>
    <n v="335532"/>
    <s v="0000-0002"/>
    <n v="2"/>
    <n v="5453225"/>
    <s v=""/>
    <s v="VID CENTRAL"/>
    <x v="19"/>
    <n v="0.83"/>
    <n v="12.4503"/>
    <n v="1"/>
    <x v="9"/>
    <s v="TF"/>
    <n v="940"/>
    <n v="883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6-TF"/>
    <s v="URGENTE"/>
    <n v="0"/>
    <n v="2"/>
    <n v="335546"/>
    <s v="0000-0001"/>
    <n v="1"/>
    <n v="5453375"/>
    <s v=""/>
    <s v="VID CENTRAL"/>
    <x v="19"/>
    <n v="1.0269999999999999"/>
    <n v="15.404500000000001"/>
    <n v="1"/>
    <x v="9"/>
    <s v="TF"/>
    <n v="1171"/>
    <n v="877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6-TF"/>
    <s v="URGENTE"/>
    <n v="0"/>
    <n v="2"/>
    <n v="335546"/>
    <s v="0000-0002"/>
    <n v="2"/>
    <n v="5453376"/>
    <s v=""/>
    <s v="VID CENTRAL"/>
    <x v="19"/>
    <n v="1.0269999999999999"/>
    <n v="15.404500000000001"/>
    <n v="1"/>
    <x v="9"/>
    <s v="TF"/>
    <n v="1171"/>
    <n v="877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6-TF"/>
    <s v="URGENTE"/>
    <n v="0"/>
    <n v="2"/>
    <n v="335547"/>
    <s v="0000-0001"/>
    <n v="1"/>
    <n v="5453377"/>
    <s v=""/>
    <s v="VID CENTRAL"/>
    <x v="19"/>
    <n v="0.4597"/>
    <n v="6.8951000000000002"/>
    <n v="1"/>
    <x v="9"/>
    <s v="TF"/>
    <n v="675"/>
    <n v="681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1"/>
    <n v="1"/>
    <n v="5453378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2"/>
    <n v="2"/>
    <n v="5453379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3"/>
    <n v="3"/>
    <n v="5453380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4"/>
    <n v="4"/>
    <n v="5453381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5"/>
    <n v="5"/>
    <n v="5453382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6"/>
    <n v="6"/>
    <n v="5453383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7"/>
    <n v="7"/>
    <n v="5453384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8"/>
    <n v="8"/>
    <n v="5453385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09"/>
    <n v="9"/>
    <n v="5453386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0"/>
    <n v="10"/>
    <n v="5453387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1"/>
    <n v="11"/>
    <n v="5453388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2"/>
    <n v="12"/>
    <n v="5453389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3"/>
    <n v="13"/>
    <n v="5453390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4"/>
    <n v="14"/>
    <n v="5453391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5"/>
    <n v="15"/>
    <n v="5453392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6"/>
    <n v="16"/>
    <n v="5453393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7"/>
    <n v="17"/>
    <n v="5453394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8"/>
    <n v="18"/>
    <n v="5453395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19"/>
    <n v="19"/>
    <n v="5453396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20"/>
    <n v="20"/>
    <n v="5453397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TF"/>
    <s v="URGENTE"/>
    <n v="0"/>
    <n v="2"/>
    <n v="335548"/>
    <s v="0000-0021"/>
    <n v="21"/>
    <n v="5453398"/>
    <s v=""/>
    <s v="VID CENTRAL"/>
    <x v="19"/>
    <n v="0.60450000000000004"/>
    <n v="12.089700000000001"/>
    <n v="1"/>
    <x v="7"/>
    <s v="TF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1"/>
    <n v="1"/>
    <n v="5453908"/>
    <s v=""/>
    <s v="MAV DO BRASIL "/>
    <x v="1"/>
    <n v="0.54269999999999996"/>
    <n v="8.1403999999999996"/>
    <n v="1"/>
    <x v="3"/>
    <s v="PF"/>
    <n v="643"/>
    <n v="844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2"/>
    <n v="2"/>
    <n v="5453909"/>
    <s v=""/>
    <s v="MAV DO BRASIL "/>
    <x v="1"/>
    <n v="0.28610000000000002"/>
    <n v="4.2919999999999998"/>
    <n v="1"/>
    <x v="3"/>
    <s v="PF"/>
    <n v="643"/>
    <n v="44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3"/>
    <n v="3"/>
    <n v="5453910"/>
    <s v=""/>
    <s v="MAV DO BRASIL "/>
    <x v="1"/>
    <n v="0.2379"/>
    <n v="3.5686"/>
    <n v="1"/>
    <x v="3"/>
    <s v="PF"/>
    <n v="643"/>
    <n v="370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4"/>
    <n v="4"/>
    <n v="5453911"/>
    <s v=""/>
    <s v="MAV DO BRASIL "/>
    <x v="1"/>
    <n v="0.54200000000000004"/>
    <n v="8.1306999999999992"/>
    <n v="1"/>
    <x v="3"/>
    <s v="PF"/>
    <n v="643"/>
    <n v="843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5"/>
    <n v="5"/>
    <n v="5453912"/>
    <s v=""/>
    <s v="MAV DO BRASIL "/>
    <x v="1"/>
    <n v="0.56740000000000002"/>
    <n v="8.5114999999999998"/>
    <n v="1"/>
    <x v="3"/>
    <s v="PF"/>
    <n v="543"/>
    <n v="104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6"/>
    <n v="6"/>
    <n v="5453913"/>
    <s v=""/>
    <s v="MAV DO BRASIL "/>
    <x v="1"/>
    <n v="0.56740000000000002"/>
    <n v="8.5114999999999998"/>
    <n v="1"/>
    <x v="3"/>
    <s v="PF"/>
    <n v="543"/>
    <n v="104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7"/>
    <n v="7"/>
    <n v="5453914"/>
    <s v=""/>
    <s v="MAV DO BRASIL "/>
    <x v="1"/>
    <n v="0.61850000000000005"/>
    <n v="9.2774999999999999"/>
    <n v="1"/>
    <x v="3"/>
    <s v="PF"/>
    <n v="593"/>
    <n v="1043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8"/>
    <n v="8"/>
    <n v="5453915"/>
    <s v=""/>
    <s v="MAV DO BRASIL "/>
    <x v="1"/>
    <n v="0.39729999999999999"/>
    <n v="5.9596"/>
    <n v="1"/>
    <x v="3"/>
    <s v="PF"/>
    <n v="593"/>
    <n v="670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6"/>
    <s v="0000-0009"/>
    <n v="9"/>
    <n v="5453916"/>
    <s v=""/>
    <s v="MAV DO BRASIL "/>
    <x v="1"/>
    <n v="0.61850000000000005"/>
    <n v="9.2774999999999999"/>
    <n v="1"/>
    <x v="3"/>
    <s v="PF"/>
    <n v="593"/>
    <n v="1043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6-PF"/>
    <s v="URGENTE"/>
    <n v="0"/>
    <n v="4"/>
    <n v="335619"/>
    <s v="0000-0001"/>
    <n v="1"/>
    <n v="5453925"/>
    <s v=""/>
    <s v="MAV DO BRASIL "/>
    <x v="1"/>
    <n v="0.39729999999999999"/>
    <n v="5.9596"/>
    <n v="1"/>
    <x v="3"/>
    <s v="PF"/>
    <n v="593"/>
    <n v="670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8-PF"/>
    <s v="URGENTE"/>
    <n v="0"/>
    <n v="4"/>
    <n v="335619"/>
    <s v="0000-0002"/>
    <n v="2"/>
    <n v="5453926"/>
    <s v=""/>
    <s v="MAV DO BRASIL "/>
    <x v="1"/>
    <n v="0.78120000000000001"/>
    <n v="15.6248"/>
    <n v="1"/>
    <x v="14"/>
    <s v="PF"/>
    <n v="399"/>
    <n v="1958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LMLT08-PF"/>
    <s v="URGENTE"/>
    <n v="0"/>
    <n v="4"/>
    <n v="335619"/>
    <s v="0000-0003"/>
    <n v="3"/>
    <n v="5453927"/>
    <s v=""/>
    <s v="MAV DO BRASIL "/>
    <x v="1"/>
    <n v="1.4363999999999999"/>
    <n v="28.728300000000001"/>
    <n v="1"/>
    <x v="14"/>
    <s v="PF"/>
    <n v="731"/>
    <n v="196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619"/>
    <s v="0000-0004"/>
    <n v="4"/>
    <n v="5453928"/>
    <s v=""/>
    <s v="MAV DO BRASIL "/>
    <x v="1"/>
    <n v="0.89549999999999996"/>
    <n v="13.432"/>
    <n v="1"/>
    <x v="9"/>
    <s v="TF"/>
    <n v="682"/>
    <n v="1313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619"/>
    <s v="0000-0005"/>
    <n v="5"/>
    <n v="5453929"/>
    <s v=""/>
    <s v="MAV DO BRASIL "/>
    <x v="1"/>
    <n v="0.89549999999999996"/>
    <n v="13.432"/>
    <n v="1"/>
    <x v="9"/>
    <s v="TF"/>
    <n v="682"/>
    <n v="1313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619"/>
    <s v="0000-0006"/>
    <n v="6"/>
    <n v="5453930"/>
    <s v=""/>
    <s v="MAV DO BRASIL "/>
    <x v="1"/>
    <n v="0.51259999999999994"/>
    <n v="7.6889000000000003"/>
    <n v="1"/>
    <x v="9"/>
    <s v="TF"/>
    <n v="543"/>
    <n v="944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619"/>
    <s v="0000-0007"/>
    <n v="7"/>
    <n v="5453931"/>
    <s v=""/>
    <s v="MAV DO BRASIL "/>
    <x v="1"/>
    <n v="0.59840000000000004"/>
    <n v="8.9760000000000009"/>
    <n v="1"/>
    <x v="9"/>
    <s v="TF"/>
    <n v="599"/>
    <n v="99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08"/>
    <n v="8"/>
    <n v="5453932"/>
    <s v=""/>
    <s v="MAV DO BRASIL "/>
    <x v="1"/>
    <n v="1.6888000000000001"/>
    <n v="33.775700000000001"/>
    <n v="1"/>
    <x v="7"/>
    <s v="TF"/>
    <n v="932"/>
    <n v="18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09"/>
    <n v="9"/>
    <n v="5453933"/>
    <s v=""/>
    <s v="MAV DO BRASIL "/>
    <x v="1"/>
    <n v="1.6888000000000001"/>
    <n v="33.775700000000001"/>
    <n v="1"/>
    <x v="7"/>
    <s v="TF"/>
    <n v="932"/>
    <n v="18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0"/>
    <n v="10"/>
    <n v="5453934"/>
    <s v=""/>
    <s v="MAV DO BRASIL "/>
    <x v="1"/>
    <n v="1.6429"/>
    <n v="32.858800000000002"/>
    <n v="1"/>
    <x v="7"/>
    <s v="TF"/>
    <n v="682"/>
    <n v="240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1"/>
    <n v="11"/>
    <n v="5453935"/>
    <s v=""/>
    <s v="MAV DO BRASIL "/>
    <x v="1"/>
    <n v="1.6429"/>
    <n v="32.858800000000002"/>
    <n v="1"/>
    <x v="7"/>
    <s v="TF"/>
    <n v="682"/>
    <n v="240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2"/>
    <n v="12"/>
    <n v="5453936"/>
    <s v=""/>
    <s v="MAV DO BRASIL "/>
    <x v="1"/>
    <n v="3.8321999999999998"/>
    <n v="76.643799999999999"/>
    <n v="1"/>
    <x v="7"/>
    <s v="TF"/>
    <n v="1316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3"/>
    <n v="13"/>
    <n v="5453937"/>
    <s v=""/>
    <s v="MAV DO BRASIL "/>
    <x v="1"/>
    <n v="3.8321999999999998"/>
    <n v="76.643799999999999"/>
    <n v="1"/>
    <x v="7"/>
    <s v="TF"/>
    <n v="1316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4"/>
    <n v="14"/>
    <n v="5454229"/>
    <s v=""/>
    <s v="MAV DO BRASIL "/>
    <x v="1"/>
    <n v="3.8321999999999998"/>
    <n v="76.643799999999999"/>
    <n v="1"/>
    <x v="7"/>
    <s v="TF"/>
    <n v="1316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5"/>
    <n v="15"/>
    <n v="5453938"/>
    <s v=""/>
    <s v="MAV DO BRASIL "/>
    <x v="1"/>
    <n v="3.5788000000000002"/>
    <n v="71.576999999999998"/>
    <n v="1"/>
    <x v="7"/>
    <s v="TF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6"/>
    <n v="16"/>
    <n v="5453939"/>
    <s v=""/>
    <s v="MAV DO BRASIL "/>
    <x v="1"/>
    <n v="3.5788000000000002"/>
    <n v="71.576999999999998"/>
    <n v="1"/>
    <x v="7"/>
    <s v="TF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7"/>
    <n v="17"/>
    <n v="5453940"/>
    <s v=""/>
    <s v="MAV DO BRASIL "/>
    <x v="1"/>
    <n v="3.5788000000000002"/>
    <n v="71.576999999999998"/>
    <n v="1"/>
    <x v="7"/>
    <s v="TF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8"/>
    <n v="18"/>
    <n v="5453941"/>
    <s v=""/>
    <s v="MAV DO BRASIL "/>
    <x v="1"/>
    <n v="3.5788000000000002"/>
    <n v="71.576999999999998"/>
    <n v="1"/>
    <x v="7"/>
    <s v="TF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19"/>
    <n v="19"/>
    <n v="5453942"/>
    <s v=""/>
    <s v="MAV DO BRASIL "/>
    <x v="1"/>
    <n v="3.5575000000000001"/>
    <n v="71.150300000000001"/>
    <n v="1"/>
    <x v="7"/>
    <s v="TF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0"/>
    <n v="20"/>
    <n v="5453943"/>
    <s v=""/>
    <s v="MAV DO BRASIL "/>
    <x v="1"/>
    <n v="3.5575000000000001"/>
    <n v="71.150300000000001"/>
    <n v="1"/>
    <x v="7"/>
    <s v="TF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1"/>
    <n v="21"/>
    <n v="5453944"/>
    <s v=""/>
    <s v="MAV DO BRASIL "/>
    <x v="1"/>
    <n v="3.5575000000000001"/>
    <n v="71.150300000000001"/>
    <n v="1"/>
    <x v="7"/>
    <s v="TF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2"/>
    <n v="22"/>
    <n v="5453945"/>
    <s v=""/>
    <s v="MAV DO BRASIL "/>
    <x v="1"/>
    <n v="3.5575000000000001"/>
    <n v="71.150300000000001"/>
    <n v="1"/>
    <x v="7"/>
    <s v="TF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3"/>
    <n v="23"/>
    <n v="5453946"/>
    <s v=""/>
    <s v="MAV DO BRASIL "/>
    <x v="1"/>
    <n v="2.9740000000000002"/>
    <n v="59.481000000000002"/>
    <n v="1"/>
    <x v="7"/>
    <s v="TF"/>
    <n v="1232"/>
    <n v="2414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4"/>
    <n v="24"/>
    <n v="5453947"/>
    <s v=""/>
    <s v="MAV DO BRASIL "/>
    <x v="1"/>
    <n v="2.9740000000000002"/>
    <n v="59.481000000000002"/>
    <n v="1"/>
    <x v="7"/>
    <s v="TF"/>
    <n v="1232"/>
    <n v="2414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5"/>
    <n v="25"/>
    <n v="5453948"/>
    <s v=""/>
    <s v="MAV DO BRASIL "/>
    <x v="1"/>
    <n v="2.2581000000000002"/>
    <n v="45.162999999999997"/>
    <n v="1"/>
    <x v="7"/>
    <s v="TF"/>
    <n v="950"/>
    <n v="237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6"/>
    <n v="26"/>
    <n v="5453949"/>
    <s v=""/>
    <s v="MAV DO BRASIL "/>
    <x v="1"/>
    <n v="2.2581000000000002"/>
    <n v="45.162999999999997"/>
    <n v="1"/>
    <x v="7"/>
    <s v="TF"/>
    <n v="950"/>
    <n v="237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7"/>
    <n v="27"/>
    <n v="5453950"/>
    <s v=""/>
    <s v="MAV DO BRASIL "/>
    <x v="1"/>
    <n v="3.1436000000000002"/>
    <n v="62.872700000000002"/>
    <n v="1"/>
    <x v="7"/>
    <s v="TF"/>
    <n v="1066"/>
    <n v="294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619"/>
    <s v="0000-0028"/>
    <n v="28"/>
    <n v="5453951"/>
    <s v=""/>
    <s v="MAV DO BRASIL "/>
    <x v="1"/>
    <n v="3.1436000000000002"/>
    <n v="62.872700000000002"/>
    <n v="1"/>
    <x v="7"/>
    <s v="TF"/>
    <n v="1066"/>
    <n v="294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72"/>
    <s v="0001-0001"/>
    <n v="1"/>
    <n v="5454276"/>
    <s v=""/>
    <s v="THIAGO FAGUNDES PEREIRA GONCALVES"/>
    <x v="2"/>
    <n v="1.8051999999999999"/>
    <n v="36.104999999999997"/>
    <n v="1"/>
    <x v="7"/>
    <s v="TE16"/>
    <n v="870"/>
    <n v="2075"/>
    <d v="2026-05-11T23:27:1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3"/>
    <s v="0001-0001"/>
    <n v="1"/>
    <n v="5454277"/>
    <s v=""/>
    <s v="SARACURA VIDROS"/>
    <x v="2"/>
    <n v="0.51429999999999998"/>
    <n v="10.285"/>
    <n v="1"/>
    <x v="7"/>
    <s v="TF"/>
    <n v="550"/>
    <n v="935"/>
    <d v="2026-05-11T23:27:3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3"/>
    <s v="0001-0002"/>
    <n v="2"/>
    <n v="5454278"/>
    <s v=""/>
    <s v="SARACURA VIDROS"/>
    <x v="2"/>
    <n v="0.51429999999999998"/>
    <n v="10.285"/>
    <n v="1"/>
    <x v="7"/>
    <s v="TF"/>
    <n v="550"/>
    <n v="935"/>
    <d v="2026-05-11T23:27:3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3"/>
    <s v="0001-0003"/>
    <n v="3"/>
    <n v="5454279"/>
    <s v=""/>
    <s v="SARACURA VIDROS"/>
    <x v="2"/>
    <n v="0.58499999999999996"/>
    <n v="11.7"/>
    <n v="1"/>
    <x v="7"/>
    <s v="TE12"/>
    <n v="600"/>
    <n v="975"/>
    <d v="2026-05-11T23:27:3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3"/>
    <s v="0001-0004"/>
    <n v="4"/>
    <n v="5454280"/>
    <s v=""/>
    <s v="SARACURA VIDROS"/>
    <x v="2"/>
    <n v="0.58499999999999996"/>
    <n v="11.7"/>
    <n v="1"/>
    <x v="7"/>
    <s v="TE12"/>
    <n v="600"/>
    <n v="975"/>
    <d v="2026-05-11T23:27:3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3"/>
    <s v="0002-0005"/>
    <n v="5"/>
    <n v="5454281"/>
    <s v=""/>
    <s v="SARACURA VIDROS"/>
    <x v="2"/>
    <n v="0.22520000000000001"/>
    <n v="4.5045000000000002"/>
    <n v="1"/>
    <x v="7"/>
    <s v="TE12"/>
    <n v="585"/>
    <n v="385"/>
    <d v="2026-05-11T23:27:3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4"/>
    <s v="0001-0001"/>
    <n v="1"/>
    <n v="5454282"/>
    <s v=""/>
    <s v="GRAN VIDROS"/>
    <x v="2"/>
    <n v="0.79500000000000004"/>
    <n v="15.9"/>
    <n v="1"/>
    <x v="7"/>
    <s v="TF"/>
    <n v="600"/>
    <n v="1325"/>
    <d v="2026-05-11T23:27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4"/>
    <s v="0001-0002"/>
    <n v="2"/>
    <n v="5454283"/>
    <s v=""/>
    <s v="GRAN VIDROS"/>
    <x v="2"/>
    <n v="0.79500000000000004"/>
    <n v="15.9"/>
    <n v="1"/>
    <x v="7"/>
    <s v="TF"/>
    <n v="600"/>
    <n v="1325"/>
    <d v="2026-05-11T23:27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4"/>
    <s v="0001-0003"/>
    <n v="3"/>
    <n v="5454284"/>
    <s v=""/>
    <s v="GRAN VIDROS"/>
    <x v="2"/>
    <n v="0.88719999999999999"/>
    <n v="17.745000000000001"/>
    <n v="1"/>
    <x v="7"/>
    <s v="TE12"/>
    <n v="650"/>
    <n v="1365"/>
    <d v="2026-05-11T23:27:5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4"/>
    <s v="0001-0004"/>
    <n v="4"/>
    <n v="5454285"/>
    <s v=""/>
    <s v="GRAN VIDROS"/>
    <x v="2"/>
    <n v="0.88719999999999999"/>
    <n v="17.745000000000001"/>
    <n v="1"/>
    <x v="7"/>
    <s v="TE12"/>
    <n v="650"/>
    <n v="1365"/>
    <d v="2026-05-11T23:27:5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74"/>
    <s v="0002-0005"/>
    <n v="5"/>
    <n v="5454286"/>
    <s v=""/>
    <s v="GRAN VIDROS"/>
    <x v="2"/>
    <n v="1.8286"/>
    <n v="36.573"/>
    <n v="1"/>
    <x v="7"/>
    <s v="TE16"/>
    <n v="835"/>
    <n v="2190"/>
    <d v="2026-05-11T23:27:5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5"/>
    <s v="0001-0001"/>
    <n v="1"/>
    <n v="5454287"/>
    <s v=""/>
    <s v="GRAN VIDROS"/>
    <x v="2"/>
    <n v="0.76500000000000001"/>
    <n v="15.3"/>
    <n v="1"/>
    <x v="7"/>
    <s v="TF"/>
    <n v="600"/>
    <n v="1275"/>
    <d v="2026-05-11T23:28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5"/>
    <s v="0001-0002"/>
    <n v="2"/>
    <n v="5454288"/>
    <s v=""/>
    <s v="GRAN VIDROS"/>
    <x v="2"/>
    <n v="0.78900000000000003"/>
    <n v="15.78"/>
    <n v="1"/>
    <x v="7"/>
    <s v="TE12"/>
    <n v="600"/>
    <n v="131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5"/>
    <s v="0002-0003"/>
    <n v="3"/>
    <n v="5454289"/>
    <s v=""/>
    <s v="GRAN VIDROS"/>
    <x v="2"/>
    <n v="0.77100000000000002"/>
    <n v="15.42"/>
    <n v="1"/>
    <x v="7"/>
    <s v="TF"/>
    <n v="600"/>
    <n v="1285"/>
    <d v="2026-05-11T23:28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5"/>
    <s v="0002-0004"/>
    <n v="4"/>
    <n v="5454290"/>
    <s v=""/>
    <s v="GRAN VIDROS"/>
    <x v="2"/>
    <n v="0.86119999999999997"/>
    <n v="17.225000000000001"/>
    <n v="1"/>
    <x v="7"/>
    <s v="TE12"/>
    <n v="650"/>
    <n v="132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5"/>
    <s v="0003-0005"/>
    <n v="5"/>
    <n v="5454291"/>
    <s v=""/>
    <s v="GRAN VIDROS"/>
    <x v="2"/>
    <n v="0.29399999999999998"/>
    <n v="5.88"/>
    <n v="1"/>
    <x v="7"/>
    <s v="TF"/>
    <n v="400"/>
    <n v="735"/>
    <d v="2026-05-11T23:28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5"/>
    <s v="0003-0006"/>
    <n v="6"/>
    <n v="5454292"/>
    <s v=""/>
    <s v="GRAN VIDROS"/>
    <x v="2"/>
    <n v="0.34870000000000001"/>
    <n v="6.9749999999999996"/>
    <n v="1"/>
    <x v="7"/>
    <s v="TE12"/>
    <n v="450"/>
    <n v="77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75"/>
    <s v="0004-0007"/>
    <n v="7"/>
    <n v="5454293"/>
    <s v=""/>
    <s v="GRAN VIDROS"/>
    <x v="2"/>
    <n v="1.6612"/>
    <n v="33.225000000000001"/>
    <n v="1"/>
    <x v="7"/>
    <s v="TE16"/>
    <n v="750"/>
    <n v="221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75"/>
    <s v="0004-0008"/>
    <n v="8"/>
    <n v="5454294"/>
    <s v=""/>
    <s v="GRAN VIDROS"/>
    <x v="2"/>
    <n v="1.3733"/>
    <n v="27.466000000000001"/>
    <n v="1"/>
    <x v="7"/>
    <s v="TE16"/>
    <n v="620"/>
    <n v="221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6"/>
    <s v="0001-0001"/>
    <n v="1"/>
    <n v="5454295"/>
    <s v=""/>
    <s v="GRAN VIDROS"/>
    <x v="2"/>
    <n v="0.29599999999999999"/>
    <n v="5.92"/>
    <n v="1"/>
    <x v="7"/>
    <s v="TF"/>
    <n v="400"/>
    <n v="740"/>
    <d v="2026-05-11T23:29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6"/>
    <s v="0001-0002"/>
    <n v="2"/>
    <n v="5454296"/>
    <s v=""/>
    <s v="GRAN VIDROS"/>
    <x v="2"/>
    <n v="0.35099999999999998"/>
    <n v="7.02"/>
    <n v="1"/>
    <x v="7"/>
    <s v="TE12"/>
    <n v="450"/>
    <n v="780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6"/>
    <s v="0002-0003"/>
    <n v="3"/>
    <n v="5454297"/>
    <s v=""/>
    <s v="GRAN VIDROS"/>
    <x v="2"/>
    <n v="0.77100000000000002"/>
    <n v="15.42"/>
    <n v="1"/>
    <x v="7"/>
    <s v="TF"/>
    <n v="600"/>
    <n v="1285"/>
    <d v="2026-05-11T23:29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6"/>
    <s v="0002-0004"/>
    <n v="4"/>
    <n v="5454298"/>
    <s v=""/>
    <s v="GRAN VIDROS"/>
    <x v="2"/>
    <n v="0.86119999999999997"/>
    <n v="17.225000000000001"/>
    <n v="1"/>
    <x v="7"/>
    <s v="TE12"/>
    <n v="650"/>
    <n v="13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6"/>
    <s v="0003-0005"/>
    <n v="5"/>
    <n v="5454299"/>
    <s v=""/>
    <s v="GRAN VIDROS"/>
    <x v="2"/>
    <n v="0.77100000000000002"/>
    <n v="15.42"/>
    <n v="1"/>
    <x v="7"/>
    <s v="TF"/>
    <n v="600"/>
    <n v="1285"/>
    <d v="2026-05-11T23:29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6"/>
    <s v="0003-0006"/>
    <n v="6"/>
    <n v="5454300"/>
    <s v=""/>
    <s v="GRAN VIDROS"/>
    <x v="2"/>
    <n v="0.86119999999999997"/>
    <n v="17.225000000000001"/>
    <n v="1"/>
    <x v="7"/>
    <s v="TE12"/>
    <n v="650"/>
    <n v="13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76"/>
    <s v="0004-0007"/>
    <n v="7"/>
    <n v="5454301"/>
    <s v=""/>
    <s v="GRAN VIDROS"/>
    <x v="2"/>
    <n v="1.6688000000000001"/>
    <n v="33.375"/>
    <n v="1"/>
    <x v="7"/>
    <s v="TE16"/>
    <n v="750"/>
    <n v="22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76"/>
    <s v="0004-0008"/>
    <n v="8"/>
    <n v="5454302"/>
    <s v=""/>
    <s v="GRAN VIDROS"/>
    <x v="2"/>
    <n v="1.3684000000000001"/>
    <n v="27.3675"/>
    <n v="1"/>
    <x v="7"/>
    <s v="TE16"/>
    <n v="615"/>
    <n v="22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7"/>
    <s v="0001-0001"/>
    <n v="1"/>
    <n v="5454303"/>
    <s v=""/>
    <s v="GRAN VIDROS"/>
    <x v="2"/>
    <n v="0.77100000000000002"/>
    <n v="15.42"/>
    <n v="1"/>
    <x v="7"/>
    <s v="TF"/>
    <n v="600"/>
    <n v="128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7"/>
    <s v="0001-0002"/>
    <n v="2"/>
    <n v="5454304"/>
    <s v=""/>
    <s v="GRAN VIDROS"/>
    <x v="2"/>
    <n v="0.77100000000000002"/>
    <n v="15.42"/>
    <n v="1"/>
    <x v="7"/>
    <s v="TF"/>
    <n v="600"/>
    <n v="128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7"/>
    <s v="0001-0003"/>
    <n v="3"/>
    <n v="5454305"/>
    <s v=""/>
    <s v="GRAN VIDROS"/>
    <x v="2"/>
    <n v="0.79500000000000004"/>
    <n v="15.9"/>
    <n v="1"/>
    <x v="7"/>
    <s v="TE12"/>
    <n v="600"/>
    <n v="132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7"/>
    <s v="0001-0004"/>
    <n v="4"/>
    <n v="5454306"/>
    <s v=""/>
    <s v="GRAN VIDROS"/>
    <x v="2"/>
    <n v="0.79500000000000004"/>
    <n v="15.9"/>
    <n v="1"/>
    <x v="7"/>
    <s v="TE12"/>
    <n v="600"/>
    <n v="132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7"/>
    <s v="0002-0005"/>
    <n v="5"/>
    <n v="5454307"/>
    <s v=""/>
    <s v="GRAN VIDROS"/>
    <x v="2"/>
    <n v="0.80100000000000005"/>
    <n v="16.02"/>
    <n v="1"/>
    <x v="7"/>
    <s v="TF"/>
    <n v="600"/>
    <n v="133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7"/>
    <s v="0002-0006"/>
    <n v="6"/>
    <n v="5454308"/>
    <s v=""/>
    <s v="GRAN VIDROS"/>
    <x v="2"/>
    <n v="0.82499999999999996"/>
    <n v="16.5"/>
    <n v="1"/>
    <x v="7"/>
    <s v="TE12"/>
    <n v="600"/>
    <n v="137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7"/>
    <s v="0003-0007"/>
    <n v="7"/>
    <n v="5454309"/>
    <s v=""/>
    <s v="GRAN VIDROS"/>
    <x v="2"/>
    <n v="0.29399999999999998"/>
    <n v="5.88"/>
    <n v="1"/>
    <x v="7"/>
    <s v="TF"/>
    <n v="400"/>
    <n v="73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77"/>
    <s v="0003-0008"/>
    <n v="8"/>
    <n v="5454310"/>
    <s v=""/>
    <s v="GRAN VIDROS"/>
    <x v="2"/>
    <n v="0.34870000000000001"/>
    <n v="6.9749999999999996"/>
    <n v="1"/>
    <x v="7"/>
    <s v="TE12"/>
    <n v="450"/>
    <n v="77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77"/>
    <s v="0004-0009"/>
    <n v="9"/>
    <n v="5454311"/>
    <s v=""/>
    <s v="GRAN VIDROS"/>
    <x v="2"/>
    <n v="1.8109"/>
    <n v="36.217500000000001"/>
    <n v="1"/>
    <x v="7"/>
    <s v="TE16"/>
    <n v="825"/>
    <n v="219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8"/>
    <s v="0000-0001"/>
    <n v="1"/>
    <n v="5454312"/>
    <s v=""/>
    <s v="CONSUMIDOR AMERICANA"/>
    <x v="2"/>
    <n v="1.4063000000000001"/>
    <n v="28.126799999999999"/>
    <n v="1"/>
    <x v="7"/>
    <s v="TF"/>
    <n v="1202"/>
    <n v="1170"/>
    <d v="2026-05-11T23:56:0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79"/>
    <s v="0000-0001"/>
    <n v="1"/>
    <n v="5454313"/>
    <s v=""/>
    <s v="CONSUMIDOR AMERICANA"/>
    <x v="2"/>
    <n v="1.6185"/>
    <n v="32.369999999999997"/>
    <n v="1"/>
    <x v="7"/>
    <s v="TF"/>
    <n v="1245"/>
    <n v="1300"/>
    <d v="2026-05-11T23:56:2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81"/>
    <s v="0001-0001"/>
    <n v="1"/>
    <n v="5454315"/>
    <s v=""/>
    <s v="RENAN FAGUNDES PEREIRA GONCALVES"/>
    <x v="2"/>
    <n v="0.17"/>
    <n v="3.4"/>
    <n v="1"/>
    <x v="7"/>
    <s v="TF"/>
    <n v="400"/>
    <n v="425"/>
    <d v="2026-05-11T23:56:5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81"/>
    <s v="0001-0002"/>
    <n v="2"/>
    <n v="5454316"/>
    <s v=""/>
    <s v="RENAN FAGUNDES PEREIRA GONCALVES"/>
    <x v="2"/>
    <n v="0.2092"/>
    <n v="4.1849999999999996"/>
    <n v="1"/>
    <x v="7"/>
    <s v="TE12"/>
    <n v="450"/>
    <n v="465"/>
    <d v="2026-05-11T23:56:5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82"/>
    <s v="0000-0001"/>
    <n v="1"/>
    <n v="5454317"/>
    <s v=""/>
    <s v="LAUTON VIDROS E ESQ"/>
    <x v="2"/>
    <n v="3.12"/>
    <n v="62.4"/>
    <n v="1"/>
    <x v="7"/>
    <s v="TE12"/>
    <n v="2400"/>
    <n v="1300"/>
    <d v="2026-05-11T23:57:1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86"/>
    <s v="0001-0001"/>
    <n v="1"/>
    <n v="5454328"/>
    <s v=""/>
    <s v="ADRIANA SATIKO MIYAMOTO"/>
    <x v="2"/>
    <n v="0.52439999999999998"/>
    <n v="10.488"/>
    <n v="1"/>
    <x v="7"/>
    <s v="TE16"/>
    <n v="570"/>
    <n v="920"/>
    <d v="2026-05-11T23:58:5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5687"/>
    <s v="0001-0001"/>
    <n v="1"/>
    <n v="5454329"/>
    <s v=""/>
    <s v="CONSUMIDOR AMERICANA"/>
    <x v="2"/>
    <n v="1.4555"/>
    <n v="29.11"/>
    <n v="1"/>
    <x v="7"/>
    <s v="TE16"/>
    <n v="710"/>
    <n v="2050"/>
    <d v="2026-05-11T23:59:2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87"/>
    <s v="0002-0002"/>
    <n v="2"/>
    <n v="5454330"/>
    <s v=""/>
    <s v="CONSUMIDOR AMERICANA"/>
    <x v="2"/>
    <n v="2.1756000000000002"/>
    <n v="43.512"/>
    <n v="1"/>
    <x v="7"/>
    <s v="TE12"/>
    <n v="1050"/>
    <n v="2072"/>
    <d v="2026-05-11T23:59:2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5687"/>
    <s v="0003-0003"/>
    <n v="3"/>
    <n v="5454331"/>
    <s v=""/>
    <s v="CONSUMIDOR AMERICANA"/>
    <x v="2"/>
    <n v="0.36409999999999998"/>
    <n v="7.2816000000000001"/>
    <n v="1"/>
    <x v="7"/>
    <s v="TF"/>
    <n v="740"/>
    <n v="492"/>
    <d v="2026-05-11T23:59:2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87"/>
    <s v="0003-0004"/>
    <n v="4"/>
    <n v="5454332"/>
    <s v=""/>
    <s v="CONSUMIDOR AMERICANA"/>
    <x v="2"/>
    <n v="0.4219"/>
    <n v="8.4372000000000007"/>
    <n v="1"/>
    <x v="7"/>
    <s v="TE12"/>
    <n v="790"/>
    <n v="534"/>
    <d v="2026-05-11T23:59:2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CC"/>
    <e v="#N/A"/>
    <n v="0"/>
    <e v="#N/A"/>
    <n v="335688"/>
    <s v="0000-0001"/>
    <n v="1"/>
    <n v="5454334"/>
    <s v=""/>
    <s v="LUCAS MATOS DE LIAO"/>
    <x v="2"/>
    <n v="0.38219999999999998"/>
    <n v="7.6436000000000002"/>
    <n v="1"/>
    <x v="7"/>
    <s v="CC"/>
    <n v="985"/>
    <n v="388"/>
    <d v="2026-05-12T00:00:09"/>
    <x v="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689"/>
    <s v="0001-0001"/>
    <n v="1"/>
    <n v="5454335"/>
    <s v=""/>
    <s v="ANTONIO VIDROS"/>
    <x v="2"/>
    <n v="1.575"/>
    <n v="31.5"/>
    <n v="1"/>
    <x v="7"/>
    <s v="TE12"/>
    <n v="750"/>
    <n v="2100"/>
    <d v="2026-05-12T00:00:2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06"/>
    <s v="0000-0001"/>
    <n v="1"/>
    <n v="5454381"/>
    <s v=""/>
    <s v="METAL13 ESQ"/>
    <x v="18"/>
    <n v="0.7762"/>
    <n v="15.523099999999999"/>
    <n v="1"/>
    <x v="7"/>
    <s v="TF"/>
    <n v="934"/>
    <n v="831"/>
    <d v="2026-05-12T08:4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FB"/>
    <s v="URGENTE"/>
    <n v="0"/>
    <n v="2"/>
    <n v="335713"/>
    <s v="0001-0001"/>
    <n v="1"/>
    <n v="5454426"/>
    <s v=""/>
    <s v="SANTA FE"/>
    <x v="18"/>
    <n v="1.107"/>
    <n v="22.14"/>
    <n v="1"/>
    <x v="7"/>
    <s v="FB"/>
    <n v="600"/>
    <n v="1845"/>
    <d v="2026-05-12T08:30:19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7T00:00:00"/>
    <d v="2026-05-17T00:00:00"/>
    <s v="INC08-PCB"/>
    <s v="URGENTE"/>
    <n v="0"/>
    <n v="2"/>
    <n v="335713"/>
    <s v="0001-0002"/>
    <n v="2"/>
    <n v="5454427"/>
    <s v=""/>
    <s v="SANTA FE"/>
    <x v="18"/>
    <n v="1.222"/>
    <n v="24.44"/>
    <n v="1"/>
    <x v="7"/>
    <s v="PCB"/>
    <n v="650"/>
    <n v="1880"/>
    <d v="2026-05-12T08:30:19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7T00:00:00"/>
    <d v="2026-05-17T00:00:00"/>
    <s v="INC08-FB"/>
    <s v="URGENTE"/>
    <n v="0"/>
    <n v="2"/>
    <n v="335713"/>
    <s v="0002-0003"/>
    <n v="3"/>
    <n v="5454428"/>
    <s v=""/>
    <s v="SANTA FE"/>
    <x v="18"/>
    <n v="1.107"/>
    <n v="22.14"/>
    <n v="1"/>
    <x v="7"/>
    <s v="FB"/>
    <n v="600"/>
    <n v="1845"/>
    <d v="2026-05-12T08:30:19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7T00:00:00"/>
    <d v="2026-05-17T00:00:00"/>
    <s v="INC08-PCB"/>
    <s v="URGENTE"/>
    <n v="0"/>
    <n v="2"/>
    <n v="335713"/>
    <s v="0002-0004"/>
    <n v="4"/>
    <n v="5454429"/>
    <s v=""/>
    <s v="SANTA FE"/>
    <x v="18"/>
    <n v="1.1279999999999999"/>
    <n v="22.56"/>
    <n v="1"/>
    <x v="7"/>
    <s v="PCB"/>
    <n v="600"/>
    <n v="1880"/>
    <d v="2026-05-12T08:30:19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49"/>
    <s v="0000-0001"/>
    <n v="1"/>
    <n v="5454597"/>
    <s v=""/>
    <s v="SANTA FE"/>
    <x v="18"/>
    <n v="0.40350000000000003"/>
    <n v="8.07"/>
    <n v="1"/>
    <x v="7"/>
    <s v="TF"/>
    <n v="500"/>
    <n v="807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49"/>
    <s v="0000-0002"/>
    <n v="2"/>
    <n v="5454598"/>
    <s v=""/>
    <s v="SANTA FE"/>
    <x v="18"/>
    <n v="0.41560000000000002"/>
    <n v="8.3120999999999992"/>
    <n v="1"/>
    <x v="7"/>
    <s v="TF"/>
    <n v="515"/>
    <n v="807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49"/>
    <s v="0000-0003"/>
    <n v="3"/>
    <n v="5454599"/>
    <s v=""/>
    <s v="SANTA FE"/>
    <x v="18"/>
    <n v="0.77"/>
    <n v="15.4"/>
    <n v="1"/>
    <x v="7"/>
    <s v="TF"/>
    <n v="500"/>
    <n v="154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49"/>
    <s v="0000-0004"/>
    <n v="4"/>
    <n v="5454600"/>
    <s v=""/>
    <s v="SANTA FE"/>
    <x v="18"/>
    <n v="0.44130000000000003"/>
    <n v="8.8256999999999994"/>
    <n v="1"/>
    <x v="7"/>
    <s v="TF"/>
    <n v="949"/>
    <n v="465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49"/>
    <s v="0000-0005"/>
    <n v="5"/>
    <n v="5454601"/>
    <s v=""/>
    <s v="SANTA FE"/>
    <x v="18"/>
    <n v="0.18"/>
    <n v="3.6"/>
    <n v="1"/>
    <x v="7"/>
    <s v="TF"/>
    <n v="500"/>
    <n v="36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49"/>
    <s v="0001-0006"/>
    <n v="6"/>
    <n v="5454602"/>
    <s v=""/>
    <s v="SANTA FE"/>
    <x v="18"/>
    <n v="0.38159999999999999"/>
    <n v="7.6319999999999997"/>
    <n v="1"/>
    <x v="7"/>
    <s v="TF"/>
    <n v="477"/>
    <n v="80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49"/>
    <s v="0001-0007"/>
    <n v="7"/>
    <n v="5454603"/>
    <s v=""/>
    <s v="SANTA FE"/>
    <x v="18"/>
    <n v="0.38159999999999999"/>
    <n v="7.6319999999999997"/>
    <n v="1"/>
    <x v="7"/>
    <s v="TF"/>
    <n v="477"/>
    <n v="80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749"/>
    <s v="0002-0008"/>
    <n v="8"/>
    <n v="5454604"/>
    <s v=""/>
    <s v="SANTA FE"/>
    <x v="18"/>
    <n v="0.15"/>
    <n v="3"/>
    <n v="1"/>
    <x v="7"/>
    <s v="TE12"/>
    <n v="500"/>
    <n v="300"/>
    <d v="2026-05-12T09:12:4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89"/>
    <s v="0000-0001"/>
    <n v="1"/>
    <n v="5455034"/>
    <s v=""/>
    <s v="REI DO VIDRO"/>
    <x v="16"/>
    <n v="0.2671"/>
    <n v="5.3423999999999996"/>
    <n v="1"/>
    <x v="7"/>
    <s v="TF"/>
    <n v="742"/>
    <n v="360"/>
    <d v="2026-05-12T16:11:54"/>
    <x v="9"/>
    <m/>
    <m/>
    <m/>
    <m/>
    <s v="N/R"/>
    <s v="N/R"/>
    <s v="N/R"/>
    <s v="N/R"/>
    <s v="N/R"/>
    <s v="N/R"/>
    <s v="N/R"/>
    <m/>
    <m/>
    <s v="N/R"/>
    <s v="N/R"/>
    <s v="N/R"/>
    <s v="N/R"/>
    <d v="2026-05-14T08:17:03"/>
  </r>
  <r>
    <m/>
    <d v="2026-05-17T00:00:00"/>
    <d v="2026-05-07T00:00:00"/>
    <d v="2026-05-17T00:00:00"/>
    <s v="INC08-TF"/>
    <s v="URGENTE"/>
    <n v="0"/>
    <n v="2"/>
    <n v="335789"/>
    <s v="0000-0002"/>
    <n v="2"/>
    <n v="5455035"/>
    <s v=""/>
    <s v="REI DO VIDRO"/>
    <x v="16"/>
    <n v="0.2671"/>
    <n v="5.3423999999999996"/>
    <n v="1"/>
    <x v="7"/>
    <s v="TF"/>
    <n v="742"/>
    <n v="360"/>
    <d v="2026-05-12T16:11:5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89"/>
    <s v="0000-0003"/>
    <n v="3"/>
    <n v="5457075"/>
    <s v=""/>
    <s v="REI DO VIDRO"/>
    <x v="16"/>
    <n v="1.5263"/>
    <n v="30.524999999999999"/>
    <n v="1"/>
    <x v="7"/>
    <s v="TF"/>
    <n v="750"/>
    <n v="2035"/>
    <d v="2026-05-12T16:11:5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789"/>
    <s v="0001-0004"/>
    <n v="4"/>
    <n v="5457076"/>
    <s v=""/>
    <s v="REI DO VIDRO"/>
    <x v="16"/>
    <n v="1.6704000000000001"/>
    <n v="33.407499999999999"/>
    <n v="1"/>
    <x v="7"/>
    <s v="TE12"/>
    <n v="805"/>
    <n v="2075"/>
    <d v="2026-05-12T16:11:5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1"/>
    <n v="1"/>
    <n v="5455059"/>
    <s v=""/>
    <s v="METAL13 ESQ"/>
    <x v="18"/>
    <n v="1.982"/>
    <n v="29.729700000000001"/>
    <n v="1"/>
    <x v="9"/>
    <s v="TF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2"/>
    <n v="2"/>
    <n v="5455060"/>
    <s v=""/>
    <s v="METAL13 ESQ"/>
    <x v="18"/>
    <n v="1.982"/>
    <n v="29.729700000000001"/>
    <n v="1"/>
    <x v="9"/>
    <s v="TF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3"/>
    <n v="3"/>
    <n v="5455061"/>
    <s v=""/>
    <s v="METAL13 ESQ"/>
    <x v="18"/>
    <n v="1.982"/>
    <n v="29.729700000000001"/>
    <n v="1"/>
    <x v="9"/>
    <s v="TF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4"/>
    <n v="4"/>
    <n v="5455062"/>
    <s v=""/>
    <s v="METAL13 ESQ"/>
    <x v="18"/>
    <n v="1.982"/>
    <n v="29.729700000000001"/>
    <n v="1"/>
    <x v="9"/>
    <s v="TF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5"/>
    <n v="5"/>
    <n v="5455063"/>
    <s v=""/>
    <s v="METAL13 ESQ"/>
    <x v="18"/>
    <n v="0.27550000000000002"/>
    <n v="4.1325000000000003"/>
    <n v="1"/>
    <x v="9"/>
    <s v="TF"/>
    <n v="629"/>
    <n v="438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6"/>
    <n v="6"/>
    <n v="5455064"/>
    <s v=""/>
    <s v="METAL13 ESQ"/>
    <x v="18"/>
    <n v="0.96679999999999999"/>
    <n v="14.5017"/>
    <n v="1"/>
    <x v="9"/>
    <s v="TF"/>
    <n v="615"/>
    <n v="157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7"/>
    <n v="7"/>
    <n v="5455065"/>
    <s v=""/>
    <s v="METAL13 ESQ"/>
    <x v="18"/>
    <n v="1.6938"/>
    <n v="25.407499999999999"/>
    <n v="1"/>
    <x v="9"/>
    <s v="TF"/>
    <n v="879"/>
    <n v="1927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8"/>
    <n v="8"/>
    <n v="5455066"/>
    <s v=""/>
    <s v="METAL13 ESQ"/>
    <x v="18"/>
    <n v="1.6938"/>
    <n v="25.407499999999999"/>
    <n v="1"/>
    <x v="9"/>
    <s v="TF"/>
    <n v="879"/>
    <n v="1927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09"/>
    <n v="9"/>
    <n v="5455067"/>
    <s v=""/>
    <s v="METAL13 ESQ"/>
    <x v="18"/>
    <n v="1.6973"/>
    <n v="25.4602"/>
    <n v="1"/>
    <x v="9"/>
    <s v="TF"/>
    <n v="879"/>
    <n v="1931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6-TF"/>
    <s v="URGENTE"/>
    <n v="0"/>
    <n v="2"/>
    <n v="335796"/>
    <s v="0000-0010"/>
    <n v="10"/>
    <n v="5455068"/>
    <s v=""/>
    <s v="METAL13 ESQ"/>
    <x v="18"/>
    <n v="1.6973"/>
    <n v="25.4602"/>
    <n v="1"/>
    <x v="9"/>
    <s v="TF"/>
    <n v="879"/>
    <n v="1931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1"/>
    <n v="11"/>
    <n v="5455069"/>
    <s v=""/>
    <s v="METAL13 ESQ"/>
    <x v="18"/>
    <n v="0.94320000000000004"/>
    <n v="18.863399999999999"/>
    <n v="1"/>
    <x v="7"/>
    <s v="TF"/>
    <n v="894"/>
    <n v="105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2"/>
    <n v="12"/>
    <n v="5455070"/>
    <s v=""/>
    <s v="METAL13 ESQ"/>
    <x v="18"/>
    <n v="0.94320000000000004"/>
    <n v="18.863399999999999"/>
    <n v="1"/>
    <x v="7"/>
    <s v="TF"/>
    <n v="894"/>
    <n v="105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3"/>
    <n v="13"/>
    <n v="5455071"/>
    <s v=""/>
    <s v="METAL13 ESQ"/>
    <x v="18"/>
    <n v="1.9238999999999999"/>
    <n v="38.477800000000002"/>
    <n v="1"/>
    <x v="7"/>
    <s v="TF"/>
    <n v="894"/>
    <n v="215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4"/>
    <n v="14"/>
    <n v="5455072"/>
    <s v=""/>
    <s v="METAL13 ESQ"/>
    <x v="18"/>
    <n v="2.0099999999999998"/>
    <n v="40.199399999999997"/>
    <n v="1"/>
    <x v="7"/>
    <s v="TF"/>
    <n v="934"/>
    <n v="215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5"/>
    <n v="15"/>
    <n v="5455073"/>
    <s v=""/>
    <s v="METAL13 ESQ"/>
    <x v="18"/>
    <n v="2.0099999999999998"/>
    <n v="40.199399999999997"/>
    <n v="1"/>
    <x v="7"/>
    <s v="TF"/>
    <n v="934"/>
    <n v="215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6"/>
    <n v="16"/>
    <n v="5455074"/>
    <s v=""/>
    <s v="METAL13 ESQ"/>
    <x v="18"/>
    <n v="2.6238000000000001"/>
    <n v="52.475499999999997"/>
    <n v="1"/>
    <x v="7"/>
    <s v="TF"/>
    <n v="1363"/>
    <n v="192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7"/>
    <n v="17"/>
    <n v="5455075"/>
    <s v=""/>
    <s v="METAL13 ESQ"/>
    <x v="18"/>
    <n v="2.6238000000000001"/>
    <n v="52.475499999999997"/>
    <n v="1"/>
    <x v="7"/>
    <s v="TF"/>
    <n v="1363"/>
    <n v="192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8"/>
    <n v="18"/>
    <n v="5455076"/>
    <s v=""/>
    <s v="METAL13 ESQ"/>
    <x v="18"/>
    <n v="4.9355000000000002"/>
    <n v="98.7102"/>
    <n v="1"/>
    <x v="7"/>
    <s v="TF"/>
    <n v="1891"/>
    <n v="261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19"/>
    <n v="19"/>
    <n v="5455077"/>
    <s v=""/>
    <s v="METAL13 ESQ"/>
    <x v="18"/>
    <n v="4.9355000000000002"/>
    <n v="98.7102"/>
    <n v="1"/>
    <x v="7"/>
    <s v="TF"/>
    <n v="1891"/>
    <n v="261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796"/>
    <s v="0000-0020"/>
    <n v="20"/>
    <n v="5455078"/>
    <s v=""/>
    <s v="METAL13 ESQ"/>
    <x v="18"/>
    <n v="4.9641999999999999"/>
    <n v="99.284400000000005"/>
    <n v="1"/>
    <x v="7"/>
    <s v="TF"/>
    <n v="1902"/>
    <n v="261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822"/>
    <s v="0000-0001"/>
    <n v="1"/>
    <n v="5455320"/>
    <s v=""/>
    <s v="ANTONIO WAGNER "/>
    <x v="17"/>
    <n v="0.75480000000000003"/>
    <n v="15.096"/>
    <n v="1"/>
    <x v="7"/>
    <s v="TE12"/>
    <n v="740"/>
    <n v="1020"/>
    <d v="2026-05-12T10:37:1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822"/>
    <s v="0000-0002"/>
    <n v="2"/>
    <n v="5455321"/>
    <s v=""/>
    <s v="ANTONIO WAGNER "/>
    <x v="17"/>
    <n v="0.72889999999999999"/>
    <n v="14.577999999999999"/>
    <n v="1"/>
    <x v="7"/>
    <s v="TF"/>
    <n v="740"/>
    <n v="985"/>
    <d v="2026-05-12T10:37:1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822"/>
    <s v="0000-0003"/>
    <n v="3"/>
    <n v="5455322"/>
    <s v=""/>
    <s v="ANTONIO WAGNER "/>
    <x v="17"/>
    <n v="1.98"/>
    <n v="39.6"/>
    <n v="1"/>
    <x v="7"/>
    <s v="TE12"/>
    <n v="900"/>
    <n v="2200"/>
    <d v="2026-05-12T10:37:10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5825"/>
    <s v="0000-0001"/>
    <n v="1"/>
    <n v="5455359"/>
    <s v=""/>
    <s v="ANTONIO WAGNER "/>
    <x v="17"/>
    <n v="1.8096000000000001"/>
    <n v="36.191600000000001"/>
    <n v="1"/>
    <x v="7"/>
    <s v="TE16"/>
    <n v="865"/>
    <n v="2092"/>
    <d v="2026-05-12T10:38:1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5T00:00:00"/>
    <d v="2026-05-17T00:00:00"/>
    <s v="INC08-PCB"/>
    <s v="URGENTE"/>
    <n v="0"/>
    <n v="2"/>
    <n v="335827"/>
    <s v="0001-0001"/>
    <n v="1"/>
    <n v="5455392"/>
    <s v=""/>
    <s v="VID CENTRAL"/>
    <x v="19"/>
    <n v="1.88"/>
    <n v="37.6"/>
    <n v="1"/>
    <x v="7"/>
    <s v="PCB"/>
    <n v="100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FB"/>
    <s v="URGENTE"/>
    <n v="0"/>
    <n v="2"/>
    <n v="335827"/>
    <s v="0001-0002"/>
    <n v="2"/>
    <n v="5455393"/>
    <s v=""/>
    <s v="VID CENTRAL"/>
    <x v="19"/>
    <n v="1.845"/>
    <n v="36.9"/>
    <n v="1"/>
    <x v="7"/>
    <s v="FB"/>
    <n v="10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PCB"/>
    <s v="URGENTE"/>
    <n v="0"/>
    <n v="2"/>
    <n v="335833"/>
    <s v="0001-0001"/>
    <n v="1"/>
    <n v="5455405"/>
    <s v=""/>
    <s v="VID CENTRAL"/>
    <x v="19"/>
    <n v="1.1279999999999999"/>
    <n v="22.56"/>
    <n v="1"/>
    <x v="7"/>
    <s v="PCB"/>
    <n v="60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FB"/>
    <s v="URGENTE"/>
    <n v="0"/>
    <n v="2"/>
    <n v="335833"/>
    <s v="0001-0002"/>
    <n v="2"/>
    <n v="5455406"/>
    <s v=""/>
    <s v="VID CENTRAL"/>
    <x v="19"/>
    <n v="1.0147999999999999"/>
    <n v="20.295000000000002"/>
    <n v="1"/>
    <x v="7"/>
    <s v="FB"/>
    <n v="55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PCB"/>
    <s v="URGENTE"/>
    <n v="0"/>
    <n v="2"/>
    <n v="335834"/>
    <s v="0001-0001"/>
    <n v="1"/>
    <n v="5455408"/>
    <s v=""/>
    <s v="VID CENTRAL"/>
    <x v="19"/>
    <n v="1.41"/>
    <n v="28.2"/>
    <n v="1"/>
    <x v="7"/>
    <s v="PCB"/>
    <n v="7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FB"/>
    <s v="URGENTE"/>
    <n v="0"/>
    <n v="2"/>
    <n v="335834"/>
    <s v="0001-0002"/>
    <n v="2"/>
    <n v="5455409"/>
    <s v=""/>
    <s v="VID CENTRAL"/>
    <x v="19"/>
    <n v="1.2915000000000001"/>
    <n v="25.83"/>
    <n v="1"/>
    <x v="7"/>
    <s v="FB"/>
    <n v="7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PCB"/>
    <s v="URGENTE"/>
    <n v="0"/>
    <n v="2"/>
    <n v="335836"/>
    <s v="0001-0001"/>
    <n v="1"/>
    <n v="5455411"/>
    <s v=""/>
    <s v="VID CENTRAL"/>
    <x v="19"/>
    <n v="1.1279999999999999"/>
    <n v="22.56"/>
    <n v="1"/>
    <x v="7"/>
    <s v="PCB"/>
    <n v="60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FB"/>
    <s v="URGENTE"/>
    <n v="0"/>
    <n v="2"/>
    <n v="335836"/>
    <s v="0001-0002"/>
    <n v="2"/>
    <n v="5455412"/>
    <s v=""/>
    <s v="VID CENTRAL"/>
    <x v="19"/>
    <n v="1.0147999999999999"/>
    <n v="20.295000000000002"/>
    <n v="1"/>
    <x v="7"/>
    <s v="FB"/>
    <n v="55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PCB"/>
    <s v="URGENTE"/>
    <n v="0"/>
    <n v="2"/>
    <n v="335837"/>
    <s v="0001-0001"/>
    <n v="1"/>
    <n v="5455413"/>
    <s v=""/>
    <s v="VID CENTRAL"/>
    <x v="19"/>
    <n v="1.034"/>
    <n v="20.68"/>
    <n v="1"/>
    <x v="7"/>
    <s v="PCB"/>
    <n v="5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PCB"/>
    <s v="URGENTE"/>
    <n v="0"/>
    <n v="2"/>
    <n v="335837"/>
    <s v="0001-0002"/>
    <n v="2"/>
    <n v="5455414"/>
    <s v=""/>
    <s v="VID CENTRAL"/>
    <x v="19"/>
    <n v="1.034"/>
    <n v="20.68"/>
    <n v="1"/>
    <x v="7"/>
    <s v="PCB"/>
    <n v="5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FB"/>
    <s v="URGENTE"/>
    <n v="0"/>
    <n v="2"/>
    <n v="335837"/>
    <s v="0001-0003"/>
    <n v="3"/>
    <n v="5455415"/>
    <s v=""/>
    <s v="VID CENTRAL"/>
    <x v="19"/>
    <n v="0.92249999999999999"/>
    <n v="18.45"/>
    <n v="1"/>
    <x v="7"/>
    <s v="FB"/>
    <n v="5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FB"/>
    <s v="URGENTE"/>
    <n v="0"/>
    <n v="2"/>
    <n v="335837"/>
    <s v="0001-0004"/>
    <n v="4"/>
    <n v="5455416"/>
    <s v=""/>
    <s v="VID CENTRAL"/>
    <x v="19"/>
    <n v="0.92249999999999999"/>
    <n v="18.45"/>
    <n v="1"/>
    <x v="7"/>
    <s v="FB"/>
    <n v="5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PCB"/>
    <s v="URGENTE"/>
    <n v="0"/>
    <n v="2"/>
    <n v="335839"/>
    <s v="0001-0001"/>
    <n v="1"/>
    <n v="5455423"/>
    <s v=""/>
    <s v="VID CENTRAL"/>
    <x v="19"/>
    <n v="1.222"/>
    <n v="24.44"/>
    <n v="1"/>
    <x v="7"/>
    <s v="PCB"/>
    <n v="6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m/>
    <d v="2026-05-17T00:00:00"/>
    <d v="2026-05-05T00:00:00"/>
    <d v="2026-05-17T00:00:00"/>
    <s v="INC08-FB"/>
    <s v="URGENTE"/>
    <n v="0"/>
    <n v="2"/>
    <n v="335839"/>
    <s v="0001-0002"/>
    <n v="2"/>
    <n v="5455424"/>
    <s v=""/>
    <s v="VID CENTRAL"/>
    <x v="19"/>
    <n v="1.1992"/>
    <n v="23.984999999999999"/>
    <n v="1"/>
    <x v="7"/>
    <s v="FB"/>
    <n v="65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0-0001"/>
    <n v="1"/>
    <n v="5455471"/>
    <s v=""/>
    <s v="SANTA FE"/>
    <x v="18"/>
    <n v="0.45590000000000003"/>
    <n v="9.1180000000000003"/>
    <n v="1"/>
    <x v="7"/>
    <s v="TF"/>
    <n v="470"/>
    <n v="97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0-0003"/>
    <n v="3"/>
    <n v="5455473"/>
    <s v=""/>
    <s v="SANTA FE"/>
    <x v="18"/>
    <n v="0.84709999999999996"/>
    <n v="16.942"/>
    <n v="1"/>
    <x v="7"/>
    <s v="TF"/>
    <n v="1970"/>
    <n v="43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1-0004"/>
    <n v="4"/>
    <n v="5455474"/>
    <s v=""/>
    <s v="SANTA FE"/>
    <x v="18"/>
    <n v="0.47960000000000003"/>
    <n v="9.5914999999999999"/>
    <n v="1"/>
    <x v="7"/>
    <s v="TF"/>
    <n v="667"/>
    <n v="719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1-0005"/>
    <n v="5"/>
    <n v="5455475"/>
    <s v=""/>
    <s v="SANTA FE"/>
    <x v="18"/>
    <n v="0.47960000000000003"/>
    <n v="9.5914999999999999"/>
    <n v="1"/>
    <x v="7"/>
    <s v="TF"/>
    <n v="667"/>
    <n v="719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2-0006"/>
    <n v="6"/>
    <n v="5455476"/>
    <s v=""/>
    <s v="SANTA FE"/>
    <x v="18"/>
    <n v="0.25850000000000001"/>
    <n v="5.1696"/>
    <n v="1"/>
    <x v="7"/>
    <s v="TF"/>
    <n v="359"/>
    <n v="72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2-0007"/>
    <n v="7"/>
    <n v="5455477"/>
    <s v=""/>
    <s v="SANTA FE"/>
    <x v="18"/>
    <n v="0.25850000000000001"/>
    <n v="5.1696"/>
    <n v="1"/>
    <x v="7"/>
    <s v="TF"/>
    <n v="359"/>
    <n v="72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3-0008"/>
    <n v="8"/>
    <n v="5455478"/>
    <s v=""/>
    <s v="SANTA FE"/>
    <x v="18"/>
    <n v="0.4602"/>
    <n v="9.2040000000000006"/>
    <n v="1"/>
    <x v="7"/>
    <s v="TF"/>
    <n v="650"/>
    <n v="708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3-0009"/>
    <n v="9"/>
    <n v="5455479"/>
    <s v=""/>
    <s v="SANTA FE"/>
    <x v="18"/>
    <n v="0.4602"/>
    <n v="9.2040000000000006"/>
    <n v="1"/>
    <x v="7"/>
    <s v="TF"/>
    <n v="650"/>
    <n v="708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4-0010"/>
    <n v="10"/>
    <n v="5455480"/>
    <s v=""/>
    <s v="SANTA FE"/>
    <x v="18"/>
    <n v="7.5200000000000003E-2"/>
    <n v="1.5047999999999999"/>
    <n v="1"/>
    <x v="7"/>
    <s v="TF"/>
    <n v="285"/>
    <n v="264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4-0011"/>
    <n v="11"/>
    <n v="5455481"/>
    <s v=""/>
    <s v="SANTA FE"/>
    <x v="18"/>
    <n v="7.5200000000000003E-2"/>
    <n v="1.5047999999999999"/>
    <n v="1"/>
    <x v="7"/>
    <s v="TF"/>
    <n v="285"/>
    <n v="264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5-0012"/>
    <n v="12"/>
    <n v="5455482"/>
    <s v=""/>
    <s v="SANTA FE"/>
    <x v="18"/>
    <n v="7.0999999999999994E-2"/>
    <n v="1.4196"/>
    <n v="1"/>
    <x v="7"/>
    <s v="TF"/>
    <n v="273"/>
    <n v="26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844"/>
    <s v="0005-0013"/>
    <n v="13"/>
    <n v="5455483"/>
    <s v=""/>
    <s v="SANTA FE"/>
    <x v="18"/>
    <n v="7.0999999999999994E-2"/>
    <n v="1.4196"/>
    <n v="1"/>
    <x v="7"/>
    <s v="TF"/>
    <n v="273"/>
    <n v="26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876"/>
    <s v="0001-0001"/>
    <n v="1"/>
    <n v="5455986"/>
    <s v=""/>
    <s v="SANTA FE"/>
    <x v="18"/>
    <n v="0.9234"/>
    <n v="18.468"/>
    <n v="1"/>
    <x v="7"/>
    <s v="TE12"/>
    <n v="486"/>
    <n v="1900"/>
    <d v="2026-05-12T09:18:5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876"/>
    <s v="0001-0002"/>
    <n v="2"/>
    <n v="5455987"/>
    <s v=""/>
    <s v="SANTA FE"/>
    <x v="18"/>
    <n v="0.9234"/>
    <n v="18.468"/>
    <n v="1"/>
    <x v="7"/>
    <s v="TE16"/>
    <n v="486"/>
    <n v="1900"/>
    <d v="2026-05-12T09:18:5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5878"/>
    <s v="0001-0001"/>
    <n v="1"/>
    <n v="5456000"/>
    <s v=""/>
    <s v="SANTA FE"/>
    <x v="18"/>
    <n v="0.95760000000000001"/>
    <n v="19.152000000000001"/>
    <n v="1"/>
    <x v="7"/>
    <s v="TE12"/>
    <n v="456"/>
    <n v="2100"/>
    <d v="2026-05-12T09:19:2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878"/>
    <s v="0001-0002"/>
    <n v="2"/>
    <n v="5456001"/>
    <s v=""/>
    <s v="SANTA FE"/>
    <x v="18"/>
    <n v="0.95760000000000001"/>
    <n v="19.152000000000001"/>
    <n v="1"/>
    <x v="7"/>
    <s v="TE16"/>
    <n v="456"/>
    <n v="2100"/>
    <d v="2026-05-12T09:19:2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882"/>
    <s v="0000-0001"/>
    <n v="1"/>
    <n v="5455710"/>
    <s v=""/>
    <s v="SANTA FE"/>
    <x v="18"/>
    <n v="0.7248"/>
    <n v="14.496"/>
    <n v="1"/>
    <x v="7"/>
    <s v="TE16"/>
    <n v="1510"/>
    <n v="480"/>
    <d v="2026-05-12T10:17:5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883"/>
    <s v="0000-0001"/>
    <n v="1"/>
    <n v="5455711"/>
    <s v=""/>
    <s v="SANTA FE"/>
    <x v="18"/>
    <n v="0.65569999999999995"/>
    <n v="13.1136"/>
    <n v="1"/>
    <x v="7"/>
    <s v="TE16"/>
    <n v="683"/>
    <n v="960"/>
    <d v="2026-05-12T11:11:4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883"/>
    <s v="0000-0002"/>
    <n v="2"/>
    <n v="5455712"/>
    <s v=""/>
    <s v="SANTA FE"/>
    <x v="18"/>
    <n v="1.008"/>
    <n v="20.16"/>
    <n v="1"/>
    <x v="7"/>
    <s v="TE16"/>
    <n v="1050"/>
    <n v="960"/>
    <d v="2026-05-12T11:11:4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908"/>
    <s v="0000-0001"/>
    <n v="1"/>
    <n v="5456074"/>
    <s v=""/>
    <s v="SANTA FE"/>
    <x v="18"/>
    <n v="0.69479999999999997"/>
    <n v="13.896000000000001"/>
    <n v="1"/>
    <x v="7"/>
    <s v="TE16"/>
    <n v="772"/>
    <n v="900"/>
    <d v="2026-05-12T11:38:2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908"/>
    <s v="0000-0002"/>
    <n v="2"/>
    <n v="5456367"/>
    <s v=""/>
    <s v="SANTA FE"/>
    <x v="18"/>
    <n v="0.69479999999999997"/>
    <n v="13.896000000000001"/>
    <n v="1"/>
    <x v="7"/>
    <s v="TE16"/>
    <n v="772"/>
    <n v="900"/>
    <d v="2026-05-12T11:38:2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5910"/>
    <s v="0000-0003"/>
    <n v="3"/>
    <n v="5456081"/>
    <s v=""/>
    <s v="BERTAJONI VIDROS"/>
    <x v="16"/>
    <n v="0.76219999999999999"/>
    <n v="15.244"/>
    <n v="1"/>
    <x v="7"/>
    <s v="TF"/>
    <n v="370"/>
    <n v="2060"/>
    <d v="2026-05-12T11:41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910"/>
    <s v="0001-0001"/>
    <n v="1"/>
    <n v="5456079"/>
    <s v=""/>
    <s v="BERTAJONI VIDROS"/>
    <x v="16"/>
    <n v="0.67820000000000003"/>
    <n v="13.563000000000001"/>
    <n v="1"/>
    <x v="7"/>
    <s v="TE16"/>
    <n v="330"/>
    <n v="2055"/>
    <d v="2026-05-12T11:41:0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910"/>
    <s v="0002-0002"/>
    <n v="2"/>
    <n v="5456080"/>
    <s v=""/>
    <s v="BERTAJONI VIDROS"/>
    <x v="16"/>
    <n v="1.8494999999999999"/>
    <n v="36.99"/>
    <n v="1"/>
    <x v="7"/>
    <s v="TE16"/>
    <n v="900"/>
    <n v="2055"/>
    <d v="2026-05-12T11:41:0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921"/>
    <s v="0000-0001"/>
    <n v="1"/>
    <n v="5456203"/>
    <s v=""/>
    <s v="SANTA FE"/>
    <x v="18"/>
    <n v="0.80459999999999998"/>
    <n v="16.0914"/>
    <n v="1"/>
    <x v="7"/>
    <s v="TE16"/>
    <n v="617"/>
    <n v="1304"/>
    <d v="2026-05-12T12:09:2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6"/>
    <s v="URGENTE"/>
    <n v="0"/>
    <n v="2"/>
    <n v="335921"/>
    <s v="0000-0002"/>
    <n v="2"/>
    <n v="5456204"/>
    <s v=""/>
    <s v="SANTA FE"/>
    <x v="18"/>
    <n v="0.80459999999999998"/>
    <n v="16.0914"/>
    <n v="1"/>
    <x v="7"/>
    <s v="TE16"/>
    <n v="617"/>
    <n v="1304"/>
    <d v="2026-05-12T12:09:24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926"/>
    <s v="0001-0001"/>
    <n v="1"/>
    <n v="5456235"/>
    <s v=""/>
    <s v="VID SAO PAULO"/>
    <x v="17"/>
    <n v="0.33479999999999999"/>
    <n v="6.6970000000000001"/>
    <n v="1"/>
    <x v="7"/>
    <s v="TF"/>
    <n v="370"/>
    <n v="905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F"/>
    <s v="URGENTE"/>
    <n v="0"/>
    <n v="2"/>
    <n v="335926"/>
    <s v="0001-0002"/>
    <n v="2"/>
    <n v="5456236"/>
    <s v=""/>
    <s v="VID SAO PAULO"/>
    <x v="17"/>
    <n v="0.33479999999999999"/>
    <n v="6.6970000000000001"/>
    <n v="1"/>
    <x v="7"/>
    <s v="TF"/>
    <n v="370"/>
    <n v="905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926"/>
    <s v="0001-0003"/>
    <n v="3"/>
    <n v="5456237"/>
    <s v=""/>
    <s v="VID SAO PAULO"/>
    <x v="17"/>
    <n v="0.39900000000000002"/>
    <n v="7.98"/>
    <n v="1"/>
    <x v="7"/>
    <s v="TE12"/>
    <n v="420"/>
    <n v="950"/>
    <d v="2026-05-12T13:23:4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926"/>
    <s v="0001-0004"/>
    <n v="4"/>
    <n v="5456238"/>
    <s v=""/>
    <s v="VID SAO PAULO"/>
    <x v="17"/>
    <n v="0.39900000000000002"/>
    <n v="7.98"/>
    <n v="1"/>
    <x v="7"/>
    <s v="TE12"/>
    <n v="420"/>
    <n v="950"/>
    <d v="2026-05-12T13:23:4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1"/>
    <n v="1"/>
    <n v="5456309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2"/>
    <n v="2"/>
    <n v="5456310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3"/>
    <n v="3"/>
    <n v="5456311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4"/>
    <n v="4"/>
    <n v="5456312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5"/>
    <n v="5"/>
    <n v="5456313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6"/>
    <n v="6"/>
    <n v="5456314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7"/>
    <n v="7"/>
    <n v="5456315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8"/>
    <n v="8"/>
    <n v="5456316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09"/>
    <n v="9"/>
    <n v="5456317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10"/>
    <n v="10"/>
    <n v="5456318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11"/>
    <n v="11"/>
    <n v="5456319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7"/>
    <s v="0000-0012"/>
    <n v="12"/>
    <n v="5456320"/>
    <s v=""/>
    <s v="VID SAO PAULO"/>
    <x v="17"/>
    <n v="1.1688000000000001"/>
    <n v="17.531199999999998"/>
    <n v="1"/>
    <x v="9"/>
    <s v="TF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1"/>
    <n v="1"/>
    <n v="5456321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2"/>
    <n v="2"/>
    <n v="5456322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3"/>
    <n v="3"/>
    <n v="5456323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4"/>
    <n v="4"/>
    <n v="5456324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5"/>
    <n v="5"/>
    <n v="5456325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6"/>
    <n v="6"/>
    <n v="5456326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7"/>
    <n v="7"/>
    <n v="5456327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8"/>
    <n v="8"/>
    <n v="5456328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09"/>
    <n v="9"/>
    <n v="5456329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10"/>
    <n v="10"/>
    <n v="5456330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11"/>
    <n v="11"/>
    <n v="5456331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38"/>
    <s v="0000-0012"/>
    <n v="12"/>
    <n v="5456332"/>
    <s v=""/>
    <s v="VID SAO PAULO"/>
    <x v="17"/>
    <n v="1.8572"/>
    <n v="27.858799999999999"/>
    <n v="1"/>
    <x v="9"/>
    <s v="TF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Q"/>
    <e v="#N/A"/>
    <n v="0"/>
    <e v="#N/A"/>
    <n v="335941"/>
    <s v="0000-0001"/>
    <n v="1"/>
    <n v="5456346"/>
    <s v=""/>
    <s v="SANTA FE"/>
    <x v="18"/>
    <n v="1.5696000000000001"/>
    <n v="31.391999999999999"/>
    <n v="1"/>
    <x v="7"/>
    <s v="TFQ"/>
    <n v="1440"/>
    <n v="1090"/>
    <d v="2026-05-12T13:24:57"/>
    <x v="9"/>
    <m/>
    <m/>
    <m/>
    <m/>
    <m/>
    <m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6"/>
    <s v="URGENTE"/>
    <n v="0"/>
    <n v="2"/>
    <n v="335946"/>
    <s v="0001-0001"/>
    <n v="1"/>
    <n v="5456353"/>
    <s v=""/>
    <s v="VID SAO PAULO"/>
    <x v="17"/>
    <n v="1.6392"/>
    <n v="32.784999999999997"/>
    <n v="1"/>
    <x v="7"/>
    <s v="TE16"/>
    <n v="790"/>
    <n v="2075"/>
    <d v="2026-05-12T13:29:0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5947"/>
    <s v="0001-0001"/>
    <n v="1"/>
    <n v="5456354"/>
    <s v=""/>
    <s v="JOAO VIDRACEIRO"/>
    <x v="15"/>
    <n v="0.20930000000000001"/>
    <n v="4.1859999999999999"/>
    <n v="1"/>
    <x v="7"/>
    <s v="TE12"/>
    <n v="455"/>
    <n v="460"/>
    <d v="2026-05-12T14:19:1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8-TE12"/>
    <s v="URGENTE"/>
    <n v="0"/>
    <n v="2"/>
    <n v="335948"/>
    <s v="0001-0001"/>
    <n v="1"/>
    <n v="5456355"/>
    <s v=""/>
    <s v="VID SAO PAULO"/>
    <x v="17"/>
    <n v="0.32990000000000003"/>
    <n v="6.5983999999999998"/>
    <n v="1"/>
    <x v="7"/>
    <s v="TE12"/>
    <n v="586"/>
    <n v="563"/>
    <d v="2026-05-12T13:29:0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51"/>
    <s v="0000-0001"/>
    <n v="1"/>
    <n v="5456475"/>
    <s v=""/>
    <s v="VID SAO PAULO"/>
    <x v="17"/>
    <n v="0.52680000000000005"/>
    <n v="7.9020999999999999"/>
    <n v="1"/>
    <x v="9"/>
    <s v="TF"/>
    <n v="758"/>
    <n v="695"/>
    <d v="2026-05-12T13:29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6T00:00:00"/>
    <d v="2026-05-17T00:00:00"/>
    <s v="INC06-TF"/>
    <s v="URGENTE"/>
    <n v="0"/>
    <n v="2"/>
    <n v="335951"/>
    <s v="0000-0002"/>
    <n v="2"/>
    <n v="5456476"/>
    <s v=""/>
    <s v="VID SAO PAULO"/>
    <x v="17"/>
    <n v="0.52680000000000005"/>
    <n v="7.9020999999999999"/>
    <n v="1"/>
    <x v="9"/>
    <s v="TF"/>
    <n v="758"/>
    <n v="695"/>
    <d v="2026-05-12T13:29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6003"/>
    <s v="0001-0001"/>
    <n v="1"/>
    <n v="5456849"/>
    <s v=""/>
    <s v="GRANGUELLI VID"/>
    <x v="18"/>
    <n v="1.175"/>
    <n v="23.5"/>
    <n v="1"/>
    <x v="7"/>
    <s v="TE12"/>
    <n v="500"/>
    <n v="2350"/>
    <d v="2026-05-12T15:05:3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F"/>
    <s v="URGENTE"/>
    <n v="0"/>
    <n v="2"/>
    <n v="336003"/>
    <s v="0001-0002"/>
    <n v="2"/>
    <n v="5456850"/>
    <s v=""/>
    <s v="GRANGUELLI VID"/>
    <x v="18"/>
    <n v="1.0395000000000001"/>
    <n v="20.79"/>
    <n v="1"/>
    <x v="7"/>
    <s v="TF"/>
    <n v="450"/>
    <n v="2310"/>
    <d v="2026-05-12T15:05:3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1"/>
    <n v="1"/>
    <n v="5456869"/>
    <s v=""/>
    <s v="LAUTON VIDROS E ESQ"/>
    <x v="2"/>
    <n v="1.3363"/>
    <n v="20.044899999999998"/>
    <n v="1"/>
    <x v="9"/>
    <s v="TF"/>
    <n v="686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2"/>
    <n v="2"/>
    <n v="5456870"/>
    <s v=""/>
    <s v="LAUTON VIDROS E ESQ"/>
    <x v="2"/>
    <n v="1.3363"/>
    <n v="20.044899999999998"/>
    <n v="1"/>
    <x v="9"/>
    <s v="TF"/>
    <n v="686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3"/>
    <n v="3"/>
    <n v="5456871"/>
    <s v=""/>
    <s v="LAUTON VIDROS E ESQ"/>
    <x v="2"/>
    <n v="1.3363"/>
    <n v="20.044899999999998"/>
    <n v="1"/>
    <x v="9"/>
    <s v="TF"/>
    <n v="686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4"/>
    <n v="4"/>
    <n v="5456872"/>
    <s v=""/>
    <s v="LAUTON VIDROS E ESQ"/>
    <x v="2"/>
    <n v="1.2466999999999999"/>
    <n v="18.700800000000001"/>
    <n v="1"/>
    <x v="9"/>
    <s v="TF"/>
    <n v="64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5"/>
    <n v="5"/>
    <n v="5456873"/>
    <s v=""/>
    <s v="LAUTON VIDROS E ESQ"/>
    <x v="2"/>
    <n v="1.2466999999999999"/>
    <n v="18.700800000000001"/>
    <n v="1"/>
    <x v="9"/>
    <s v="TF"/>
    <n v="64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6"/>
    <n v="6"/>
    <n v="5456874"/>
    <s v=""/>
    <s v="LAUTON VIDROS E ESQ"/>
    <x v="2"/>
    <n v="1.2466999999999999"/>
    <n v="18.700800000000001"/>
    <n v="1"/>
    <x v="9"/>
    <s v="TF"/>
    <n v="64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7"/>
    <n v="7"/>
    <n v="5456875"/>
    <s v=""/>
    <s v="LAUTON VIDROS E ESQ"/>
    <x v="2"/>
    <n v="1.1688000000000001"/>
    <n v="17.532"/>
    <n v="1"/>
    <x v="9"/>
    <s v="TF"/>
    <n v="60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8"/>
    <n v="8"/>
    <n v="5456876"/>
    <s v=""/>
    <s v="LAUTON VIDROS E ESQ"/>
    <x v="2"/>
    <n v="1.1688000000000001"/>
    <n v="17.532"/>
    <n v="1"/>
    <x v="9"/>
    <s v="TF"/>
    <n v="60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09"/>
    <n v="9"/>
    <n v="5456877"/>
    <s v=""/>
    <s v="LAUTON VIDROS E ESQ"/>
    <x v="2"/>
    <n v="1.377"/>
    <n v="20.655100000000001"/>
    <n v="1"/>
    <x v="9"/>
    <s v="TF"/>
    <n v="712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0"/>
    <n v="10"/>
    <n v="5456878"/>
    <s v=""/>
    <s v="LAUTON VIDROS E ESQ"/>
    <x v="2"/>
    <n v="1.377"/>
    <n v="20.655100000000001"/>
    <n v="1"/>
    <x v="9"/>
    <s v="TF"/>
    <n v="712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1"/>
    <n v="11"/>
    <n v="5456879"/>
    <s v=""/>
    <s v="LAUTON VIDROS E ESQ"/>
    <x v="2"/>
    <n v="1.3731"/>
    <n v="20.597100000000001"/>
    <n v="1"/>
    <x v="9"/>
    <s v="TF"/>
    <n v="710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2"/>
    <n v="12"/>
    <n v="5456880"/>
    <s v=""/>
    <s v="LAUTON VIDROS E ESQ"/>
    <x v="2"/>
    <n v="1.3731"/>
    <n v="20.597100000000001"/>
    <n v="1"/>
    <x v="9"/>
    <s v="TF"/>
    <n v="710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3"/>
    <n v="13"/>
    <n v="5456881"/>
    <s v=""/>
    <s v="LAUTON VIDROS E ESQ"/>
    <x v="2"/>
    <n v="1.3731"/>
    <n v="20.597100000000001"/>
    <n v="1"/>
    <x v="9"/>
    <s v="TF"/>
    <n v="710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4"/>
    <n v="14"/>
    <n v="5456882"/>
    <s v=""/>
    <s v="LAUTON VIDROS E ESQ"/>
    <x v="2"/>
    <n v="3.2206999999999999"/>
    <n v="48.311100000000003"/>
    <n v="1"/>
    <x v="9"/>
    <s v="TF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5"/>
    <n v="15"/>
    <n v="5456883"/>
    <s v=""/>
    <s v="LAUTON VIDROS E ESQ"/>
    <x v="2"/>
    <n v="3.2206999999999999"/>
    <n v="48.311100000000003"/>
    <n v="1"/>
    <x v="9"/>
    <s v="TF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6"/>
    <n v="16"/>
    <n v="5456884"/>
    <s v=""/>
    <s v="LAUTON VIDROS E ESQ"/>
    <x v="2"/>
    <n v="3.2206999999999999"/>
    <n v="48.311100000000003"/>
    <n v="1"/>
    <x v="9"/>
    <s v="TF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7"/>
    <n v="17"/>
    <n v="5456885"/>
    <s v=""/>
    <s v="LAUTON VIDROS E ESQ"/>
    <x v="2"/>
    <n v="3.2206999999999999"/>
    <n v="48.311100000000003"/>
    <n v="1"/>
    <x v="9"/>
    <s v="TF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8"/>
    <n v="18"/>
    <n v="5456886"/>
    <s v=""/>
    <s v="LAUTON VIDROS E ESQ"/>
    <x v="2"/>
    <n v="3.2130999999999998"/>
    <n v="48.197000000000003"/>
    <n v="1"/>
    <x v="9"/>
    <s v="TF"/>
    <n v="1437"/>
    <n v="223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19"/>
    <n v="19"/>
    <n v="5456887"/>
    <s v=""/>
    <s v="LAUTON VIDROS E ESQ"/>
    <x v="2"/>
    <n v="3.2130999999999998"/>
    <n v="48.197000000000003"/>
    <n v="1"/>
    <x v="9"/>
    <s v="TF"/>
    <n v="1437"/>
    <n v="223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0"/>
    <n v="20"/>
    <n v="5456888"/>
    <s v=""/>
    <s v="LAUTON VIDROS E ESQ"/>
    <x v="2"/>
    <n v="3.2130999999999998"/>
    <n v="48.197000000000003"/>
    <n v="1"/>
    <x v="9"/>
    <s v="TF"/>
    <n v="1437"/>
    <n v="223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1"/>
    <n v="21"/>
    <n v="5456889"/>
    <s v=""/>
    <s v="LAUTON VIDROS E ESQ"/>
    <x v="2"/>
    <n v="1.4779"/>
    <n v="22.167999999999999"/>
    <n v="1"/>
    <x v="9"/>
    <s v="TF"/>
    <n v="658"/>
    <n v="224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2"/>
    <n v="22"/>
    <n v="5456890"/>
    <s v=""/>
    <s v="LAUTON VIDROS E ESQ"/>
    <x v="2"/>
    <n v="1.4779"/>
    <n v="22.167999999999999"/>
    <n v="1"/>
    <x v="9"/>
    <s v="TF"/>
    <n v="658"/>
    <n v="224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3"/>
    <n v="23"/>
    <n v="5456891"/>
    <s v=""/>
    <s v="LAUTON VIDROS E ESQ"/>
    <x v="2"/>
    <n v="1.4779"/>
    <n v="22.167999999999999"/>
    <n v="1"/>
    <x v="9"/>
    <s v="TF"/>
    <n v="658"/>
    <n v="224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4"/>
    <n v="24"/>
    <n v="5456892"/>
    <s v=""/>
    <s v="LAUTON VIDROS E ESQ"/>
    <x v="2"/>
    <n v="2.5716000000000001"/>
    <n v="38.574399999999997"/>
    <n v="1"/>
    <x v="9"/>
    <s v="TF"/>
    <n v="1122"/>
    <n v="229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5"/>
    <n v="25"/>
    <n v="5456893"/>
    <s v=""/>
    <s v="LAUTON VIDROS E ESQ"/>
    <x v="2"/>
    <n v="2.5716000000000001"/>
    <n v="38.574399999999997"/>
    <n v="1"/>
    <x v="9"/>
    <s v="TF"/>
    <n v="1122"/>
    <n v="229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6"/>
    <n v="26"/>
    <n v="5456894"/>
    <s v=""/>
    <s v="LAUTON VIDROS E ESQ"/>
    <x v="2"/>
    <n v="1.1153999999999999"/>
    <n v="16.7316"/>
    <n v="1"/>
    <x v="9"/>
    <s v="TF"/>
    <n v="584"/>
    <n v="1910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7"/>
    <n v="27"/>
    <n v="5456895"/>
    <s v=""/>
    <s v="LAUTON VIDROS E ESQ"/>
    <x v="2"/>
    <n v="1.1153999999999999"/>
    <n v="16.7316"/>
    <n v="1"/>
    <x v="9"/>
    <s v="TF"/>
    <n v="584"/>
    <n v="1910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8"/>
    <n v="28"/>
    <n v="5456896"/>
    <s v=""/>
    <s v="LAUTON VIDROS E ESQ"/>
    <x v="2"/>
    <n v="1.1153999999999999"/>
    <n v="16.7316"/>
    <n v="1"/>
    <x v="9"/>
    <s v="TF"/>
    <n v="584"/>
    <n v="1910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29"/>
    <n v="29"/>
    <n v="5456897"/>
    <s v=""/>
    <s v="LAUTON VIDROS E ESQ"/>
    <x v="2"/>
    <n v="0.52170000000000005"/>
    <n v="7.8250000000000002"/>
    <n v="1"/>
    <x v="9"/>
    <s v="TF"/>
    <n v="627"/>
    <n v="83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30"/>
    <n v="30"/>
    <n v="5456898"/>
    <s v=""/>
    <s v="LAUTON VIDROS E ESQ"/>
    <x v="2"/>
    <n v="0.52170000000000005"/>
    <n v="7.8250000000000002"/>
    <n v="1"/>
    <x v="9"/>
    <s v="TF"/>
    <n v="627"/>
    <n v="83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31"/>
    <n v="31"/>
    <n v="5456899"/>
    <s v=""/>
    <s v="LAUTON VIDROS E ESQ"/>
    <x v="2"/>
    <n v="0.97770000000000001"/>
    <n v="14.664999999999999"/>
    <n v="1"/>
    <x v="9"/>
    <s v="TF"/>
    <n v="932"/>
    <n v="1049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32"/>
    <n v="32"/>
    <n v="5456900"/>
    <s v=""/>
    <s v="LAUTON VIDROS E ESQ"/>
    <x v="2"/>
    <n v="0.70720000000000005"/>
    <n v="10.608000000000001"/>
    <n v="1"/>
    <x v="9"/>
    <s v="TF"/>
    <n v="850"/>
    <n v="83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33"/>
    <n v="33"/>
    <n v="5456901"/>
    <s v=""/>
    <s v="LAUTON VIDROS E ESQ"/>
    <x v="2"/>
    <n v="1.2153"/>
    <n v="18.229600000000001"/>
    <n v="1"/>
    <x v="9"/>
    <s v="TF"/>
    <n v="631"/>
    <n v="192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6-TF"/>
    <s v="URGENTE"/>
    <n v="0"/>
    <n v="2"/>
    <n v="336009"/>
    <s v="0000-0034"/>
    <n v="34"/>
    <n v="5456902"/>
    <s v=""/>
    <s v="LAUTON VIDROS E ESQ"/>
    <x v="2"/>
    <n v="1.5496000000000001"/>
    <n v="23.2439"/>
    <n v="1"/>
    <x v="9"/>
    <s v="TF"/>
    <n v="789"/>
    <n v="196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0"/>
    <s v="0001-0001"/>
    <n v="1"/>
    <n v="5456903"/>
    <s v=""/>
    <s v="ANTONIO VIDROS"/>
    <x v="2"/>
    <n v="1.3975"/>
    <n v="27.95"/>
    <n v="1"/>
    <x v="7"/>
    <s v="TE12"/>
    <n v="650"/>
    <n v="2150"/>
    <d v="2026-05-12T15:51:0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0"/>
    <s v="0001-0002"/>
    <n v="2"/>
    <n v="5456904"/>
    <s v=""/>
    <s v="ANTONIO VIDROS"/>
    <x v="2"/>
    <n v="1.3975"/>
    <n v="27.95"/>
    <n v="1"/>
    <x v="7"/>
    <s v="TE12"/>
    <n v="650"/>
    <n v="2150"/>
    <d v="2026-05-12T15:51:0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2"/>
    <s v="0000-0001"/>
    <n v="1"/>
    <n v="5456906"/>
    <s v=""/>
    <s v="DOUGLAS ALMEIDA SILVA"/>
    <x v="2"/>
    <n v="1.0426"/>
    <n v="20.853000000000002"/>
    <n v="1"/>
    <x v="7"/>
    <s v="TF"/>
    <n v="450"/>
    <n v="2317"/>
    <d v="2026-05-12T15:51:2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6014"/>
    <s v="0000-0002"/>
    <n v="2"/>
    <n v="5456910"/>
    <s v=""/>
    <s v="LIDIA GIATTI"/>
    <x v="2"/>
    <n v="1.6341000000000001"/>
    <n v="32.682000000000002"/>
    <n v="1"/>
    <x v="7"/>
    <s v="TE16"/>
    <n v="780"/>
    <n v="2095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6014"/>
    <s v="0000-0003"/>
    <n v="3"/>
    <n v="5456911"/>
    <s v=""/>
    <s v="LIDIA GIATTI"/>
    <x v="2"/>
    <n v="1.6068"/>
    <n v="32.136000000000003"/>
    <n v="1"/>
    <x v="7"/>
    <s v="TE16"/>
    <n v="780"/>
    <n v="2060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6014"/>
    <s v="0001-0001"/>
    <n v="1"/>
    <n v="5456909"/>
    <s v=""/>
    <s v="LIDIA GIATTI"/>
    <x v="2"/>
    <n v="1.6759999999999999"/>
    <n v="33.520000000000003"/>
    <n v="1"/>
    <x v="7"/>
    <s v="TE16"/>
    <n v="800"/>
    <n v="2095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4"/>
    <s v="0002-0004"/>
    <n v="4"/>
    <n v="5456912"/>
    <s v=""/>
    <s v="LIDIA GIATTI"/>
    <x v="2"/>
    <n v="0.39400000000000002"/>
    <n v="7.88"/>
    <n v="1"/>
    <x v="7"/>
    <s v="TE12"/>
    <n v="400"/>
    <n v="985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5"/>
    <s v="0001-0001"/>
    <n v="1"/>
    <n v="5456913"/>
    <s v=""/>
    <s v="ISLAWAN WESLEY DA SILVA"/>
    <x v="2"/>
    <n v="0.32850000000000001"/>
    <n v="6.57"/>
    <n v="1"/>
    <x v="7"/>
    <s v="TF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5"/>
    <s v="0001-0002"/>
    <n v="2"/>
    <n v="5456914"/>
    <s v=""/>
    <s v="ISLAWAN WESLEY DA SILVA"/>
    <x v="2"/>
    <n v="0.32850000000000001"/>
    <n v="6.57"/>
    <n v="1"/>
    <x v="7"/>
    <s v="TF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5"/>
    <s v="0001-0003"/>
    <n v="3"/>
    <n v="5456915"/>
    <s v=""/>
    <s v="ISLAWAN WESLEY DA SILVA"/>
    <x v="2"/>
    <n v="0.32850000000000001"/>
    <n v="6.57"/>
    <n v="1"/>
    <x v="7"/>
    <s v="TF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5"/>
    <s v="0001-0004"/>
    <n v="4"/>
    <n v="5456916"/>
    <s v=""/>
    <s v="ISLAWAN WESLEY DA SILVA"/>
    <x v="2"/>
    <n v="0.32850000000000001"/>
    <n v="6.57"/>
    <n v="1"/>
    <x v="7"/>
    <s v="TF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5"/>
    <s v="0001-0005"/>
    <n v="5"/>
    <n v="5456917"/>
    <s v=""/>
    <s v="ISLAWAN WESLEY DA SILVA"/>
    <x v="2"/>
    <n v="0.3972"/>
    <n v="7.9450000000000003"/>
    <n v="1"/>
    <x v="7"/>
    <s v="TE12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5"/>
    <s v="0001-0006"/>
    <n v="6"/>
    <n v="5456918"/>
    <s v=""/>
    <s v="ISLAWAN WESLEY DA SILVA"/>
    <x v="2"/>
    <n v="0.3972"/>
    <n v="7.9450000000000003"/>
    <n v="1"/>
    <x v="7"/>
    <s v="TE12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5"/>
    <s v="0001-0007"/>
    <n v="7"/>
    <n v="5456919"/>
    <s v=""/>
    <s v="ISLAWAN WESLEY DA SILVA"/>
    <x v="2"/>
    <n v="0.3972"/>
    <n v="7.9450000000000003"/>
    <n v="1"/>
    <x v="7"/>
    <s v="TE12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5"/>
    <s v="0001-0008"/>
    <n v="8"/>
    <n v="5456920"/>
    <s v=""/>
    <s v="ISLAWAN WESLEY DA SILVA"/>
    <x v="2"/>
    <n v="0.3972"/>
    <n v="7.9450000000000003"/>
    <n v="1"/>
    <x v="7"/>
    <s v="TE12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7"/>
    <s v="0001-0001"/>
    <n v="1"/>
    <n v="5457021"/>
    <s v=""/>
    <s v="ISLAWAN WESLEY DA SILVA"/>
    <x v="2"/>
    <n v="0.65449999999999997"/>
    <n v="13.09"/>
    <n v="1"/>
    <x v="7"/>
    <s v="TF"/>
    <n v="700"/>
    <n v="935"/>
    <d v="2026-05-12T15:52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017"/>
    <s v="0001-0002"/>
    <n v="2"/>
    <n v="5457022"/>
    <s v=""/>
    <s v="ISLAWAN WESLEY DA SILVA"/>
    <x v="2"/>
    <n v="0.73129999999999995"/>
    <n v="14.625"/>
    <n v="1"/>
    <x v="7"/>
    <s v="TE12"/>
    <n v="750"/>
    <n v="975"/>
    <d v="2026-05-12T15:52:0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8"/>
    <s v="0000-0001"/>
    <n v="1"/>
    <n v="5457023"/>
    <s v=""/>
    <s v="CONSUMIDOR AMERICANA"/>
    <x v="2"/>
    <n v="0.64580000000000004"/>
    <n v="12.916499999999999"/>
    <n v="1"/>
    <x v="7"/>
    <s v="TF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8"/>
    <s v="0000-0002"/>
    <n v="2"/>
    <n v="5457024"/>
    <s v=""/>
    <s v="CONSUMIDOR AMERICANA"/>
    <x v="2"/>
    <n v="0.64580000000000004"/>
    <n v="12.916499999999999"/>
    <n v="1"/>
    <x v="7"/>
    <s v="TF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8"/>
    <s v="0000-0003"/>
    <n v="3"/>
    <n v="5457025"/>
    <s v=""/>
    <s v="CONSUMIDOR AMERICANA"/>
    <x v="2"/>
    <n v="0.64580000000000004"/>
    <n v="12.916499999999999"/>
    <n v="1"/>
    <x v="7"/>
    <s v="TF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018"/>
    <s v="0000-0004"/>
    <n v="4"/>
    <n v="5457026"/>
    <s v=""/>
    <s v="CONSUMIDOR AMERICANA"/>
    <x v="2"/>
    <n v="0.64580000000000004"/>
    <n v="12.916499999999999"/>
    <n v="1"/>
    <x v="7"/>
    <s v="TF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6067"/>
    <s v="0001-0001"/>
    <n v="1"/>
    <n v="5457257"/>
    <s v=""/>
    <s v="CONSUMIDOR VICTOR"/>
    <x v="10"/>
    <n v="1.0952"/>
    <n v="21.904"/>
    <n v="1"/>
    <x v="8"/>
    <s v="TF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6067"/>
    <s v="0001-0002"/>
    <n v="2"/>
    <n v="5457258"/>
    <s v=""/>
    <s v="CONSUMIDOR VICTOR"/>
    <x v="10"/>
    <n v="1.0952"/>
    <n v="21.904"/>
    <n v="1"/>
    <x v="8"/>
    <s v="TF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6067"/>
    <s v="0001-0003"/>
    <n v="3"/>
    <n v="5457259"/>
    <s v=""/>
    <s v="CONSUMIDOR VICTOR"/>
    <x v="10"/>
    <n v="1.0952"/>
    <n v="21.904"/>
    <n v="1"/>
    <x v="8"/>
    <s v="TF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F"/>
    <s v="URGENTE"/>
    <n v="0"/>
    <n v="2"/>
    <n v="336067"/>
    <s v="0001-0004"/>
    <n v="4"/>
    <n v="5457260"/>
    <s v=""/>
    <s v="CONSUMIDOR VICTOR"/>
    <x v="10"/>
    <n v="1.0952"/>
    <n v="21.904"/>
    <n v="1"/>
    <x v="8"/>
    <s v="TF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E12"/>
    <s v="URGENTE"/>
    <n v="0"/>
    <n v="2"/>
    <n v="336067"/>
    <s v="0001-0005"/>
    <n v="5"/>
    <n v="5457261"/>
    <s v=""/>
    <s v="CONSUMIDOR VICTOR"/>
    <x v="10"/>
    <n v="1.1211"/>
    <n v="22.422000000000001"/>
    <n v="1"/>
    <x v="8"/>
    <s v="TE12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E12"/>
    <s v="URGENTE"/>
    <n v="0"/>
    <n v="2"/>
    <n v="336067"/>
    <s v="0001-0006"/>
    <n v="6"/>
    <n v="5457262"/>
    <s v=""/>
    <s v="CONSUMIDOR VICTOR"/>
    <x v="10"/>
    <n v="1.1211"/>
    <n v="22.422000000000001"/>
    <n v="1"/>
    <x v="8"/>
    <s v="TE12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E12"/>
    <s v="URGENTE"/>
    <n v="0"/>
    <n v="2"/>
    <n v="336067"/>
    <s v="0001-0007"/>
    <n v="7"/>
    <n v="5457263"/>
    <s v=""/>
    <s v="CONSUMIDOR VICTOR"/>
    <x v="10"/>
    <n v="1.1211"/>
    <n v="22.422000000000001"/>
    <n v="1"/>
    <x v="8"/>
    <s v="TE12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FUM08-TE12"/>
    <s v="URGENTE"/>
    <n v="0"/>
    <n v="2"/>
    <n v="336067"/>
    <s v="0001-0008"/>
    <n v="8"/>
    <n v="5457264"/>
    <s v=""/>
    <s v="CONSUMIDOR VICTOR"/>
    <x v="10"/>
    <n v="1.1211"/>
    <n v="22.422000000000001"/>
    <n v="1"/>
    <x v="8"/>
    <s v="TE12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3-CC"/>
    <s v="URGENTE"/>
    <n v="0"/>
    <n v="1"/>
    <n v="336146"/>
    <s v="0000-0004"/>
    <n v="4"/>
    <n v="5457993"/>
    <s v=""/>
    <s v="DIVIDROS E ALUM"/>
    <x v="10"/>
    <n v="0.35149999999999998"/>
    <n v="2.6362000000000001"/>
    <n v="1"/>
    <x v="2"/>
    <s v="CC"/>
    <n v="370"/>
    <n v="950"/>
    <d v="2026-05-14T09:53:32"/>
    <x v="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5"/>
    <s v="0001-0001"/>
    <n v="1"/>
    <n v="5460713"/>
    <s v=""/>
    <s v="HANNA VIDROS "/>
    <x v="15"/>
    <n v="0.35599999999999998"/>
    <n v="7.12"/>
    <n v="1"/>
    <x v="7"/>
    <s v="TF"/>
    <n v="400"/>
    <n v="890"/>
    <d v="2026-05-14T09:48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5"/>
    <s v="0001-0002"/>
    <n v="2"/>
    <n v="5460714"/>
    <s v=""/>
    <s v="HANNA VIDROS "/>
    <x v="15"/>
    <n v="0.35599999999999998"/>
    <n v="7.12"/>
    <n v="1"/>
    <x v="7"/>
    <s v="TF"/>
    <n v="400"/>
    <n v="890"/>
    <d v="2026-05-14T09:48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5"/>
    <s v="0001-0003"/>
    <n v="3"/>
    <n v="5460715"/>
    <s v=""/>
    <s v="HANNA VIDROS "/>
    <x v="15"/>
    <n v="0.372"/>
    <n v="7.44"/>
    <n v="1"/>
    <x v="7"/>
    <s v="TE12"/>
    <n v="400"/>
    <n v="930"/>
    <d v="2026-05-14T09:48:1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5"/>
    <s v="0001-0004"/>
    <n v="4"/>
    <n v="5460716"/>
    <s v=""/>
    <s v="HANNA VIDROS "/>
    <x v="15"/>
    <n v="0.372"/>
    <n v="7.44"/>
    <n v="1"/>
    <x v="7"/>
    <s v="TE12"/>
    <n v="400"/>
    <n v="930"/>
    <d v="2026-05-14T09:48:1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6"/>
    <s v="0001-0001"/>
    <n v="1"/>
    <n v="5460717"/>
    <s v=""/>
    <s v="HANNA VIDROS "/>
    <x v="15"/>
    <n v="0.28129999999999999"/>
    <n v="5.6260000000000003"/>
    <n v="1"/>
    <x v="7"/>
    <s v="TE12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6"/>
    <s v="0001-0002"/>
    <n v="2"/>
    <n v="5460718"/>
    <s v=""/>
    <s v="HANNA VIDROS "/>
    <x v="15"/>
    <n v="0.28129999999999999"/>
    <n v="5.6260000000000003"/>
    <n v="1"/>
    <x v="7"/>
    <s v="TE12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6"/>
    <s v="0001-0003"/>
    <n v="3"/>
    <n v="5460719"/>
    <s v=""/>
    <s v="HANNA VIDROS "/>
    <x v="15"/>
    <n v="0.28129999999999999"/>
    <n v="5.6260000000000003"/>
    <n v="1"/>
    <x v="7"/>
    <s v="TE12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6"/>
    <s v="0001-0004"/>
    <n v="4"/>
    <n v="5460720"/>
    <s v=""/>
    <s v="HANNA VIDROS "/>
    <x v="15"/>
    <n v="0.28129999999999999"/>
    <n v="5.6260000000000003"/>
    <n v="1"/>
    <x v="7"/>
    <s v="TE12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6"/>
    <s v="0002-0005"/>
    <n v="5"/>
    <n v="5460721"/>
    <s v=""/>
    <s v="HANNA VIDROS "/>
    <x v="15"/>
    <n v="0.29099999999999998"/>
    <n v="5.82"/>
    <n v="1"/>
    <x v="7"/>
    <s v="TE12"/>
    <n v="60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6"/>
    <s v="0002-0006"/>
    <n v="6"/>
    <n v="5460722"/>
    <s v=""/>
    <s v="HANNA VIDROS "/>
    <x v="15"/>
    <n v="0.29099999999999998"/>
    <n v="5.82"/>
    <n v="1"/>
    <x v="7"/>
    <s v="TE12"/>
    <n v="60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6"/>
    <s v="0003-0007"/>
    <n v="7"/>
    <n v="5460723"/>
    <s v=""/>
    <s v="HANNA VIDROS "/>
    <x v="15"/>
    <n v="0.61880000000000002"/>
    <n v="12.375999999999999"/>
    <n v="1"/>
    <x v="7"/>
    <s v="TF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6"/>
    <s v="0003-0008"/>
    <n v="8"/>
    <n v="5460724"/>
    <s v=""/>
    <s v="HANNA VIDROS "/>
    <x v="15"/>
    <n v="0.61880000000000002"/>
    <n v="12.375999999999999"/>
    <n v="1"/>
    <x v="7"/>
    <s v="TF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6"/>
    <s v="0003-0009"/>
    <n v="9"/>
    <n v="5460725"/>
    <s v=""/>
    <s v="HANNA VIDROS "/>
    <x v="15"/>
    <n v="0.61880000000000002"/>
    <n v="12.375999999999999"/>
    <n v="1"/>
    <x v="7"/>
    <s v="TF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6"/>
    <s v="0003-0010"/>
    <n v="10"/>
    <n v="5460726"/>
    <s v=""/>
    <s v="HANNA VIDROS "/>
    <x v="15"/>
    <n v="0.61880000000000002"/>
    <n v="12.375999999999999"/>
    <n v="1"/>
    <x v="7"/>
    <s v="TF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6"/>
    <s v="0004-0011"/>
    <n v="11"/>
    <n v="5460727"/>
    <s v=""/>
    <s v="HANNA VIDROS "/>
    <x v="15"/>
    <n v="0.52359999999999995"/>
    <n v="10.472"/>
    <n v="1"/>
    <x v="7"/>
    <s v="TF"/>
    <n v="1190"/>
    <n v="44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6"/>
    <s v="0004-0012"/>
    <n v="12"/>
    <n v="5460728"/>
    <s v=""/>
    <s v="HANNA VIDROS "/>
    <x v="15"/>
    <n v="0.52359999999999995"/>
    <n v="10.472"/>
    <n v="1"/>
    <x v="7"/>
    <s v="TF"/>
    <n v="1190"/>
    <n v="44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6"/>
    <s v="0005-0013"/>
    <n v="13"/>
    <n v="5460729"/>
    <s v=""/>
    <s v="HANNA VIDROS "/>
    <x v="15"/>
    <n v="0.53500000000000003"/>
    <n v="10.701000000000001"/>
    <n v="1"/>
    <x v="7"/>
    <s v="TF"/>
    <n v="1230"/>
    <n v="435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7"/>
    <s v="0001-0001"/>
    <n v="1"/>
    <n v="5460730"/>
    <s v=""/>
    <s v="HANNA VIDROS "/>
    <x v="15"/>
    <n v="2.0710000000000002"/>
    <n v="41.42"/>
    <n v="1"/>
    <x v="7"/>
    <s v="TE12"/>
    <n v="950"/>
    <n v="2180"/>
    <d v="2026-05-14T09:48:58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F"/>
    <s v="URGENTE"/>
    <n v="0"/>
    <n v="2"/>
    <n v="336517"/>
    <s v="0001-0002"/>
    <n v="2"/>
    <n v="5460731"/>
    <s v=""/>
    <s v="HANNA VIDROS "/>
    <x v="15"/>
    <n v="1.9259999999999999"/>
    <n v="38.520000000000003"/>
    <n v="1"/>
    <x v="7"/>
    <s v="TF"/>
    <n v="900"/>
    <n v="2140"/>
    <d v="2026-05-14T09:48:5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8"/>
    <s v="0001-0001"/>
    <n v="1"/>
    <n v="5460732"/>
    <s v=""/>
    <s v="BRILHO NOVO"/>
    <x v="15"/>
    <n v="1.72"/>
    <n v="34.4"/>
    <n v="1"/>
    <x v="7"/>
    <s v="TE12"/>
    <n v="800"/>
    <n v="2150"/>
    <d v="2026-05-14T09:49:11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519"/>
    <s v="0001-0001"/>
    <n v="1"/>
    <n v="5460733"/>
    <s v=""/>
    <s v="CONSUMIDOR LIMEIRA"/>
    <x v="15"/>
    <n v="1.8010999999999999"/>
    <n v="36.021999999999998"/>
    <n v="1"/>
    <x v="7"/>
    <s v="TE12"/>
    <n v="830"/>
    <n v="2170"/>
    <d v="2026-05-14T09:49:2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7T00:00:00"/>
    <d v="2026-05-17T00:00:00"/>
    <s v="INC08-TE12"/>
    <s v="URGENTE"/>
    <n v="0"/>
    <n v="2"/>
    <n v="336532"/>
    <s v="0001-0001"/>
    <n v="1"/>
    <n v="5460806"/>
    <s v=""/>
    <s v="NATUVIDROS"/>
    <x v="16"/>
    <n v="1.4852000000000001"/>
    <n v="29.704000000000001"/>
    <n v="1"/>
    <x v="7"/>
    <s v="TE12"/>
    <n v="790"/>
    <n v="1880"/>
    <d v="2026-05-14T09:41:04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2"/>
    <s v="URGENTE"/>
    <n v="0"/>
    <n v="2"/>
    <n v="336664"/>
    <s v="0001-0001"/>
    <n v="1"/>
    <n v="5461767"/>
    <s v=""/>
    <s v="JEVERSON PEDRO"/>
    <x v="10"/>
    <n v="1.7807999999999999"/>
    <n v="35.615000000000002"/>
    <n v="1"/>
    <x v="7"/>
    <s v="TE12"/>
    <n v="850"/>
    <n v="209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2"/>
    <s v="URGENTE"/>
    <n v="0"/>
    <n v="2"/>
    <n v="336664"/>
    <s v="0001-0002"/>
    <n v="2"/>
    <n v="5461768"/>
    <s v=""/>
    <s v="JEVERSON PEDRO"/>
    <x v="10"/>
    <n v="1.7807999999999999"/>
    <n v="35.615000000000002"/>
    <n v="1"/>
    <x v="7"/>
    <s v="TE12"/>
    <n v="850"/>
    <n v="209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2-0003"/>
    <n v="3"/>
    <n v="5461769"/>
    <s v=""/>
    <s v="JEVERSON PEDRO"/>
    <x v="10"/>
    <n v="1.4419999999999999"/>
    <n v="28.84"/>
    <n v="1"/>
    <x v="7"/>
    <s v="TF"/>
    <n v="700"/>
    <n v="20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2-0004"/>
    <n v="4"/>
    <n v="5461770"/>
    <s v=""/>
    <s v="JEVERSON PEDRO"/>
    <x v="10"/>
    <n v="1.4419999999999999"/>
    <n v="28.84"/>
    <n v="1"/>
    <x v="7"/>
    <s v="TF"/>
    <n v="700"/>
    <n v="20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3-0005"/>
    <n v="5"/>
    <n v="5461771"/>
    <s v=""/>
    <s v="JEVERSON PEDRO"/>
    <x v="10"/>
    <n v="1.498"/>
    <n v="29.96"/>
    <n v="1"/>
    <x v="7"/>
    <s v="TF"/>
    <n v="700"/>
    <n v="214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3-0006"/>
    <n v="6"/>
    <n v="5461772"/>
    <s v=""/>
    <s v="JEVERSON PEDRO"/>
    <x v="10"/>
    <n v="1.498"/>
    <n v="29.96"/>
    <n v="1"/>
    <x v="7"/>
    <s v="TF"/>
    <n v="700"/>
    <n v="214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2"/>
    <s v="URGENTE"/>
    <n v="0"/>
    <n v="2"/>
    <n v="336664"/>
    <s v="0004-0007"/>
    <n v="7"/>
    <n v="5461773"/>
    <s v=""/>
    <s v="JEVERSON PEDRO"/>
    <x v="10"/>
    <n v="1.8488"/>
    <n v="36.975000000000001"/>
    <n v="1"/>
    <x v="7"/>
    <s v="TE12"/>
    <n v="850"/>
    <n v="217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2"/>
    <s v="URGENTE"/>
    <n v="0"/>
    <n v="2"/>
    <n v="336664"/>
    <s v="0004-0008"/>
    <n v="8"/>
    <n v="5461774"/>
    <s v=""/>
    <s v="JEVERSON PEDRO"/>
    <x v="10"/>
    <n v="1.8488"/>
    <n v="36.975000000000001"/>
    <n v="1"/>
    <x v="7"/>
    <s v="TE12"/>
    <n v="850"/>
    <n v="217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5-0009"/>
    <n v="9"/>
    <n v="5461775"/>
    <s v=""/>
    <s v="JEVERSON PEDRO"/>
    <x v="10"/>
    <n v="0.432"/>
    <n v="8.64"/>
    <n v="1"/>
    <x v="7"/>
    <s v="TF"/>
    <n v="450"/>
    <n v="9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5-0010"/>
    <n v="10"/>
    <n v="5461776"/>
    <s v=""/>
    <s v="JEVERSON PEDRO"/>
    <x v="10"/>
    <n v="0.432"/>
    <n v="8.64"/>
    <n v="1"/>
    <x v="7"/>
    <s v="TF"/>
    <n v="450"/>
    <n v="9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2"/>
    <s v="URGENTE"/>
    <n v="0"/>
    <n v="2"/>
    <n v="336664"/>
    <s v="0005-0012"/>
    <n v="12"/>
    <n v="5461778"/>
    <s v=""/>
    <s v="JEVERSON PEDRO"/>
    <x v="10"/>
    <n v="0.5"/>
    <n v="10"/>
    <n v="1"/>
    <x v="7"/>
    <s v="TE12"/>
    <n v="500"/>
    <n v="1000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7-0015"/>
    <n v="15"/>
    <n v="5461781"/>
    <s v=""/>
    <s v="JEVERSON PEDRO"/>
    <x v="10"/>
    <n v="0.74250000000000005"/>
    <n v="14.85"/>
    <n v="1"/>
    <x v="7"/>
    <s v="TF"/>
    <n v="900"/>
    <n v="825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664"/>
    <s v="0007-0016"/>
    <n v="16"/>
    <n v="5461782"/>
    <s v=""/>
    <s v="JEVERSON PEDRO"/>
    <x v="10"/>
    <n v="0.74250000000000005"/>
    <n v="14.85"/>
    <n v="1"/>
    <x v="7"/>
    <s v="TF"/>
    <n v="900"/>
    <n v="825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6"/>
    <s v="URGENTE"/>
    <n v="0"/>
    <n v="2"/>
    <n v="336673"/>
    <s v="0001-0001"/>
    <n v="1"/>
    <n v="5461803"/>
    <s v=""/>
    <s v="VID NOVA JERUSALEM "/>
    <x v="10"/>
    <n v="0.1895"/>
    <n v="3.79"/>
    <n v="1"/>
    <x v="7"/>
    <s v="TE16"/>
    <n v="250"/>
    <n v="758"/>
    <d v="2026-05-14T14:13:23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693"/>
    <s v="0001-0001"/>
    <n v="1"/>
    <n v="5462031"/>
    <s v=""/>
    <s v="DECORE VIDROS"/>
    <x v="15"/>
    <n v="2.6875"/>
    <n v="53.75"/>
    <n v="1"/>
    <x v="7"/>
    <s v="TE12"/>
    <n v="1250"/>
    <n v="2150"/>
    <d v="2026-05-14T15:32:5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6"/>
    <s v="URGENTE"/>
    <n v="0"/>
    <n v="2"/>
    <n v="336693"/>
    <s v="0002-0002"/>
    <n v="2"/>
    <n v="5462032"/>
    <s v=""/>
    <s v="DECORE VIDROS"/>
    <x v="15"/>
    <n v="0.63900000000000001"/>
    <n v="12.78"/>
    <n v="1"/>
    <x v="7"/>
    <s v="TE16"/>
    <n v="300"/>
    <n v="2130"/>
    <d v="2026-05-14T15:32:57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695"/>
    <s v="0001-0001"/>
    <n v="1"/>
    <n v="5462037"/>
    <s v=""/>
    <s v="DECORE VIDROS"/>
    <x v="15"/>
    <n v="0.42180000000000001"/>
    <n v="8.4359999999999999"/>
    <n v="1"/>
    <x v="7"/>
    <s v="TE12"/>
    <n v="760"/>
    <n v="555"/>
    <d v="2026-05-14T15:33:2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695"/>
    <s v="0002-0002"/>
    <n v="2"/>
    <n v="5462038"/>
    <s v=""/>
    <s v="DECORE VIDROS"/>
    <x v="15"/>
    <n v="0.42659999999999998"/>
    <n v="8.5314999999999994"/>
    <n v="1"/>
    <x v="7"/>
    <s v="TE12"/>
    <n v="755"/>
    <n v="565"/>
    <d v="2026-05-14T15:33:26"/>
    <x v="9"/>
    <m/>
    <m/>
    <m/>
    <m/>
    <m/>
    <m/>
    <m/>
    <m/>
    <s v="N/R"/>
    <s v="N/R"/>
    <s v="N/R"/>
    <m/>
    <m/>
    <s v="N/R"/>
    <s v="N/R"/>
    <s v="N/R"/>
    <s v="N/R"/>
    <m/>
  </r>
  <r>
    <m/>
    <d v="2026-05-17T00:00:00"/>
    <d v="2026-05-04T00:00:00"/>
    <d v="2026-05-17T00:00:00"/>
    <s v="INC08-TE12"/>
    <s v="URGENTE"/>
    <n v="0"/>
    <n v="2"/>
    <n v="336696"/>
    <s v="0001-0001"/>
    <n v="1"/>
    <n v="5462039"/>
    <s v=""/>
    <s v="DECORE VIDROS"/>
    <x v="15"/>
    <n v="0.19600000000000001"/>
    <n v="3.9195000000000002"/>
    <n v="1"/>
    <x v="7"/>
    <s v="TE12"/>
    <n v="585"/>
    <n v="335"/>
    <d v="2026-05-14T15:33:38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723"/>
    <s v="0001-0001"/>
    <n v="1"/>
    <n v="5462298"/>
    <s v=""/>
    <s v="MARANATA VID"/>
    <x v="10"/>
    <n v="0.18559999999999999"/>
    <n v="3.7124999999999999"/>
    <n v="1"/>
    <x v="7"/>
    <s v="TF"/>
    <n v="375"/>
    <n v="495"/>
    <d v="2026-05-14T16:26:1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2"/>
    <s v="URGENTE"/>
    <n v="0"/>
    <n v="2"/>
    <n v="336723"/>
    <s v="0001-0002"/>
    <n v="2"/>
    <n v="5462299"/>
    <s v=""/>
    <s v="MARANATA VID"/>
    <x v="10"/>
    <n v="0.222"/>
    <n v="4.4405000000000001"/>
    <n v="1"/>
    <x v="7"/>
    <s v="TE12"/>
    <n v="415"/>
    <n v="535"/>
    <d v="2026-05-14T16:26:13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746"/>
    <s v="0001-0001"/>
    <n v="1"/>
    <n v="5462497"/>
    <s v=""/>
    <s v="VL SERVICOS"/>
    <x v="10"/>
    <n v="0.56999999999999995"/>
    <n v="11.4"/>
    <n v="1"/>
    <x v="7"/>
    <s v="TF"/>
    <n v="300"/>
    <n v="1900"/>
    <d v="2026-05-14T17:01:2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2"/>
    <s v="URGENTE"/>
    <n v="0"/>
    <n v="2"/>
    <n v="336746"/>
    <s v="0001-0002"/>
    <n v="2"/>
    <n v="5462498"/>
    <s v=""/>
    <s v="VL SERVICOS"/>
    <x v="10"/>
    <n v="1.2464"/>
    <n v="24.928000000000001"/>
    <n v="1"/>
    <x v="7"/>
    <s v="TE12"/>
    <n v="656"/>
    <n v="1900"/>
    <d v="2026-05-14T17:01:28"/>
    <x v="9"/>
    <m/>
    <m/>
    <m/>
    <m/>
    <m/>
    <m/>
    <m/>
    <m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762"/>
    <s v="0003-0005"/>
    <n v="5"/>
    <n v="5462622"/>
    <s v=""/>
    <s v="MARANATA VID"/>
    <x v="10"/>
    <n v="1.0143"/>
    <n v="20.286000000000001"/>
    <n v="1"/>
    <x v="7"/>
    <s v="TF"/>
    <n v="690"/>
    <n v="1470"/>
    <d v="2026-05-14T17:14:2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F"/>
    <s v="URGENTE"/>
    <n v="0"/>
    <n v="2"/>
    <n v="336762"/>
    <s v="0003-0006"/>
    <n v="6"/>
    <n v="5462623"/>
    <s v=""/>
    <s v="MARANATA VID"/>
    <x v="10"/>
    <n v="1.0143"/>
    <n v="20.286000000000001"/>
    <n v="1"/>
    <x v="7"/>
    <s v="TF"/>
    <n v="690"/>
    <n v="1470"/>
    <d v="2026-05-14T17:14:2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5T00:00:00"/>
    <d v="2026-05-15T00:00:00"/>
    <d v="2026-05-15T00:00:00"/>
    <s v="INC08-TE16"/>
    <s v="URGENTE"/>
    <n v="0"/>
    <n v="2"/>
    <n v="336762"/>
    <s v="0004-0007"/>
    <n v="7"/>
    <n v="5462624"/>
    <s v=""/>
    <s v="MARANATA VID"/>
    <x v="10"/>
    <n v="1.5499000000000001"/>
    <n v="30.998200000000001"/>
    <n v="1"/>
    <x v="7"/>
    <s v="TE16"/>
    <n v="737"/>
    <n v="2103"/>
    <d v="2026-05-14T17:14:24"/>
    <x v="9"/>
    <m/>
    <m/>
    <m/>
    <m/>
    <m/>
    <m/>
    <m/>
    <m/>
    <s v="N/R"/>
    <s v="N/R"/>
    <s v="N/R"/>
    <m/>
    <m/>
    <s v="N/R"/>
    <s v="N/R"/>
    <s v="N/R"/>
    <s v="N/R"/>
    <m/>
  </r>
  <r>
    <m/>
    <d v="2026-05-18T00:00:00"/>
    <d v="2026-05-05T00:00:00"/>
    <d v="2026-05-18T00:00:00"/>
    <s v="ESI04-EFQ"/>
    <s v="PRODUZIR"/>
    <n v="1"/>
    <n v="1"/>
    <n v="334088"/>
    <s v="0000-0001"/>
    <n v="1"/>
    <n v="5443547"/>
    <s v=""/>
    <s v="VID SAMARIA "/>
    <x v="0"/>
    <n v="2.2147999999999999"/>
    <n v="22.147600000000001"/>
    <n v="1"/>
    <x v="5"/>
    <s v="EFQ"/>
    <n v="1643"/>
    <n v="1348"/>
    <d v="2026-05-05T12:01:21"/>
    <x v="10"/>
    <m/>
    <m/>
    <m/>
    <m/>
    <m/>
    <m/>
    <s v="N/R"/>
    <s v="N/R"/>
    <s v="N/R"/>
    <s v="N/R"/>
    <s v="N/R"/>
    <m/>
    <s v="N/R"/>
    <s v="N/R"/>
    <s v="N/R"/>
    <m/>
    <s v="N/R"/>
    <m/>
  </r>
  <r>
    <m/>
    <d v="2026-05-18T00:00:00"/>
    <d v="2026-05-04T00:00:00"/>
    <d v="2026-05-18T00:00:00"/>
    <s v="ESI04-EF"/>
    <s v="PRODUZIR"/>
    <n v="1"/>
    <n v="1"/>
    <n v="335872"/>
    <s v="0000-0001"/>
    <n v="1"/>
    <n v="5455660"/>
    <s v=""/>
    <s v="CONSUMIDOR RENAN"/>
    <x v="6"/>
    <n v="0.96"/>
    <n v="9.6"/>
    <n v="1"/>
    <x v="5"/>
    <s v="EF"/>
    <n v="1200"/>
    <n v="800"/>
    <d v="2026-05-12T11:28:09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6T00:00:00"/>
    <d v="2026-05-16T00:00:00"/>
    <d v="2026-05-16T00:00:00"/>
    <s v="ESI04-EFB"/>
    <s v="PRODUZIR"/>
    <n v="1"/>
    <n v="1"/>
    <n v="336081"/>
    <s v="0000-0005"/>
    <n v="5"/>
    <n v="5457311"/>
    <s v=""/>
    <s v="VID MONTE MINAS "/>
    <x v="10"/>
    <n v="1.6"/>
    <n v="16"/>
    <n v="1"/>
    <x v="5"/>
    <s v="EFB"/>
    <n v="2000"/>
    <n v="800"/>
    <d v="2026-05-12T16:09:37"/>
    <x v="10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6T00:00:00"/>
    <d v="2026-05-16T00:00:00"/>
    <d v="2026-05-16T00:00:00"/>
    <s v="ESI04-EF"/>
    <s v="PRODUZIR"/>
    <n v="1"/>
    <n v="1"/>
    <n v="336228"/>
    <s v="0000-0001"/>
    <n v="1"/>
    <n v="5458683"/>
    <s v=""/>
    <s v="SERGIO"/>
    <x v="10"/>
    <n v="1.8394999999999999"/>
    <n v="18.395399999999999"/>
    <n v="1"/>
    <x v="5"/>
    <s v="EF"/>
    <n v="923"/>
    <n v="1993"/>
    <d v="2026-05-13T11:36:55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6T00:00:00"/>
    <d v="2026-05-16T00:00:00"/>
    <d v="2026-05-16T00:00:00"/>
    <s v="ESI04-EF"/>
    <s v="PRODUZIR"/>
    <n v="1"/>
    <n v="1"/>
    <n v="336257"/>
    <s v="0000-0001"/>
    <n v="1"/>
    <n v="5459021"/>
    <s v=""/>
    <s v="DANIEL VIDRACEIRO"/>
    <x v="10"/>
    <n v="0.52"/>
    <n v="5.2"/>
    <n v="1"/>
    <x v="5"/>
    <s v="EF"/>
    <n v="650"/>
    <n v="800"/>
    <d v="2026-05-13T13:12:32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6T00:00:00"/>
    <d v="2026-05-16T00:00:00"/>
    <d v="2026-05-16T00:00:00"/>
    <s v="ESI04-EF"/>
    <s v="PRODUZIR"/>
    <n v="1"/>
    <n v="1"/>
    <n v="336257"/>
    <s v="0000-0002"/>
    <n v="2"/>
    <n v="5459022"/>
    <s v=""/>
    <s v="DANIEL VIDRACEIRO"/>
    <x v="10"/>
    <n v="0.52"/>
    <n v="5.2"/>
    <n v="1"/>
    <x v="5"/>
    <s v="EF"/>
    <n v="650"/>
    <n v="800"/>
    <d v="2026-05-13T13:12:32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6T00:00:00"/>
    <d v="2026-05-16T00:00:00"/>
    <d v="2026-05-16T00:00:00"/>
    <s v="ESI04-EF"/>
    <s v="PRODUZIR"/>
    <n v="1"/>
    <n v="1"/>
    <n v="336338"/>
    <s v="0000-0001"/>
    <n v="1"/>
    <n v="5459655"/>
    <s v=""/>
    <s v="CONSUMIDOR VICTOR"/>
    <x v="10"/>
    <n v="0.49"/>
    <n v="4.9000000000000004"/>
    <n v="1"/>
    <x v="5"/>
    <s v="EF"/>
    <n v="700"/>
    <n v="700"/>
    <d v="2026-05-13T15:07:54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9T00:00:00"/>
    <d v="2026-05-07T00:00:00"/>
    <d v="2026-05-19T00:00:00"/>
    <s v="ESI04-EFB"/>
    <s v="OK"/>
    <n v="2"/>
    <n v="1"/>
    <n v="335066"/>
    <s v="0000-0001"/>
    <n v="1"/>
    <n v="5450864"/>
    <s v=""/>
    <s v="GRANGUELLI VID"/>
    <x v="18"/>
    <n v="0.84"/>
    <n v="8.4"/>
    <n v="1"/>
    <x v="5"/>
    <s v="EFB"/>
    <n v="800"/>
    <n v="1050"/>
    <d v="2026-05-08T09:42:05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9T00:00:00"/>
    <d v="2026-05-07T00:00:00"/>
    <d v="2026-05-19T00:00:00"/>
    <s v="ESI04-EFB"/>
    <s v="OK"/>
    <n v="2"/>
    <n v="1"/>
    <n v="335066"/>
    <s v="0000-0002"/>
    <n v="2"/>
    <n v="5450865"/>
    <s v=""/>
    <s v="GRANGUELLI VID"/>
    <x v="18"/>
    <n v="0.84"/>
    <n v="8.4"/>
    <n v="1"/>
    <x v="5"/>
    <s v="EFB"/>
    <n v="800"/>
    <n v="1050"/>
    <d v="2026-05-08T09:42:05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9T00:00:00"/>
    <d v="2026-05-07T00:00:00"/>
    <d v="2026-05-19T00:00:00"/>
    <s v="ESI04-EFB"/>
    <s v="OK"/>
    <n v="2"/>
    <n v="1"/>
    <n v="335640"/>
    <s v="0000-0001"/>
    <n v="1"/>
    <n v="5454042"/>
    <s v=""/>
    <s v="VID PARAISO "/>
    <x v="16"/>
    <n v="2.3940000000000001"/>
    <n v="23.94"/>
    <n v="1"/>
    <x v="5"/>
    <s v="EFB"/>
    <n v="1260"/>
    <n v="1900"/>
    <d v="2026-05-11T16:51:54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9T00:00:00"/>
    <d v="2026-05-04T00:00:00"/>
    <d v="2026-05-19T00:00:00"/>
    <s v="ESI04-EF"/>
    <s v="OK"/>
    <n v="2"/>
    <n v="1"/>
    <n v="335643"/>
    <s v="0000-0001"/>
    <n v="1"/>
    <n v="5454117"/>
    <s v=""/>
    <s v="ISLAWAN WESLEY DA SILVA"/>
    <x v="2"/>
    <n v="2.4119999999999999"/>
    <n v="24.12"/>
    <n v="1"/>
    <x v="5"/>
    <s v="EF"/>
    <n v="2680"/>
    <n v="900"/>
    <d v="2026-05-11T16:43:01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9T00:00:00"/>
    <d v="2026-05-07T00:00:00"/>
    <d v="2026-05-19T00:00:00"/>
    <s v="ESI04-EF"/>
    <s v="OK"/>
    <n v="2"/>
    <n v="1"/>
    <n v="335843"/>
    <s v="0000-0001"/>
    <n v="1"/>
    <n v="5455436"/>
    <s v=""/>
    <s v="GRANGUELLI VID"/>
    <x v="18"/>
    <n v="2.0461999999999998"/>
    <n v="20.462199999999999"/>
    <n v="1"/>
    <x v="5"/>
    <s v="EF"/>
    <n v="1562"/>
    <n v="1310"/>
    <d v="2026-05-11T17:24:04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9T00:00:00"/>
    <d v="2026-05-04T00:00:00"/>
    <d v="2026-05-19T00:00:00"/>
    <s v="ESI04-EF"/>
    <s v="OK"/>
    <n v="2"/>
    <n v="1"/>
    <n v="336008"/>
    <s v="0000-0001"/>
    <n v="1"/>
    <n v="5456866"/>
    <s v=""/>
    <s v="COVIPA "/>
    <x v="2"/>
    <n v="0.73950000000000005"/>
    <n v="7.3949999999999996"/>
    <n v="1"/>
    <x v="5"/>
    <s v="EF"/>
    <n v="870"/>
    <n v="850"/>
    <d v="2026-05-12T15:50:27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9T00:00:00"/>
    <d v="2026-05-04T00:00:00"/>
    <d v="2026-05-19T00:00:00"/>
    <s v="ESI04-EF"/>
    <s v="OK"/>
    <n v="2"/>
    <n v="1"/>
    <n v="336008"/>
    <s v="0000-0002"/>
    <n v="2"/>
    <n v="5456867"/>
    <s v=""/>
    <s v="COVIPA "/>
    <x v="2"/>
    <n v="0.83299999999999996"/>
    <n v="8.33"/>
    <n v="1"/>
    <x v="5"/>
    <s v="EF"/>
    <n v="980"/>
    <n v="850"/>
    <d v="2026-05-12T15:50:27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9T00:00:00"/>
    <d v="2026-05-04T00:00:00"/>
    <d v="2026-05-19T00:00:00"/>
    <s v="ESI04-EF"/>
    <s v="OK"/>
    <n v="2"/>
    <n v="1"/>
    <n v="336008"/>
    <s v="0000-0003"/>
    <n v="3"/>
    <n v="5456868"/>
    <s v=""/>
    <s v="COVIPA "/>
    <x v="2"/>
    <n v="0.43469999999999998"/>
    <n v="4.3470000000000004"/>
    <n v="1"/>
    <x v="5"/>
    <s v="EF"/>
    <n v="630"/>
    <n v="690"/>
    <d v="2026-05-12T15:50:27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17T00:00:00"/>
    <d v="2026-05-17T00:00:00"/>
    <d v="2026-05-17T00:00:00"/>
    <s v="ESI04-EFB"/>
    <s v="OK"/>
    <n v="2"/>
    <n v="1"/>
    <n v="336146"/>
    <s v="0000-0001"/>
    <n v="1"/>
    <n v="5457990"/>
    <s v=""/>
    <s v="DIVIDROS E ALUM"/>
    <x v="10"/>
    <n v="2.2545999999999999"/>
    <n v="22.5456"/>
    <n v="1"/>
    <x v="5"/>
    <s v="EFB"/>
    <n v="1120"/>
    <n v="2013"/>
    <d v="2026-05-14T09:53:32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7T00:00:00"/>
    <d v="2026-05-17T00:00:00"/>
    <d v="2026-05-17T00:00:00"/>
    <s v="ESI04-EFB"/>
    <s v="OK"/>
    <n v="2"/>
    <n v="1"/>
    <n v="336146"/>
    <s v="0000-0002"/>
    <n v="2"/>
    <n v="5457991"/>
    <s v=""/>
    <s v="DIVIDROS E ALUM"/>
    <x v="10"/>
    <n v="2.5762"/>
    <n v="25.762499999999999"/>
    <n v="1"/>
    <x v="5"/>
    <s v="EFB"/>
    <n v="2250"/>
    <n v="1145"/>
    <d v="2026-05-14T09:53:32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7T00:00:00"/>
    <d v="2026-05-17T00:00:00"/>
    <d v="2026-05-17T00:00:00"/>
    <s v="ESI04-EFB"/>
    <s v="OK"/>
    <n v="2"/>
    <n v="1"/>
    <n v="336146"/>
    <s v="0000-0003"/>
    <n v="3"/>
    <n v="5457992"/>
    <s v=""/>
    <s v="DIVIDROS E ALUM"/>
    <x v="10"/>
    <n v="0.93500000000000005"/>
    <n v="9.35"/>
    <n v="1"/>
    <x v="5"/>
    <s v="EFB"/>
    <n v="1870"/>
    <n v="500"/>
    <d v="2026-05-14T09:53:32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7T00:00:00"/>
    <d v="2026-05-17T00:00:00"/>
    <d v="2026-05-17T00:00:00"/>
    <s v="ESI04-EFB"/>
    <s v="OK"/>
    <n v="2"/>
    <n v="1"/>
    <n v="336436"/>
    <s v="0001-0001"/>
    <n v="1"/>
    <n v="5460371"/>
    <s v=""/>
    <s v="JEVERSON PEDRO"/>
    <x v="10"/>
    <n v="1.0057"/>
    <n v="10.056699999999999"/>
    <n v="1"/>
    <x v="5"/>
    <s v="EFB"/>
    <n v="795"/>
    <n v="1265"/>
    <d v="2026-05-13T16:07:38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7T00:00:00"/>
    <d v="2026-05-17T00:00:00"/>
    <d v="2026-05-17T00:00:00"/>
    <s v="ESI04-EFB"/>
    <s v="OK"/>
    <n v="2"/>
    <n v="1"/>
    <n v="336436"/>
    <s v="0002-0002"/>
    <n v="2"/>
    <n v="5460372"/>
    <s v=""/>
    <s v="JEVERSON PEDRO"/>
    <x v="10"/>
    <n v="1.3514999999999999"/>
    <n v="13.515000000000001"/>
    <n v="1"/>
    <x v="5"/>
    <s v="EFB"/>
    <n v="1060"/>
    <n v="1275"/>
    <d v="2026-05-13T16:07:38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17T00:00:00"/>
    <d v="2026-05-17T00:00:00"/>
    <d v="2026-05-17T00:00:00"/>
    <s v="ESI04-EFB"/>
    <s v="OK"/>
    <n v="2"/>
    <n v="1"/>
    <n v="336593"/>
    <s v="0000-0001"/>
    <n v="1"/>
    <n v="5461225"/>
    <s v=""/>
    <s v="JS VIDROS"/>
    <x v="10"/>
    <n v="1.421"/>
    <n v="14.21"/>
    <n v="1"/>
    <x v="5"/>
    <s v="EFB"/>
    <n v="2030"/>
    <n v="700"/>
    <d v="2026-05-14T11:31:41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20T00:00:00"/>
    <d v="2026-05-06T00:00:00"/>
    <d v="2026-05-20T00:00:00"/>
    <s v="INC06-TF"/>
    <s v="OK"/>
    <n v="3"/>
    <n v="2"/>
    <n v="331702"/>
    <s v="0000-0021"/>
    <n v="21"/>
    <n v="5426267"/>
    <s v=""/>
    <s v="CAMPESTRE"/>
    <x v="3"/>
    <n v="0.34239999999999998"/>
    <n v="5.1359000000000004"/>
    <n v="1"/>
    <x v="9"/>
    <s v="TF"/>
    <n v="1016"/>
    <n v="337"/>
    <d v="2026-05-12T08:46:2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F"/>
    <s v="OK"/>
    <n v="3"/>
    <n v="2"/>
    <n v="333300"/>
    <s v="0000-0001"/>
    <n v="1"/>
    <n v="5438505"/>
    <s v=""/>
    <s v="IMPERGLASS"/>
    <x v="0"/>
    <n v="2.6638000000000002"/>
    <n v="66.594300000000004"/>
    <n v="1"/>
    <x v="11"/>
    <s v="TF"/>
    <n v="890"/>
    <n v="2993"/>
    <d v="2026-04-30T10:30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F"/>
    <s v="OK"/>
    <n v="3"/>
    <n v="2"/>
    <n v="333300"/>
    <s v="0000-0002"/>
    <n v="2"/>
    <n v="5438506"/>
    <s v=""/>
    <s v="IMPERGLASS"/>
    <x v="0"/>
    <n v="2.6711999999999998"/>
    <n v="66.78"/>
    <n v="1"/>
    <x v="11"/>
    <s v="TF"/>
    <n v="900"/>
    <n v="2968"/>
    <d v="2026-04-30T10:30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F"/>
    <s v="OK"/>
    <n v="3"/>
    <n v="2"/>
    <n v="333304"/>
    <s v="0000-0001"/>
    <n v="1"/>
    <n v="5438516"/>
    <s v=""/>
    <s v="IMPERGLASS"/>
    <x v="0"/>
    <n v="2.6231"/>
    <n v="65.576300000000003"/>
    <n v="1"/>
    <x v="11"/>
    <s v="TF"/>
    <n v="870"/>
    <n v="3015"/>
    <d v="2026-04-30T10:30:27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E16"/>
    <s v="OK"/>
    <n v="3"/>
    <n v="2"/>
    <n v="333304"/>
    <s v="0001-0002"/>
    <n v="2"/>
    <n v="5438517"/>
    <s v=""/>
    <s v="IMPERGLASS"/>
    <x v="0"/>
    <n v="2.5537000000000001"/>
    <n v="63.842599999999997"/>
    <n v="1"/>
    <x v="11"/>
    <s v="TE16"/>
    <n v="847"/>
    <n v="3015"/>
    <d v="2026-04-30T10:30:27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E16"/>
    <s v="OK"/>
    <n v="3"/>
    <n v="2"/>
    <n v="333306"/>
    <s v="0001-0001"/>
    <n v="1"/>
    <n v="5438520"/>
    <s v=""/>
    <s v="IMPERGLASS"/>
    <x v="0"/>
    <n v="2.5718000000000001"/>
    <n v="64.294899999999998"/>
    <n v="1"/>
    <x v="11"/>
    <s v="TE16"/>
    <n v="853"/>
    <n v="3015"/>
    <d v="2026-04-30T10:30:27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4580"/>
    <s v="0000-0001"/>
    <n v="1"/>
    <n v="5447796"/>
    <s v=""/>
    <s v="SHARK ESQ"/>
    <x v="3"/>
    <n v="0.3745"/>
    <n v="5.6173999999999999"/>
    <n v="1"/>
    <x v="9"/>
    <s v="TF"/>
    <n v="730"/>
    <n v="513"/>
    <d v="2026-05-06T16:23:1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4580"/>
    <s v="0000-0002"/>
    <n v="2"/>
    <n v="5447797"/>
    <s v=""/>
    <s v="SHARK ESQ"/>
    <x v="3"/>
    <n v="2.0832999999999999"/>
    <n v="41.665999999999997"/>
    <n v="1"/>
    <x v="7"/>
    <s v="TF"/>
    <n v="1131"/>
    <n v="1842"/>
    <d v="2026-05-06T16:23:1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4580"/>
    <s v="0000-0003"/>
    <n v="3"/>
    <n v="5447798"/>
    <s v=""/>
    <s v="SHARK ESQ"/>
    <x v="3"/>
    <n v="2.0832999999999999"/>
    <n v="41.665999999999997"/>
    <n v="1"/>
    <x v="7"/>
    <s v="TF"/>
    <n v="1131"/>
    <n v="1842"/>
    <d v="2026-05-06T16:23:1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4855"/>
    <s v="0001-0001"/>
    <n v="1"/>
    <n v="5449605"/>
    <s v=""/>
    <s v="TITANIUM ESQ "/>
    <x v="12"/>
    <n v="0.84"/>
    <n v="16.8"/>
    <n v="1"/>
    <x v="7"/>
    <s v="TF"/>
    <n v="400"/>
    <n v="2100"/>
    <d v="2026-05-07T15:03:4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4855"/>
    <s v="0001-0002"/>
    <n v="2"/>
    <n v="5449606"/>
    <s v=""/>
    <s v="TITANIUM ESQ "/>
    <x v="12"/>
    <n v="1.323"/>
    <n v="26.46"/>
    <n v="1"/>
    <x v="7"/>
    <s v="TE12"/>
    <n v="630"/>
    <n v="2100"/>
    <d v="2026-05-07T15:03:4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4855"/>
    <s v="0002-0003"/>
    <n v="3"/>
    <n v="5449607"/>
    <s v=""/>
    <s v="TITANIUM ESQ "/>
    <x v="12"/>
    <n v="0.73499999999999999"/>
    <n v="14.7"/>
    <n v="1"/>
    <x v="7"/>
    <s v="TF"/>
    <n v="350"/>
    <n v="2100"/>
    <d v="2026-05-07T15:03:4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4855"/>
    <s v="0002-0004"/>
    <n v="4"/>
    <n v="5449608"/>
    <s v=""/>
    <s v="TITANIUM ESQ "/>
    <x v="12"/>
    <n v="1.2495000000000001"/>
    <n v="24.99"/>
    <n v="1"/>
    <x v="7"/>
    <s v="TE12"/>
    <n v="595"/>
    <n v="2100"/>
    <d v="2026-05-07T15:03:4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FUM08-TE12"/>
    <s v="OK"/>
    <n v="3"/>
    <n v="2"/>
    <n v="335083"/>
    <s v="0001-0001"/>
    <n v="1"/>
    <n v="5450929"/>
    <s v=""/>
    <s v="JOSE EDNARDO"/>
    <x v="9"/>
    <n v="1.3069999999999999"/>
    <n v="26.140499999999999"/>
    <n v="1"/>
    <x v="8"/>
    <s v="TE12"/>
    <n v="785"/>
    <n v="1665"/>
    <d v="2026-05-08T11:55:57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CC"/>
    <s v="OK"/>
    <n v="3"/>
    <n v="1"/>
    <n v="335121"/>
    <s v="0000-0001"/>
    <n v="1"/>
    <n v="5451090"/>
    <s v=""/>
    <s v="UNITEC ESQ"/>
    <x v="7"/>
    <n v="0.21310000000000001"/>
    <n v="3.1964000000000001"/>
    <n v="1"/>
    <x v="9"/>
    <s v="CC"/>
    <n v="545"/>
    <n v="391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INC06-CC"/>
    <s v="OK"/>
    <n v="3"/>
    <n v="1"/>
    <n v="335121"/>
    <s v="0000-0002"/>
    <n v="2"/>
    <n v="5451091"/>
    <s v=""/>
    <s v="UNITEC ESQ"/>
    <x v="7"/>
    <n v="0.21310000000000001"/>
    <n v="3.1964000000000001"/>
    <n v="1"/>
    <x v="9"/>
    <s v="CC"/>
    <n v="545"/>
    <n v="391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MBI03-CC"/>
    <s v="OK"/>
    <n v="3"/>
    <n v="1"/>
    <n v="335121"/>
    <s v="0000-0003"/>
    <n v="3"/>
    <n v="5451092"/>
    <s v=""/>
    <s v="UNITEC ESQ"/>
    <x v="7"/>
    <n v="0.32229999999999998"/>
    <n v="2.4169999999999998"/>
    <n v="1"/>
    <x v="6"/>
    <s v="CC"/>
    <n v="871"/>
    <n v="370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MBI03-CC"/>
    <s v="OK"/>
    <n v="3"/>
    <n v="1"/>
    <n v="335121"/>
    <s v="0000-0004"/>
    <n v="4"/>
    <n v="5451093"/>
    <s v=""/>
    <s v="UNITEC ESQ"/>
    <x v="7"/>
    <n v="0.32229999999999998"/>
    <n v="2.4169999999999998"/>
    <n v="1"/>
    <x v="6"/>
    <s v="CC"/>
    <n v="871"/>
    <n v="370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MBI03-CC"/>
    <s v="OK"/>
    <n v="3"/>
    <n v="1"/>
    <n v="335121"/>
    <s v="0000-0005"/>
    <n v="5"/>
    <n v="5451094"/>
    <s v=""/>
    <s v="UNITEC ESQ"/>
    <x v="7"/>
    <n v="0.26679999999999998"/>
    <n v="2.0007999999999999"/>
    <n v="1"/>
    <x v="6"/>
    <s v="CC"/>
    <n v="721"/>
    <n v="370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MBI03-CC"/>
    <s v="OK"/>
    <n v="3"/>
    <n v="1"/>
    <n v="335121"/>
    <s v="0000-0006"/>
    <n v="6"/>
    <n v="5451095"/>
    <s v=""/>
    <s v="UNITEC ESQ"/>
    <x v="7"/>
    <n v="0.26779999999999998"/>
    <n v="2.0087999999999999"/>
    <n v="1"/>
    <x v="6"/>
    <s v="CC"/>
    <n v="720"/>
    <n v="372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MBI03-CC"/>
    <s v="OK"/>
    <n v="3"/>
    <n v="1"/>
    <n v="335121"/>
    <s v="0000-0007"/>
    <n v="7"/>
    <n v="5451096"/>
    <s v=""/>
    <s v="UNITEC ESQ"/>
    <x v="7"/>
    <n v="0.3231"/>
    <n v="2.4236"/>
    <n v="1"/>
    <x v="6"/>
    <s v="CC"/>
    <n v="871"/>
    <n v="371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MBI03-CC"/>
    <s v="OK"/>
    <n v="3"/>
    <n v="1"/>
    <n v="335121"/>
    <s v="0000-0008"/>
    <n v="8"/>
    <n v="5451097"/>
    <s v=""/>
    <s v="UNITEC ESQ"/>
    <x v="7"/>
    <n v="0.1229"/>
    <n v="0.92179999999999995"/>
    <n v="1"/>
    <x v="6"/>
    <s v="CC"/>
    <n v="326"/>
    <n v="377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09"/>
    <n v="9"/>
    <n v="5451098"/>
    <s v=""/>
    <s v="UNITEC ESQ"/>
    <x v="7"/>
    <n v="1.7745"/>
    <n v="26.6175"/>
    <n v="1"/>
    <x v="9"/>
    <s v="TF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0"/>
    <n v="10"/>
    <n v="5451099"/>
    <s v=""/>
    <s v="UNITEC ESQ"/>
    <x v="7"/>
    <n v="1.7745"/>
    <n v="26.6175"/>
    <n v="1"/>
    <x v="9"/>
    <s v="TF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1"/>
    <n v="11"/>
    <n v="5451100"/>
    <s v=""/>
    <s v="UNITEC ESQ"/>
    <x v="7"/>
    <n v="1.7745"/>
    <n v="26.6175"/>
    <n v="1"/>
    <x v="9"/>
    <s v="TF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2"/>
    <n v="12"/>
    <n v="5451101"/>
    <s v=""/>
    <s v="UNITEC ESQ"/>
    <x v="7"/>
    <n v="1.7745"/>
    <n v="26.6175"/>
    <n v="1"/>
    <x v="9"/>
    <s v="TF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3"/>
    <n v="13"/>
    <n v="5451102"/>
    <s v=""/>
    <s v="UNITEC ESQ"/>
    <x v="7"/>
    <n v="1.7745"/>
    <n v="26.6175"/>
    <n v="1"/>
    <x v="9"/>
    <s v="TF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4"/>
    <n v="14"/>
    <n v="5451103"/>
    <s v=""/>
    <s v="UNITEC ESQ"/>
    <x v="7"/>
    <n v="1.7745"/>
    <n v="26.6175"/>
    <n v="1"/>
    <x v="9"/>
    <s v="TF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5"/>
    <n v="15"/>
    <n v="5451104"/>
    <s v=""/>
    <s v="UNITEC ESQ"/>
    <x v="7"/>
    <n v="1.6779999999999999"/>
    <n v="25.170200000000001"/>
    <n v="1"/>
    <x v="9"/>
    <s v="TF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6"/>
    <n v="16"/>
    <n v="5451105"/>
    <s v=""/>
    <s v="UNITEC ESQ"/>
    <x v="7"/>
    <n v="1.6779999999999999"/>
    <n v="25.170200000000001"/>
    <n v="1"/>
    <x v="9"/>
    <s v="TF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7"/>
    <n v="17"/>
    <n v="5451106"/>
    <s v=""/>
    <s v="UNITEC ESQ"/>
    <x v="7"/>
    <n v="1.6779999999999999"/>
    <n v="25.170200000000001"/>
    <n v="1"/>
    <x v="9"/>
    <s v="TF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8"/>
    <n v="18"/>
    <n v="5451107"/>
    <s v=""/>
    <s v="UNITEC ESQ"/>
    <x v="7"/>
    <n v="1.6779999999999999"/>
    <n v="25.170200000000001"/>
    <n v="1"/>
    <x v="9"/>
    <s v="TF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19"/>
    <n v="19"/>
    <n v="5451108"/>
    <s v=""/>
    <s v="UNITEC ESQ"/>
    <x v="7"/>
    <n v="2.2892999999999999"/>
    <n v="34.339199999999998"/>
    <n v="1"/>
    <x v="9"/>
    <s v="TF"/>
    <n v="980"/>
    <n v="2336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20"/>
    <n v="20"/>
    <n v="5451109"/>
    <s v=""/>
    <s v="UNITEC ESQ"/>
    <x v="7"/>
    <n v="2.2892999999999999"/>
    <n v="34.339199999999998"/>
    <n v="1"/>
    <x v="9"/>
    <s v="TF"/>
    <n v="980"/>
    <n v="2336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21"/>
    <n v="21"/>
    <n v="5451110"/>
    <s v=""/>
    <s v="UNITEC ESQ"/>
    <x v="7"/>
    <n v="2.2892999999999999"/>
    <n v="34.339199999999998"/>
    <n v="1"/>
    <x v="9"/>
    <s v="TF"/>
    <n v="980"/>
    <n v="2336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22"/>
    <n v="22"/>
    <n v="5451111"/>
    <s v=""/>
    <s v="UNITEC ESQ"/>
    <x v="7"/>
    <n v="2.1898"/>
    <n v="32.846600000000002"/>
    <n v="1"/>
    <x v="9"/>
    <s v="TF"/>
    <n v="935"/>
    <n v="2342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121"/>
    <s v="0000-0023"/>
    <n v="23"/>
    <n v="5451112"/>
    <s v=""/>
    <s v="UNITEC ESQ"/>
    <x v="7"/>
    <n v="2.1898"/>
    <n v="32.846600000000002"/>
    <n v="1"/>
    <x v="9"/>
    <s v="TF"/>
    <n v="935"/>
    <n v="2342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24"/>
    <n v="24"/>
    <n v="5451113"/>
    <s v=""/>
    <s v="UNITEC ESQ"/>
    <x v="7"/>
    <n v="3.6080000000000001"/>
    <n v="72.160300000000007"/>
    <n v="1"/>
    <x v="7"/>
    <s v="TF"/>
    <n v="1579"/>
    <n v="2285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25"/>
    <n v="25"/>
    <n v="5451114"/>
    <s v=""/>
    <s v="UNITEC ESQ"/>
    <x v="7"/>
    <n v="3.6080000000000001"/>
    <n v="72.160300000000007"/>
    <n v="1"/>
    <x v="7"/>
    <s v="TF"/>
    <n v="1579"/>
    <n v="2285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26"/>
    <n v="26"/>
    <n v="5451115"/>
    <s v=""/>
    <s v="UNITEC ESQ"/>
    <x v="7"/>
    <n v="2.996"/>
    <n v="59.920699999999997"/>
    <n v="1"/>
    <x v="7"/>
    <s v="TF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27"/>
    <n v="27"/>
    <n v="5451116"/>
    <s v=""/>
    <s v="UNITEC ESQ"/>
    <x v="7"/>
    <n v="2.996"/>
    <n v="59.920699999999997"/>
    <n v="1"/>
    <x v="7"/>
    <s v="TF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28"/>
    <n v="28"/>
    <n v="5451117"/>
    <s v=""/>
    <s v="UNITEC ESQ"/>
    <x v="7"/>
    <n v="2.996"/>
    <n v="59.920699999999997"/>
    <n v="1"/>
    <x v="7"/>
    <s v="TF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29"/>
    <n v="29"/>
    <n v="5451118"/>
    <s v=""/>
    <s v="UNITEC ESQ"/>
    <x v="7"/>
    <n v="2.996"/>
    <n v="59.920699999999997"/>
    <n v="1"/>
    <x v="7"/>
    <s v="TF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30"/>
    <n v="30"/>
    <n v="5451119"/>
    <s v=""/>
    <s v="UNITEC ESQ"/>
    <x v="7"/>
    <n v="2.996"/>
    <n v="59.920699999999997"/>
    <n v="1"/>
    <x v="7"/>
    <s v="TF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121"/>
    <s v="0000-0031"/>
    <n v="31"/>
    <n v="5451120"/>
    <s v=""/>
    <s v="UNITEC ESQ"/>
    <x v="7"/>
    <n v="2.996"/>
    <n v="59.920699999999997"/>
    <n v="1"/>
    <x v="7"/>
    <s v="TF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LMSV3208-PF"/>
    <e v="#N/A"/>
    <n v="3"/>
    <e v="#N/A"/>
    <n v="335156"/>
    <s v="0000-0001"/>
    <n v="1"/>
    <n v="5451339"/>
    <s v=""/>
    <s v="VLC"/>
    <x v="14"/>
    <n v="0.95879999999999999"/>
    <n v="19.175999999999998"/>
    <n v="1"/>
    <x v="15"/>
    <s v="PF"/>
    <n v="940"/>
    <n v="1020"/>
    <d v="2026-05-08T13:56:54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LMLT08-PF"/>
    <s v="URGENTE"/>
    <n v="3"/>
    <n v="4"/>
    <n v="335286"/>
    <s v="0000-0001"/>
    <n v="1"/>
    <n v="5452106"/>
    <s v=""/>
    <s v="ESQUADRIUM ESQ E VIDROS"/>
    <x v="12"/>
    <n v="2.2082000000000002"/>
    <n v="44.164000000000001"/>
    <n v="1"/>
    <x v="14"/>
    <s v="PF"/>
    <n v="1220"/>
    <n v="1810"/>
    <d v="2026-05-11T08:55:06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18T00:00:00"/>
    <d v="2026-05-18T00:00:00"/>
    <d v="2026-05-18T00:00:00"/>
    <s v="FUM08-TF"/>
    <s v="OK"/>
    <n v="3"/>
    <n v="2"/>
    <n v="335295"/>
    <s v="0000-0001"/>
    <n v="1"/>
    <n v="5452135"/>
    <s v=""/>
    <s v="WELLITON "/>
    <x v="10"/>
    <n v="1.8926000000000001"/>
    <n v="37.850999999999999"/>
    <n v="1"/>
    <x v="8"/>
    <s v="TF"/>
    <n v="930"/>
    <n v="2035"/>
    <d v="2026-05-08T17:15:3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LMLT06VMT-PF"/>
    <s v="URGENTE"/>
    <n v="3"/>
    <n v="4"/>
    <n v="335433"/>
    <s v="0000-0001"/>
    <n v="1"/>
    <n v="5452695"/>
    <s v=""/>
    <s v="VICOM METAIS"/>
    <x v="14"/>
    <n v="0.27560000000000001"/>
    <n v="4.1344000000000003"/>
    <n v="1"/>
    <x v="16"/>
    <s v="PF"/>
    <n v="525"/>
    <n v="525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LMLT06VMT-PF"/>
    <s v="URGENTE"/>
    <n v="3"/>
    <n v="4"/>
    <n v="335433"/>
    <s v="0000-0002"/>
    <n v="2"/>
    <n v="5452921"/>
    <s v=""/>
    <s v="VICOM METAIS"/>
    <x v="14"/>
    <n v="0.27560000000000001"/>
    <n v="4.1344000000000003"/>
    <n v="1"/>
    <x v="16"/>
    <s v="PF"/>
    <n v="525"/>
    <n v="525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LMLT06VMT-PF"/>
    <s v="URGENTE"/>
    <n v="3"/>
    <n v="4"/>
    <n v="335433"/>
    <s v="0000-0003"/>
    <n v="3"/>
    <n v="5452696"/>
    <s v=""/>
    <s v="VICOM METAIS"/>
    <x v="14"/>
    <n v="0.27460000000000001"/>
    <n v="4.1185999999999998"/>
    <n v="1"/>
    <x v="16"/>
    <s v="PF"/>
    <n v="525"/>
    <n v="523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LMLT06VMT-PF"/>
    <s v="URGENTE"/>
    <n v="3"/>
    <n v="4"/>
    <n v="335433"/>
    <s v="0000-0004"/>
    <n v="4"/>
    <n v="5452697"/>
    <s v=""/>
    <s v="VICOM METAIS"/>
    <x v="14"/>
    <n v="0.26269999999999999"/>
    <n v="3.9398"/>
    <n v="1"/>
    <x v="16"/>
    <s v="PF"/>
    <n v="514"/>
    <n v="511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LMLT06-IPF"/>
    <e v="#N/A"/>
    <n v="3"/>
    <e v="#N/A"/>
    <n v="335443"/>
    <s v="0000-0001"/>
    <n v="1"/>
    <n v="5452745"/>
    <s v=""/>
    <s v="JONAS ALVES BERTOSSI"/>
    <x v="8"/>
    <n v="1.2765"/>
    <n v="19.147500000000001"/>
    <n v="1"/>
    <x v="3"/>
    <s v="IPF"/>
    <n v="1973"/>
    <n v="647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m/>
    <d v="2026-05-20T00:00:00"/>
    <d v="2026-05-04T00:00:00"/>
    <d v="2026-05-20T00:00:00"/>
    <s v="LMLT06-IPF"/>
    <e v="#N/A"/>
    <n v="3"/>
    <e v="#N/A"/>
    <n v="335443"/>
    <s v="0000-0001"/>
    <n v="1"/>
    <n v="5452746"/>
    <s v=""/>
    <s v="JONAS ALVES BERTOSSI"/>
    <x v="8"/>
    <n v="1.2765"/>
    <n v="19.147500000000001"/>
    <n v="1"/>
    <x v="3"/>
    <s v="IPF"/>
    <n v="1973"/>
    <n v="647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m/>
    <d v="2026-05-20T00:00:00"/>
    <d v="2026-05-04T00:00:00"/>
    <d v="2026-05-20T00:00:00"/>
    <s v="LMLT06-IPF"/>
    <e v="#N/A"/>
    <n v="3"/>
    <e v="#N/A"/>
    <n v="335443"/>
    <s v="0000-0002"/>
    <n v="2"/>
    <n v="5452747"/>
    <s v=""/>
    <s v="JONAS ALVES BERTOSSI"/>
    <x v="8"/>
    <n v="1.1975"/>
    <n v="17.962499999999999"/>
    <n v="1"/>
    <x v="3"/>
    <s v="IPF"/>
    <n v="1944"/>
    <n v="616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m/>
    <d v="2026-05-20T00:00:00"/>
    <d v="2026-05-04T00:00:00"/>
    <d v="2026-05-20T00:00:00"/>
    <s v="LMLT06-IPF"/>
    <e v="#N/A"/>
    <n v="3"/>
    <e v="#N/A"/>
    <n v="335443"/>
    <s v="0000-0002"/>
    <n v="2"/>
    <n v="5452748"/>
    <s v=""/>
    <s v="JONAS ALVES BERTOSSI"/>
    <x v="8"/>
    <n v="1.1975"/>
    <n v="17.962499999999999"/>
    <n v="1"/>
    <x v="3"/>
    <s v="IPF"/>
    <n v="1944"/>
    <n v="616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m/>
    <d v="2026-05-20T00:00:00"/>
    <d v="2026-05-04T00:00:00"/>
    <d v="2026-05-20T00:00:00"/>
    <s v="INC08-TF"/>
    <s v="OK"/>
    <n v="3"/>
    <n v="2"/>
    <n v="335496"/>
    <s v="0000-0001"/>
    <n v="1"/>
    <n v="5453106"/>
    <s v=""/>
    <s v="VERTICALGLASS "/>
    <x v="8"/>
    <n v="3.6537999999999999"/>
    <n v="73.0762"/>
    <n v="1"/>
    <x v="7"/>
    <s v="TF"/>
    <n v="1916"/>
    <n v="1907"/>
    <d v="2026-05-11T12:41:4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8"/>
    <s v="0000-0001"/>
    <n v="1"/>
    <n v="5453111"/>
    <s v=""/>
    <s v="VERTICALGLASS "/>
    <x v="8"/>
    <n v="0.30520000000000003"/>
    <n v="4.5777000000000001"/>
    <n v="1"/>
    <x v="9"/>
    <s v="TF"/>
    <n v="662"/>
    <n v="461"/>
    <d v="2026-05-11T12:42:5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8"/>
    <s v="0000-0002"/>
    <n v="2"/>
    <n v="5453112"/>
    <s v=""/>
    <s v="VERTICALGLASS "/>
    <x v="8"/>
    <n v="0.30520000000000003"/>
    <n v="4.5777000000000001"/>
    <n v="1"/>
    <x v="9"/>
    <s v="TF"/>
    <n v="662"/>
    <n v="461"/>
    <d v="2026-05-11T12:42:5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1"/>
    <n v="1"/>
    <n v="5453121"/>
    <s v=""/>
    <s v="VERTICALGLASS "/>
    <x v="8"/>
    <n v="2.5796000000000001"/>
    <n v="38.694200000000002"/>
    <n v="1"/>
    <x v="9"/>
    <s v="TF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2"/>
    <n v="2"/>
    <n v="5453122"/>
    <s v=""/>
    <s v="VERTICALGLASS "/>
    <x v="8"/>
    <n v="2.5796000000000001"/>
    <n v="38.694200000000002"/>
    <n v="1"/>
    <x v="9"/>
    <s v="TF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3"/>
    <n v="3"/>
    <n v="5453123"/>
    <s v=""/>
    <s v="VERTICALGLASS "/>
    <x v="8"/>
    <n v="2.5796000000000001"/>
    <n v="38.694200000000002"/>
    <n v="1"/>
    <x v="9"/>
    <s v="TF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4"/>
    <n v="4"/>
    <n v="5453125"/>
    <s v=""/>
    <s v="VERTICALGLASS "/>
    <x v="8"/>
    <n v="2.5796000000000001"/>
    <n v="38.694200000000002"/>
    <n v="1"/>
    <x v="9"/>
    <s v="TF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5"/>
    <n v="5"/>
    <n v="5453126"/>
    <s v=""/>
    <s v="VERTICALGLASS "/>
    <x v="8"/>
    <n v="1.9938"/>
    <n v="29.906700000000001"/>
    <n v="1"/>
    <x v="9"/>
    <s v="TF"/>
    <n v="974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6"/>
    <n v="6"/>
    <n v="5453127"/>
    <s v=""/>
    <s v="VERTICALGLASS "/>
    <x v="8"/>
    <n v="1.9938"/>
    <n v="29.906700000000001"/>
    <n v="1"/>
    <x v="9"/>
    <s v="TF"/>
    <n v="974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7"/>
    <n v="7"/>
    <n v="5453128"/>
    <s v=""/>
    <s v="VERTICALGLASS "/>
    <x v="8"/>
    <n v="1.9938"/>
    <n v="29.906700000000001"/>
    <n v="1"/>
    <x v="9"/>
    <s v="TF"/>
    <n v="974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8"/>
    <n v="8"/>
    <n v="5453129"/>
    <s v=""/>
    <s v="VERTICALGLASS "/>
    <x v="8"/>
    <n v="1.9774"/>
    <n v="29.661000000000001"/>
    <n v="1"/>
    <x v="9"/>
    <s v="TF"/>
    <n v="966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499"/>
    <s v="0000-0009"/>
    <n v="9"/>
    <n v="5453130"/>
    <s v=""/>
    <s v="VERTICALGLASS "/>
    <x v="8"/>
    <n v="1.9774"/>
    <n v="29.661000000000001"/>
    <n v="1"/>
    <x v="9"/>
    <s v="TF"/>
    <n v="966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10-TE12"/>
    <s v="OK"/>
    <n v="3"/>
    <n v="2"/>
    <n v="335556"/>
    <s v="0001-0001"/>
    <n v="1"/>
    <n v="5453411"/>
    <s v=""/>
    <s v="ILUMINOX"/>
    <x v="7"/>
    <n v="0.27289999999999998"/>
    <n v="6.8219000000000003"/>
    <n v="1"/>
    <x v="11"/>
    <s v="TE12"/>
    <n v="295"/>
    <n v="925"/>
    <d v="2026-05-11T11:39:01"/>
    <x v="12"/>
    <m/>
    <m/>
    <m/>
    <m/>
    <m/>
    <m/>
    <m/>
    <m/>
    <s v="N/R"/>
    <s v="N/R"/>
    <s v="N/R"/>
    <m/>
    <m/>
    <s v="N/R"/>
    <s v="N/R"/>
    <s v="N/R"/>
    <s v="N/R"/>
    <d v="2026-05-15T08:57:37"/>
  </r>
  <r>
    <m/>
    <d v="2026-05-20T00:00:00"/>
    <d v="2026-05-04T00:00:00"/>
    <d v="2026-05-20T00:00:00"/>
    <s v="INC08-TE16"/>
    <s v="OK"/>
    <n v="3"/>
    <n v="2"/>
    <n v="335598"/>
    <s v="0000-0001"/>
    <n v="1"/>
    <n v="5453747"/>
    <s v=""/>
    <s v="VERTICALGLASS "/>
    <x v="8"/>
    <n v="1.5384"/>
    <n v="30.768000000000001"/>
    <n v="1"/>
    <x v="7"/>
    <s v="TE16"/>
    <n v="600"/>
    <n v="2564"/>
    <d v="2026-05-11T15:09:4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598"/>
    <s v="0000-0002"/>
    <n v="2"/>
    <n v="5453748"/>
    <s v=""/>
    <s v="VERTICALGLASS "/>
    <x v="8"/>
    <n v="1.2633000000000001"/>
    <n v="25.265599999999999"/>
    <n v="1"/>
    <x v="7"/>
    <s v="TF"/>
    <n v="487"/>
    <n v="2594"/>
    <d v="2026-05-11T15:09:4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599"/>
    <s v="0000-0001"/>
    <n v="1"/>
    <n v="5453749"/>
    <s v=""/>
    <s v="VERTICALGLASS "/>
    <x v="8"/>
    <n v="1.6380999999999999"/>
    <n v="32.761200000000002"/>
    <n v="1"/>
    <x v="7"/>
    <s v="TE16"/>
    <n v="690"/>
    <n v="2374"/>
    <d v="2026-05-11T14:07:5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599"/>
    <s v="0000-0002"/>
    <n v="2"/>
    <n v="5454228"/>
    <s v=""/>
    <s v="VERTICALGLASS "/>
    <x v="8"/>
    <n v="1.6394"/>
    <n v="32.788800000000002"/>
    <n v="1"/>
    <x v="7"/>
    <s v="TE16"/>
    <n v="690"/>
    <n v="2376"/>
    <d v="2026-05-11T14:07:5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MBI08-TF"/>
    <s v="PRODUZIR"/>
    <n v="3"/>
    <n v="3"/>
    <n v="335600"/>
    <s v="0000-0001"/>
    <n v="1"/>
    <n v="5453750"/>
    <s v=""/>
    <s v="CAMPESTRE"/>
    <x v="3"/>
    <n v="0.71099999999999997"/>
    <n v="14.22"/>
    <n v="1"/>
    <x v="17"/>
    <s v="TF"/>
    <n v="790"/>
    <n v="900"/>
    <d v="2026-05-12T08:49:00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01"/>
    <n v="1"/>
    <n v="5453774"/>
    <s v=""/>
    <s v="CAMPESTRE"/>
    <x v="3"/>
    <n v="1.6906000000000001"/>
    <n v="33.811"/>
    <n v="1"/>
    <x v="7"/>
    <s v="TF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02"/>
    <n v="2"/>
    <n v="5453775"/>
    <s v=""/>
    <s v="CAMPESTRE"/>
    <x v="3"/>
    <n v="1.6906000000000001"/>
    <n v="33.811"/>
    <n v="1"/>
    <x v="7"/>
    <s v="TF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03"/>
    <n v="3"/>
    <n v="5453776"/>
    <s v=""/>
    <s v="CAMPESTRE"/>
    <x v="3"/>
    <n v="1.6906000000000001"/>
    <n v="33.811"/>
    <n v="1"/>
    <x v="7"/>
    <s v="TF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04"/>
    <n v="4"/>
    <n v="5453777"/>
    <s v=""/>
    <s v="CAMPESTRE"/>
    <x v="3"/>
    <n v="1.6906000000000001"/>
    <n v="33.811"/>
    <n v="1"/>
    <x v="7"/>
    <s v="TF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05"/>
    <n v="5"/>
    <n v="5453778"/>
    <s v=""/>
    <s v="CAMPESTRE"/>
    <x v="3"/>
    <n v="1.889"/>
    <n v="37.780799999999999"/>
    <n v="1"/>
    <x v="7"/>
    <s v="TF"/>
    <n v="816"/>
    <n v="231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06"/>
    <n v="6"/>
    <n v="5453779"/>
    <s v=""/>
    <s v="CAMPESTRE"/>
    <x v="3"/>
    <n v="1.889"/>
    <n v="37.780799999999999"/>
    <n v="1"/>
    <x v="7"/>
    <s v="TF"/>
    <n v="816"/>
    <n v="231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07"/>
    <n v="7"/>
    <n v="5453780"/>
    <s v=""/>
    <s v="CAMPESTRE"/>
    <x v="3"/>
    <n v="1.9587000000000001"/>
    <n v="29.380700000000001"/>
    <n v="1"/>
    <x v="9"/>
    <s v="TF"/>
    <n v="1068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08"/>
    <n v="8"/>
    <n v="5453781"/>
    <s v=""/>
    <s v="CAMPESTRE"/>
    <x v="3"/>
    <n v="1.9587000000000001"/>
    <n v="29.380700000000001"/>
    <n v="1"/>
    <x v="9"/>
    <s v="TF"/>
    <n v="1068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09"/>
    <n v="9"/>
    <n v="5453782"/>
    <s v=""/>
    <s v="CAMPESTRE"/>
    <x v="3"/>
    <n v="1.9587000000000001"/>
    <n v="29.380700000000001"/>
    <n v="1"/>
    <x v="9"/>
    <s v="TF"/>
    <n v="1068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0"/>
    <n v="10"/>
    <n v="5453783"/>
    <s v=""/>
    <s v="CAMPESTRE"/>
    <x v="3"/>
    <n v="1.7299"/>
    <n v="25.949200000000001"/>
    <n v="1"/>
    <x v="9"/>
    <s v="TF"/>
    <n v="1127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1"/>
    <n v="11"/>
    <n v="5453784"/>
    <s v=""/>
    <s v="CAMPESTRE"/>
    <x v="3"/>
    <n v="1.7299"/>
    <n v="25.949200000000001"/>
    <n v="1"/>
    <x v="9"/>
    <s v="TF"/>
    <n v="1127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2"/>
    <n v="12"/>
    <n v="5453785"/>
    <s v=""/>
    <s v="CAMPESTRE"/>
    <x v="3"/>
    <n v="1.2341"/>
    <n v="18.5121"/>
    <n v="1"/>
    <x v="9"/>
    <s v="TF"/>
    <n v="804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3"/>
    <n v="13"/>
    <n v="5453786"/>
    <s v=""/>
    <s v="CAMPESTRE"/>
    <x v="3"/>
    <n v="1.2341"/>
    <n v="18.5121"/>
    <n v="1"/>
    <x v="9"/>
    <s v="TF"/>
    <n v="804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4"/>
    <n v="14"/>
    <n v="5453787"/>
    <s v=""/>
    <s v="CAMPESTRE"/>
    <x v="3"/>
    <n v="1.2188000000000001"/>
    <n v="18.282599999999999"/>
    <n v="1"/>
    <x v="9"/>
    <s v="TF"/>
    <n v="793"/>
    <n v="1537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5"/>
    <n v="15"/>
    <n v="5453788"/>
    <s v=""/>
    <s v="CAMPESTRE"/>
    <x v="3"/>
    <n v="1.2188000000000001"/>
    <n v="18.282599999999999"/>
    <n v="1"/>
    <x v="9"/>
    <s v="TF"/>
    <n v="793"/>
    <n v="1537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6"/>
    <n v="16"/>
    <n v="5453789"/>
    <s v=""/>
    <s v="CAMPESTRE"/>
    <x v="3"/>
    <n v="1.8468"/>
    <n v="27.7026"/>
    <n v="1"/>
    <x v="9"/>
    <s v="TF"/>
    <n v="1007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7"/>
    <n v="17"/>
    <n v="5453790"/>
    <s v=""/>
    <s v="CAMPESTRE"/>
    <x v="3"/>
    <n v="1.8468"/>
    <n v="27.7026"/>
    <n v="1"/>
    <x v="9"/>
    <s v="TF"/>
    <n v="1007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8"/>
    <n v="18"/>
    <n v="5453791"/>
    <s v=""/>
    <s v="CAMPESTRE"/>
    <x v="3"/>
    <n v="0.96330000000000005"/>
    <n v="14.4499"/>
    <n v="1"/>
    <x v="9"/>
    <s v="TF"/>
    <n v="489"/>
    <n v="197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19"/>
    <n v="19"/>
    <n v="5453792"/>
    <s v=""/>
    <s v="CAMPESTRE"/>
    <x v="3"/>
    <n v="1.4978"/>
    <n v="22.467199999999998"/>
    <n v="1"/>
    <x v="9"/>
    <s v="TF"/>
    <n v="639"/>
    <n v="234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20"/>
    <n v="20"/>
    <n v="5453793"/>
    <s v=""/>
    <s v="CAMPESTRE"/>
    <x v="3"/>
    <n v="1.6267"/>
    <n v="24.4009"/>
    <n v="1"/>
    <x v="9"/>
    <s v="TF"/>
    <n v="689"/>
    <n v="2361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21"/>
    <n v="21"/>
    <n v="5453794"/>
    <s v=""/>
    <s v="CAMPESTRE"/>
    <x v="3"/>
    <n v="0.23269999999999999"/>
    <n v="3.4908000000000001"/>
    <n v="1"/>
    <x v="9"/>
    <s v="TF"/>
    <n v="569"/>
    <n v="40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22"/>
    <n v="22"/>
    <n v="5453795"/>
    <s v=""/>
    <s v="CAMPESTRE"/>
    <x v="3"/>
    <n v="0.90859999999999996"/>
    <n v="13.628399999999999"/>
    <n v="1"/>
    <x v="9"/>
    <s v="TF"/>
    <n v="489"/>
    <n v="1858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23"/>
    <n v="23"/>
    <n v="5453796"/>
    <s v=""/>
    <s v="CAMPESTRE"/>
    <x v="3"/>
    <n v="3.4685000000000001"/>
    <n v="69.369699999999995"/>
    <n v="1"/>
    <x v="7"/>
    <s v="TF"/>
    <n v="2153"/>
    <n v="1611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24"/>
    <n v="24"/>
    <n v="5453797"/>
    <s v=""/>
    <s v="CAMPESTRE"/>
    <x v="3"/>
    <n v="3.4685000000000001"/>
    <n v="69.369699999999995"/>
    <n v="1"/>
    <x v="7"/>
    <s v="TF"/>
    <n v="2153"/>
    <n v="1611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25"/>
    <n v="25"/>
    <n v="5453798"/>
    <s v=""/>
    <s v="CAMPESTRE"/>
    <x v="3"/>
    <n v="2.7016"/>
    <n v="54.031599999999997"/>
    <n v="1"/>
    <x v="7"/>
    <s v="TF"/>
    <n v="1678"/>
    <n v="161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26"/>
    <n v="26"/>
    <n v="5453799"/>
    <s v=""/>
    <s v="CAMPESTRE"/>
    <x v="3"/>
    <n v="2.7016"/>
    <n v="54.031599999999997"/>
    <n v="1"/>
    <x v="7"/>
    <s v="TF"/>
    <n v="1678"/>
    <n v="161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5"/>
    <s v="0000-0027"/>
    <n v="27"/>
    <n v="5453800"/>
    <s v=""/>
    <s v="CAMPESTRE"/>
    <x v="3"/>
    <n v="1.7816000000000001"/>
    <n v="35.631"/>
    <n v="1"/>
    <x v="7"/>
    <s v="TF"/>
    <n v="1110"/>
    <n v="160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5"/>
    <s v="0000-0028"/>
    <n v="28"/>
    <n v="5453801"/>
    <s v=""/>
    <s v="CAMPESTRE"/>
    <x v="3"/>
    <n v="0.5998"/>
    <n v="4.4987000000000004"/>
    <n v="1"/>
    <x v="6"/>
    <s v="CC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5"/>
    <s v="0000-0029"/>
    <n v="29"/>
    <n v="5453802"/>
    <s v=""/>
    <s v="CAMPESTRE"/>
    <x v="3"/>
    <n v="0.5998"/>
    <n v="4.4987000000000004"/>
    <n v="1"/>
    <x v="6"/>
    <s v="CC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5"/>
    <s v="0000-0030"/>
    <n v="30"/>
    <n v="5453803"/>
    <s v=""/>
    <s v="CAMPESTRE"/>
    <x v="3"/>
    <n v="0.5998"/>
    <n v="4.4987000000000004"/>
    <n v="1"/>
    <x v="6"/>
    <s v="CC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5"/>
    <s v="0000-0031"/>
    <n v="31"/>
    <n v="5453804"/>
    <s v=""/>
    <s v="CAMPESTRE"/>
    <x v="3"/>
    <n v="0.5998"/>
    <n v="4.4987000000000004"/>
    <n v="1"/>
    <x v="6"/>
    <s v="CC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5"/>
    <s v="0000-0032"/>
    <n v="32"/>
    <n v="5453805"/>
    <s v=""/>
    <s v="CAMPESTRE"/>
    <x v="3"/>
    <n v="0.67769999999999997"/>
    <n v="5.0830000000000002"/>
    <n v="1"/>
    <x v="6"/>
    <s v="CC"/>
    <n v="8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33"/>
    <n v="33"/>
    <n v="5453806"/>
    <s v=""/>
    <s v="CAMPESTRE"/>
    <x v="3"/>
    <n v="2.0817999999999999"/>
    <n v="31.227599999999999"/>
    <n v="1"/>
    <x v="9"/>
    <s v="TF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34"/>
    <n v="34"/>
    <n v="5453807"/>
    <s v=""/>
    <s v="CAMPESTRE"/>
    <x v="3"/>
    <n v="2.0817999999999999"/>
    <n v="31.227599999999999"/>
    <n v="1"/>
    <x v="9"/>
    <s v="TF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35"/>
    <n v="35"/>
    <n v="5453808"/>
    <s v=""/>
    <s v="CAMPESTRE"/>
    <x v="3"/>
    <n v="2.0916999999999999"/>
    <n v="31.3749"/>
    <n v="1"/>
    <x v="9"/>
    <s v="TF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36"/>
    <n v="36"/>
    <n v="5453809"/>
    <s v=""/>
    <s v="CAMPESTRE"/>
    <x v="3"/>
    <n v="2.0916999999999999"/>
    <n v="31.3749"/>
    <n v="1"/>
    <x v="9"/>
    <s v="TF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37"/>
    <n v="37"/>
    <n v="5453810"/>
    <s v=""/>
    <s v="CAMPESTRE"/>
    <x v="3"/>
    <n v="2.0916999999999999"/>
    <n v="31.3749"/>
    <n v="1"/>
    <x v="9"/>
    <s v="TF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38"/>
    <n v="38"/>
    <n v="5453811"/>
    <s v=""/>
    <s v="CAMPESTRE"/>
    <x v="3"/>
    <n v="2.0916999999999999"/>
    <n v="31.3749"/>
    <n v="1"/>
    <x v="9"/>
    <s v="TF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39"/>
    <n v="39"/>
    <n v="5453812"/>
    <s v=""/>
    <s v="CAMPESTRE"/>
    <x v="3"/>
    <n v="2.0817999999999999"/>
    <n v="31.227599999999999"/>
    <n v="1"/>
    <x v="9"/>
    <s v="TF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5"/>
    <s v="0000-0040"/>
    <n v="40"/>
    <n v="5453813"/>
    <s v=""/>
    <s v="CAMPESTRE"/>
    <x v="3"/>
    <n v="2.0817999999999999"/>
    <n v="31.227599999999999"/>
    <n v="1"/>
    <x v="9"/>
    <s v="TF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9"/>
    <s v="0000-0001"/>
    <n v="1"/>
    <n v="5453822"/>
    <s v=""/>
    <s v="CAMPESTRE"/>
    <x v="3"/>
    <n v="3.6152000000000002"/>
    <n v="72.305000000000007"/>
    <n v="1"/>
    <x v="7"/>
    <s v="TF"/>
    <n v="1543"/>
    <n v="23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9"/>
    <s v="0000-0002"/>
    <n v="2"/>
    <n v="5453823"/>
    <s v=""/>
    <s v="CAMPESTRE"/>
    <x v="3"/>
    <n v="3.6152000000000002"/>
    <n v="72.305000000000007"/>
    <n v="1"/>
    <x v="7"/>
    <s v="TF"/>
    <n v="1543"/>
    <n v="23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9"/>
    <s v="0000-0003"/>
    <n v="3"/>
    <n v="5453824"/>
    <s v=""/>
    <s v="CAMPESTRE"/>
    <x v="3"/>
    <n v="3.6152000000000002"/>
    <n v="72.305000000000007"/>
    <n v="1"/>
    <x v="7"/>
    <s v="TF"/>
    <n v="1543"/>
    <n v="23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9"/>
    <s v="0000-0004"/>
    <n v="4"/>
    <n v="5453825"/>
    <s v=""/>
    <s v="CAMPESTRE"/>
    <x v="3"/>
    <n v="5.2331000000000003"/>
    <n v="104.6619"/>
    <n v="1"/>
    <x v="7"/>
    <s v="TF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9"/>
    <s v="0000-0005"/>
    <n v="5"/>
    <n v="5453826"/>
    <s v=""/>
    <s v="CAMPESTRE"/>
    <x v="3"/>
    <n v="5.2331000000000003"/>
    <n v="104.6619"/>
    <n v="1"/>
    <x v="7"/>
    <s v="TF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9"/>
    <s v="0000-0006"/>
    <n v="6"/>
    <n v="5453827"/>
    <s v=""/>
    <s v="CAMPESTRE"/>
    <x v="3"/>
    <n v="5.2331000000000003"/>
    <n v="104.6619"/>
    <n v="1"/>
    <x v="7"/>
    <s v="TF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609"/>
    <s v="0000-0007"/>
    <n v="7"/>
    <n v="5453828"/>
    <s v=""/>
    <s v="CAMPESTRE"/>
    <x v="3"/>
    <n v="5.2331000000000003"/>
    <n v="104.6619"/>
    <n v="1"/>
    <x v="7"/>
    <s v="TF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08"/>
    <n v="8"/>
    <n v="5453829"/>
    <s v=""/>
    <s v="CAMPESTRE"/>
    <x v="3"/>
    <n v="0.98450000000000004"/>
    <n v="14.7674"/>
    <n v="1"/>
    <x v="9"/>
    <s v="TF"/>
    <n v="738"/>
    <n v="13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09"/>
    <n v="9"/>
    <n v="5453830"/>
    <s v=""/>
    <s v="CAMPESTRE"/>
    <x v="3"/>
    <n v="0.98450000000000004"/>
    <n v="14.7674"/>
    <n v="1"/>
    <x v="9"/>
    <s v="TF"/>
    <n v="738"/>
    <n v="13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0"/>
    <n v="10"/>
    <n v="5453831"/>
    <s v=""/>
    <s v="CAMPESTRE"/>
    <x v="3"/>
    <n v="0.28899999999999998"/>
    <n v="4.3357000000000001"/>
    <n v="1"/>
    <x v="9"/>
    <s v="TF"/>
    <n v="666"/>
    <n v="4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1"/>
    <n v="11"/>
    <n v="5453832"/>
    <s v=""/>
    <s v="CAMPESTRE"/>
    <x v="3"/>
    <n v="0.28899999999999998"/>
    <n v="4.3357000000000001"/>
    <n v="1"/>
    <x v="9"/>
    <s v="TF"/>
    <n v="666"/>
    <n v="4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2"/>
    <n v="12"/>
    <n v="5453833"/>
    <s v=""/>
    <s v="CAMPESTRE"/>
    <x v="3"/>
    <n v="0.28899999999999998"/>
    <n v="4.3357000000000001"/>
    <n v="1"/>
    <x v="9"/>
    <s v="TF"/>
    <n v="666"/>
    <n v="4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3"/>
    <n v="13"/>
    <n v="5453834"/>
    <s v=""/>
    <s v="CAMPESTRE"/>
    <x v="3"/>
    <n v="0.59760000000000002"/>
    <n v="8.9633000000000003"/>
    <n v="1"/>
    <x v="9"/>
    <s v="TF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4"/>
    <n v="14"/>
    <n v="5453835"/>
    <s v=""/>
    <s v="CAMPESTRE"/>
    <x v="3"/>
    <n v="0.59760000000000002"/>
    <n v="8.9633000000000003"/>
    <n v="1"/>
    <x v="9"/>
    <s v="TF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5"/>
    <n v="15"/>
    <n v="5453836"/>
    <s v=""/>
    <s v="CAMPESTRE"/>
    <x v="3"/>
    <n v="0.59760000000000002"/>
    <n v="8.9633000000000003"/>
    <n v="1"/>
    <x v="9"/>
    <s v="TF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6"/>
    <n v="16"/>
    <n v="5453837"/>
    <s v=""/>
    <s v="CAMPESTRE"/>
    <x v="3"/>
    <n v="0.59760000000000002"/>
    <n v="8.9633000000000003"/>
    <n v="1"/>
    <x v="9"/>
    <s v="TF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7"/>
    <n v="17"/>
    <n v="5453838"/>
    <s v=""/>
    <s v="CAMPESTRE"/>
    <x v="3"/>
    <n v="1.9525999999999999"/>
    <n v="29.288499999999999"/>
    <n v="1"/>
    <x v="9"/>
    <s v="TF"/>
    <n v="1128"/>
    <n v="1731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8"/>
    <n v="18"/>
    <n v="5453839"/>
    <s v=""/>
    <s v="CAMPESTRE"/>
    <x v="3"/>
    <n v="1.9525999999999999"/>
    <n v="29.288499999999999"/>
    <n v="1"/>
    <x v="9"/>
    <s v="TF"/>
    <n v="1128"/>
    <n v="1731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19"/>
    <n v="19"/>
    <n v="5453840"/>
    <s v=""/>
    <s v="CAMPESTRE"/>
    <x v="3"/>
    <n v="2.1816"/>
    <n v="32.723300000000002"/>
    <n v="1"/>
    <x v="9"/>
    <s v="TF"/>
    <n v="1128"/>
    <n v="19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20"/>
    <n v="20"/>
    <n v="5453841"/>
    <s v=""/>
    <s v="CAMPESTRE"/>
    <x v="3"/>
    <n v="2.1816"/>
    <n v="32.723300000000002"/>
    <n v="1"/>
    <x v="9"/>
    <s v="TF"/>
    <n v="1128"/>
    <n v="19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21"/>
    <n v="21"/>
    <n v="5453842"/>
    <s v=""/>
    <s v="CAMPESTRE"/>
    <x v="3"/>
    <n v="0.61739999999999995"/>
    <n v="9.2609999999999992"/>
    <n v="1"/>
    <x v="9"/>
    <s v="TF"/>
    <n v="504"/>
    <n v="1225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609"/>
    <s v="0000-0022"/>
    <n v="22"/>
    <n v="5453843"/>
    <s v=""/>
    <s v="CAMPESTRE"/>
    <x v="3"/>
    <n v="0.61739999999999995"/>
    <n v="9.2609999999999992"/>
    <n v="1"/>
    <x v="9"/>
    <s v="TF"/>
    <n v="504"/>
    <n v="1225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23"/>
    <n v="23"/>
    <n v="5453844"/>
    <s v=""/>
    <s v="CAMPESTRE"/>
    <x v="3"/>
    <n v="0.24890000000000001"/>
    <n v="1.8671"/>
    <n v="1"/>
    <x v="6"/>
    <s v="CC"/>
    <n v="671"/>
    <n v="3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24"/>
    <n v="24"/>
    <n v="5453845"/>
    <s v=""/>
    <s v="CAMPESTRE"/>
    <x v="3"/>
    <n v="0.2999"/>
    <n v="2.2490999999999999"/>
    <n v="1"/>
    <x v="6"/>
    <s v="CC"/>
    <n v="634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25"/>
    <n v="25"/>
    <n v="5453846"/>
    <s v=""/>
    <s v="CAMPESTRE"/>
    <x v="3"/>
    <n v="0.2999"/>
    <n v="2.2490999999999999"/>
    <n v="1"/>
    <x v="6"/>
    <s v="CC"/>
    <n v="634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26"/>
    <n v="26"/>
    <n v="5453847"/>
    <s v=""/>
    <s v="CAMPESTRE"/>
    <x v="3"/>
    <n v="0.34670000000000001"/>
    <n v="2.6002999999999998"/>
    <n v="1"/>
    <x v="6"/>
    <s v="CC"/>
    <n v="733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27"/>
    <n v="27"/>
    <n v="5453848"/>
    <s v=""/>
    <s v="CAMPESTRE"/>
    <x v="3"/>
    <n v="0.34670000000000001"/>
    <n v="2.6002999999999998"/>
    <n v="1"/>
    <x v="6"/>
    <s v="CC"/>
    <n v="733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28"/>
    <n v="28"/>
    <n v="5453849"/>
    <s v=""/>
    <s v="CAMPESTRE"/>
    <x v="3"/>
    <n v="0.1855"/>
    <n v="1.3912"/>
    <n v="1"/>
    <x v="6"/>
    <s v="CC"/>
    <n v="393"/>
    <n v="472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29"/>
    <n v="29"/>
    <n v="5453850"/>
    <s v=""/>
    <s v="CAMPESTRE"/>
    <x v="3"/>
    <n v="0.1855"/>
    <n v="1.3912"/>
    <n v="1"/>
    <x v="6"/>
    <s v="CC"/>
    <n v="393"/>
    <n v="472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30"/>
    <n v="30"/>
    <n v="5453851"/>
    <s v=""/>
    <s v="CAMPESTRE"/>
    <x v="3"/>
    <n v="0.3029"/>
    <n v="2.2713999999999999"/>
    <n v="1"/>
    <x v="6"/>
    <s v="CC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31"/>
    <n v="31"/>
    <n v="5453852"/>
    <s v=""/>
    <s v="CAMPESTRE"/>
    <x v="3"/>
    <n v="0.3029"/>
    <n v="2.2713999999999999"/>
    <n v="1"/>
    <x v="6"/>
    <s v="CC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32"/>
    <n v="32"/>
    <n v="5453853"/>
    <s v=""/>
    <s v="CAMPESTRE"/>
    <x v="3"/>
    <n v="0.3029"/>
    <n v="2.2713999999999999"/>
    <n v="1"/>
    <x v="6"/>
    <s v="CC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MBI03-CC"/>
    <s v="OK"/>
    <n v="3"/>
    <n v="1"/>
    <n v="335609"/>
    <s v="0000-0033"/>
    <n v="33"/>
    <n v="5453854"/>
    <s v=""/>
    <s v="CAMPESTRE"/>
    <x v="3"/>
    <n v="0.3029"/>
    <n v="2.2713999999999999"/>
    <n v="1"/>
    <x v="6"/>
    <s v="CC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615"/>
    <s v="0000-0001"/>
    <n v="1"/>
    <n v="5453907"/>
    <s v=""/>
    <s v="IPIRANGA VID"/>
    <x v="8"/>
    <n v="1.7859"/>
    <n v="26.7879"/>
    <n v="1"/>
    <x v="9"/>
    <s v="TF"/>
    <n v="859"/>
    <n v="2079"/>
    <d v="2026-05-11T15:34:5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Q"/>
    <e v="#N/A"/>
    <n v="3"/>
    <e v="#N/A"/>
    <n v="335632"/>
    <s v="0000-0005"/>
    <n v="5"/>
    <n v="5453987"/>
    <s v=""/>
    <s v="NELSON GONCALVES"/>
    <x v="9"/>
    <n v="1.28"/>
    <n v="25.6"/>
    <n v="1"/>
    <x v="7"/>
    <s v="TEQ"/>
    <n v="1600"/>
    <n v="800"/>
    <d v="2026-05-11T16:21:3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693"/>
    <s v="0000-0001"/>
    <n v="1"/>
    <n v="5454348"/>
    <s v=""/>
    <s v="VERTICALGLASS "/>
    <x v="8"/>
    <n v="0.42030000000000001"/>
    <n v="6.3049999999999997"/>
    <n v="1"/>
    <x v="9"/>
    <s v="TF"/>
    <n v="432"/>
    <n v="973"/>
    <d v="2026-05-11T18:29:1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693"/>
    <s v="0000-0002"/>
    <n v="2"/>
    <n v="5454349"/>
    <s v=""/>
    <s v="VERTICALGLASS "/>
    <x v="8"/>
    <n v="0.2959"/>
    <n v="4.4387999999999996"/>
    <n v="1"/>
    <x v="9"/>
    <s v="TF"/>
    <n v="432"/>
    <n v="685"/>
    <d v="2026-05-11T18:29:1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LMINC06-PF"/>
    <s v="URGENTE"/>
    <n v="3"/>
    <n v="4"/>
    <n v="335735"/>
    <s v="0000-0001"/>
    <n v="1"/>
    <n v="5454558"/>
    <s v=""/>
    <s v="CAMPESTRE"/>
    <x v="3"/>
    <n v="2.2949999999999999"/>
    <n v="34.424300000000002"/>
    <n v="1"/>
    <x v="18"/>
    <s v="PF"/>
    <n v="830"/>
    <n v="2765"/>
    <d v="2026-05-12T12:16:26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1-0001"/>
    <n v="1"/>
    <n v="5455203"/>
    <s v=""/>
    <s v="VIDROMETAL"/>
    <x v="12"/>
    <n v="0.23519999999999999"/>
    <n v="4.7045000000000003"/>
    <n v="1"/>
    <x v="7"/>
    <s v="TE12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1-0002"/>
    <n v="2"/>
    <n v="5455204"/>
    <s v=""/>
    <s v="VIDROMETAL"/>
    <x v="12"/>
    <n v="0.23519999999999999"/>
    <n v="4.7045000000000003"/>
    <n v="1"/>
    <x v="7"/>
    <s v="TE12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1-0003"/>
    <n v="3"/>
    <n v="5455205"/>
    <s v=""/>
    <s v="VIDROMETAL"/>
    <x v="12"/>
    <n v="0.23519999999999999"/>
    <n v="4.7045000000000003"/>
    <n v="1"/>
    <x v="7"/>
    <s v="TE12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1-0004"/>
    <n v="4"/>
    <n v="5455206"/>
    <s v=""/>
    <s v="VIDROMETAL"/>
    <x v="12"/>
    <n v="0.23519999999999999"/>
    <n v="4.7045000000000003"/>
    <n v="1"/>
    <x v="7"/>
    <s v="TE12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2-0005"/>
    <n v="5"/>
    <n v="5455207"/>
    <s v=""/>
    <s v="VIDROMETAL"/>
    <x v="12"/>
    <n v="0.3422"/>
    <n v="6.8445"/>
    <n v="1"/>
    <x v="7"/>
    <s v="TE12"/>
    <n v="5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2-0006"/>
    <n v="6"/>
    <n v="5455208"/>
    <s v=""/>
    <s v="VIDROMETAL"/>
    <x v="12"/>
    <n v="0.3422"/>
    <n v="6.8445"/>
    <n v="1"/>
    <x v="7"/>
    <s v="TE12"/>
    <n v="5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3-0007"/>
    <n v="7"/>
    <n v="5455209"/>
    <s v=""/>
    <s v="VIDROMETAL"/>
    <x v="12"/>
    <n v="0.3322"/>
    <n v="6.6444999999999999"/>
    <n v="1"/>
    <x v="7"/>
    <s v="TE12"/>
    <n v="6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3-0008"/>
    <n v="8"/>
    <n v="5455210"/>
    <s v=""/>
    <s v="VIDROMETAL"/>
    <x v="12"/>
    <n v="0.3322"/>
    <n v="6.6444999999999999"/>
    <n v="1"/>
    <x v="7"/>
    <s v="TE12"/>
    <n v="6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4-0009"/>
    <n v="9"/>
    <n v="5455211"/>
    <s v=""/>
    <s v="VIDROMETAL"/>
    <x v="12"/>
    <n v="0.4592"/>
    <n v="9.1844999999999999"/>
    <n v="1"/>
    <x v="7"/>
    <s v="TE12"/>
    <n v="7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4-0010"/>
    <n v="10"/>
    <n v="5455212"/>
    <s v=""/>
    <s v="VIDROMETAL"/>
    <x v="12"/>
    <n v="0.4592"/>
    <n v="9.1844999999999999"/>
    <n v="1"/>
    <x v="7"/>
    <s v="TE12"/>
    <n v="7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4-0011"/>
    <n v="11"/>
    <n v="5455213"/>
    <s v=""/>
    <s v="VIDROMETAL"/>
    <x v="12"/>
    <n v="0.4592"/>
    <n v="9.1844999999999999"/>
    <n v="1"/>
    <x v="7"/>
    <s v="TE12"/>
    <n v="7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5-0012"/>
    <n v="12"/>
    <n v="5455214"/>
    <s v=""/>
    <s v="VIDROMETAL"/>
    <x v="12"/>
    <n v="0.28370000000000001"/>
    <n v="5.6745000000000001"/>
    <n v="1"/>
    <x v="7"/>
    <s v="TE12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5-0013"/>
    <n v="13"/>
    <n v="5455215"/>
    <s v=""/>
    <s v="VIDROMETAL"/>
    <x v="12"/>
    <n v="0.28370000000000001"/>
    <n v="5.6745000000000001"/>
    <n v="1"/>
    <x v="7"/>
    <s v="TE12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5-0014"/>
    <n v="14"/>
    <n v="5455216"/>
    <s v=""/>
    <s v="VIDROMETAL"/>
    <x v="12"/>
    <n v="0.28370000000000001"/>
    <n v="5.6745000000000001"/>
    <n v="1"/>
    <x v="7"/>
    <s v="TE12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09"/>
    <s v="0005-0015"/>
    <n v="15"/>
    <n v="5455217"/>
    <s v=""/>
    <s v="VIDROMETAL"/>
    <x v="12"/>
    <n v="0.28370000000000001"/>
    <n v="5.6745000000000001"/>
    <n v="1"/>
    <x v="7"/>
    <s v="TE12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811"/>
    <s v="0001-0001"/>
    <n v="1"/>
    <n v="5455226"/>
    <s v=""/>
    <s v="VIDROMETAL"/>
    <x v="12"/>
    <n v="1.6367"/>
    <n v="32.734499999999997"/>
    <n v="1"/>
    <x v="7"/>
    <s v="TE16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811"/>
    <s v="0001-0002"/>
    <n v="2"/>
    <n v="5455227"/>
    <s v=""/>
    <s v="VIDROMETAL"/>
    <x v="12"/>
    <n v="1.6367"/>
    <n v="32.734499999999997"/>
    <n v="1"/>
    <x v="7"/>
    <s v="TE16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811"/>
    <s v="0001-0003"/>
    <n v="3"/>
    <n v="5455228"/>
    <s v=""/>
    <s v="VIDROMETAL"/>
    <x v="12"/>
    <n v="1.6367"/>
    <n v="32.734499999999997"/>
    <n v="1"/>
    <x v="7"/>
    <s v="TE16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811"/>
    <s v="0001-0004"/>
    <n v="4"/>
    <n v="5455229"/>
    <s v=""/>
    <s v="VIDROMETAL"/>
    <x v="12"/>
    <n v="1.6367"/>
    <n v="32.734499999999997"/>
    <n v="1"/>
    <x v="7"/>
    <s v="TE16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811"/>
    <s v="0002-0005"/>
    <n v="5"/>
    <n v="5455230"/>
    <s v=""/>
    <s v="VIDROMETAL"/>
    <x v="12"/>
    <n v="1.7410000000000001"/>
    <n v="34.819499999999998"/>
    <n v="1"/>
    <x v="7"/>
    <s v="TE16"/>
    <n v="83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5816"/>
    <s v="0001-0001"/>
    <n v="1"/>
    <n v="5455306"/>
    <s v=""/>
    <s v="VIDROMETAL"/>
    <x v="12"/>
    <n v="1.4281999999999999"/>
    <n v="28.564499999999999"/>
    <n v="1"/>
    <x v="7"/>
    <s v="TE16"/>
    <n v="685"/>
    <n v="2085"/>
    <d v="2026-05-11T16:38:1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54"/>
    <s v="0000-0001"/>
    <n v="1"/>
    <n v="5455533"/>
    <s v=""/>
    <s v="VID LIBRIANI"/>
    <x v="14"/>
    <n v="0.2034"/>
    <n v="3.0514000000000001"/>
    <n v="1"/>
    <x v="9"/>
    <s v="TF"/>
    <n v="515"/>
    <n v="395"/>
    <d v="2026-05-12T08:24:5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6"/>
    <s v="OK"/>
    <n v="3"/>
    <n v="2"/>
    <n v="335859"/>
    <s v="0000-0001"/>
    <n v="1"/>
    <n v="5455565"/>
    <s v=""/>
    <s v="VID LIBRIANI"/>
    <x v="14"/>
    <n v="0.33600000000000002"/>
    <n v="6.72"/>
    <n v="1"/>
    <x v="7"/>
    <s v="TE16"/>
    <n v="420"/>
    <n v="800"/>
    <d v="2026-05-12T08:24:5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1"/>
    <n v="1"/>
    <n v="5455566"/>
    <s v=""/>
    <s v="VID LIBRIANI"/>
    <x v="14"/>
    <n v="2.5828000000000002"/>
    <n v="38.742699999999999"/>
    <n v="1"/>
    <x v="9"/>
    <s v="TF"/>
    <n v="2244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2"/>
    <n v="2"/>
    <n v="5455567"/>
    <s v=""/>
    <s v="VID LIBRIANI"/>
    <x v="14"/>
    <n v="2.5828000000000002"/>
    <n v="38.742699999999999"/>
    <n v="1"/>
    <x v="9"/>
    <s v="TF"/>
    <n v="2244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3"/>
    <n v="3"/>
    <n v="5455568"/>
    <s v=""/>
    <s v="VID LIBRIANI"/>
    <x v="14"/>
    <n v="2.5667"/>
    <n v="38.500999999999998"/>
    <n v="1"/>
    <x v="9"/>
    <s v="TF"/>
    <n v="223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4"/>
    <n v="4"/>
    <n v="5455569"/>
    <s v=""/>
    <s v="VID LIBRIANI"/>
    <x v="14"/>
    <n v="2.5667"/>
    <n v="38.500999999999998"/>
    <n v="1"/>
    <x v="9"/>
    <s v="TF"/>
    <n v="223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5"/>
    <n v="5"/>
    <n v="5455570"/>
    <s v=""/>
    <s v="VID LIBRIANI"/>
    <x v="14"/>
    <n v="2.5781999999999998"/>
    <n v="38.6736"/>
    <n v="1"/>
    <x v="9"/>
    <s v="TF"/>
    <n v="224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6"/>
    <n v="6"/>
    <n v="5455571"/>
    <s v=""/>
    <s v="VID LIBRIANI"/>
    <x v="14"/>
    <n v="2.5781999999999998"/>
    <n v="38.6736"/>
    <n v="1"/>
    <x v="9"/>
    <s v="TF"/>
    <n v="224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7"/>
    <n v="7"/>
    <n v="5455572"/>
    <s v=""/>
    <s v="VID LIBRIANI"/>
    <x v="14"/>
    <n v="2.5621"/>
    <n v="38.431899999999999"/>
    <n v="1"/>
    <x v="9"/>
    <s v="TF"/>
    <n v="2226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0"/>
    <s v="0000-0008"/>
    <n v="8"/>
    <n v="5455573"/>
    <s v=""/>
    <s v="VID LIBRIANI"/>
    <x v="14"/>
    <n v="2.5621"/>
    <n v="38.431899999999999"/>
    <n v="1"/>
    <x v="9"/>
    <s v="TF"/>
    <n v="2226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1"/>
    <n v="1"/>
    <n v="5455576"/>
    <s v=""/>
    <s v="VID LIBRIANI"/>
    <x v="14"/>
    <n v="2.6173000000000002"/>
    <n v="39.259700000000002"/>
    <n v="1"/>
    <x v="9"/>
    <s v="TF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2"/>
    <n v="2"/>
    <n v="5455577"/>
    <s v=""/>
    <s v="VID LIBRIANI"/>
    <x v="14"/>
    <n v="2.6173000000000002"/>
    <n v="39.259700000000002"/>
    <n v="1"/>
    <x v="9"/>
    <s v="TF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3"/>
    <n v="3"/>
    <n v="5455578"/>
    <s v=""/>
    <s v="VID LIBRIANI"/>
    <x v="14"/>
    <n v="2.6173000000000002"/>
    <n v="39.259700000000002"/>
    <n v="1"/>
    <x v="9"/>
    <s v="TF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4"/>
    <n v="4"/>
    <n v="5455579"/>
    <s v=""/>
    <s v="VID LIBRIANI"/>
    <x v="14"/>
    <n v="2.6173000000000002"/>
    <n v="39.259700000000002"/>
    <n v="1"/>
    <x v="9"/>
    <s v="TF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5"/>
    <n v="5"/>
    <n v="5455580"/>
    <s v=""/>
    <s v="VID LIBRIANI"/>
    <x v="14"/>
    <n v="1.48"/>
    <n v="22.2"/>
    <n v="1"/>
    <x v="9"/>
    <s v="TF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6"/>
    <n v="6"/>
    <n v="5455581"/>
    <s v=""/>
    <s v="VID LIBRIANI"/>
    <x v="14"/>
    <n v="1.48"/>
    <n v="22.2"/>
    <n v="1"/>
    <x v="9"/>
    <s v="TF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7"/>
    <n v="7"/>
    <n v="5455582"/>
    <s v=""/>
    <s v="VID LIBRIANI"/>
    <x v="14"/>
    <n v="1.48"/>
    <n v="22.2"/>
    <n v="1"/>
    <x v="9"/>
    <s v="TF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8"/>
    <n v="8"/>
    <n v="5455583"/>
    <s v=""/>
    <s v="VID LIBRIANI"/>
    <x v="14"/>
    <n v="1.48"/>
    <n v="22.2"/>
    <n v="1"/>
    <x v="9"/>
    <s v="TF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09"/>
    <n v="9"/>
    <n v="5455584"/>
    <s v=""/>
    <s v="VID LIBRIANI"/>
    <x v="14"/>
    <n v="1.4847999999999999"/>
    <n v="22.272300000000001"/>
    <n v="1"/>
    <x v="9"/>
    <s v="TF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0"/>
    <n v="10"/>
    <n v="5455585"/>
    <s v=""/>
    <s v="VID LIBRIANI"/>
    <x v="14"/>
    <n v="1.4847999999999999"/>
    <n v="22.272300000000001"/>
    <n v="1"/>
    <x v="9"/>
    <s v="TF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1"/>
    <n v="11"/>
    <n v="5455586"/>
    <s v=""/>
    <s v="VID LIBRIANI"/>
    <x v="14"/>
    <n v="1.4847999999999999"/>
    <n v="22.272300000000001"/>
    <n v="1"/>
    <x v="9"/>
    <s v="TF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2"/>
    <n v="12"/>
    <n v="5455587"/>
    <s v=""/>
    <s v="VID LIBRIANI"/>
    <x v="14"/>
    <n v="1.4847999999999999"/>
    <n v="22.272300000000001"/>
    <n v="1"/>
    <x v="9"/>
    <s v="TF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3"/>
    <n v="13"/>
    <n v="5455588"/>
    <s v=""/>
    <s v="VID LIBRIANI"/>
    <x v="14"/>
    <n v="1.4802"/>
    <n v="22.203299999999999"/>
    <n v="1"/>
    <x v="9"/>
    <s v="TF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4"/>
    <n v="14"/>
    <n v="5455589"/>
    <s v=""/>
    <s v="VID LIBRIANI"/>
    <x v="14"/>
    <n v="1.4802"/>
    <n v="22.203299999999999"/>
    <n v="1"/>
    <x v="9"/>
    <s v="TF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5"/>
    <n v="15"/>
    <n v="5455590"/>
    <s v=""/>
    <s v="VID LIBRIANI"/>
    <x v="14"/>
    <n v="1.4802"/>
    <n v="22.203299999999999"/>
    <n v="1"/>
    <x v="9"/>
    <s v="TF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6"/>
    <n v="16"/>
    <n v="5455591"/>
    <s v=""/>
    <s v="VID LIBRIANI"/>
    <x v="14"/>
    <n v="1.4802"/>
    <n v="22.203299999999999"/>
    <n v="1"/>
    <x v="9"/>
    <s v="TF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7"/>
    <n v="17"/>
    <n v="5455592"/>
    <s v=""/>
    <s v="VID LIBRIANI"/>
    <x v="14"/>
    <n v="1.4737"/>
    <n v="22.104800000000001"/>
    <n v="1"/>
    <x v="9"/>
    <s v="TF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8"/>
    <n v="18"/>
    <n v="5455593"/>
    <s v=""/>
    <s v="VID LIBRIANI"/>
    <x v="14"/>
    <n v="1.4737"/>
    <n v="22.104800000000001"/>
    <n v="1"/>
    <x v="9"/>
    <s v="TF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19"/>
    <n v="19"/>
    <n v="5455594"/>
    <s v=""/>
    <s v="VID LIBRIANI"/>
    <x v="14"/>
    <n v="1.4737"/>
    <n v="22.104800000000001"/>
    <n v="1"/>
    <x v="9"/>
    <s v="TF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861"/>
    <s v="0000-0020"/>
    <n v="20"/>
    <n v="5455595"/>
    <s v=""/>
    <s v="VID LIBRIANI"/>
    <x v="14"/>
    <n v="1.4737"/>
    <n v="22.104800000000001"/>
    <n v="1"/>
    <x v="9"/>
    <s v="TF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24"/>
    <n v="24"/>
    <n v="5455650"/>
    <s v=""/>
    <s v="VIDROMETAL"/>
    <x v="12"/>
    <n v="1.5263"/>
    <n v="30.524999999999999"/>
    <n v="1"/>
    <x v="7"/>
    <s v="TF"/>
    <n v="75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25"/>
    <n v="25"/>
    <n v="5455651"/>
    <s v=""/>
    <s v="VIDROMETAL"/>
    <x v="12"/>
    <n v="2.0350000000000001"/>
    <n v="40.700000000000003"/>
    <n v="1"/>
    <x v="7"/>
    <s v="TF"/>
    <n v="10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26"/>
    <n v="26"/>
    <n v="5455652"/>
    <s v=""/>
    <s v="VIDROMETAL"/>
    <x v="12"/>
    <n v="1.0175000000000001"/>
    <n v="20.350000000000001"/>
    <n v="1"/>
    <x v="7"/>
    <s v="TF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27"/>
    <n v="27"/>
    <n v="5455653"/>
    <s v=""/>
    <s v="VIDROMETAL"/>
    <x v="12"/>
    <n v="1.0175000000000001"/>
    <n v="20.350000000000001"/>
    <n v="1"/>
    <x v="7"/>
    <s v="TF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28"/>
    <n v="28"/>
    <n v="5455654"/>
    <s v=""/>
    <s v="VIDROMETAL"/>
    <x v="12"/>
    <n v="1.0175000000000001"/>
    <n v="20.350000000000001"/>
    <n v="1"/>
    <x v="7"/>
    <s v="TF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29"/>
    <n v="29"/>
    <n v="5455655"/>
    <s v=""/>
    <s v="VIDROMETAL"/>
    <x v="12"/>
    <n v="1.0175000000000001"/>
    <n v="20.350000000000001"/>
    <n v="1"/>
    <x v="7"/>
    <s v="TF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30"/>
    <n v="30"/>
    <n v="5455656"/>
    <s v=""/>
    <s v="VIDROMETAL"/>
    <x v="12"/>
    <n v="1.0175000000000001"/>
    <n v="20.350000000000001"/>
    <n v="1"/>
    <x v="7"/>
    <s v="TF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869"/>
    <s v="0000-0031"/>
    <n v="31"/>
    <n v="5455657"/>
    <s v=""/>
    <s v="VIDROMETAL"/>
    <x v="12"/>
    <n v="1.0175000000000001"/>
    <n v="20.350000000000001"/>
    <n v="1"/>
    <x v="7"/>
    <s v="TF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1-0001"/>
    <n v="1"/>
    <n v="5455627"/>
    <s v=""/>
    <s v="VIDROMETAL"/>
    <x v="12"/>
    <n v="1.6639999999999999"/>
    <n v="33.28"/>
    <n v="1"/>
    <x v="7"/>
    <s v="TE12"/>
    <n v="80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1-0002"/>
    <n v="2"/>
    <n v="5455628"/>
    <s v=""/>
    <s v="VIDROMETAL"/>
    <x v="12"/>
    <n v="1.6639999999999999"/>
    <n v="33.28"/>
    <n v="1"/>
    <x v="7"/>
    <s v="TE12"/>
    <n v="80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2-0003"/>
    <n v="3"/>
    <n v="5455629"/>
    <s v=""/>
    <s v="VIDROMETAL"/>
    <x v="12"/>
    <n v="2.1840000000000002"/>
    <n v="43.68"/>
    <n v="1"/>
    <x v="7"/>
    <s v="TE12"/>
    <n v="10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04"/>
    <n v="4"/>
    <n v="5455630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05"/>
    <n v="5"/>
    <n v="5455631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06"/>
    <n v="6"/>
    <n v="5455632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07"/>
    <n v="7"/>
    <n v="5455633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08"/>
    <n v="8"/>
    <n v="5455634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09"/>
    <n v="9"/>
    <n v="5455635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10"/>
    <n v="10"/>
    <n v="5455636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11"/>
    <n v="11"/>
    <n v="5455637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3-0012"/>
    <n v="12"/>
    <n v="5455638"/>
    <s v=""/>
    <s v="VIDROMETAL"/>
    <x v="12"/>
    <n v="1.1439999999999999"/>
    <n v="22.88"/>
    <n v="1"/>
    <x v="7"/>
    <s v="TE12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4-0013"/>
    <n v="13"/>
    <n v="5455639"/>
    <s v=""/>
    <s v="VIDROMETAL"/>
    <x v="12"/>
    <n v="1.605"/>
    <n v="32.1"/>
    <n v="1"/>
    <x v="7"/>
    <s v="TE12"/>
    <n v="7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5-0014"/>
    <n v="14"/>
    <n v="5455640"/>
    <s v=""/>
    <s v="VIDROMETAL"/>
    <x v="12"/>
    <n v="1.9259999999999999"/>
    <n v="38.520000000000003"/>
    <n v="1"/>
    <x v="7"/>
    <s v="TE12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5-0015"/>
    <n v="15"/>
    <n v="5455641"/>
    <s v=""/>
    <s v="VIDROMETAL"/>
    <x v="12"/>
    <n v="1.9259999999999999"/>
    <n v="38.520000000000003"/>
    <n v="1"/>
    <x v="7"/>
    <s v="TE12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5-0016"/>
    <n v="16"/>
    <n v="5455642"/>
    <s v=""/>
    <s v="VIDROMETAL"/>
    <x v="12"/>
    <n v="1.9259999999999999"/>
    <n v="38.520000000000003"/>
    <n v="1"/>
    <x v="7"/>
    <s v="TE12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5-0017"/>
    <n v="17"/>
    <n v="5455643"/>
    <s v=""/>
    <s v="VIDROMETAL"/>
    <x v="12"/>
    <n v="1.9259999999999999"/>
    <n v="38.520000000000003"/>
    <n v="1"/>
    <x v="7"/>
    <s v="TE12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5-0018"/>
    <n v="18"/>
    <n v="5455644"/>
    <s v=""/>
    <s v="VIDROMETAL"/>
    <x v="12"/>
    <n v="1.9259999999999999"/>
    <n v="38.520000000000003"/>
    <n v="1"/>
    <x v="7"/>
    <s v="TE12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6-0019"/>
    <n v="19"/>
    <n v="5455645"/>
    <s v=""/>
    <s v="VIDROMETAL"/>
    <x v="12"/>
    <n v="2.0329999999999999"/>
    <n v="40.659999999999997"/>
    <n v="1"/>
    <x v="7"/>
    <s v="TE12"/>
    <n v="9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6-0020"/>
    <n v="20"/>
    <n v="5455646"/>
    <s v=""/>
    <s v="VIDROMETAL"/>
    <x v="12"/>
    <n v="2.0329999999999999"/>
    <n v="40.659999999999997"/>
    <n v="1"/>
    <x v="7"/>
    <s v="TE12"/>
    <n v="9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7-0021"/>
    <n v="21"/>
    <n v="5455647"/>
    <s v=""/>
    <s v="VIDROMETAL"/>
    <x v="12"/>
    <n v="2.14"/>
    <n v="42.8"/>
    <n v="1"/>
    <x v="7"/>
    <s v="TE12"/>
    <n v="10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8-0022"/>
    <n v="22"/>
    <n v="5455648"/>
    <s v=""/>
    <s v="VIDROMETAL"/>
    <x v="12"/>
    <n v="2.2469999999999999"/>
    <n v="44.94"/>
    <n v="1"/>
    <x v="7"/>
    <s v="TE12"/>
    <n v="10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869"/>
    <s v="0008-0023"/>
    <n v="23"/>
    <n v="5455649"/>
    <s v=""/>
    <s v="VIDROMETAL"/>
    <x v="12"/>
    <n v="2.2469999999999999"/>
    <n v="44.94"/>
    <n v="1"/>
    <x v="7"/>
    <s v="TE12"/>
    <n v="10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880"/>
    <s v="0000-0001"/>
    <n v="1"/>
    <n v="5455695"/>
    <s v=""/>
    <s v="ESQUADRA VIDROS E ESQ"/>
    <x v="8"/>
    <n v="2.0436000000000001"/>
    <n v="30.654"/>
    <n v="1"/>
    <x v="9"/>
    <s v="TF"/>
    <n v="104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880"/>
    <s v="0000-0002"/>
    <n v="2"/>
    <n v="5455696"/>
    <s v=""/>
    <s v="ESQUADRA VIDROS E ESQ"/>
    <x v="8"/>
    <n v="2.0436000000000001"/>
    <n v="30.654"/>
    <n v="1"/>
    <x v="9"/>
    <s v="TF"/>
    <n v="104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880"/>
    <s v="0000-0003"/>
    <n v="3"/>
    <n v="5455697"/>
    <s v=""/>
    <s v="ESQUADRA VIDROS E ESQ"/>
    <x v="8"/>
    <n v="2.0043000000000002"/>
    <n v="30.064499999999999"/>
    <n v="1"/>
    <x v="9"/>
    <s v="TF"/>
    <n v="102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5880"/>
    <s v="0000-0004"/>
    <n v="4"/>
    <n v="5455698"/>
    <s v=""/>
    <s v="ESQUADRA VIDROS E ESQ"/>
    <x v="8"/>
    <n v="2.0043000000000002"/>
    <n v="30.064499999999999"/>
    <n v="1"/>
    <x v="9"/>
    <s v="TF"/>
    <n v="102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5898"/>
    <s v="0000-0001"/>
    <n v="1"/>
    <n v="5456008"/>
    <s v=""/>
    <s v="VID LIBRIANI"/>
    <x v="14"/>
    <n v="0.91839999999999999"/>
    <n v="18.369"/>
    <n v="1"/>
    <x v="7"/>
    <s v="TF"/>
    <n v="585"/>
    <n v="1570"/>
    <d v="2026-05-12T09:25:27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1"/>
    <n v="1"/>
    <n v="5456039"/>
    <s v=""/>
    <s v="IRMAOS ESPADARI"/>
    <x v="20"/>
    <n v="1.4803999999999999"/>
    <n v="22.2059"/>
    <n v="1"/>
    <x v="9"/>
    <s v="TF"/>
    <n v="805"/>
    <n v="18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2"/>
    <n v="2"/>
    <n v="5456040"/>
    <s v=""/>
    <s v="IRMAOS ESPADARI"/>
    <x v="20"/>
    <n v="1.4803999999999999"/>
    <n v="22.2059"/>
    <n v="1"/>
    <x v="9"/>
    <s v="TF"/>
    <n v="805"/>
    <n v="18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3"/>
    <n v="3"/>
    <n v="5456041"/>
    <s v=""/>
    <s v="IRMAOS ESPADARI"/>
    <x v="20"/>
    <n v="0.60209999999999997"/>
    <n v="9.0315999999999992"/>
    <n v="1"/>
    <x v="9"/>
    <s v="TF"/>
    <n v="1347"/>
    <n v="447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4"/>
    <n v="4"/>
    <n v="5456042"/>
    <s v=""/>
    <s v="IRMAOS ESPADARI"/>
    <x v="20"/>
    <n v="0.74229999999999996"/>
    <n v="11.1343"/>
    <n v="1"/>
    <x v="9"/>
    <s v="TF"/>
    <n v="1422"/>
    <n v="522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5"/>
    <n v="5"/>
    <n v="5456043"/>
    <s v=""/>
    <s v="IRMAOS ESPADARI"/>
    <x v="20"/>
    <n v="0.90900000000000003"/>
    <n v="13.634399999999999"/>
    <n v="1"/>
    <x v="9"/>
    <s v="TF"/>
    <n v="760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6"/>
    <n v="6"/>
    <n v="5456044"/>
    <s v=""/>
    <s v="IRMAOS ESPADARI"/>
    <x v="20"/>
    <n v="0.90900000000000003"/>
    <n v="13.634399999999999"/>
    <n v="1"/>
    <x v="9"/>
    <s v="TF"/>
    <n v="760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7"/>
    <n v="7"/>
    <n v="5456045"/>
    <s v=""/>
    <s v="IRMAOS ESPADARI"/>
    <x v="20"/>
    <n v="1.0566"/>
    <n v="15.8483"/>
    <n v="1"/>
    <x v="9"/>
    <s v="TF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8"/>
    <n v="8"/>
    <n v="5456046"/>
    <s v=""/>
    <s v="IRMAOS ESPADARI"/>
    <x v="20"/>
    <n v="1.0566"/>
    <n v="15.8483"/>
    <n v="1"/>
    <x v="9"/>
    <s v="TF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09"/>
    <n v="9"/>
    <n v="5456047"/>
    <s v=""/>
    <s v="IRMAOS ESPADARI"/>
    <x v="20"/>
    <n v="1.0566"/>
    <n v="15.8483"/>
    <n v="1"/>
    <x v="9"/>
    <s v="TF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0"/>
    <n v="10"/>
    <n v="5456048"/>
    <s v=""/>
    <s v="IRMAOS ESPADARI"/>
    <x v="20"/>
    <n v="1.0566"/>
    <n v="15.8483"/>
    <n v="1"/>
    <x v="9"/>
    <s v="TF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1"/>
    <n v="11"/>
    <n v="5456049"/>
    <s v=""/>
    <s v="IRMAOS ESPADARI"/>
    <x v="20"/>
    <n v="0.96519999999999995"/>
    <n v="14.477600000000001"/>
    <n v="1"/>
    <x v="9"/>
    <s v="TF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2"/>
    <n v="12"/>
    <n v="5456050"/>
    <s v=""/>
    <s v="IRMAOS ESPADARI"/>
    <x v="20"/>
    <n v="0.96519999999999995"/>
    <n v="14.477600000000001"/>
    <n v="1"/>
    <x v="9"/>
    <s v="TF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3"/>
    <n v="13"/>
    <n v="5456051"/>
    <s v=""/>
    <s v="IRMAOS ESPADARI"/>
    <x v="20"/>
    <n v="0.96519999999999995"/>
    <n v="14.477600000000001"/>
    <n v="1"/>
    <x v="9"/>
    <s v="TF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4"/>
    <n v="14"/>
    <n v="5456052"/>
    <s v=""/>
    <s v="IRMAOS ESPADARI"/>
    <x v="20"/>
    <n v="0.96519999999999995"/>
    <n v="14.477600000000001"/>
    <n v="1"/>
    <x v="9"/>
    <s v="TF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5"/>
    <n v="15"/>
    <n v="5456053"/>
    <s v=""/>
    <s v="IRMAOS ESPADARI"/>
    <x v="20"/>
    <n v="1.0307999999999999"/>
    <n v="15.4619"/>
    <n v="1"/>
    <x v="9"/>
    <s v="TF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6"/>
    <n v="16"/>
    <n v="5456054"/>
    <s v=""/>
    <s v="IRMAOS ESPADARI"/>
    <x v="20"/>
    <n v="1.0307999999999999"/>
    <n v="15.4619"/>
    <n v="1"/>
    <x v="9"/>
    <s v="TF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7"/>
    <n v="17"/>
    <n v="5456055"/>
    <s v=""/>
    <s v="IRMAOS ESPADARI"/>
    <x v="20"/>
    <n v="1.0307999999999999"/>
    <n v="15.4619"/>
    <n v="1"/>
    <x v="9"/>
    <s v="TF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8"/>
    <n v="18"/>
    <n v="5456056"/>
    <s v=""/>
    <s v="IRMAOS ESPADARI"/>
    <x v="20"/>
    <n v="1.0307999999999999"/>
    <n v="15.4619"/>
    <n v="1"/>
    <x v="9"/>
    <s v="TF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19"/>
    <n v="19"/>
    <n v="5456057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20"/>
    <n v="20"/>
    <n v="5456058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21"/>
    <n v="21"/>
    <n v="5456059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22"/>
    <n v="22"/>
    <n v="5456060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23"/>
    <n v="23"/>
    <n v="5456061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24"/>
    <n v="24"/>
    <n v="5456062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25"/>
    <n v="25"/>
    <n v="5456063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5905"/>
    <s v="0000-0026"/>
    <n v="26"/>
    <n v="5456064"/>
    <s v=""/>
    <s v="IRMAOS ESPADARI"/>
    <x v="20"/>
    <n v="1.3015000000000001"/>
    <n v="19.522500000000001"/>
    <n v="1"/>
    <x v="9"/>
    <s v="TF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905"/>
    <s v="0000-0027"/>
    <n v="27"/>
    <n v="5456065"/>
    <s v=""/>
    <s v="IRMAOS ESPADARI"/>
    <x v="20"/>
    <n v="1.1391"/>
    <n v="22.782699999999998"/>
    <n v="1"/>
    <x v="7"/>
    <s v="TF"/>
    <n v="544"/>
    <n v="2094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5905"/>
    <s v="0000-0028"/>
    <n v="28"/>
    <n v="5456066"/>
    <s v=""/>
    <s v="IRMAOS ESPADARI"/>
    <x v="20"/>
    <n v="1.1391"/>
    <n v="22.782699999999998"/>
    <n v="1"/>
    <x v="7"/>
    <s v="TF"/>
    <n v="544"/>
    <n v="2094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906"/>
    <s v="0000-0001"/>
    <n v="1"/>
    <n v="5456067"/>
    <s v=""/>
    <s v="VID LIBRIANI"/>
    <x v="14"/>
    <n v="1.1726000000000001"/>
    <n v="17.588999999999999"/>
    <n v="1"/>
    <x v="9"/>
    <s v="TF"/>
    <n v="1430"/>
    <n v="820"/>
    <d v="2026-05-12T11:01:3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Q"/>
    <e v="#N/A"/>
    <n v="3"/>
    <e v="#N/A"/>
    <n v="335911"/>
    <s v="0001-0001"/>
    <n v="1"/>
    <n v="5456082"/>
    <s v=""/>
    <s v="VID MARILIA"/>
    <x v="12"/>
    <n v="2.7475000000000001"/>
    <n v="54.950400000000002"/>
    <n v="1"/>
    <x v="7"/>
    <s v="TFQ"/>
    <n v="1152"/>
    <n v="2385"/>
    <d v="2026-05-12T12:28:44"/>
    <x v="12"/>
    <m/>
    <m/>
    <m/>
    <m/>
    <m/>
    <m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15"/>
    <s v="0001-0001"/>
    <n v="1"/>
    <n v="5456087"/>
    <s v=""/>
    <s v="L R DISTRIBUIDORA"/>
    <x v="12"/>
    <n v="1.341"/>
    <n v="26.82"/>
    <n v="1"/>
    <x v="7"/>
    <s v="TF"/>
    <n v="600"/>
    <n v="2235"/>
    <d v="2026-05-12T12:55:20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15"/>
    <s v="0001-0002"/>
    <n v="2"/>
    <n v="5456088"/>
    <s v=""/>
    <s v="L R DISTRIBUIDORA"/>
    <x v="12"/>
    <n v="1.4787999999999999"/>
    <n v="29.574999999999999"/>
    <n v="1"/>
    <x v="7"/>
    <s v="TE12"/>
    <n v="650"/>
    <n v="2275"/>
    <d v="2026-05-12T12:55:2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15"/>
    <s v="0002-0003"/>
    <n v="3"/>
    <n v="5456089"/>
    <s v=""/>
    <s v="L R DISTRIBUIDORA"/>
    <x v="12"/>
    <n v="1.341"/>
    <n v="26.82"/>
    <n v="1"/>
    <x v="7"/>
    <s v="TF"/>
    <n v="600"/>
    <n v="2235"/>
    <d v="2026-05-12T12:55:20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15"/>
    <s v="0002-0004"/>
    <n v="4"/>
    <n v="5456090"/>
    <s v=""/>
    <s v="L R DISTRIBUIDORA"/>
    <x v="12"/>
    <n v="1.365"/>
    <n v="27.3"/>
    <n v="1"/>
    <x v="7"/>
    <s v="TE12"/>
    <n v="600"/>
    <n v="2275"/>
    <d v="2026-05-12T12:55:2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17"/>
    <s v="0001-0001"/>
    <n v="1"/>
    <n v="5456149"/>
    <s v=""/>
    <s v="L R DISTRIBUIDORA"/>
    <x v="12"/>
    <n v="2.8188"/>
    <n v="56.375999999999998"/>
    <n v="1"/>
    <x v="7"/>
    <s v="TE12"/>
    <n v="1080"/>
    <n v="2610"/>
    <d v="2026-05-12T12:57:2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953"/>
    <s v="0000-0001"/>
    <n v="1"/>
    <n v="5456479"/>
    <s v=""/>
    <s v="VID LIBRIANI"/>
    <x v="14"/>
    <n v="0.42199999999999999"/>
    <n v="6.3295000000000003"/>
    <n v="1"/>
    <x v="9"/>
    <s v="TF"/>
    <n v="708"/>
    <n v="596"/>
    <d v="2026-05-12T13:39:1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5953"/>
    <s v="0000-0002"/>
    <n v="2"/>
    <n v="5456480"/>
    <s v=""/>
    <s v="VID LIBRIANI"/>
    <x v="14"/>
    <n v="0.42199999999999999"/>
    <n v="6.3295000000000003"/>
    <n v="1"/>
    <x v="9"/>
    <s v="TF"/>
    <n v="708"/>
    <n v="596"/>
    <d v="2026-05-12T13:39:1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5955"/>
    <s v="0001-0001"/>
    <n v="1"/>
    <n v="5456494"/>
    <s v=""/>
    <s v="VID LIBRIANI"/>
    <x v="14"/>
    <n v="0.627"/>
    <n v="12.54"/>
    <n v="1"/>
    <x v="7"/>
    <s v="TF"/>
    <n v="330"/>
    <n v="1900"/>
    <d v="2026-05-12T13:39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5955"/>
    <s v="0001-0002"/>
    <n v="2"/>
    <n v="5456495"/>
    <s v=""/>
    <s v="VID LIBRIANI"/>
    <x v="14"/>
    <n v="1.0069999999999999"/>
    <n v="20.14"/>
    <n v="1"/>
    <x v="7"/>
    <s v="TE12"/>
    <n v="530"/>
    <n v="1900"/>
    <d v="2026-05-12T13:39:1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7"/>
    <s v="0001-0001"/>
    <n v="1"/>
    <n v="5456523"/>
    <s v=""/>
    <s v="L R DISTRIBUIDORA"/>
    <x v="12"/>
    <n v="0.2276"/>
    <n v="4.5510000000000002"/>
    <n v="1"/>
    <x v="7"/>
    <s v="TE12"/>
    <n v="410"/>
    <n v="555"/>
    <d v="2026-05-12T14:36:1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7"/>
    <s v="0001-0002"/>
    <n v="2"/>
    <n v="5456524"/>
    <s v=""/>
    <s v="L R DISTRIBUIDORA"/>
    <x v="12"/>
    <n v="0.2276"/>
    <n v="4.5510000000000002"/>
    <n v="1"/>
    <x v="7"/>
    <s v="TE12"/>
    <n v="410"/>
    <n v="555"/>
    <d v="2026-05-12T14:36:1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E16"/>
    <s v="OK"/>
    <n v="3"/>
    <n v="2"/>
    <n v="335957"/>
    <s v="0002-0003"/>
    <n v="3"/>
    <n v="5456525"/>
    <s v=""/>
    <s v="L R DISTRIBUIDORA"/>
    <x v="12"/>
    <n v="0.65559999999999996"/>
    <n v="9.8339999999999996"/>
    <n v="1"/>
    <x v="9"/>
    <s v="TE16"/>
    <n v="880"/>
    <n v="745"/>
    <d v="2026-05-12T14:36:1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1"/>
    <n v="1"/>
    <n v="5456526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2"/>
    <n v="2"/>
    <n v="5456527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3"/>
    <n v="3"/>
    <n v="5456528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4"/>
    <n v="4"/>
    <n v="5456529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5"/>
    <n v="5"/>
    <n v="5456530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6"/>
    <n v="6"/>
    <n v="5456531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7"/>
    <n v="7"/>
    <n v="5456532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1-0008"/>
    <n v="8"/>
    <n v="5456533"/>
    <s v=""/>
    <s v="L R DISTRIBUIDORA"/>
    <x v="12"/>
    <n v="0.35489999999999999"/>
    <n v="7.0975000000000001"/>
    <n v="1"/>
    <x v="7"/>
    <s v="TF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09"/>
    <n v="9"/>
    <n v="5456534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10"/>
    <n v="10"/>
    <n v="5456535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11"/>
    <n v="11"/>
    <n v="5456536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12"/>
    <n v="12"/>
    <n v="5456537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13"/>
    <n v="13"/>
    <n v="5456538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14"/>
    <n v="14"/>
    <n v="5456539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15"/>
    <n v="15"/>
    <n v="5456540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1-0016"/>
    <n v="16"/>
    <n v="5456541"/>
    <s v=""/>
    <s v="L R DISTRIBUIDORA"/>
    <x v="12"/>
    <n v="0.41560000000000002"/>
    <n v="8.3125"/>
    <n v="1"/>
    <x v="7"/>
    <s v="TE12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2-0017"/>
    <n v="17"/>
    <n v="5456542"/>
    <s v=""/>
    <s v="L R DISTRIBUIDORA"/>
    <x v="12"/>
    <n v="0.31790000000000002"/>
    <n v="6.3585000000000003"/>
    <n v="1"/>
    <x v="7"/>
    <s v="TE12"/>
    <n v="785"/>
    <n v="40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2-0018"/>
    <n v="18"/>
    <n v="5456543"/>
    <s v=""/>
    <s v="L R DISTRIBUIDORA"/>
    <x v="12"/>
    <n v="0.31790000000000002"/>
    <n v="6.3585000000000003"/>
    <n v="1"/>
    <x v="7"/>
    <s v="TE12"/>
    <n v="785"/>
    <n v="40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2-0019"/>
    <n v="19"/>
    <n v="5456544"/>
    <s v=""/>
    <s v="L R DISTRIBUIDORA"/>
    <x v="12"/>
    <n v="0.31790000000000002"/>
    <n v="6.3585000000000003"/>
    <n v="1"/>
    <x v="7"/>
    <s v="TE12"/>
    <n v="785"/>
    <n v="40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3-0020"/>
    <n v="20"/>
    <n v="5456545"/>
    <s v=""/>
    <s v="L R DISTRIBUIDORA"/>
    <x v="12"/>
    <n v="0.46910000000000002"/>
    <n v="9.3825000000000003"/>
    <n v="1"/>
    <x v="7"/>
    <s v="TE12"/>
    <n v="695"/>
    <n v="6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4-0021"/>
    <n v="21"/>
    <n v="5456546"/>
    <s v=""/>
    <s v="L R DISTRIBUIDORA"/>
    <x v="12"/>
    <n v="1.4950000000000001"/>
    <n v="29.899799999999999"/>
    <n v="1"/>
    <x v="7"/>
    <s v="TF"/>
    <n v="678"/>
    <n v="220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4-0022"/>
    <n v="22"/>
    <n v="5456547"/>
    <s v=""/>
    <s v="L R DISTRIBUIDORA"/>
    <x v="12"/>
    <n v="1.4950000000000001"/>
    <n v="29.899799999999999"/>
    <n v="1"/>
    <x v="7"/>
    <s v="TF"/>
    <n v="678"/>
    <n v="220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4-0023"/>
    <n v="23"/>
    <n v="5456548"/>
    <s v=""/>
    <s v="L R DISTRIBUIDORA"/>
    <x v="12"/>
    <n v="1.4950000000000001"/>
    <n v="29.899799999999999"/>
    <n v="1"/>
    <x v="7"/>
    <s v="TF"/>
    <n v="678"/>
    <n v="220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4-0024"/>
    <n v="24"/>
    <n v="5456549"/>
    <s v=""/>
    <s v="L R DISTRIBUIDORA"/>
    <x v="12"/>
    <n v="1.4679"/>
    <n v="29.357399999999998"/>
    <n v="1"/>
    <x v="7"/>
    <s v="TE12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4-0025"/>
    <n v="25"/>
    <n v="5456550"/>
    <s v=""/>
    <s v="L R DISTRIBUIDORA"/>
    <x v="12"/>
    <n v="1.4679"/>
    <n v="29.357399999999998"/>
    <n v="1"/>
    <x v="7"/>
    <s v="TE12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4-0026"/>
    <n v="26"/>
    <n v="5456551"/>
    <s v=""/>
    <s v="L R DISTRIBUIDORA"/>
    <x v="12"/>
    <n v="1.4679"/>
    <n v="29.357399999999998"/>
    <n v="1"/>
    <x v="7"/>
    <s v="TE12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4-0027"/>
    <n v="27"/>
    <n v="5456552"/>
    <s v=""/>
    <s v="L R DISTRIBUIDORA"/>
    <x v="12"/>
    <n v="1.4679"/>
    <n v="29.357399999999998"/>
    <n v="1"/>
    <x v="7"/>
    <s v="TE12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4-0028"/>
    <n v="28"/>
    <n v="5456553"/>
    <s v=""/>
    <s v="L R DISTRIBUIDORA"/>
    <x v="12"/>
    <n v="1.4679"/>
    <n v="29.357399999999998"/>
    <n v="1"/>
    <x v="7"/>
    <s v="TE12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4-0029"/>
    <n v="29"/>
    <n v="5456554"/>
    <s v=""/>
    <s v="L R DISTRIBUIDORA"/>
    <x v="12"/>
    <n v="1.4679"/>
    <n v="29.357399999999998"/>
    <n v="1"/>
    <x v="7"/>
    <s v="TE12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58"/>
    <s v="0005-0030"/>
    <n v="30"/>
    <n v="5456555"/>
    <s v=""/>
    <s v="L R DISTRIBUIDORA"/>
    <x v="12"/>
    <n v="1.4000999999999999"/>
    <n v="28.0014"/>
    <n v="1"/>
    <x v="7"/>
    <s v="TF"/>
    <n v="678"/>
    <n v="206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5-0031"/>
    <n v="31"/>
    <n v="5456556"/>
    <s v=""/>
    <s v="L R DISTRIBUIDORA"/>
    <x v="12"/>
    <n v="1.373"/>
    <n v="27.459"/>
    <n v="1"/>
    <x v="7"/>
    <s v="TE12"/>
    <n v="678"/>
    <n v="202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58"/>
    <s v="0005-0032"/>
    <n v="32"/>
    <n v="5456557"/>
    <s v=""/>
    <s v="L R DISTRIBUIDORA"/>
    <x v="12"/>
    <n v="1.373"/>
    <n v="27.459"/>
    <n v="1"/>
    <x v="7"/>
    <s v="TE12"/>
    <n v="678"/>
    <n v="202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71"/>
    <s v="0001-0001"/>
    <n v="1"/>
    <n v="5456593"/>
    <s v=""/>
    <s v="HORTOGLASS "/>
    <x v="9"/>
    <n v="1.9508000000000001"/>
    <n v="39.015000000000001"/>
    <n v="1"/>
    <x v="7"/>
    <s v="TF"/>
    <n v="850"/>
    <n v="2295"/>
    <d v="2026-05-12T14:58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71"/>
    <s v="0001-0002"/>
    <n v="2"/>
    <n v="5456594"/>
    <s v=""/>
    <s v="HORTOGLASS "/>
    <x v="9"/>
    <n v="2.1015000000000001"/>
    <n v="42.03"/>
    <n v="1"/>
    <x v="7"/>
    <s v="TE12"/>
    <n v="900"/>
    <n v="2335"/>
    <d v="2026-05-12T14:58:5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71"/>
    <s v="0002-0003"/>
    <n v="3"/>
    <n v="5456595"/>
    <s v=""/>
    <s v="HORTOGLASS "/>
    <x v="9"/>
    <n v="2.1819999999999999"/>
    <n v="43.639200000000002"/>
    <n v="1"/>
    <x v="7"/>
    <s v="TE12"/>
    <n v="870"/>
    <n v="2508"/>
    <d v="2026-05-12T14:58:5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71"/>
    <s v="0002-0004"/>
    <n v="4"/>
    <n v="5456596"/>
    <s v=""/>
    <s v="HORTOGLASS "/>
    <x v="9"/>
    <n v="2.0238"/>
    <n v="40.475200000000001"/>
    <n v="1"/>
    <x v="7"/>
    <s v="TF"/>
    <n v="820"/>
    <n v="2468"/>
    <d v="2026-05-12T14:58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5971"/>
    <s v="0003-0005"/>
    <n v="5"/>
    <n v="5456597"/>
    <s v=""/>
    <s v="HORTOGLASS "/>
    <x v="9"/>
    <n v="2.4493"/>
    <n v="48.985599999999998"/>
    <n v="1"/>
    <x v="7"/>
    <s v="TE12"/>
    <n v="860"/>
    <n v="2848"/>
    <d v="2026-05-12T14:58:5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5971"/>
    <s v="0003-0006"/>
    <n v="6"/>
    <n v="5456598"/>
    <s v=""/>
    <s v="HORTOGLASS "/>
    <x v="9"/>
    <n v="2.2745000000000002"/>
    <n v="45.489600000000003"/>
    <n v="1"/>
    <x v="7"/>
    <s v="TF"/>
    <n v="810"/>
    <n v="2808"/>
    <d v="2026-05-12T14:58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1"/>
    <n v="1"/>
    <n v="545692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2"/>
    <n v="2"/>
    <n v="545692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3"/>
    <n v="3"/>
    <n v="545692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4"/>
    <n v="4"/>
    <n v="545692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5"/>
    <n v="5"/>
    <n v="545692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6"/>
    <n v="6"/>
    <n v="545692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7"/>
    <n v="7"/>
    <n v="545692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8"/>
    <n v="8"/>
    <n v="545692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09"/>
    <n v="9"/>
    <n v="545692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0"/>
    <n v="10"/>
    <n v="545693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1"/>
    <n v="11"/>
    <n v="545693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2"/>
    <n v="12"/>
    <n v="545693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3"/>
    <n v="13"/>
    <n v="545693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4"/>
    <n v="14"/>
    <n v="545693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5"/>
    <n v="15"/>
    <n v="545693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6"/>
    <n v="16"/>
    <n v="545693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7"/>
    <n v="17"/>
    <n v="545693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8"/>
    <n v="18"/>
    <n v="545693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19"/>
    <n v="19"/>
    <n v="545693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0"/>
    <n v="20"/>
    <n v="545694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1"/>
    <n v="21"/>
    <n v="545694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2"/>
    <n v="22"/>
    <n v="545694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3"/>
    <n v="23"/>
    <n v="545694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4"/>
    <n v="24"/>
    <n v="545694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5"/>
    <n v="25"/>
    <n v="545694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6"/>
    <n v="26"/>
    <n v="545694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7"/>
    <n v="27"/>
    <n v="545694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8"/>
    <n v="28"/>
    <n v="545694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29"/>
    <n v="29"/>
    <n v="545694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0"/>
    <n v="30"/>
    <n v="545695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1"/>
    <n v="31"/>
    <n v="545695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2"/>
    <n v="32"/>
    <n v="545695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3"/>
    <n v="33"/>
    <n v="545695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4"/>
    <n v="34"/>
    <n v="545695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5"/>
    <n v="35"/>
    <n v="545695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6"/>
    <n v="36"/>
    <n v="545695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7"/>
    <n v="37"/>
    <n v="545695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8"/>
    <n v="38"/>
    <n v="545695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39"/>
    <n v="39"/>
    <n v="545695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0"/>
    <n v="40"/>
    <n v="545696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1"/>
    <n v="41"/>
    <n v="545696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2"/>
    <n v="42"/>
    <n v="545696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3"/>
    <n v="43"/>
    <n v="545696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4"/>
    <n v="44"/>
    <n v="545696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5"/>
    <n v="45"/>
    <n v="545696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6"/>
    <n v="46"/>
    <n v="545696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7"/>
    <n v="47"/>
    <n v="545696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8"/>
    <n v="48"/>
    <n v="545696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49"/>
    <n v="49"/>
    <n v="545696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0"/>
    <n v="50"/>
    <n v="545697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1"/>
    <n v="51"/>
    <n v="545697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2"/>
    <n v="52"/>
    <n v="545697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3"/>
    <n v="53"/>
    <n v="545697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4"/>
    <n v="54"/>
    <n v="545697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5"/>
    <n v="55"/>
    <n v="545697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6"/>
    <n v="56"/>
    <n v="545697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7"/>
    <n v="57"/>
    <n v="545697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8"/>
    <n v="58"/>
    <n v="545697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59"/>
    <n v="59"/>
    <n v="545697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0"/>
    <n v="60"/>
    <n v="545698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1"/>
    <n v="61"/>
    <n v="545698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2"/>
    <n v="62"/>
    <n v="545698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3"/>
    <n v="63"/>
    <n v="545698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4"/>
    <n v="64"/>
    <n v="545698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5"/>
    <n v="65"/>
    <n v="545698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6"/>
    <n v="66"/>
    <n v="545698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7"/>
    <n v="67"/>
    <n v="545698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8"/>
    <n v="68"/>
    <n v="545698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69"/>
    <n v="69"/>
    <n v="545698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0"/>
    <n v="70"/>
    <n v="545699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1"/>
    <n v="71"/>
    <n v="545699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2"/>
    <n v="72"/>
    <n v="545699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3"/>
    <n v="73"/>
    <n v="545699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4"/>
    <n v="74"/>
    <n v="545699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5"/>
    <n v="75"/>
    <n v="545699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6"/>
    <n v="76"/>
    <n v="545699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7"/>
    <n v="77"/>
    <n v="545699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8"/>
    <n v="78"/>
    <n v="545699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79"/>
    <n v="79"/>
    <n v="545699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0"/>
    <n v="80"/>
    <n v="545700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1"/>
    <n v="81"/>
    <n v="545700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2"/>
    <n v="82"/>
    <n v="545700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3"/>
    <n v="83"/>
    <n v="545700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4"/>
    <n v="84"/>
    <n v="545700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5"/>
    <n v="85"/>
    <n v="545700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6"/>
    <n v="86"/>
    <n v="545700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7"/>
    <n v="87"/>
    <n v="545700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8"/>
    <n v="88"/>
    <n v="545700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89"/>
    <n v="89"/>
    <n v="545700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0"/>
    <n v="90"/>
    <n v="545701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1"/>
    <n v="91"/>
    <n v="5457011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2"/>
    <n v="92"/>
    <n v="5457012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3"/>
    <n v="93"/>
    <n v="5457013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4"/>
    <n v="94"/>
    <n v="5457014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5"/>
    <n v="95"/>
    <n v="5457015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6"/>
    <n v="96"/>
    <n v="5457016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7"/>
    <n v="97"/>
    <n v="5457017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8"/>
    <n v="98"/>
    <n v="5457018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099"/>
    <n v="99"/>
    <n v="5457019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16"/>
    <s v="0000-0100"/>
    <n v="100"/>
    <n v="5457020"/>
    <s v=""/>
    <s v="FAT 3º - 23 CAMPESTRE"/>
    <x v="3"/>
    <n v="0.42859999999999998"/>
    <n v="6.4294000000000002"/>
    <n v="1"/>
    <x v="3"/>
    <s v="PF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6030"/>
    <s v="0000-0001"/>
    <n v="1"/>
    <n v="5457069"/>
    <s v=""/>
    <s v="QUADRI ESQ"/>
    <x v="20"/>
    <n v="0.71299999999999997"/>
    <n v="10.695499999999999"/>
    <n v="1"/>
    <x v="9"/>
    <s v="TF"/>
    <n v="527"/>
    <n v="1353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6030"/>
    <s v="0000-0002"/>
    <n v="2"/>
    <n v="5457070"/>
    <s v=""/>
    <s v="QUADRI ESQ"/>
    <x v="20"/>
    <n v="0.71299999999999997"/>
    <n v="10.695499999999999"/>
    <n v="1"/>
    <x v="9"/>
    <s v="TF"/>
    <n v="527"/>
    <n v="1353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6030"/>
    <s v="0000-0003"/>
    <n v="3"/>
    <n v="5457071"/>
    <s v=""/>
    <s v="QUADRI ESQ"/>
    <x v="20"/>
    <n v="0.84250000000000003"/>
    <n v="12.637499999999999"/>
    <n v="1"/>
    <x v="9"/>
    <s v="TF"/>
    <n v="625"/>
    <n v="134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6030"/>
    <s v="0000-0004"/>
    <n v="4"/>
    <n v="5457072"/>
    <s v=""/>
    <s v="QUADRI ESQ"/>
    <x v="20"/>
    <n v="0.84250000000000003"/>
    <n v="12.637499999999999"/>
    <n v="1"/>
    <x v="9"/>
    <s v="TF"/>
    <n v="625"/>
    <n v="134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6030"/>
    <s v="0000-0005"/>
    <n v="5"/>
    <n v="5457073"/>
    <s v=""/>
    <s v="QUADRI ESQ"/>
    <x v="20"/>
    <n v="1.3225"/>
    <n v="19.837700000000002"/>
    <n v="1"/>
    <x v="9"/>
    <s v="TF"/>
    <n v="877"/>
    <n v="150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6-TF"/>
    <s v="OK"/>
    <n v="3"/>
    <n v="2"/>
    <n v="336030"/>
    <s v="0000-0006"/>
    <n v="6"/>
    <n v="5457074"/>
    <s v=""/>
    <s v="QUADRI ESQ"/>
    <x v="20"/>
    <n v="1.3225"/>
    <n v="19.837700000000002"/>
    <n v="1"/>
    <x v="9"/>
    <s v="TF"/>
    <n v="877"/>
    <n v="150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6031"/>
    <s v="0000-0001"/>
    <n v="1"/>
    <n v="5457077"/>
    <s v=""/>
    <s v="QUADRI ESQ"/>
    <x v="20"/>
    <n v="2.6459999999999999"/>
    <n v="52.919699999999999"/>
    <n v="1"/>
    <x v="7"/>
    <s v="TF"/>
    <n v="1263"/>
    <n v="2095"/>
    <d v="2026-05-12T16:09:3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INC08-TF"/>
    <s v="OK"/>
    <n v="3"/>
    <n v="2"/>
    <n v="336031"/>
    <s v="0000-0002"/>
    <n v="2"/>
    <n v="5457078"/>
    <s v=""/>
    <s v="QUADRI ESQ"/>
    <x v="20"/>
    <n v="2.6459999999999999"/>
    <n v="52.919699999999999"/>
    <n v="1"/>
    <x v="7"/>
    <s v="TF"/>
    <n v="1263"/>
    <n v="2095"/>
    <d v="2026-05-12T16:09:3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6T00:00:00"/>
    <d v="2026-05-20T00:00:00"/>
    <s v="LMINC06-PF"/>
    <s v="URGENTE"/>
    <n v="3"/>
    <n v="4"/>
    <n v="336034"/>
    <s v="0000-0001"/>
    <n v="1"/>
    <n v="5457087"/>
    <s v=""/>
    <s v="QUADRI ESQ"/>
    <x v="20"/>
    <n v="0.61229999999999996"/>
    <n v="9.1847999999999992"/>
    <n v="1"/>
    <x v="18"/>
    <s v="PF"/>
    <n v="890"/>
    <n v="688"/>
    <d v="2026-05-12T16:11:24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INC06-PF"/>
    <s v="URGENTE"/>
    <n v="3"/>
    <n v="4"/>
    <n v="336034"/>
    <s v="0000-0002"/>
    <n v="2"/>
    <n v="5457088"/>
    <s v=""/>
    <s v="QUADRI ESQ"/>
    <x v="20"/>
    <n v="0.61229999999999996"/>
    <n v="9.1847999999999992"/>
    <n v="1"/>
    <x v="18"/>
    <s v="PF"/>
    <n v="890"/>
    <n v="688"/>
    <d v="2026-05-12T16:11:24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1"/>
    <n v="1"/>
    <n v="5457089"/>
    <s v=""/>
    <s v="QUADRI ESQ"/>
    <x v="20"/>
    <n v="6.5000000000000002E-2"/>
    <n v="0.97450000000000003"/>
    <n v="1"/>
    <x v="3"/>
    <s v="PF"/>
    <n v="355"/>
    <n v="183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2"/>
    <n v="2"/>
    <n v="5457090"/>
    <s v=""/>
    <s v="QUADRI ESQ"/>
    <x v="20"/>
    <n v="6.5000000000000002E-2"/>
    <n v="0.97450000000000003"/>
    <n v="1"/>
    <x v="3"/>
    <s v="PF"/>
    <n v="355"/>
    <n v="183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3"/>
    <n v="3"/>
    <n v="5457091"/>
    <s v=""/>
    <s v="QUADRI ESQ"/>
    <x v="20"/>
    <n v="8.4599999999999995E-2"/>
    <n v="1.2689999999999999"/>
    <n v="1"/>
    <x v="3"/>
    <s v="PF"/>
    <n v="470"/>
    <n v="180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4"/>
    <n v="4"/>
    <n v="5457092"/>
    <s v=""/>
    <s v="QUADRI ESQ"/>
    <x v="20"/>
    <n v="8.4599999999999995E-2"/>
    <n v="1.2689999999999999"/>
    <n v="1"/>
    <x v="3"/>
    <s v="PF"/>
    <n v="470"/>
    <n v="180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5"/>
    <n v="5"/>
    <n v="5457093"/>
    <s v=""/>
    <s v="QUADRI ESQ"/>
    <x v="20"/>
    <n v="0.3629"/>
    <n v="5.4432"/>
    <n v="1"/>
    <x v="3"/>
    <s v="PF"/>
    <n v="269"/>
    <n v="1349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6"/>
    <n v="6"/>
    <n v="5457094"/>
    <s v=""/>
    <s v="QUADRI ESQ"/>
    <x v="20"/>
    <n v="0.3881"/>
    <n v="5.8209999999999997"/>
    <n v="1"/>
    <x v="3"/>
    <s v="PF"/>
    <n v="371"/>
    <n v="1046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7"/>
    <n v="7"/>
    <n v="5457095"/>
    <s v=""/>
    <s v="QUADRI ESQ"/>
    <x v="20"/>
    <n v="0.36830000000000002"/>
    <n v="5.5237999999999996"/>
    <n v="1"/>
    <x v="3"/>
    <s v="PF"/>
    <n v="274"/>
    <n v="1344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8"/>
    <n v="8"/>
    <n v="5457096"/>
    <s v=""/>
    <s v="QUADRI ESQ"/>
    <x v="20"/>
    <n v="0.39329999999999998"/>
    <n v="5.8994"/>
    <n v="1"/>
    <x v="3"/>
    <s v="PF"/>
    <n v="376"/>
    <n v="1046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09"/>
    <n v="9"/>
    <n v="5457097"/>
    <s v=""/>
    <s v="QUADRI ESQ"/>
    <x v="20"/>
    <n v="0.37780000000000002"/>
    <n v="5.6665000000000001"/>
    <n v="1"/>
    <x v="3"/>
    <s v="PF"/>
    <n v="279"/>
    <n v="1354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LMLT06-PF"/>
    <s v="URGENTE"/>
    <n v="3"/>
    <n v="4"/>
    <n v="336035"/>
    <s v="0000-0010"/>
    <n v="10"/>
    <n v="5457098"/>
    <s v=""/>
    <s v="QUADRI ESQ"/>
    <x v="20"/>
    <n v="0.39850000000000002"/>
    <n v="5.9779"/>
    <n v="1"/>
    <x v="3"/>
    <s v="PF"/>
    <n v="381"/>
    <n v="1046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6T00:00:00"/>
    <d v="2026-05-20T00:00:00"/>
    <s v="INC08-TFJ"/>
    <e v="#N/A"/>
    <n v="3"/>
    <e v="#N/A"/>
    <n v="336037"/>
    <s v="0000-0001"/>
    <n v="1"/>
    <n v="5457101"/>
    <s v=""/>
    <s v="QUADRI ESQ"/>
    <x v="20"/>
    <n v="4.1473000000000004"/>
    <n v="82.946399999999997"/>
    <n v="1"/>
    <x v="7"/>
    <s v="TFJ"/>
    <n v="1284"/>
    <n v="3230"/>
    <d v="2026-05-12T16:10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063"/>
    <s v="0001-0001"/>
    <n v="1"/>
    <n v="5457241"/>
    <s v=""/>
    <s v="L R DISTRIBUIDORA"/>
    <x v="12"/>
    <n v="0.49880000000000002"/>
    <n v="9.9749999999999996"/>
    <n v="1"/>
    <x v="7"/>
    <s v="TE16"/>
    <n v="570"/>
    <n v="875"/>
    <d v="2026-05-12T16:36:35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063"/>
    <s v="0001-0002"/>
    <n v="2"/>
    <n v="5457242"/>
    <s v=""/>
    <s v="L R DISTRIBUIDORA"/>
    <x v="12"/>
    <n v="0.49880000000000002"/>
    <n v="9.9749999999999996"/>
    <n v="1"/>
    <x v="7"/>
    <s v="TE16"/>
    <n v="570"/>
    <n v="875"/>
    <d v="2026-05-12T16:36:35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"/>
    <s v="OK"/>
    <n v="3"/>
    <n v="2"/>
    <n v="336072"/>
    <s v="0001-0001"/>
    <n v="1"/>
    <n v="5457271"/>
    <s v=""/>
    <s v="L R DISTRIBUIDORA"/>
    <x v="12"/>
    <n v="0.40760000000000002"/>
    <n v="8.1509999999999998"/>
    <n v="1"/>
    <x v="7"/>
    <s v="TE"/>
    <n v="570"/>
    <n v="715"/>
    <d v="2026-05-12T16:48:3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"/>
    <s v="OK"/>
    <n v="3"/>
    <n v="2"/>
    <n v="336072"/>
    <s v="0001-0002"/>
    <n v="2"/>
    <n v="5457272"/>
    <s v=""/>
    <s v="L R DISTRIBUIDORA"/>
    <x v="12"/>
    <n v="0.40760000000000002"/>
    <n v="8.1509999999999998"/>
    <n v="1"/>
    <x v="7"/>
    <s v="TE"/>
    <n v="570"/>
    <n v="715"/>
    <d v="2026-05-12T16:48:3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6"/>
    <s v="OK"/>
    <n v="3"/>
    <n v="2"/>
    <n v="336092"/>
    <s v="0000-0001"/>
    <n v="1"/>
    <n v="5457712"/>
    <s v=""/>
    <s v="INOVA PROJETOS "/>
    <x v="0"/>
    <n v="2.6823999999999999"/>
    <n v="53.648000000000003"/>
    <n v="1"/>
    <x v="7"/>
    <s v="TE16"/>
    <n v="1120"/>
    <n v="2395"/>
    <d v="2026-05-12T17:36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6"/>
    <s v="OK"/>
    <n v="3"/>
    <n v="2"/>
    <n v="336092"/>
    <s v="0000-0002"/>
    <n v="2"/>
    <n v="5457713"/>
    <s v=""/>
    <s v="INOVA PROJETOS "/>
    <x v="0"/>
    <n v="2.2513000000000001"/>
    <n v="45.026000000000003"/>
    <n v="1"/>
    <x v="7"/>
    <s v="TE16"/>
    <n v="940"/>
    <n v="2395"/>
    <d v="2026-05-12T17:36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098"/>
    <s v="0001-0001"/>
    <n v="1"/>
    <n v="5457740"/>
    <s v=""/>
    <s v="FLOR VIDROS "/>
    <x v="9"/>
    <n v="1.5038"/>
    <n v="30.076799999999999"/>
    <n v="1"/>
    <x v="7"/>
    <s v="TE16"/>
    <n v="723"/>
    <n v="2080"/>
    <d v="2026-05-12T17:46:52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099"/>
    <s v="0001-0001"/>
    <n v="1"/>
    <n v="5457741"/>
    <s v=""/>
    <s v="FLOR VIDROS "/>
    <x v="9"/>
    <n v="1.6155999999999999"/>
    <n v="32.311399999999999"/>
    <n v="1"/>
    <x v="7"/>
    <s v="TE16"/>
    <n v="773"/>
    <n v="2090"/>
    <d v="2026-05-12T17:47:0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100"/>
    <s v="0001-0001"/>
    <n v="1"/>
    <n v="5457742"/>
    <s v=""/>
    <s v="FLOR VIDROS "/>
    <x v="9"/>
    <n v="1.5988"/>
    <n v="31.977"/>
    <n v="1"/>
    <x v="7"/>
    <s v="TE16"/>
    <n v="765"/>
    <n v="2090"/>
    <d v="2026-05-12T17:47:1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101"/>
    <s v="0001-0001"/>
    <n v="1"/>
    <n v="5457743"/>
    <s v=""/>
    <s v="FLOR VIDROS "/>
    <x v="9"/>
    <n v="1.7035"/>
    <n v="34.069000000000003"/>
    <n v="1"/>
    <x v="7"/>
    <s v="TE16"/>
    <n v="785"/>
    <n v="2170"/>
    <d v="2026-05-12T17:47:32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102"/>
    <s v="0001-0001"/>
    <n v="1"/>
    <n v="5457744"/>
    <s v=""/>
    <s v="VID BEZERRA"/>
    <x v="9"/>
    <n v="1.9856"/>
    <n v="39.710999999999999"/>
    <n v="1"/>
    <x v="7"/>
    <s v="TE16"/>
    <n v="930"/>
    <n v="2135"/>
    <d v="2026-05-12T17:47:4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"/>
    <s v="OK"/>
    <n v="3"/>
    <n v="2"/>
    <n v="336103"/>
    <s v="0001-0001"/>
    <n v="1"/>
    <n v="5457745"/>
    <s v=""/>
    <s v="VID BEZERRA"/>
    <x v="9"/>
    <n v="0.4572"/>
    <n v="9.1449999999999996"/>
    <n v="1"/>
    <x v="7"/>
    <s v="TE"/>
    <n v="775"/>
    <n v="590"/>
    <d v="2026-05-12T17:47:5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4"/>
    <s v="0001-0001"/>
    <n v="1"/>
    <n v="5457746"/>
    <s v=""/>
    <s v="VID BEZERRA"/>
    <x v="9"/>
    <n v="0.41199999999999998"/>
    <n v="8.24"/>
    <n v="1"/>
    <x v="7"/>
    <s v="TF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4"/>
    <s v="0001-0002"/>
    <n v="2"/>
    <n v="5457747"/>
    <s v=""/>
    <s v="VID BEZERRA"/>
    <x v="9"/>
    <n v="0.41199999999999998"/>
    <n v="8.24"/>
    <n v="1"/>
    <x v="7"/>
    <s v="TF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4"/>
    <s v="0001-0003"/>
    <n v="3"/>
    <n v="5457748"/>
    <s v=""/>
    <s v="VID BEZERRA"/>
    <x v="9"/>
    <n v="0.41199999999999998"/>
    <n v="8.24"/>
    <n v="1"/>
    <x v="7"/>
    <s v="TF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4"/>
    <s v="0001-0004"/>
    <n v="4"/>
    <n v="5457749"/>
    <s v=""/>
    <s v="VID BEZERRA"/>
    <x v="9"/>
    <n v="0.41199999999999998"/>
    <n v="8.24"/>
    <n v="1"/>
    <x v="7"/>
    <s v="TF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4"/>
    <s v="0001-0005"/>
    <n v="5"/>
    <n v="5457750"/>
    <s v=""/>
    <s v="VID BEZERRA"/>
    <x v="9"/>
    <n v="0.48149999999999998"/>
    <n v="9.6300000000000008"/>
    <n v="1"/>
    <x v="7"/>
    <s v="TE12"/>
    <n v="450"/>
    <n v="107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4"/>
    <s v="0001-0006"/>
    <n v="6"/>
    <n v="5457751"/>
    <s v=""/>
    <s v="VID BEZERRA"/>
    <x v="9"/>
    <n v="0.48149999999999998"/>
    <n v="9.6300000000000008"/>
    <n v="1"/>
    <x v="7"/>
    <s v="TE12"/>
    <n v="450"/>
    <n v="107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4"/>
    <s v="0001-0007"/>
    <n v="7"/>
    <n v="5457752"/>
    <s v=""/>
    <s v="VID BEZERRA"/>
    <x v="9"/>
    <n v="0.48380000000000001"/>
    <n v="9.6750000000000007"/>
    <n v="1"/>
    <x v="7"/>
    <s v="TE12"/>
    <n v="450"/>
    <n v="1075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4"/>
    <s v="0001-0008"/>
    <n v="8"/>
    <n v="5457753"/>
    <s v=""/>
    <s v="VID BEZERRA"/>
    <x v="9"/>
    <n v="0.48380000000000001"/>
    <n v="9.6750000000000007"/>
    <n v="1"/>
    <x v="7"/>
    <s v="TE12"/>
    <n v="450"/>
    <n v="1075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4"/>
    <s v="0002-0009"/>
    <n v="9"/>
    <n v="5457754"/>
    <s v=""/>
    <s v="VID BEZERRA"/>
    <x v="9"/>
    <n v="0.40799999999999997"/>
    <n v="8.16"/>
    <n v="1"/>
    <x v="7"/>
    <s v="TF"/>
    <n v="400"/>
    <n v="102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4"/>
    <s v="0002-0010"/>
    <n v="10"/>
    <n v="5457755"/>
    <s v=""/>
    <s v="VID BEZERRA"/>
    <x v="9"/>
    <n v="0.40799999999999997"/>
    <n v="8.16"/>
    <n v="1"/>
    <x v="7"/>
    <s v="TF"/>
    <n v="400"/>
    <n v="102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4"/>
    <s v="0002-0011"/>
    <n v="11"/>
    <n v="5457756"/>
    <s v=""/>
    <s v="VID BEZERRA"/>
    <x v="9"/>
    <n v="0.46110000000000001"/>
    <n v="9.2219999999999995"/>
    <n v="1"/>
    <x v="7"/>
    <s v="TE12"/>
    <n v="435"/>
    <n v="106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4"/>
    <s v="0002-0012"/>
    <n v="12"/>
    <n v="5457757"/>
    <s v=""/>
    <s v="VID BEZERRA"/>
    <x v="9"/>
    <n v="0.46110000000000001"/>
    <n v="9.2219999999999995"/>
    <n v="1"/>
    <x v="7"/>
    <s v="TE12"/>
    <n v="435"/>
    <n v="106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5"/>
    <s v="0000-0004"/>
    <n v="4"/>
    <n v="5457761"/>
    <s v=""/>
    <s v="ESQUADRIQUALITY"/>
    <x v="9"/>
    <n v="1.228"/>
    <n v="24.56"/>
    <n v="1"/>
    <x v="7"/>
    <s v="TE12"/>
    <n v="1228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5"/>
    <s v="0001-0001"/>
    <n v="1"/>
    <n v="5457758"/>
    <s v=""/>
    <s v="ESQUADRIQUALITY"/>
    <x v="9"/>
    <n v="1.21"/>
    <n v="24.2"/>
    <n v="1"/>
    <x v="7"/>
    <s v="TE12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5"/>
    <s v="0002-0002"/>
    <n v="2"/>
    <n v="5457759"/>
    <s v=""/>
    <s v="ESQUADRIQUALITY"/>
    <x v="9"/>
    <n v="1.21"/>
    <n v="24.2"/>
    <n v="1"/>
    <x v="7"/>
    <s v="TE12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5"/>
    <s v="0002-0003"/>
    <n v="3"/>
    <n v="5457760"/>
    <s v=""/>
    <s v="ESQUADRIQUALITY"/>
    <x v="9"/>
    <n v="1.21"/>
    <n v="24.2"/>
    <n v="1"/>
    <x v="7"/>
    <s v="TE12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5"/>
    <s v="0003-0005"/>
    <n v="5"/>
    <n v="5457762"/>
    <s v=""/>
    <s v="ESQUADRIQUALITY"/>
    <x v="9"/>
    <n v="1.21"/>
    <n v="24.2"/>
    <n v="1"/>
    <x v="7"/>
    <s v="TE12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106"/>
    <s v="0001-0001"/>
    <n v="1"/>
    <n v="5457763"/>
    <s v=""/>
    <s v="VID BEZERRA"/>
    <x v="9"/>
    <n v="1.4238"/>
    <n v="28.475000000000001"/>
    <n v="1"/>
    <x v="7"/>
    <s v="TE16"/>
    <n v="670"/>
    <n v="2125"/>
    <d v="2026-05-12T17:50:17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106"/>
    <s v="0002-0002"/>
    <n v="2"/>
    <n v="5457764"/>
    <s v=""/>
    <s v="VID BEZERRA"/>
    <x v="9"/>
    <n v="1.8851"/>
    <n v="37.701000000000001"/>
    <n v="1"/>
    <x v="7"/>
    <s v="TE16"/>
    <n v="885"/>
    <n v="2130"/>
    <d v="2026-05-12T17:50:17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106"/>
    <s v="0003-0003"/>
    <n v="3"/>
    <n v="5457765"/>
    <s v=""/>
    <s v="VID BEZERRA"/>
    <x v="9"/>
    <n v="1.8404"/>
    <n v="36.808"/>
    <n v="1"/>
    <x v="7"/>
    <s v="TE16"/>
    <n v="860"/>
    <n v="2140"/>
    <d v="2026-05-12T17:50:17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7"/>
    <s v="0001-0001"/>
    <n v="1"/>
    <n v="5457766"/>
    <s v=""/>
    <s v="VID BEZERRA"/>
    <x v="9"/>
    <n v="0.17599999999999999"/>
    <n v="3.52"/>
    <n v="1"/>
    <x v="7"/>
    <s v="TF"/>
    <n v="550"/>
    <n v="320"/>
    <d v="2026-05-12T17:50:3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7"/>
    <s v="0001-0002"/>
    <n v="2"/>
    <n v="5457767"/>
    <s v=""/>
    <s v="VID BEZERRA"/>
    <x v="9"/>
    <n v="0.216"/>
    <n v="4.32"/>
    <n v="1"/>
    <x v="7"/>
    <s v="TE12"/>
    <n v="600"/>
    <n v="360"/>
    <d v="2026-05-12T17:50:3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6"/>
    <s v="OK"/>
    <n v="3"/>
    <n v="2"/>
    <n v="336108"/>
    <s v="0000-0001"/>
    <n v="1"/>
    <n v="5457768"/>
    <s v=""/>
    <s v="ESQUADRIQUALITY"/>
    <x v="9"/>
    <n v="1.135"/>
    <n v="22.7"/>
    <n v="1"/>
    <x v="7"/>
    <s v="TE16"/>
    <n v="1135"/>
    <n v="1000"/>
    <d v="2026-05-12T17:50:5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08"/>
    <s v="0001-0002"/>
    <n v="2"/>
    <n v="5457769"/>
    <s v=""/>
    <s v="ESQUADRIQUALITY"/>
    <x v="9"/>
    <n v="1.1299999999999999"/>
    <n v="22.6"/>
    <n v="1"/>
    <x v="7"/>
    <s v="TE12"/>
    <n v="1130"/>
    <n v="1000"/>
    <d v="2026-05-12T17:50:5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9"/>
    <s v="0000-0002"/>
    <n v="2"/>
    <n v="5457771"/>
    <s v=""/>
    <s v="ESQUADRIQUALITY"/>
    <x v="9"/>
    <n v="2.0295000000000001"/>
    <n v="40.590000000000003"/>
    <n v="1"/>
    <x v="7"/>
    <s v="TF"/>
    <n v="1100"/>
    <n v="1845"/>
    <d v="2026-05-12T17:5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09"/>
    <s v="0000-0003"/>
    <n v="3"/>
    <n v="5457772"/>
    <s v=""/>
    <s v="ESQUADRIQUALITY"/>
    <x v="9"/>
    <n v="2.0295000000000001"/>
    <n v="40.590000000000003"/>
    <n v="1"/>
    <x v="7"/>
    <s v="TF"/>
    <n v="1100"/>
    <n v="1845"/>
    <d v="2026-05-12T17:5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10"/>
    <s v="0001-0001"/>
    <n v="1"/>
    <n v="5457773"/>
    <s v=""/>
    <s v="ESQUADRIQUALITY"/>
    <x v="9"/>
    <n v="0.43430000000000002"/>
    <n v="8.6856000000000009"/>
    <n v="1"/>
    <x v="7"/>
    <s v="TF"/>
    <n v="462"/>
    <n v="940"/>
    <d v="2026-05-12T17:51:2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10"/>
    <s v="0001-0002"/>
    <n v="2"/>
    <n v="5457774"/>
    <s v=""/>
    <s v="ESQUADRIQUALITY"/>
    <x v="9"/>
    <n v="0.43430000000000002"/>
    <n v="8.6856000000000009"/>
    <n v="1"/>
    <x v="7"/>
    <s v="TF"/>
    <n v="462"/>
    <n v="940"/>
    <d v="2026-05-12T17:51:2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10"/>
    <s v="0001-0003"/>
    <n v="3"/>
    <n v="5457775"/>
    <s v=""/>
    <s v="ESQUADRIQUALITY"/>
    <x v="9"/>
    <n v="0.49199999999999999"/>
    <n v="9.8391999999999999"/>
    <n v="1"/>
    <x v="7"/>
    <s v="TE12"/>
    <n v="502"/>
    <n v="980"/>
    <d v="2026-05-12T17:51:2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10"/>
    <s v="0001-0004"/>
    <n v="4"/>
    <n v="5457776"/>
    <s v=""/>
    <s v="ESQUADRIQUALITY"/>
    <x v="9"/>
    <n v="0.49199999999999999"/>
    <n v="9.8391999999999999"/>
    <n v="1"/>
    <x v="7"/>
    <s v="TE12"/>
    <n v="502"/>
    <n v="980"/>
    <d v="2026-05-12T17:51:2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11"/>
    <s v="0001-0001"/>
    <n v="1"/>
    <n v="5457777"/>
    <s v=""/>
    <s v="ESQUADRIQUALITY"/>
    <x v="9"/>
    <n v="2.3540000000000001"/>
    <n v="47.08"/>
    <n v="1"/>
    <x v="7"/>
    <s v="TE12"/>
    <n v="1100"/>
    <n v="2140"/>
    <d v="2026-05-12T17:51:4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112"/>
    <s v="0001-0001"/>
    <n v="1"/>
    <n v="5457778"/>
    <s v=""/>
    <s v="ESQUADRIQUALITY"/>
    <x v="9"/>
    <n v="1.4947999999999999"/>
    <n v="29.896000000000001"/>
    <n v="1"/>
    <x v="7"/>
    <s v="TF"/>
    <n v="740"/>
    <n v="2020"/>
    <d v="2026-05-12T17:51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112"/>
    <s v="0001-0002"/>
    <n v="2"/>
    <n v="5457779"/>
    <s v=""/>
    <s v="ESQUADRIQUALITY"/>
    <x v="9"/>
    <n v="1.6274"/>
    <n v="32.548000000000002"/>
    <n v="1"/>
    <x v="7"/>
    <s v="TE12"/>
    <n v="790"/>
    <n v="2060"/>
    <d v="2026-05-12T17:51:56"/>
    <x v="12"/>
    <m/>
    <m/>
    <m/>
    <m/>
    <m/>
    <m/>
    <m/>
    <m/>
    <s v="N/R"/>
    <s v="N/R"/>
    <s v="N/R"/>
    <m/>
    <m/>
    <s v="N/R"/>
    <s v="N/R"/>
    <s v="N/R"/>
    <s v="N/R"/>
    <m/>
  </r>
  <r>
    <m/>
    <d v="2026-05-18T00:00:00"/>
    <d v="2026-05-18T00:00:00"/>
    <d v="2026-05-18T00:00:00"/>
    <s v="FUM08-TF"/>
    <s v="OK"/>
    <n v="3"/>
    <n v="2"/>
    <n v="336128"/>
    <s v="0000-0001"/>
    <n v="1"/>
    <n v="5457843"/>
    <s v=""/>
    <s v="MARANATA VID"/>
    <x v="10"/>
    <n v="0.30399999999999999"/>
    <n v="6.08"/>
    <n v="1"/>
    <x v="8"/>
    <s v="TF"/>
    <n v="800"/>
    <n v="380"/>
    <d v="2026-05-13T08:39:57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1"/>
    <n v="1"/>
    <n v="5458158"/>
    <s v=""/>
    <s v="DA "/>
    <x v="0"/>
    <n v="3.6036999999999999"/>
    <n v="72.073800000000006"/>
    <n v="1"/>
    <x v="7"/>
    <s v="TF"/>
    <n v="1364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2"/>
    <n v="2"/>
    <n v="5458159"/>
    <s v=""/>
    <s v="DA "/>
    <x v="0"/>
    <n v="3.6036999999999999"/>
    <n v="72.073800000000006"/>
    <n v="1"/>
    <x v="7"/>
    <s v="TF"/>
    <n v="1364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3"/>
    <n v="3"/>
    <n v="5458160"/>
    <s v=""/>
    <s v="DA "/>
    <x v="0"/>
    <n v="3.6036999999999999"/>
    <n v="72.073800000000006"/>
    <n v="1"/>
    <x v="7"/>
    <s v="TF"/>
    <n v="1364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4"/>
    <n v="4"/>
    <n v="5458161"/>
    <s v=""/>
    <s v="DA "/>
    <x v="0"/>
    <n v="3.3605999999999998"/>
    <n v="67.212500000000006"/>
    <n v="1"/>
    <x v="7"/>
    <s v="TF"/>
    <n v="1272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5"/>
    <n v="5"/>
    <n v="5458162"/>
    <s v=""/>
    <s v="DA "/>
    <x v="0"/>
    <n v="3.3605999999999998"/>
    <n v="67.212500000000006"/>
    <n v="1"/>
    <x v="7"/>
    <s v="TF"/>
    <n v="1272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6"/>
    <n v="6"/>
    <n v="5458163"/>
    <s v=""/>
    <s v="DA "/>
    <x v="0"/>
    <n v="3.3605999999999998"/>
    <n v="67.212500000000006"/>
    <n v="1"/>
    <x v="7"/>
    <s v="TF"/>
    <n v="1272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7"/>
    <n v="7"/>
    <n v="5458164"/>
    <s v=""/>
    <s v="DA "/>
    <x v="0"/>
    <n v="5.2484999999999999"/>
    <n v="104.9697"/>
    <n v="1"/>
    <x v="7"/>
    <s v="TF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8"/>
    <n v="8"/>
    <n v="5458165"/>
    <s v=""/>
    <s v="DA "/>
    <x v="0"/>
    <n v="5.2484999999999999"/>
    <n v="104.9697"/>
    <n v="1"/>
    <x v="7"/>
    <s v="TF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09"/>
    <n v="9"/>
    <n v="5458166"/>
    <s v=""/>
    <s v="DA "/>
    <x v="0"/>
    <n v="5.2484999999999999"/>
    <n v="104.9697"/>
    <n v="1"/>
    <x v="7"/>
    <s v="TF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10"/>
    <n v="10"/>
    <n v="5458167"/>
    <s v=""/>
    <s v="DA "/>
    <x v="0"/>
    <n v="5.2484999999999999"/>
    <n v="104.9697"/>
    <n v="1"/>
    <x v="7"/>
    <s v="TF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11"/>
    <n v="11"/>
    <n v="5458168"/>
    <s v=""/>
    <s v="DA "/>
    <x v="0"/>
    <n v="5.2484999999999999"/>
    <n v="104.9697"/>
    <n v="1"/>
    <x v="7"/>
    <s v="TF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12"/>
    <n v="12"/>
    <n v="5458169"/>
    <s v=""/>
    <s v="DA "/>
    <x v="0"/>
    <n v="2.1705000000000001"/>
    <n v="43.409500000000001"/>
    <n v="1"/>
    <x v="7"/>
    <s v="TF"/>
    <n v="891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13"/>
    <n v="13"/>
    <n v="5458170"/>
    <s v=""/>
    <s v="DA "/>
    <x v="0"/>
    <n v="2.1705000000000001"/>
    <n v="43.409500000000001"/>
    <n v="1"/>
    <x v="7"/>
    <s v="TF"/>
    <n v="891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14"/>
    <n v="14"/>
    <n v="5458171"/>
    <s v=""/>
    <s v="DA "/>
    <x v="0"/>
    <n v="2.1778"/>
    <n v="43.555700000000002"/>
    <n v="1"/>
    <x v="7"/>
    <s v="TF"/>
    <n v="894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181"/>
    <s v="0000-0015"/>
    <n v="15"/>
    <n v="5458172"/>
    <s v=""/>
    <s v="DA "/>
    <x v="0"/>
    <n v="2.1778"/>
    <n v="43.555700000000002"/>
    <n v="1"/>
    <x v="7"/>
    <s v="TF"/>
    <n v="894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183"/>
    <s v="0000-0001"/>
    <n v="1"/>
    <n v="5458174"/>
    <s v=""/>
    <s v="DA "/>
    <x v="0"/>
    <n v="1.8552"/>
    <n v="27.828199999999999"/>
    <n v="1"/>
    <x v="9"/>
    <s v="TF"/>
    <n v="913"/>
    <n v="2032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183"/>
    <s v="0000-0002"/>
    <n v="2"/>
    <n v="5458175"/>
    <s v=""/>
    <s v="DA "/>
    <x v="0"/>
    <n v="1.8552"/>
    <n v="27.828199999999999"/>
    <n v="1"/>
    <x v="9"/>
    <s v="TF"/>
    <n v="913"/>
    <n v="2032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183"/>
    <s v="0000-0003"/>
    <n v="3"/>
    <n v="5458176"/>
    <s v=""/>
    <s v="DA "/>
    <x v="0"/>
    <n v="2.0510999999999999"/>
    <n v="30.767099999999999"/>
    <n v="1"/>
    <x v="9"/>
    <s v="TF"/>
    <n v="910"/>
    <n v="2254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183"/>
    <s v="0000-0004"/>
    <n v="4"/>
    <n v="5458177"/>
    <s v=""/>
    <s v="DA "/>
    <x v="0"/>
    <n v="2.0510999999999999"/>
    <n v="30.767099999999999"/>
    <n v="1"/>
    <x v="9"/>
    <s v="TF"/>
    <n v="910"/>
    <n v="2254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1"/>
    <n v="1"/>
    <n v="5458185"/>
    <s v=""/>
    <s v="DA "/>
    <x v="0"/>
    <n v="0.48859999999999998"/>
    <n v="3.6644999999999999"/>
    <n v="1"/>
    <x v="6"/>
    <s v="CC"/>
    <n v="698"/>
    <n v="700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2"/>
    <n v="2"/>
    <n v="5458186"/>
    <s v=""/>
    <s v="DA "/>
    <x v="0"/>
    <n v="0.48859999999999998"/>
    <n v="3.6644999999999999"/>
    <n v="1"/>
    <x v="6"/>
    <s v="CC"/>
    <n v="698"/>
    <n v="700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3"/>
    <n v="3"/>
    <n v="5458187"/>
    <s v=""/>
    <s v="DA "/>
    <x v="0"/>
    <n v="0.51390000000000002"/>
    <n v="3.8546"/>
    <n v="1"/>
    <x v="6"/>
    <s v="CC"/>
    <n v="705"/>
    <n v="729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4"/>
    <n v="4"/>
    <n v="5458188"/>
    <s v=""/>
    <s v="DA "/>
    <x v="0"/>
    <n v="0.51390000000000002"/>
    <n v="3.8546"/>
    <n v="1"/>
    <x v="6"/>
    <s v="CC"/>
    <n v="705"/>
    <n v="729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5"/>
    <n v="5"/>
    <n v="5458189"/>
    <s v=""/>
    <s v="DA "/>
    <x v="0"/>
    <n v="0.53290000000000004"/>
    <n v="3.9965999999999999"/>
    <n v="1"/>
    <x v="6"/>
    <s v="CC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6"/>
    <n v="6"/>
    <n v="5458190"/>
    <s v=""/>
    <s v="DA "/>
    <x v="0"/>
    <n v="0.53290000000000004"/>
    <n v="3.9965999999999999"/>
    <n v="1"/>
    <x v="6"/>
    <s v="CC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7"/>
    <n v="7"/>
    <n v="5458191"/>
    <s v=""/>
    <s v="DA "/>
    <x v="0"/>
    <n v="0.53290000000000004"/>
    <n v="3.9965999999999999"/>
    <n v="1"/>
    <x v="6"/>
    <s v="CC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8"/>
    <n v="8"/>
    <n v="5458192"/>
    <s v=""/>
    <s v="DA "/>
    <x v="0"/>
    <n v="0.53290000000000004"/>
    <n v="3.9965999999999999"/>
    <n v="1"/>
    <x v="6"/>
    <s v="CC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09"/>
    <n v="9"/>
    <n v="5458193"/>
    <s v=""/>
    <s v="DA "/>
    <x v="0"/>
    <n v="0.622"/>
    <n v="4.6651999999999996"/>
    <n v="1"/>
    <x v="6"/>
    <s v="CC"/>
    <n v="895"/>
    <n v="695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10"/>
    <n v="10"/>
    <n v="5458194"/>
    <s v=""/>
    <s v="DA "/>
    <x v="0"/>
    <n v="0.622"/>
    <n v="4.6651999999999996"/>
    <n v="1"/>
    <x v="6"/>
    <s v="CC"/>
    <n v="895"/>
    <n v="695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186"/>
    <s v="0000-0011"/>
    <n v="11"/>
    <n v="5458195"/>
    <s v=""/>
    <s v="DA "/>
    <x v="0"/>
    <n v="0.622"/>
    <n v="4.6651999999999996"/>
    <n v="1"/>
    <x v="6"/>
    <s v="CC"/>
    <n v="895"/>
    <n v="695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4T00:00:00"/>
    <d v="2026-05-20T00:00:00"/>
    <s v="INC10-TF"/>
    <s v="OK"/>
    <n v="3"/>
    <n v="2"/>
    <n v="336216"/>
    <s v="0001-0001"/>
    <n v="1"/>
    <n v="5458377"/>
    <s v=""/>
    <s v="VID MARILIA"/>
    <x v="12"/>
    <n v="2.16"/>
    <n v="54"/>
    <n v="1"/>
    <x v="11"/>
    <s v="TF"/>
    <n v="800"/>
    <n v="2700"/>
    <d v="2026-05-13T10:57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10-TE12"/>
    <s v="OK"/>
    <n v="3"/>
    <n v="2"/>
    <n v="336216"/>
    <s v="0001-0002"/>
    <n v="2"/>
    <n v="5458378"/>
    <s v=""/>
    <s v="VID MARILIA"/>
    <x v="12"/>
    <n v="2.1920000000000002"/>
    <n v="54.8"/>
    <n v="1"/>
    <x v="11"/>
    <s v="TE12"/>
    <n v="800"/>
    <n v="2740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16"/>
    <s v="0002-0003"/>
    <n v="3"/>
    <n v="5458379"/>
    <s v=""/>
    <s v="VID MARILIA"/>
    <x v="12"/>
    <n v="1.0175000000000001"/>
    <n v="20.350000000000001"/>
    <n v="1"/>
    <x v="7"/>
    <s v="TF"/>
    <n v="500"/>
    <n v="2035"/>
    <d v="2026-05-13T10:57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16"/>
    <s v="0002-0004"/>
    <n v="4"/>
    <n v="5458380"/>
    <s v=""/>
    <s v="VID MARILIA"/>
    <x v="12"/>
    <n v="1.0175000000000001"/>
    <n v="20.350000000000001"/>
    <n v="1"/>
    <x v="7"/>
    <s v="TF"/>
    <n v="500"/>
    <n v="2035"/>
    <d v="2026-05-13T10:57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16"/>
    <s v="0002-0005"/>
    <n v="5"/>
    <n v="5458381"/>
    <s v=""/>
    <s v="VID MARILIA"/>
    <x v="12"/>
    <n v="1.0375000000000001"/>
    <n v="20.75"/>
    <n v="1"/>
    <x v="7"/>
    <s v="TE12"/>
    <n v="500"/>
    <n v="2075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16"/>
    <s v="0002-0006"/>
    <n v="6"/>
    <n v="5458382"/>
    <s v=""/>
    <s v="VID MARILIA"/>
    <x v="12"/>
    <n v="1.0375000000000001"/>
    <n v="20.75"/>
    <n v="1"/>
    <x v="7"/>
    <s v="TE12"/>
    <n v="500"/>
    <n v="2075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16"/>
    <s v="0003-0007"/>
    <n v="7"/>
    <n v="5458383"/>
    <s v=""/>
    <s v="VID MARILIA"/>
    <x v="12"/>
    <n v="1.732"/>
    <n v="34.64"/>
    <n v="1"/>
    <x v="7"/>
    <s v="TE12"/>
    <n v="800"/>
    <n v="2165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45"/>
    <s v="0001-0001"/>
    <n v="1"/>
    <n v="5458926"/>
    <s v=""/>
    <s v="ESQUADRIQUALITY"/>
    <x v="9"/>
    <n v="0.35249999999999998"/>
    <n v="7.05"/>
    <n v="1"/>
    <x v="7"/>
    <s v="TF"/>
    <n v="375"/>
    <n v="940"/>
    <d v="2026-05-13T12:32:1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45"/>
    <s v="0001-0002"/>
    <n v="2"/>
    <n v="5458927"/>
    <s v=""/>
    <s v="ESQUADRIQUALITY"/>
    <x v="9"/>
    <n v="0.35249999999999998"/>
    <n v="7.05"/>
    <n v="1"/>
    <x v="7"/>
    <s v="TF"/>
    <n v="375"/>
    <n v="940"/>
    <d v="2026-05-13T12:32:1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45"/>
    <s v="0001-0003"/>
    <n v="3"/>
    <n v="5458928"/>
    <s v=""/>
    <s v="ESQUADRIQUALITY"/>
    <x v="9"/>
    <n v="0.40670000000000001"/>
    <n v="8.1340000000000003"/>
    <n v="1"/>
    <x v="7"/>
    <s v="TE12"/>
    <n v="415"/>
    <n v="980"/>
    <d v="2026-05-13T12:32:1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45"/>
    <s v="0001-0004"/>
    <n v="4"/>
    <n v="5458929"/>
    <s v=""/>
    <s v="ESQUADRIQUALITY"/>
    <x v="9"/>
    <n v="0.40670000000000001"/>
    <n v="8.1340000000000003"/>
    <n v="1"/>
    <x v="7"/>
    <s v="TE12"/>
    <n v="415"/>
    <n v="980"/>
    <d v="2026-05-13T12:32:14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46"/>
    <s v="0001-0001"/>
    <n v="1"/>
    <n v="5458930"/>
    <s v=""/>
    <s v="ESQUADRIQUALITY"/>
    <x v="9"/>
    <n v="2.2364999999999999"/>
    <n v="44.73"/>
    <n v="1"/>
    <x v="7"/>
    <s v="TE12"/>
    <n v="1050"/>
    <n v="2130"/>
    <d v="2026-05-13T12:32:3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46"/>
    <s v="0001-0002"/>
    <n v="2"/>
    <n v="5458931"/>
    <s v=""/>
    <s v="ESQUADRIQUALITY"/>
    <x v="9"/>
    <n v="2.2364999999999999"/>
    <n v="44.73"/>
    <n v="1"/>
    <x v="7"/>
    <s v="TE12"/>
    <n v="1050"/>
    <n v="2130"/>
    <d v="2026-05-13T12:32:30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Q"/>
    <e v="#N/A"/>
    <n v="3"/>
    <e v="#N/A"/>
    <n v="336247"/>
    <s v="0000-0001"/>
    <n v="1"/>
    <n v="5458932"/>
    <s v=""/>
    <s v="NELSON GONCALVES"/>
    <x v="9"/>
    <n v="1.1368"/>
    <n v="22.736999999999998"/>
    <n v="1"/>
    <x v="7"/>
    <s v="TFQ"/>
    <n v="1430"/>
    <n v="795"/>
    <d v="2026-05-13T12:32:45"/>
    <x v="12"/>
    <m/>
    <m/>
    <m/>
    <m/>
    <m/>
    <m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Q"/>
    <e v="#N/A"/>
    <n v="3"/>
    <e v="#N/A"/>
    <n v="336247"/>
    <s v="0000-0002"/>
    <n v="2"/>
    <n v="5458933"/>
    <s v=""/>
    <s v="NELSON GONCALVES"/>
    <x v="9"/>
    <n v="1.4361999999999999"/>
    <n v="28.724499999999999"/>
    <n v="1"/>
    <x v="7"/>
    <s v="TFQ"/>
    <n v="1415"/>
    <n v="1015"/>
    <d v="2026-05-13T12:32:45"/>
    <x v="12"/>
    <m/>
    <m/>
    <m/>
    <m/>
    <m/>
    <m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Q"/>
    <e v="#N/A"/>
    <n v="3"/>
    <e v="#N/A"/>
    <n v="336247"/>
    <s v="0000-0003"/>
    <n v="3"/>
    <n v="5458934"/>
    <s v=""/>
    <s v="NELSON GONCALVES"/>
    <x v="9"/>
    <n v="1.7784"/>
    <n v="35.567999999999998"/>
    <n v="1"/>
    <x v="7"/>
    <s v="TFQ"/>
    <n v="1440"/>
    <n v="1235"/>
    <d v="2026-05-13T12:32:45"/>
    <x v="12"/>
    <m/>
    <m/>
    <m/>
    <m/>
    <m/>
    <m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250"/>
    <s v="0000-0001"/>
    <n v="1"/>
    <n v="5458971"/>
    <s v=""/>
    <s v="LAHR ESQ"/>
    <x v="0"/>
    <n v="0.40629999999999999"/>
    <n v="3.0472000000000001"/>
    <n v="1"/>
    <x v="6"/>
    <s v="CC"/>
    <n v="870"/>
    <n v="467"/>
    <d v="2026-05-13T13:25:09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MBI03-CC"/>
    <s v="OK"/>
    <n v="3"/>
    <n v="1"/>
    <n v="336250"/>
    <s v="0000-0002"/>
    <n v="2"/>
    <n v="5458972"/>
    <s v=""/>
    <s v="LAHR ESQ"/>
    <x v="0"/>
    <n v="0.40629999999999999"/>
    <n v="3.0472000000000001"/>
    <n v="1"/>
    <x v="6"/>
    <s v="CC"/>
    <n v="870"/>
    <n v="467"/>
    <d v="2026-05-13T13:25:09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LMLT08-PF"/>
    <s v="URGENTE"/>
    <n v="3"/>
    <n v="4"/>
    <n v="336250"/>
    <s v="0000-0003"/>
    <n v="3"/>
    <n v="5458973"/>
    <s v=""/>
    <s v="LAHR ESQ"/>
    <x v="0"/>
    <n v="1.8388"/>
    <n v="36.777000000000001"/>
    <n v="1"/>
    <x v="14"/>
    <s v="PF"/>
    <n v="1230"/>
    <n v="1495"/>
    <d v="2026-05-13T13:25:09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LMLT08-PF"/>
    <s v="URGENTE"/>
    <n v="3"/>
    <n v="4"/>
    <n v="336250"/>
    <s v="0000-0004"/>
    <n v="4"/>
    <n v="5458974"/>
    <s v=""/>
    <s v="LAHR ESQ"/>
    <x v="0"/>
    <n v="1.5708"/>
    <n v="31.415199999999999"/>
    <n v="1"/>
    <x v="14"/>
    <s v="PF"/>
    <n v="1070"/>
    <n v="1468"/>
    <d v="2026-05-13T13:25:09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LMLT08-PF"/>
    <s v="URGENTE"/>
    <n v="3"/>
    <n v="4"/>
    <n v="336250"/>
    <s v="0000-0005"/>
    <n v="5"/>
    <n v="5458975"/>
    <s v=""/>
    <s v="LAHR ESQ"/>
    <x v="0"/>
    <n v="1.5708"/>
    <n v="31.415199999999999"/>
    <n v="1"/>
    <x v="14"/>
    <s v="PF"/>
    <n v="1070"/>
    <n v="1468"/>
    <d v="2026-05-13T13:25:09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06"/>
    <n v="6"/>
    <n v="5458976"/>
    <s v=""/>
    <s v="LAHR ESQ"/>
    <x v="0"/>
    <n v="1.0893999999999999"/>
    <n v="16.3414"/>
    <n v="1"/>
    <x v="9"/>
    <s v="TF"/>
    <n v="548"/>
    <n v="1988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07"/>
    <n v="7"/>
    <n v="5458977"/>
    <s v=""/>
    <s v="LAHR ESQ"/>
    <x v="0"/>
    <n v="2.0939999999999999"/>
    <n v="31.409500000000001"/>
    <n v="1"/>
    <x v="9"/>
    <s v="TF"/>
    <n v="939"/>
    <n v="223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08"/>
    <n v="8"/>
    <n v="5458978"/>
    <s v=""/>
    <s v="LAHR ESQ"/>
    <x v="0"/>
    <n v="1.7964"/>
    <n v="26.9466"/>
    <n v="1"/>
    <x v="9"/>
    <s v="TF"/>
    <n v="926"/>
    <n v="194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09"/>
    <n v="9"/>
    <n v="5458979"/>
    <s v=""/>
    <s v="LAHR ESQ"/>
    <x v="0"/>
    <n v="1.7964"/>
    <n v="26.9466"/>
    <n v="1"/>
    <x v="9"/>
    <s v="TF"/>
    <n v="926"/>
    <n v="194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0"/>
    <n v="10"/>
    <n v="5458980"/>
    <s v=""/>
    <s v="LAHR ESQ"/>
    <x v="0"/>
    <n v="0.68869999999999998"/>
    <n v="10.330299999999999"/>
    <n v="1"/>
    <x v="9"/>
    <s v="TF"/>
    <n v="688"/>
    <n v="100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1"/>
    <n v="11"/>
    <n v="5458981"/>
    <s v=""/>
    <s v="LAHR ESQ"/>
    <x v="0"/>
    <n v="0.68869999999999998"/>
    <n v="10.330299999999999"/>
    <n v="1"/>
    <x v="9"/>
    <s v="TF"/>
    <n v="688"/>
    <n v="100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2"/>
    <n v="12"/>
    <n v="5458982"/>
    <s v=""/>
    <s v="LAHR ESQ"/>
    <x v="0"/>
    <n v="1.2793000000000001"/>
    <n v="19.190000000000001"/>
    <n v="1"/>
    <x v="9"/>
    <s v="TF"/>
    <n v="1067"/>
    <n v="119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3"/>
    <n v="13"/>
    <n v="5458983"/>
    <s v=""/>
    <s v="LAHR ESQ"/>
    <x v="0"/>
    <n v="1.2793000000000001"/>
    <n v="19.190000000000001"/>
    <n v="1"/>
    <x v="9"/>
    <s v="TF"/>
    <n v="1067"/>
    <n v="119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4"/>
    <n v="14"/>
    <n v="5458984"/>
    <s v=""/>
    <s v="LAHR ESQ"/>
    <x v="0"/>
    <n v="0.48459999999999998"/>
    <n v="7.2683"/>
    <n v="1"/>
    <x v="9"/>
    <s v="TF"/>
    <n v="881"/>
    <n v="55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5"/>
    <n v="15"/>
    <n v="5458985"/>
    <s v=""/>
    <s v="LAHR ESQ"/>
    <x v="0"/>
    <n v="0.48459999999999998"/>
    <n v="7.2683"/>
    <n v="1"/>
    <x v="9"/>
    <s v="TF"/>
    <n v="881"/>
    <n v="55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6"/>
    <n v="16"/>
    <n v="5458986"/>
    <s v=""/>
    <s v="LAHR ESQ"/>
    <x v="0"/>
    <n v="0.90569999999999995"/>
    <n v="13.585100000000001"/>
    <n v="1"/>
    <x v="9"/>
    <s v="TF"/>
    <n v="870"/>
    <n v="104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7"/>
    <n v="17"/>
    <n v="5458987"/>
    <s v=""/>
    <s v="LAHR ESQ"/>
    <x v="0"/>
    <n v="0.90569999999999995"/>
    <n v="13.585100000000001"/>
    <n v="1"/>
    <x v="9"/>
    <s v="TF"/>
    <n v="870"/>
    <n v="104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8"/>
    <n v="18"/>
    <n v="5458988"/>
    <s v=""/>
    <s v="LAHR ESQ"/>
    <x v="0"/>
    <n v="0.49349999999999999"/>
    <n v="7.4029999999999996"/>
    <n v="1"/>
    <x v="9"/>
    <s v="TF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19"/>
    <n v="19"/>
    <n v="5458989"/>
    <s v=""/>
    <s v="LAHR ESQ"/>
    <x v="0"/>
    <n v="0.49349999999999999"/>
    <n v="7.4029999999999996"/>
    <n v="1"/>
    <x v="9"/>
    <s v="TF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0"/>
    <n v="20"/>
    <n v="5458990"/>
    <s v=""/>
    <s v="LAHR ESQ"/>
    <x v="0"/>
    <n v="0.49349999999999999"/>
    <n v="7.4029999999999996"/>
    <n v="1"/>
    <x v="9"/>
    <s v="TF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1"/>
    <n v="21"/>
    <n v="5458991"/>
    <s v=""/>
    <s v="LAHR ESQ"/>
    <x v="0"/>
    <n v="0.49349999999999999"/>
    <n v="7.4029999999999996"/>
    <n v="1"/>
    <x v="9"/>
    <s v="TF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2"/>
    <n v="22"/>
    <n v="5458992"/>
    <s v=""/>
    <s v="LAHR ESQ"/>
    <x v="0"/>
    <n v="0.49349999999999999"/>
    <n v="7.4029999999999996"/>
    <n v="1"/>
    <x v="9"/>
    <s v="TF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3"/>
    <n v="23"/>
    <n v="5458993"/>
    <s v=""/>
    <s v="LAHR ESQ"/>
    <x v="0"/>
    <n v="0.49349999999999999"/>
    <n v="7.4029999999999996"/>
    <n v="1"/>
    <x v="9"/>
    <s v="TF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4"/>
    <n v="24"/>
    <n v="5458994"/>
    <s v=""/>
    <s v="LAHR ESQ"/>
    <x v="0"/>
    <n v="1.268"/>
    <n v="19.019500000000001"/>
    <n v="1"/>
    <x v="9"/>
    <s v="TF"/>
    <n v="855"/>
    <n v="1483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5"/>
    <n v="25"/>
    <n v="5458995"/>
    <s v=""/>
    <s v="LAHR ESQ"/>
    <x v="0"/>
    <n v="0.55289999999999995"/>
    <n v="8.2935999999999996"/>
    <n v="1"/>
    <x v="9"/>
    <s v="TF"/>
    <n v="339"/>
    <n v="163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6"/>
    <n v="26"/>
    <n v="5458996"/>
    <s v=""/>
    <s v="LAHR ESQ"/>
    <x v="0"/>
    <n v="0.55289999999999995"/>
    <n v="8.2935999999999996"/>
    <n v="1"/>
    <x v="9"/>
    <s v="TF"/>
    <n v="339"/>
    <n v="163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7"/>
    <n v="27"/>
    <n v="5458997"/>
    <s v=""/>
    <s v="LAHR ESQ"/>
    <x v="0"/>
    <n v="0.8931"/>
    <n v="13.3971"/>
    <n v="1"/>
    <x v="9"/>
    <s v="TF"/>
    <n v="531"/>
    <n v="168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8"/>
    <n v="28"/>
    <n v="5458998"/>
    <s v=""/>
    <s v="LAHR ESQ"/>
    <x v="0"/>
    <n v="0.87639999999999996"/>
    <n v="13.145799999999999"/>
    <n v="1"/>
    <x v="9"/>
    <s v="TF"/>
    <n v="537"/>
    <n v="163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6-TF"/>
    <s v="OK"/>
    <n v="3"/>
    <n v="2"/>
    <n v="336250"/>
    <s v="0000-0029"/>
    <n v="29"/>
    <n v="5458999"/>
    <s v=""/>
    <s v="LAHR ESQ"/>
    <x v="0"/>
    <n v="0.87639999999999996"/>
    <n v="13.145799999999999"/>
    <n v="1"/>
    <x v="9"/>
    <s v="TF"/>
    <n v="537"/>
    <n v="163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50"/>
    <s v="0000-0030"/>
    <n v="30"/>
    <n v="5459000"/>
    <s v=""/>
    <s v="LAHR ESQ"/>
    <x v="0"/>
    <n v="3.7238000000000002"/>
    <n v="74.475300000000004"/>
    <n v="1"/>
    <x v="7"/>
    <s v="TF"/>
    <n v="1445"/>
    <n v="2577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50"/>
    <s v="0000-0031"/>
    <n v="31"/>
    <n v="5459001"/>
    <s v=""/>
    <s v="LAHR ESQ"/>
    <x v="0"/>
    <n v="3.7238000000000002"/>
    <n v="74.475300000000004"/>
    <n v="1"/>
    <x v="7"/>
    <s v="TF"/>
    <n v="1445"/>
    <n v="2577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50"/>
    <s v="0000-0032"/>
    <n v="32"/>
    <n v="5459002"/>
    <s v=""/>
    <s v="LAHR ESQ"/>
    <x v="0"/>
    <n v="3.7238000000000002"/>
    <n v="74.475300000000004"/>
    <n v="1"/>
    <x v="7"/>
    <s v="TF"/>
    <n v="1445"/>
    <n v="2577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50"/>
    <s v="0000-0033"/>
    <n v="33"/>
    <n v="5459003"/>
    <s v=""/>
    <s v="LAHR ESQ"/>
    <x v="0"/>
    <n v="4.0891000000000002"/>
    <n v="81.782300000000006"/>
    <n v="1"/>
    <x v="7"/>
    <s v="TF"/>
    <n v="1857"/>
    <n v="220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50"/>
    <s v="0000-0034"/>
    <n v="34"/>
    <n v="5459004"/>
    <s v=""/>
    <s v="LAHR ESQ"/>
    <x v="0"/>
    <n v="4.0891000000000002"/>
    <n v="81.782300000000006"/>
    <n v="1"/>
    <x v="7"/>
    <s v="TF"/>
    <n v="1857"/>
    <n v="220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58"/>
    <s v="0000-0001"/>
    <n v="1"/>
    <n v="5459023"/>
    <s v=""/>
    <s v="VID TAVARES"/>
    <x v="14"/>
    <n v="0.316"/>
    <n v="6.3209999999999997"/>
    <n v="1"/>
    <x v="7"/>
    <s v="TF"/>
    <n v="490"/>
    <n v="645"/>
    <d v="2026-05-13T11:57:0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58"/>
    <s v="0000-0002"/>
    <n v="2"/>
    <n v="5459024"/>
    <s v=""/>
    <s v="VID TAVARES"/>
    <x v="14"/>
    <n v="0.316"/>
    <n v="6.3209999999999997"/>
    <n v="1"/>
    <x v="7"/>
    <s v="TF"/>
    <n v="490"/>
    <n v="645"/>
    <d v="2026-05-13T11:57:0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0"/>
    <s v="0001-0001"/>
    <n v="1"/>
    <n v="5459047"/>
    <s v=""/>
    <s v="VID TAVARES"/>
    <x v="14"/>
    <n v="2.2517999999999998"/>
    <n v="45.036000000000001"/>
    <n v="1"/>
    <x v="7"/>
    <s v="TE12"/>
    <n v="1080"/>
    <n v="208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0"/>
    <s v="0001-0002"/>
    <n v="2"/>
    <n v="5459048"/>
    <s v=""/>
    <s v="VID TAVARES"/>
    <x v="14"/>
    <n v="2.2517999999999998"/>
    <n v="45.036000000000001"/>
    <n v="1"/>
    <x v="7"/>
    <s v="TE12"/>
    <n v="1080"/>
    <n v="208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62"/>
    <s v="0001-0001"/>
    <n v="1"/>
    <n v="5459083"/>
    <s v=""/>
    <s v="VID TAVARES"/>
    <x v="14"/>
    <n v="0.44650000000000001"/>
    <n v="8.93"/>
    <n v="1"/>
    <x v="7"/>
    <s v="TF"/>
    <n v="235"/>
    <n v="1900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2"/>
    <s v="0001-0002"/>
    <n v="2"/>
    <n v="5459084"/>
    <s v=""/>
    <s v="VID TAVARES"/>
    <x v="14"/>
    <n v="0.98799999999999999"/>
    <n v="19.760000000000002"/>
    <n v="1"/>
    <x v="7"/>
    <s v="TE12"/>
    <n v="520"/>
    <n v="1900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64"/>
    <s v="0001-0001"/>
    <n v="1"/>
    <n v="5459086"/>
    <s v=""/>
    <s v="VID TAVARES"/>
    <x v="14"/>
    <n v="0.42559999999999998"/>
    <n v="8.5124999999999993"/>
    <n v="1"/>
    <x v="7"/>
    <s v="TF"/>
    <n v="375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64"/>
    <s v="0001-0002"/>
    <n v="2"/>
    <n v="5459087"/>
    <s v=""/>
    <s v="VID TAVARES"/>
    <x v="14"/>
    <n v="0.42559999999999998"/>
    <n v="8.5124999999999993"/>
    <n v="1"/>
    <x v="7"/>
    <s v="TF"/>
    <n v="375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4"/>
    <s v="0001-0003"/>
    <n v="3"/>
    <n v="5459088"/>
    <s v=""/>
    <s v="VID TAVARES"/>
    <x v="14"/>
    <n v="0.47"/>
    <n v="9.4"/>
    <n v="1"/>
    <x v="7"/>
    <s v="TE12"/>
    <n v="40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4"/>
    <s v="0001-0004"/>
    <n v="4"/>
    <n v="5459089"/>
    <s v=""/>
    <s v="VID TAVARES"/>
    <x v="14"/>
    <n v="0.47"/>
    <n v="9.4"/>
    <n v="1"/>
    <x v="7"/>
    <s v="TE12"/>
    <n v="40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64"/>
    <s v="0002-0005"/>
    <n v="5"/>
    <n v="5459090"/>
    <s v=""/>
    <s v="VID TAVARES"/>
    <x v="14"/>
    <n v="0.5675"/>
    <n v="11.35"/>
    <n v="1"/>
    <x v="7"/>
    <s v="TF"/>
    <n v="500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F"/>
    <s v="OK"/>
    <n v="3"/>
    <n v="2"/>
    <n v="336264"/>
    <s v="0002-0006"/>
    <n v="6"/>
    <n v="5459091"/>
    <s v=""/>
    <s v="VID TAVARES"/>
    <x v="14"/>
    <n v="0.5675"/>
    <n v="11.35"/>
    <n v="1"/>
    <x v="7"/>
    <s v="TF"/>
    <n v="500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4"/>
    <s v="0002-0007"/>
    <n v="7"/>
    <n v="5459092"/>
    <s v=""/>
    <s v="VID TAVARES"/>
    <x v="14"/>
    <n v="0.6462"/>
    <n v="12.925000000000001"/>
    <n v="1"/>
    <x v="7"/>
    <s v="TE12"/>
    <n v="55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4"/>
    <s v="0002-0008"/>
    <n v="8"/>
    <n v="5459093"/>
    <s v=""/>
    <s v="VID TAVARES"/>
    <x v="14"/>
    <n v="0.6462"/>
    <n v="12.925000000000001"/>
    <n v="1"/>
    <x v="7"/>
    <s v="TE12"/>
    <n v="55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7"/>
    <s v="0001-0001"/>
    <n v="1"/>
    <n v="5459097"/>
    <s v=""/>
    <s v="VID TAVARES"/>
    <x v="14"/>
    <n v="0.32200000000000001"/>
    <n v="6.44"/>
    <n v="1"/>
    <x v="7"/>
    <s v="TE12"/>
    <n v="560"/>
    <n v="5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2"/>
    <s v="OK"/>
    <n v="3"/>
    <n v="2"/>
    <n v="336267"/>
    <s v="0002-0002"/>
    <n v="2"/>
    <n v="5459098"/>
    <s v=""/>
    <s v="VID TAVARES"/>
    <x v="14"/>
    <n v="0.308"/>
    <n v="6.1604999999999999"/>
    <n v="1"/>
    <x v="7"/>
    <s v="TE12"/>
    <n v="555"/>
    <n v="55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70"/>
    <s v="0001-0001"/>
    <n v="1"/>
    <n v="5459113"/>
    <s v=""/>
    <s v="VID MARILIA"/>
    <x v="12"/>
    <n v="0.81069999999999998"/>
    <n v="16.213699999999999"/>
    <n v="1"/>
    <x v="7"/>
    <s v="TF"/>
    <n v="577"/>
    <n v="140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70"/>
    <s v="0001-0002"/>
    <n v="2"/>
    <n v="5459114"/>
    <s v=""/>
    <s v="VID MARILIA"/>
    <x v="12"/>
    <n v="0.81069999999999998"/>
    <n v="16.213699999999999"/>
    <n v="1"/>
    <x v="7"/>
    <s v="TF"/>
    <n v="577"/>
    <n v="140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70"/>
    <s v="0001-0003"/>
    <n v="3"/>
    <n v="5459115"/>
    <s v=""/>
    <s v="VID MARILIA"/>
    <x v="12"/>
    <n v="0.90600000000000003"/>
    <n v="18.1203"/>
    <n v="1"/>
    <x v="7"/>
    <s v="TE12"/>
    <n v="627"/>
    <n v="144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70"/>
    <s v="0001-0004"/>
    <n v="4"/>
    <n v="5459116"/>
    <s v=""/>
    <s v="VID MARILIA"/>
    <x v="12"/>
    <n v="0.90600000000000003"/>
    <n v="18.1203"/>
    <n v="1"/>
    <x v="7"/>
    <s v="TE12"/>
    <n v="627"/>
    <n v="144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70"/>
    <s v="0002-0005"/>
    <n v="5"/>
    <n v="5459117"/>
    <s v=""/>
    <s v="VID MARILIA"/>
    <x v="12"/>
    <n v="0.60909999999999997"/>
    <n v="12.182399999999999"/>
    <n v="1"/>
    <x v="7"/>
    <s v="TF"/>
    <n v="432"/>
    <n v="1410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70"/>
    <s v="0002-0006"/>
    <n v="6"/>
    <n v="5459118"/>
    <s v=""/>
    <s v="VID MARILIA"/>
    <x v="12"/>
    <n v="0.60909999999999997"/>
    <n v="12.182399999999999"/>
    <n v="1"/>
    <x v="7"/>
    <s v="TF"/>
    <n v="432"/>
    <n v="1410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70"/>
    <s v="0002-0007"/>
    <n v="7"/>
    <n v="5459119"/>
    <s v=""/>
    <s v="VID MARILIA"/>
    <x v="12"/>
    <n v="0.69889999999999997"/>
    <n v="13.978"/>
    <n v="1"/>
    <x v="7"/>
    <s v="TE12"/>
    <n v="482"/>
    <n v="1450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70"/>
    <s v="0002-0008"/>
    <n v="8"/>
    <n v="5459120"/>
    <s v=""/>
    <s v="VID MARILIA"/>
    <x v="12"/>
    <n v="0.69889999999999997"/>
    <n v="13.978"/>
    <n v="1"/>
    <x v="7"/>
    <s v="TE12"/>
    <n v="482"/>
    <n v="1450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70"/>
    <s v="0003-0009"/>
    <n v="9"/>
    <n v="5459121"/>
    <s v=""/>
    <s v="VID MARILIA"/>
    <x v="12"/>
    <n v="0.62780000000000002"/>
    <n v="12.555"/>
    <n v="1"/>
    <x v="7"/>
    <s v="TF"/>
    <n v="450"/>
    <n v="139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70"/>
    <s v="0003-0010"/>
    <n v="10"/>
    <n v="5459122"/>
    <s v=""/>
    <s v="VID MARILIA"/>
    <x v="12"/>
    <n v="0.71750000000000003"/>
    <n v="14.35"/>
    <n v="1"/>
    <x v="7"/>
    <s v="TE12"/>
    <n v="500"/>
    <n v="143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270"/>
    <s v="0004-0011"/>
    <n v="11"/>
    <n v="5459123"/>
    <s v=""/>
    <s v="VID MARILIA"/>
    <x v="12"/>
    <n v="0.61419999999999997"/>
    <n v="12.285"/>
    <n v="1"/>
    <x v="7"/>
    <s v="TF"/>
    <n v="450"/>
    <n v="136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270"/>
    <s v="0004-0012"/>
    <n v="12"/>
    <n v="5459124"/>
    <s v=""/>
    <s v="VID MARILIA"/>
    <x v="12"/>
    <n v="0.70250000000000001"/>
    <n v="14.05"/>
    <n v="1"/>
    <x v="7"/>
    <s v="TE12"/>
    <n v="500"/>
    <n v="140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6"/>
    <s v="OK"/>
    <n v="3"/>
    <n v="2"/>
    <n v="336274"/>
    <s v="0001-0001"/>
    <n v="1"/>
    <n v="5459132"/>
    <s v=""/>
    <s v="VID TAVARES"/>
    <x v="14"/>
    <n v="1.0225"/>
    <n v="20.45"/>
    <n v="1"/>
    <x v="7"/>
    <s v="TE16"/>
    <n v="500"/>
    <n v="204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6"/>
    <s v="OK"/>
    <n v="3"/>
    <n v="2"/>
    <n v="336274"/>
    <s v="0002-0002"/>
    <n v="2"/>
    <n v="5459133"/>
    <s v=""/>
    <s v="VID TAVARES"/>
    <x v="14"/>
    <n v="1.6359999999999999"/>
    <n v="32.72"/>
    <n v="1"/>
    <x v="7"/>
    <s v="TE16"/>
    <n v="800"/>
    <n v="204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6"/>
    <s v="OK"/>
    <n v="3"/>
    <n v="2"/>
    <n v="336276"/>
    <s v="0001-0001"/>
    <n v="1"/>
    <n v="5459141"/>
    <s v=""/>
    <s v="VID TAVARES"/>
    <x v="14"/>
    <n v="1.4723999999999999"/>
    <n v="29.448"/>
    <n v="1"/>
    <x v="7"/>
    <s v="TE16"/>
    <n v="720"/>
    <n v="204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08-TE16"/>
    <s v="OK"/>
    <n v="3"/>
    <n v="2"/>
    <n v="336323"/>
    <s v="0000-0001"/>
    <n v="1"/>
    <n v="5459527"/>
    <s v=""/>
    <s v="ULIBOX"/>
    <x v="4"/>
    <n v="1.6605000000000001"/>
    <n v="33.21"/>
    <n v="1"/>
    <x v="7"/>
    <s v="TE16"/>
    <n v="900"/>
    <n v="1845"/>
    <d v="2026-05-13T14:21:23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E16"/>
    <s v="OK"/>
    <n v="3"/>
    <n v="2"/>
    <n v="336324"/>
    <s v="0000-0003"/>
    <n v="3"/>
    <n v="5459530"/>
    <s v=""/>
    <s v="ULIBOX"/>
    <x v="4"/>
    <n v="3.5329999999999999"/>
    <n v="88.324299999999994"/>
    <n v="1"/>
    <x v="11"/>
    <s v="TE16"/>
    <n v="1435"/>
    <n v="2462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E16"/>
    <s v="OK"/>
    <n v="3"/>
    <n v="2"/>
    <n v="336324"/>
    <s v="0000-0004"/>
    <n v="4"/>
    <n v="5459531"/>
    <s v=""/>
    <s v="ULIBOX"/>
    <x v="4"/>
    <n v="3.5329999999999999"/>
    <n v="88.324299999999994"/>
    <n v="1"/>
    <x v="11"/>
    <s v="TE16"/>
    <n v="1435"/>
    <n v="2462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E12"/>
    <s v="OK"/>
    <n v="3"/>
    <n v="2"/>
    <n v="336324"/>
    <s v="0001-0001"/>
    <n v="1"/>
    <n v="5459528"/>
    <s v=""/>
    <s v="ULIBOX"/>
    <x v="4"/>
    <n v="3.7124999999999999"/>
    <n v="92.8125"/>
    <n v="1"/>
    <x v="11"/>
    <s v="TE12"/>
    <n v="1485"/>
    <n v="2500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5T00:00:00"/>
    <d v="2026-05-20T00:00:00"/>
    <s v="INC10-TE12"/>
    <s v="OK"/>
    <n v="3"/>
    <n v="2"/>
    <n v="336324"/>
    <s v="0001-0002"/>
    <n v="2"/>
    <n v="5459529"/>
    <s v=""/>
    <s v="ULIBOX"/>
    <x v="4"/>
    <n v="3.7124999999999999"/>
    <n v="92.8125"/>
    <n v="1"/>
    <x v="11"/>
    <s v="TE12"/>
    <n v="1485"/>
    <n v="2500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m/>
    <d v="2026-05-18T00:00:00"/>
    <d v="2026-05-18T00:00:00"/>
    <d v="2026-05-18T00:00:00"/>
    <s v="FUM08-TEK"/>
    <e v="#N/A"/>
    <n v="3"/>
    <e v="#N/A"/>
    <n v="336326"/>
    <s v="0000-0001"/>
    <n v="1"/>
    <n v="5459604"/>
    <s v=""/>
    <s v="JOSE FERNANDO LOPES"/>
    <x v="10"/>
    <n v="0.18"/>
    <n v="3.6"/>
    <n v="1"/>
    <x v="8"/>
    <s v="TEK"/>
    <n v="600"/>
    <n v="300"/>
    <d v="2026-05-13T14:21:21"/>
    <x v="12"/>
    <m/>
    <m/>
    <m/>
    <m/>
    <m/>
    <m/>
    <m/>
    <m/>
    <s v="N/R"/>
    <s v="N/R"/>
    <s v="N/R"/>
    <m/>
    <m/>
    <m/>
    <s v="N/R"/>
    <s v="N/R"/>
    <s v="N/R"/>
    <m/>
  </r>
  <r>
    <m/>
    <d v="2026-05-20T00:00:00"/>
    <d v="2026-05-04T00:00:00"/>
    <d v="2026-05-20T00:00:00"/>
    <s v="INC08-TFQ"/>
    <e v="#N/A"/>
    <n v="3"/>
    <e v="#N/A"/>
    <n v="336341"/>
    <s v="0003-0007"/>
    <n v="7"/>
    <n v="5459664"/>
    <s v=""/>
    <s v="VID MARILIA"/>
    <x v="12"/>
    <n v="1.3474999999999999"/>
    <n v="26.95"/>
    <n v="1"/>
    <x v="7"/>
    <s v="TFQ"/>
    <n v="2450"/>
    <n v="550"/>
    <d v="2026-05-13T15:00:09"/>
    <x v="12"/>
    <m/>
    <m/>
    <m/>
    <m/>
    <m/>
    <m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Q"/>
    <e v="#N/A"/>
    <n v="3"/>
    <e v="#N/A"/>
    <n v="336343"/>
    <s v="0001-0001"/>
    <n v="1"/>
    <n v="5459666"/>
    <s v=""/>
    <s v="VID MARILIA"/>
    <x v="12"/>
    <n v="1.145"/>
    <n v="22.9"/>
    <n v="1"/>
    <x v="7"/>
    <s v="TFQ"/>
    <n v="2290"/>
    <n v="500"/>
    <d v="2026-05-13T14:36:54"/>
    <x v="12"/>
    <m/>
    <m/>
    <m/>
    <m/>
    <m/>
    <m/>
    <s v="N/R"/>
    <s v="N/R"/>
    <s v="N/R"/>
    <s v="N/R"/>
    <s v="N/R"/>
    <m/>
    <m/>
    <s v="N/R"/>
    <s v="N/R"/>
    <s v="N/R"/>
    <s v="N/R"/>
    <m/>
  </r>
  <r>
    <m/>
    <d v="2026-05-18T00:00:00"/>
    <d v="2026-05-18T00:00:00"/>
    <d v="2026-05-18T00:00:00"/>
    <s v="FUM08-TE12"/>
    <s v="OK"/>
    <n v="3"/>
    <n v="2"/>
    <n v="336385"/>
    <s v="0001-0001"/>
    <n v="1"/>
    <n v="5460086"/>
    <s v=""/>
    <s v="JOSE FERNANDO LOPES"/>
    <x v="10"/>
    <n v="0.26250000000000001"/>
    <n v="5.2504999999999997"/>
    <n v="1"/>
    <x v="8"/>
    <s v="TE12"/>
    <n v="668"/>
    <n v="393"/>
    <d v="2026-05-13T16:03:49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431"/>
    <s v="0001-0001"/>
    <n v="1"/>
    <n v="5460335"/>
    <s v=""/>
    <s v="AURA VIDROS"/>
    <x v="9"/>
    <n v="1.9125000000000001"/>
    <n v="38.25"/>
    <n v="1"/>
    <x v="7"/>
    <s v="TE12"/>
    <n v="850"/>
    <n v="2250"/>
    <d v="2026-05-13T17:30:45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432"/>
    <s v="0001-0001"/>
    <n v="1"/>
    <n v="5460336"/>
    <s v=""/>
    <s v="JOSE EDNARDO"/>
    <x v="9"/>
    <n v="0.60450000000000004"/>
    <n v="12.09"/>
    <n v="1"/>
    <x v="7"/>
    <s v="TF"/>
    <n v="620"/>
    <n v="975"/>
    <d v="2026-05-13T17:3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432"/>
    <s v="0001-0002"/>
    <n v="2"/>
    <n v="5460337"/>
    <s v=""/>
    <s v="JOSE EDNARDO"/>
    <x v="9"/>
    <n v="0.60450000000000004"/>
    <n v="12.09"/>
    <n v="1"/>
    <x v="7"/>
    <s v="TF"/>
    <n v="620"/>
    <n v="975"/>
    <d v="2026-05-13T17:3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432"/>
    <s v="0001-0003"/>
    <n v="3"/>
    <n v="5460338"/>
    <s v=""/>
    <s v="JOSE EDNARDO"/>
    <x v="9"/>
    <n v="0.65649999999999997"/>
    <n v="13.13"/>
    <n v="1"/>
    <x v="7"/>
    <s v="TE12"/>
    <n v="650"/>
    <n v="1010"/>
    <d v="2026-05-13T17:31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432"/>
    <s v="0001-0004"/>
    <n v="4"/>
    <n v="5460339"/>
    <s v=""/>
    <s v="JOSE EDNARDO"/>
    <x v="9"/>
    <n v="0.65649999999999997"/>
    <n v="13.13"/>
    <n v="1"/>
    <x v="7"/>
    <s v="TE12"/>
    <n v="650"/>
    <n v="1010"/>
    <d v="2026-05-13T17:31:08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10-TE16"/>
    <s v="OK"/>
    <n v="3"/>
    <n v="2"/>
    <n v="336535"/>
    <s v="0000-0001"/>
    <n v="1"/>
    <n v="5460833"/>
    <s v=""/>
    <s v="HORTOGLASS "/>
    <x v="9"/>
    <n v="2.8212999999999999"/>
    <n v="70.532700000000006"/>
    <n v="1"/>
    <x v="11"/>
    <s v="TE16"/>
    <n v="1178"/>
    <n v="2395"/>
    <d v="2026-05-14T10:00:1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10-TE16"/>
    <s v="OK"/>
    <n v="3"/>
    <n v="2"/>
    <n v="336535"/>
    <s v="0000-0002"/>
    <n v="2"/>
    <n v="5460834"/>
    <s v=""/>
    <s v="HORTOGLASS "/>
    <x v="9"/>
    <n v="2.8212999999999999"/>
    <n v="70.532700000000006"/>
    <n v="1"/>
    <x v="11"/>
    <s v="TE16"/>
    <n v="1178"/>
    <n v="2395"/>
    <d v="2026-05-14T10:00:1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ESI04-EF"/>
    <s v="OK"/>
    <n v="3"/>
    <n v="1"/>
    <n v="336536"/>
    <s v="0000-0001"/>
    <n v="1"/>
    <n v="5460835"/>
    <s v=""/>
    <s v="CBC MANUTENCOES E INSTALACOES"/>
    <x v="9"/>
    <n v="1.68"/>
    <n v="16.8"/>
    <n v="1"/>
    <x v="5"/>
    <s v="EF"/>
    <n v="700"/>
    <n v="2400"/>
    <d v="2026-05-14T10:00:22"/>
    <x v="12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0T00:00:00"/>
    <d v="2026-05-04T00:00:00"/>
    <d v="2026-05-20T00:00:00"/>
    <s v="ESI04-EF"/>
    <s v="OK"/>
    <n v="3"/>
    <n v="1"/>
    <n v="336536"/>
    <s v="0000-0002"/>
    <n v="2"/>
    <n v="5460836"/>
    <s v=""/>
    <s v="CBC MANUTENCOES E INSTALACOES"/>
    <x v="9"/>
    <n v="0.96"/>
    <n v="9.6"/>
    <n v="1"/>
    <x v="5"/>
    <s v="EF"/>
    <n v="800"/>
    <n v="1200"/>
    <d v="2026-05-14T10:00:22"/>
    <x v="12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0T00:00:00"/>
    <d v="2026-05-04T00:00:00"/>
    <d v="2026-05-20T00:00:00"/>
    <s v="INC06-TF"/>
    <s v="OK"/>
    <n v="3"/>
    <n v="2"/>
    <n v="336537"/>
    <s v="0000-0001"/>
    <n v="1"/>
    <n v="5460837"/>
    <s v=""/>
    <s v="AURA VIDROS"/>
    <x v="9"/>
    <n v="0.22589999999999999"/>
    <n v="3.3881000000000001"/>
    <n v="1"/>
    <x v="9"/>
    <s v="TF"/>
    <n v="325"/>
    <n v="695"/>
    <d v="2026-05-14T10:00:3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1"/>
    <n v="1"/>
    <n v="5460969"/>
    <s v=""/>
    <s v="VERTICALGLASS "/>
    <x v="8"/>
    <n v="0.38119999999999998"/>
    <n v="5.718"/>
    <n v="1"/>
    <x v="9"/>
    <s v="TF"/>
    <n v="849"/>
    <n v="44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2"/>
    <n v="2"/>
    <n v="5460970"/>
    <s v=""/>
    <s v="VERTICALGLASS "/>
    <x v="8"/>
    <n v="0.50900000000000001"/>
    <n v="7.6344000000000003"/>
    <n v="1"/>
    <x v="9"/>
    <s v="TF"/>
    <n v="799"/>
    <n v="6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3"/>
    <n v="3"/>
    <n v="5460971"/>
    <s v=""/>
    <s v="VERTICALGLASS "/>
    <x v="8"/>
    <n v="0.50900000000000001"/>
    <n v="7.6344000000000003"/>
    <n v="1"/>
    <x v="9"/>
    <s v="TF"/>
    <n v="799"/>
    <n v="6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4"/>
    <n v="4"/>
    <n v="5460972"/>
    <s v=""/>
    <s v="VERTICALGLASS "/>
    <x v="8"/>
    <n v="0.50900000000000001"/>
    <n v="7.6344000000000003"/>
    <n v="1"/>
    <x v="9"/>
    <s v="TF"/>
    <n v="799"/>
    <n v="6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5"/>
    <n v="5"/>
    <n v="5460973"/>
    <s v=""/>
    <s v="VERTICALGLASS "/>
    <x v="8"/>
    <n v="1.6068"/>
    <n v="24.102"/>
    <n v="1"/>
    <x v="9"/>
    <s v="TF"/>
    <n v="1200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6"/>
    <n v="6"/>
    <n v="5460974"/>
    <s v=""/>
    <s v="VERTICALGLASS "/>
    <x v="8"/>
    <n v="1.6068"/>
    <n v="24.102"/>
    <n v="1"/>
    <x v="9"/>
    <s v="TF"/>
    <n v="1200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7"/>
    <n v="7"/>
    <n v="5460975"/>
    <s v=""/>
    <s v="VERTICALGLASS "/>
    <x v="8"/>
    <n v="1.6068"/>
    <n v="24.102"/>
    <n v="1"/>
    <x v="9"/>
    <s v="TF"/>
    <n v="1200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8"/>
    <n v="8"/>
    <n v="5460976"/>
    <s v=""/>
    <s v="VERTICALGLASS "/>
    <x v="8"/>
    <n v="1.6041000000000001"/>
    <n v="24.061800000000002"/>
    <n v="1"/>
    <x v="9"/>
    <s v="TF"/>
    <n v="1198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09"/>
    <n v="9"/>
    <n v="5460977"/>
    <s v=""/>
    <s v="VERTICALGLASS "/>
    <x v="8"/>
    <n v="1.6041000000000001"/>
    <n v="24.061800000000002"/>
    <n v="1"/>
    <x v="9"/>
    <s v="TF"/>
    <n v="1198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10"/>
    <n v="10"/>
    <n v="5460978"/>
    <s v=""/>
    <s v="VERTICALGLASS "/>
    <x v="8"/>
    <n v="1.6041000000000001"/>
    <n v="24.061800000000002"/>
    <n v="1"/>
    <x v="9"/>
    <s v="TF"/>
    <n v="1198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11"/>
    <n v="11"/>
    <n v="5460979"/>
    <s v=""/>
    <s v="VERTICALGLASS "/>
    <x v="8"/>
    <n v="0.70199999999999996"/>
    <n v="10.5307"/>
    <n v="1"/>
    <x v="9"/>
    <s v="TF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12"/>
    <n v="12"/>
    <n v="5460980"/>
    <s v=""/>
    <s v="VERTICALGLASS "/>
    <x v="8"/>
    <n v="0.70199999999999996"/>
    <n v="10.5307"/>
    <n v="1"/>
    <x v="9"/>
    <s v="TF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13"/>
    <n v="13"/>
    <n v="5460981"/>
    <s v=""/>
    <s v="VERTICALGLASS "/>
    <x v="8"/>
    <n v="0.70199999999999996"/>
    <n v="10.5307"/>
    <n v="1"/>
    <x v="9"/>
    <s v="TF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14"/>
    <n v="14"/>
    <n v="5460982"/>
    <s v=""/>
    <s v="VERTICALGLASS "/>
    <x v="8"/>
    <n v="0.70199999999999996"/>
    <n v="10.5307"/>
    <n v="1"/>
    <x v="9"/>
    <s v="TF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F"/>
    <s v="OK"/>
    <n v="3"/>
    <n v="2"/>
    <n v="336559"/>
    <s v="0000-0015"/>
    <n v="15"/>
    <n v="5460983"/>
    <s v=""/>
    <s v="VERTICALGLASS "/>
    <x v="8"/>
    <n v="1.5686"/>
    <n v="23.528300000000002"/>
    <n v="1"/>
    <x v="9"/>
    <s v="TF"/>
    <n v="748"/>
    <n v="209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F"/>
    <s v="OK"/>
    <n v="3"/>
    <n v="2"/>
    <n v="336765"/>
    <s v="0001-0001"/>
    <n v="1"/>
    <n v="5462673"/>
    <s v=""/>
    <s v="OV"/>
    <x v="9"/>
    <n v="1.7069000000000001"/>
    <n v="34.137999999999998"/>
    <n v="1"/>
    <x v="7"/>
    <s v="TF"/>
    <n v="845"/>
    <n v="2020"/>
    <d v="2026-05-14T17:33:2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8-TE12"/>
    <s v="OK"/>
    <n v="3"/>
    <n v="2"/>
    <n v="336765"/>
    <s v="0001-0002"/>
    <n v="2"/>
    <n v="5462674"/>
    <s v=""/>
    <s v="OV"/>
    <x v="9"/>
    <n v="1.8436999999999999"/>
    <n v="36.874000000000002"/>
    <n v="1"/>
    <x v="7"/>
    <s v="TE12"/>
    <n v="895"/>
    <n v="2060"/>
    <d v="2026-05-14T17:33:21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E12"/>
    <s v="OK"/>
    <n v="3"/>
    <n v="2"/>
    <n v="336766"/>
    <s v="0001-0001"/>
    <n v="1"/>
    <n v="5462675"/>
    <s v=""/>
    <s v="AURA VIDROS"/>
    <x v="9"/>
    <n v="0.57599999999999996"/>
    <n v="8.64"/>
    <n v="1"/>
    <x v="9"/>
    <s v="TE12"/>
    <n v="480"/>
    <n v="1200"/>
    <d v="2026-05-14T17:33:35"/>
    <x v="12"/>
    <m/>
    <m/>
    <m/>
    <m/>
    <m/>
    <m/>
    <m/>
    <m/>
    <s v="N/R"/>
    <s v="N/R"/>
    <s v="N/R"/>
    <m/>
    <m/>
    <s v="N/R"/>
    <s v="N/R"/>
    <s v="N/R"/>
    <s v="N/R"/>
    <m/>
  </r>
  <r>
    <m/>
    <d v="2026-05-20T00:00:00"/>
    <d v="2026-05-04T00:00:00"/>
    <d v="2026-05-20T00:00:00"/>
    <s v="INC06-TE12"/>
    <s v="OK"/>
    <n v="3"/>
    <n v="2"/>
    <n v="336766"/>
    <s v="0001-0002"/>
    <n v="2"/>
    <n v="5462676"/>
    <s v=""/>
    <s v="AURA VIDROS"/>
    <x v="9"/>
    <n v="0.57599999999999996"/>
    <n v="8.64"/>
    <n v="1"/>
    <x v="9"/>
    <s v="TE12"/>
    <n v="480"/>
    <n v="1200"/>
    <d v="2026-05-14T17:33:35"/>
    <x v="12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1"/>
    <n v="1"/>
    <n v="5430730"/>
    <s v=""/>
    <s v="MAV DO BRASIL "/>
    <x v="1"/>
    <n v="0.34449999999999997"/>
    <n v="5.1668000000000003"/>
    <n v="1"/>
    <x v="3"/>
    <s v="PF"/>
    <n v="374"/>
    <n v="921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2"/>
    <n v="2"/>
    <n v="5430731"/>
    <s v=""/>
    <s v="MAV DO BRASIL "/>
    <x v="1"/>
    <n v="0.34449999999999997"/>
    <n v="5.1668000000000003"/>
    <n v="1"/>
    <x v="3"/>
    <s v="PF"/>
    <n v="374"/>
    <n v="921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3"/>
    <n v="3"/>
    <n v="5430732"/>
    <s v=""/>
    <s v="MAV DO BRASIL "/>
    <x v="1"/>
    <n v="0.33610000000000001"/>
    <n v="5.0419"/>
    <n v="1"/>
    <x v="3"/>
    <s v="PF"/>
    <n v="371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4"/>
    <n v="4"/>
    <n v="5430733"/>
    <s v=""/>
    <s v="MAV DO BRASIL "/>
    <x v="1"/>
    <n v="0.34799999999999998"/>
    <n v="5.22"/>
    <n v="1"/>
    <x v="3"/>
    <s v="PF"/>
    <n v="371"/>
    <n v="938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5"/>
    <n v="5"/>
    <n v="5430734"/>
    <s v=""/>
    <s v="MAV DO BRASIL "/>
    <x v="1"/>
    <n v="0.35970000000000002"/>
    <n v="5.3952"/>
    <n v="1"/>
    <x v="3"/>
    <s v="PF"/>
    <n v="397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6"/>
    <n v="6"/>
    <n v="5430735"/>
    <s v=""/>
    <s v="MAV DO BRASIL "/>
    <x v="1"/>
    <n v="0.37869999999999998"/>
    <n v="5.6810999999999998"/>
    <n v="1"/>
    <x v="3"/>
    <s v="PF"/>
    <n v="397"/>
    <n v="954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7"/>
    <n v="7"/>
    <n v="5430736"/>
    <s v=""/>
    <s v="MAV DO BRASIL "/>
    <x v="1"/>
    <n v="0.33610000000000001"/>
    <n v="5.0419"/>
    <n v="1"/>
    <x v="3"/>
    <s v="PF"/>
    <n v="371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8"/>
    <n v="8"/>
    <n v="5430737"/>
    <s v=""/>
    <s v="MAV DO BRASIL "/>
    <x v="1"/>
    <n v="0.34649999999999997"/>
    <n v="5.1977000000000002"/>
    <n v="1"/>
    <x v="3"/>
    <s v="PF"/>
    <n v="371"/>
    <n v="934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09"/>
    <n v="9"/>
    <n v="5430738"/>
    <s v=""/>
    <s v="MAV DO BRASIL "/>
    <x v="1"/>
    <n v="0.36059999999999998"/>
    <n v="5.4088000000000003"/>
    <n v="1"/>
    <x v="3"/>
    <s v="PF"/>
    <n v="398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6-PF"/>
    <s v="PRODUZIR"/>
    <n v="4"/>
    <n v="4"/>
    <n v="332282"/>
    <s v="0000-0010"/>
    <n v="10"/>
    <n v="5430739"/>
    <s v=""/>
    <s v="MAV DO BRASIL "/>
    <x v="1"/>
    <n v="0.38090000000000002"/>
    <n v="5.7133000000000003"/>
    <n v="1"/>
    <x v="3"/>
    <s v="PF"/>
    <n v="398"/>
    <n v="957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8-PF"/>
    <s v="PRODUZIR"/>
    <n v="4"/>
    <n v="4"/>
    <n v="332294"/>
    <s v="0000-0001"/>
    <n v="1"/>
    <n v="5430812"/>
    <s v=""/>
    <s v="MAV DO BRASIL "/>
    <x v="1"/>
    <n v="0.54"/>
    <n v="10.800800000000001"/>
    <n v="1"/>
    <x v="14"/>
    <s v="PF"/>
    <n v="230"/>
    <n v="2348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LMLT08-PF"/>
    <s v="PRODUZIR"/>
    <n v="4"/>
    <n v="4"/>
    <n v="332294"/>
    <s v="0000-0002"/>
    <n v="2"/>
    <n v="5430813"/>
    <s v=""/>
    <s v="MAV DO BRASIL "/>
    <x v="1"/>
    <n v="1.7422"/>
    <n v="34.844299999999997"/>
    <n v="1"/>
    <x v="14"/>
    <s v="PF"/>
    <n v="742"/>
    <n v="2348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03"/>
    <n v="3"/>
    <n v="5430814"/>
    <s v=""/>
    <s v="MAV DO BRASIL "/>
    <x v="1"/>
    <n v="0.96489999999999998"/>
    <n v="14.473800000000001"/>
    <n v="1"/>
    <x v="9"/>
    <s v="TF"/>
    <n v="878"/>
    <n v="1099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04"/>
    <n v="4"/>
    <n v="5430815"/>
    <s v=""/>
    <s v="MAV DO BRASIL "/>
    <x v="1"/>
    <n v="0.96489999999999998"/>
    <n v="14.473800000000001"/>
    <n v="1"/>
    <x v="9"/>
    <s v="TF"/>
    <n v="878"/>
    <n v="1099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05"/>
    <n v="5"/>
    <n v="5430816"/>
    <s v=""/>
    <s v="MAV DO BRASIL "/>
    <x v="1"/>
    <n v="0.85580000000000001"/>
    <n v="12.837"/>
    <n v="1"/>
    <x v="9"/>
    <s v="TF"/>
    <n v="778"/>
    <n v="11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06"/>
    <n v="6"/>
    <n v="5430817"/>
    <s v=""/>
    <s v="MAV DO BRASIL "/>
    <x v="1"/>
    <n v="0.85580000000000001"/>
    <n v="12.837"/>
    <n v="1"/>
    <x v="9"/>
    <s v="TF"/>
    <n v="778"/>
    <n v="11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07"/>
    <n v="7"/>
    <n v="5430818"/>
    <s v=""/>
    <s v="MAV DO BRASIL "/>
    <x v="1"/>
    <n v="0.85270000000000001"/>
    <n v="12.7903"/>
    <n v="1"/>
    <x v="9"/>
    <s v="TF"/>
    <n v="778"/>
    <n v="1096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08"/>
    <n v="8"/>
    <n v="5430819"/>
    <s v=""/>
    <s v="MAV DO BRASIL "/>
    <x v="1"/>
    <n v="0.85270000000000001"/>
    <n v="12.7903"/>
    <n v="1"/>
    <x v="9"/>
    <s v="TF"/>
    <n v="778"/>
    <n v="1096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09"/>
    <n v="9"/>
    <n v="5430820"/>
    <s v=""/>
    <s v="MAV DO BRASIL "/>
    <x v="1"/>
    <n v="0.87290000000000001"/>
    <n v="13.0937"/>
    <n v="1"/>
    <x v="9"/>
    <s v="TF"/>
    <n v="778"/>
    <n v="112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10"/>
    <n v="10"/>
    <n v="5430821"/>
    <s v=""/>
    <s v="MAV DO BRASIL "/>
    <x v="1"/>
    <n v="0.87290000000000001"/>
    <n v="13.0937"/>
    <n v="1"/>
    <x v="9"/>
    <s v="TF"/>
    <n v="778"/>
    <n v="112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2294"/>
    <s v="0000-0011"/>
    <n v="11"/>
    <n v="5430822"/>
    <s v=""/>
    <s v="MAV DO BRASIL "/>
    <x v="1"/>
    <n v="0.70669999999999999"/>
    <n v="10.6012"/>
    <n v="1"/>
    <x v="9"/>
    <s v="TF"/>
    <n v="655"/>
    <n v="1079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13"/>
    <n v="13"/>
    <n v="5430824"/>
    <s v=""/>
    <s v="MAV DO BRASIL "/>
    <x v="1"/>
    <n v="0.9204"/>
    <n v="18.407900000000001"/>
    <n v="1"/>
    <x v="7"/>
    <s v="TF"/>
    <n v="436"/>
    <n v="2111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14"/>
    <n v="14"/>
    <n v="5430825"/>
    <s v=""/>
    <s v="MAV DO BRASIL "/>
    <x v="1"/>
    <n v="0.9204"/>
    <n v="18.407900000000001"/>
    <n v="1"/>
    <x v="7"/>
    <s v="TF"/>
    <n v="436"/>
    <n v="2111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15"/>
    <n v="15"/>
    <n v="5430826"/>
    <s v=""/>
    <s v="MAV DO BRASIL "/>
    <x v="1"/>
    <n v="2.0482999999999998"/>
    <n v="40.965699999999998"/>
    <n v="1"/>
    <x v="7"/>
    <s v="TF"/>
    <n v="1013"/>
    <n v="202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16"/>
    <n v="16"/>
    <n v="5430827"/>
    <s v=""/>
    <s v="MAV DO BRASIL "/>
    <x v="1"/>
    <n v="2.0628000000000002"/>
    <n v="41.256"/>
    <n v="1"/>
    <x v="7"/>
    <s v="TF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17"/>
    <n v="17"/>
    <n v="5430828"/>
    <s v=""/>
    <s v="MAV DO BRASIL "/>
    <x v="1"/>
    <n v="2.0628000000000002"/>
    <n v="41.256"/>
    <n v="1"/>
    <x v="7"/>
    <s v="TF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18"/>
    <n v="18"/>
    <n v="5430829"/>
    <s v=""/>
    <s v="MAV DO BRASIL "/>
    <x v="1"/>
    <n v="2.0628000000000002"/>
    <n v="41.256"/>
    <n v="1"/>
    <x v="7"/>
    <s v="TF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19"/>
    <n v="19"/>
    <n v="5430830"/>
    <s v=""/>
    <s v="MAV DO BRASIL "/>
    <x v="1"/>
    <n v="2.0628000000000002"/>
    <n v="41.256"/>
    <n v="1"/>
    <x v="7"/>
    <s v="TF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0"/>
    <n v="20"/>
    <n v="5430831"/>
    <s v=""/>
    <s v="MAV DO BRASIL "/>
    <x v="1"/>
    <n v="3.0038"/>
    <n v="60.076000000000001"/>
    <n v="1"/>
    <x v="7"/>
    <s v="TF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1"/>
    <n v="21"/>
    <n v="5430832"/>
    <s v=""/>
    <s v="MAV DO BRASIL "/>
    <x v="1"/>
    <n v="3.0038"/>
    <n v="60.076000000000001"/>
    <n v="1"/>
    <x v="7"/>
    <s v="TF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2"/>
    <n v="22"/>
    <n v="5430833"/>
    <s v=""/>
    <s v="MAV DO BRASIL "/>
    <x v="1"/>
    <n v="3.0038"/>
    <n v="60.076000000000001"/>
    <n v="1"/>
    <x v="7"/>
    <s v="TF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3"/>
    <n v="23"/>
    <n v="5430834"/>
    <s v=""/>
    <s v="MAV DO BRASIL "/>
    <x v="1"/>
    <n v="3.0038"/>
    <n v="60.076000000000001"/>
    <n v="1"/>
    <x v="7"/>
    <s v="TF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4"/>
    <n v="24"/>
    <n v="5430835"/>
    <s v=""/>
    <s v="MAV DO BRASIL "/>
    <x v="1"/>
    <n v="1.8110999999999999"/>
    <n v="36.222200000000001"/>
    <n v="1"/>
    <x v="7"/>
    <s v="TF"/>
    <n v="782"/>
    <n v="2316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5"/>
    <n v="25"/>
    <n v="5430836"/>
    <s v=""/>
    <s v="MAV DO BRASIL "/>
    <x v="1"/>
    <n v="1.9895"/>
    <n v="39.790999999999997"/>
    <n v="1"/>
    <x v="7"/>
    <s v="TF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6"/>
    <n v="26"/>
    <n v="5430837"/>
    <s v=""/>
    <s v="MAV DO BRASIL "/>
    <x v="1"/>
    <n v="1.9895"/>
    <n v="39.790999999999997"/>
    <n v="1"/>
    <x v="7"/>
    <s v="TF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7"/>
    <n v="27"/>
    <n v="5430838"/>
    <s v=""/>
    <s v="MAV DO BRASIL "/>
    <x v="1"/>
    <n v="1.9895"/>
    <n v="39.790999999999997"/>
    <n v="1"/>
    <x v="7"/>
    <s v="TF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8"/>
    <n v="28"/>
    <n v="5430839"/>
    <s v=""/>
    <s v="MAV DO BRASIL "/>
    <x v="1"/>
    <n v="1.9895"/>
    <n v="39.790999999999997"/>
    <n v="1"/>
    <x v="7"/>
    <s v="TF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29"/>
    <n v="29"/>
    <n v="5430840"/>
    <s v=""/>
    <s v="MAV DO BRASIL "/>
    <x v="1"/>
    <n v="1.8516999999999999"/>
    <n v="37.033700000000003"/>
    <n v="1"/>
    <x v="7"/>
    <s v="TF"/>
    <n v="779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30"/>
    <n v="30"/>
    <n v="5430841"/>
    <s v=""/>
    <s v="MAV DO BRASIL "/>
    <x v="1"/>
    <n v="1.8516999999999999"/>
    <n v="37.033700000000003"/>
    <n v="1"/>
    <x v="7"/>
    <s v="TF"/>
    <n v="779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2294"/>
    <s v="0000-0031"/>
    <n v="31"/>
    <n v="5430842"/>
    <s v=""/>
    <s v="MAV DO BRASIL "/>
    <x v="1"/>
    <n v="1.8516999999999999"/>
    <n v="37.033700000000003"/>
    <n v="1"/>
    <x v="7"/>
    <s v="TF"/>
    <n v="779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P16"/>
    <e v="#N/A"/>
    <n v="4"/>
    <e v="#N/A"/>
    <n v="334928"/>
    <s v="0002-0002"/>
    <n v="2"/>
    <n v="5450156"/>
    <s v=""/>
    <s v="ADERITO MACIONIL COTRIM"/>
    <x v="2"/>
    <n v="1.5276000000000001"/>
    <n v="30.552299999999999"/>
    <n v="1"/>
    <x v="7"/>
    <s v="TEP16"/>
    <n v="747"/>
    <n v="2045"/>
    <d v="2026-05-07T16:56:32"/>
    <x v="13"/>
    <m/>
    <m/>
    <m/>
    <m/>
    <m/>
    <m/>
    <m/>
    <m/>
    <s v="N/R"/>
    <m/>
    <s v="N/R"/>
    <m/>
    <m/>
    <s v="N/R"/>
    <s v="N/R"/>
    <m/>
    <s v="N/R"/>
    <d v="2026-05-12T16:09:56"/>
  </r>
  <r>
    <m/>
    <d v="2026-05-19T00:00:00"/>
    <d v="2026-05-19T00:00:00"/>
    <d v="2026-05-19T00:00:00"/>
    <s v="VRD08-TE12"/>
    <s v="OK"/>
    <n v="4"/>
    <n v="2"/>
    <n v="335114"/>
    <s v="0001-0001"/>
    <n v="1"/>
    <n v="5451047"/>
    <s v=""/>
    <s v="LEANDRO KAIRIS"/>
    <x v="10"/>
    <n v="2.0632000000000001"/>
    <n v="41.264099999999999"/>
    <n v="1"/>
    <x v="19"/>
    <s v="TE12"/>
    <n v="783"/>
    <n v="2635"/>
    <d v="2026-05-08T13:23:09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5114"/>
    <s v="0002-0002"/>
    <n v="2"/>
    <n v="5451048"/>
    <s v=""/>
    <s v="LEANDRO KAIRIS"/>
    <x v="10"/>
    <n v="2.0632000000000001"/>
    <n v="41.264099999999999"/>
    <n v="1"/>
    <x v="8"/>
    <s v="TE12"/>
    <n v="783"/>
    <n v="2635"/>
    <d v="2026-05-08T13:23:0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10-TFJ50"/>
    <e v="#N/A"/>
    <n v="4"/>
    <e v="#N/A"/>
    <n v="335117"/>
    <s v="0000-0001"/>
    <n v="1"/>
    <n v="5451058"/>
    <s v=""/>
    <s v="METAL13 ESQ"/>
    <x v="18"/>
    <n v="2.6040000000000001"/>
    <n v="65.099999999999994"/>
    <n v="1"/>
    <x v="11"/>
    <s v="TFJ50"/>
    <n v="4200"/>
    <n v="62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2"/>
    <n v="2"/>
    <n v="5451059"/>
    <s v=""/>
    <s v="METAL13 ESQ"/>
    <x v="18"/>
    <n v="0.8135"/>
    <n v="16.270800000000001"/>
    <n v="1"/>
    <x v="7"/>
    <s v="TF"/>
    <n v="780"/>
    <n v="104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3"/>
    <n v="3"/>
    <n v="5451060"/>
    <s v=""/>
    <s v="METAL13 ESQ"/>
    <x v="18"/>
    <n v="0.8135"/>
    <n v="16.270800000000001"/>
    <n v="1"/>
    <x v="7"/>
    <s v="TF"/>
    <n v="780"/>
    <n v="104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4"/>
    <n v="4"/>
    <n v="5451061"/>
    <s v=""/>
    <s v="METAL13 ESQ"/>
    <x v="18"/>
    <n v="0.30330000000000001"/>
    <n v="6.0667"/>
    <n v="1"/>
    <x v="7"/>
    <s v="TF"/>
    <n v="766"/>
    <n v="396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5"/>
    <n v="5"/>
    <n v="5451062"/>
    <s v=""/>
    <s v="METAL13 ESQ"/>
    <x v="18"/>
    <n v="0.30330000000000001"/>
    <n v="6.0667"/>
    <n v="1"/>
    <x v="7"/>
    <s v="TF"/>
    <n v="766"/>
    <n v="396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6"/>
    <n v="6"/>
    <n v="5451063"/>
    <s v=""/>
    <s v="METAL13 ESQ"/>
    <x v="18"/>
    <n v="1.7083999999999999"/>
    <n v="34.167900000000003"/>
    <n v="1"/>
    <x v="7"/>
    <s v="TF"/>
    <n v="877"/>
    <n v="1948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7"/>
    <n v="7"/>
    <n v="5451064"/>
    <s v=""/>
    <s v="METAL13 ESQ"/>
    <x v="18"/>
    <n v="1.7083999999999999"/>
    <n v="34.167900000000003"/>
    <n v="1"/>
    <x v="7"/>
    <s v="TF"/>
    <n v="877"/>
    <n v="1948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8"/>
    <n v="8"/>
    <n v="5451065"/>
    <s v=""/>
    <s v="METAL13 ESQ"/>
    <x v="18"/>
    <n v="1.7216"/>
    <n v="34.430999999999997"/>
    <n v="1"/>
    <x v="7"/>
    <s v="TF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09"/>
    <n v="9"/>
    <n v="5451066"/>
    <s v=""/>
    <s v="METAL13 ESQ"/>
    <x v="18"/>
    <n v="1.7216"/>
    <n v="34.430999999999997"/>
    <n v="1"/>
    <x v="7"/>
    <s v="TF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0"/>
    <n v="10"/>
    <n v="5451067"/>
    <s v=""/>
    <s v="METAL13 ESQ"/>
    <x v="18"/>
    <n v="1.7216"/>
    <n v="34.430999999999997"/>
    <n v="1"/>
    <x v="7"/>
    <s v="TF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1"/>
    <n v="11"/>
    <n v="5451068"/>
    <s v=""/>
    <s v="METAL13 ESQ"/>
    <x v="18"/>
    <n v="1.7216"/>
    <n v="34.430999999999997"/>
    <n v="1"/>
    <x v="7"/>
    <s v="TF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2"/>
    <n v="12"/>
    <n v="5451069"/>
    <s v=""/>
    <s v="METAL13 ESQ"/>
    <x v="18"/>
    <n v="1.7797000000000001"/>
    <n v="35.593600000000002"/>
    <n v="1"/>
    <x v="7"/>
    <s v="TF"/>
    <n v="908"/>
    <n v="196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3"/>
    <n v="13"/>
    <n v="5451070"/>
    <s v=""/>
    <s v="METAL13 ESQ"/>
    <x v="18"/>
    <n v="1.7797000000000001"/>
    <n v="35.593600000000002"/>
    <n v="1"/>
    <x v="7"/>
    <s v="TF"/>
    <n v="908"/>
    <n v="196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4"/>
    <n v="14"/>
    <n v="5451071"/>
    <s v=""/>
    <s v="METAL13 ESQ"/>
    <x v="18"/>
    <n v="1.8011999999999999"/>
    <n v="36.024799999999999"/>
    <n v="1"/>
    <x v="7"/>
    <s v="TF"/>
    <n v="919"/>
    <n v="196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6"/>
    <n v="16"/>
    <n v="5451073"/>
    <s v=""/>
    <s v="METAL13 ESQ"/>
    <x v="18"/>
    <n v="0.45600000000000002"/>
    <n v="9.1189999999999998"/>
    <n v="1"/>
    <x v="7"/>
    <s v="TF"/>
    <n v="550"/>
    <n v="829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7"/>
    <n v="17"/>
    <n v="5451074"/>
    <s v=""/>
    <s v="METAL13 ESQ"/>
    <x v="18"/>
    <n v="0.45600000000000002"/>
    <n v="9.1189999999999998"/>
    <n v="1"/>
    <x v="7"/>
    <s v="TF"/>
    <n v="550"/>
    <n v="829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8"/>
    <n v="18"/>
    <n v="5451075"/>
    <s v=""/>
    <s v="METAL13 ESQ"/>
    <x v="18"/>
    <n v="3.9266000000000001"/>
    <n v="78.532499999999999"/>
    <n v="1"/>
    <x v="7"/>
    <s v="TF"/>
    <n v="1415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19"/>
    <n v="19"/>
    <n v="5451076"/>
    <s v=""/>
    <s v="METAL13 ESQ"/>
    <x v="18"/>
    <n v="3.9266000000000001"/>
    <n v="78.532499999999999"/>
    <n v="1"/>
    <x v="7"/>
    <s v="TF"/>
    <n v="1415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0"/>
    <n v="20"/>
    <n v="5451077"/>
    <s v=""/>
    <s v="METAL13 ESQ"/>
    <x v="18"/>
    <n v="3.9571999999999998"/>
    <n v="79.143000000000001"/>
    <n v="1"/>
    <x v="7"/>
    <s v="TF"/>
    <n v="1426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1"/>
    <n v="21"/>
    <n v="5451078"/>
    <s v=""/>
    <s v="METAL13 ESQ"/>
    <x v="18"/>
    <n v="3.9571999999999998"/>
    <n v="79.143000000000001"/>
    <n v="1"/>
    <x v="7"/>
    <s v="TF"/>
    <n v="1426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2"/>
    <n v="22"/>
    <n v="5451079"/>
    <s v=""/>
    <s v="METAL13 ESQ"/>
    <x v="18"/>
    <n v="3.1739000000000002"/>
    <n v="63.4788"/>
    <n v="1"/>
    <x v="7"/>
    <s v="TF"/>
    <n v="1145"/>
    <n v="2772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3"/>
    <n v="23"/>
    <n v="5451080"/>
    <s v=""/>
    <s v="METAL13 ESQ"/>
    <x v="18"/>
    <n v="3.1739000000000002"/>
    <n v="63.4788"/>
    <n v="1"/>
    <x v="7"/>
    <s v="TF"/>
    <n v="1145"/>
    <n v="2772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4"/>
    <n v="24"/>
    <n v="5451081"/>
    <s v=""/>
    <s v="METAL13 ESQ"/>
    <x v="18"/>
    <n v="3.2044000000000001"/>
    <n v="64.0886"/>
    <n v="1"/>
    <x v="7"/>
    <s v="TF"/>
    <n v="1156"/>
    <n v="2772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5"/>
    <n v="25"/>
    <n v="5451082"/>
    <s v=""/>
    <s v="METAL13 ESQ"/>
    <x v="18"/>
    <n v="3.3805999999999998"/>
    <n v="67.612399999999994"/>
    <n v="1"/>
    <x v="7"/>
    <s v="TF"/>
    <n v="1220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6"/>
    <n v="26"/>
    <n v="5451083"/>
    <s v=""/>
    <s v="METAL13 ESQ"/>
    <x v="18"/>
    <n v="3.3805999999999998"/>
    <n v="67.612399999999994"/>
    <n v="1"/>
    <x v="7"/>
    <s v="TF"/>
    <n v="1220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7"/>
    <n v="27"/>
    <n v="5451084"/>
    <s v=""/>
    <s v="METAL13 ESQ"/>
    <x v="18"/>
    <n v="3.4110999999999998"/>
    <n v="68.221999999999994"/>
    <n v="1"/>
    <x v="7"/>
    <s v="TF"/>
    <n v="1231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F"/>
    <s v="OK"/>
    <n v="4"/>
    <n v="2"/>
    <n v="335117"/>
    <s v="0000-0028"/>
    <n v="28"/>
    <n v="5451085"/>
    <s v=""/>
    <s v="METAL13 ESQ"/>
    <x v="18"/>
    <n v="3.4110999999999998"/>
    <n v="68.221999999999994"/>
    <n v="1"/>
    <x v="7"/>
    <s v="TF"/>
    <n v="1231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5140"/>
    <s v="0000-0001"/>
    <n v="1"/>
    <n v="5451264"/>
    <s v=""/>
    <s v="ELIEZER ESQ"/>
    <x v="21"/>
    <n v="0.41249999999999998"/>
    <n v="3.0937999999999999"/>
    <n v="1"/>
    <x v="6"/>
    <s v="CC"/>
    <n v="550"/>
    <n v="750"/>
    <d v="2026-05-08T13:34:13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5140"/>
    <s v="0000-0002"/>
    <n v="2"/>
    <n v="5451265"/>
    <s v=""/>
    <s v="ELIEZER ESQ"/>
    <x v="21"/>
    <n v="0.41249999999999998"/>
    <n v="3.0937999999999999"/>
    <n v="1"/>
    <x v="6"/>
    <s v="CC"/>
    <n v="550"/>
    <n v="750"/>
    <d v="2026-05-08T13:34:13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5140"/>
    <s v="0000-0012"/>
    <n v="12"/>
    <n v="5451275"/>
    <s v=""/>
    <s v="ELIEZER ESQ"/>
    <x v="21"/>
    <n v="0.42559999999999998"/>
    <n v="3.1920000000000002"/>
    <n v="1"/>
    <x v="6"/>
    <s v="CC"/>
    <n v="760"/>
    <n v="560"/>
    <d v="2026-05-08T13:34:13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5206"/>
    <s v="0000-0001"/>
    <n v="1"/>
    <n v="5451755"/>
    <s v=""/>
    <s v="CONSUMIDOR DIVIMAX CAMPINAS"/>
    <x v="6"/>
    <n v="0.35249999999999998"/>
    <n v="7.05"/>
    <n v="1"/>
    <x v="7"/>
    <s v="TF"/>
    <n v="375"/>
    <n v="940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5206"/>
    <s v="0000-0002"/>
    <n v="2"/>
    <n v="5451756"/>
    <s v=""/>
    <s v="CONSUMIDOR DIVIMAX CAMPINAS"/>
    <x v="6"/>
    <n v="0.35249999999999998"/>
    <n v="7.05"/>
    <n v="1"/>
    <x v="7"/>
    <s v="TF"/>
    <n v="375"/>
    <n v="940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5206"/>
    <s v="0000-0003"/>
    <n v="3"/>
    <n v="5451757"/>
    <s v=""/>
    <s v="CONSUMIDOR DIVIMAX CAMPINAS"/>
    <x v="6"/>
    <n v="0.41649999999999998"/>
    <n v="8.33"/>
    <n v="1"/>
    <x v="7"/>
    <s v="TE12"/>
    <n v="425"/>
    <n v="98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5206"/>
    <s v="0000-0004"/>
    <n v="4"/>
    <n v="5451758"/>
    <s v=""/>
    <s v="CONSUMIDOR DIVIMAX CAMPINAS"/>
    <x v="6"/>
    <n v="0.41649999999999998"/>
    <n v="8.33"/>
    <n v="1"/>
    <x v="7"/>
    <s v="TE12"/>
    <n v="425"/>
    <n v="98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5206"/>
    <s v="0000-0005"/>
    <n v="5"/>
    <n v="5451759"/>
    <s v=""/>
    <s v="CONSUMIDOR DIVIMAX CAMPINAS"/>
    <x v="6"/>
    <n v="1.6013999999999999"/>
    <n v="32.027999999999999"/>
    <n v="1"/>
    <x v="7"/>
    <s v="TE16"/>
    <n v="785"/>
    <n v="204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5206"/>
    <s v="0000-0006"/>
    <n v="6"/>
    <n v="5451760"/>
    <s v=""/>
    <s v="CONSUMIDOR DIVIMAX CAMPINAS"/>
    <x v="6"/>
    <n v="1.9077999999999999"/>
    <n v="38.155500000000004"/>
    <n v="1"/>
    <x v="7"/>
    <s v="TE16"/>
    <n v="915"/>
    <n v="2085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5206"/>
    <s v="0000-0007"/>
    <n v="7"/>
    <n v="5451761"/>
    <s v=""/>
    <s v="CONSUMIDOR DIVIMAX CAMPINAS"/>
    <x v="6"/>
    <n v="1.5875999999999999"/>
    <n v="31.751999999999999"/>
    <n v="1"/>
    <x v="8"/>
    <s v="TF"/>
    <n v="720"/>
    <n v="2205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5206"/>
    <s v="0000-0008"/>
    <n v="8"/>
    <n v="5451762"/>
    <s v=""/>
    <s v="CONSUMIDOR DIVIMAX CAMPINAS"/>
    <x v="6"/>
    <n v="1.7248000000000001"/>
    <n v="34.496000000000002"/>
    <n v="1"/>
    <x v="8"/>
    <s v="TE12"/>
    <n v="770"/>
    <n v="224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5206"/>
    <s v="0000-0009"/>
    <n v="9"/>
    <n v="5451763"/>
    <s v=""/>
    <s v="CONSUMIDOR DIVIMAX CAMPINAS"/>
    <x v="6"/>
    <n v="0.52780000000000005"/>
    <n v="10.555999999999999"/>
    <n v="1"/>
    <x v="7"/>
    <s v="TF"/>
    <n v="580"/>
    <n v="910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5206"/>
    <s v="0000-0010"/>
    <n v="10"/>
    <n v="5451764"/>
    <s v=""/>
    <s v="CONSUMIDOR DIVIMAX CAMPINAS"/>
    <x v="6"/>
    <n v="0.59850000000000003"/>
    <n v="11.97"/>
    <n v="1"/>
    <x v="7"/>
    <s v="TE12"/>
    <n v="630"/>
    <n v="95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5309"/>
    <s v="0001-0001"/>
    <n v="1"/>
    <n v="5452205"/>
    <s v=""/>
    <s v="JCI ESQ"/>
    <x v="21"/>
    <n v="2.2168999999999999"/>
    <n v="44.338500000000003"/>
    <n v="1"/>
    <x v="7"/>
    <s v="TF"/>
    <n v="885"/>
    <n v="2505"/>
    <d v="2026-05-11T07:58:3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5309"/>
    <s v="0001-0002"/>
    <n v="2"/>
    <n v="5452206"/>
    <s v=""/>
    <s v="JCI ESQ"/>
    <x v="21"/>
    <n v="2.3795999999999999"/>
    <n v="47.591500000000003"/>
    <n v="1"/>
    <x v="7"/>
    <s v="TE12"/>
    <n v="935"/>
    <n v="2545"/>
    <d v="2026-05-11T07:58:3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FB"/>
    <s v="OK"/>
    <n v="4"/>
    <n v="2"/>
    <n v="335309"/>
    <s v="0002-0003"/>
    <n v="3"/>
    <n v="5452207"/>
    <s v=""/>
    <s v="JCI ESQ"/>
    <x v="21"/>
    <n v="0.92249999999999999"/>
    <n v="18.45"/>
    <n v="1"/>
    <x v="7"/>
    <s v="FB"/>
    <n v="500"/>
    <n v="1845"/>
    <d v="2026-05-11T07:58:30"/>
    <x v="13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21T00:00:00"/>
    <d v="2026-05-04T00:00:00"/>
    <d v="2026-05-21T00:00:00"/>
    <s v="INC08-PCB"/>
    <s v="OK"/>
    <n v="4"/>
    <n v="2"/>
    <n v="335309"/>
    <s v="0002-0004"/>
    <n v="4"/>
    <n v="5452208"/>
    <s v=""/>
    <s v="JCI ESQ"/>
    <x v="21"/>
    <n v="1.034"/>
    <n v="20.68"/>
    <n v="1"/>
    <x v="7"/>
    <s v="PCB"/>
    <n v="550"/>
    <n v="1880"/>
    <d v="2026-05-11T07:58:30"/>
    <x v="13"/>
    <m/>
    <m/>
    <m/>
    <m/>
    <m/>
    <m/>
    <m/>
    <m/>
    <s v="N/R"/>
    <s v="N/R"/>
    <s v="N/R"/>
    <s v="N/R"/>
    <m/>
    <s v="N/R"/>
    <s v="N/R"/>
    <s v="N/R"/>
    <s v="N/R"/>
    <m/>
  </r>
  <r>
    <m/>
    <d v="2026-05-21T00:00:00"/>
    <d v="2026-05-07T00:00:00"/>
    <d v="2026-05-21T00:00:00"/>
    <s v="INC10-TF"/>
    <s v="OK"/>
    <n v="4"/>
    <n v="2"/>
    <n v="335620"/>
    <s v="0000-0005"/>
    <n v="5"/>
    <n v="5453958"/>
    <s v=""/>
    <s v="MAV DO BRASIL "/>
    <x v="1"/>
    <n v="3.3871000000000002"/>
    <n v="84.677300000000002"/>
    <n v="1"/>
    <x v="11"/>
    <s v="TF"/>
    <n v="1087"/>
    <n v="3116"/>
    <d v="2026-05-11T15:09:4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10-TF"/>
    <s v="OK"/>
    <n v="4"/>
    <n v="2"/>
    <n v="335620"/>
    <s v="0000-0006"/>
    <n v="6"/>
    <n v="5453959"/>
    <s v=""/>
    <s v="MAV DO BRASIL "/>
    <x v="1"/>
    <n v="3.3871000000000002"/>
    <n v="84.677300000000002"/>
    <n v="1"/>
    <x v="11"/>
    <s v="TF"/>
    <n v="1087"/>
    <n v="3116"/>
    <d v="2026-05-11T15:09:4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12-TF"/>
    <e v="#N/A"/>
    <n v="4"/>
    <e v="#N/A"/>
    <n v="335623"/>
    <s v="0000-0001"/>
    <n v="1"/>
    <n v="5453963"/>
    <s v=""/>
    <s v="MAV DO BRASIL "/>
    <x v="1"/>
    <n v="2.6755"/>
    <n v="80.263800000000003"/>
    <n v="1"/>
    <x v="20"/>
    <s v="TF"/>
    <n v="1830"/>
    <n v="1462"/>
    <d v="2026-05-11T16:0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12-TF"/>
    <e v="#N/A"/>
    <n v="4"/>
    <e v="#N/A"/>
    <n v="335623"/>
    <s v="0000-0002"/>
    <n v="2"/>
    <n v="5453964"/>
    <s v=""/>
    <s v="MAV DO BRASIL "/>
    <x v="1"/>
    <n v="2.6755"/>
    <n v="80.263800000000003"/>
    <n v="1"/>
    <x v="20"/>
    <s v="TF"/>
    <n v="1830"/>
    <n v="1462"/>
    <d v="2026-05-11T16:0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12-TF"/>
    <e v="#N/A"/>
    <n v="4"/>
    <e v="#N/A"/>
    <n v="335623"/>
    <s v="0000-0003"/>
    <n v="3"/>
    <n v="5453965"/>
    <s v=""/>
    <s v="MAV DO BRASIL "/>
    <x v="1"/>
    <n v="5.3033000000000001"/>
    <n v="159.1002"/>
    <n v="1"/>
    <x v="20"/>
    <s v="TF"/>
    <n v="1830"/>
    <n v="2898"/>
    <d v="2026-05-11T16:0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10-TF"/>
    <s v="OK"/>
    <n v="4"/>
    <n v="2"/>
    <n v="335889"/>
    <s v="0000-0001"/>
    <n v="1"/>
    <n v="5455733"/>
    <s v=""/>
    <s v="ALUMETRIA ESQ"/>
    <x v="21"/>
    <n v="3.1589999999999998"/>
    <n v="78.974999999999994"/>
    <n v="1"/>
    <x v="11"/>
    <s v="TF"/>
    <n v="2925"/>
    <n v="1080"/>
    <d v="2026-05-12T14:55:0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E12"/>
    <s v="OK"/>
    <n v="4"/>
    <n v="2"/>
    <n v="336139"/>
    <s v="0001-0001"/>
    <n v="1"/>
    <n v="5457973"/>
    <s v=""/>
    <s v="SANTA FE"/>
    <x v="18"/>
    <n v="1.9575"/>
    <n v="39.15"/>
    <n v="1"/>
    <x v="7"/>
    <s v="TE12"/>
    <n v="900"/>
    <n v="2175"/>
    <d v="2026-05-13T08:26:2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297"/>
    <s v="0001-0001"/>
    <n v="1"/>
    <n v="5459353"/>
    <s v=""/>
    <s v="JOSE LEANDRO DA SILVA"/>
    <x v="6"/>
    <n v="1.07"/>
    <n v="21.4"/>
    <n v="1"/>
    <x v="7"/>
    <s v="TF"/>
    <n v="500"/>
    <n v="2140"/>
    <d v="2026-05-13T14:05:4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297"/>
    <s v="0001-0002"/>
    <n v="2"/>
    <n v="5459354"/>
    <s v=""/>
    <s v="JOSE LEANDRO DA SILVA"/>
    <x v="6"/>
    <n v="1.07"/>
    <n v="21.4"/>
    <n v="1"/>
    <x v="7"/>
    <s v="TF"/>
    <n v="500"/>
    <n v="2140"/>
    <d v="2026-05-13T14:05:4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297"/>
    <s v="0001-0003"/>
    <n v="3"/>
    <n v="5459355"/>
    <s v=""/>
    <s v="JOSE LEANDRO DA SILVA"/>
    <x v="6"/>
    <n v="1.1990000000000001"/>
    <n v="23.98"/>
    <n v="1"/>
    <x v="7"/>
    <s v="TE12"/>
    <n v="550"/>
    <n v="2180"/>
    <d v="2026-05-13T14:05:46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297"/>
    <s v="0001-0004"/>
    <n v="4"/>
    <n v="5459356"/>
    <s v=""/>
    <s v="JOSE LEANDRO DA SILVA"/>
    <x v="6"/>
    <n v="1.1990000000000001"/>
    <n v="23.98"/>
    <n v="1"/>
    <x v="7"/>
    <s v="TE12"/>
    <n v="550"/>
    <n v="2180"/>
    <d v="2026-05-13T14:05:46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E12"/>
    <s v="OK"/>
    <n v="4"/>
    <n v="2"/>
    <n v="336353"/>
    <s v="0001-0001"/>
    <n v="1"/>
    <n v="5459733"/>
    <s v=""/>
    <s v="MARCOS VILAS BOA"/>
    <x v="1"/>
    <n v="0.40279999999999999"/>
    <n v="6.0419999999999998"/>
    <n v="1"/>
    <x v="9"/>
    <s v="TE12"/>
    <n v="530"/>
    <n v="760"/>
    <d v="2026-05-13T15:28:4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E12"/>
    <s v="OK"/>
    <n v="4"/>
    <n v="2"/>
    <n v="336353"/>
    <s v="0001-0002"/>
    <n v="2"/>
    <n v="5459734"/>
    <s v=""/>
    <s v="MARCOS VILAS BOA"/>
    <x v="1"/>
    <n v="0.40279999999999999"/>
    <n v="6.0419999999999998"/>
    <n v="1"/>
    <x v="9"/>
    <s v="TE12"/>
    <n v="530"/>
    <n v="760"/>
    <d v="2026-05-13T15:28:4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6386"/>
    <s v="0000-0001"/>
    <n v="1"/>
    <n v="5460087"/>
    <s v=""/>
    <s v="LORIVAL "/>
    <x v="21"/>
    <n v="0.20699999999999999"/>
    <n v="1.5523"/>
    <n v="1"/>
    <x v="6"/>
    <s v="CC"/>
    <n v="224"/>
    <n v="924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6386"/>
    <s v="0000-0002"/>
    <n v="2"/>
    <n v="5460088"/>
    <s v=""/>
    <s v="LORIVAL "/>
    <x v="21"/>
    <n v="0.20699999999999999"/>
    <n v="1.5523"/>
    <n v="1"/>
    <x v="6"/>
    <s v="CC"/>
    <n v="224"/>
    <n v="924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6386"/>
    <s v="0000-0003"/>
    <n v="3"/>
    <n v="5460089"/>
    <s v=""/>
    <s v="LORIVAL "/>
    <x v="21"/>
    <n v="0.46379999999999999"/>
    <n v="3.4782000000000002"/>
    <n v="1"/>
    <x v="6"/>
    <s v="CC"/>
    <n v="680"/>
    <n v="682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6386"/>
    <s v="0000-0004"/>
    <n v="4"/>
    <n v="5460090"/>
    <s v=""/>
    <s v="LORIVAL "/>
    <x v="21"/>
    <n v="0.46379999999999999"/>
    <n v="3.4782000000000002"/>
    <n v="1"/>
    <x v="6"/>
    <s v="CC"/>
    <n v="680"/>
    <n v="682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MBI03-CC"/>
    <s v="OK"/>
    <n v="4"/>
    <n v="1"/>
    <n v="336386"/>
    <s v="0000-0005"/>
    <n v="5"/>
    <n v="5460091"/>
    <s v=""/>
    <s v="LORIVAL "/>
    <x v="21"/>
    <n v="0.27960000000000002"/>
    <n v="2.0972"/>
    <n v="1"/>
    <x v="6"/>
    <s v="CC"/>
    <n v="410"/>
    <n v="682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06"/>
    <n v="6"/>
    <n v="5460092"/>
    <s v=""/>
    <s v="LORIVAL "/>
    <x v="21"/>
    <n v="0.77429999999999999"/>
    <n v="11.6152"/>
    <n v="1"/>
    <x v="9"/>
    <s v="TF"/>
    <n v="741"/>
    <n v="1045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07"/>
    <n v="7"/>
    <n v="5460093"/>
    <s v=""/>
    <s v="LORIVAL "/>
    <x v="21"/>
    <n v="0.77429999999999999"/>
    <n v="11.6152"/>
    <n v="1"/>
    <x v="9"/>
    <s v="TF"/>
    <n v="741"/>
    <n v="1045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08"/>
    <n v="8"/>
    <n v="5460094"/>
    <s v=""/>
    <s v="LORIVAL "/>
    <x v="21"/>
    <n v="0.77429999999999999"/>
    <n v="11.6152"/>
    <n v="1"/>
    <x v="9"/>
    <s v="TF"/>
    <n v="741"/>
    <n v="1045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09"/>
    <n v="9"/>
    <n v="5460095"/>
    <s v=""/>
    <s v="LORIVAL "/>
    <x v="21"/>
    <n v="1.0304"/>
    <n v="15.4556"/>
    <n v="1"/>
    <x v="9"/>
    <s v="TF"/>
    <n v="493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0"/>
    <n v="10"/>
    <n v="5460096"/>
    <s v=""/>
    <s v="LORIVAL "/>
    <x v="21"/>
    <n v="1.0304"/>
    <n v="15.4556"/>
    <n v="1"/>
    <x v="9"/>
    <s v="TF"/>
    <n v="493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1"/>
    <n v="11"/>
    <n v="5460097"/>
    <s v=""/>
    <s v="LORIVAL "/>
    <x v="21"/>
    <n v="1.0304"/>
    <n v="15.4556"/>
    <n v="1"/>
    <x v="9"/>
    <s v="TF"/>
    <n v="493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2"/>
    <n v="12"/>
    <n v="5460098"/>
    <s v=""/>
    <s v="LORIVAL "/>
    <x v="21"/>
    <n v="0.7228"/>
    <n v="10.841799999999999"/>
    <n v="1"/>
    <x v="9"/>
    <s v="TF"/>
    <n v="691"/>
    <n v="1046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3"/>
    <n v="13"/>
    <n v="5460099"/>
    <s v=""/>
    <s v="LORIVAL "/>
    <x v="21"/>
    <n v="0.7228"/>
    <n v="10.841799999999999"/>
    <n v="1"/>
    <x v="9"/>
    <s v="TF"/>
    <n v="691"/>
    <n v="1046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4"/>
    <n v="14"/>
    <n v="5460100"/>
    <s v=""/>
    <s v="LORIVAL "/>
    <x v="21"/>
    <n v="0.33550000000000002"/>
    <n v="5.0327999999999999"/>
    <n v="1"/>
    <x v="9"/>
    <s v="TF"/>
    <n v="480"/>
    <n v="699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5"/>
    <n v="15"/>
    <n v="5460101"/>
    <s v=""/>
    <s v="LORIVAL "/>
    <x v="21"/>
    <n v="0.19839999999999999"/>
    <n v="2.976"/>
    <n v="1"/>
    <x v="9"/>
    <s v="TF"/>
    <n v="496"/>
    <n v="40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6"/>
    <n v="16"/>
    <n v="5460102"/>
    <s v=""/>
    <s v="LORIVAL "/>
    <x v="21"/>
    <n v="0.19839999999999999"/>
    <n v="2.976"/>
    <n v="1"/>
    <x v="9"/>
    <s v="TF"/>
    <n v="496"/>
    <n v="40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7"/>
    <n v="17"/>
    <n v="5460103"/>
    <s v=""/>
    <s v="LORIVAL "/>
    <x v="21"/>
    <n v="1.5047999999999999"/>
    <n v="22.571999999999999"/>
    <n v="1"/>
    <x v="9"/>
    <s v="TF"/>
    <n v="720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8"/>
    <n v="18"/>
    <n v="5460104"/>
    <s v=""/>
    <s v="LORIVAL "/>
    <x v="21"/>
    <n v="1.5047999999999999"/>
    <n v="22.571999999999999"/>
    <n v="1"/>
    <x v="9"/>
    <s v="TF"/>
    <n v="720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19"/>
    <n v="19"/>
    <n v="5460105"/>
    <s v=""/>
    <s v="LORIVAL "/>
    <x v="21"/>
    <n v="1.5047999999999999"/>
    <n v="22.571999999999999"/>
    <n v="1"/>
    <x v="9"/>
    <s v="TF"/>
    <n v="720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20"/>
    <n v="20"/>
    <n v="5460106"/>
    <s v=""/>
    <s v="LORIVAL "/>
    <x v="21"/>
    <n v="1.248"/>
    <n v="18.720400000000001"/>
    <n v="1"/>
    <x v="9"/>
    <s v="TF"/>
    <n v="641"/>
    <n v="1947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21"/>
    <n v="21"/>
    <n v="5460107"/>
    <s v=""/>
    <s v="LORIVAL "/>
    <x v="21"/>
    <n v="1.2967"/>
    <n v="19.450500000000002"/>
    <n v="1"/>
    <x v="9"/>
    <s v="TF"/>
    <n v="666"/>
    <n v="1947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386"/>
    <s v="0000-0022"/>
    <n v="22"/>
    <n v="5460108"/>
    <s v=""/>
    <s v="LORIVAL "/>
    <x v="21"/>
    <n v="0.6966"/>
    <n v="10.4495"/>
    <n v="1"/>
    <x v="9"/>
    <s v="TF"/>
    <n v="666"/>
    <n v="1046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386"/>
    <s v="0000-0023"/>
    <n v="23"/>
    <n v="5460109"/>
    <s v=""/>
    <s v="LORIVAL "/>
    <x v="21"/>
    <n v="0.89039999999999997"/>
    <n v="17.8078"/>
    <n v="1"/>
    <x v="7"/>
    <s v="TF"/>
    <n v="1345"/>
    <n v="662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386"/>
    <s v="0000-0024"/>
    <n v="24"/>
    <n v="5460110"/>
    <s v=""/>
    <s v="LORIVAL "/>
    <x v="21"/>
    <n v="1.8036000000000001"/>
    <n v="36.072899999999997"/>
    <n v="1"/>
    <x v="7"/>
    <s v="TF"/>
    <n v="1345"/>
    <n v="1341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386"/>
    <s v="0000-0025"/>
    <n v="25"/>
    <n v="5460111"/>
    <s v=""/>
    <s v="LORIVAL "/>
    <x v="21"/>
    <n v="2.7128999999999999"/>
    <n v="54.257300000000001"/>
    <n v="1"/>
    <x v="7"/>
    <s v="TF"/>
    <n v="1345"/>
    <n v="2017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386"/>
    <s v="0000-0026"/>
    <n v="26"/>
    <n v="5460112"/>
    <s v=""/>
    <s v="LORIVAL "/>
    <x v="21"/>
    <n v="1.2078"/>
    <n v="24.1555"/>
    <n v="1"/>
    <x v="7"/>
    <s v="TF"/>
    <n v="547"/>
    <n v="2208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386"/>
    <s v="0000-0027"/>
    <n v="27"/>
    <n v="5460113"/>
    <s v=""/>
    <s v="LORIVAL "/>
    <x v="21"/>
    <n v="1.2078"/>
    <n v="24.1555"/>
    <n v="1"/>
    <x v="7"/>
    <s v="TF"/>
    <n v="547"/>
    <n v="2208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386"/>
    <s v="0000-0028"/>
    <n v="28"/>
    <n v="5460114"/>
    <s v=""/>
    <s v="LORIVAL "/>
    <x v="21"/>
    <n v="1.2078"/>
    <n v="24.1555"/>
    <n v="1"/>
    <x v="7"/>
    <s v="TF"/>
    <n v="547"/>
    <n v="2208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03"/>
    <s v="0000-0001"/>
    <n v="1"/>
    <n v="5460146"/>
    <s v=""/>
    <s v="VID CENTRAL"/>
    <x v="19"/>
    <n v="1.8214999999999999"/>
    <n v="27.322900000000001"/>
    <n v="1"/>
    <x v="9"/>
    <s v="TF"/>
    <n v="937"/>
    <n v="1944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03"/>
    <s v="0000-0002"/>
    <n v="2"/>
    <n v="5460147"/>
    <s v=""/>
    <s v="VID CENTRAL"/>
    <x v="19"/>
    <n v="1.8214999999999999"/>
    <n v="27.322900000000001"/>
    <n v="1"/>
    <x v="9"/>
    <s v="TF"/>
    <n v="937"/>
    <n v="1944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LMLT08-PF"/>
    <s v="PRODUZIR"/>
    <n v="4"/>
    <n v="4"/>
    <n v="336404"/>
    <s v="0000-0001"/>
    <n v="1"/>
    <n v="5460148"/>
    <s v=""/>
    <s v="VID CENTRAL"/>
    <x v="19"/>
    <n v="1.9416"/>
    <n v="38.832599999999999"/>
    <n v="1"/>
    <x v="14"/>
    <s v="PF"/>
    <n v="915"/>
    <n v="2122"/>
    <d v="2026-05-13T16:59:17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05"/>
    <s v="0000-0001"/>
    <n v="1"/>
    <n v="5460149"/>
    <s v=""/>
    <s v="VID CENTRAL"/>
    <x v="19"/>
    <n v="1.9976"/>
    <n v="39.952800000000003"/>
    <n v="1"/>
    <x v="7"/>
    <s v="TF"/>
    <n v="930"/>
    <n v="2148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05"/>
    <s v="0000-0002"/>
    <n v="2"/>
    <n v="5460150"/>
    <s v=""/>
    <s v="VID CENTRAL"/>
    <x v="19"/>
    <n v="1.9976"/>
    <n v="39.952800000000003"/>
    <n v="1"/>
    <x v="7"/>
    <s v="TF"/>
    <n v="930"/>
    <n v="2148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07"/>
    <s v="0000-0001"/>
    <n v="1"/>
    <n v="5460152"/>
    <s v=""/>
    <s v="VID CENTRAL"/>
    <x v="19"/>
    <n v="1.4207000000000001"/>
    <n v="28.413399999999999"/>
    <n v="1"/>
    <x v="7"/>
    <s v="TF"/>
    <n v="589"/>
    <n v="2412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07"/>
    <s v="0000-0002"/>
    <n v="2"/>
    <n v="5460153"/>
    <s v=""/>
    <s v="VID CENTRAL"/>
    <x v="19"/>
    <n v="1.4207000000000001"/>
    <n v="28.413399999999999"/>
    <n v="1"/>
    <x v="7"/>
    <s v="TF"/>
    <n v="589"/>
    <n v="2412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08"/>
    <s v="0000-0001"/>
    <n v="1"/>
    <n v="5460154"/>
    <s v=""/>
    <s v="VID CENTRAL"/>
    <x v="19"/>
    <n v="1.4117999999999999"/>
    <n v="28.236699999999999"/>
    <n v="1"/>
    <x v="7"/>
    <s v="TF"/>
    <n v="589"/>
    <n v="2397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08"/>
    <s v="0000-0002"/>
    <n v="2"/>
    <n v="5460155"/>
    <s v=""/>
    <s v="VID CENTRAL"/>
    <x v="19"/>
    <n v="1.4117999999999999"/>
    <n v="28.236699999999999"/>
    <n v="1"/>
    <x v="7"/>
    <s v="TF"/>
    <n v="589"/>
    <n v="2397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10"/>
    <s v="0000-0001"/>
    <n v="1"/>
    <n v="5460174"/>
    <s v=""/>
    <s v="VID CENTRAL"/>
    <x v="19"/>
    <n v="2.2724000000000002"/>
    <n v="45.447600000000001"/>
    <n v="1"/>
    <x v="7"/>
    <s v="TF"/>
    <n v="939"/>
    <n v="2420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10"/>
    <s v="0000-0002"/>
    <n v="2"/>
    <n v="5460175"/>
    <s v=""/>
    <s v="VID CENTRAL"/>
    <x v="19"/>
    <n v="2.2724000000000002"/>
    <n v="45.447600000000001"/>
    <n v="1"/>
    <x v="7"/>
    <s v="TF"/>
    <n v="939"/>
    <n v="2420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12"/>
    <s v="0000-0001"/>
    <n v="1"/>
    <n v="5460179"/>
    <s v=""/>
    <s v="VID CENTRAL"/>
    <x v="19"/>
    <n v="1.3467"/>
    <n v="26.9345"/>
    <n v="1"/>
    <x v="7"/>
    <s v="TF"/>
    <n v="2575"/>
    <n v="523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8-TF"/>
    <s v="OK"/>
    <n v="4"/>
    <n v="2"/>
    <n v="336414"/>
    <s v="0000-0001"/>
    <n v="1"/>
    <n v="5460184"/>
    <s v=""/>
    <s v="VID CENTRAL"/>
    <x v="19"/>
    <n v="1.3508"/>
    <n v="27.016500000000001"/>
    <n v="1"/>
    <x v="7"/>
    <s v="TF"/>
    <n v="2573"/>
    <n v="525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16"/>
    <s v="0000-0001"/>
    <n v="1"/>
    <n v="5460188"/>
    <s v=""/>
    <s v="VID CENTRAL"/>
    <x v="19"/>
    <n v="0.2034"/>
    <n v="3.0510000000000002"/>
    <n v="1"/>
    <x v="9"/>
    <s v="TF"/>
    <n v="449"/>
    <n v="453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18"/>
    <s v="0000-0001"/>
    <n v="1"/>
    <n v="5460192"/>
    <s v=""/>
    <s v="VID CENTRAL"/>
    <x v="19"/>
    <n v="0.28820000000000001"/>
    <n v="4.3228"/>
    <n v="1"/>
    <x v="9"/>
    <s v="TF"/>
    <n v="369"/>
    <n v="781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18"/>
    <s v="0000-0002"/>
    <n v="2"/>
    <n v="5460193"/>
    <s v=""/>
    <s v="VID CENTRAL"/>
    <x v="19"/>
    <n v="0.16900000000000001"/>
    <n v="2.5348999999999999"/>
    <n v="1"/>
    <x v="9"/>
    <s v="TF"/>
    <n v="393"/>
    <n v="430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1"/>
    <n v="1"/>
    <n v="5460194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2"/>
    <n v="2"/>
    <n v="5460195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3"/>
    <n v="3"/>
    <n v="5460196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4"/>
    <n v="4"/>
    <n v="5460197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5"/>
    <n v="5"/>
    <n v="5460198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6"/>
    <n v="6"/>
    <n v="5460199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7"/>
    <n v="7"/>
    <n v="5460200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8"/>
    <n v="8"/>
    <n v="5460201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09"/>
    <n v="9"/>
    <n v="5460202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0"/>
    <n v="10"/>
    <n v="5460203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1"/>
    <n v="11"/>
    <n v="5460204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2"/>
    <n v="12"/>
    <n v="5460205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3"/>
    <n v="13"/>
    <n v="5460206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4"/>
    <n v="14"/>
    <n v="5460207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5"/>
    <n v="15"/>
    <n v="5460208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6"/>
    <n v="16"/>
    <n v="5460209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7"/>
    <n v="17"/>
    <n v="5460210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8"/>
    <n v="18"/>
    <n v="5460211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19"/>
    <n v="19"/>
    <n v="5460212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0"/>
    <n v="20"/>
    <n v="5460213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1"/>
    <n v="21"/>
    <n v="5460214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2"/>
    <n v="22"/>
    <n v="5460215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3"/>
    <n v="23"/>
    <n v="5460216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4"/>
    <n v="24"/>
    <n v="5460217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5"/>
    <n v="25"/>
    <n v="5460218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6"/>
    <n v="26"/>
    <n v="5460219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7"/>
    <n v="27"/>
    <n v="5460220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8"/>
    <n v="28"/>
    <n v="5460221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29"/>
    <n v="29"/>
    <n v="5460222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30"/>
    <n v="30"/>
    <n v="5460223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31"/>
    <n v="31"/>
    <n v="5460224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32"/>
    <n v="32"/>
    <n v="5460225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33"/>
    <n v="33"/>
    <n v="5460226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34"/>
    <n v="34"/>
    <n v="5460227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35"/>
    <n v="35"/>
    <n v="5460228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19"/>
    <s v="0000-0036"/>
    <n v="36"/>
    <n v="5460229"/>
    <s v=""/>
    <s v="VID CENTRAL"/>
    <x v="19"/>
    <n v="6.0400000000000002E-2"/>
    <n v="0.90669999999999995"/>
    <n v="1"/>
    <x v="18"/>
    <s v="PF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1"/>
    <n v="1"/>
    <n v="5460230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2"/>
    <n v="2"/>
    <n v="5460231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3"/>
    <n v="3"/>
    <n v="5460232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4"/>
    <n v="4"/>
    <n v="5460233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5"/>
    <n v="5"/>
    <n v="5460234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6"/>
    <n v="6"/>
    <n v="5460235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7"/>
    <n v="7"/>
    <n v="5460236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8"/>
    <n v="8"/>
    <n v="5460237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09"/>
    <n v="9"/>
    <n v="5460238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0"/>
    <n v="10"/>
    <n v="5460239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1"/>
    <n v="11"/>
    <n v="5460240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2"/>
    <n v="12"/>
    <n v="5460241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3"/>
    <n v="13"/>
    <n v="5460242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4"/>
    <n v="14"/>
    <n v="5460243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5"/>
    <n v="15"/>
    <n v="5460244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6"/>
    <n v="16"/>
    <n v="5460245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7"/>
    <n v="17"/>
    <n v="5460246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8"/>
    <n v="18"/>
    <n v="5460247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19"/>
    <n v="19"/>
    <n v="5460248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0"/>
    <n v="20"/>
    <n v="5460249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1"/>
    <n v="21"/>
    <n v="5460250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2"/>
    <n v="22"/>
    <n v="5460251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3"/>
    <n v="23"/>
    <n v="5460252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4"/>
    <n v="24"/>
    <n v="5460253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5"/>
    <n v="25"/>
    <n v="5460254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6"/>
    <n v="26"/>
    <n v="5460255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7"/>
    <n v="27"/>
    <n v="5460256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8"/>
    <n v="28"/>
    <n v="5460257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29"/>
    <n v="29"/>
    <n v="5460258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30"/>
    <n v="30"/>
    <n v="5460259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31"/>
    <n v="31"/>
    <n v="5460260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32"/>
    <n v="32"/>
    <n v="5460261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33"/>
    <n v="33"/>
    <n v="5460262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34"/>
    <n v="34"/>
    <n v="5460263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35"/>
    <n v="35"/>
    <n v="5460264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LMINC06-PF"/>
    <s v="PRODUZIR"/>
    <n v="4"/>
    <n v="4"/>
    <n v="336420"/>
    <s v="0000-0036"/>
    <n v="36"/>
    <n v="5460265"/>
    <s v=""/>
    <s v="VID CENTRAL"/>
    <x v="19"/>
    <n v="8.2199999999999995E-2"/>
    <n v="1.2334000000000001"/>
    <n v="1"/>
    <x v="18"/>
    <s v="PF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21"/>
    <s v="0000-0001"/>
    <n v="1"/>
    <n v="5460266"/>
    <s v=""/>
    <s v="VID CENTRAL"/>
    <x v="19"/>
    <n v="0.75019999999999998"/>
    <n v="11.2524"/>
    <n v="1"/>
    <x v="9"/>
    <s v="TF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21"/>
    <s v="0000-0002"/>
    <n v="2"/>
    <n v="5460267"/>
    <s v=""/>
    <s v="VID CENTRAL"/>
    <x v="19"/>
    <n v="0.75019999999999998"/>
    <n v="11.2524"/>
    <n v="1"/>
    <x v="9"/>
    <s v="TF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21"/>
    <s v="0000-0003"/>
    <n v="3"/>
    <n v="5460268"/>
    <s v=""/>
    <s v="VID CENTRAL"/>
    <x v="19"/>
    <n v="0.75019999999999998"/>
    <n v="11.2524"/>
    <n v="1"/>
    <x v="9"/>
    <s v="TF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5T00:00:00"/>
    <d v="2026-05-21T00:00:00"/>
    <s v="INC06-TF"/>
    <s v="OK"/>
    <n v="4"/>
    <n v="2"/>
    <n v="336421"/>
    <s v="0000-0004"/>
    <n v="4"/>
    <n v="5460269"/>
    <s v=""/>
    <s v="VID CENTRAL"/>
    <x v="19"/>
    <n v="0.75019999999999998"/>
    <n v="11.2524"/>
    <n v="1"/>
    <x v="9"/>
    <s v="TF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0-0001"/>
    <n v="1"/>
    <n v="5460443"/>
    <s v=""/>
    <s v="BRUNO RODRIGUES DA SILVA"/>
    <x v="10"/>
    <n v="0.36559999999999998"/>
    <n v="7.3125"/>
    <n v="1"/>
    <x v="8"/>
    <s v="TF"/>
    <n v="375"/>
    <n v="97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1-0002"/>
    <n v="2"/>
    <n v="5460444"/>
    <s v=""/>
    <s v="BRUNO RODRIGUES DA SILVA"/>
    <x v="10"/>
    <n v="0.89200000000000002"/>
    <n v="17.84"/>
    <n v="1"/>
    <x v="8"/>
    <s v="TF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1-0003"/>
    <n v="3"/>
    <n v="5460445"/>
    <s v=""/>
    <s v="BRUNO RODRIGUES DA SILVA"/>
    <x v="10"/>
    <n v="0.89200000000000002"/>
    <n v="17.84"/>
    <n v="1"/>
    <x v="8"/>
    <s v="TF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1-0004"/>
    <n v="4"/>
    <n v="5460446"/>
    <s v=""/>
    <s v="BRUNO RODRIGUES DA SILVA"/>
    <x v="10"/>
    <n v="0.89200000000000002"/>
    <n v="17.84"/>
    <n v="1"/>
    <x v="8"/>
    <s v="TF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1-0005"/>
    <n v="5"/>
    <n v="5460447"/>
    <s v=""/>
    <s v="BRUNO RODRIGUES DA SILVA"/>
    <x v="10"/>
    <n v="0.89200000000000002"/>
    <n v="17.84"/>
    <n v="1"/>
    <x v="8"/>
    <s v="TF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1-0006"/>
    <n v="6"/>
    <n v="5460448"/>
    <s v=""/>
    <s v="BRUNO RODRIGUES DA SILVA"/>
    <x v="10"/>
    <n v="0.89200000000000002"/>
    <n v="17.84"/>
    <n v="1"/>
    <x v="8"/>
    <s v="TF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1-0007"/>
    <n v="7"/>
    <n v="5460449"/>
    <s v=""/>
    <s v="BRUNO RODRIGUES DA SILVA"/>
    <x v="10"/>
    <n v="0.98180000000000001"/>
    <n v="19.635000000000002"/>
    <n v="1"/>
    <x v="8"/>
    <s v="TE12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1-0008"/>
    <n v="8"/>
    <n v="5460450"/>
    <s v=""/>
    <s v="BRUNO RODRIGUES DA SILVA"/>
    <x v="10"/>
    <n v="0.98180000000000001"/>
    <n v="19.635000000000002"/>
    <n v="1"/>
    <x v="8"/>
    <s v="TE12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1-0009"/>
    <n v="9"/>
    <n v="5460451"/>
    <s v=""/>
    <s v="BRUNO RODRIGUES DA SILVA"/>
    <x v="10"/>
    <n v="0.98180000000000001"/>
    <n v="19.635000000000002"/>
    <n v="1"/>
    <x v="8"/>
    <s v="TE12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1-0010"/>
    <n v="10"/>
    <n v="5460452"/>
    <s v=""/>
    <s v="BRUNO RODRIGUES DA SILVA"/>
    <x v="10"/>
    <n v="0.98180000000000001"/>
    <n v="19.635000000000002"/>
    <n v="1"/>
    <x v="8"/>
    <s v="TE12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1-0011"/>
    <n v="11"/>
    <n v="5460453"/>
    <s v=""/>
    <s v="BRUNO RODRIGUES DA SILVA"/>
    <x v="10"/>
    <n v="0.98180000000000001"/>
    <n v="19.635000000000002"/>
    <n v="1"/>
    <x v="8"/>
    <s v="TE12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2-0012"/>
    <n v="12"/>
    <n v="5460454"/>
    <s v=""/>
    <s v="BRUNO RODRIGUES DA SILVA"/>
    <x v="10"/>
    <n v="0.92049999999999998"/>
    <n v="18.41"/>
    <n v="1"/>
    <x v="8"/>
    <s v="TF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2-0013"/>
    <n v="13"/>
    <n v="5460455"/>
    <s v=""/>
    <s v="BRUNO RODRIGUES DA SILVA"/>
    <x v="10"/>
    <n v="0.92049999999999998"/>
    <n v="18.41"/>
    <n v="1"/>
    <x v="8"/>
    <s v="TF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2-0014"/>
    <n v="14"/>
    <n v="5460456"/>
    <s v=""/>
    <s v="BRUNO RODRIGUES DA SILVA"/>
    <x v="10"/>
    <n v="0.92049999999999998"/>
    <n v="18.41"/>
    <n v="1"/>
    <x v="8"/>
    <s v="TF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2-0015"/>
    <n v="15"/>
    <n v="5460457"/>
    <s v=""/>
    <s v="BRUNO RODRIGUES DA SILVA"/>
    <x v="10"/>
    <n v="0.92049999999999998"/>
    <n v="18.41"/>
    <n v="1"/>
    <x v="8"/>
    <s v="TF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2-0016"/>
    <n v="16"/>
    <n v="5460458"/>
    <s v=""/>
    <s v="BRUNO RODRIGUES DA SILVA"/>
    <x v="10"/>
    <n v="1.0162"/>
    <n v="20.324999999999999"/>
    <n v="1"/>
    <x v="8"/>
    <s v="TE12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2-0017"/>
    <n v="17"/>
    <n v="5460459"/>
    <s v=""/>
    <s v="BRUNO RODRIGUES DA SILVA"/>
    <x v="10"/>
    <n v="1.0162"/>
    <n v="20.324999999999999"/>
    <n v="1"/>
    <x v="8"/>
    <s v="TE12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2-0018"/>
    <n v="18"/>
    <n v="5460460"/>
    <s v=""/>
    <s v="BRUNO RODRIGUES DA SILVA"/>
    <x v="10"/>
    <n v="1.0162"/>
    <n v="20.324999999999999"/>
    <n v="1"/>
    <x v="8"/>
    <s v="TE12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2-0019"/>
    <n v="19"/>
    <n v="5460461"/>
    <s v=""/>
    <s v="BRUNO RODRIGUES DA SILVA"/>
    <x v="10"/>
    <n v="1.0162"/>
    <n v="20.324999999999999"/>
    <n v="1"/>
    <x v="8"/>
    <s v="TE12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3-0020"/>
    <n v="20"/>
    <n v="5460462"/>
    <s v=""/>
    <s v="BRUNO RODRIGUES DA SILVA"/>
    <x v="10"/>
    <n v="0.78900000000000003"/>
    <n v="15.78"/>
    <n v="1"/>
    <x v="8"/>
    <s v="TF"/>
    <n v="6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3-0021"/>
    <n v="21"/>
    <n v="5460463"/>
    <s v=""/>
    <s v="BRUNO RODRIGUES DA SILVA"/>
    <x v="10"/>
    <n v="0.88080000000000003"/>
    <n v="17.614999999999998"/>
    <n v="1"/>
    <x v="8"/>
    <s v="TE12"/>
    <n v="6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4-0022"/>
    <n v="22"/>
    <n v="5460464"/>
    <s v=""/>
    <s v="BRUNO RODRIGUES DA SILVA"/>
    <x v="10"/>
    <n v="0.59179999999999999"/>
    <n v="11.835000000000001"/>
    <n v="1"/>
    <x v="8"/>
    <s v="TF"/>
    <n v="45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F"/>
    <s v="OK"/>
    <n v="4"/>
    <n v="2"/>
    <n v="336454"/>
    <s v="0004-0023"/>
    <n v="23"/>
    <n v="5460465"/>
    <s v=""/>
    <s v="BRUNO RODRIGUES DA SILVA"/>
    <x v="10"/>
    <n v="0.59179999999999999"/>
    <n v="11.835000000000001"/>
    <n v="1"/>
    <x v="8"/>
    <s v="TF"/>
    <n v="45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4-0024"/>
    <n v="24"/>
    <n v="5460466"/>
    <s v=""/>
    <s v="BRUNO RODRIGUES DA SILVA"/>
    <x v="10"/>
    <n v="0.67749999999999999"/>
    <n v="13.55"/>
    <n v="1"/>
    <x v="8"/>
    <s v="TE12"/>
    <n v="50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4-0025"/>
    <n v="25"/>
    <n v="5460467"/>
    <s v=""/>
    <s v="BRUNO RODRIGUES DA SILVA"/>
    <x v="10"/>
    <n v="0.67749999999999999"/>
    <n v="13.55"/>
    <n v="1"/>
    <x v="8"/>
    <s v="TE12"/>
    <n v="50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6"/>
    <s v="OK"/>
    <n v="4"/>
    <n v="2"/>
    <n v="336454"/>
    <s v="0005-0026"/>
    <n v="26"/>
    <n v="5460468"/>
    <s v=""/>
    <s v="BRUNO RODRIGUES DA SILVA"/>
    <x v="10"/>
    <n v="2.1135999999999999"/>
    <n v="42.273000000000003"/>
    <n v="1"/>
    <x v="8"/>
    <s v="TE16"/>
    <n v="990"/>
    <n v="213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19T00:00:00"/>
    <d v="2026-05-19T00:00:00"/>
    <d v="2026-05-19T00:00:00"/>
    <s v="FUM08-TE12"/>
    <s v="OK"/>
    <n v="4"/>
    <n v="2"/>
    <n v="336454"/>
    <s v="0006-0027"/>
    <n v="27"/>
    <n v="5460469"/>
    <s v=""/>
    <s v="BRUNO RODRIGUES DA SILVA"/>
    <x v="10"/>
    <n v="0.4476"/>
    <n v="8.9517000000000007"/>
    <n v="1"/>
    <x v="8"/>
    <s v="TE12"/>
    <n v="788"/>
    <n v="568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70"/>
    <s v="0001-0001"/>
    <n v="1"/>
    <n v="5460575"/>
    <s v=""/>
    <s v="RENAN FAGUNDES PEREIRA GONCALVES"/>
    <x v="2"/>
    <n v="1.222"/>
    <n v="24.44"/>
    <n v="1"/>
    <x v="7"/>
    <s v="TE12"/>
    <n v="650"/>
    <n v="1880"/>
    <d v="2026-05-14T09:24:44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ESI04-EF"/>
    <s v="OK"/>
    <n v="4"/>
    <n v="1"/>
    <n v="336473"/>
    <s v="0000-0001"/>
    <n v="1"/>
    <n v="5460579"/>
    <s v=""/>
    <s v="CONSUMIDOR AMERICANA"/>
    <x v="2"/>
    <n v="1.825"/>
    <n v="18.2499"/>
    <n v="1"/>
    <x v="5"/>
    <s v="EF"/>
    <n v="1437"/>
    <n v="1270"/>
    <d v="2026-05-14T09:26:04"/>
    <x v="13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1T00:00:00"/>
    <d v="2026-05-04T00:00:00"/>
    <d v="2026-05-21T00:00:00"/>
    <s v="ESI04-EFB"/>
    <s v="OK"/>
    <n v="4"/>
    <n v="1"/>
    <n v="336473"/>
    <s v="0000-0002"/>
    <n v="2"/>
    <n v="5460580"/>
    <s v=""/>
    <s v="CONSUMIDOR AMERICANA"/>
    <x v="2"/>
    <n v="1.974"/>
    <n v="19.739999999999998"/>
    <n v="1"/>
    <x v="5"/>
    <s v="EFB"/>
    <n v="1200"/>
    <n v="1645"/>
    <d v="2026-05-14T09:26:04"/>
    <x v="13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21T00:00:00"/>
    <d v="2026-05-04T00:00:00"/>
    <d v="2026-05-21T00:00:00"/>
    <s v="ESI04-EFB"/>
    <s v="OK"/>
    <n v="4"/>
    <n v="1"/>
    <n v="336475"/>
    <s v="0000-0001"/>
    <n v="1"/>
    <n v="5460582"/>
    <s v=""/>
    <s v="M&amp;G VID"/>
    <x v="2"/>
    <n v="0.8"/>
    <n v="8"/>
    <n v="1"/>
    <x v="5"/>
    <s v="EFB"/>
    <n v="800"/>
    <n v="1000"/>
    <d v="2026-05-14T09:26:44"/>
    <x v="13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21T00:00:00"/>
    <d v="2026-05-04T00:00:00"/>
    <d v="2026-05-21T00:00:00"/>
    <s v="INC08-TE12"/>
    <s v="OK"/>
    <n v="4"/>
    <n v="2"/>
    <n v="336476"/>
    <s v="0001-0001"/>
    <n v="1"/>
    <n v="5460583"/>
    <s v=""/>
    <s v="M&amp;G VID"/>
    <x v="2"/>
    <n v="1.4490000000000001"/>
    <n v="28.98"/>
    <n v="1"/>
    <x v="7"/>
    <s v="TE12"/>
    <n v="600"/>
    <n v="2415"/>
    <d v="2026-05-14T09:27:1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476"/>
    <s v="0001-0002"/>
    <n v="2"/>
    <n v="5460584"/>
    <s v=""/>
    <s v="M&amp;G VID"/>
    <x v="2"/>
    <n v="0.71250000000000002"/>
    <n v="14.25"/>
    <n v="1"/>
    <x v="7"/>
    <s v="TF"/>
    <n v="300"/>
    <n v="2375"/>
    <d v="2026-05-14T09:27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78"/>
    <s v="0000-0001"/>
    <n v="1"/>
    <n v="5460585"/>
    <s v=""/>
    <s v="M&amp;G VID"/>
    <x v="2"/>
    <n v="0.255"/>
    <n v="3.8250000000000002"/>
    <n v="1"/>
    <x v="9"/>
    <s v="TF"/>
    <n v="600"/>
    <n v="425"/>
    <d v="2026-05-14T09:27:3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78"/>
    <s v="0000-0002"/>
    <n v="2"/>
    <n v="5460586"/>
    <s v=""/>
    <s v="M&amp;G VID"/>
    <x v="2"/>
    <n v="0.61419999999999997"/>
    <n v="9.2136999999999993"/>
    <n v="1"/>
    <x v="9"/>
    <s v="TF"/>
    <n v="650"/>
    <n v="945"/>
    <d v="2026-05-14T09:27:3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79"/>
    <s v="0001-0001"/>
    <n v="1"/>
    <n v="5460587"/>
    <s v=""/>
    <s v="M&amp;G VID"/>
    <x v="2"/>
    <n v="1.5503"/>
    <n v="31.006"/>
    <n v="1"/>
    <x v="7"/>
    <s v="TE16"/>
    <n v="740"/>
    <n v="2095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79"/>
    <s v="0002-0002"/>
    <n v="2"/>
    <n v="5460588"/>
    <s v=""/>
    <s v="M&amp;G VID"/>
    <x v="2"/>
    <n v="0.36480000000000001"/>
    <n v="7.2960000000000003"/>
    <n v="1"/>
    <x v="7"/>
    <s v="TE12"/>
    <n v="760"/>
    <n v="480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79"/>
    <s v="0003-0003"/>
    <n v="3"/>
    <n v="5460589"/>
    <s v=""/>
    <s v="M&amp;G VID"/>
    <x v="2"/>
    <n v="0.2883"/>
    <n v="5.766"/>
    <n v="1"/>
    <x v="7"/>
    <s v="TE12"/>
    <n v="620"/>
    <n v="465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79"/>
    <s v="0004-0004"/>
    <n v="4"/>
    <n v="5460590"/>
    <s v=""/>
    <s v="M&amp;G VID"/>
    <x v="2"/>
    <n v="0.6825"/>
    <n v="13.65"/>
    <n v="1"/>
    <x v="7"/>
    <s v="TE12"/>
    <n v="700"/>
    <n v="975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80"/>
    <s v="0000-0001"/>
    <n v="1"/>
    <n v="5460591"/>
    <s v=""/>
    <s v="M&amp;G VID"/>
    <x v="2"/>
    <n v="0.16250000000000001"/>
    <n v="2.4371"/>
    <n v="1"/>
    <x v="9"/>
    <s v="TF"/>
    <n v="485"/>
    <n v="335"/>
    <d v="2026-05-14T09:28:5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80"/>
    <s v="0000-0002"/>
    <n v="2"/>
    <n v="5460592"/>
    <s v=""/>
    <s v="M&amp;G VID"/>
    <x v="2"/>
    <n v="0.26100000000000001"/>
    <n v="3.915"/>
    <n v="1"/>
    <x v="9"/>
    <s v="TF"/>
    <n v="600"/>
    <n v="435"/>
    <d v="2026-05-14T09:28:5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482"/>
    <s v="0001-0001"/>
    <n v="1"/>
    <n v="5460623"/>
    <s v=""/>
    <s v="ANTONIO ADECI DUARTE"/>
    <x v="2"/>
    <n v="0.70120000000000005"/>
    <n v="14.025"/>
    <n v="1"/>
    <x v="8"/>
    <s v="TF"/>
    <n v="750"/>
    <n v="935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482"/>
    <s v="0001-0002"/>
    <n v="2"/>
    <n v="5460624"/>
    <s v=""/>
    <s v="ANTONIO ADECI DUARTE"/>
    <x v="2"/>
    <n v="0.70120000000000005"/>
    <n v="14.025"/>
    <n v="1"/>
    <x v="8"/>
    <s v="TF"/>
    <n v="750"/>
    <n v="935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482"/>
    <s v="0001-0003"/>
    <n v="3"/>
    <n v="5460625"/>
    <s v=""/>
    <s v="ANTONIO ADECI DUARTE"/>
    <x v="2"/>
    <n v="0.70120000000000005"/>
    <n v="14.025"/>
    <n v="1"/>
    <x v="8"/>
    <s v="TF"/>
    <n v="750"/>
    <n v="935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6482"/>
    <s v="0001-0004"/>
    <n v="4"/>
    <n v="5460626"/>
    <s v=""/>
    <s v="ANTONIO ADECI DUARTE"/>
    <x v="2"/>
    <n v="0.78"/>
    <n v="15.6"/>
    <n v="1"/>
    <x v="8"/>
    <s v="TE12"/>
    <n v="800"/>
    <n v="97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6482"/>
    <s v="0001-0005"/>
    <n v="5"/>
    <n v="5460627"/>
    <s v=""/>
    <s v="ANTONIO ADECI DUARTE"/>
    <x v="2"/>
    <n v="0.78"/>
    <n v="15.6"/>
    <n v="1"/>
    <x v="8"/>
    <s v="TE12"/>
    <n v="800"/>
    <n v="97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6482"/>
    <s v="0001-0006"/>
    <n v="6"/>
    <n v="5460628"/>
    <s v=""/>
    <s v="ANTONIO ADECI DUARTE"/>
    <x v="2"/>
    <n v="0.78"/>
    <n v="15.6"/>
    <n v="1"/>
    <x v="8"/>
    <s v="TE12"/>
    <n v="800"/>
    <n v="97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6"/>
    <s v="OK"/>
    <n v="4"/>
    <n v="2"/>
    <n v="336482"/>
    <s v="0002-0007"/>
    <n v="7"/>
    <n v="5460629"/>
    <s v=""/>
    <s v="ANTONIO ADECI DUARTE"/>
    <x v="2"/>
    <n v="1.5935999999999999"/>
    <n v="31.870999999999999"/>
    <n v="1"/>
    <x v="8"/>
    <s v="TE16"/>
    <n v="785"/>
    <n v="2030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6482"/>
    <s v="0003-0008"/>
    <n v="8"/>
    <n v="5460630"/>
    <s v=""/>
    <s v="ANTONIO ADECI DUARTE"/>
    <x v="2"/>
    <n v="0.46579999999999999"/>
    <n v="9.3160000000000007"/>
    <n v="1"/>
    <x v="8"/>
    <s v="TE12"/>
    <n v="680"/>
    <n v="68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482"/>
    <s v="0004-0009"/>
    <n v="9"/>
    <n v="5460631"/>
    <s v=""/>
    <s v="ANTONIO ADECI DUARTE"/>
    <x v="2"/>
    <n v="2.04"/>
    <n v="40.799999999999997"/>
    <n v="1"/>
    <x v="8"/>
    <s v="TF"/>
    <n v="1000"/>
    <n v="2040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6482"/>
    <s v="0004-0010"/>
    <n v="10"/>
    <n v="5460632"/>
    <s v=""/>
    <s v="ANTONIO ADECI DUARTE"/>
    <x v="2"/>
    <n v="2.1840000000000002"/>
    <n v="43.68"/>
    <n v="1"/>
    <x v="8"/>
    <s v="TE12"/>
    <n v="1050"/>
    <n v="2080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6"/>
    <s v="OK"/>
    <n v="4"/>
    <n v="2"/>
    <n v="336483"/>
    <s v="0001-0001"/>
    <n v="1"/>
    <n v="5460633"/>
    <s v=""/>
    <s v="ANTONIO ADECI DUARTE"/>
    <x v="2"/>
    <n v="1.6289"/>
    <n v="32.577500000000001"/>
    <n v="1"/>
    <x v="8"/>
    <s v="TE16"/>
    <n v="785"/>
    <n v="2075"/>
    <d v="2026-05-14T09:30:4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85"/>
    <s v="0001-0001"/>
    <n v="1"/>
    <n v="5460635"/>
    <s v=""/>
    <s v="M&amp;G VID"/>
    <x v="2"/>
    <n v="0.18190000000000001"/>
    <n v="3.6375000000000002"/>
    <n v="1"/>
    <x v="7"/>
    <s v="TE12"/>
    <n v="485"/>
    <n v="3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85"/>
    <s v="0002-0002"/>
    <n v="2"/>
    <n v="5460636"/>
    <s v=""/>
    <s v="M&amp;G VID"/>
    <x v="2"/>
    <n v="0.30399999999999999"/>
    <n v="6.08"/>
    <n v="1"/>
    <x v="7"/>
    <s v="TE12"/>
    <n v="640"/>
    <n v="4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5"/>
    <s v="0003-0003"/>
    <n v="3"/>
    <n v="5460637"/>
    <s v=""/>
    <s v="M&amp;G VID"/>
    <x v="2"/>
    <n v="1.8585"/>
    <n v="37.17"/>
    <n v="1"/>
    <x v="7"/>
    <s v="TE16"/>
    <n v="885"/>
    <n v="2100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5"/>
    <s v="0004-0004"/>
    <n v="4"/>
    <n v="5460638"/>
    <s v=""/>
    <s v="M&amp;G VID"/>
    <x v="2"/>
    <n v="1.4318"/>
    <n v="28.635000000000002"/>
    <n v="1"/>
    <x v="7"/>
    <s v="TE16"/>
    <n v="690"/>
    <n v="20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85"/>
    <s v="0005-0005"/>
    <n v="5"/>
    <n v="5460639"/>
    <s v=""/>
    <s v="M&amp;G VID"/>
    <x v="2"/>
    <n v="0.3634"/>
    <n v="7.2675000000000001"/>
    <n v="1"/>
    <x v="7"/>
    <s v="TE12"/>
    <n v="765"/>
    <n v="4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6"/>
    <s v="0001-0001"/>
    <n v="1"/>
    <n v="5460640"/>
    <s v=""/>
    <s v="DISK VIDROS"/>
    <x v="2"/>
    <n v="1.5857000000000001"/>
    <n v="31.713999999999999"/>
    <n v="1"/>
    <x v="7"/>
    <s v="TE16"/>
    <n v="785"/>
    <n v="2020"/>
    <d v="2026-05-14T09:32:5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6"/>
    <s v="0002-0002"/>
    <n v="2"/>
    <n v="5460641"/>
    <s v=""/>
    <s v="DISK VIDROS"/>
    <x v="2"/>
    <n v="1.5768"/>
    <n v="31.536000000000001"/>
    <n v="1"/>
    <x v="7"/>
    <s v="TE16"/>
    <n v="730"/>
    <n v="2160"/>
    <d v="2026-05-14T09:32:5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87"/>
    <s v="0000-0001"/>
    <n v="1"/>
    <n v="5460642"/>
    <s v=""/>
    <s v="M&amp;G VID"/>
    <x v="2"/>
    <n v="0.7802"/>
    <n v="11.702999999999999"/>
    <n v="1"/>
    <x v="9"/>
    <s v="TF"/>
    <n v="830"/>
    <n v="940"/>
    <d v="2026-05-14T09:33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87"/>
    <s v="0000-0002"/>
    <n v="2"/>
    <n v="5460643"/>
    <s v=""/>
    <s v="M&amp;G VID"/>
    <x v="2"/>
    <n v="0.25280000000000002"/>
    <n v="3.7919999999999998"/>
    <n v="1"/>
    <x v="9"/>
    <s v="TF"/>
    <n v="640"/>
    <n v="395"/>
    <d v="2026-05-14T09:33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488"/>
    <s v="0001-0001"/>
    <n v="1"/>
    <n v="5460644"/>
    <s v=""/>
    <s v="VID MANIA"/>
    <x v="2"/>
    <n v="1.56"/>
    <n v="31.2"/>
    <n v="1"/>
    <x v="7"/>
    <s v="TF"/>
    <n v="750"/>
    <n v="2080"/>
    <d v="2026-05-14T09:33:5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88"/>
    <s v="0001-0002"/>
    <n v="2"/>
    <n v="5460645"/>
    <s v=""/>
    <s v="VID MANIA"/>
    <x v="2"/>
    <n v="1.696"/>
    <n v="33.92"/>
    <n v="1"/>
    <x v="7"/>
    <s v="TE12"/>
    <n v="800"/>
    <n v="2120"/>
    <d v="2026-05-14T09:33:5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8"/>
    <s v="0002-0003"/>
    <n v="3"/>
    <n v="5460646"/>
    <s v=""/>
    <s v="VID MANIA"/>
    <x v="2"/>
    <n v="1.4454"/>
    <n v="28.907"/>
    <n v="1"/>
    <x v="7"/>
    <s v="TE16"/>
    <n v="685"/>
    <n v="2110"/>
    <d v="2026-05-14T09:33:5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8"/>
    <s v="0003-0004"/>
    <n v="4"/>
    <n v="5460647"/>
    <s v=""/>
    <s v="VID MANIA"/>
    <x v="2"/>
    <n v="1.6564000000000001"/>
    <n v="33.127000000000002"/>
    <n v="1"/>
    <x v="7"/>
    <s v="TE16"/>
    <n v="785"/>
    <n v="2110"/>
    <d v="2026-05-14T09:33:5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9"/>
    <s v="0001-0001"/>
    <n v="1"/>
    <n v="5460648"/>
    <s v=""/>
    <s v="M&amp;G VID"/>
    <x v="2"/>
    <n v="2.1030000000000002"/>
    <n v="42.0595"/>
    <n v="1"/>
    <x v="7"/>
    <s v="TE16"/>
    <n v="985"/>
    <n v="2135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89"/>
    <s v="0002-0002"/>
    <n v="2"/>
    <n v="5460649"/>
    <s v=""/>
    <s v="M&amp;G VID"/>
    <x v="2"/>
    <n v="1.5563"/>
    <n v="31.125"/>
    <n v="1"/>
    <x v="7"/>
    <s v="TE16"/>
    <n v="750"/>
    <n v="2075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89"/>
    <s v="0003-0003"/>
    <n v="3"/>
    <n v="5460650"/>
    <s v=""/>
    <s v="M&amp;G VID"/>
    <x v="2"/>
    <n v="0.82320000000000004"/>
    <n v="16.463999999999999"/>
    <n v="1"/>
    <x v="7"/>
    <s v="TE12"/>
    <n v="840"/>
    <n v="980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89"/>
    <s v="0004-0004"/>
    <n v="4"/>
    <n v="5460651"/>
    <s v=""/>
    <s v="M&amp;G VID"/>
    <x v="2"/>
    <n v="0.27839999999999998"/>
    <n v="5.5679999999999996"/>
    <n v="1"/>
    <x v="7"/>
    <s v="TE12"/>
    <n v="640"/>
    <n v="435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90"/>
    <s v="0001-0001"/>
    <n v="1"/>
    <n v="5460652"/>
    <s v=""/>
    <s v="M&amp;G VID"/>
    <x v="2"/>
    <n v="0.91579999999999995"/>
    <n v="18.315000000000001"/>
    <n v="1"/>
    <x v="7"/>
    <s v="TE16"/>
    <n v="555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90"/>
    <s v="0002-0002"/>
    <n v="2"/>
    <n v="5460653"/>
    <s v=""/>
    <s v="M&amp;G VID"/>
    <x v="2"/>
    <n v="1.0642"/>
    <n v="21.285"/>
    <n v="1"/>
    <x v="7"/>
    <s v="TE16"/>
    <n v="645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90"/>
    <s v="0003-0003"/>
    <n v="3"/>
    <n v="5460654"/>
    <s v=""/>
    <s v="M&amp;G VID"/>
    <x v="2"/>
    <n v="1.056"/>
    <n v="21.12"/>
    <n v="1"/>
    <x v="7"/>
    <s v="TE16"/>
    <n v="640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90"/>
    <s v="0004-0004"/>
    <n v="4"/>
    <n v="5460655"/>
    <s v=""/>
    <s v="M&amp;G VID"/>
    <x v="2"/>
    <n v="1.0478000000000001"/>
    <n v="20.954999999999998"/>
    <n v="1"/>
    <x v="7"/>
    <s v="TE16"/>
    <n v="635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492"/>
    <s v="0001-0001"/>
    <n v="1"/>
    <n v="5460657"/>
    <s v=""/>
    <s v="DUANI AP FERREIRA ARAUJO"/>
    <x v="2"/>
    <n v="1.8708"/>
    <n v="37.414999999999999"/>
    <n v="1"/>
    <x v="7"/>
    <s v="TF"/>
    <n v="875"/>
    <n v="2138"/>
    <d v="2026-05-14T09:36:5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92"/>
    <s v="0001-0002"/>
    <n v="2"/>
    <n v="5460658"/>
    <s v=""/>
    <s v="DUANI AP FERREIRA ARAUJO"/>
    <x v="2"/>
    <n v="2.0255000000000001"/>
    <n v="40.510800000000003"/>
    <n v="1"/>
    <x v="7"/>
    <s v="TE12"/>
    <n v="930"/>
    <n v="2178"/>
    <d v="2026-05-14T09:36:59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93"/>
    <s v="0001-0001"/>
    <n v="1"/>
    <n v="5460659"/>
    <s v=""/>
    <s v="JOSE MILTON BELARMINO DOS SANTOS"/>
    <x v="2"/>
    <n v="1.5935999999999999"/>
    <n v="31.872"/>
    <n v="1"/>
    <x v="7"/>
    <s v="TE16"/>
    <n v="830"/>
    <n v="1920"/>
    <d v="2026-05-14T09:37:3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493"/>
    <s v="0002-0002"/>
    <n v="2"/>
    <n v="5460660"/>
    <s v=""/>
    <s v="JOSE MILTON BELARMINO DOS SANTOS"/>
    <x v="2"/>
    <n v="0.37009999999999998"/>
    <n v="7.4015000000000004"/>
    <n v="1"/>
    <x v="7"/>
    <s v="TE12"/>
    <n v="655"/>
    <n v="565"/>
    <d v="2026-05-14T09:37:3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493"/>
    <s v="0003-0003"/>
    <n v="3"/>
    <n v="5460661"/>
    <s v=""/>
    <s v="JOSE MILTON BELARMINO DOS SANTOS"/>
    <x v="2"/>
    <n v="0.46579999999999999"/>
    <n v="9.3160000000000007"/>
    <n v="1"/>
    <x v="7"/>
    <s v="TE16"/>
    <n v="680"/>
    <n v="685"/>
    <d v="2026-05-14T09:37:3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95"/>
    <s v="0000-0001"/>
    <n v="1"/>
    <n v="5460663"/>
    <s v=""/>
    <s v="DUANI AP FERREIRA ARAUJO"/>
    <x v="2"/>
    <n v="0.76429999999999998"/>
    <n v="11.465"/>
    <n v="1"/>
    <x v="9"/>
    <s v="TF"/>
    <n v="713"/>
    <n v="1072"/>
    <d v="2026-05-14T09:38:0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495"/>
    <s v="0000-0002"/>
    <n v="2"/>
    <n v="5460664"/>
    <s v=""/>
    <s v="DUANI AP FERREIRA ARAUJO"/>
    <x v="2"/>
    <n v="0.76429999999999998"/>
    <n v="11.465"/>
    <n v="1"/>
    <x v="9"/>
    <s v="TF"/>
    <n v="713"/>
    <n v="1072"/>
    <d v="2026-05-14T09:38:0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499"/>
    <s v="0000-0001"/>
    <n v="1"/>
    <n v="5460670"/>
    <s v=""/>
    <s v="DUANI AP FERREIRA ARAUJO"/>
    <x v="2"/>
    <n v="1.952"/>
    <n v="39.039000000000001"/>
    <n v="1"/>
    <x v="7"/>
    <s v="TF"/>
    <n v="715"/>
    <n v="2730"/>
    <d v="2026-05-14T09:39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499"/>
    <s v="0000-0002"/>
    <n v="2"/>
    <n v="5460671"/>
    <s v=""/>
    <s v="DUANI AP FERREIRA ARAUJO"/>
    <x v="2"/>
    <n v="1.9728000000000001"/>
    <n v="39.456000000000003"/>
    <n v="1"/>
    <x v="7"/>
    <s v="TF"/>
    <n v="720"/>
    <n v="2740"/>
    <d v="2026-05-14T09:39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ESI04-EF"/>
    <s v="OK"/>
    <n v="4"/>
    <n v="1"/>
    <n v="336501"/>
    <s v="0000-0001"/>
    <n v="1"/>
    <n v="5460678"/>
    <s v=""/>
    <s v="DUANI AP FERREIRA ARAUJO"/>
    <x v="2"/>
    <n v="0.88200000000000001"/>
    <n v="8.82"/>
    <n v="1"/>
    <x v="5"/>
    <s v="EF"/>
    <n v="700"/>
    <n v="1260"/>
    <d v="2026-05-14T09:39:58"/>
    <x v="13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1T00:00:00"/>
    <d v="2026-05-04T00:00:00"/>
    <d v="2026-05-21T00:00:00"/>
    <s v="INC06-TF"/>
    <s v="OK"/>
    <n v="4"/>
    <n v="2"/>
    <n v="336502"/>
    <s v="0000-0001"/>
    <n v="1"/>
    <n v="5460679"/>
    <s v=""/>
    <s v="ME VIDROS IRMAO"/>
    <x v="2"/>
    <n v="0.48060000000000003"/>
    <n v="7.2089999999999996"/>
    <n v="1"/>
    <x v="9"/>
    <s v="TF"/>
    <n v="54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502"/>
    <s v="0000-0002"/>
    <n v="2"/>
    <n v="5460680"/>
    <s v=""/>
    <s v="ME VIDROS IRMAO"/>
    <x v="2"/>
    <n v="0.48060000000000003"/>
    <n v="7.2089999999999996"/>
    <n v="1"/>
    <x v="9"/>
    <s v="TF"/>
    <n v="54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502"/>
    <s v="0000-0003"/>
    <n v="3"/>
    <n v="5460681"/>
    <s v=""/>
    <s v="ME VIDROS IRMAO"/>
    <x v="2"/>
    <n v="0.60519999999999996"/>
    <n v="9.0779999999999994"/>
    <n v="1"/>
    <x v="9"/>
    <s v="TF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502"/>
    <s v="0000-0004"/>
    <n v="4"/>
    <n v="5460682"/>
    <s v=""/>
    <s v="ME VIDROS IRMAO"/>
    <x v="2"/>
    <n v="0.60519999999999996"/>
    <n v="9.0779999999999994"/>
    <n v="1"/>
    <x v="9"/>
    <s v="TF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502"/>
    <s v="0000-0005"/>
    <n v="5"/>
    <n v="5460683"/>
    <s v=""/>
    <s v="ME VIDROS IRMAO"/>
    <x v="2"/>
    <n v="0.60519999999999996"/>
    <n v="9.0779999999999994"/>
    <n v="1"/>
    <x v="9"/>
    <s v="TF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502"/>
    <s v="0000-0006"/>
    <n v="6"/>
    <n v="5460684"/>
    <s v=""/>
    <s v="ME VIDROS IRMAO"/>
    <x v="2"/>
    <n v="0.60519999999999996"/>
    <n v="9.0779999999999994"/>
    <n v="1"/>
    <x v="9"/>
    <s v="TF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03"/>
    <s v="0001-0001"/>
    <n v="1"/>
    <n v="5460685"/>
    <s v=""/>
    <s v="ME VIDROS IRMAO"/>
    <x v="2"/>
    <n v="1.159"/>
    <n v="23.18"/>
    <n v="1"/>
    <x v="7"/>
    <s v="TE12"/>
    <n v="500"/>
    <n v="2318"/>
    <d v="2026-05-14T09:41:16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03"/>
    <s v="0001-0002"/>
    <n v="2"/>
    <n v="5460686"/>
    <s v=""/>
    <s v="ME VIDROS IRMAO"/>
    <x v="2"/>
    <n v="1.1415"/>
    <n v="22.83"/>
    <n v="1"/>
    <x v="7"/>
    <s v="TF"/>
    <n v="500"/>
    <n v="2283"/>
    <d v="2026-05-14T09:41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03"/>
    <s v="0002-0003"/>
    <n v="3"/>
    <n v="5460687"/>
    <s v=""/>
    <s v="ME VIDROS IRMAO"/>
    <x v="2"/>
    <n v="1.115"/>
    <n v="22.3"/>
    <n v="1"/>
    <x v="7"/>
    <s v="TE12"/>
    <n v="500"/>
    <n v="2230"/>
    <d v="2026-05-14T09:41:16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03"/>
    <s v="0002-0004"/>
    <n v="4"/>
    <n v="5460688"/>
    <s v=""/>
    <s v="ME VIDROS IRMAO"/>
    <x v="2"/>
    <n v="1.0974999999999999"/>
    <n v="21.95"/>
    <n v="1"/>
    <x v="7"/>
    <s v="TF"/>
    <n v="500"/>
    <n v="2195"/>
    <d v="2026-05-14T09:41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503"/>
    <s v="0003-0005"/>
    <n v="5"/>
    <n v="5460689"/>
    <s v=""/>
    <s v="ME VIDROS IRMAO"/>
    <x v="2"/>
    <n v="2.1158000000000001"/>
    <n v="42.314999999999998"/>
    <n v="1"/>
    <x v="7"/>
    <s v="TE16"/>
    <n v="930"/>
    <n v="2275"/>
    <d v="2026-05-14T09:41:16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04"/>
    <s v="0000-0001"/>
    <n v="1"/>
    <n v="5460690"/>
    <s v=""/>
    <s v="SERGIO MARCIO MILANI"/>
    <x v="2"/>
    <n v="0.38069999999999998"/>
    <n v="7.6139999999999999"/>
    <n v="1"/>
    <x v="7"/>
    <s v="TF"/>
    <n v="810"/>
    <n v="470"/>
    <d v="2026-05-14T09:41:4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506"/>
    <s v="0001-0001"/>
    <n v="1"/>
    <n v="5460694"/>
    <s v=""/>
    <s v="CONSUMIDOR AMERICANA"/>
    <x v="2"/>
    <n v="1.3732"/>
    <n v="27.464500000000001"/>
    <n v="1"/>
    <x v="7"/>
    <s v="TE16"/>
    <n v="665"/>
    <n v="2065"/>
    <d v="2026-05-14T09:42:13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507"/>
    <s v="0000-0001"/>
    <n v="1"/>
    <n v="5460695"/>
    <s v=""/>
    <s v="SERGIO MARCIO MILANI"/>
    <x v="2"/>
    <n v="0.44879999999999998"/>
    <n v="8.9749999999999996"/>
    <n v="1"/>
    <x v="8"/>
    <s v="TF"/>
    <n v="625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507"/>
    <s v="0000-0002"/>
    <n v="2"/>
    <n v="5460696"/>
    <s v=""/>
    <s v="SERGIO MARCIO MILANI"/>
    <x v="2"/>
    <n v="0.44879999999999998"/>
    <n v="8.9749999999999996"/>
    <n v="1"/>
    <x v="8"/>
    <s v="TF"/>
    <n v="625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507"/>
    <s v="0000-0003"/>
    <n v="3"/>
    <n v="5460697"/>
    <s v=""/>
    <s v="SERGIO MARCIO MILANI"/>
    <x v="2"/>
    <n v="0.30869999999999997"/>
    <n v="6.1748000000000003"/>
    <n v="1"/>
    <x v="8"/>
    <s v="TF"/>
    <n v="430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507"/>
    <s v="0000-0004"/>
    <n v="4"/>
    <n v="5460698"/>
    <s v=""/>
    <s v="SERGIO MARCIO MILANI"/>
    <x v="2"/>
    <n v="0.30869999999999997"/>
    <n v="6.1748000000000003"/>
    <n v="1"/>
    <x v="8"/>
    <s v="TF"/>
    <n v="430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ESI04-EF"/>
    <s v="OK"/>
    <n v="4"/>
    <n v="1"/>
    <n v="336508"/>
    <s v="0000-0001"/>
    <n v="1"/>
    <n v="5460699"/>
    <s v=""/>
    <s v="ZELAO MOVEIS"/>
    <x v="2"/>
    <n v="1.8944000000000001"/>
    <n v="18.943999999999999"/>
    <n v="1"/>
    <x v="5"/>
    <s v="EF"/>
    <n v="1480"/>
    <n v="1280"/>
    <d v="2026-05-14T09:43:15"/>
    <x v="13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1T00:00:00"/>
    <d v="2026-05-04T00:00:00"/>
    <d v="2026-05-21T00:00:00"/>
    <s v="ESI04-EFB"/>
    <s v="OK"/>
    <n v="4"/>
    <n v="1"/>
    <n v="336509"/>
    <s v="0000-0001"/>
    <n v="1"/>
    <n v="5460700"/>
    <s v=""/>
    <s v="SARACURA VIDROS"/>
    <x v="2"/>
    <n v="1.6"/>
    <n v="16"/>
    <n v="1"/>
    <x v="5"/>
    <s v="EFB"/>
    <n v="1600"/>
    <n v="1000"/>
    <d v="2026-05-14T09:43:40"/>
    <x v="13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21T00:00:00"/>
    <d v="2026-05-04T00:00:00"/>
    <d v="2026-05-21T00:00:00"/>
    <s v="INC08-TE12"/>
    <s v="OK"/>
    <n v="4"/>
    <n v="2"/>
    <n v="336510"/>
    <s v="0001-0001"/>
    <n v="1"/>
    <n v="5460701"/>
    <s v=""/>
    <s v="VEP"/>
    <x v="2"/>
    <n v="0.5645"/>
    <n v="11.2905"/>
    <n v="1"/>
    <x v="7"/>
    <s v="TE12"/>
    <n v="585"/>
    <n v="965"/>
    <d v="2026-05-14T09:44:1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10"/>
    <s v="0002-0002"/>
    <n v="2"/>
    <n v="5460702"/>
    <s v=""/>
    <s v="VEP"/>
    <x v="2"/>
    <n v="0.2135"/>
    <n v="4.2705000000000002"/>
    <n v="1"/>
    <x v="7"/>
    <s v="TE12"/>
    <n v="585"/>
    <n v="365"/>
    <d v="2026-05-14T09:44:1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10"/>
    <s v="0002-0003"/>
    <n v="3"/>
    <n v="5460703"/>
    <s v=""/>
    <s v="VEP"/>
    <x v="2"/>
    <n v="0.2135"/>
    <n v="4.2705000000000002"/>
    <n v="1"/>
    <x v="7"/>
    <s v="TE12"/>
    <n v="585"/>
    <n v="365"/>
    <d v="2026-05-14T09:44:1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25"/>
    <s v="0000-0001"/>
    <n v="1"/>
    <n v="5460766"/>
    <s v=""/>
    <s v="J E VIDROS"/>
    <x v="6"/>
    <n v="1.2748999999999999"/>
    <n v="25.498000000000001"/>
    <n v="1"/>
    <x v="7"/>
    <s v="TF"/>
    <n v="610"/>
    <n v="2090"/>
    <d v="2026-05-14T09:50:5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25"/>
    <s v="0000-0002"/>
    <n v="2"/>
    <n v="5460767"/>
    <s v=""/>
    <s v="J E VIDROS"/>
    <x v="6"/>
    <n v="1.2748999999999999"/>
    <n v="25.498000000000001"/>
    <n v="1"/>
    <x v="7"/>
    <s v="TF"/>
    <n v="610"/>
    <n v="2090"/>
    <d v="2026-05-14T09:50:5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25"/>
    <s v="0001-0003"/>
    <n v="3"/>
    <n v="5460768"/>
    <s v=""/>
    <s v="J E VIDROS"/>
    <x v="6"/>
    <n v="1.3845000000000001"/>
    <n v="27.69"/>
    <n v="1"/>
    <x v="7"/>
    <s v="TE12"/>
    <n v="650"/>
    <n v="2130"/>
    <d v="2026-05-14T09:50:5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25"/>
    <s v="0001-0004"/>
    <n v="4"/>
    <n v="5460769"/>
    <s v=""/>
    <s v="J E VIDROS"/>
    <x v="6"/>
    <n v="1.3845000000000001"/>
    <n v="27.69"/>
    <n v="1"/>
    <x v="7"/>
    <s v="TE12"/>
    <n v="650"/>
    <n v="2130"/>
    <d v="2026-05-14T09:50:5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26"/>
    <s v="0000-0001"/>
    <n v="1"/>
    <n v="5460770"/>
    <s v=""/>
    <s v="CONSUMIDOR RENAN"/>
    <x v="6"/>
    <n v="0.38129999999999997"/>
    <n v="7.6260000000000003"/>
    <n v="1"/>
    <x v="7"/>
    <s v="TF"/>
    <n v="930"/>
    <n v="410"/>
    <d v="2026-05-14T09:51:1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526"/>
    <s v="0002-0002"/>
    <n v="2"/>
    <n v="5460771"/>
    <s v=""/>
    <s v="CONSUMIDOR RENAN"/>
    <x v="6"/>
    <n v="1.9802999999999999"/>
    <n v="39.606000000000002"/>
    <n v="1"/>
    <x v="7"/>
    <s v="TE16"/>
    <n v="943"/>
    <n v="2100"/>
    <d v="2026-05-14T09:51:13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Q"/>
    <e v="#N/A"/>
    <n v="4"/>
    <e v="#N/A"/>
    <n v="336527"/>
    <s v="0005-0007"/>
    <n v="7"/>
    <n v="5460778"/>
    <s v=""/>
    <s v="VID DELTA"/>
    <x v="6"/>
    <n v="0.435"/>
    <n v="8.6999999999999993"/>
    <n v="1"/>
    <x v="7"/>
    <s v="TFQ"/>
    <n v="1000"/>
    <n v="435"/>
    <d v="2026-05-14T09:52:10"/>
    <x v="13"/>
    <m/>
    <m/>
    <m/>
    <m/>
    <m/>
    <m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Q"/>
    <e v="#N/A"/>
    <n v="4"/>
    <e v="#N/A"/>
    <n v="336527"/>
    <s v="0006-0008"/>
    <n v="8"/>
    <n v="5460779"/>
    <s v=""/>
    <s v="VID DELTA"/>
    <x v="6"/>
    <n v="0.52310000000000001"/>
    <n v="10.4625"/>
    <n v="1"/>
    <x v="7"/>
    <s v="TFQ"/>
    <n v="1395"/>
    <n v="375"/>
    <d v="2026-05-14T09:52:10"/>
    <x v="13"/>
    <m/>
    <m/>
    <m/>
    <m/>
    <m/>
    <m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28"/>
    <s v="0001-0001"/>
    <n v="1"/>
    <n v="5460793"/>
    <s v=""/>
    <s v="CONSUMIDOR RENAN"/>
    <x v="6"/>
    <n v="0.92249999999999999"/>
    <n v="18.45"/>
    <n v="1"/>
    <x v="7"/>
    <s v="TF"/>
    <n v="450"/>
    <n v="2050"/>
    <d v="2026-05-14T09:5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528"/>
    <s v="0001-0002"/>
    <n v="2"/>
    <n v="5460794"/>
    <s v=""/>
    <s v="CONSUMIDOR RENAN"/>
    <x v="6"/>
    <n v="0.92249999999999999"/>
    <n v="18.45"/>
    <n v="1"/>
    <x v="7"/>
    <s v="TF"/>
    <n v="450"/>
    <n v="2050"/>
    <d v="2026-05-14T09:5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28"/>
    <s v="0001-0003"/>
    <n v="3"/>
    <n v="5460795"/>
    <s v=""/>
    <s v="CONSUMIDOR RENAN"/>
    <x v="6"/>
    <n v="1.0475000000000001"/>
    <n v="20.95"/>
    <n v="1"/>
    <x v="7"/>
    <s v="TE12"/>
    <n v="500"/>
    <n v="2095"/>
    <d v="2026-05-14T09:53:1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528"/>
    <s v="0001-0004"/>
    <n v="4"/>
    <n v="5460796"/>
    <s v=""/>
    <s v="CONSUMIDOR RENAN"/>
    <x v="6"/>
    <n v="1.0475000000000001"/>
    <n v="20.95"/>
    <n v="1"/>
    <x v="7"/>
    <s v="TE12"/>
    <n v="500"/>
    <n v="2095"/>
    <d v="2026-05-14T09:53:1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8-TE16"/>
    <s v="OK"/>
    <n v="4"/>
    <n v="2"/>
    <n v="336550"/>
    <s v="0001-0001"/>
    <n v="1"/>
    <n v="5460915"/>
    <s v=""/>
    <s v="SANTA FE"/>
    <x v="18"/>
    <n v="0.48680000000000001"/>
    <n v="9.7361000000000004"/>
    <n v="1"/>
    <x v="7"/>
    <s v="TE16"/>
    <n v="835"/>
    <n v="583"/>
    <d v="2026-05-14T09:43:57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678"/>
    <s v="0000-0001"/>
    <n v="1"/>
    <n v="5461825"/>
    <s v=""/>
    <s v="JCI ESQ"/>
    <x v="21"/>
    <n v="1.339"/>
    <n v="20.084499999999998"/>
    <n v="1"/>
    <x v="9"/>
    <s v="TF"/>
    <n v="953"/>
    <n v="1405"/>
    <d v="2026-05-14T14:47:0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678"/>
    <s v="0000-0002"/>
    <n v="2"/>
    <n v="5461826"/>
    <s v=""/>
    <s v="JCI ESQ"/>
    <x v="21"/>
    <n v="1.339"/>
    <n v="20.084499999999998"/>
    <n v="1"/>
    <x v="9"/>
    <s v="TF"/>
    <n v="953"/>
    <n v="1405"/>
    <d v="2026-05-14T14:47:0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694"/>
    <s v="0001-0001"/>
    <n v="1"/>
    <n v="5462033"/>
    <s v=""/>
    <s v="DECORE VIDROS"/>
    <x v="15"/>
    <n v="1.4384999999999999"/>
    <n v="28.77"/>
    <n v="1"/>
    <x v="8"/>
    <s v="TF"/>
    <n v="700"/>
    <n v="2055"/>
    <d v="2026-05-14T15:33:1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F"/>
    <s v="OK"/>
    <n v="4"/>
    <n v="2"/>
    <n v="336694"/>
    <s v="0001-0002"/>
    <n v="2"/>
    <n v="5462034"/>
    <s v=""/>
    <s v="DECORE VIDROS"/>
    <x v="15"/>
    <n v="1.4384999999999999"/>
    <n v="28.77"/>
    <n v="1"/>
    <x v="8"/>
    <s v="TF"/>
    <n v="700"/>
    <n v="2055"/>
    <d v="2026-05-14T15:33:1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6694"/>
    <s v="0001-0003"/>
    <n v="3"/>
    <n v="5462035"/>
    <s v=""/>
    <s v="DECORE VIDROS"/>
    <x v="15"/>
    <n v="1.5503"/>
    <n v="31.006"/>
    <n v="1"/>
    <x v="8"/>
    <s v="TE12"/>
    <n v="740"/>
    <n v="2095"/>
    <d v="2026-05-14T15:33:1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FUM08-TE12"/>
    <s v="OK"/>
    <n v="4"/>
    <n v="2"/>
    <n v="336694"/>
    <s v="0001-0004"/>
    <n v="4"/>
    <n v="5462036"/>
    <s v=""/>
    <s v="DECORE VIDROS"/>
    <x v="15"/>
    <n v="1.5503"/>
    <n v="31.006"/>
    <n v="1"/>
    <x v="8"/>
    <s v="TE12"/>
    <n v="740"/>
    <n v="2095"/>
    <d v="2026-05-14T15:33:12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E16"/>
    <s v="OK"/>
    <n v="4"/>
    <n v="2"/>
    <n v="336701"/>
    <s v="0001-0001"/>
    <n v="1"/>
    <n v="5462086"/>
    <s v=""/>
    <s v="GRANGUELLI VID"/>
    <x v="18"/>
    <n v="1.68"/>
    <n v="25.2"/>
    <n v="1"/>
    <x v="9"/>
    <s v="TE16"/>
    <n v="1400"/>
    <n v="1200"/>
    <d v="2026-05-14T14:31:0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E16"/>
    <s v="OK"/>
    <n v="4"/>
    <n v="2"/>
    <n v="336703"/>
    <s v="0001-0001"/>
    <n v="1"/>
    <n v="5462087"/>
    <s v=""/>
    <s v="GRANGUELLI VID"/>
    <x v="18"/>
    <n v="0.12"/>
    <n v="1.8"/>
    <n v="1"/>
    <x v="9"/>
    <s v="TE16"/>
    <n v="400"/>
    <n v="300"/>
    <d v="2026-05-14T14:31:00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1"/>
    <n v="1"/>
    <n v="5462501"/>
    <s v=""/>
    <s v="BR VIDROS "/>
    <x v="16"/>
    <n v="1.8106"/>
    <n v="27.1584"/>
    <n v="1"/>
    <x v="9"/>
    <s v="TF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2"/>
    <n v="2"/>
    <n v="5462502"/>
    <s v=""/>
    <s v="BR VIDROS "/>
    <x v="16"/>
    <n v="1.8106"/>
    <n v="27.1584"/>
    <n v="1"/>
    <x v="9"/>
    <s v="TF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3"/>
    <n v="3"/>
    <n v="5462503"/>
    <s v=""/>
    <s v="BR VIDROS "/>
    <x v="16"/>
    <n v="1.8106"/>
    <n v="27.1584"/>
    <n v="1"/>
    <x v="9"/>
    <s v="TF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4"/>
    <n v="4"/>
    <n v="5462504"/>
    <s v=""/>
    <s v="BR VIDROS "/>
    <x v="16"/>
    <n v="1.8106"/>
    <n v="27.1584"/>
    <n v="1"/>
    <x v="9"/>
    <s v="TF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5"/>
    <n v="5"/>
    <n v="5462505"/>
    <s v=""/>
    <s v="BR VIDROS "/>
    <x v="16"/>
    <n v="1.8577999999999999"/>
    <n v="27.866900000000001"/>
    <n v="1"/>
    <x v="9"/>
    <s v="TF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6"/>
    <n v="6"/>
    <n v="5462506"/>
    <s v=""/>
    <s v="BR VIDROS "/>
    <x v="16"/>
    <n v="1.8577999999999999"/>
    <n v="27.866900000000001"/>
    <n v="1"/>
    <x v="9"/>
    <s v="TF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7"/>
    <n v="7"/>
    <n v="5462507"/>
    <s v=""/>
    <s v="BR VIDROS "/>
    <x v="16"/>
    <n v="1.8577999999999999"/>
    <n v="27.866900000000001"/>
    <n v="1"/>
    <x v="9"/>
    <s v="TF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49"/>
    <s v="0000-0008"/>
    <n v="8"/>
    <n v="5462508"/>
    <s v=""/>
    <s v="BR VIDROS "/>
    <x v="16"/>
    <n v="1.8577999999999999"/>
    <n v="27.866900000000001"/>
    <n v="1"/>
    <x v="9"/>
    <s v="TF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0"/>
    <s v="0000-0001"/>
    <n v="1"/>
    <n v="5462509"/>
    <s v=""/>
    <s v="BR VIDROS "/>
    <x v="16"/>
    <n v="0.37859999999999999"/>
    <n v="5.6788999999999996"/>
    <n v="1"/>
    <x v="9"/>
    <s v="TF"/>
    <n v="513"/>
    <n v="73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0"/>
    <s v="0000-0002"/>
    <n v="2"/>
    <n v="5462510"/>
    <s v=""/>
    <s v="BR VIDROS "/>
    <x v="16"/>
    <n v="0.37859999999999999"/>
    <n v="5.6788999999999996"/>
    <n v="1"/>
    <x v="9"/>
    <s v="TF"/>
    <n v="513"/>
    <n v="73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0"/>
    <s v="0000-0003"/>
    <n v="3"/>
    <n v="5462511"/>
    <s v=""/>
    <s v="BR VIDROS "/>
    <x v="16"/>
    <n v="0.37859999999999999"/>
    <n v="5.6788999999999996"/>
    <n v="1"/>
    <x v="9"/>
    <s v="TF"/>
    <n v="513"/>
    <n v="73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0"/>
    <s v="0000-0004"/>
    <n v="4"/>
    <n v="5462512"/>
    <s v=""/>
    <s v="BR VIDROS "/>
    <x v="16"/>
    <n v="0.47089999999999999"/>
    <n v="7.0640000000000001"/>
    <n v="1"/>
    <x v="9"/>
    <s v="TF"/>
    <n v="513"/>
    <n v="91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0"/>
    <s v="0000-0005"/>
    <n v="5"/>
    <n v="5462513"/>
    <s v=""/>
    <s v="BR VIDROS "/>
    <x v="16"/>
    <n v="0.47089999999999999"/>
    <n v="7.0640000000000001"/>
    <n v="1"/>
    <x v="9"/>
    <s v="TF"/>
    <n v="513"/>
    <n v="91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2"/>
    <s v="0000-0001"/>
    <n v="1"/>
    <n v="5462515"/>
    <s v=""/>
    <s v="BR VIDROS "/>
    <x v="16"/>
    <n v="0.46300000000000002"/>
    <n v="6.9455"/>
    <n v="1"/>
    <x v="9"/>
    <s v="TF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2"/>
    <s v="0000-0002"/>
    <n v="2"/>
    <n v="5462516"/>
    <s v=""/>
    <s v="BR VIDROS "/>
    <x v="16"/>
    <n v="0.46300000000000002"/>
    <n v="6.9455"/>
    <n v="1"/>
    <x v="9"/>
    <s v="TF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2"/>
    <s v="0000-0003"/>
    <n v="3"/>
    <n v="5462517"/>
    <s v=""/>
    <s v="BR VIDROS "/>
    <x v="16"/>
    <n v="0.46300000000000002"/>
    <n v="6.9455"/>
    <n v="1"/>
    <x v="9"/>
    <s v="TF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7T00:00:00"/>
    <d v="2026-05-21T00:00:00"/>
    <s v="INC06-TF"/>
    <s v="OK"/>
    <n v="4"/>
    <n v="2"/>
    <n v="336752"/>
    <s v="0000-0004"/>
    <n v="4"/>
    <n v="5462518"/>
    <s v=""/>
    <s v="BR VIDROS "/>
    <x v="16"/>
    <n v="0.46300000000000002"/>
    <n v="6.9455"/>
    <n v="1"/>
    <x v="9"/>
    <s v="TF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771"/>
    <s v="0003-0003"/>
    <n v="3"/>
    <n v="5462844"/>
    <s v=""/>
    <s v="CARLOS ALBERTO RODRIGUES DE FREITAS"/>
    <x v="2"/>
    <n v="1.17"/>
    <n v="23.4"/>
    <n v="1"/>
    <x v="7"/>
    <s v="TF"/>
    <n v="780"/>
    <n v="1500"/>
    <d v="2026-05-14T20:05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772"/>
    <s v="0001-0001"/>
    <n v="1"/>
    <n v="5462845"/>
    <s v=""/>
    <s v="DUANI AP FERREIRA ARAUJO"/>
    <x v="2"/>
    <n v="2.0680000000000001"/>
    <n v="41.36"/>
    <n v="1"/>
    <x v="7"/>
    <s v="TE12"/>
    <n v="800"/>
    <n v="2585"/>
    <d v="2026-05-14T20:05:31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772"/>
    <s v="0002-0002"/>
    <n v="2"/>
    <n v="5462846"/>
    <s v=""/>
    <s v="DUANI AP FERREIRA ARAUJO"/>
    <x v="2"/>
    <n v="1.9161999999999999"/>
    <n v="38.325000000000003"/>
    <n v="1"/>
    <x v="7"/>
    <s v="TF"/>
    <n v="750"/>
    <n v="2555"/>
    <d v="2026-05-14T20:05:3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772"/>
    <s v="0002-0003"/>
    <n v="3"/>
    <n v="5462847"/>
    <s v=""/>
    <s v="DUANI AP FERREIRA ARAUJO"/>
    <x v="2"/>
    <n v="1.9161999999999999"/>
    <n v="38.325000000000003"/>
    <n v="1"/>
    <x v="7"/>
    <s v="TF"/>
    <n v="750"/>
    <n v="2555"/>
    <d v="2026-05-14T20:05:3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1"/>
    <n v="1"/>
    <n v="5462848"/>
    <s v=""/>
    <s v="DUANI AP FERREIRA ARAUJO"/>
    <x v="2"/>
    <n v="0.49120000000000003"/>
    <n v="7.3685"/>
    <n v="1"/>
    <x v="9"/>
    <s v="TF"/>
    <n v="357"/>
    <n v="1376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2"/>
    <n v="2"/>
    <n v="5462849"/>
    <s v=""/>
    <s v="DUANI AP FERREIRA ARAUJO"/>
    <x v="2"/>
    <n v="0.49120000000000003"/>
    <n v="7.3685"/>
    <n v="1"/>
    <x v="9"/>
    <s v="TF"/>
    <n v="357"/>
    <n v="1376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3"/>
    <n v="3"/>
    <n v="5462850"/>
    <s v=""/>
    <s v="DUANI AP FERREIRA ARAUJO"/>
    <x v="2"/>
    <n v="0.54330000000000001"/>
    <n v="8.1498000000000008"/>
    <n v="1"/>
    <x v="9"/>
    <s v="TF"/>
    <n v="376"/>
    <n v="1445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4"/>
    <n v="4"/>
    <n v="5462851"/>
    <s v=""/>
    <s v="DUANI AP FERREIRA ARAUJO"/>
    <x v="2"/>
    <n v="0.54330000000000001"/>
    <n v="8.1498000000000008"/>
    <n v="1"/>
    <x v="9"/>
    <s v="TF"/>
    <n v="376"/>
    <n v="1445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5"/>
    <n v="5"/>
    <n v="5462852"/>
    <s v=""/>
    <s v="DUANI AP FERREIRA ARAUJO"/>
    <x v="2"/>
    <n v="0.36799999999999999"/>
    <n v="5.5202"/>
    <n v="1"/>
    <x v="9"/>
    <s v="TF"/>
    <n v="408"/>
    <n v="902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6"/>
    <n v="6"/>
    <n v="5462853"/>
    <s v=""/>
    <s v="DUANI AP FERREIRA ARAUJO"/>
    <x v="2"/>
    <n v="0.36799999999999999"/>
    <n v="5.5202"/>
    <n v="1"/>
    <x v="9"/>
    <s v="TF"/>
    <n v="408"/>
    <n v="902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7"/>
    <n v="7"/>
    <n v="5462854"/>
    <s v=""/>
    <s v="DUANI AP FERREIRA ARAUJO"/>
    <x v="2"/>
    <n v="2.0270999999999999"/>
    <n v="30.4072"/>
    <n v="1"/>
    <x v="9"/>
    <s v="TF"/>
    <n v="1046"/>
    <n v="1938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3"/>
    <s v="0000-0008"/>
    <n v="8"/>
    <n v="5462855"/>
    <s v=""/>
    <s v="DUANI AP FERREIRA ARAUJO"/>
    <x v="2"/>
    <n v="2.0270999999999999"/>
    <n v="30.4072"/>
    <n v="1"/>
    <x v="9"/>
    <s v="TF"/>
    <n v="1046"/>
    <n v="1938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4"/>
    <s v="0000-0001"/>
    <n v="1"/>
    <n v="5462856"/>
    <s v=""/>
    <s v="DUANI AP FERREIRA ARAUJO"/>
    <x v="2"/>
    <n v="2.0133000000000001"/>
    <n v="30.1998"/>
    <n v="1"/>
    <x v="9"/>
    <s v="TF"/>
    <n v="1033"/>
    <n v="1949"/>
    <d v="2026-05-14T20:06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4"/>
    <s v="0000-0002"/>
    <n v="2"/>
    <n v="5462857"/>
    <s v=""/>
    <s v="DUANI AP FERREIRA ARAUJO"/>
    <x v="2"/>
    <n v="2.0133000000000001"/>
    <n v="30.1998"/>
    <n v="1"/>
    <x v="9"/>
    <s v="TF"/>
    <n v="1033"/>
    <n v="1949"/>
    <d v="2026-05-14T20:06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6-TF"/>
    <s v="OK"/>
    <n v="4"/>
    <n v="2"/>
    <n v="336774"/>
    <s v="0000-0003"/>
    <n v="3"/>
    <n v="5462858"/>
    <s v=""/>
    <s v="DUANI AP FERREIRA ARAUJO"/>
    <x v="2"/>
    <n v="1.2972999999999999"/>
    <n v="19.4588"/>
    <n v="1"/>
    <x v="9"/>
    <s v="TF"/>
    <n v="668"/>
    <n v="1942"/>
    <d v="2026-05-14T20:06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6"/>
    <s v="OK"/>
    <n v="4"/>
    <n v="2"/>
    <n v="336776"/>
    <s v="0001-0001"/>
    <n v="1"/>
    <n v="5462860"/>
    <s v=""/>
    <s v="VID CILLOS"/>
    <x v="2"/>
    <n v="1.3291999999999999"/>
    <n v="26.585000000000001"/>
    <n v="1"/>
    <x v="7"/>
    <s v="TE16"/>
    <n v="650"/>
    <n v="2045"/>
    <d v="2026-05-14T20:06:28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10-TE16"/>
    <s v="OK"/>
    <n v="4"/>
    <n v="2"/>
    <n v="336777"/>
    <s v="0001-0001"/>
    <n v="1"/>
    <n v="5462861"/>
    <s v=""/>
    <s v="CONSUMIDOR AMERICANA"/>
    <x v="2"/>
    <n v="1.7325999999999999"/>
    <n v="43.315600000000003"/>
    <n v="1"/>
    <x v="11"/>
    <s v="TE16"/>
    <n v="835"/>
    <n v="2075"/>
    <d v="2026-05-14T20:06:36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778"/>
    <s v="0001-0001"/>
    <n v="1"/>
    <n v="5462862"/>
    <s v=""/>
    <s v="CARLOS ALBERTO RODRIGUES DE FREITAS"/>
    <x v="2"/>
    <n v="2.2181999999999999"/>
    <n v="44.365000000000002"/>
    <n v="1"/>
    <x v="7"/>
    <s v="TF"/>
    <n v="950"/>
    <n v="2335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778"/>
    <s v="0001-0002"/>
    <n v="2"/>
    <n v="5462863"/>
    <s v=""/>
    <s v="CARLOS ALBERTO RODRIGUES DE FREITAS"/>
    <x v="2"/>
    <n v="2.2181999999999999"/>
    <n v="44.365000000000002"/>
    <n v="1"/>
    <x v="7"/>
    <s v="TF"/>
    <n v="950"/>
    <n v="2335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778"/>
    <s v="0001-0003"/>
    <n v="3"/>
    <n v="5462864"/>
    <s v=""/>
    <s v="CARLOS ALBERTO RODRIGUES DE FREITAS"/>
    <x v="2"/>
    <n v="2.4462000000000002"/>
    <n v="48.924999999999997"/>
    <n v="1"/>
    <x v="7"/>
    <s v="TE12"/>
    <n v="1030"/>
    <n v="2375"/>
    <d v="2026-05-14T20:06:43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E12"/>
    <s v="OK"/>
    <n v="4"/>
    <n v="2"/>
    <n v="336778"/>
    <s v="0001-0004"/>
    <n v="4"/>
    <n v="5462865"/>
    <s v=""/>
    <s v="CARLOS ALBERTO RODRIGUES DE FREITAS"/>
    <x v="2"/>
    <n v="2.4462000000000002"/>
    <n v="48.924999999999997"/>
    <n v="1"/>
    <x v="7"/>
    <s v="TE12"/>
    <n v="1030"/>
    <n v="2375"/>
    <d v="2026-05-14T20:06:43"/>
    <x v="13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778"/>
    <s v="0002-0005"/>
    <n v="5"/>
    <n v="5462866"/>
    <s v=""/>
    <s v="CARLOS ALBERTO RODRIGUES DE FREITAS"/>
    <x v="2"/>
    <n v="0.57299999999999995"/>
    <n v="11.46"/>
    <n v="1"/>
    <x v="7"/>
    <s v="TF"/>
    <n v="300"/>
    <n v="1910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1T00:00:00"/>
    <d v="2026-05-04T00:00:00"/>
    <d v="2026-05-21T00:00:00"/>
    <s v="INC08-TF"/>
    <s v="OK"/>
    <n v="4"/>
    <n v="2"/>
    <n v="336778"/>
    <s v="0002-0006"/>
    <n v="6"/>
    <n v="5462867"/>
    <s v=""/>
    <s v="CARLOS ALBERTO RODRIGUES DE FREITAS"/>
    <x v="2"/>
    <n v="0.57299999999999995"/>
    <n v="11.46"/>
    <n v="1"/>
    <x v="7"/>
    <s v="TF"/>
    <n v="300"/>
    <n v="1910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1"/>
    <n v="1"/>
    <n v="5436745"/>
    <s v=""/>
    <s v="QUALITY SAO CARLOS EMPREENDIMENTOS IMOBILIARIOS"/>
    <x v="13"/>
    <n v="0.41699999999999998"/>
    <n v="3.1274999999999999"/>
    <n v="1"/>
    <x v="6"/>
    <s v="CC"/>
    <n v="695"/>
    <n v="600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2"/>
    <n v="2"/>
    <n v="5436746"/>
    <s v=""/>
    <s v="QUALITY SAO CARLOS EMPREENDIMENTOS IMOBILIARIOS"/>
    <x v="13"/>
    <n v="0.41699999999999998"/>
    <n v="3.1274999999999999"/>
    <n v="1"/>
    <x v="6"/>
    <s v="CC"/>
    <n v="695"/>
    <n v="600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3"/>
    <n v="3"/>
    <n v="5436747"/>
    <s v=""/>
    <s v="QUALITY SAO CARLOS EMPREENDIMENTOS IMOBILIARIOS"/>
    <x v="13"/>
    <n v="0.41699999999999998"/>
    <n v="3.1274999999999999"/>
    <n v="1"/>
    <x v="6"/>
    <s v="CC"/>
    <n v="695"/>
    <n v="600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4"/>
    <n v="4"/>
    <n v="5436748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5"/>
    <n v="5"/>
    <n v="5436749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6"/>
    <n v="6"/>
    <n v="5436750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7"/>
    <n v="7"/>
    <n v="5436751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8"/>
    <n v="8"/>
    <n v="5436752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09"/>
    <n v="9"/>
    <n v="5436753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0"/>
    <n v="10"/>
    <n v="5436754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1"/>
    <n v="11"/>
    <n v="5436755"/>
    <s v=""/>
    <s v="QUALITY SAO CARLOS EMPREENDIMENTOS IMOBILIARIOS"/>
    <x v="13"/>
    <n v="0.53910000000000002"/>
    <n v="4.0430000000000001"/>
    <n v="1"/>
    <x v="6"/>
    <s v="CC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2"/>
    <n v="12"/>
    <n v="5436756"/>
    <s v=""/>
    <s v="QUALITY SAO CARLOS EMPREENDIMENTOS IMOBILIARIOS"/>
    <x v="13"/>
    <n v="0.56330000000000002"/>
    <n v="4.2248000000000001"/>
    <n v="1"/>
    <x v="6"/>
    <s v="CC"/>
    <n v="860"/>
    <n v="6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3"/>
    <n v="13"/>
    <n v="5436757"/>
    <s v=""/>
    <s v="QUALITY SAO CARLOS EMPREENDIMENTOS IMOBILIARIOS"/>
    <x v="13"/>
    <n v="0.56330000000000002"/>
    <n v="4.2248000000000001"/>
    <n v="1"/>
    <x v="6"/>
    <s v="CC"/>
    <n v="860"/>
    <n v="6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4"/>
    <n v="14"/>
    <n v="5436758"/>
    <s v=""/>
    <s v="QUALITY SAO CARLOS EMPREENDIMENTOS IMOBILIARIOS"/>
    <x v="13"/>
    <n v="0.37869999999999998"/>
    <n v="2.8401000000000001"/>
    <n v="1"/>
    <x v="6"/>
    <s v="CC"/>
    <n v="93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5"/>
    <n v="15"/>
    <n v="5436759"/>
    <s v=""/>
    <s v="QUALITY SAO CARLOS EMPREENDIMENTOS IMOBILIARIOS"/>
    <x v="13"/>
    <n v="0.37869999999999998"/>
    <n v="2.8401000000000001"/>
    <n v="1"/>
    <x v="6"/>
    <s v="CC"/>
    <n v="93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6"/>
    <n v="16"/>
    <n v="5436760"/>
    <s v=""/>
    <s v="QUALITY SAO CARLOS EMPREENDIMENTOS IMOBILIARIOS"/>
    <x v="13"/>
    <n v="0.38269999999999998"/>
    <n v="2.8704000000000001"/>
    <n v="1"/>
    <x v="6"/>
    <s v="CC"/>
    <n v="94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7"/>
    <n v="17"/>
    <n v="5436761"/>
    <s v=""/>
    <s v="QUALITY SAO CARLOS EMPREENDIMENTOS IMOBILIARIOS"/>
    <x v="13"/>
    <n v="0.36649999999999999"/>
    <n v="2.7488999999999999"/>
    <n v="1"/>
    <x v="6"/>
    <s v="CC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8"/>
    <n v="18"/>
    <n v="5436762"/>
    <s v=""/>
    <s v="QUALITY SAO CARLOS EMPREENDIMENTOS IMOBILIARIOS"/>
    <x v="13"/>
    <n v="0.36649999999999999"/>
    <n v="2.7488999999999999"/>
    <n v="1"/>
    <x v="6"/>
    <s v="CC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19"/>
    <n v="19"/>
    <n v="5436763"/>
    <s v=""/>
    <s v="QUALITY SAO CARLOS EMPREENDIMENTOS IMOBILIARIOS"/>
    <x v="13"/>
    <n v="0.37059999999999998"/>
    <n v="2.7793000000000001"/>
    <n v="1"/>
    <x v="6"/>
    <s v="CC"/>
    <n v="91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0"/>
    <n v="20"/>
    <n v="5436764"/>
    <s v=""/>
    <s v="QUALITY SAO CARLOS EMPREENDIMENTOS IMOBILIARIOS"/>
    <x v="13"/>
    <n v="0.36649999999999999"/>
    <n v="2.7488999999999999"/>
    <n v="1"/>
    <x v="6"/>
    <s v="CC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1"/>
    <n v="21"/>
    <n v="5436765"/>
    <s v=""/>
    <s v="QUALITY SAO CARLOS EMPREENDIMENTOS IMOBILIARIOS"/>
    <x v="13"/>
    <n v="0.36649999999999999"/>
    <n v="2.7488999999999999"/>
    <n v="1"/>
    <x v="6"/>
    <s v="CC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2"/>
    <n v="22"/>
    <n v="5436766"/>
    <s v=""/>
    <s v="QUALITY SAO CARLOS EMPREENDIMENTOS IMOBILIARIOS"/>
    <x v="13"/>
    <n v="0.36649999999999999"/>
    <n v="2.7488999999999999"/>
    <n v="1"/>
    <x v="6"/>
    <s v="CC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3"/>
    <n v="23"/>
    <n v="5436767"/>
    <s v=""/>
    <s v="QUALITY SAO CARLOS EMPREENDIMENTOS IMOBILIARIOS"/>
    <x v="13"/>
    <n v="0.36649999999999999"/>
    <n v="2.7488999999999999"/>
    <n v="1"/>
    <x v="6"/>
    <s v="CC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4"/>
    <n v="24"/>
    <n v="5436768"/>
    <s v=""/>
    <s v="QUALITY SAO CARLOS EMPREENDIMENTOS IMOBILIARIOS"/>
    <x v="13"/>
    <n v="0.37059999999999998"/>
    <n v="2.7793000000000001"/>
    <n v="1"/>
    <x v="6"/>
    <s v="CC"/>
    <n v="91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5"/>
    <n v="25"/>
    <n v="5436769"/>
    <s v=""/>
    <s v="QUALITY SAO CARLOS EMPREENDIMENTOS IMOBILIARIOS"/>
    <x v="13"/>
    <n v="0.37059999999999998"/>
    <n v="2.7793000000000001"/>
    <n v="1"/>
    <x v="6"/>
    <s v="CC"/>
    <n v="91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6"/>
    <n v="26"/>
    <n v="5436770"/>
    <s v=""/>
    <s v="QUALITY SAO CARLOS EMPREENDIMENTOS IMOBILIARIOS"/>
    <x v="13"/>
    <n v="0.26729999999999998"/>
    <n v="2.0047999999999999"/>
    <n v="1"/>
    <x v="6"/>
    <s v="CC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7"/>
    <n v="27"/>
    <n v="5436771"/>
    <s v=""/>
    <s v="QUALITY SAO CARLOS EMPREENDIMENTOS IMOBILIARIOS"/>
    <x v="13"/>
    <n v="0.26729999999999998"/>
    <n v="2.0047999999999999"/>
    <n v="1"/>
    <x v="6"/>
    <s v="CC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8"/>
    <n v="28"/>
    <n v="5436772"/>
    <s v=""/>
    <s v="QUALITY SAO CARLOS EMPREENDIMENTOS IMOBILIARIOS"/>
    <x v="13"/>
    <n v="0.26729999999999998"/>
    <n v="2.0047999999999999"/>
    <n v="1"/>
    <x v="6"/>
    <s v="CC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29"/>
    <n v="29"/>
    <n v="5436773"/>
    <s v=""/>
    <s v="QUALITY SAO CARLOS EMPREENDIMENTOS IMOBILIARIOS"/>
    <x v="13"/>
    <n v="0.26729999999999998"/>
    <n v="2.0047999999999999"/>
    <n v="1"/>
    <x v="6"/>
    <s v="CC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0"/>
    <n v="30"/>
    <n v="5436774"/>
    <s v=""/>
    <s v="QUALITY SAO CARLOS EMPREENDIMENTOS IMOBILIARIOS"/>
    <x v="13"/>
    <n v="0.30780000000000002"/>
    <n v="2.3085"/>
    <n v="1"/>
    <x v="6"/>
    <s v="CC"/>
    <n v="7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1"/>
    <n v="31"/>
    <n v="5436775"/>
    <s v=""/>
    <s v="QUALITY SAO CARLOS EMPREENDIMENTOS IMOBILIARIOS"/>
    <x v="13"/>
    <n v="0.30780000000000002"/>
    <n v="2.3085"/>
    <n v="1"/>
    <x v="6"/>
    <s v="CC"/>
    <n v="7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2"/>
    <n v="32"/>
    <n v="5436776"/>
    <s v=""/>
    <s v="QUALITY SAO CARLOS EMPREENDIMENTOS IMOBILIARIOS"/>
    <x v="13"/>
    <n v="0.18629999999999999"/>
    <n v="1.3973"/>
    <n v="1"/>
    <x v="6"/>
    <s v="CC"/>
    <n v="4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3"/>
    <n v="33"/>
    <n v="5436777"/>
    <s v=""/>
    <s v="QUALITY SAO CARLOS EMPREENDIMENTOS IMOBILIARIOS"/>
    <x v="13"/>
    <n v="0.18629999999999999"/>
    <n v="1.3973"/>
    <n v="1"/>
    <x v="6"/>
    <s v="CC"/>
    <n v="4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4"/>
    <n v="34"/>
    <n v="5436778"/>
    <s v=""/>
    <s v="QUALITY SAO CARLOS EMPREENDIMENTOS IMOBILIARIOS"/>
    <x v="13"/>
    <n v="0.20660000000000001"/>
    <n v="1.5490999999999999"/>
    <n v="1"/>
    <x v="6"/>
    <s v="CC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5"/>
    <n v="35"/>
    <n v="5436779"/>
    <s v=""/>
    <s v="QUALITY SAO CARLOS EMPREENDIMENTOS IMOBILIARIOS"/>
    <x v="13"/>
    <n v="0.20660000000000001"/>
    <n v="1.5490999999999999"/>
    <n v="1"/>
    <x v="6"/>
    <s v="CC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6"/>
    <n v="36"/>
    <n v="5436780"/>
    <s v=""/>
    <s v="QUALITY SAO CARLOS EMPREENDIMENTOS IMOBILIARIOS"/>
    <x v="13"/>
    <n v="0.20660000000000001"/>
    <n v="1.5490999999999999"/>
    <n v="1"/>
    <x v="6"/>
    <s v="CC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7"/>
    <n v="37"/>
    <n v="5436781"/>
    <s v=""/>
    <s v="QUALITY SAO CARLOS EMPREENDIMENTOS IMOBILIARIOS"/>
    <x v="13"/>
    <n v="0.20660000000000001"/>
    <n v="1.5490999999999999"/>
    <n v="1"/>
    <x v="6"/>
    <s v="CC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8"/>
    <n v="38"/>
    <n v="5436782"/>
    <s v=""/>
    <s v="QUALITY SAO CARLOS EMPREENDIMENTOS IMOBILIARIOS"/>
    <x v="13"/>
    <n v="0.30580000000000002"/>
    <n v="2.2932999999999999"/>
    <n v="1"/>
    <x v="6"/>
    <s v="CC"/>
    <n v="75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39"/>
    <n v="39"/>
    <n v="5436783"/>
    <s v=""/>
    <s v="QUALITY SAO CARLOS EMPREENDIMENTOS IMOBILIARIOS"/>
    <x v="13"/>
    <n v="0.36649999999999999"/>
    <n v="2.7488999999999999"/>
    <n v="1"/>
    <x v="6"/>
    <s v="CC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40"/>
    <n v="40"/>
    <n v="5436784"/>
    <s v=""/>
    <s v="QUALITY SAO CARLOS EMPREENDIMENTOS IMOBILIARIOS"/>
    <x v="13"/>
    <n v="0.32600000000000001"/>
    <n v="2.4451999999999998"/>
    <n v="1"/>
    <x v="6"/>
    <s v="CC"/>
    <n v="8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41"/>
    <n v="41"/>
    <n v="5436785"/>
    <s v=""/>
    <s v="QUALITY SAO CARLOS EMPREENDIMENTOS IMOBILIARIOS"/>
    <x v="13"/>
    <n v="0.28549999999999998"/>
    <n v="2.1414"/>
    <n v="1"/>
    <x v="6"/>
    <s v="CC"/>
    <n v="7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42"/>
    <n v="42"/>
    <n v="5436786"/>
    <s v=""/>
    <s v="QUALITY SAO CARLOS EMPREENDIMENTOS IMOBILIARIOS"/>
    <x v="13"/>
    <n v="0.28549999999999998"/>
    <n v="2.1414"/>
    <n v="1"/>
    <x v="6"/>
    <s v="CC"/>
    <n v="7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2976"/>
    <s v="0000-0043"/>
    <n v="43"/>
    <n v="5436787"/>
    <s v=""/>
    <s v="QUALITY SAO CARLOS EMPREENDIMENTOS IMOBILIARIOS"/>
    <x v="13"/>
    <n v="0.2455"/>
    <n v="1.8413999999999999"/>
    <n v="1"/>
    <x v="6"/>
    <s v="CC"/>
    <n v="805"/>
    <n v="3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44"/>
    <n v="44"/>
    <n v="5436788"/>
    <s v=""/>
    <s v="QUALITY SAO CARLOS EMPREENDIMENTOS IMOBILIARIOS"/>
    <x v="13"/>
    <n v="0.82609999999999995"/>
    <n v="12.3911"/>
    <n v="1"/>
    <x v="9"/>
    <s v="TF"/>
    <n v="95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45"/>
    <n v="45"/>
    <n v="5436789"/>
    <s v=""/>
    <s v="QUALITY SAO CARLOS EMPREENDIMENTOS IMOBILIARIOS"/>
    <x v="13"/>
    <n v="0.82609999999999995"/>
    <n v="12.3911"/>
    <n v="1"/>
    <x v="9"/>
    <s v="TF"/>
    <n v="95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46"/>
    <n v="46"/>
    <n v="5436790"/>
    <s v=""/>
    <s v="QUALITY SAO CARLOS EMPREENDIMENTOS IMOBILIARIOS"/>
    <x v="13"/>
    <n v="1.3018000000000001"/>
    <n v="19.5274"/>
    <n v="1"/>
    <x v="9"/>
    <s v="TF"/>
    <n v="150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47"/>
    <n v="47"/>
    <n v="5436791"/>
    <s v=""/>
    <s v="QUALITY SAO CARLOS EMPREENDIMENTOS IMOBILIARIOS"/>
    <x v="13"/>
    <n v="1.3018000000000001"/>
    <n v="19.5274"/>
    <n v="1"/>
    <x v="9"/>
    <s v="TF"/>
    <n v="150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48"/>
    <n v="48"/>
    <n v="5436792"/>
    <s v=""/>
    <s v="QUALITY SAO CARLOS EMPREENDIMENTOS IMOBILIARIOS"/>
    <x v="13"/>
    <n v="0.87329999999999997"/>
    <n v="13.0999"/>
    <n v="1"/>
    <x v="9"/>
    <s v="TF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49"/>
    <n v="49"/>
    <n v="5436793"/>
    <s v=""/>
    <s v="QUALITY SAO CARLOS EMPREENDIMENTOS IMOBILIARIOS"/>
    <x v="13"/>
    <n v="0.87329999999999997"/>
    <n v="13.0999"/>
    <n v="1"/>
    <x v="9"/>
    <s v="TF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50"/>
    <n v="50"/>
    <n v="5436794"/>
    <s v=""/>
    <s v="QUALITY SAO CARLOS EMPREENDIMENTOS IMOBILIARIOS"/>
    <x v="13"/>
    <n v="0.87329999999999997"/>
    <n v="13.0999"/>
    <n v="1"/>
    <x v="9"/>
    <s v="TF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2976"/>
    <s v="0000-0051"/>
    <n v="51"/>
    <n v="5436795"/>
    <s v=""/>
    <s v="QUALITY SAO CARLOS EMPREENDIMENTOS IMOBILIARIOS"/>
    <x v="13"/>
    <n v="0.87329999999999997"/>
    <n v="13.0999"/>
    <n v="1"/>
    <x v="9"/>
    <s v="TF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2"/>
    <n v="52"/>
    <n v="5437083"/>
    <s v=""/>
    <s v="QUALITY SAO CARLOS EMPREENDIMENTOS IMOBILIARIOS"/>
    <x v="13"/>
    <n v="2.7881999999999998"/>
    <n v="55.765000000000001"/>
    <n v="1"/>
    <x v="7"/>
    <s v="TF"/>
    <n v="29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3"/>
    <n v="53"/>
    <n v="5437084"/>
    <s v=""/>
    <s v="QUALITY SAO CARLOS EMPREENDIMENTOS IMOBILIARIOS"/>
    <x v="13"/>
    <n v="2.7881999999999998"/>
    <n v="55.765000000000001"/>
    <n v="1"/>
    <x v="7"/>
    <s v="TF"/>
    <n v="29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4"/>
    <n v="54"/>
    <n v="5437085"/>
    <s v=""/>
    <s v="QUALITY SAO CARLOS EMPREENDIMENTOS IMOBILIARIOS"/>
    <x v="13"/>
    <n v="2.6932"/>
    <n v="53.865000000000002"/>
    <n v="1"/>
    <x v="7"/>
    <s v="TF"/>
    <n v="28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5"/>
    <n v="55"/>
    <n v="5437086"/>
    <s v=""/>
    <s v="QUALITY SAO CARLOS EMPREENDIMENTOS IMOBILIARIOS"/>
    <x v="13"/>
    <n v="2.6932"/>
    <n v="53.865000000000002"/>
    <n v="1"/>
    <x v="7"/>
    <s v="TF"/>
    <n v="28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6"/>
    <n v="56"/>
    <n v="5437087"/>
    <s v=""/>
    <s v="QUALITY SAO CARLOS EMPREENDIMENTOS IMOBILIARIOS"/>
    <x v="13"/>
    <n v="2.6890000000000001"/>
    <n v="53.780999999999999"/>
    <n v="1"/>
    <x v="7"/>
    <s v="TF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7"/>
    <n v="57"/>
    <n v="5437088"/>
    <s v=""/>
    <s v="QUALITY SAO CARLOS EMPREENDIMENTOS IMOBILIARIOS"/>
    <x v="13"/>
    <n v="2.6890000000000001"/>
    <n v="53.780999999999999"/>
    <n v="1"/>
    <x v="7"/>
    <s v="TF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8"/>
    <n v="58"/>
    <n v="5437089"/>
    <s v=""/>
    <s v="QUALITY SAO CARLOS EMPREENDIMENTOS IMOBILIARIOS"/>
    <x v="13"/>
    <n v="2.6890000000000001"/>
    <n v="53.780999999999999"/>
    <n v="1"/>
    <x v="7"/>
    <s v="TF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59"/>
    <n v="59"/>
    <n v="5437090"/>
    <s v=""/>
    <s v="QUALITY SAO CARLOS EMPREENDIMENTOS IMOBILIARIOS"/>
    <x v="13"/>
    <n v="2.6890000000000001"/>
    <n v="53.780999999999999"/>
    <n v="1"/>
    <x v="7"/>
    <s v="TF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0"/>
    <n v="60"/>
    <n v="5437091"/>
    <s v=""/>
    <s v="QUALITY SAO CARLOS EMPREENDIMENTOS IMOBILIARIOS"/>
    <x v="13"/>
    <n v="2.6890000000000001"/>
    <n v="53.780999999999999"/>
    <n v="1"/>
    <x v="7"/>
    <s v="TF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1"/>
    <n v="61"/>
    <n v="5437092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2"/>
    <n v="62"/>
    <n v="5437093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3"/>
    <n v="63"/>
    <n v="5437094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4"/>
    <n v="64"/>
    <n v="5437095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5"/>
    <n v="65"/>
    <n v="5437096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6"/>
    <n v="66"/>
    <n v="5437097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7"/>
    <n v="67"/>
    <n v="5437098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8"/>
    <n v="68"/>
    <n v="5437099"/>
    <s v=""/>
    <s v="QUALITY SAO CARLOS EMPREENDIMENTOS IMOBILIARIOS"/>
    <x v="13"/>
    <n v="2.7073999999999998"/>
    <n v="54.147599999999997"/>
    <n v="1"/>
    <x v="7"/>
    <s v="TF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69"/>
    <n v="69"/>
    <n v="5437100"/>
    <s v=""/>
    <s v="QUALITY SAO CARLOS EMPREENDIMENTOS IMOBILIARIOS"/>
    <x v="13"/>
    <n v="2.6617999999999999"/>
    <n v="53.234999999999999"/>
    <n v="1"/>
    <x v="7"/>
    <s v="TF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0"/>
    <n v="70"/>
    <n v="5437101"/>
    <s v=""/>
    <s v="QUALITY SAO CARLOS EMPREENDIMENTOS IMOBILIARIOS"/>
    <x v="13"/>
    <n v="2.6617999999999999"/>
    <n v="53.234999999999999"/>
    <n v="1"/>
    <x v="7"/>
    <s v="TF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1"/>
    <n v="71"/>
    <n v="5437102"/>
    <s v=""/>
    <s v="QUALITY SAO CARLOS EMPREENDIMENTOS IMOBILIARIOS"/>
    <x v="13"/>
    <n v="2.6617999999999999"/>
    <n v="53.234999999999999"/>
    <n v="1"/>
    <x v="7"/>
    <s v="TF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2"/>
    <n v="72"/>
    <n v="5437103"/>
    <s v=""/>
    <s v="QUALITY SAO CARLOS EMPREENDIMENTOS IMOBILIARIOS"/>
    <x v="13"/>
    <n v="2.6617999999999999"/>
    <n v="53.234999999999999"/>
    <n v="1"/>
    <x v="7"/>
    <s v="TF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3"/>
    <n v="73"/>
    <n v="5437104"/>
    <s v=""/>
    <s v="QUALITY SAO CARLOS EMPREENDIMENTOS IMOBILIARIOS"/>
    <x v="13"/>
    <n v="3.4262000000000001"/>
    <n v="68.522999999999996"/>
    <n v="1"/>
    <x v="7"/>
    <s v="TF"/>
    <n v="2730"/>
    <n v="125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4"/>
    <n v="74"/>
    <n v="5437105"/>
    <s v=""/>
    <s v="QUALITY SAO CARLOS EMPREENDIMENTOS IMOBILIARIOS"/>
    <x v="13"/>
    <n v="3.4262000000000001"/>
    <n v="68.522999999999996"/>
    <n v="1"/>
    <x v="7"/>
    <s v="TF"/>
    <n v="2730"/>
    <n v="125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5"/>
    <n v="75"/>
    <n v="5437106"/>
    <s v=""/>
    <s v="QUALITY SAO CARLOS EMPREENDIMENTOS IMOBILIARIOS"/>
    <x v="13"/>
    <n v="2.6244000000000001"/>
    <n v="52.488"/>
    <n v="1"/>
    <x v="7"/>
    <s v="TF"/>
    <n v="2160"/>
    <n v="121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6"/>
    <n v="76"/>
    <n v="5437107"/>
    <s v=""/>
    <s v="QUALITY SAO CARLOS EMPREENDIMENTOS IMOBILIARIOS"/>
    <x v="13"/>
    <n v="2.6244000000000001"/>
    <n v="52.488"/>
    <n v="1"/>
    <x v="7"/>
    <s v="TF"/>
    <n v="2160"/>
    <n v="121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7"/>
    <n v="77"/>
    <n v="5437108"/>
    <s v=""/>
    <s v="QUALITY SAO CARLOS EMPREENDIMENTOS IMOBILIARIOS"/>
    <x v="13"/>
    <n v="2.1991999999999998"/>
    <n v="43.982999999999997"/>
    <n v="1"/>
    <x v="7"/>
    <s v="TF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8"/>
    <n v="78"/>
    <n v="5437109"/>
    <s v=""/>
    <s v="QUALITY SAO CARLOS EMPREENDIMENTOS IMOBILIARIOS"/>
    <x v="13"/>
    <n v="2.1991999999999998"/>
    <n v="43.982999999999997"/>
    <n v="1"/>
    <x v="7"/>
    <s v="TF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79"/>
    <n v="79"/>
    <n v="5437110"/>
    <s v=""/>
    <s v="QUALITY SAO CARLOS EMPREENDIMENTOS IMOBILIARIOS"/>
    <x v="13"/>
    <n v="2.1991999999999998"/>
    <n v="43.982999999999997"/>
    <n v="1"/>
    <x v="7"/>
    <s v="TF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0"/>
    <n v="80"/>
    <n v="5437111"/>
    <s v=""/>
    <s v="QUALITY SAO CARLOS EMPREENDIMENTOS IMOBILIARIOS"/>
    <x v="13"/>
    <n v="2.1991999999999998"/>
    <n v="43.982999999999997"/>
    <n v="1"/>
    <x v="7"/>
    <s v="TF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1"/>
    <n v="81"/>
    <n v="5437112"/>
    <s v=""/>
    <s v="QUALITY SAO CARLOS EMPREENDIMENTOS IMOBILIARIOS"/>
    <x v="13"/>
    <n v="2.5249999999999999"/>
    <n v="50.499000000000002"/>
    <n v="1"/>
    <x v="7"/>
    <s v="TF"/>
    <n v="2715"/>
    <n v="9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2"/>
    <n v="82"/>
    <n v="5437113"/>
    <s v=""/>
    <s v="QUALITY SAO CARLOS EMPREENDIMENTOS IMOBILIARIOS"/>
    <x v="13"/>
    <n v="2.5249999999999999"/>
    <n v="50.499000000000002"/>
    <n v="1"/>
    <x v="7"/>
    <s v="TF"/>
    <n v="2715"/>
    <n v="9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3"/>
    <n v="83"/>
    <n v="5437114"/>
    <s v=""/>
    <s v="QUALITY SAO CARLOS EMPREENDIMENTOS IMOBILIARIOS"/>
    <x v="13"/>
    <n v="2.5249999999999999"/>
    <n v="50.499000000000002"/>
    <n v="1"/>
    <x v="7"/>
    <s v="TF"/>
    <n v="2715"/>
    <n v="9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4"/>
    <n v="84"/>
    <n v="5437115"/>
    <s v=""/>
    <s v="QUALITY SAO CARLOS EMPREENDIMENTOS IMOBILIARIOS"/>
    <x v="13"/>
    <n v="2.1816"/>
    <n v="43.631999999999998"/>
    <n v="1"/>
    <x v="7"/>
    <s v="TF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5"/>
    <n v="85"/>
    <n v="5437116"/>
    <s v=""/>
    <s v="QUALITY SAO CARLOS EMPREENDIMENTOS IMOBILIARIOS"/>
    <x v="13"/>
    <n v="2.1816"/>
    <n v="43.631999999999998"/>
    <n v="1"/>
    <x v="7"/>
    <s v="TF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6"/>
    <n v="86"/>
    <n v="5437117"/>
    <s v=""/>
    <s v="QUALITY SAO CARLOS EMPREENDIMENTOS IMOBILIARIOS"/>
    <x v="13"/>
    <n v="2.1816"/>
    <n v="43.631999999999998"/>
    <n v="1"/>
    <x v="7"/>
    <s v="TF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7"/>
    <n v="87"/>
    <n v="5437118"/>
    <s v=""/>
    <s v="QUALITY SAO CARLOS EMPREENDIMENTOS IMOBILIARIOS"/>
    <x v="13"/>
    <n v="2.1816"/>
    <n v="43.631999999999998"/>
    <n v="1"/>
    <x v="7"/>
    <s v="TF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8"/>
    <n v="88"/>
    <n v="5437119"/>
    <s v=""/>
    <s v="QUALITY SAO CARLOS EMPREENDIMENTOS IMOBILIARIOS"/>
    <x v="13"/>
    <n v="2.5568"/>
    <n v="51.136000000000003"/>
    <n v="1"/>
    <x v="7"/>
    <s v="TF"/>
    <n v="2720"/>
    <n v="94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89"/>
    <n v="89"/>
    <n v="5437120"/>
    <s v=""/>
    <s v="QUALITY SAO CARLOS EMPREENDIMENTOS IMOBILIARIOS"/>
    <x v="13"/>
    <n v="2.5568"/>
    <n v="51.136000000000003"/>
    <n v="1"/>
    <x v="7"/>
    <s v="TF"/>
    <n v="2720"/>
    <n v="94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0"/>
    <n v="90"/>
    <n v="5437121"/>
    <s v=""/>
    <s v="QUALITY SAO CARLOS EMPREENDIMENTOS IMOBILIARIOS"/>
    <x v="13"/>
    <n v="2.5568"/>
    <n v="51.136000000000003"/>
    <n v="1"/>
    <x v="7"/>
    <s v="TF"/>
    <n v="2720"/>
    <n v="94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1"/>
    <n v="91"/>
    <n v="5437122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2"/>
    <n v="92"/>
    <n v="5437123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3"/>
    <n v="93"/>
    <n v="5437124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4"/>
    <n v="94"/>
    <n v="5437125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5"/>
    <n v="95"/>
    <n v="5437126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6"/>
    <n v="96"/>
    <n v="5437127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7"/>
    <n v="97"/>
    <n v="5437128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8"/>
    <n v="98"/>
    <n v="5437129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099"/>
    <n v="99"/>
    <n v="5437130"/>
    <s v=""/>
    <s v="QUALITY SAO CARLOS EMPREENDIMENTOS IMOBILIARIOS"/>
    <x v="13"/>
    <n v="2.516"/>
    <n v="50.32"/>
    <n v="1"/>
    <x v="7"/>
    <s v="TF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0"/>
    <n v="100"/>
    <n v="5437131"/>
    <s v=""/>
    <s v="QUALITY SAO CARLOS EMPREENDIMENTOS IMOBILIARIOS"/>
    <x v="13"/>
    <n v="2.3551000000000002"/>
    <n v="47.102499999999999"/>
    <n v="1"/>
    <x v="7"/>
    <s v="TF"/>
    <n v="1135"/>
    <n v="20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1"/>
    <n v="101"/>
    <n v="5437132"/>
    <s v=""/>
    <s v="QUALITY SAO CARLOS EMPREENDIMENTOS IMOBILIARIOS"/>
    <x v="13"/>
    <n v="2.3551000000000002"/>
    <n v="47.102499999999999"/>
    <n v="1"/>
    <x v="7"/>
    <s v="TF"/>
    <n v="1135"/>
    <n v="20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2"/>
    <n v="102"/>
    <n v="5437133"/>
    <s v=""/>
    <s v="QUALITY SAO CARLOS EMPREENDIMENTOS IMOBILIARIOS"/>
    <x v="13"/>
    <n v="2.8006000000000002"/>
    <n v="56.012"/>
    <n v="1"/>
    <x v="7"/>
    <s v="TF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3"/>
    <n v="103"/>
    <n v="5437134"/>
    <s v=""/>
    <s v="QUALITY SAO CARLOS EMPREENDIMENTOS IMOBILIARIOS"/>
    <x v="13"/>
    <n v="2.8006000000000002"/>
    <n v="56.012"/>
    <n v="1"/>
    <x v="7"/>
    <s v="TF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4"/>
    <n v="104"/>
    <n v="5437135"/>
    <s v=""/>
    <s v="QUALITY SAO CARLOS EMPREENDIMENTOS IMOBILIARIOS"/>
    <x v="13"/>
    <n v="2.8006000000000002"/>
    <n v="56.012"/>
    <n v="1"/>
    <x v="7"/>
    <s v="TF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5"/>
    <n v="105"/>
    <n v="5437136"/>
    <s v=""/>
    <s v="QUALITY SAO CARLOS EMPREENDIMENTOS IMOBILIARIOS"/>
    <x v="13"/>
    <n v="2.8006000000000002"/>
    <n v="56.012"/>
    <n v="1"/>
    <x v="7"/>
    <s v="TF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6"/>
    <n v="106"/>
    <n v="5437137"/>
    <s v=""/>
    <s v="QUALITY SAO CARLOS EMPREENDIMENTOS IMOBILIARIOS"/>
    <x v="13"/>
    <n v="0.86150000000000004"/>
    <n v="17.230499999999999"/>
    <n v="1"/>
    <x v="7"/>
    <s v="TF"/>
    <n v="315"/>
    <n v="273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7"/>
    <n v="107"/>
    <n v="5437138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8"/>
    <n v="108"/>
    <n v="5437139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09"/>
    <n v="109"/>
    <n v="5437140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0"/>
    <n v="110"/>
    <n v="5437141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1"/>
    <n v="111"/>
    <n v="5437142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2"/>
    <n v="112"/>
    <n v="5437143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3"/>
    <n v="113"/>
    <n v="5437144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4"/>
    <n v="114"/>
    <n v="5437145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5"/>
    <n v="115"/>
    <n v="5437146"/>
    <s v=""/>
    <s v="QUALITY SAO CARLOS EMPREENDIMENTOS IMOBILIARIOS"/>
    <x v="13"/>
    <n v="2.3938999999999999"/>
    <n v="47.878500000000003"/>
    <n v="1"/>
    <x v="7"/>
    <s v="TF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6"/>
    <n v="116"/>
    <n v="5437147"/>
    <s v=""/>
    <s v="QUALITY SAO CARLOS EMPREENDIMENTOS IMOBILIARIOS"/>
    <x v="13"/>
    <n v="1.1679999999999999"/>
    <n v="23.359500000000001"/>
    <n v="1"/>
    <x v="7"/>
    <s v="TF"/>
    <n v="435"/>
    <n v="26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7"/>
    <n v="117"/>
    <n v="5437148"/>
    <s v=""/>
    <s v="QUALITY SAO CARLOS EMPREENDIMENTOS IMOBILIARIOS"/>
    <x v="13"/>
    <n v="0.92630000000000001"/>
    <n v="18.526499999999999"/>
    <n v="1"/>
    <x v="7"/>
    <s v="TF"/>
    <n v="345"/>
    <n v="26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8"/>
    <n v="118"/>
    <n v="5437149"/>
    <s v=""/>
    <s v="QUALITY SAO CARLOS EMPREENDIMENTOS IMOBILIARIOS"/>
    <x v="13"/>
    <n v="2.5529999999999999"/>
    <n v="51.06"/>
    <n v="1"/>
    <x v="7"/>
    <s v="TF"/>
    <n v="925"/>
    <n v="27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19"/>
    <n v="119"/>
    <n v="5437150"/>
    <s v=""/>
    <s v="QUALITY SAO CARLOS EMPREENDIMENTOS IMOBILIARIOS"/>
    <x v="13"/>
    <n v="2.5529999999999999"/>
    <n v="51.06"/>
    <n v="1"/>
    <x v="7"/>
    <s v="TF"/>
    <n v="925"/>
    <n v="27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0"/>
    <n v="120"/>
    <n v="5437151"/>
    <s v=""/>
    <s v="QUALITY SAO CARLOS EMPREENDIMENTOS IMOBILIARIOS"/>
    <x v="13"/>
    <n v="2.5529999999999999"/>
    <n v="51.06"/>
    <n v="1"/>
    <x v="7"/>
    <s v="TF"/>
    <n v="925"/>
    <n v="27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1"/>
    <n v="121"/>
    <n v="5437152"/>
    <s v=""/>
    <s v="QUALITY SAO CARLOS EMPREENDIMENTOS IMOBILIARIOS"/>
    <x v="13"/>
    <n v="2.3077000000000001"/>
    <n v="46.155000000000001"/>
    <n v="1"/>
    <x v="7"/>
    <s v="TF"/>
    <n v="850"/>
    <n v="271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2"/>
    <n v="122"/>
    <n v="5437153"/>
    <s v=""/>
    <s v="QUALITY SAO CARLOS EMPREENDIMENTOS IMOBILIARIOS"/>
    <x v="13"/>
    <n v="2.2519"/>
    <n v="45.038499999999999"/>
    <n v="1"/>
    <x v="7"/>
    <s v="TF"/>
    <n v="845"/>
    <n v="26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3"/>
    <n v="123"/>
    <n v="5437154"/>
    <s v=""/>
    <s v="QUALITY SAO CARLOS EMPREENDIMENTOS IMOBILIARIOS"/>
    <x v="13"/>
    <n v="2.3153000000000001"/>
    <n v="46.306800000000003"/>
    <n v="1"/>
    <x v="7"/>
    <s v="TF"/>
    <n v="855"/>
    <n v="2708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4"/>
    <n v="124"/>
    <n v="5437155"/>
    <s v=""/>
    <s v="QUALITY SAO CARLOS EMPREENDIMENTOS IMOBILIARIOS"/>
    <x v="13"/>
    <n v="2.3153000000000001"/>
    <n v="46.306800000000003"/>
    <n v="1"/>
    <x v="7"/>
    <s v="TF"/>
    <n v="855"/>
    <n v="2708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5"/>
    <n v="125"/>
    <n v="5437156"/>
    <s v=""/>
    <s v="QUALITY SAO CARLOS EMPREENDIMENTOS IMOBILIARIOS"/>
    <x v="13"/>
    <n v="2.3153000000000001"/>
    <n v="46.306800000000003"/>
    <n v="1"/>
    <x v="7"/>
    <s v="TF"/>
    <n v="855"/>
    <n v="2708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6"/>
    <n v="126"/>
    <n v="5437157"/>
    <s v=""/>
    <s v="QUALITY SAO CARLOS EMPREENDIMENTOS IMOBILIARIOS"/>
    <x v="13"/>
    <n v="2.456"/>
    <n v="49.1205"/>
    <n v="1"/>
    <x v="7"/>
    <s v="TF"/>
    <n v="1145"/>
    <n v="214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7"/>
    <n v="127"/>
    <n v="5437158"/>
    <s v=""/>
    <s v="QUALITY SAO CARLOS EMPREENDIMENTOS IMOBILIARIOS"/>
    <x v="13"/>
    <n v="2.456"/>
    <n v="49.1205"/>
    <n v="1"/>
    <x v="7"/>
    <s v="TF"/>
    <n v="1145"/>
    <n v="214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8"/>
    <n v="128"/>
    <n v="5437159"/>
    <s v=""/>
    <s v="QUALITY SAO CARLOS EMPREENDIMENTOS IMOBILIARIOS"/>
    <x v="13"/>
    <n v="1.6166"/>
    <n v="32.332000000000001"/>
    <n v="1"/>
    <x v="7"/>
    <s v="TF"/>
    <n v="685"/>
    <n v="23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29"/>
    <n v="129"/>
    <n v="5437160"/>
    <s v=""/>
    <s v="QUALITY SAO CARLOS EMPREENDIMENTOS IMOBILIARIOS"/>
    <x v="13"/>
    <n v="1.6166"/>
    <n v="32.332000000000001"/>
    <n v="1"/>
    <x v="7"/>
    <s v="TF"/>
    <n v="685"/>
    <n v="23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30"/>
    <n v="130"/>
    <n v="5438988"/>
    <s v=""/>
    <s v="QUALITY SAO CARLOS EMPREENDIMENTOS IMOBILIARIOS"/>
    <x v="13"/>
    <n v="3.0623"/>
    <n v="61.246000000000002"/>
    <n v="1"/>
    <x v="7"/>
    <s v="TF"/>
    <n v="2710"/>
    <n v="11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31"/>
    <n v="131"/>
    <n v="5438989"/>
    <s v=""/>
    <s v="QUALITY SAO CARLOS EMPREENDIMENTOS IMOBILIARIOS"/>
    <x v="13"/>
    <n v="3.0623"/>
    <n v="61.246000000000002"/>
    <n v="1"/>
    <x v="7"/>
    <s v="TF"/>
    <n v="2710"/>
    <n v="11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32"/>
    <n v="132"/>
    <n v="5438990"/>
    <s v=""/>
    <s v="QUALITY SAO CARLOS EMPREENDIMENTOS IMOBILIARIOS"/>
    <x v="13"/>
    <n v="0.93500000000000005"/>
    <n v="18.699000000000002"/>
    <n v="1"/>
    <x v="7"/>
    <s v="TF"/>
    <n v="2710"/>
    <n v="34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33"/>
    <n v="133"/>
    <n v="5438991"/>
    <s v=""/>
    <s v="QUALITY SAO CARLOS EMPREENDIMENTOS IMOBILIARIOS"/>
    <x v="13"/>
    <n v="2.3445"/>
    <n v="46.89"/>
    <n v="1"/>
    <x v="7"/>
    <s v="TF"/>
    <n v="900"/>
    <n v="26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34"/>
    <n v="134"/>
    <n v="5438992"/>
    <s v=""/>
    <s v="QUALITY SAO CARLOS EMPREENDIMENTOS IMOBILIARIOS"/>
    <x v="13"/>
    <n v="2.3445"/>
    <n v="46.89"/>
    <n v="1"/>
    <x v="7"/>
    <s v="TF"/>
    <n v="900"/>
    <n v="26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2976"/>
    <s v="0000-0135"/>
    <n v="135"/>
    <n v="5438993"/>
    <s v=""/>
    <s v="QUALITY SAO CARLOS EMPREENDIMENTOS IMOBILIARIOS"/>
    <x v="13"/>
    <n v="2.3445"/>
    <n v="46.89"/>
    <n v="1"/>
    <x v="7"/>
    <s v="TF"/>
    <n v="900"/>
    <n v="26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FUM08-TEQ"/>
    <e v="#N/A"/>
    <n v="5"/>
    <e v="#N/A"/>
    <n v="334961"/>
    <s v="0000-0001"/>
    <n v="1"/>
    <n v="5450256"/>
    <s v=""/>
    <s v="HANNA VIDROS "/>
    <x v="15"/>
    <n v="1.4563999999999999"/>
    <n v="29.128"/>
    <n v="1"/>
    <x v="8"/>
    <s v="TEQ"/>
    <n v="880"/>
    <n v="1655"/>
    <d v="2026-05-08T08:07:22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FUM08-TEA"/>
    <e v="#N/A"/>
    <n v="5"/>
    <e v="#N/A"/>
    <n v="334961"/>
    <s v="0000-0002"/>
    <n v="2"/>
    <n v="5450257"/>
    <s v=""/>
    <s v="HANNA VIDROS "/>
    <x v="15"/>
    <n v="1.5271999999999999"/>
    <n v="30.544"/>
    <n v="1"/>
    <x v="8"/>
    <s v="TEA"/>
    <n v="920"/>
    <n v="1660"/>
    <d v="2026-05-08T08:07:22"/>
    <x v="14"/>
    <m/>
    <m/>
    <m/>
    <m/>
    <m/>
    <m/>
    <m/>
    <m/>
    <s v="N/R"/>
    <s v="N/R"/>
    <s v="N/R"/>
    <m/>
    <m/>
    <m/>
    <s v="N/R"/>
    <s v="N/R"/>
    <s v="N/R"/>
    <m/>
  </r>
  <r>
    <m/>
    <d v="2026-05-22T00:00:00"/>
    <d v="2026-05-04T00:00:00"/>
    <d v="2026-05-22T00:00:00"/>
    <s v="FUM08-TFQ"/>
    <e v="#N/A"/>
    <n v="5"/>
    <e v="#N/A"/>
    <n v="334961"/>
    <s v="0000-0003"/>
    <n v="3"/>
    <n v="5450258"/>
    <s v=""/>
    <s v="HANNA VIDROS "/>
    <x v="15"/>
    <n v="2.9767999999999999"/>
    <n v="59.534999999999997"/>
    <n v="1"/>
    <x v="8"/>
    <s v="TFQ"/>
    <n v="1575"/>
    <n v="1890"/>
    <d v="2026-05-08T08:07:22"/>
    <x v="14"/>
    <m/>
    <m/>
    <m/>
    <m/>
    <m/>
    <m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FUM08-TEA"/>
    <e v="#N/A"/>
    <n v="5"/>
    <e v="#N/A"/>
    <n v="334961"/>
    <s v="0000-0004"/>
    <n v="4"/>
    <n v="5450259"/>
    <s v=""/>
    <s v="HANNA VIDROS "/>
    <x v="15"/>
    <n v="1.0449999999999999"/>
    <n v="20.9"/>
    <n v="1"/>
    <x v="8"/>
    <s v="TEA"/>
    <n v="1045"/>
    <n v="1000"/>
    <d v="2026-05-08T08:07:22"/>
    <x v="14"/>
    <m/>
    <m/>
    <m/>
    <m/>
    <m/>
    <m/>
    <m/>
    <m/>
    <s v="N/R"/>
    <s v="N/R"/>
    <s v="N/R"/>
    <m/>
    <m/>
    <m/>
    <s v="N/R"/>
    <s v="N/R"/>
    <s v="N/R"/>
    <m/>
  </r>
  <r>
    <m/>
    <d v="2026-05-22T00:00:00"/>
    <d v="2026-05-04T00:00:00"/>
    <d v="2026-05-22T00:00:00"/>
    <s v="FUM08-TFQ"/>
    <e v="#N/A"/>
    <n v="5"/>
    <e v="#N/A"/>
    <n v="334961"/>
    <s v="0000-0005"/>
    <n v="5"/>
    <n v="5450260"/>
    <s v=""/>
    <s v="HANNA VIDROS "/>
    <x v="15"/>
    <n v="1.7153"/>
    <n v="34.306800000000003"/>
    <n v="1"/>
    <x v="8"/>
    <s v="TFQ"/>
    <n v="1243"/>
    <n v="1380"/>
    <d v="2026-05-08T08:07:22"/>
    <x v="14"/>
    <m/>
    <m/>
    <m/>
    <m/>
    <m/>
    <m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FUM08-TFQ"/>
    <e v="#N/A"/>
    <n v="5"/>
    <e v="#N/A"/>
    <n v="334961"/>
    <s v="0000-0006"/>
    <n v="6"/>
    <n v="5450261"/>
    <s v=""/>
    <s v="HANNA VIDROS "/>
    <x v="15"/>
    <n v="1.3922000000000001"/>
    <n v="27.8432"/>
    <n v="1"/>
    <x v="8"/>
    <s v="TFQ"/>
    <n v="1243"/>
    <n v="1120"/>
    <d v="2026-05-08T08:07:22"/>
    <x v="14"/>
    <m/>
    <m/>
    <m/>
    <m/>
    <m/>
    <m/>
    <s v="N/R"/>
    <s v="N/R"/>
    <s v="N/R"/>
    <s v="N/R"/>
    <s v="N/R"/>
    <m/>
    <m/>
    <s v="N/R"/>
    <s v="N/R"/>
    <s v="N/R"/>
    <s v="N/R"/>
    <m/>
  </r>
  <r>
    <m/>
    <d v="2026-05-20T00:00:00"/>
    <d v="2026-05-20T00:00:00"/>
    <d v="2026-05-20T00:00:00"/>
    <s v="ESI04-EFA"/>
    <s v="OK"/>
    <n v="5"/>
    <n v="1"/>
    <n v="335101"/>
    <s v="0001-0001"/>
    <n v="1"/>
    <n v="5451018"/>
    <s v=""/>
    <s v="VIDROS COUTO"/>
    <x v="10"/>
    <n v="0.5"/>
    <n v="5"/>
    <n v="1"/>
    <x v="5"/>
    <s v="EFA"/>
    <n v="500"/>
    <n v="1000"/>
    <d v="2026-05-08T08:39:36"/>
    <x v="14"/>
    <m/>
    <m/>
    <m/>
    <m/>
    <m/>
    <m/>
    <s v="N/R"/>
    <s v="N/R"/>
    <s v="N/R"/>
    <s v="N/R"/>
    <s v="N/R"/>
    <m/>
    <s v="N/R"/>
    <m/>
    <s v="N/R"/>
    <m/>
    <s v="N/R"/>
    <m/>
  </r>
  <r>
    <m/>
    <d v="2026-05-22T00:00:00"/>
    <d v="2026-05-08T00:00:00"/>
    <d v="2026-05-22T00:00:00"/>
    <s v="INC10-TF"/>
    <s v="OK"/>
    <n v="5"/>
    <n v="2"/>
    <n v="335247"/>
    <s v="0000-0002"/>
    <n v="2"/>
    <n v="5451970"/>
    <s v=""/>
    <s v="REALIZA PROJETOS EM ALUMINIO"/>
    <x v="22"/>
    <n v="2.4045000000000001"/>
    <n v="60.112499999999997"/>
    <n v="1"/>
    <x v="11"/>
    <s v="TF"/>
    <n v="2290"/>
    <n v="1050"/>
    <d v="2026-05-08T16:36:0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1"/>
    <n v="1"/>
    <n v="5451980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2"/>
    <n v="2"/>
    <n v="5451981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3"/>
    <n v="3"/>
    <n v="5451982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4"/>
    <n v="4"/>
    <n v="5451983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5"/>
    <n v="5"/>
    <n v="5451984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6"/>
    <n v="6"/>
    <n v="5451985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7"/>
    <n v="7"/>
    <n v="5451986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8"/>
    <n v="8"/>
    <n v="5451987"/>
    <s v=""/>
    <s v="MK SERVICOS"/>
    <x v="11"/>
    <n v="4.38"/>
    <n v="65.700299999999999"/>
    <n v="1"/>
    <x v="9"/>
    <s v="TF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09"/>
    <n v="9"/>
    <n v="5451988"/>
    <s v=""/>
    <s v="MK SERVICOS"/>
    <x v="11"/>
    <n v="4.4019000000000004"/>
    <n v="66.028999999999996"/>
    <n v="1"/>
    <x v="9"/>
    <s v="TF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10"/>
    <n v="10"/>
    <n v="5451989"/>
    <s v=""/>
    <s v="MK SERVICOS"/>
    <x v="11"/>
    <n v="4.4019000000000004"/>
    <n v="66.028999999999996"/>
    <n v="1"/>
    <x v="9"/>
    <s v="TF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11"/>
    <n v="11"/>
    <n v="5451990"/>
    <s v=""/>
    <s v="MK SERVICOS"/>
    <x v="11"/>
    <n v="4.4019000000000004"/>
    <n v="66.028999999999996"/>
    <n v="1"/>
    <x v="9"/>
    <s v="TF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253"/>
    <s v="0000-0012"/>
    <n v="12"/>
    <n v="5451991"/>
    <s v=""/>
    <s v="MK SERVICOS"/>
    <x v="11"/>
    <n v="4.4019000000000004"/>
    <n v="66.028999999999996"/>
    <n v="1"/>
    <x v="9"/>
    <s v="TF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5331"/>
    <s v="0000-0001"/>
    <n v="1"/>
    <n v="5452276"/>
    <s v=""/>
    <s v="IMPACTO METAL "/>
    <x v="7"/>
    <n v="0.6099"/>
    <n v="9.1486999999999998"/>
    <n v="1"/>
    <x v="9"/>
    <s v="TF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5331"/>
    <s v="0000-0002"/>
    <n v="2"/>
    <n v="5452277"/>
    <s v=""/>
    <s v="IMPACTO METAL "/>
    <x v="7"/>
    <n v="0.6099"/>
    <n v="9.1486999999999998"/>
    <n v="1"/>
    <x v="9"/>
    <s v="TF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5331"/>
    <s v="0000-0003"/>
    <n v="3"/>
    <n v="5452278"/>
    <s v=""/>
    <s v="IMPACTO METAL "/>
    <x v="7"/>
    <n v="0.6099"/>
    <n v="9.1486999999999998"/>
    <n v="1"/>
    <x v="9"/>
    <s v="TF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5331"/>
    <s v="0000-0004"/>
    <n v="4"/>
    <n v="5452279"/>
    <s v=""/>
    <s v="IMPACTO METAL "/>
    <x v="7"/>
    <n v="0.6099"/>
    <n v="9.1486999999999998"/>
    <n v="1"/>
    <x v="9"/>
    <s v="TF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MBI03-CC"/>
    <s v="OK"/>
    <n v="5"/>
    <n v="1"/>
    <n v="335331"/>
    <s v="0000-0005"/>
    <n v="5"/>
    <n v="5452280"/>
    <s v=""/>
    <s v="IMPACTO METAL "/>
    <x v="7"/>
    <n v="0.42120000000000002"/>
    <n v="3.1589999999999998"/>
    <n v="1"/>
    <x v="6"/>
    <s v="CC"/>
    <n v="624"/>
    <n v="675"/>
    <d v="2026-05-11T09:06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MBI03-CC"/>
    <s v="OK"/>
    <n v="5"/>
    <n v="1"/>
    <n v="335331"/>
    <s v="0000-0006"/>
    <n v="6"/>
    <n v="5452281"/>
    <s v=""/>
    <s v="IMPACTO METAL "/>
    <x v="7"/>
    <n v="0.42120000000000002"/>
    <n v="3.1589999999999998"/>
    <n v="1"/>
    <x v="6"/>
    <s v="CC"/>
    <n v="624"/>
    <n v="675"/>
    <d v="2026-05-11T09:06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LMLT06-PF"/>
    <s v="OK"/>
    <n v="5"/>
    <n v="4"/>
    <n v="335454"/>
    <s v="0000-0001"/>
    <n v="1"/>
    <n v="5452823"/>
    <s v=""/>
    <s v="DURAN ESQ"/>
    <x v="22"/>
    <n v="1.2719"/>
    <n v="19.078499999999998"/>
    <n v="1"/>
    <x v="3"/>
    <s v="PF"/>
    <n v="644"/>
    <n v="1975"/>
    <d v="2026-05-11T14:50:49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5460"/>
    <s v="0000-0001"/>
    <n v="1"/>
    <n v="5452841"/>
    <s v=""/>
    <s v="RESIDENCE ESQ"/>
    <x v="13"/>
    <n v="0.57189999999999996"/>
    <n v="4.2893999999999997"/>
    <n v="1"/>
    <x v="6"/>
    <s v="CC"/>
    <n v="801"/>
    <n v="714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5460"/>
    <s v="0000-0002"/>
    <n v="2"/>
    <n v="5452842"/>
    <s v=""/>
    <s v="RESIDENCE ESQ"/>
    <x v="13"/>
    <n v="0.29360000000000003"/>
    <n v="2.2023999999999999"/>
    <n v="1"/>
    <x v="6"/>
    <s v="CC"/>
    <n v="449"/>
    <n v="654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5460"/>
    <s v="0000-0003"/>
    <n v="3"/>
    <n v="5452843"/>
    <s v=""/>
    <s v="RESIDENCE ESQ"/>
    <x v="13"/>
    <n v="0.3327"/>
    <n v="2.4954000000000001"/>
    <n v="1"/>
    <x v="6"/>
    <s v="CC"/>
    <n v="476"/>
    <n v="699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5460"/>
    <s v="0000-0004"/>
    <n v="4"/>
    <n v="5452844"/>
    <s v=""/>
    <s v="RESIDENCE ESQ"/>
    <x v="13"/>
    <n v="0.5081"/>
    <n v="3.8111000000000002"/>
    <n v="1"/>
    <x v="6"/>
    <s v="CC"/>
    <n v="728"/>
    <n v="698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5460"/>
    <s v="0000-0005"/>
    <n v="5"/>
    <n v="5452845"/>
    <s v=""/>
    <s v="RESIDENCE ESQ"/>
    <x v="13"/>
    <n v="0.55420000000000003"/>
    <n v="4.1566000000000001"/>
    <n v="1"/>
    <x v="6"/>
    <s v="CC"/>
    <n v="794"/>
    <n v="698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5460"/>
    <s v="0000-0006"/>
    <n v="6"/>
    <n v="5452846"/>
    <s v=""/>
    <s v="RESIDENCE ESQ"/>
    <x v="13"/>
    <n v="0.71330000000000005"/>
    <n v="5.3494000000000002"/>
    <n v="1"/>
    <x v="6"/>
    <s v="CC"/>
    <n v="1006"/>
    <n v="709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5460"/>
    <s v="0000-0007"/>
    <n v="7"/>
    <n v="5452847"/>
    <s v=""/>
    <s v="RESIDENCE ESQ"/>
    <x v="13"/>
    <n v="0.73170000000000002"/>
    <n v="5.4875999999999996"/>
    <n v="1"/>
    <x v="6"/>
    <s v="CC"/>
    <n v="1076"/>
    <n v="680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08"/>
    <n v="8"/>
    <n v="5452848"/>
    <s v=""/>
    <s v="RESIDENCE ESQ"/>
    <x v="13"/>
    <n v="0.86099999999999999"/>
    <n v="12.9148"/>
    <n v="1"/>
    <x v="9"/>
    <s v="TF"/>
    <n v="691"/>
    <n v="12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09"/>
    <n v="9"/>
    <n v="5452849"/>
    <s v=""/>
    <s v="RESIDENCE ESQ"/>
    <x v="13"/>
    <n v="0.86099999999999999"/>
    <n v="12.9148"/>
    <n v="1"/>
    <x v="9"/>
    <s v="TF"/>
    <n v="691"/>
    <n v="12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0"/>
    <n v="10"/>
    <n v="5452850"/>
    <s v=""/>
    <s v="RESIDENCE ESQ"/>
    <x v="13"/>
    <n v="0.34429999999999999"/>
    <n v="5.1642999999999999"/>
    <n v="1"/>
    <x v="9"/>
    <s v="TF"/>
    <n v="928"/>
    <n v="37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1"/>
    <n v="11"/>
    <n v="5452851"/>
    <s v=""/>
    <s v="RESIDENCE ESQ"/>
    <x v="13"/>
    <n v="0.34429999999999999"/>
    <n v="5.1642999999999999"/>
    <n v="1"/>
    <x v="9"/>
    <s v="TF"/>
    <n v="928"/>
    <n v="37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CC"/>
    <s v="OK"/>
    <n v="5"/>
    <n v="1"/>
    <n v="335460"/>
    <s v="0000-0012"/>
    <n v="12"/>
    <n v="5452852"/>
    <s v=""/>
    <s v="RESIDENCE ESQ"/>
    <x v="13"/>
    <n v="0.51639999999999997"/>
    <n v="7.7462999999999997"/>
    <n v="1"/>
    <x v="9"/>
    <s v="CC"/>
    <n v="604"/>
    <n v="855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INC06-CC"/>
    <s v="OK"/>
    <n v="5"/>
    <n v="1"/>
    <n v="335460"/>
    <s v="0000-0013"/>
    <n v="13"/>
    <n v="5452853"/>
    <s v=""/>
    <s v="RESIDENCE ESQ"/>
    <x v="13"/>
    <n v="0.67230000000000001"/>
    <n v="10.0848"/>
    <n v="1"/>
    <x v="9"/>
    <s v="CC"/>
    <n v="704"/>
    <n v="955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4"/>
    <n v="14"/>
    <n v="5452854"/>
    <s v=""/>
    <s v="RESIDENCE ESQ"/>
    <x v="13"/>
    <n v="0.51929999999999998"/>
    <n v="7.7900999999999998"/>
    <n v="1"/>
    <x v="9"/>
    <s v="TF"/>
    <n v="606"/>
    <n v="857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5"/>
    <n v="15"/>
    <n v="5452855"/>
    <s v=""/>
    <s v="RESIDENCE ESQ"/>
    <x v="13"/>
    <n v="0.67559999999999998"/>
    <n v="10.134600000000001"/>
    <n v="1"/>
    <x v="9"/>
    <s v="TF"/>
    <n v="706"/>
    <n v="957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6"/>
    <n v="16"/>
    <n v="5452856"/>
    <s v=""/>
    <s v="RESIDENCE ESQ"/>
    <x v="13"/>
    <n v="2.0331999999999999"/>
    <n v="30.4984"/>
    <n v="1"/>
    <x v="9"/>
    <s v="TF"/>
    <n v="863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7"/>
    <n v="17"/>
    <n v="5452857"/>
    <s v=""/>
    <s v="RESIDENCE ESQ"/>
    <x v="13"/>
    <n v="2.0331999999999999"/>
    <n v="30.4984"/>
    <n v="1"/>
    <x v="9"/>
    <s v="TF"/>
    <n v="863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8"/>
    <n v="18"/>
    <n v="5452858"/>
    <s v=""/>
    <s v="RESIDENCE ESQ"/>
    <x v="13"/>
    <n v="2.0331999999999999"/>
    <n v="30.4984"/>
    <n v="1"/>
    <x v="9"/>
    <s v="TF"/>
    <n v="863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19"/>
    <n v="19"/>
    <n v="5452859"/>
    <s v=""/>
    <s v="RESIDENCE ESQ"/>
    <x v="13"/>
    <n v="2.3311999999999999"/>
    <n v="34.967300000000002"/>
    <n v="1"/>
    <x v="9"/>
    <s v="TF"/>
    <n v="955"/>
    <n v="244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20"/>
    <n v="20"/>
    <n v="5452860"/>
    <s v=""/>
    <s v="RESIDENCE ESQ"/>
    <x v="13"/>
    <n v="2.3311999999999999"/>
    <n v="34.967300000000002"/>
    <n v="1"/>
    <x v="9"/>
    <s v="TF"/>
    <n v="955"/>
    <n v="244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21"/>
    <n v="21"/>
    <n v="5452861"/>
    <s v=""/>
    <s v="RESIDENCE ESQ"/>
    <x v="13"/>
    <n v="2.3311999999999999"/>
    <n v="34.967300000000002"/>
    <n v="1"/>
    <x v="9"/>
    <s v="TF"/>
    <n v="955"/>
    <n v="244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22"/>
    <n v="22"/>
    <n v="5452862"/>
    <s v=""/>
    <s v="RESIDENCE ESQ"/>
    <x v="13"/>
    <n v="1.4945999999999999"/>
    <n v="22.4192"/>
    <n v="1"/>
    <x v="9"/>
    <s v="TF"/>
    <n v="659"/>
    <n v="2268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23"/>
    <n v="23"/>
    <n v="5452863"/>
    <s v=""/>
    <s v="RESIDENCE ESQ"/>
    <x v="13"/>
    <n v="1.4945999999999999"/>
    <n v="22.4192"/>
    <n v="1"/>
    <x v="9"/>
    <s v="TF"/>
    <n v="659"/>
    <n v="2268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LMLT06-PF"/>
    <s v="OK"/>
    <n v="5"/>
    <n v="4"/>
    <n v="335460"/>
    <s v="0000-0024"/>
    <n v="24"/>
    <n v="5452864"/>
    <s v=""/>
    <s v="RESIDENCE ESQ"/>
    <x v="13"/>
    <n v="1.248"/>
    <n v="18.72"/>
    <n v="1"/>
    <x v="3"/>
    <s v="PF"/>
    <n v="640"/>
    <n v="195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LMLT06-PF"/>
    <s v="OK"/>
    <n v="5"/>
    <n v="4"/>
    <n v="335460"/>
    <s v="0000-0025"/>
    <n v="25"/>
    <n v="5452865"/>
    <s v=""/>
    <s v="RESIDENCE ESQ"/>
    <x v="13"/>
    <n v="1.2054"/>
    <n v="18.081"/>
    <n v="1"/>
    <x v="3"/>
    <s v="PF"/>
    <n v="615"/>
    <n v="196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26"/>
    <n v="26"/>
    <n v="5452866"/>
    <s v=""/>
    <s v="RESIDENCE ESQ"/>
    <x v="13"/>
    <n v="1.5765"/>
    <n v="23.6477"/>
    <n v="1"/>
    <x v="9"/>
    <s v="TF"/>
    <n v="672"/>
    <n v="23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27"/>
    <n v="27"/>
    <n v="5452867"/>
    <s v=""/>
    <s v="RESIDENCE ESQ"/>
    <x v="13"/>
    <n v="1.5765"/>
    <n v="23.6477"/>
    <n v="1"/>
    <x v="9"/>
    <s v="TF"/>
    <n v="672"/>
    <n v="23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LMLT06-PF"/>
    <s v="OK"/>
    <n v="5"/>
    <n v="4"/>
    <n v="335460"/>
    <s v="0000-0028"/>
    <n v="28"/>
    <n v="5452868"/>
    <s v=""/>
    <s v="RESIDENCE ESQ"/>
    <x v="13"/>
    <n v="1.014"/>
    <n v="15.21"/>
    <n v="1"/>
    <x v="3"/>
    <s v="PF"/>
    <n v="520"/>
    <n v="195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LMLT06-PF"/>
    <s v="OK"/>
    <n v="5"/>
    <n v="4"/>
    <n v="335460"/>
    <s v="0000-0029"/>
    <n v="29"/>
    <n v="5452869"/>
    <s v=""/>
    <s v="RESIDENCE ESQ"/>
    <x v="13"/>
    <n v="0.81899999999999995"/>
    <n v="12.285"/>
    <n v="1"/>
    <x v="3"/>
    <s v="PF"/>
    <n v="420"/>
    <n v="195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0"/>
    <n v="30"/>
    <n v="5452870"/>
    <s v=""/>
    <s v="RESIDENCE ESQ"/>
    <x v="13"/>
    <n v="2.2288000000000001"/>
    <n v="33.431600000000003"/>
    <n v="1"/>
    <x v="9"/>
    <s v="TF"/>
    <n v="946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1"/>
    <n v="31"/>
    <n v="5452871"/>
    <s v=""/>
    <s v="RESIDENCE ESQ"/>
    <x v="13"/>
    <n v="2.2288000000000001"/>
    <n v="33.431600000000003"/>
    <n v="1"/>
    <x v="9"/>
    <s v="TF"/>
    <n v="946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2"/>
    <n v="32"/>
    <n v="5452872"/>
    <s v=""/>
    <s v="RESIDENCE ESQ"/>
    <x v="13"/>
    <n v="2.2288000000000001"/>
    <n v="33.431600000000003"/>
    <n v="1"/>
    <x v="9"/>
    <s v="TF"/>
    <n v="946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3"/>
    <n v="33"/>
    <n v="5452873"/>
    <s v=""/>
    <s v="RESIDENCE ESQ"/>
    <x v="13"/>
    <n v="2.1320000000000001"/>
    <n v="31.979700000000001"/>
    <n v="1"/>
    <x v="9"/>
    <s v="TF"/>
    <n v="903"/>
    <n v="236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4"/>
    <n v="34"/>
    <n v="5452874"/>
    <s v=""/>
    <s v="RESIDENCE ESQ"/>
    <x v="13"/>
    <n v="2.1320000000000001"/>
    <n v="31.979700000000001"/>
    <n v="1"/>
    <x v="9"/>
    <s v="TF"/>
    <n v="903"/>
    <n v="236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5"/>
    <n v="35"/>
    <n v="5452875"/>
    <s v=""/>
    <s v="RESIDENCE ESQ"/>
    <x v="13"/>
    <n v="2.1320000000000001"/>
    <n v="31.979700000000001"/>
    <n v="1"/>
    <x v="9"/>
    <s v="TF"/>
    <n v="903"/>
    <n v="236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6"/>
    <n v="36"/>
    <n v="5452876"/>
    <s v=""/>
    <s v="RESIDENCE ESQ"/>
    <x v="13"/>
    <n v="1.5192000000000001"/>
    <n v="22.7879"/>
    <n v="1"/>
    <x v="9"/>
    <s v="TF"/>
    <n v="674"/>
    <n v="225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7"/>
    <n v="37"/>
    <n v="5452877"/>
    <s v=""/>
    <s v="RESIDENCE ESQ"/>
    <x v="13"/>
    <n v="1.5192000000000001"/>
    <n v="22.7879"/>
    <n v="1"/>
    <x v="9"/>
    <s v="TF"/>
    <n v="674"/>
    <n v="225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8"/>
    <n v="38"/>
    <n v="5452878"/>
    <s v=""/>
    <s v="RESIDENCE ESQ"/>
    <x v="13"/>
    <n v="1.3895999999999999"/>
    <n v="20.844000000000001"/>
    <n v="1"/>
    <x v="9"/>
    <s v="TF"/>
    <n v="720"/>
    <n v="1930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39"/>
    <n v="39"/>
    <n v="5452879"/>
    <s v=""/>
    <s v="RESIDENCE ESQ"/>
    <x v="13"/>
    <n v="2.5373999999999999"/>
    <n v="38.061199999999999"/>
    <n v="1"/>
    <x v="9"/>
    <s v="TF"/>
    <n v="107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40"/>
    <n v="40"/>
    <n v="5452880"/>
    <s v=""/>
    <s v="RESIDENCE ESQ"/>
    <x v="13"/>
    <n v="2.5373999999999999"/>
    <n v="38.061199999999999"/>
    <n v="1"/>
    <x v="9"/>
    <s v="TF"/>
    <n v="107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460"/>
    <s v="0000-0041"/>
    <n v="41"/>
    <n v="5452881"/>
    <s v=""/>
    <s v="RESIDENCE ESQ"/>
    <x v="13"/>
    <n v="2.5373999999999999"/>
    <n v="38.061199999999999"/>
    <n v="1"/>
    <x v="9"/>
    <s v="TF"/>
    <n v="107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2"/>
    <n v="42"/>
    <n v="5452882"/>
    <s v=""/>
    <s v="RESIDENCE ESQ"/>
    <x v="13"/>
    <n v="3.0649000000000002"/>
    <n v="61.2986"/>
    <n v="1"/>
    <x v="7"/>
    <s v="TF"/>
    <n v="1443"/>
    <n v="212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3"/>
    <n v="43"/>
    <n v="5452883"/>
    <s v=""/>
    <s v="RESIDENCE ESQ"/>
    <x v="13"/>
    <n v="3.6248"/>
    <n v="72.495099999999994"/>
    <n v="1"/>
    <x v="7"/>
    <s v="TF"/>
    <n v="1594"/>
    <n v="227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4"/>
    <n v="44"/>
    <n v="5452884"/>
    <s v=""/>
    <s v="RESIDENCE ESQ"/>
    <x v="13"/>
    <n v="3.9588000000000001"/>
    <n v="79.174999999999997"/>
    <n v="1"/>
    <x v="7"/>
    <s v="TF"/>
    <n v="2408"/>
    <n v="164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5"/>
    <n v="45"/>
    <n v="5452885"/>
    <s v=""/>
    <s v="RESIDENCE ESQ"/>
    <x v="13"/>
    <n v="3.9588000000000001"/>
    <n v="79.174999999999997"/>
    <n v="1"/>
    <x v="7"/>
    <s v="TF"/>
    <n v="2408"/>
    <n v="164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6"/>
    <n v="46"/>
    <n v="5452886"/>
    <s v=""/>
    <s v="RESIDENCE ESQ"/>
    <x v="13"/>
    <n v="4.2668999999999997"/>
    <n v="85.338899999999995"/>
    <n v="1"/>
    <x v="7"/>
    <s v="TF"/>
    <n v="1856"/>
    <n v="2299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7"/>
    <n v="47"/>
    <n v="5452887"/>
    <s v=""/>
    <s v="RESIDENCE ESQ"/>
    <x v="13"/>
    <n v="5.0796000000000001"/>
    <n v="101.5917"/>
    <n v="1"/>
    <x v="7"/>
    <s v="TF"/>
    <n v="2896"/>
    <n v="175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8"/>
    <n v="48"/>
    <n v="5452888"/>
    <s v=""/>
    <s v="RESIDENCE ESQ"/>
    <x v="13"/>
    <n v="2.5362"/>
    <n v="50.724200000000003"/>
    <n v="1"/>
    <x v="7"/>
    <s v="TF"/>
    <n v="1172"/>
    <n v="216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49"/>
    <n v="49"/>
    <n v="5452889"/>
    <s v=""/>
    <s v="RESIDENCE ESQ"/>
    <x v="13"/>
    <n v="2.5362"/>
    <n v="50.724200000000003"/>
    <n v="1"/>
    <x v="7"/>
    <s v="TF"/>
    <n v="1172"/>
    <n v="216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50"/>
    <n v="50"/>
    <n v="5452890"/>
    <s v=""/>
    <s v="RESIDENCE ESQ"/>
    <x v="13"/>
    <n v="2.5642999999999998"/>
    <n v="51.285400000000003"/>
    <n v="1"/>
    <x v="7"/>
    <s v="TF"/>
    <n v="1153"/>
    <n v="222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51"/>
    <n v="51"/>
    <n v="5452891"/>
    <s v=""/>
    <s v="RESIDENCE ESQ"/>
    <x v="13"/>
    <n v="2.5642999999999998"/>
    <n v="51.285400000000003"/>
    <n v="1"/>
    <x v="7"/>
    <s v="TF"/>
    <n v="1153"/>
    <n v="222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52"/>
    <n v="52"/>
    <n v="5452892"/>
    <s v=""/>
    <s v="RESIDENCE ESQ"/>
    <x v="13"/>
    <n v="2.9615"/>
    <n v="59.229799999999997"/>
    <n v="1"/>
    <x v="7"/>
    <s v="TF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53"/>
    <n v="53"/>
    <n v="5452893"/>
    <s v=""/>
    <s v="RESIDENCE ESQ"/>
    <x v="13"/>
    <n v="2.9615"/>
    <n v="59.229799999999997"/>
    <n v="1"/>
    <x v="7"/>
    <s v="TF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54"/>
    <n v="54"/>
    <n v="5452894"/>
    <s v=""/>
    <s v="RESIDENCE ESQ"/>
    <x v="13"/>
    <n v="2.9615"/>
    <n v="59.229799999999997"/>
    <n v="1"/>
    <x v="7"/>
    <s v="TF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5460"/>
    <s v="0000-0055"/>
    <n v="55"/>
    <n v="5452895"/>
    <s v=""/>
    <s v="RESIDENCE ESQ"/>
    <x v="13"/>
    <n v="2.9615"/>
    <n v="59.229799999999997"/>
    <n v="1"/>
    <x v="7"/>
    <s v="TF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5632"/>
    <s v="0000-0001"/>
    <n v="1"/>
    <n v="5453983"/>
    <s v=""/>
    <s v="NELSON GONCALVES"/>
    <x v="9"/>
    <n v="1.8560000000000001"/>
    <n v="37.119999999999997"/>
    <n v="1"/>
    <x v="7"/>
    <s v="TF"/>
    <n v="1600"/>
    <n v="116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5632"/>
    <s v="0000-0002"/>
    <n v="2"/>
    <n v="5453984"/>
    <s v=""/>
    <s v="NELSON GONCALVES"/>
    <x v="9"/>
    <n v="1.9039999999999999"/>
    <n v="38.08"/>
    <n v="1"/>
    <x v="7"/>
    <s v="TF"/>
    <n v="1600"/>
    <n v="119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5632"/>
    <s v="0000-0003"/>
    <n v="3"/>
    <n v="5453985"/>
    <s v=""/>
    <s v="NELSON GONCALVES"/>
    <x v="9"/>
    <n v="1.9039999999999999"/>
    <n v="38.08"/>
    <n v="1"/>
    <x v="7"/>
    <s v="TF"/>
    <n v="1600"/>
    <n v="119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5632"/>
    <s v="0000-0004"/>
    <n v="4"/>
    <n v="5453986"/>
    <s v=""/>
    <s v="NELSON GONCALVES"/>
    <x v="9"/>
    <n v="1.08"/>
    <n v="21.6"/>
    <n v="1"/>
    <x v="7"/>
    <s v="TF"/>
    <n v="1200"/>
    <n v="90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10-TER"/>
    <e v="#N/A"/>
    <n v="5"/>
    <e v="#N/A"/>
    <n v="335670"/>
    <s v="0000-0001"/>
    <n v="1"/>
    <n v="5454273"/>
    <s v=""/>
    <s v="DECDECOR ESQ, REVESTIMENTOS &amp; DECORACOES"/>
    <x v="2"/>
    <n v="1.69"/>
    <n v="42.25"/>
    <n v="1"/>
    <x v="11"/>
    <s v="TER"/>
    <n v="1300"/>
    <n v="1300"/>
    <d v="2026-05-11T23:26:3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1"/>
    <n v="1"/>
    <n v="5454869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2"/>
    <n v="2"/>
    <n v="5454870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3"/>
    <n v="3"/>
    <n v="5454871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4"/>
    <n v="4"/>
    <n v="5454872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5"/>
    <n v="5"/>
    <n v="5454873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6"/>
    <n v="6"/>
    <n v="5454874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7"/>
    <n v="7"/>
    <n v="5454875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8"/>
    <n v="8"/>
    <n v="5454876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09"/>
    <n v="9"/>
    <n v="5454877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10"/>
    <n v="10"/>
    <n v="5454878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11"/>
    <n v="11"/>
    <n v="5454879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5765"/>
    <s v="0000-0012"/>
    <n v="12"/>
    <n v="5454880"/>
    <s v=""/>
    <s v="HMY DO BRASIL"/>
    <x v="11"/>
    <n v="0.43969999999999998"/>
    <n v="6.5951000000000004"/>
    <n v="1"/>
    <x v="9"/>
    <s v="TF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5776"/>
    <s v="0000-0001"/>
    <n v="1"/>
    <n v="5454996"/>
    <s v=""/>
    <s v="VL AQUARISMO "/>
    <x v="7"/>
    <n v="0.36"/>
    <n v="5.4"/>
    <n v="1"/>
    <x v="9"/>
    <s v="CC"/>
    <n v="1200"/>
    <n v="3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5776"/>
    <s v="0000-0002"/>
    <n v="2"/>
    <n v="5454997"/>
    <s v=""/>
    <s v="VL AQUARISMO "/>
    <x v="7"/>
    <n v="0.6"/>
    <n v="9"/>
    <n v="1"/>
    <x v="9"/>
    <s v="CC"/>
    <n v="1200"/>
    <n v="5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5776"/>
    <s v="0000-0003"/>
    <n v="3"/>
    <n v="5454998"/>
    <s v=""/>
    <s v="VL AQUARISMO "/>
    <x v="7"/>
    <n v="0.6"/>
    <n v="9"/>
    <n v="1"/>
    <x v="9"/>
    <s v="CC"/>
    <n v="1200"/>
    <n v="5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5776"/>
    <s v="0000-0004"/>
    <n v="4"/>
    <n v="5454999"/>
    <s v=""/>
    <s v="VL AQUARISMO "/>
    <x v="7"/>
    <n v="0.31"/>
    <n v="4.6500000000000004"/>
    <n v="1"/>
    <x v="9"/>
    <s v="CC"/>
    <n v="620"/>
    <n v="5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LMINC08-PF"/>
    <s v="OK"/>
    <n v="5"/>
    <n v="4"/>
    <n v="335780"/>
    <s v="0000-0001"/>
    <n v="1"/>
    <n v="5455015"/>
    <s v=""/>
    <s v="ESQUADRIUM ESQ E VIDROS"/>
    <x v="12"/>
    <n v="3.3108"/>
    <n v="66.215999999999994"/>
    <n v="1"/>
    <x v="1"/>
    <s v="PF"/>
    <n v="1860"/>
    <n v="1780"/>
    <d v="2026-05-12T10:45:55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ESI04-EF"/>
    <s v="OK"/>
    <n v="5"/>
    <n v="1"/>
    <n v="335865"/>
    <s v="0000-0001"/>
    <n v="1"/>
    <n v="5455600"/>
    <s v=""/>
    <s v="DSA ESQ DE ALUM"/>
    <x v="7"/>
    <n v="1.2684"/>
    <n v="12.683999999999999"/>
    <n v="1"/>
    <x v="5"/>
    <s v="EF"/>
    <n v="755"/>
    <n v="1680"/>
    <d v="2026-05-13T09:56:44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2T00:00:00"/>
    <d v="2026-05-04T00:00:00"/>
    <d v="2026-05-22T00:00:00"/>
    <s v="ESI04-EF"/>
    <s v="OK"/>
    <n v="5"/>
    <n v="1"/>
    <n v="335865"/>
    <s v="0000-0002"/>
    <n v="2"/>
    <n v="5455601"/>
    <s v=""/>
    <s v="DSA ESQ DE ALUM"/>
    <x v="7"/>
    <n v="2.1242000000000001"/>
    <n v="21.241499999999998"/>
    <n v="1"/>
    <x v="5"/>
    <s v="EF"/>
    <n v="1190"/>
    <n v="1785"/>
    <d v="2026-05-13T09:56:44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2T00:00:00"/>
    <d v="2026-05-04T00:00:00"/>
    <d v="2026-05-22T00:00:00"/>
    <s v="INC06-TE16"/>
    <s v="OK"/>
    <n v="5"/>
    <n v="2"/>
    <n v="336047"/>
    <s v="0001-0001"/>
    <n v="1"/>
    <n v="5457316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2"/>
    <n v="2"/>
    <n v="5457317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3"/>
    <n v="3"/>
    <n v="5457318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4"/>
    <n v="4"/>
    <n v="5457319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5"/>
    <n v="5"/>
    <n v="5457320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6"/>
    <n v="6"/>
    <n v="5457321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7"/>
    <n v="7"/>
    <n v="5457322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8"/>
    <n v="8"/>
    <n v="5457323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09"/>
    <n v="9"/>
    <n v="5457324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10"/>
    <n v="10"/>
    <n v="5457325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11"/>
    <n v="11"/>
    <n v="5457326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12"/>
    <n v="12"/>
    <n v="5457327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13"/>
    <n v="13"/>
    <n v="5457328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14"/>
    <n v="14"/>
    <n v="5457329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47"/>
    <s v="0001-0015"/>
    <n v="15"/>
    <n v="5457330"/>
    <s v=""/>
    <s v="MD SERV E PRODUTOS DE LABORATORIO"/>
    <x v="7"/>
    <n v="0.94430000000000003"/>
    <n v="14.1645"/>
    <n v="1"/>
    <x v="9"/>
    <s v="TE16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51"/>
    <s v="0001-0001"/>
    <n v="1"/>
    <n v="5457690"/>
    <s v=""/>
    <s v="MD SERV E PRODUTOS DE LABORATORIO"/>
    <x v="7"/>
    <n v="1.1608000000000001"/>
    <n v="17.412700000000001"/>
    <n v="1"/>
    <x v="9"/>
    <s v="TE16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51"/>
    <s v="0001-0002"/>
    <n v="2"/>
    <n v="5457691"/>
    <s v=""/>
    <s v="MD SERV E PRODUTOS DE LABORATORIO"/>
    <x v="7"/>
    <n v="1.1608000000000001"/>
    <n v="17.412700000000001"/>
    <n v="1"/>
    <x v="9"/>
    <s v="TE16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51"/>
    <s v="0001-0003"/>
    <n v="3"/>
    <n v="5457692"/>
    <s v=""/>
    <s v="MD SERV E PRODUTOS DE LABORATORIO"/>
    <x v="7"/>
    <n v="1.1608000000000001"/>
    <n v="17.412700000000001"/>
    <n v="1"/>
    <x v="9"/>
    <s v="TE16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51"/>
    <s v="0001-0004"/>
    <n v="4"/>
    <n v="5457693"/>
    <s v=""/>
    <s v="MD SERV E PRODUTOS DE LABORATORIO"/>
    <x v="7"/>
    <n v="1.1608000000000001"/>
    <n v="17.412700000000001"/>
    <n v="1"/>
    <x v="9"/>
    <s v="TE16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E16"/>
    <s v="OK"/>
    <n v="5"/>
    <n v="2"/>
    <n v="336051"/>
    <s v="0001-0005"/>
    <n v="5"/>
    <n v="5457694"/>
    <s v=""/>
    <s v="MD SERV E PRODUTOS DE LABORATORIO"/>
    <x v="7"/>
    <n v="1.1608000000000001"/>
    <n v="17.412700000000001"/>
    <n v="1"/>
    <x v="9"/>
    <s v="TE16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052"/>
    <s v="0001-0001"/>
    <n v="1"/>
    <n v="5457695"/>
    <s v=""/>
    <s v="MD SERV E PRODUTOS DE LABORATORIO"/>
    <x v="7"/>
    <n v="1.3774"/>
    <n v="27.547999999999998"/>
    <n v="1"/>
    <x v="7"/>
    <s v="TE16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052"/>
    <s v="0001-0002"/>
    <n v="2"/>
    <n v="5457696"/>
    <s v=""/>
    <s v="MD SERV E PRODUTOS DE LABORATORIO"/>
    <x v="7"/>
    <n v="1.3774"/>
    <n v="27.547999999999998"/>
    <n v="1"/>
    <x v="7"/>
    <s v="TE16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052"/>
    <s v="0001-0003"/>
    <n v="3"/>
    <n v="5457697"/>
    <s v=""/>
    <s v="MD SERV E PRODUTOS DE LABORATORIO"/>
    <x v="7"/>
    <n v="1.3774"/>
    <n v="27.547999999999998"/>
    <n v="1"/>
    <x v="7"/>
    <s v="TE16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052"/>
    <s v="0001-0004"/>
    <n v="4"/>
    <n v="5457698"/>
    <s v=""/>
    <s v="MD SERV E PRODUTOS DE LABORATORIO"/>
    <x v="7"/>
    <n v="1.3774"/>
    <n v="27.547999999999998"/>
    <n v="1"/>
    <x v="7"/>
    <s v="TE16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052"/>
    <s v="0001-0005"/>
    <n v="5"/>
    <n v="5457699"/>
    <s v=""/>
    <s v="MD SERV E PRODUTOS DE LABORATORIO"/>
    <x v="7"/>
    <n v="1.3774"/>
    <n v="27.547999999999998"/>
    <n v="1"/>
    <x v="7"/>
    <s v="TE16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071"/>
    <s v="0000-0001"/>
    <n v="1"/>
    <n v="5457270"/>
    <s v=""/>
    <s v="VID GUADALUPE"/>
    <x v="22"/>
    <n v="0.56659999999999999"/>
    <n v="8.4985999999999997"/>
    <n v="1"/>
    <x v="9"/>
    <s v="TF"/>
    <n v="655"/>
    <n v="865"/>
    <d v="2026-05-12T16:51:1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ESI04-EFB"/>
    <s v="OK"/>
    <n v="5"/>
    <n v="1"/>
    <n v="336085"/>
    <s v="0000-0001"/>
    <n v="1"/>
    <n v="5457332"/>
    <s v=""/>
    <s v="VID GUADALUPE"/>
    <x v="22"/>
    <n v="0.81"/>
    <n v="8.1"/>
    <n v="1"/>
    <x v="5"/>
    <s v="EFB"/>
    <n v="900"/>
    <n v="900"/>
    <d v="2026-05-12T17:17:41"/>
    <x v="14"/>
    <m/>
    <m/>
    <m/>
    <s v="N/R"/>
    <s v="N/R"/>
    <s v="N/R"/>
    <s v="N/R"/>
    <s v="N/R"/>
    <m/>
    <s v="N/R"/>
    <s v="N/R"/>
    <m/>
    <s v="N/R"/>
    <s v="N/R"/>
    <s v="N/R"/>
    <m/>
    <s v="N/R"/>
    <m/>
  </r>
  <r>
    <m/>
    <d v="2026-05-22T00:00:00"/>
    <d v="2026-05-04T00:00:00"/>
    <d v="2026-05-22T00:00:00"/>
    <s v="LMINC08-PF"/>
    <s v="OK"/>
    <n v="5"/>
    <n v="4"/>
    <n v="336140"/>
    <s v="0000-0001"/>
    <n v="1"/>
    <n v="5457974"/>
    <s v=""/>
    <s v="L R DISTRIBUIDORA"/>
    <x v="12"/>
    <n v="0.76229999999999998"/>
    <n v="15.247"/>
    <n v="1"/>
    <x v="1"/>
    <s v="PF"/>
    <n v="790"/>
    <n v="965"/>
    <d v="2026-05-12T17:25:3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LMINC08-PF"/>
    <s v="OK"/>
    <n v="5"/>
    <n v="4"/>
    <n v="336140"/>
    <s v="0000-0002"/>
    <n v="2"/>
    <n v="5457975"/>
    <s v=""/>
    <s v="L R DISTRIBUIDORA"/>
    <x v="12"/>
    <n v="0.75949999999999995"/>
    <n v="15.1891"/>
    <n v="1"/>
    <x v="1"/>
    <s v="PF"/>
    <n v="787"/>
    <n v="965"/>
    <d v="2026-05-12T17:25:3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6301"/>
    <s v="0000-0001"/>
    <n v="1"/>
    <n v="5459364"/>
    <s v=""/>
    <s v="DURAN ESQ"/>
    <x v="22"/>
    <n v="0.22270000000000001"/>
    <n v="1.6700999999999999"/>
    <n v="1"/>
    <x v="6"/>
    <s v="CC"/>
    <n v="462"/>
    <n v="482"/>
    <d v="2026-05-13T17:18:13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6301"/>
    <s v="0000-0002"/>
    <n v="2"/>
    <n v="5459365"/>
    <s v=""/>
    <s v="DURAN ESQ"/>
    <x v="22"/>
    <n v="0.22270000000000001"/>
    <n v="1.6700999999999999"/>
    <n v="1"/>
    <x v="6"/>
    <s v="CC"/>
    <n v="462"/>
    <n v="482"/>
    <d v="2026-05-13T17:18:13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MBI03-CC"/>
    <s v="OK"/>
    <n v="5"/>
    <n v="1"/>
    <n v="336301"/>
    <s v="0000-0003"/>
    <n v="3"/>
    <n v="5459366"/>
    <s v=""/>
    <s v="DURAN ESQ"/>
    <x v="22"/>
    <n v="0.42709999999999998"/>
    <n v="3.2033999999999998"/>
    <n v="1"/>
    <x v="6"/>
    <s v="CC"/>
    <n v="903"/>
    <n v="473"/>
    <d v="2026-05-13T17:18:13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1"/>
    <n v="1"/>
    <n v="5459373"/>
    <s v=""/>
    <s v="DURAN ESQ"/>
    <x v="22"/>
    <n v="2.9058000000000002"/>
    <n v="58.116399999999999"/>
    <n v="1"/>
    <x v="7"/>
    <s v="TF"/>
    <n v="1149"/>
    <n v="2529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2"/>
    <n v="2"/>
    <n v="5459374"/>
    <s v=""/>
    <s v="DURAN ESQ"/>
    <x v="22"/>
    <n v="2.9058000000000002"/>
    <n v="58.116399999999999"/>
    <n v="1"/>
    <x v="7"/>
    <s v="TF"/>
    <n v="1149"/>
    <n v="2529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3"/>
    <n v="3"/>
    <n v="5459375"/>
    <s v=""/>
    <s v="DURAN ESQ"/>
    <x v="22"/>
    <n v="2.9058000000000002"/>
    <n v="58.116399999999999"/>
    <n v="1"/>
    <x v="7"/>
    <s v="TF"/>
    <n v="1149"/>
    <n v="2529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4"/>
    <n v="4"/>
    <n v="5459376"/>
    <s v=""/>
    <s v="DURAN ESQ"/>
    <x v="22"/>
    <n v="4.1090999999999998"/>
    <n v="82.181700000000006"/>
    <n v="1"/>
    <x v="7"/>
    <s v="TF"/>
    <n v="1453"/>
    <n v="2828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5"/>
    <n v="5"/>
    <n v="5459377"/>
    <s v=""/>
    <s v="DURAN ESQ"/>
    <x v="22"/>
    <n v="4.1090999999999998"/>
    <n v="82.181700000000006"/>
    <n v="1"/>
    <x v="7"/>
    <s v="TF"/>
    <n v="1453"/>
    <n v="2828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6"/>
    <n v="6"/>
    <n v="5459378"/>
    <s v=""/>
    <s v="DURAN ESQ"/>
    <x v="22"/>
    <n v="4.1090999999999998"/>
    <n v="82.181700000000006"/>
    <n v="1"/>
    <x v="7"/>
    <s v="TF"/>
    <n v="1453"/>
    <n v="2828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7"/>
    <n v="7"/>
    <n v="5459379"/>
    <s v=""/>
    <s v="DURAN ESQ"/>
    <x v="22"/>
    <n v="3.2353000000000001"/>
    <n v="64.705699999999993"/>
    <n v="1"/>
    <x v="7"/>
    <s v="TF"/>
    <n v="1142"/>
    <n v="2833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8"/>
    <n v="8"/>
    <n v="5459380"/>
    <s v=""/>
    <s v="DURAN ESQ"/>
    <x v="22"/>
    <n v="3.2353000000000001"/>
    <n v="64.705699999999993"/>
    <n v="1"/>
    <x v="7"/>
    <s v="TF"/>
    <n v="1142"/>
    <n v="2833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09"/>
    <n v="9"/>
    <n v="5459381"/>
    <s v=""/>
    <s v="DURAN ESQ"/>
    <x v="22"/>
    <n v="3.2353000000000001"/>
    <n v="64.705699999999993"/>
    <n v="1"/>
    <x v="7"/>
    <s v="TF"/>
    <n v="1142"/>
    <n v="2833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0"/>
    <n v="10"/>
    <n v="5459382"/>
    <s v=""/>
    <s v="DURAN ESQ"/>
    <x v="22"/>
    <n v="4.0256999999999996"/>
    <n v="80.513900000000007"/>
    <n v="1"/>
    <x v="7"/>
    <s v="TF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1"/>
    <n v="11"/>
    <n v="5459383"/>
    <s v=""/>
    <s v="DURAN ESQ"/>
    <x v="22"/>
    <n v="4.0256999999999996"/>
    <n v="80.513900000000007"/>
    <n v="1"/>
    <x v="7"/>
    <s v="TF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2"/>
    <n v="12"/>
    <n v="5459384"/>
    <s v=""/>
    <s v="DURAN ESQ"/>
    <x v="22"/>
    <n v="4.0256999999999996"/>
    <n v="80.513900000000007"/>
    <n v="1"/>
    <x v="7"/>
    <s v="TF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3"/>
    <n v="13"/>
    <n v="5459385"/>
    <s v=""/>
    <s v="DURAN ESQ"/>
    <x v="22"/>
    <n v="4.0256999999999996"/>
    <n v="80.513900000000007"/>
    <n v="1"/>
    <x v="7"/>
    <s v="TF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4"/>
    <n v="14"/>
    <n v="5459386"/>
    <s v=""/>
    <s v="DURAN ESQ"/>
    <x v="22"/>
    <n v="3.0167000000000002"/>
    <n v="60.334400000000002"/>
    <n v="1"/>
    <x v="7"/>
    <s v="TF"/>
    <n v="1069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5"/>
    <n v="15"/>
    <n v="5459387"/>
    <s v=""/>
    <s v="DURAN ESQ"/>
    <x v="22"/>
    <n v="3.0167000000000002"/>
    <n v="60.334400000000002"/>
    <n v="1"/>
    <x v="7"/>
    <s v="TF"/>
    <n v="1069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6"/>
    <n v="16"/>
    <n v="5459388"/>
    <s v=""/>
    <s v="DURAN ESQ"/>
    <x v="22"/>
    <n v="1.9895"/>
    <n v="39.790199999999999"/>
    <n v="1"/>
    <x v="7"/>
    <s v="TF"/>
    <n v="705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7"/>
    <n v="17"/>
    <n v="5459389"/>
    <s v=""/>
    <s v="DURAN ESQ"/>
    <x v="22"/>
    <n v="1.9895"/>
    <n v="39.790199999999999"/>
    <n v="1"/>
    <x v="7"/>
    <s v="TF"/>
    <n v="705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303"/>
    <s v="0000-0018"/>
    <n v="18"/>
    <n v="5459390"/>
    <s v=""/>
    <s v="DURAN ESQ"/>
    <x v="22"/>
    <n v="1.6111"/>
    <n v="32.2224"/>
    <n v="1"/>
    <x v="7"/>
    <s v="TF"/>
    <n v="588"/>
    <n v="2740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1"/>
    <n v="1"/>
    <n v="5459410"/>
    <s v=""/>
    <s v="DURAN ESQ"/>
    <x v="22"/>
    <n v="1.5912999999999999"/>
    <n v="23.869800000000001"/>
    <n v="1"/>
    <x v="9"/>
    <s v="TF"/>
    <n v="819"/>
    <n v="1943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2"/>
    <n v="2"/>
    <n v="5459411"/>
    <s v=""/>
    <s v="DURAN ESQ"/>
    <x v="22"/>
    <n v="1.5912999999999999"/>
    <n v="23.869800000000001"/>
    <n v="1"/>
    <x v="9"/>
    <s v="TF"/>
    <n v="819"/>
    <n v="1943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3"/>
    <n v="3"/>
    <n v="5459412"/>
    <s v=""/>
    <s v="DURAN ESQ"/>
    <x v="22"/>
    <n v="1.7885"/>
    <n v="26.827200000000001"/>
    <n v="1"/>
    <x v="9"/>
    <s v="TF"/>
    <n v="920"/>
    <n v="1944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4"/>
    <n v="4"/>
    <n v="5459413"/>
    <s v=""/>
    <s v="DURAN ESQ"/>
    <x v="22"/>
    <n v="1.7885"/>
    <n v="26.827200000000001"/>
    <n v="1"/>
    <x v="9"/>
    <s v="TF"/>
    <n v="920"/>
    <n v="1944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5"/>
    <n v="5"/>
    <n v="5459414"/>
    <s v=""/>
    <s v="DURAN ESQ"/>
    <x v="22"/>
    <n v="1.7885"/>
    <n v="26.827200000000001"/>
    <n v="1"/>
    <x v="9"/>
    <s v="TF"/>
    <n v="920"/>
    <n v="1944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6"/>
    <n v="6"/>
    <n v="5459415"/>
    <s v=""/>
    <s v="DURAN ESQ"/>
    <x v="22"/>
    <n v="0.27760000000000001"/>
    <n v="4.1635999999999997"/>
    <n v="1"/>
    <x v="9"/>
    <s v="TF"/>
    <n v="442"/>
    <n v="628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7"/>
    <n v="7"/>
    <n v="5459416"/>
    <s v=""/>
    <s v="DURAN ESQ"/>
    <x v="22"/>
    <n v="0.27760000000000001"/>
    <n v="4.1635999999999997"/>
    <n v="1"/>
    <x v="9"/>
    <s v="TF"/>
    <n v="442"/>
    <n v="628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8"/>
    <n v="8"/>
    <n v="5459417"/>
    <s v=""/>
    <s v="DURAN ESQ"/>
    <x v="22"/>
    <n v="0.30159999999999998"/>
    <n v="4.524"/>
    <n v="1"/>
    <x v="9"/>
    <s v="TF"/>
    <n v="464"/>
    <n v="650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09"/>
    <n v="9"/>
    <n v="5459418"/>
    <s v=""/>
    <s v="DURAN ESQ"/>
    <x v="22"/>
    <n v="0.30159999999999998"/>
    <n v="4.524"/>
    <n v="1"/>
    <x v="9"/>
    <s v="TF"/>
    <n v="464"/>
    <n v="650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10"/>
    <n v="10"/>
    <n v="5459419"/>
    <s v=""/>
    <s v="DURAN ESQ"/>
    <x v="22"/>
    <n v="1.1761999999999999"/>
    <n v="17.642299999999999"/>
    <n v="1"/>
    <x v="9"/>
    <s v="TF"/>
    <n v="883"/>
    <n v="1332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05"/>
    <s v="0000-0011"/>
    <n v="11"/>
    <n v="5459420"/>
    <s v=""/>
    <s v="DURAN ESQ"/>
    <x v="22"/>
    <n v="1.1761999999999999"/>
    <n v="17.642299999999999"/>
    <n v="1"/>
    <x v="9"/>
    <s v="TF"/>
    <n v="883"/>
    <n v="1332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6341"/>
    <s v="0001-0001"/>
    <n v="1"/>
    <n v="5459658"/>
    <s v=""/>
    <s v="VID MARILIA"/>
    <x v="12"/>
    <n v="0.72089999999999999"/>
    <n v="14.417999999999999"/>
    <n v="1"/>
    <x v="7"/>
    <s v="TF"/>
    <n v="540"/>
    <n v="1335"/>
    <d v="2026-05-13T15:00:0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2"/>
    <s v="OK"/>
    <n v="5"/>
    <n v="2"/>
    <n v="336341"/>
    <s v="0001-0002"/>
    <n v="2"/>
    <n v="5459659"/>
    <s v=""/>
    <s v="VID MARILIA"/>
    <x v="12"/>
    <n v="0.81120000000000003"/>
    <n v="16.225000000000001"/>
    <n v="1"/>
    <x v="7"/>
    <s v="TE12"/>
    <n v="590"/>
    <n v="1375"/>
    <d v="2026-05-13T15:00:09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6341"/>
    <s v="0002-0003"/>
    <n v="3"/>
    <n v="5459660"/>
    <s v=""/>
    <s v="VID MARILIA"/>
    <x v="12"/>
    <n v="0.82369999999999999"/>
    <n v="16.4739"/>
    <n v="1"/>
    <x v="7"/>
    <s v="TF"/>
    <n v="617"/>
    <n v="1335"/>
    <d v="2026-05-13T15:00:0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6341"/>
    <s v="0002-0004"/>
    <n v="4"/>
    <n v="5459661"/>
    <s v=""/>
    <s v="VID MARILIA"/>
    <x v="12"/>
    <n v="0.82369999999999999"/>
    <n v="16.4739"/>
    <n v="1"/>
    <x v="7"/>
    <s v="TF"/>
    <n v="617"/>
    <n v="1335"/>
    <d v="2026-05-13T15:00:0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2"/>
    <s v="OK"/>
    <n v="5"/>
    <n v="2"/>
    <n v="336341"/>
    <s v="0002-0005"/>
    <n v="5"/>
    <n v="5459662"/>
    <s v=""/>
    <s v="VID MARILIA"/>
    <x v="12"/>
    <n v="0.91710000000000003"/>
    <n v="18.342500000000001"/>
    <n v="1"/>
    <x v="7"/>
    <s v="TE12"/>
    <n v="667"/>
    <n v="1375"/>
    <d v="2026-05-13T15:00:09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2"/>
    <s v="OK"/>
    <n v="5"/>
    <n v="2"/>
    <n v="336341"/>
    <s v="0002-0006"/>
    <n v="6"/>
    <n v="5459663"/>
    <s v=""/>
    <s v="VID MARILIA"/>
    <x v="12"/>
    <n v="0.91710000000000003"/>
    <n v="18.342500000000001"/>
    <n v="1"/>
    <x v="7"/>
    <s v="TE12"/>
    <n v="667"/>
    <n v="1375"/>
    <d v="2026-05-13T15:00:09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342"/>
    <s v="0001-0001"/>
    <n v="1"/>
    <n v="5459665"/>
    <s v=""/>
    <s v="VID MARILIA"/>
    <x v="12"/>
    <n v="1.4901"/>
    <n v="29.802499999999998"/>
    <n v="1"/>
    <x v="7"/>
    <s v="TE16"/>
    <n v="655"/>
    <n v="2275"/>
    <d v="2026-05-13T14:37:44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355"/>
    <s v="0000-0001"/>
    <n v="1"/>
    <n v="5459811"/>
    <s v=""/>
    <s v="MK SERVICOS"/>
    <x v="11"/>
    <n v="1.2"/>
    <n v="18"/>
    <n v="1"/>
    <x v="9"/>
    <s v="TF"/>
    <n v="800"/>
    <n v="1500"/>
    <d v="2026-05-13T15:50:0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430"/>
    <s v="0000-0001"/>
    <n v="1"/>
    <n v="5460333"/>
    <s v=""/>
    <s v="DURAN ESQ"/>
    <x v="22"/>
    <n v="0.36919999999999997"/>
    <n v="5.5373000000000001"/>
    <n v="1"/>
    <x v="9"/>
    <s v="TF"/>
    <n v="505"/>
    <n v="731"/>
    <d v="2026-05-14T09:11:3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6-TF"/>
    <s v="OK"/>
    <n v="5"/>
    <n v="2"/>
    <n v="336430"/>
    <s v="0000-0002"/>
    <n v="2"/>
    <n v="5460334"/>
    <s v=""/>
    <s v="DURAN ESQ"/>
    <x v="22"/>
    <n v="0.36919999999999997"/>
    <n v="5.5373000000000001"/>
    <n v="1"/>
    <x v="9"/>
    <s v="TF"/>
    <n v="505"/>
    <n v="731"/>
    <d v="2026-05-14T09:11:3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6465"/>
    <s v="0000-0001"/>
    <n v="1"/>
    <n v="5460552"/>
    <s v=""/>
    <s v="VL AQUARISMO "/>
    <x v="7"/>
    <n v="0.29749999999999999"/>
    <n v="4.4625000000000004"/>
    <n v="1"/>
    <x v="9"/>
    <s v="CC"/>
    <n v="850"/>
    <n v="35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6465"/>
    <s v="0000-0002"/>
    <n v="2"/>
    <n v="5460553"/>
    <s v=""/>
    <s v="VL AQUARISMO "/>
    <x v="7"/>
    <n v="0.29749999999999999"/>
    <n v="4.4625000000000004"/>
    <n v="1"/>
    <x v="9"/>
    <s v="CC"/>
    <n v="850"/>
    <n v="35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6465"/>
    <s v="0000-0003"/>
    <n v="3"/>
    <n v="5460554"/>
    <s v=""/>
    <s v="VL AQUARISMO "/>
    <x v="7"/>
    <n v="0.38250000000000001"/>
    <n v="5.7374999999999998"/>
    <n v="1"/>
    <x v="9"/>
    <s v="CC"/>
    <n v="850"/>
    <n v="45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INC06-CC"/>
    <s v="OK"/>
    <n v="5"/>
    <n v="1"/>
    <n v="336465"/>
    <s v="0000-0004"/>
    <n v="4"/>
    <n v="5460555"/>
    <s v=""/>
    <s v="VL AQUARISMO "/>
    <x v="7"/>
    <n v="0.32200000000000001"/>
    <n v="4.83"/>
    <n v="1"/>
    <x v="9"/>
    <s v="CC"/>
    <n v="350"/>
    <n v="92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04T00:00:00"/>
    <d v="2026-05-22T00:00:00"/>
    <s v="ESI04-EF"/>
    <s v="OK"/>
    <n v="5"/>
    <n v="1"/>
    <n v="336520"/>
    <s v="0001-0001"/>
    <n v="1"/>
    <n v="5460761"/>
    <s v=""/>
    <s v="IPIRANGA VID"/>
    <x v="8"/>
    <n v="1.1400999999999999"/>
    <n v="11.401300000000001"/>
    <n v="1"/>
    <x v="5"/>
    <s v="EF"/>
    <n v="1939"/>
    <n v="588"/>
    <d v="2026-05-14T09:31:48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2T00:00:00"/>
    <d v="2026-05-04T00:00:00"/>
    <d v="2026-05-22T00:00:00"/>
    <s v="ESI04-EF"/>
    <s v="OK"/>
    <n v="5"/>
    <n v="1"/>
    <n v="336520"/>
    <s v="0001-0002"/>
    <n v="2"/>
    <n v="5460762"/>
    <s v=""/>
    <s v="IPIRANGA VID"/>
    <x v="8"/>
    <n v="1.1400999999999999"/>
    <n v="11.401300000000001"/>
    <n v="1"/>
    <x v="5"/>
    <s v="EF"/>
    <n v="1939"/>
    <n v="588"/>
    <d v="2026-05-14T09:31:48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2T00:00:00"/>
    <d v="2026-05-04T00:00:00"/>
    <d v="2026-05-22T00:00:00"/>
    <s v="ESI04-EF"/>
    <s v="OK"/>
    <n v="5"/>
    <n v="1"/>
    <n v="336520"/>
    <s v="0001-0003"/>
    <n v="3"/>
    <n v="5460763"/>
    <s v=""/>
    <s v="IPIRANGA VID"/>
    <x v="8"/>
    <n v="1.1400999999999999"/>
    <n v="11.401300000000001"/>
    <n v="1"/>
    <x v="5"/>
    <s v="EF"/>
    <n v="1939"/>
    <n v="588"/>
    <d v="2026-05-14T09:31:48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2T00:00:00"/>
    <d v="2026-05-04T00:00:00"/>
    <d v="2026-05-22T00:00:00"/>
    <s v="INC08-TF"/>
    <s v="OK"/>
    <n v="5"/>
    <n v="2"/>
    <n v="336533"/>
    <s v="0001-0001"/>
    <n v="1"/>
    <n v="5460807"/>
    <s v=""/>
    <s v="FENIX"/>
    <x v="12"/>
    <n v="0.82650000000000001"/>
    <n v="16.53"/>
    <n v="1"/>
    <x v="7"/>
    <s v="TF"/>
    <n v="435"/>
    <n v="1900"/>
    <d v="2026-05-14T09:43:0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2"/>
    <s v="OK"/>
    <n v="5"/>
    <n v="2"/>
    <n v="336533"/>
    <s v="0001-0002"/>
    <n v="2"/>
    <n v="5460808"/>
    <s v=""/>
    <s v="FENIX"/>
    <x v="12"/>
    <n v="1.52"/>
    <n v="30.4"/>
    <n v="1"/>
    <x v="7"/>
    <s v="TE12"/>
    <n v="800"/>
    <n v="1900"/>
    <d v="2026-05-14T09:43:00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6533"/>
    <s v="0002-0003"/>
    <n v="3"/>
    <n v="5460809"/>
    <s v=""/>
    <s v="FENIX"/>
    <x v="12"/>
    <n v="0.4788"/>
    <n v="9.5760000000000005"/>
    <n v="1"/>
    <x v="7"/>
    <s v="TF"/>
    <n v="252"/>
    <n v="1900"/>
    <d v="2026-05-14T09:43:0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2"/>
    <s v="OK"/>
    <n v="5"/>
    <n v="2"/>
    <n v="336533"/>
    <s v="0002-0004"/>
    <n v="4"/>
    <n v="5460810"/>
    <s v=""/>
    <s v="FENIX"/>
    <x v="12"/>
    <n v="1.33"/>
    <n v="26.6"/>
    <n v="1"/>
    <x v="7"/>
    <s v="TE12"/>
    <n v="700"/>
    <n v="1900"/>
    <d v="2026-05-14T09:43:00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2"/>
    <s v="OK"/>
    <n v="5"/>
    <n v="2"/>
    <n v="336538"/>
    <s v="0000-0001"/>
    <n v="1"/>
    <n v="5460838"/>
    <s v=""/>
    <s v="FENIX"/>
    <x v="12"/>
    <n v="3.0937999999999999"/>
    <n v="61.875999999999998"/>
    <n v="1"/>
    <x v="7"/>
    <s v="TE12"/>
    <n v="1240"/>
    <n v="2495"/>
    <d v="2026-05-14T09:43:30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1"/>
    <n v="1"/>
    <n v="5460957"/>
    <s v=""/>
    <s v="FENIX"/>
    <x v="12"/>
    <n v="1.0832999999999999"/>
    <n v="16.249700000000001"/>
    <n v="1"/>
    <x v="9"/>
    <s v="TF"/>
    <n v="1004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2"/>
    <n v="2"/>
    <n v="5460958"/>
    <s v=""/>
    <s v="FENIX"/>
    <x v="12"/>
    <n v="1.0573999999999999"/>
    <n v="15.8613"/>
    <n v="1"/>
    <x v="9"/>
    <s v="TF"/>
    <n v="980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3"/>
    <n v="3"/>
    <n v="5460959"/>
    <s v=""/>
    <s v="FENIX"/>
    <x v="12"/>
    <n v="1.1006"/>
    <n v="16.508700000000001"/>
    <n v="1"/>
    <x v="9"/>
    <s v="TF"/>
    <n v="1020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4"/>
    <n v="4"/>
    <n v="5460960"/>
    <s v=""/>
    <s v="FENIX"/>
    <x v="12"/>
    <n v="1.0887"/>
    <n v="16.3307"/>
    <n v="1"/>
    <x v="9"/>
    <s v="TF"/>
    <n v="1009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5"/>
    <n v="5"/>
    <n v="5460961"/>
    <s v=""/>
    <s v="FENIX"/>
    <x v="12"/>
    <n v="1.0552999999999999"/>
    <n v="15.828900000000001"/>
    <n v="1"/>
    <x v="9"/>
    <s v="TF"/>
    <n v="978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6"/>
    <n v="6"/>
    <n v="5460962"/>
    <s v=""/>
    <s v="FENIX"/>
    <x v="12"/>
    <n v="1.0844"/>
    <n v="16.265899999999998"/>
    <n v="1"/>
    <x v="9"/>
    <s v="TF"/>
    <n v="1005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7"/>
    <n v="7"/>
    <n v="5460963"/>
    <s v=""/>
    <s v="FENIX"/>
    <x v="12"/>
    <n v="1.1556999999999999"/>
    <n v="17.3352"/>
    <n v="1"/>
    <x v="9"/>
    <s v="TF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8"/>
    <n v="8"/>
    <n v="5460964"/>
    <s v=""/>
    <s v="FENIX"/>
    <x v="12"/>
    <n v="1.1556999999999999"/>
    <n v="17.3352"/>
    <n v="1"/>
    <x v="9"/>
    <s v="TF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09"/>
    <n v="9"/>
    <n v="5460965"/>
    <s v=""/>
    <s v="FENIX"/>
    <x v="12"/>
    <n v="1.1556999999999999"/>
    <n v="17.3352"/>
    <n v="1"/>
    <x v="9"/>
    <s v="TF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10"/>
    <n v="10"/>
    <n v="5460966"/>
    <s v=""/>
    <s v="FENIX"/>
    <x v="12"/>
    <n v="1.1556999999999999"/>
    <n v="17.3352"/>
    <n v="1"/>
    <x v="9"/>
    <s v="TF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11"/>
    <n v="11"/>
    <n v="5460967"/>
    <s v=""/>
    <s v="FENIX"/>
    <x v="12"/>
    <n v="1.1556999999999999"/>
    <n v="17.3352"/>
    <n v="1"/>
    <x v="9"/>
    <s v="TF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6-TF"/>
    <s v="OK"/>
    <n v="5"/>
    <n v="2"/>
    <n v="336558"/>
    <s v="0000-0012"/>
    <n v="12"/>
    <n v="5460968"/>
    <s v=""/>
    <s v="FENIX"/>
    <x v="12"/>
    <n v="1.1556999999999999"/>
    <n v="17.3352"/>
    <n v="1"/>
    <x v="9"/>
    <s v="TF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1"/>
    <n v="1"/>
    <n v="5461465"/>
    <s v=""/>
    <s v="SANTANA ESQ METALICAS"/>
    <x v="22"/>
    <n v="0.7248"/>
    <n v="14.4962"/>
    <n v="1"/>
    <x v="7"/>
    <s v="TF"/>
    <n v="578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2"/>
    <n v="2"/>
    <n v="5461466"/>
    <s v=""/>
    <s v="SANTANA ESQ METALICAS"/>
    <x v="22"/>
    <n v="0.7248"/>
    <n v="14.4962"/>
    <n v="1"/>
    <x v="7"/>
    <s v="TF"/>
    <n v="578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3"/>
    <n v="3"/>
    <n v="5461467"/>
    <s v=""/>
    <s v="SANTANA ESQ METALICAS"/>
    <x v="22"/>
    <n v="0.80510000000000004"/>
    <n v="16.101400000000002"/>
    <n v="1"/>
    <x v="7"/>
    <s v="TF"/>
    <n v="642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4"/>
    <n v="4"/>
    <n v="5461468"/>
    <s v=""/>
    <s v="SANTANA ESQ METALICAS"/>
    <x v="22"/>
    <n v="0.80510000000000004"/>
    <n v="16.101400000000002"/>
    <n v="1"/>
    <x v="7"/>
    <s v="TF"/>
    <n v="642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5"/>
    <n v="5"/>
    <n v="5461469"/>
    <s v=""/>
    <s v="SANTANA ESQ METALICAS"/>
    <x v="22"/>
    <n v="2.4419"/>
    <n v="48.837499999999999"/>
    <n v="1"/>
    <x v="7"/>
    <s v="TF"/>
    <n v="1002"/>
    <n v="243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6"/>
    <n v="6"/>
    <n v="5461470"/>
    <s v=""/>
    <s v="SANTANA ESQ METALICAS"/>
    <x v="22"/>
    <n v="2.4419"/>
    <n v="48.837499999999999"/>
    <n v="1"/>
    <x v="7"/>
    <s v="TF"/>
    <n v="1002"/>
    <n v="243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7"/>
    <n v="7"/>
    <n v="5461471"/>
    <s v=""/>
    <s v="SANTANA ESQ METALICAS"/>
    <x v="22"/>
    <n v="2.4419"/>
    <n v="48.837499999999999"/>
    <n v="1"/>
    <x v="7"/>
    <s v="TF"/>
    <n v="1002"/>
    <n v="243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8"/>
    <n v="8"/>
    <n v="5461472"/>
    <s v=""/>
    <s v="SANTANA ESQ METALICAS"/>
    <x v="22"/>
    <n v="1.7145999999999999"/>
    <n v="34.292700000000004"/>
    <n v="1"/>
    <x v="7"/>
    <s v="TF"/>
    <n v="836"/>
    <n v="2051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09"/>
    <n v="9"/>
    <n v="5461473"/>
    <s v=""/>
    <s v="SANTANA ESQ METALICAS"/>
    <x v="22"/>
    <n v="1.7145999999999999"/>
    <n v="34.292700000000004"/>
    <n v="1"/>
    <x v="7"/>
    <s v="TF"/>
    <n v="836"/>
    <n v="2051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0"/>
    <n v="10"/>
    <n v="5461474"/>
    <s v=""/>
    <s v="SANTANA ESQ METALICAS"/>
    <x v="22"/>
    <n v="1.9051"/>
    <n v="38.102899999999998"/>
    <n v="1"/>
    <x v="7"/>
    <s v="TF"/>
    <n v="978"/>
    <n v="194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1"/>
    <n v="11"/>
    <n v="5461475"/>
    <s v=""/>
    <s v="SANTANA ESQ METALICAS"/>
    <x v="22"/>
    <n v="1.9051"/>
    <n v="38.102899999999998"/>
    <n v="1"/>
    <x v="7"/>
    <s v="TF"/>
    <n v="978"/>
    <n v="194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2"/>
    <n v="12"/>
    <n v="5461476"/>
    <s v=""/>
    <s v="SANTANA ESQ METALICAS"/>
    <x v="22"/>
    <n v="1.7096"/>
    <n v="34.192399999999999"/>
    <n v="1"/>
    <x v="7"/>
    <s v="TF"/>
    <n v="836"/>
    <n v="2045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3"/>
    <n v="13"/>
    <n v="5461477"/>
    <s v=""/>
    <s v="SANTANA ESQ METALICAS"/>
    <x v="22"/>
    <n v="1.7096"/>
    <n v="34.192399999999999"/>
    <n v="1"/>
    <x v="7"/>
    <s v="TF"/>
    <n v="836"/>
    <n v="2045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4"/>
    <n v="14"/>
    <n v="5461478"/>
    <s v=""/>
    <s v="SANTANA ESQ METALICAS"/>
    <x v="22"/>
    <n v="1.2938000000000001"/>
    <n v="25.875900000000001"/>
    <n v="1"/>
    <x v="7"/>
    <s v="TF"/>
    <n v="2009"/>
    <n v="64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5"/>
    <n v="15"/>
    <n v="5461479"/>
    <s v=""/>
    <s v="SANTANA ESQ METALICAS"/>
    <x v="22"/>
    <n v="1.2938000000000001"/>
    <n v="25.875900000000001"/>
    <n v="1"/>
    <x v="7"/>
    <s v="TF"/>
    <n v="2009"/>
    <n v="64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6"/>
    <n v="16"/>
    <n v="5461480"/>
    <s v=""/>
    <s v="SANTANA ESQ METALICAS"/>
    <x v="22"/>
    <n v="1.2938000000000001"/>
    <n v="25.875900000000001"/>
    <n v="1"/>
    <x v="7"/>
    <s v="TF"/>
    <n v="2009"/>
    <n v="64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7"/>
    <n v="17"/>
    <n v="5461481"/>
    <s v=""/>
    <s v="SANTANA ESQ METALICAS"/>
    <x v="22"/>
    <n v="1.8304"/>
    <n v="36.608499999999999"/>
    <n v="1"/>
    <x v="7"/>
    <s v="TF"/>
    <n v="757"/>
    <n v="241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8"/>
    <n v="18"/>
    <n v="5461482"/>
    <s v=""/>
    <s v="SANTANA ESQ METALICAS"/>
    <x v="22"/>
    <n v="1.8304"/>
    <n v="36.608499999999999"/>
    <n v="1"/>
    <x v="7"/>
    <s v="TF"/>
    <n v="757"/>
    <n v="241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19"/>
    <n v="19"/>
    <n v="5461483"/>
    <s v=""/>
    <s v="SANTANA ESQ METALICAS"/>
    <x v="22"/>
    <n v="1.8304"/>
    <n v="36.608499999999999"/>
    <n v="1"/>
    <x v="7"/>
    <s v="TF"/>
    <n v="757"/>
    <n v="241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0"/>
    <n v="20"/>
    <n v="5461484"/>
    <s v=""/>
    <s v="SANTANA ESQ METALICAS"/>
    <x v="22"/>
    <n v="0.66069999999999995"/>
    <n v="13.2136"/>
    <n v="1"/>
    <x v="7"/>
    <s v="TF"/>
    <n v="332"/>
    <n v="199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1"/>
    <n v="21"/>
    <n v="5461485"/>
    <s v=""/>
    <s v="SANTANA ESQ METALICAS"/>
    <x v="22"/>
    <n v="0.66069999999999995"/>
    <n v="13.2136"/>
    <n v="1"/>
    <x v="7"/>
    <s v="TF"/>
    <n v="332"/>
    <n v="199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2"/>
    <n v="22"/>
    <n v="5461486"/>
    <s v=""/>
    <s v="SANTANA ESQ METALICAS"/>
    <x v="22"/>
    <n v="0.66069999999999995"/>
    <n v="13.2136"/>
    <n v="1"/>
    <x v="7"/>
    <s v="TF"/>
    <n v="332"/>
    <n v="199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3"/>
    <n v="23"/>
    <n v="5461487"/>
    <s v=""/>
    <s v="SANTANA ESQ METALICAS"/>
    <x v="22"/>
    <n v="0.84260000000000002"/>
    <n v="16.8523"/>
    <n v="1"/>
    <x v="7"/>
    <s v="TF"/>
    <n v="747"/>
    <n v="112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4"/>
    <n v="24"/>
    <n v="5461488"/>
    <s v=""/>
    <s v="SANTANA ESQ METALICAS"/>
    <x v="22"/>
    <n v="0.84260000000000002"/>
    <n v="16.8523"/>
    <n v="1"/>
    <x v="7"/>
    <s v="TF"/>
    <n v="747"/>
    <n v="112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5"/>
    <n v="25"/>
    <n v="5461489"/>
    <s v=""/>
    <s v="SANTANA ESQ METALICAS"/>
    <x v="22"/>
    <n v="1.7412000000000001"/>
    <n v="34.824300000000001"/>
    <n v="1"/>
    <x v="7"/>
    <s v="TF"/>
    <n v="1545"/>
    <n v="112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6"/>
    <n v="26"/>
    <n v="5461490"/>
    <s v=""/>
    <s v="SANTANA ESQ METALICAS"/>
    <x v="22"/>
    <n v="1.7412000000000001"/>
    <n v="34.824300000000001"/>
    <n v="1"/>
    <x v="7"/>
    <s v="TF"/>
    <n v="1545"/>
    <n v="112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7"/>
    <n v="27"/>
    <n v="5461491"/>
    <s v=""/>
    <s v="SANTANA ESQ METALICAS"/>
    <x v="22"/>
    <n v="1.4832000000000001"/>
    <n v="29.664000000000001"/>
    <n v="1"/>
    <x v="7"/>
    <s v="TF"/>
    <n v="1545"/>
    <n v="96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8"/>
    <n v="28"/>
    <n v="5461492"/>
    <s v=""/>
    <s v="SANTANA ESQ METALICAS"/>
    <x v="22"/>
    <n v="0.46139999999999998"/>
    <n v="9.2274999999999991"/>
    <n v="1"/>
    <x v="7"/>
    <s v="TF"/>
    <n v="1424"/>
    <n v="32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29"/>
    <n v="29"/>
    <n v="5461493"/>
    <s v=""/>
    <s v="SANTANA ESQ METALICAS"/>
    <x v="22"/>
    <n v="0.32700000000000001"/>
    <n v="6.5401999999999996"/>
    <n v="1"/>
    <x v="7"/>
    <s v="TF"/>
    <n v="265"/>
    <n v="123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8T00:00:00"/>
    <d v="2026-05-22T00:00:00"/>
    <s v="INC08-TF"/>
    <s v="OK"/>
    <n v="5"/>
    <n v="2"/>
    <n v="336602"/>
    <s v="0000-0030"/>
    <n v="30"/>
    <n v="5461494"/>
    <s v=""/>
    <s v="SANTANA ESQ METALICAS"/>
    <x v="22"/>
    <n v="0.32700000000000001"/>
    <n v="6.5401999999999996"/>
    <n v="1"/>
    <x v="7"/>
    <s v="TF"/>
    <n v="265"/>
    <n v="123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6643"/>
    <s v="0000-0001"/>
    <n v="1"/>
    <n v="5461702"/>
    <s v=""/>
    <s v="RN ALUMINIUN"/>
    <x v="8"/>
    <n v="1.0170999999999999"/>
    <n v="20.342199999999998"/>
    <n v="1"/>
    <x v="7"/>
    <s v="TF"/>
    <n v="1930"/>
    <n v="527"/>
    <d v="2026-05-14T12:49:1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10-TF"/>
    <s v="OK"/>
    <n v="5"/>
    <n v="2"/>
    <n v="336647"/>
    <s v="0000-0001"/>
    <n v="1"/>
    <n v="5461709"/>
    <s v=""/>
    <s v="RN ALUMINIUN"/>
    <x v="8"/>
    <n v="3.8233999999999999"/>
    <n v="95.586299999999994"/>
    <n v="1"/>
    <x v="11"/>
    <s v="TF"/>
    <n v="1627"/>
    <n v="2350"/>
    <d v="2026-05-14T12:49:1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10-TE16"/>
    <s v="OK"/>
    <n v="5"/>
    <n v="2"/>
    <n v="336647"/>
    <s v="0000-0002"/>
    <n v="2"/>
    <n v="5461710"/>
    <s v=""/>
    <s v="RN ALUMINIUN"/>
    <x v="8"/>
    <n v="4.0164"/>
    <n v="100.4104"/>
    <n v="1"/>
    <x v="11"/>
    <s v="TE16"/>
    <n v="1677"/>
    <n v="2395"/>
    <d v="2026-05-14T12:49:12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10-TE16"/>
    <s v="OK"/>
    <n v="5"/>
    <n v="2"/>
    <n v="336649"/>
    <s v="0000-0001"/>
    <n v="1"/>
    <n v="5461712"/>
    <s v=""/>
    <s v="RN ALUMINIUN"/>
    <x v="8"/>
    <n v="3.9375"/>
    <n v="98.437899999999999"/>
    <n v="1"/>
    <x v="11"/>
    <s v="TE16"/>
    <n v="1642"/>
    <n v="2398"/>
    <d v="2026-05-14T12:49:12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10-TF"/>
    <s v="OK"/>
    <n v="5"/>
    <n v="2"/>
    <n v="336649"/>
    <s v="0000-0002"/>
    <n v="2"/>
    <n v="5461713"/>
    <s v=""/>
    <s v="RN ALUMINIUN"/>
    <x v="8"/>
    <n v="3.746"/>
    <n v="93.6494"/>
    <n v="1"/>
    <x v="11"/>
    <s v="TF"/>
    <n v="1592"/>
    <n v="2353"/>
    <d v="2026-05-14T12:49:1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6650"/>
    <s v="0001-0001"/>
    <n v="1"/>
    <n v="5461725"/>
    <s v=""/>
    <s v="RN ALUMINIUN"/>
    <x v="8"/>
    <n v="0.45340000000000003"/>
    <n v="9.0675000000000008"/>
    <n v="1"/>
    <x v="7"/>
    <s v="TF"/>
    <n v="975"/>
    <n v="465"/>
    <d v="2026-05-14T12:49:1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2"/>
    <s v="OK"/>
    <n v="5"/>
    <n v="2"/>
    <n v="336650"/>
    <s v="0001-0002"/>
    <n v="2"/>
    <n v="5461726"/>
    <s v=""/>
    <s v="RN ALUMINIUN"/>
    <x v="8"/>
    <n v="0.52280000000000004"/>
    <n v="10.455"/>
    <n v="1"/>
    <x v="7"/>
    <s v="TE12"/>
    <n v="1025"/>
    <n v="510"/>
    <d v="2026-05-14T12:49:13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10-TE16"/>
    <s v="OK"/>
    <n v="5"/>
    <n v="2"/>
    <n v="336653"/>
    <s v="0001-0001"/>
    <n v="1"/>
    <n v="5461800"/>
    <s v=""/>
    <s v="FAT 3º - 225 JAHU COM DE ESQ"/>
    <x v="8"/>
    <n v="1.2967"/>
    <n v="32.417000000000002"/>
    <n v="1"/>
    <x v="11"/>
    <s v="TE16"/>
    <n v="616"/>
    <n v="2105"/>
    <d v="2026-05-14T13:15:45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707"/>
    <s v="0001-0001"/>
    <n v="1"/>
    <n v="5462143"/>
    <s v=""/>
    <s v="L R DISTRIBUIDORA"/>
    <x v="12"/>
    <n v="1.1187"/>
    <n v="22.374400000000001"/>
    <n v="1"/>
    <x v="7"/>
    <s v="TE16"/>
    <n v="608"/>
    <n v="1840"/>
    <d v="2026-05-14T15:22:01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E16"/>
    <s v="OK"/>
    <n v="5"/>
    <n v="2"/>
    <n v="336707"/>
    <s v="0001-0002"/>
    <n v="2"/>
    <n v="5462144"/>
    <s v=""/>
    <s v="L R DISTRIBUIDORA"/>
    <x v="12"/>
    <n v="1.1169"/>
    <n v="22.337599999999998"/>
    <n v="1"/>
    <x v="7"/>
    <s v="TE16"/>
    <n v="607"/>
    <n v="1840"/>
    <d v="2026-05-14T15:22:01"/>
    <x v="14"/>
    <m/>
    <m/>
    <m/>
    <m/>
    <m/>
    <m/>
    <m/>
    <m/>
    <s v="N/R"/>
    <s v="N/R"/>
    <s v="N/R"/>
    <m/>
    <m/>
    <s v="N/R"/>
    <s v="N/R"/>
    <s v="N/R"/>
    <s v="N/R"/>
    <m/>
  </r>
  <r>
    <m/>
    <d v="2026-05-22T00:00:00"/>
    <d v="2026-05-04T00:00:00"/>
    <d v="2026-05-22T00:00:00"/>
    <s v="INC08-TF"/>
    <s v="OK"/>
    <n v="5"/>
    <n v="2"/>
    <n v="336760"/>
    <s v="0000-0001"/>
    <n v="1"/>
    <n v="5462610"/>
    <s v=""/>
    <s v="L R DISTRIBUIDORA"/>
    <x v="12"/>
    <n v="0.47360000000000002"/>
    <n v="9.4719999999999995"/>
    <n v="1"/>
    <x v="7"/>
    <s v="TF"/>
    <n v="740"/>
    <n v="640"/>
    <d v="2026-05-14T17:17:05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1"/>
    <n v="1"/>
    <n v="5450488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2"/>
    <n v="2"/>
    <n v="5450489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3"/>
    <n v="3"/>
    <n v="5450490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4"/>
    <n v="4"/>
    <n v="5450491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5"/>
    <n v="5"/>
    <n v="5450492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6"/>
    <n v="6"/>
    <n v="5450493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7"/>
    <n v="7"/>
    <n v="5450494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8"/>
    <n v="8"/>
    <n v="5450495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09"/>
    <n v="9"/>
    <n v="5450496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10"/>
    <n v="10"/>
    <n v="5450497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11"/>
    <n v="11"/>
    <n v="5450498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12"/>
    <n v="12"/>
    <n v="5450499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006"/>
    <s v="0000-0013"/>
    <n v="13"/>
    <n v="5450500"/>
    <s v=""/>
    <s v="BOX E BOX"/>
    <x v="4"/>
    <n v="0.46710000000000002"/>
    <n v="9.3424999999999994"/>
    <n v="1"/>
    <x v="8"/>
    <s v="TF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5071"/>
    <s v="0001-0001"/>
    <n v="1"/>
    <n v="5450882"/>
    <s v=""/>
    <s v="MBX ESQ"/>
    <x v="4"/>
    <n v="1.5189999999999999"/>
    <n v="30.38"/>
    <n v="1"/>
    <x v="7"/>
    <s v="TE12"/>
    <n v="700"/>
    <n v="2170"/>
    <d v="2026-05-08T09:55:44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6"/>
    <s v="OK"/>
    <n v="6"/>
    <n v="2"/>
    <n v="335071"/>
    <s v="0001-0002"/>
    <n v="2"/>
    <n v="5450883"/>
    <s v=""/>
    <s v="MBX ESQ"/>
    <x v="4"/>
    <n v="1.5212000000000001"/>
    <n v="30.423400000000001"/>
    <n v="1"/>
    <x v="7"/>
    <s v="TE16"/>
    <n v="701"/>
    <n v="2170"/>
    <d v="2026-05-08T09:55:44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5071"/>
    <s v="0001-0003"/>
    <n v="3"/>
    <n v="5450884"/>
    <s v=""/>
    <s v="MBX ESQ"/>
    <x v="4"/>
    <n v="1.5314000000000001"/>
    <n v="30.628799999999998"/>
    <n v="1"/>
    <x v="7"/>
    <s v="TF"/>
    <n v="720"/>
    <n v="2127"/>
    <d v="2026-05-08T09:55:4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ESI04-EFA"/>
    <s v="OK"/>
    <n v="6"/>
    <n v="1"/>
    <n v="335084"/>
    <s v="0000-0001"/>
    <n v="1"/>
    <n v="5450930"/>
    <s v=""/>
    <s v="VID BEZERRA"/>
    <x v="9"/>
    <n v="1.2350000000000001"/>
    <n v="12.35"/>
    <n v="1"/>
    <x v="5"/>
    <s v="EFA"/>
    <n v="650"/>
    <n v="1900"/>
    <d v="2026-05-08T11:56:09"/>
    <x v="15"/>
    <m/>
    <m/>
    <m/>
    <m/>
    <m/>
    <m/>
    <s v="N/R"/>
    <s v="N/R"/>
    <s v="N/R"/>
    <s v="N/R"/>
    <s v="N/R"/>
    <m/>
    <s v="N/R"/>
    <m/>
    <s v="N/R"/>
    <m/>
    <s v="N/R"/>
    <m/>
  </r>
  <r>
    <m/>
    <d v="2026-05-23T00:00:00"/>
    <d v="2026-05-04T00:00:00"/>
    <d v="2026-05-23T00:00:00"/>
    <s v="ESI04-EFA"/>
    <s v="OK"/>
    <n v="6"/>
    <n v="1"/>
    <n v="335084"/>
    <s v="0000-0002"/>
    <n v="2"/>
    <n v="5450931"/>
    <s v=""/>
    <s v="VID BEZERRA"/>
    <x v="9"/>
    <n v="1.2350000000000001"/>
    <n v="12.35"/>
    <n v="1"/>
    <x v="5"/>
    <s v="EFA"/>
    <n v="650"/>
    <n v="1900"/>
    <d v="2026-05-08T11:56:09"/>
    <x v="15"/>
    <m/>
    <m/>
    <m/>
    <m/>
    <m/>
    <m/>
    <s v="N/R"/>
    <s v="N/R"/>
    <s v="N/R"/>
    <s v="N/R"/>
    <s v="N/R"/>
    <m/>
    <s v="N/R"/>
    <m/>
    <s v="N/R"/>
    <m/>
    <s v="N/R"/>
    <m/>
  </r>
  <r>
    <m/>
    <d v="2026-05-23T00:00:00"/>
    <d v="2026-05-04T00:00:00"/>
    <d v="2026-05-23T00:00:00"/>
    <s v="ULT08-LTF"/>
    <e v="#N/A"/>
    <n v="6"/>
    <e v="#N/A"/>
    <n v="335111"/>
    <s v="0000-0001"/>
    <n v="1"/>
    <n v="5451036"/>
    <s v=""/>
    <s v="CONSUMIDOR DIVIMAX HORTOLÂNDIA"/>
    <x v="9"/>
    <n v="1.2507999999999999"/>
    <n v="25.015999999999998"/>
    <n v="1"/>
    <x v="21"/>
    <s v="LTF"/>
    <n v="118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m/>
    <d v="2026-05-23T00:00:00"/>
    <d v="2026-05-04T00:00:00"/>
    <d v="2026-05-23T00:00:00"/>
    <s v="ULT08-LTF"/>
    <e v="#N/A"/>
    <n v="6"/>
    <e v="#N/A"/>
    <n v="335111"/>
    <s v="0000-0001"/>
    <n v="1"/>
    <n v="5451037"/>
    <s v=""/>
    <s v="CONSUMIDOR DIVIMAX HORTOLÂNDIA"/>
    <x v="9"/>
    <n v="1.2507999999999999"/>
    <n v="25.015999999999998"/>
    <n v="1"/>
    <x v="21"/>
    <s v="LTF"/>
    <n v="118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m/>
    <d v="2026-05-23T00:00:00"/>
    <d v="2026-05-04T00:00:00"/>
    <d v="2026-05-23T00:00:00"/>
    <s v="ULT08-LTF"/>
    <e v="#N/A"/>
    <n v="6"/>
    <e v="#N/A"/>
    <n v="335111"/>
    <s v="0000-0002"/>
    <n v="2"/>
    <n v="5451039"/>
    <s v=""/>
    <s v="CONSUMIDOR DIVIMAX HORTOLÂNDIA"/>
    <x v="9"/>
    <n v="1.2614000000000001"/>
    <n v="25.228000000000002"/>
    <n v="1"/>
    <x v="21"/>
    <s v="LTF"/>
    <n v="119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m/>
    <d v="2026-05-23T00:00:00"/>
    <d v="2026-05-04T00:00:00"/>
    <d v="2026-05-23T00:00:00"/>
    <s v="ULT08-LTF"/>
    <e v="#N/A"/>
    <n v="6"/>
    <e v="#N/A"/>
    <n v="335111"/>
    <s v="0000-0002"/>
    <n v="2"/>
    <n v="5451040"/>
    <s v=""/>
    <s v="CONSUMIDOR DIVIMAX HORTOLÂNDIA"/>
    <x v="9"/>
    <n v="1.2614000000000001"/>
    <n v="25.228000000000002"/>
    <n v="1"/>
    <x v="21"/>
    <s v="LTF"/>
    <n v="119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m/>
    <d v="2026-05-23T00:00:00"/>
    <d v="2026-05-05T00:00:00"/>
    <d v="2026-05-23T00:00:00"/>
    <s v="FUM08-TE12"/>
    <s v="OK"/>
    <n v="6"/>
    <n v="2"/>
    <n v="335143"/>
    <s v="0000-0001"/>
    <n v="1"/>
    <n v="5451292"/>
    <s v=""/>
    <s v="BOX E BOX"/>
    <x v="4"/>
    <n v="0.79559999999999997"/>
    <n v="15.912000000000001"/>
    <n v="1"/>
    <x v="8"/>
    <s v="TE12"/>
    <n v="680"/>
    <n v="1170"/>
    <d v="2026-05-08T13:44:2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5143"/>
    <s v="0000-0002"/>
    <n v="2"/>
    <n v="5451293"/>
    <s v=""/>
    <s v="BOX E BOX"/>
    <x v="4"/>
    <n v="1.0785"/>
    <n v="21.569600000000001"/>
    <n v="1"/>
    <x v="8"/>
    <s v="TF"/>
    <n v="1040"/>
    <n v="1037"/>
    <d v="2026-05-08T13:44:2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E12"/>
    <s v="OK"/>
    <n v="6"/>
    <n v="2"/>
    <n v="335143"/>
    <s v="0001-0003"/>
    <n v="3"/>
    <n v="5451294"/>
    <s v=""/>
    <s v="BOX E BOX"/>
    <x v="4"/>
    <n v="1.1288"/>
    <n v="22.574999999999999"/>
    <n v="1"/>
    <x v="8"/>
    <s v="TE12"/>
    <n v="1050"/>
    <n v="1075"/>
    <d v="2026-05-08T13:44:2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21T00:00:00"/>
    <d v="2026-05-21T00:00:00"/>
    <s v="ESI04-EFA"/>
    <s v="OK"/>
    <n v="6"/>
    <n v="1"/>
    <n v="335562"/>
    <s v="0000-0001"/>
    <n v="1"/>
    <n v="5453430"/>
    <s v=""/>
    <s v="LETICIA OLIVEIRA"/>
    <x v="10"/>
    <n v="0.96"/>
    <n v="9.6"/>
    <n v="1"/>
    <x v="5"/>
    <s v="EFA"/>
    <n v="800"/>
    <n v="1200"/>
    <d v="2026-05-11T11:39:37"/>
    <x v="15"/>
    <m/>
    <m/>
    <m/>
    <m/>
    <m/>
    <m/>
    <s v="N/R"/>
    <s v="N/R"/>
    <s v="N/R"/>
    <s v="N/R"/>
    <s v="N/R"/>
    <m/>
    <s v="N/R"/>
    <m/>
    <s v="N/R"/>
    <m/>
    <s v="N/R"/>
    <m/>
  </r>
  <r>
    <m/>
    <d v="2026-05-21T00:00:00"/>
    <d v="2026-05-21T00:00:00"/>
    <d v="2026-05-21T00:00:00"/>
    <s v="ESI04-EFA"/>
    <s v="OK"/>
    <n v="6"/>
    <n v="1"/>
    <n v="335562"/>
    <s v="0000-0002"/>
    <n v="2"/>
    <n v="5453431"/>
    <s v=""/>
    <s v="LETICIA OLIVEIRA"/>
    <x v="10"/>
    <n v="0.96"/>
    <n v="9.6"/>
    <n v="1"/>
    <x v="5"/>
    <s v="EFA"/>
    <n v="800"/>
    <n v="1200"/>
    <d v="2026-05-11T11:39:37"/>
    <x v="15"/>
    <m/>
    <m/>
    <m/>
    <m/>
    <m/>
    <m/>
    <s v="N/R"/>
    <s v="N/R"/>
    <s v="N/R"/>
    <s v="N/R"/>
    <s v="N/R"/>
    <m/>
    <s v="N/R"/>
    <m/>
    <s v="N/R"/>
    <m/>
    <s v="N/R"/>
    <m/>
  </r>
  <r>
    <m/>
    <d v="2026-05-23T00:00:00"/>
    <d v="2026-05-05T00:00:00"/>
    <d v="2026-05-23T00:00:00"/>
    <s v="ACD06-TF"/>
    <e v="#N/A"/>
    <n v="6"/>
    <e v="#N/A"/>
    <n v="335630"/>
    <s v="0000-0001"/>
    <n v="1"/>
    <n v="5453978"/>
    <s v=""/>
    <s v="ESQ VISUAL"/>
    <x v="4"/>
    <n v="1.4635"/>
    <n v="21.952100000000002"/>
    <n v="1"/>
    <x v="22"/>
    <s v="TF"/>
    <n v="741"/>
    <n v="1975"/>
    <d v="2026-05-11T15:51:4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"/>
    <s v="OK"/>
    <n v="6"/>
    <n v="2"/>
    <n v="335740"/>
    <s v="0001-0001"/>
    <n v="1"/>
    <n v="5454568"/>
    <s v=""/>
    <s v="ULIBOX"/>
    <x v="4"/>
    <n v="0.30690000000000001"/>
    <n v="6.1379999999999999"/>
    <n v="1"/>
    <x v="7"/>
    <s v="TE"/>
    <n v="682"/>
    <n v="450"/>
    <d v="2026-05-11T16:01:1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"/>
    <s v="OK"/>
    <n v="6"/>
    <n v="2"/>
    <n v="335740"/>
    <s v="0002-0002"/>
    <n v="2"/>
    <n v="5454569"/>
    <s v=""/>
    <s v="ULIBOX"/>
    <x v="4"/>
    <n v="0.30690000000000001"/>
    <n v="6.1379999999999999"/>
    <n v="1"/>
    <x v="7"/>
    <s v="TE"/>
    <n v="682"/>
    <n v="450"/>
    <d v="2026-05-11T16:01:1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LMINC08-PF"/>
    <s v="OK"/>
    <n v="6"/>
    <n v="4"/>
    <n v="335805"/>
    <s v="0000-0001"/>
    <n v="1"/>
    <n v="5455185"/>
    <s v=""/>
    <s v="LACERDA INOX"/>
    <x v="14"/>
    <n v="1.385"/>
    <n v="27.7"/>
    <n v="1"/>
    <x v="1"/>
    <s v="PF"/>
    <n v="1385"/>
    <n v="1000"/>
    <d v="2026-05-11T16:32:46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5848"/>
    <s v="0001-0001"/>
    <n v="1"/>
    <n v="5455503"/>
    <s v=""/>
    <s v="ULIBOX"/>
    <x v="4"/>
    <n v="1.3869"/>
    <n v="27.738"/>
    <n v="1"/>
    <x v="7"/>
    <s v="TF"/>
    <n v="1035"/>
    <n v="134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5848"/>
    <s v="0001-0002"/>
    <n v="2"/>
    <n v="5455504"/>
    <s v=""/>
    <s v="ULIBOX"/>
    <x v="4"/>
    <n v="1.4973000000000001"/>
    <n v="29.946000000000002"/>
    <n v="1"/>
    <x v="7"/>
    <s v="TE12"/>
    <n v="1085"/>
    <n v="138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5850"/>
    <s v="0000-0001"/>
    <n v="1"/>
    <n v="5455505"/>
    <s v=""/>
    <s v="ULIBOX"/>
    <x v="4"/>
    <n v="0.25919999999999999"/>
    <n v="5.1840000000000002"/>
    <n v="1"/>
    <x v="7"/>
    <s v="TF"/>
    <n v="810"/>
    <n v="32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5850"/>
    <s v="0000-0002"/>
    <n v="2"/>
    <n v="5455506"/>
    <s v=""/>
    <s v="ULIBOX"/>
    <x v="4"/>
    <n v="0.25919999999999999"/>
    <n v="5.1840000000000002"/>
    <n v="1"/>
    <x v="7"/>
    <s v="TF"/>
    <n v="810"/>
    <n v="32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5851"/>
    <s v="0001-0001"/>
    <n v="1"/>
    <n v="5455519"/>
    <s v=""/>
    <s v="ULIBOX"/>
    <x v="4"/>
    <n v="0.3488"/>
    <n v="6.9749999999999996"/>
    <n v="1"/>
    <x v="7"/>
    <s v="TF"/>
    <n v="375"/>
    <n v="93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5851"/>
    <s v="0001-0002"/>
    <n v="2"/>
    <n v="5455520"/>
    <s v=""/>
    <s v="ULIBOX"/>
    <x v="4"/>
    <n v="0.3488"/>
    <n v="6.9749999999999996"/>
    <n v="1"/>
    <x v="7"/>
    <s v="TF"/>
    <n v="375"/>
    <n v="93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5851"/>
    <s v="0001-0003"/>
    <n v="3"/>
    <n v="5455521"/>
    <s v=""/>
    <s v="ULIBOX"/>
    <x v="4"/>
    <n v="0.41220000000000001"/>
    <n v="8.2449999999999992"/>
    <n v="1"/>
    <x v="7"/>
    <s v="TE12"/>
    <n v="425"/>
    <n v="97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5851"/>
    <s v="0001-0004"/>
    <n v="4"/>
    <n v="5455522"/>
    <s v=""/>
    <s v="ULIBOX"/>
    <x v="4"/>
    <n v="0.41220000000000001"/>
    <n v="8.2449999999999992"/>
    <n v="1"/>
    <x v="7"/>
    <s v="TE12"/>
    <n v="425"/>
    <n v="97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5853"/>
    <s v="0001-0001"/>
    <n v="1"/>
    <n v="5455531"/>
    <s v=""/>
    <s v="ULIBOX"/>
    <x v="4"/>
    <n v="1.9224000000000001"/>
    <n v="38.448"/>
    <n v="1"/>
    <x v="7"/>
    <s v="TE12"/>
    <n v="890"/>
    <n v="216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5853"/>
    <s v="0001-0002"/>
    <n v="2"/>
    <n v="5455532"/>
    <s v=""/>
    <s v="ULIBOX"/>
    <x v="4"/>
    <n v="1.7807999999999999"/>
    <n v="35.616"/>
    <n v="1"/>
    <x v="7"/>
    <s v="TF"/>
    <n v="840"/>
    <n v="212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5863"/>
    <s v="0000-0001"/>
    <n v="1"/>
    <n v="5455596"/>
    <s v=""/>
    <s v="MBX ESQ"/>
    <x v="4"/>
    <n v="1.3469"/>
    <n v="20.203900000000001"/>
    <n v="1"/>
    <x v="9"/>
    <s v="TF"/>
    <n v="658"/>
    <n v="2047"/>
    <d v="2026-05-12T10:45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5863"/>
    <s v="0000-0002"/>
    <n v="2"/>
    <n v="5455597"/>
    <s v=""/>
    <s v="MBX ESQ"/>
    <x v="4"/>
    <n v="1.3469"/>
    <n v="20.203900000000001"/>
    <n v="1"/>
    <x v="9"/>
    <s v="TF"/>
    <n v="658"/>
    <n v="2047"/>
    <d v="2026-05-12T10:45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5863"/>
    <s v="0000-0003"/>
    <n v="3"/>
    <n v="5455598"/>
    <s v=""/>
    <s v="MBX ESQ"/>
    <x v="4"/>
    <n v="1.3469"/>
    <n v="20.203900000000001"/>
    <n v="1"/>
    <x v="9"/>
    <s v="TF"/>
    <n v="658"/>
    <n v="2047"/>
    <d v="2026-05-12T10:45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LMINC08-PF"/>
    <s v="OK"/>
    <n v="6"/>
    <n v="4"/>
    <n v="335959"/>
    <s v="0000-0001"/>
    <n v="1"/>
    <n v="5456558"/>
    <s v=""/>
    <s v="VIDRO.FORTE"/>
    <x v="4"/>
    <n v="2.4024999999999999"/>
    <n v="48.05"/>
    <n v="1"/>
    <x v="1"/>
    <s v="PF"/>
    <n v="1550"/>
    <n v="1550"/>
    <d v="2026-05-12T14:10:04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LT08-PF"/>
    <s v="OK"/>
    <n v="6"/>
    <n v="4"/>
    <n v="335960"/>
    <s v="0000-0001"/>
    <n v="1"/>
    <n v="5456559"/>
    <s v=""/>
    <s v="VIDRO.FORTE"/>
    <x v="4"/>
    <n v="1.7879"/>
    <n v="35.758800000000001"/>
    <n v="1"/>
    <x v="14"/>
    <s v="PF"/>
    <n v="1155"/>
    <n v="1548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LT08-PF"/>
    <s v="OK"/>
    <n v="6"/>
    <n v="4"/>
    <n v="335960"/>
    <s v="0000-0002"/>
    <n v="2"/>
    <n v="5456560"/>
    <s v=""/>
    <s v="VIDRO.FORTE"/>
    <x v="4"/>
    <n v="1.7245999999999999"/>
    <n v="34.4925"/>
    <n v="1"/>
    <x v="14"/>
    <s v="PF"/>
    <n v="1125"/>
    <n v="1533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LT08-PF"/>
    <s v="OK"/>
    <n v="6"/>
    <n v="4"/>
    <n v="335960"/>
    <s v="0000-0003"/>
    <n v="3"/>
    <n v="5456561"/>
    <s v=""/>
    <s v="VIDRO.FORTE"/>
    <x v="4"/>
    <n v="1.5606"/>
    <n v="31.212"/>
    <n v="1"/>
    <x v="14"/>
    <s v="PF"/>
    <n v="1020"/>
    <n v="1530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LT08-PF"/>
    <s v="OK"/>
    <n v="6"/>
    <n v="4"/>
    <n v="335960"/>
    <s v="0000-0004"/>
    <n v="4"/>
    <n v="5456562"/>
    <s v=""/>
    <s v="VIDRO.FORTE"/>
    <x v="4"/>
    <n v="0.38700000000000001"/>
    <n v="7.74"/>
    <n v="1"/>
    <x v="14"/>
    <s v="PF"/>
    <n v="1290"/>
    <n v="300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6T00:00:00"/>
    <d v="2026-05-23T00:00:00"/>
    <s v="INC04-LCF"/>
    <e v="#N/A"/>
    <n v="6"/>
    <e v="#N/A"/>
    <n v="336039"/>
    <s v="0000-0001"/>
    <n v="1"/>
    <n v="5461832"/>
    <s v=""/>
    <s v="QUADRI ESQ"/>
    <x v="20"/>
    <n v="2.0749"/>
    <n v="20.748999999999999"/>
    <n v="1"/>
    <x v="4"/>
    <s v="LCF"/>
    <n v="866"/>
    <n v="239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1"/>
    <n v="1"/>
    <n v="5461833"/>
    <s v=""/>
    <s v="QUADRI ESQ"/>
    <x v="20"/>
    <n v="2.0749"/>
    <n v="20.748999999999999"/>
    <n v="1"/>
    <x v="4"/>
    <s v="LCF"/>
    <n v="866"/>
    <n v="239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2"/>
    <n v="2"/>
    <n v="5461835"/>
    <s v=""/>
    <s v="QUADRI ESQ"/>
    <x v="20"/>
    <n v="2.1194000000000002"/>
    <n v="21.193999999999999"/>
    <n v="1"/>
    <x v="4"/>
    <s v="LCF"/>
    <n v="801"/>
    <n v="264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2"/>
    <n v="2"/>
    <n v="5461836"/>
    <s v=""/>
    <s v="QUADRI ESQ"/>
    <x v="20"/>
    <n v="2.1194000000000002"/>
    <n v="21.193999999999999"/>
    <n v="1"/>
    <x v="4"/>
    <s v="LCF"/>
    <n v="801"/>
    <n v="264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3"/>
    <n v="3"/>
    <n v="5461839"/>
    <s v=""/>
    <s v="QUADRI ESQ"/>
    <x v="20"/>
    <n v="2.9639000000000002"/>
    <n v="29.638999999999999"/>
    <n v="1"/>
    <x v="4"/>
    <s v="LCF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3"/>
    <n v="3"/>
    <n v="5461840"/>
    <s v=""/>
    <s v="QUADRI ESQ"/>
    <x v="20"/>
    <n v="2.9639000000000002"/>
    <n v="29.638999999999999"/>
    <n v="1"/>
    <x v="4"/>
    <s v="LCF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4"/>
    <n v="4"/>
    <n v="5461841"/>
    <s v=""/>
    <s v="QUADRI ESQ"/>
    <x v="20"/>
    <n v="2.9639000000000002"/>
    <n v="29.638999999999999"/>
    <n v="1"/>
    <x v="4"/>
    <s v="LCF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4"/>
    <n v="4"/>
    <n v="5461842"/>
    <s v=""/>
    <s v="QUADRI ESQ"/>
    <x v="20"/>
    <n v="2.9639000000000002"/>
    <n v="29.638999999999999"/>
    <n v="1"/>
    <x v="4"/>
    <s v="LCF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5"/>
    <n v="5"/>
    <n v="5461846"/>
    <s v=""/>
    <s v="QUADRI ESQ"/>
    <x v="20"/>
    <n v="5.0811000000000002"/>
    <n v="50.811"/>
    <n v="1"/>
    <x v="4"/>
    <s v="LCF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5"/>
    <n v="5"/>
    <n v="5461847"/>
    <s v=""/>
    <s v="QUADRI ESQ"/>
    <x v="20"/>
    <n v="5.0811000000000002"/>
    <n v="50.811"/>
    <n v="1"/>
    <x v="4"/>
    <s v="LCF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6"/>
    <n v="6"/>
    <n v="5461848"/>
    <s v=""/>
    <s v="QUADRI ESQ"/>
    <x v="20"/>
    <n v="5.0811000000000002"/>
    <n v="50.811"/>
    <n v="1"/>
    <x v="4"/>
    <s v="LCF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6"/>
    <n v="6"/>
    <n v="5461849"/>
    <s v=""/>
    <s v="QUADRI ESQ"/>
    <x v="20"/>
    <n v="5.0811000000000002"/>
    <n v="50.811"/>
    <n v="1"/>
    <x v="4"/>
    <s v="LCF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7"/>
    <n v="7"/>
    <n v="5461850"/>
    <s v=""/>
    <s v="QUADRI ESQ"/>
    <x v="20"/>
    <n v="5.0811000000000002"/>
    <n v="50.811"/>
    <n v="1"/>
    <x v="4"/>
    <s v="LCF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7"/>
    <n v="7"/>
    <n v="5461851"/>
    <s v=""/>
    <s v="QUADRI ESQ"/>
    <x v="20"/>
    <n v="5.0811000000000002"/>
    <n v="50.811"/>
    <n v="1"/>
    <x v="4"/>
    <s v="LCF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8"/>
    <n v="8"/>
    <n v="5461854"/>
    <s v=""/>
    <s v="QUADRI ESQ"/>
    <x v="20"/>
    <n v="1.9045000000000001"/>
    <n v="19.045000000000002"/>
    <n v="1"/>
    <x v="4"/>
    <s v="LCF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8"/>
    <n v="8"/>
    <n v="5461855"/>
    <s v=""/>
    <s v="QUADRI ESQ"/>
    <x v="20"/>
    <n v="1.9045000000000001"/>
    <n v="19.045000000000002"/>
    <n v="1"/>
    <x v="4"/>
    <s v="LCF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9"/>
    <n v="9"/>
    <n v="5461856"/>
    <s v=""/>
    <s v="QUADRI ESQ"/>
    <x v="20"/>
    <n v="1.9045000000000001"/>
    <n v="19.045000000000002"/>
    <n v="1"/>
    <x v="4"/>
    <s v="LCF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09"/>
    <n v="9"/>
    <n v="5461857"/>
    <s v=""/>
    <s v="QUADRI ESQ"/>
    <x v="20"/>
    <n v="1.9045000000000001"/>
    <n v="19.045000000000002"/>
    <n v="1"/>
    <x v="4"/>
    <s v="LCF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0"/>
    <n v="10"/>
    <n v="5461860"/>
    <s v=""/>
    <s v="QUADRI ESQ"/>
    <x v="20"/>
    <n v="3.6328"/>
    <n v="36.328000000000003"/>
    <n v="1"/>
    <x v="4"/>
    <s v="LCF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0"/>
    <n v="10"/>
    <n v="5461861"/>
    <s v=""/>
    <s v="QUADRI ESQ"/>
    <x v="20"/>
    <n v="3.6328"/>
    <n v="36.328000000000003"/>
    <n v="1"/>
    <x v="4"/>
    <s v="LCF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1"/>
    <n v="11"/>
    <n v="5461862"/>
    <s v=""/>
    <s v="QUADRI ESQ"/>
    <x v="20"/>
    <n v="3.6328"/>
    <n v="36.328000000000003"/>
    <n v="1"/>
    <x v="4"/>
    <s v="LCF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1"/>
    <n v="11"/>
    <n v="5461863"/>
    <s v=""/>
    <s v="QUADRI ESQ"/>
    <x v="20"/>
    <n v="3.6328"/>
    <n v="36.328000000000003"/>
    <n v="1"/>
    <x v="4"/>
    <s v="LCF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2"/>
    <n v="12"/>
    <n v="5461866"/>
    <s v=""/>
    <s v="QUADRI ESQ"/>
    <x v="20"/>
    <n v="3.6661999999999999"/>
    <n v="36.661999999999999"/>
    <n v="1"/>
    <x v="4"/>
    <s v="LCF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2"/>
    <n v="12"/>
    <n v="5461867"/>
    <s v=""/>
    <s v="QUADRI ESQ"/>
    <x v="20"/>
    <n v="3.6661999999999999"/>
    <n v="36.661999999999999"/>
    <n v="1"/>
    <x v="4"/>
    <s v="LCF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3"/>
    <n v="13"/>
    <n v="5461868"/>
    <s v=""/>
    <s v="QUADRI ESQ"/>
    <x v="20"/>
    <n v="3.6661999999999999"/>
    <n v="36.661999999999999"/>
    <n v="1"/>
    <x v="4"/>
    <s v="LCF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3"/>
    <n v="13"/>
    <n v="5461869"/>
    <s v=""/>
    <s v="QUADRI ESQ"/>
    <x v="20"/>
    <n v="3.6661999999999999"/>
    <n v="36.661999999999999"/>
    <n v="1"/>
    <x v="4"/>
    <s v="LCF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4"/>
    <n v="14"/>
    <n v="5461872"/>
    <s v=""/>
    <s v="QUADRI ESQ"/>
    <x v="20"/>
    <n v="4.9184000000000001"/>
    <n v="49.183999999999997"/>
    <n v="1"/>
    <x v="4"/>
    <s v="LCF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4"/>
    <n v="14"/>
    <n v="5461873"/>
    <s v=""/>
    <s v="QUADRI ESQ"/>
    <x v="20"/>
    <n v="4.9184000000000001"/>
    <n v="49.183999999999997"/>
    <n v="1"/>
    <x v="4"/>
    <s v="LCF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5"/>
    <n v="15"/>
    <n v="5461874"/>
    <s v=""/>
    <s v="QUADRI ESQ"/>
    <x v="20"/>
    <n v="4.9184000000000001"/>
    <n v="49.183999999999997"/>
    <n v="1"/>
    <x v="4"/>
    <s v="LCF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5"/>
    <n v="15"/>
    <n v="5461875"/>
    <s v=""/>
    <s v="QUADRI ESQ"/>
    <x v="20"/>
    <n v="4.9184000000000001"/>
    <n v="49.183999999999997"/>
    <n v="1"/>
    <x v="4"/>
    <s v="LCF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6"/>
    <n v="16"/>
    <n v="5461879"/>
    <s v=""/>
    <s v="QUADRI ESQ"/>
    <x v="20"/>
    <n v="3.8875999999999999"/>
    <n v="38.875999999999998"/>
    <n v="1"/>
    <x v="4"/>
    <s v="LCF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6"/>
    <n v="16"/>
    <n v="5461880"/>
    <s v=""/>
    <s v="QUADRI ESQ"/>
    <x v="20"/>
    <n v="3.8875999999999999"/>
    <n v="38.875999999999998"/>
    <n v="1"/>
    <x v="4"/>
    <s v="LCF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7"/>
    <n v="17"/>
    <n v="5461881"/>
    <s v=""/>
    <s v="QUADRI ESQ"/>
    <x v="20"/>
    <n v="3.8875999999999999"/>
    <n v="38.875999999999998"/>
    <n v="1"/>
    <x v="4"/>
    <s v="LCF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7"/>
    <n v="17"/>
    <n v="5461882"/>
    <s v=""/>
    <s v="QUADRI ESQ"/>
    <x v="20"/>
    <n v="3.8875999999999999"/>
    <n v="38.875999999999998"/>
    <n v="1"/>
    <x v="4"/>
    <s v="LCF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8"/>
    <n v="18"/>
    <n v="5461883"/>
    <s v=""/>
    <s v="QUADRI ESQ"/>
    <x v="20"/>
    <n v="3.8875999999999999"/>
    <n v="38.875999999999998"/>
    <n v="1"/>
    <x v="4"/>
    <s v="LCF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8"/>
    <n v="18"/>
    <n v="5461884"/>
    <s v=""/>
    <s v="QUADRI ESQ"/>
    <x v="20"/>
    <n v="3.8875999999999999"/>
    <n v="38.875999999999998"/>
    <n v="1"/>
    <x v="4"/>
    <s v="LCF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9"/>
    <n v="19"/>
    <n v="5461887"/>
    <s v=""/>
    <s v="QUADRI ESQ"/>
    <x v="20"/>
    <n v="1.2075"/>
    <n v="12.074999999999999"/>
    <n v="1"/>
    <x v="4"/>
    <s v="LCF"/>
    <n v="652"/>
    <n v="1852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19"/>
    <n v="19"/>
    <n v="5461886"/>
    <s v=""/>
    <s v="QUADRI ESQ"/>
    <x v="20"/>
    <n v="1.2075"/>
    <n v="12.074999999999999"/>
    <n v="1"/>
    <x v="4"/>
    <s v="LCF"/>
    <n v="652"/>
    <n v="1852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20"/>
    <n v="20"/>
    <n v="5461889"/>
    <s v=""/>
    <s v="QUADRI ESQ"/>
    <x v="20"/>
    <n v="0.43330000000000002"/>
    <n v="4.3330000000000002"/>
    <n v="1"/>
    <x v="4"/>
    <s v="LCF"/>
    <n v="216"/>
    <n v="200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20"/>
    <n v="20"/>
    <n v="5461890"/>
    <s v=""/>
    <s v="QUADRI ESQ"/>
    <x v="20"/>
    <n v="0.43330000000000002"/>
    <n v="4.3330000000000002"/>
    <n v="1"/>
    <x v="4"/>
    <s v="LCF"/>
    <n v="216"/>
    <n v="200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21"/>
    <n v="21"/>
    <n v="5461893"/>
    <s v=""/>
    <s v="QUADRI ESQ"/>
    <x v="20"/>
    <n v="0.73060000000000003"/>
    <n v="7.306"/>
    <n v="1"/>
    <x v="4"/>
    <s v="LCF"/>
    <n v="1186"/>
    <n v="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6T00:00:00"/>
    <d v="2026-05-23T00:00:00"/>
    <s v="INC04-LCF"/>
    <e v="#N/A"/>
    <n v="6"/>
    <e v="#N/A"/>
    <n v="336039"/>
    <s v="0000-0021"/>
    <n v="21"/>
    <n v="5461894"/>
    <s v=""/>
    <s v="QUADRI ESQ"/>
    <x v="20"/>
    <n v="0.73060000000000003"/>
    <n v="7.306"/>
    <n v="1"/>
    <x v="4"/>
    <s v="LCF"/>
    <n v="1186"/>
    <n v="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3T00:00:00"/>
    <d v="2026-05-05T00:00:00"/>
    <d v="2026-05-23T00:00:00"/>
    <s v="INC08-TE16"/>
    <s v="OK"/>
    <n v="6"/>
    <n v="2"/>
    <n v="336095"/>
    <s v="0001-0001"/>
    <n v="1"/>
    <n v="5457728"/>
    <s v=""/>
    <s v="PERSAN BOX"/>
    <x v="4"/>
    <n v="1.4775"/>
    <n v="29.55"/>
    <n v="1"/>
    <x v="7"/>
    <s v="TE16"/>
    <n v="750"/>
    <n v="1970"/>
    <d v="2026-05-12T16:40:57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PCB"/>
    <s v="OK"/>
    <n v="6"/>
    <n v="2"/>
    <n v="336096"/>
    <s v="0001-0001"/>
    <n v="1"/>
    <n v="5457729"/>
    <s v=""/>
    <s v="PERSAN BOX"/>
    <x v="4"/>
    <n v="1.1279999999999999"/>
    <n v="22.56"/>
    <n v="1"/>
    <x v="7"/>
    <s v="PCB"/>
    <n v="600"/>
    <n v="1880"/>
    <d v="2026-05-12T16:40:57"/>
    <x v="15"/>
    <m/>
    <m/>
    <m/>
    <m/>
    <m/>
    <m/>
    <m/>
    <m/>
    <s v="N/R"/>
    <s v="N/R"/>
    <s v="N/R"/>
    <s v="N/R"/>
    <m/>
    <s v="N/R"/>
    <s v="N/R"/>
    <s v="N/R"/>
    <s v="N/R"/>
    <m/>
  </r>
  <r>
    <m/>
    <d v="2026-05-23T00:00:00"/>
    <d v="2026-05-05T00:00:00"/>
    <d v="2026-05-23T00:00:00"/>
    <s v="INC08-FB"/>
    <s v="OK"/>
    <n v="6"/>
    <n v="2"/>
    <n v="336096"/>
    <s v="0001-0002"/>
    <n v="2"/>
    <n v="5457730"/>
    <s v=""/>
    <s v="PERSAN BOX"/>
    <x v="4"/>
    <n v="1.107"/>
    <n v="22.14"/>
    <n v="1"/>
    <x v="7"/>
    <s v="FB"/>
    <n v="600"/>
    <n v="1845"/>
    <d v="2026-05-12T16:40:57"/>
    <x v="15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165"/>
    <s v="0001-0001"/>
    <n v="1"/>
    <n v="5458091"/>
    <s v=""/>
    <s v="ULIBOX"/>
    <x v="4"/>
    <n v="1.3348"/>
    <n v="26.696000000000002"/>
    <n v="1"/>
    <x v="7"/>
    <s v="TE12"/>
    <n v="710"/>
    <n v="1880"/>
    <d v="2026-05-13T09:29:29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178"/>
    <s v="0001-0001"/>
    <n v="1"/>
    <n v="5458155"/>
    <s v=""/>
    <s v="ULIBOX"/>
    <x v="4"/>
    <n v="1.5791999999999999"/>
    <n v="31.584"/>
    <n v="1"/>
    <x v="7"/>
    <s v="TE12"/>
    <n v="840"/>
    <n v="1880"/>
    <d v="2026-05-13T09:29:29"/>
    <x v="15"/>
    <m/>
    <m/>
    <m/>
    <m/>
    <m/>
    <m/>
    <m/>
    <m/>
    <s v="N/R"/>
    <s v="N/R"/>
    <s v="N/R"/>
    <m/>
    <m/>
    <s v="N/R"/>
    <s v="N/R"/>
    <s v="N/R"/>
    <s v="N/R"/>
    <m/>
  </r>
  <r>
    <m/>
    <d v="2026-05-21T00:00:00"/>
    <d v="2026-05-21T00:00:00"/>
    <d v="2026-05-21T00:00:00"/>
    <s v="INC08-TFP"/>
    <e v="#N/A"/>
    <n v="6"/>
    <e v="#N/A"/>
    <n v="336199"/>
    <s v="0001-0001"/>
    <n v="1"/>
    <n v="5458272"/>
    <s v=""/>
    <s v="DANIEL VIDRACEIRO"/>
    <x v="10"/>
    <n v="0.66300000000000003"/>
    <n v="13.26"/>
    <n v="1"/>
    <x v="7"/>
    <s v="TFP"/>
    <n v="650"/>
    <n v="1020"/>
    <d v="2026-05-13T09:32:46"/>
    <x v="15"/>
    <m/>
    <m/>
    <m/>
    <m/>
    <s v="N/R"/>
    <s v="N/R"/>
    <s v="N/R"/>
    <s v="N/R"/>
    <s v="N/R"/>
    <m/>
    <s v="N/R"/>
    <m/>
    <m/>
    <s v="N/R"/>
    <s v="N/R"/>
    <m/>
    <s v="N/R"/>
    <m/>
  </r>
  <r>
    <m/>
    <d v="2026-05-23T00:00:00"/>
    <d v="2026-05-05T00:00:00"/>
    <d v="2026-05-23T00:00:00"/>
    <s v="INC10-TE16"/>
    <s v="OK"/>
    <n v="6"/>
    <n v="2"/>
    <n v="336209"/>
    <s v="0000-0001"/>
    <n v="1"/>
    <n v="5458351"/>
    <s v=""/>
    <s v="VID MORENO"/>
    <x v="4"/>
    <n v="1.9350000000000001"/>
    <n v="48.375"/>
    <n v="1"/>
    <x v="11"/>
    <s v="TE16"/>
    <n v="1000"/>
    <n v="1935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10-TE12"/>
    <s v="OK"/>
    <n v="6"/>
    <n v="2"/>
    <n v="336209"/>
    <s v="0001-0002"/>
    <n v="2"/>
    <n v="5458352"/>
    <s v=""/>
    <s v="VID MORENO"/>
    <x v="4"/>
    <n v="2.0737999999999999"/>
    <n v="51.843800000000002"/>
    <n v="1"/>
    <x v="11"/>
    <s v="TE12"/>
    <n v="1050"/>
    <n v="1975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10-TE16"/>
    <s v="OK"/>
    <n v="6"/>
    <n v="2"/>
    <n v="336210"/>
    <s v="0000-0001"/>
    <n v="1"/>
    <n v="5458353"/>
    <s v=""/>
    <s v="VID MORENO"/>
    <x v="4"/>
    <n v="1.0579000000000001"/>
    <n v="26.446899999999999"/>
    <n v="1"/>
    <x v="11"/>
    <s v="TE16"/>
    <n v="525"/>
    <n v="2015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10-TE16"/>
    <s v="OK"/>
    <n v="6"/>
    <n v="2"/>
    <n v="336210"/>
    <s v="0000-0002"/>
    <n v="2"/>
    <n v="5458354"/>
    <s v=""/>
    <s v="VID MORENO"/>
    <x v="4"/>
    <n v="1.0948"/>
    <n v="27.370999999999999"/>
    <n v="1"/>
    <x v="11"/>
    <s v="TE16"/>
    <n v="542"/>
    <n v="2020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10-TF"/>
    <s v="OK"/>
    <n v="6"/>
    <n v="2"/>
    <n v="336212"/>
    <s v="0000-0001"/>
    <n v="1"/>
    <n v="5458360"/>
    <s v=""/>
    <s v="VID MORENO"/>
    <x v="4"/>
    <n v="0.63449999999999995"/>
    <n v="15.862500000000001"/>
    <n v="1"/>
    <x v="11"/>
    <s v="TF"/>
    <n v="940"/>
    <n v="675"/>
    <d v="2026-05-13T09:55:1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10-TF"/>
    <s v="OK"/>
    <n v="6"/>
    <n v="2"/>
    <n v="336212"/>
    <s v="0000-0002"/>
    <n v="2"/>
    <n v="5458361"/>
    <s v=""/>
    <s v="VID MORENO"/>
    <x v="4"/>
    <n v="0.63390000000000002"/>
    <n v="15.8483"/>
    <n v="1"/>
    <x v="11"/>
    <s v="TF"/>
    <n v="935"/>
    <n v="678"/>
    <d v="2026-05-13T09:55:1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10-TF"/>
    <s v="OK"/>
    <n v="6"/>
    <n v="2"/>
    <n v="336212"/>
    <s v="0000-0003"/>
    <n v="3"/>
    <n v="5458362"/>
    <s v=""/>
    <s v="VID MORENO"/>
    <x v="4"/>
    <n v="0.69489999999999996"/>
    <n v="17.373100000000001"/>
    <n v="1"/>
    <x v="11"/>
    <s v="TF"/>
    <n v="1045"/>
    <n v="665"/>
    <d v="2026-05-13T09:55:1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LMN1408-PF"/>
    <s v="OK"/>
    <n v="6"/>
    <n v="4"/>
    <n v="336399"/>
    <s v="0000-0001"/>
    <n v="1"/>
    <n v="5460138"/>
    <s v=""/>
    <s v="TG VID"/>
    <x v="0"/>
    <n v="0.97019999999999995"/>
    <n v="19.404499999999999"/>
    <n v="1"/>
    <x v="23"/>
    <s v="PF"/>
    <n v="985"/>
    <n v="985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N1408-PF"/>
    <s v="OK"/>
    <n v="6"/>
    <n v="4"/>
    <n v="336399"/>
    <s v="0000-0002"/>
    <n v="2"/>
    <n v="5460139"/>
    <s v=""/>
    <s v="TG VID"/>
    <x v="0"/>
    <n v="0.97019999999999995"/>
    <n v="19.404499999999999"/>
    <n v="1"/>
    <x v="23"/>
    <s v="PF"/>
    <n v="985"/>
    <n v="985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N1408-PF"/>
    <s v="OK"/>
    <n v="6"/>
    <n v="4"/>
    <n v="336399"/>
    <s v="0000-0003"/>
    <n v="3"/>
    <n v="5460140"/>
    <s v=""/>
    <s v="TG VID"/>
    <x v="0"/>
    <n v="1.4281999999999999"/>
    <n v="28.565000000000001"/>
    <n v="1"/>
    <x v="23"/>
    <s v="PF"/>
    <n v="985"/>
    <n v="145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N1408-PF"/>
    <s v="OK"/>
    <n v="6"/>
    <n v="4"/>
    <n v="336399"/>
    <s v="0000-0004"/>
    <n v="4"/>
    <n v="5460141"/>
    <s v=""/>
    <s v="TG VID"/>
    <x v="0"/>
    <n v="1.4281999999999999"/>
    <n v="28.565000000000001"/>
    <n v="1"/>
    <x v="23"/>
    <s v="PF"/>
    <n v="985"/>
    <n v="145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N1408-PF"/>
    <s v="OK"/>
    <n v="6"/>
    <n v="4"/>
    <n v="336399"/>
    <s v="0000-0005"/>
    <n v="5"/>
    <n v="5460142"/>
    <s v=""/>
    <s v="TG VID"/>
    <x v="0"/>
    <n v="0.9456"/>
    <n v="18.911999999999999"/>
    <n v="1"/>
    <x v="23"/>
    <s v="PF"/>
    <n v="985"/>
    <n v="96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LMN1408-PF"/>
    <s v="OK"/>
    <n v="6"/>
    <n v="4"/>
    <n v="336399"/>
    <s v="0000-0006"/>
    <n v="6"/>
    <n v="5460143"/>
    <s v=""/>
    <s v="TG VID"/>
    <x v="0"/>
    <n v="1.3919999999999999"/>
    <n v="27.84"/>
    <n v="1"/>
    <x v="23"/>
    <s v="PF"/>
    <n v="960"/>
    <n v="145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437"/>
    <s v="0001-0001"/>
    <n v="1"/>
    <n v="5460373"/>
    <s v=""/>
    <s v="CONSTRULAR LIMEIRA COM DE ESQ"/>
    <x v="4"/>
    <n v="0.68400000000000005"/>
    <n v="13.68"/>
    <n v="1"/>
    <x v="7"/>
    <s v="TF"/>
    <n v="450"/>
    <n v="1520"/>
    <d v="2026-05-13T17:39:2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10-TEM"/>
    <e v="#N/A"/>
    <n v="6"/>
    <e v="#N/A"/>
    <n v="336450"/>
    <s v="0000-0001"/>
    <n v="1"/>
    <n v="5460423"/>
    <s v=""/>
    <s v="ULIBOX"/>
    <x v="4"/>
    <n v="1.9944"/>
    <n v="49.860999999999997"/>
    <n v="1"/>
    <x v="11"/>
    <s v="TEM"/>
    <n v="2380"/>
    <n v="838"/>
    <d v="2026-05-14T08:38:13"/>
    <x v="15"/>
    <m/>
    <m/>
    <m/>
    <m/>
    <m/>
    <m/>
    <m/>
    <m/>
    <s v="N/R"/>
    <s v="N/R"/>
    <s v="N/R"/>
    <m/>
    <m/>
    <m/>
    <s v="N/R"/>
    <m/>
    <s v="N/R"/>
    <m/>
  </r>
  <r>
    <m/>
    <d v="2026-05-23T00:00:00"/>
    <d v="2026-05-05T00:00:00"/>
    <d v="2026-05-23T00:00:00"/>
    <s v="INC10-TEM"/>
    <e v="#N/A"/>
    <n v="6"/>
    <e v="#N/A"/>
    <n v="336450"/>
    <s v="0000-0002"/>
    <n v="2"/>
    <n v="5460424"/>
    <s v=""/>
    <s v="ULIBOX"/>
    <x v="4"/>
    <n v="2.4443999999999999"/>
    <n v="61.11"/>
    <n v="1"/>
    <x v="11"/>
    <s v="TEM"/>
    <n v="2910"/>
    <n v="840"/>
    <d v="2026-05-14T08:38:13"/>
    <x v="15"/>
    <m/>
    <m/>
    <m/>
    <m/>
    <m/>
    <m/>
    <m/>
    <m/>
    <s v="N/R"/>
    <s v="N/R"/>
    <s v="N/R"/>
    <m/>
    <m/>
    <m/>
    <s v="N/R"/>
    <m/>
    <s v="N/R"/>
    <m/>
  </r>
  <r>
    <m/>
    <d v="2026-05-23T00:00:00"/>
    <d v="2026-05-04T00:00:00"/>
    <d v="2026-05-23T00:00:00"/>
    <s v="INC08-TE"/>
    <s v="OK"/>
    <n v="6"/>
    <n v="2"/>
    <n v="336527"/>
    <s v="0000-0010"/>
    <n v="10"/>
    <n v="5460781"/>
    <s v=""/>
    <s v="VID DELTA"/>
    <x v="6"/>
    <n v="8.4900000000000003E-2"/>
    <n v="1.698"/>
    <n v="1"/>
    <x v="7"/>
    <s v="TE"/>
    <n v="300"/>
    <n v="283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"/>
    <s v="OK"/>
    <n v="6"/>
    <n v="2"/>
    <n v="336527"/>
    <s v="0000-0011"/>
    <n v="11"/>
    <n v="5460782"/>
    <s v=""/>
    <s v="VID DELTA"/>
    <x v="6"/>
    <n v="8.4900000000000003E-2"/>
    <n v="1.698"/>
    <n v="1"/>
    <x v="7"/>
    <s v="TE"/>
    <n v="300"/>
    <n v="283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12"/>
    <s v="OK"/>
    <n v="6"/>
    <n v="2"/>
    <n v="336527"/>
    <s v="0000-0016"/>
    <n v="16"/>
    <n v="5460787"/>
    <s v=""/>
    <s v="VID DELTA"/>
    <x v="6"/>
    <n v="0.311"/>
    <n v="6.2205000000000004"/>
    <n v="1"/>
    <x v="7"/>
    <s v="TE12"/>
    <n v="435"/>
    <n v="71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12"/>
    <s v="OK"/>
    <n v="6"/>
    <n v="2"/>
    <n v="336527"/>
    <s v="0000-0017"/>
    <n v="17"/>
    <n v="5460788"/>
    <s v=""/>
    <s v="VID DELTA"/>
    <x v="6"/>
    <n v="0.311"/>
    <n v="6.2205000000000004"/>
    <n v="1"/>
    <x v="7"/>
    <s v="TE12"/>
    <n v="435"/>
    <n v="71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F"/>
    <s v="OK"/>
    <n v="6"/>
    <n v="2"/>
    <n v="336527"/>
    <s v="0000-0018"/>
    <n v="18"/>
    <n v="5460789"/>
    <s v=""/>
    <s v="VID DELTA"/>
    <x v="6"/>
    <n v="0.10009999999999999"/>
    <n v="2.0019999999999998"/>
    <n v="1"/>
    <x v="7"/>
    <s v="TF"/>
    <n v="140"/>
    <n v="715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"/>
    <s v="OK"/>
    <n v="6"/>
    <n v="2"/>
    <n v="336527"/>
    <s v="0001-0001"/>
    <n v="1"/>
    <n v="5460772"/>
    <s v=""/>
    <s v="VID DELTA"/>
    <x v="6"/>
    <n v="0.32850000000000001"/>
    <n v="6.57"/>
    <n v="1"/>
    <x v="7"/>
    <s v="TE"/>
    <n v="450"/>
    <n v="73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"/>
    <s v="OK"/>
    <n v="6"/>
    <n v="2"/>
    <n v="336527"/>
    <s v="0001-0002"/>
    <n v="2"/>
    <n v="5460773"/>
    <s v=""/>
    <s v="VID DELTA"/>
    <x v="6"/>
    <n v="0.32850000000000001"/>
    <n v="6.57"/>
    <n v="1"/>
    <x v="7"/>
    <s v="TE"/>
    <n v="450"/>
    <n v="73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"/>
    <s v="OK"/>
    <n v="6"/>
    <n v="2"/>
    <n v="336527"/>
    <s v="0002-0003"/>
    <n v="3"/>
    <n v="5460774"/>
    <s v=""/>
    <s v="VID DELTA"/>
    <x v="6"/>
    <n v="0.2828"/>
    <n v="5.6550000000000002"/>
    <n v="1"/>
    <x v="7"/>
    <s v="TE"/>
    <n v="390"/>
    <n v="72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"/>
    <s v="OK"/>
    <n v="6"/>
    <n v="2"/>
    <n v="336527"/>
    <s v="0003-0004"/>
    <n v="4"/>
    <n v="5460775"/>
    <s v=""/>
    <s v="VID DELTA"/>
    <x v="6"/>
    <n v="0.21240000000000001"/>
    <n v="4.2480000000000002"/>
    <n v="1"/>
    <x v="7"/>
    <s v="TE"/>
    <n v="295"/>
    <n v="72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"/>
    <s v="OK"/>
    <n v="6"/>
    <n v="2"/>
    <n v="336527"/>
    <s v="0004-0005"/>
    <n v="5"/>
    <n v="5460776"/>
    <s v=""/>
    <s v="VID DELTA"/>
    <x v="6"/>
    <n v="0.216"/>
    <n v="4.32"/>
    <n v="1"/>
    <x v="7"/>
    <s v="TE"/>
    <n v="300"/>
    <n v="72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"/>
    <s v="OK"/>
    <n v="6"/>
    <n v="2"/>
    <n v="336527"/>
    <s v="0004-0006"/>
    <n v="6"/>
    <n v="5460777"/>
    <s v=""/>
    <s v="VID DELTA"/>
    <x v="6"/>
    <n v="0.216"/>
    <n v="4.32"/>
    <n v="1"/>
    <x v="7"/>
    <s v="TE"/>
    <n v="300"/>
    <n v="72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F"/>
    <s v="OK"/>
    <n v="6"/>
    <n v="2"/>
    <n v="336527"/>
    <s v="0007-0009"/>
    <n v="9"/>
    <n v="5460780"/>
    <s v=""/>
    <s v="VID DELTA"/>
    <x v="6"/>
    <n v="0.4002"/>
    <n v="8.0039999999999996"/>
    <n v="1"/>
    <x v="7"/>
    <s v="TF"/>
    <n v="920"/>
    <n v="435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F"/>
    <s v="OK"/>
    <n v="6"/>
    <n v="2"/>
    <n v="336527"/>
    <s v="0008-0012"/>
    <n v="12"/>
    <n v="5460783"/>
    <s v=""/>
    <s v="VID DELTA"/>
    <x v="6"/>
    <n v="0.33300000000000002"/>
    <n v="6.66"/>
    <n v="1"/>
    <x v="7"/>
    <s v="TF"/>
    <n v="370"/>
    <n v="900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F"/>
    <s v="OK"/>
    <n v="6"/>
    <n v="2"/>
    <n v="336527"/>
    <s v="0008-0013"/>
    <n v="13"/>
    <n v="5460784"/>
    <s v=""/>
    <s v="VID DELTA"/>
    <x v="6"/>
    <n v="0.33300000000000002"/>
    <n v="6.66"/>
    <n v="1"/>
    <x v="7"/>
    <s v="TF"/>
    <n v="370"/>
    <n v="900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12"/>
    <s v="OK"/>
    <n v="6"/>
    <n v="2"/>
    <n v="336527"/>
    <s v="0008-0014"/>
    <n v="14"/>
    <n v="5460785"/>
    <s v=""/>
    <s v="VID DELTA"/>
    <x v="6"/>
    <n v="0.39689999999999998"/>
    <n v="7.9379999999999997"/>
    <n v="1"/>
    <x v="7"/>
    <s v="TE12"/>
    <n v="420"/>
    <n v="94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12"/>
    <s v="OK"/>
    <n v="6"/>
    <n v="2"/>
    <n v="336527"/>
    <s v="0008-0015"/>
    <n v="15"/>
    <n v="5460786"/>
    <s v=""/>
    <s v="VID DELTA"/>
    <x v="6"/>
    <n v="0.39689999999999998"/>
    <n v="7.9379999999999997"/>
    <n v="1"/>
    <x v="7"/>
    <s v="TE12"/>
    <n v="420"/>
    <n v="94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F"/>
    <s v="OK"/>
    <n v="6"/>
    <n v="2"/>
    <n v="336527"/>
    <s v="0009-0019"/>
    <n v="19"/>
    <n v="5460790"/>
    <s v=""/>
    <s v="VID DELTA"/>
    <x v="6"/>
    <n v="0.36099999999999999"/>
    <n v="7.22"/>
    <n v="1"/>
    <x v="7"/>
    <s v="TF"/>
    <n v="380"/>
    <n v="950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12"/>
    <s v="OK"/>
    <n v="6"/>
    <n v="2"/>
    <n v="336527"/>
    <s v="0009-0020"/>
    <n v="20"/>
    <n v="5460791"/>
    <s v=""/>
    <s v="VID DELTA"/>
    <x v="6"/>
    <n v="0.42780000000000001"/>
    <n v="8.5570000000000004"/>
    <n v="1"/>
    <x v="7"/>
    <s v="TE12"/>
    <n v="430"/>
    <n v="99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4T00:00:00"/>
    <d v="2026-05-23T00:00:00"/>
    <s v="INC08-TE12"/>
    <s v="OK"/>
    <n v="6"/>
    <n v="2"/>
    <n v="336527"/>
    <s v="0010-0021"/>
    <n v="21"/>
    <n v="5460792"/>
    <s v=""/>
    <s v="VID DELTA"/>
    <x v="6"/>
    <n v="1.8942000000000001"/>
    <n v="37.884"/>
    <n v="1"/>
    <x v="7"/>
    <s v="TE12"/>
    <n v="820"/>
    <n v="231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551"/>
    <s v="0000-0001"/>
    <n v="1"/>
    <n v="5460916"/>
    <s v=""/>
    <s v="INOVA PROJETOS "/>
    <x v="0"/>
    <n v="3.1612"/>
    <n v="63.225000000000001"/>
    <n v="1"/>
    <x v="7"/>
    <s v="TF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551"/>
    <s v="0000-0002"/>
    <n v="2"/>
    <n v="5460917"/>
    <s v=""/>
    <s v="INOVA PROJETOS "/>
    <x v="0"/>
    <n v="3.1612"/>
    <n v="63.225000000000001"/>
    <n v="1"/>
    <x v="7"/>
    <s v="TF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551"/>
    <s v="0000-0003"/>
    <n v="3"/>
    <n v="5460918"/>
    <s v=""/>
    <s v="INOVA PROJETOS "/>
    <x v="0"/>
    <n v="3.1612"/>
    <n v="63.225000000000001"/>
    <n v="1"/>
    <x v="7"/>
    <s v="TF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551"/>
    <s v="0000-0004"/>
    <n v="4"/>
    <n v="5460919"/>
    <s v=""/>
    <s v="INOVA PROJETOS "/>
    <x v="0"/>
    <n v="3.1612"/>
    <n v="63.225000000000001"/>
    <n v="1"/>
    <x v="7"/>
    <s v="TF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551"/>
    <s v="0000-0005"/>
    <n v="5"/>
    <n v="5460920"/>
    <s v=""/>
    <s v="INOVA PROJETOS "/>
    <x v="0"/>
    <n v="1.3592"/>
    <n v="20.3886"/>
    <n v="1"/>
    <x v="9"/>
    <s v="TF"/>
    <n v="701"/>
    <n v="193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551"/>
    <s v="0000-0006"/>
    <n v="6"/>
    <n v="5460921"/>
    <s v=""/>
    <s v="INOVA PROJETOS "/>
    <x v="0"/>
    <n v="1.3592"/>
    <n v="20.3886"/>
    <n v="1"/>
    <x v="9"/>
    <s v="TF"/>
    <n v="701"/>
    <n v="193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1"/>
    <n v="1"/>
    <n v="5461217"/>
    <s v=""/>
    <s v="INOVA PROJETOS "/>
    <x v="0"/>
    <n v="1.5576000000000001"/>
    <n v="31.152200000000001"/>
    <n v="1"/>
    <x v="8"/>
    <s v="TF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2"/>
    <n v="2"/>
    <n v="5461218"/>
    <s v=""/>
    <s v="INOVA PROJETOS "/>
    <x v="0"/>
    <n v="1.5576000000000001"/>
    <n v="31.152200000000001"/>
    <n v="1"/>
    <x v="8"/>
    <s v="TF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3"/>
    <n v="3"/>
    <n v="5461219"/>
    <s v=""/>
    <s v="INOVA PROJETOS "/>
    <x v="0"/>
    <n v="1.5576000000000001"/>
    <n v="31.152200000000001"/>
    <n v="1"/>
    <x v="8"/>
    <s v="TF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4"/>
    <n v="4"/>
    <n v="5461220"/>
    <s v=""/>
    <s v="INOVA PROJETOS "/>
    <x v="0"/>
    <n v="1.5576000000000001"/>
    <n v="31.152200000000001"/>
    <n v="1"/>
    <x v="8"/>
    <s v="TF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5"/>
    <n v="5"/>
    <n v="5461221"/>
    <s v=""/>
    <s v="INOVA PROJETOS "/>
    <x v="0"/>
    <n v="1.4393"/>
    <n v="28.785799999999998"/>
    <n v="1"/>
    <x v="8"/>
    <s v="TF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6"/>
    <n v="6"/>
    <n v="5461222"/>
    <s v=""/>
    <s v="INOVA PROJETOS "/>
    <x v="0"/>
    <n v="1.4393"/>
    <n v="28.785799999999998"/>
    <n v="1"/>
    <x v="8"/>
    <s v="TF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7"/>
    <n v="7"/>
    <n v="5461223"/>
    <s v=""/>
    <s v="INOVA PROJETOS "/>
    <x v="0"/>
    <n v="1.4393"/>
    <n v="28.785799999999998"/>
    <n v="1"/>
    <x v="8"/>
    <s v="TF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FUM08-TF"/>
    <s v="OK"/>
    <n v="6"/>
    <n v="2"/>
    <n v="336592"/>
    <s v="0000-0008"/>
    <n v="8"/>
    <n v="5461224"/>
    <s v=""/>
    <s v="INOVA PROJETOS "/>
    <x v="0"/>
    <n v="1.4393"/>
    <n v="28.785799999999998"/>
    <n v="1"/>
    <x v="8"/>
    <s v="TF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6"/>
    <s v="OK"/>
    <n v="6"/>
    <n v="2"/>
    <n v="336612"/>
    <s v="0001-0001"/>
    <n v="1"/>
    <n v="5461567"/>
    <s v=""/>
    <s v="CONSTRULAR LIMEIRA COM DE ESQ"/>
    <x v="4"/>
    <n v="1.5666"/>
    <n v="31.3325"/>
    <n v="1"/>
    <x v="7"/>
    <s v="TE16"/>
    <n v="755"/>
    <n v="2075"/>
    <d v="2026-05-14T12:35:41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1"/>
    <n v="1"/>
    <n v="5461587"/>
    <s v=""/>
    <s v="DA "/>
    <x v="0"/>
    <n v="0.17860000000000001"/>
    <n v="2.6783999999999999"/>
    <n v="1"/>
    <x v="9"/>
    <s v="TF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2"/>
    <n v="2"/>
    <n v="5461588"/>
    <s v=""/>
    <s v="DA "/>
    <x v="0"/>
    <n v="0.17860000000000001"/>
    <n v="2.6783999999999999"/>
    <n v="1"/>
    <x v="9"/>
    <s v="TF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3"/>
    <n v="3"/>
    <n v="5461589"/>
    <s v=""/>
    <s v="DA "/>
    <x v="0"/>
    <n v="0.17860000000000001"/>
    <n v="2.6783999999999999"/>
    <n v="1"/>
    <x v="9"/>
    <s v="TF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4"/>
    <n v="4"/>
    <n v="5461590"/>
    <s v=""/>
    <s v="DA "/>
    <x v="0"/>
    <n v="0.17860000000000001"/>
    <n v="2.6783999999999999"/>
    <n v="1"/>
    <x v="9"/>
    <s v="TF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5"/>
    <n v="5"/>
    <n v="5461591"/>
    <s v=""/>
    <s v="DA "/>
    <x v="0"/>
    <n v="0.79459999999999997"/>
    <n v="11.9192"/>
    <n v="1"/>
    <x v="9"/>
    <s v="TF"/>
    <n v="1090"/>
    <n v="72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6"/>
    <n v="6"/>
    <n v="5461592"/>
    <s v=""/>
    <s v="DA "/>
    <x v="0"/>
    <n v="0.79459999999999997"/>
    <n v="11.9192"/>
    <n v="1"/>
    <x v="9"/>
    <s v="TF"/>
    <n v="1090"/>
    <n v="72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7"/>
    <n v="7"/>
    <n v="5461593"/>
    <s v=""/>
    <s v="DA "/>
    <x v="0"/>
    <n v="0.39539999999999997"/>
    <n v="5.9314"/>
    <n v="1"/>
    <x v="9"/>
    <s v="TF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8"/>
    <n v="8"/>
    <n v="5461594"/>
    <s v=""/>
    <s v="DA "/>
    <x v="0"/>
    <n v="0.39539999999999997"/>
    <n v="5.9314"/>
    <n v="1"/>
    <x v="9"/>
    <s v="TF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09"/>
    <n v="9"/>
    <n v="5461595"/>
    <s v=""/>
    <s v="DA "/>
    <x v="0"/>
    <n v="0.39539999999999997"/>
    <n v="5.9314"/>
    <n v="1"/>
    <x v="9"/>
    <s v="TF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619"/>
    <s v="0000-0010"/>
    <n v="10"/>
    <n v="5461596"/>
    <s v=""/>
    <s v="DA "/>
    <x v="0"/>
    <n v="0.39539999999999997"/>
    <n v="5.9314"/>
    <n v="1"/>
    <x v="9"/>
    <s v="TF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6"/>
    <s v="OK"/>
    <n v="6"/>
    <n v="2"/>
    <n v="336639"/>
    <s v="0000-0001"/>
    <n v="1"/>
    <n v="5461684"/>
    <s v=""/>
    <s v="VID LIBRIANI"/>
    <x v="14"/>
    <n v="1.1752"/>
    <n v="23.504000000000001"/>
    <n v="1"/>
    <x v="7"/>
    <s v="TE16"/>
    <n v="565"/>
    <n v="2080"/>
    <d v="2026-05-14T12:33:57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26"/>
    <s v="0000-0001"/>
    <n v="1"/>
    <n v="5462308"/>
    <s v=""/>
    <s v="VIDRO.FORTE"/>
    <x v="4"/>
    <n v="2.6909999999999998"/>
    <n v="53.82"/>
    <n v="1"/>
    <x v="7"/>
    <s v="TF"/>
    <n v="2070"/>
    <n v="1300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26"/>
    <s v="0000-0002"/>
    <n v="2"/>
    <n v="5462309"/>
    <s v=""/>
    <s v="VIDRO.FORTE"/>
    <x v="4"/>
    <n v="2.7"/>
    <n v="54"/>
    <n v="1"/>
    <x v="7"/>
    <s v="TF"/>
    <n v="1350"/>
    <n v="2000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26"/>
    <s v="0000-0003"/>
    <n v="3"/>
    <n v="5462310"/>
    <s v=""/>
    <s v="VIDRO.FORTE"/>
    <x v="4"/>
    <n v="2.7134999999999998"/>
    <n v="54.27"/>
    <n v="1"/>
    <x v="7"/>
    <s v="TF"/>
    <n v="1350"/>
    <n v="2010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726"/>
    <s v="0000-0005"/>
    <n v="5"/>
    <n v="5462312"/>
    <s v=""/>
    <s v="VIDRO.FORTE"/>
    <x v="4"/>
    <n v="0.50049999999999994"/>
    <n v="7.5075000000000003"/>
    <n v="1"/>
    <x v="9"/>
    <s v="TF"/>
    <n v="700"/>
    <n v="715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6"/>
    <s v="OK"/>
    <n v="6"/>
    <n v="2"/>
    <n v="336726"/>
    <s v="0001-0004"/>
    <n v="4"/>
    <n v="5462311"/>
    <s v=""/>
    <s v="VIDRO.FORTE"/>
    <x v="4"/>
    <n v="1.8089999999999999"/>
    <n v="36.18"/>
    <n v="1"/>
    <x v="7"/>
    <s v="TE16"/>
    <n v="900"/>
    <n v="2010"/>
    <d v="2026-05-14T15:29:51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29"/>
    <s v="0000-0001"/>
    <n v="1"/>
    <n v="5462325"/>
    <s v=""/>
    <s v="VID LIBRIANI"/>
    <x v="14"/>
    <n v="0.24099999999999999"/>
    <n v="4.8204000000000002"/>
    <n v="1"/>
    <x v="7"/>
    <s v="TF"/>
    <n v="1854"/>
    <n v="130"/>
    <d v="2026-05-14T15:27:09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40"/>
    <s v="0001-0001"/>
    <n v="1"/>
    <n v="5462384"/>
    <s v=""/>
    <s v="VIDRO.FORTE"/>
    <x v="4"/>
    <n v="0.78049999999999997"/>
    <n v="15.61"/>
    <n v="1"/>
    <x v="7"/>
    <s v="TF"/>
    <n v="700"/>
    <n v="111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1-0002"/>
    <n v="2"/>
    <n v="5462385"/>
    <s v=""/>
    <s v="VIDRO.FORTE"/>
    <x v="4"/>
    <n v="0.86619999999999997"/>
    <n v="17.324999999999999"/>
    <n v="1"/>
    <x v="7"/>
    <s v="TE12"/>
    <n v="750"/>
    <n v="115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40"/>
    <s v="0002-0003"/>
    <n v="3"/>
    <n v="5462386"/>
    <s v=""/>
    <s v="VIDRO.FORTE"/>
    <x v="4"/>
    <n v="0.54249999999999998"/>
    <n v="10.85"/>
    <n v="1"/>
    <x v="7"/>
    <s v="TF"/>
    <n v="500"/>
    <n v="108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40"/>
    <s v="0002-0004"/>
    <n v="4"/>
    <n v="5462387"/>
    <s v=""/>
    <s v="VIDRO.FORTE"/>
    <x v="4"/>
    <n v="0.54249999999999998"/>
    <n v="10.85"/>
    <n v="1"/>
    <x v="7"/>
    <s v="TF"/>
    <n v="500"/>
    <n v="108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2-0005"/>
    <n v="5"/>
    <n v="5462388"/>
    <s v=""/>
    <s v="VIDRO.FORTE"/>
    <x v="4"/>
    <n v="0.61880000000000002"/>
    <n v="12.375"/>
    <n v="1"/>
    <x v="7"/>
    <s v="TE12"/>
    <n v="550"/>
    <n v="112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2-0006"/>
    <n v="6"/>
    <n v="5462389"/>
    <s v=""/>
    <s v="VIDRO.FORTE"/>
    <x v="4"/>
    <n v="0.61880000000000002"/>
    <n v="12.375"/>
    <n v="1"/>
    <x v="7"/>
    <s v="TE12"/>
    <n v="550"/>
    <n v="112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40"/>
    <s v="0003-0007"/>
    <n v="7"/>
    <n v="5462390"/>
    <s v=""/>
    <s v="VIDRO.FORTE"/>
    <x v="4"/>
    <n v="1.4735"/>
    <n v="29.47"/>
    <n v="1"/>
    <x v="7"/>
    <s v="TF"/>
    <n v="700"/>
    <n v="210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3-0008"/>
    <n v="8"/>
    <n v="5462391"/>
    <s v=""/>
    <s v="VIDRO.FORTE"/>
    <x v="4"/>
    <n v="1.6088"/>
    <n v="32.174999999999997"/>
    <n v="1"/>
    <x v="7"/>
    <s v="TE12"/>
    <n v="750"/>
    <n v="214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40"/>
    <s v="0004-0009"/>
    <n v="9"/>
    <n v="5462392"/>
    <s v=""/>
    <s v="VIDRO.FORTE"/>
    <x v="4"/>
    <n v="1.4350000000000001"/>
    <n v="28.7"/>
    <n v="1"/>
    <x v="7"/>
    <s v="TF"/>
    <n v="700"/>
    <n v="2050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4-0010"/>
    <n v="10"/>
    <n v="5462393"/>
    <s v=""/>
    <s v="VIDRO.FORTE"/>
    <x v="4"/>
    <n v="1.5674999999999999"/>
    <n v="31.35"/>
    <n v="1"/>
    <x v="7"/>
    <s v="TE12"/>
    <n v="750"/>
    <n v="2090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5-0011"/>
    <n v="11"/>
    <n v="5462394"/>
    <s v=""/>
    <s v="VIDRO.FORTE"/>
    <x v="4"/>
    <n v="0.25"/>
    <n v="5"/>
    <n v="1"/>
    <x v="7"/>
    <s v="TE12"/>
    <n v="500"/>
    <n v="500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6-0012"/>
    <n v="12"/>
    <n v="5462395"/>
    <s v=""/>
    <s v="VIDRO.FORTE"/>
    <x v="4"/>
    <n v="0.31059999999999999"/>
    <n v="6.2130000000000001"/>
    <n v="1"/>
    <x v="7"/>
    <s v="TE12"/>
    <n v="570"/>
    <n v="54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"/>
    <s v="OK"/>
    <n v="6"/>
    <n v="2"/>
    <n v="336740"/>
    <s v="0007-0013"/>
    <n v="13"/>
    <n v="5462396"/>
    <s v=""/>
    <s v="VIDRO.FORTE"/>
    <x v="4"/>
    <n v="0.4304"/>
    <n v="8.6069999999999993"/>
    <n v="1"/>
    <x v="7"/>
    <s v="TE"/>
    <n v="570"/>
    <n v="75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6"/>
    <s v="OK"/>
    <n v="6"/>
    <n v="2"/>
    <n v="336740"/>
    <s v="0008-0014"/>
    <n v="14"/>
    <n v="5462397"/>
    <s v=""/>
    <s v="VIDRO.FORTE"/>
    <x v="4"/>
    <n v="1.7367999999999999"/>
    <n v="34.735999999999997"/>
    <n v="1"/>
    <x v="7"/>
    <s v="TE16"/>
    <n v="835"/>
    <n v="2080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40"/>
    <s v="0009-0015"/>
    <n v="15"/>
    <n v="5462398"/>
    <s v=""/>
    <s v="VIDRO.FORTE"/>
    <x v="4"/>
    <n v="0.79449999999999998"/>
    <n v="15.89"/>
    <n v="1"/>
    <x v="7"/>
    <s v="TF"/>
    <n v="700"/>
    <n v="113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09-0016"/>
    <n v="16"/>
    <n v="5462399"/>
    <s v=""/>
    <s v="VIDRO.FORTE"/>
    <x v="4"/>
    <n v="0.88119999999999998"/>
    <n v="17.625"/>
    <n v="1"/>
    <x v="7"/>
    <s v="TE12"/>
    <n v="750"/>
    <n v="117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740"/>
    <s v="0010-0017"/>
    <n v="17"/>
    <n v="5462400"/>
    <s v=""/>
    <s v="VIDRO.FORTE"/>
    <x v="4"/>
    <n v="0.876"/>
    <n v="17.52"/>
    <n v="1"/>
    <x v="7"/>
    <s v="TF"/>
    <n v="800"/>
    <n v="109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40"/>
    <s v="0010-0018"/>
    <n v="18"/>
    <n v="5462401"/>
    <s v=""/>
    <s v="VIDRO.FORTE"/>
    <x v="4"/>
    <n v="0.90800000000000003"/>
    <n v="18.16"/>
    <n v="1"/>
    <x v="7"/>
    <s v="TE12"/>
    <n v="800"/>
    <n v="113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741"/>
    <s v="0000-0001"/>
    <n v="1"/>
    <n v="5462402"/>
    <s v=""/>
    <s v="VIDRO.FORTE"/>
    <x v="4"/>
    <n v="1.2"/>
    <n v="18"/>
    <n v="1"/>
    <x v="9"/>
    <s v="TF"/>
    <n v="1600"/>
    <n v="750"/>
    <d v="2026-05-14T15:28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E12"/>
    <s v="OK"/>
    <n v="6"/>
    <n v="2"/>
    <n v="336751"/>
    <s v="0001-0001"/>
    <n v="1"/>
    <n v="5462514"/>
    <s v=""/>
    <s v="VID LIBRIANI"/>
    <x v="14"/>
    <n v="1.6160000000000001"/>
    <n v="32.32"/>
    <n v="1"/>
    <x v="7"/>
    <s v="TE12"/>
    <n v="800"/>
    <n v="2020"/>
    <d v="2026-05-14T16:44:02"/>
    <x v="15"/>
    <m/>
    <m/>
    <m/>
    <m/>
    <m/>
    <m/>
    <m/>
    <m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756"/>
    <s v="0001-0001"/>
    <n v="1"/>
    <n v="5462532"/>
    <s v=""/>
    <s v="CONSTRULAR LIMEIRA COM DE ESQ"/>
    <x v="4"/>
    <n v="0.58120000000000005"/>
    <n v="8.7180999999999997"/>
    <n v="1"/>
    <x v="9"/>
    <s v="TF"/>
    <n v="665"/>
    <n v="874"/>
    <d v="2026-05-14T17:11:18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6-TF"/>
    <s v="OK"/>
    <n v="6"/>
    <n v="2"/>
    <n v="336756"/>
    <s v="0001-0002"/>
    <n v="2"/>
    <n v="5462533"/>
    <s v=""/>
    <s v="CONSTRULAR LIMEIRA COM DE ESQ"/>
    <x v="4"/>
    <n v="0.58120000000000005"/>
    <n v="8.7180999999999997"/>
    <n v="1"/>
    <x v="9"/>
    <s v="TF"/>
    <n v="665"/>
    <n v="874"/>
    <d v="2026-05-14T17:11:18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3T00:00:00"/>
    <d v="2026-05-05T00:00:00"/>
    <d v="2026-05-23T00:00:00"/>
    <s v="INC08-TF"/>
    <s v="OK"/>
    <n v="6"/>
    <n v="2"/>
    <n v="336812"/>
    <s v="0000-0001"/>
    <n v="1"/>
    <n v="5463043"/>
    <s v=""/>
    <s v="DA "/>
    <x v="0"/>
    <n v="1.1788000000000001"/>
    <n v="23.576599999999999"/>
    <n v="1"/>
    <x v="7"/>
    <s v="TF"/>
    <n v="599"/>
    <n v="1968"/>
    <d v="2026-05-15T09:27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MBI03-CC"/>
    <s v="OK"/>
    <n v="7"/>
    <n v="1"/>
    <n v="330554"/>
    <s v="0000-0001"/>
    <n v="1"/>
    <n v="5415546"/>
    <s v=""/>
    <s v="GRUPO LUCHI ESQ"/>
    <x v="1"/>
    <n v="0.2271"/>
    <n v="1.7029000000000001"/>
    <n v="1"/>
    <x v="6"/>
    <s v="CC"/>
    <n v="476"/>
    <n v="477"/>
    <d v="2026-04-17T11:54:41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4T00:00:00"/>
    <d v="2026-05-07T00:00:00"/>
    <d v="2026-05-24T00:00:00"/>
    <s v="MBI03-CC"/>
    <s v="OK"/>
    <n v="7"/>
    <n v="1"/>
    <n v="330554"/>
    <s v="0000-0002"/>
    <n v="2"/>
    <n v="5415547"/>
    <s v=""/>
    <s v="GRUPO LUCHI ESQ"/>
    <x v="1"/>
    <n v="0.1376"/>
    <n v="1.0321"/>
    <n v="1"/>
    <x v="6"/>
    <s v="CC"/>
    <n v="495"/>
    <n v="278"/>
    <d v="2026-04-17T11:54:41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4T00:00:00"/>
    <d v="2026-05-07T00:00:00"/>
    <d v="2026-05-24T00:00:00"/>
    <s v="MBI03-CC"/>
    <s v="OK"/>
    <n v="7"/>
    <n v="1"/>
    <n v="330554"/>
    <s v="0000-0003"/>
    <n v="3"/>
    <n v="5415548"/>
    <s v=""/>
    <s v="GRUPO LUCHI ESQ"/>
    <x v="1"/>
    <n v="0.18"/>
    <n v="1.3496999999999999"/>
    <n v="1"/>
    <x v="6"/>
    <s v="CC"/>
    <n v="547"/>
    <n v="329"/>
    <d v="2026-04-17T11:54:41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04"/>
    <n v="4"/>
    <n v="5415549"/>
    <s v=""/>
    <s v="GRUPO LUCHI ESQ"/>
    <x v="1"/>
    <n v="1.6418999999999999"/>
    <n v="24.628900000000002"/>
    <n v="1"/>
    <x v="9"/>
    <s v="TF"/>
    <n v="661"/>
    <n v="248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07"/>
    <n v="7"/>
    <n v="5415552"/>
    <s v=""/>
    <s v="GRUPO LUCHI ESQ"/>
    <x v="1"/>
    <n v="1.3562000000000001"/>
    <n v="20.342600000000001"/>
    <n v="1"/>
    <x v="9"/>
    <s v="TF"/>
    <n v="531"/>
    <n v="255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08"/>
    <n v="8"/>
    <n v="5415553"/>
    <s v=""/>
    <s v="GRUPO LUCHI ESQ"/>
    <x v="1"/>
    <n v="1.3562000000000001"/>
    <n v="20.342600000000001"/>
    <n v="1"/>
    <x v="9"/>
    <s v="TF"/>
    <n v="531"/>
    <n v="255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09"/>
    <n v="9"/>
    <n v="5415554"/>
    <s v=""/>
    <s v="GRUPO LUCHI ESQ"/>
    <x v="1"/>
    <n v="0.4894"/>
    <n v="7.3414000000000001"/>
    <n v="1"/>
    <x v="9"/>
    <s v="TF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10"/>
    <n v="10"/>
    <n v="5415555"/>
    <s v=""/>
    <s v="GRUPO LUCHI ESQ"/>
    <x v="1"/>
    <n v="0.4894"/>
    <n v="7.3414000000000001"/>
    <n v="1"/>
    <x v="9"/>
    <s v="TF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11"/>
    <n v="11"/>
    <n v="5415556"/>
    <s v=""/>
    <s v="GRUPO LUCHI ESQ"/>
    <x v="1"/>
    <n v="0.3145"/>
    <n v="4.7173999999999996"/>
    <n v="1"/>
    <x v="9"/>
    <s v="TF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12"/>
    <n v="12"/>
    <n v="5415557"/>
    <s v=""/>
    <s v="GRUPO LUCHI ESQ"/>
    <x v="1"/>
    <n v="0.3145"/>
    <n v="4.7173999999999996"/>
    <n v="1"/>
    <x v="9"/>
    <s v="TF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13"/>
    <n v="13"/>
    <n v="5415558"/>
    <s v=""/>
    <s v="GRUPO LUCHI ESQ"/>
    <x v="1"/>
    <n v="0.4894"/>
    <n v="7.3414000000000001"/>
    <n v="1"/>
    <x v="9"/>
    <s v="TF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4"/>
    <s v="0000-0014"/>
    <n v="14"/>
    <n v="5415559"/>
    <s v=""/>
    <s v="GRUPO LUCHI ESQ"/>
    <x v="1"/>
    <n v="0.4894"/>
    <n v="7.3414000000000001"/>
    <n v="1"/>
    <x v="9"/>
    <s v="TF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5"/>
    <s v="0000-0001"/>
    <n v="1"/>
    <n v="5415560"/>
    <s v=""/>
    <s v="GRUPO LUCHI ESQ"/>
    <x v="1"/>
    <n v="0.3145"/>
    <n v="4.7173999999999996"/>
    <n v="1"/>
    <x v="9"/>
    <s v="TF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5"/>
    <s v="0000-0002"/>
    <n v="2"/>
    <n v="5415561"/>
    <s v=""/>
    <s v="GRUPO LUCHI ESQ"/>
    <x v="1"/>
    <n v="0.3145"/>
    <n v="4.7173999999999996"/>
    <n v="1"/>
    <x v="9"/>
    <s v="TF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5"/>
    <s v="0000-0003"/>
    <n v="3"/>
    <n v="5415562"/>
    <s v=""/>
    <s v="GRUPO LUCHI ESQ"/>
    <x v="1"/>
    <n v="2.0261999999999998"/>
    <n v="30.392499999999998"/>
    <n v="1"/>
    <x v="9"/>
    <s v="TF"/>
    <n v="1410"/>
    <n v="143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5"/>
    <s v="0000-0004"/>
    <n v="4"/>
    <n v="5415563"/>
    <s v=""/>
    <s v="GRUPO LUCHI ESQ"/>
    <x v="1"/>
    <n v="2.0261999999999998"/>
    <n v="30.392499999999998"/>
    <n v="1"/>
    <x v="9"/>
    <s v="TF"/>
    <n v="1410"/>
    <n v="143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5"/>
    <s v="0000-0005"/>
    <n v="5"/>
    <n v="5415564"/>
    <s v=""/>
    <s v="GRUPO LUCHI ESQ"/>
    <x v="1"/>
    <n v="0.96789999999999998"/>
    <n v="14.519"/>
    <n v="1"/>
    <x v="9"/>
    <s v="TF"/>
    <n v="1449"/>
    <n v="668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5"/>
    <s v="0000-0006"/>
    <n v="6"/>
    <n v="5415565"/>
    <s v=""/>
    <s v="GRUPO LUCHI ESQ"/>
    <x v="1"/>
    <n v="0.96789999999999998"/>
    <n v="14.519"/>
    <n v="1"/>
    <x v="9"/>
    <s v="TF"/>
    <n v="1449"/>
    <n v="668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6-TF"/>
    <s v="OK"/>
    <n v="7"/>
    <n v="2"/>
    <n v="330555"/>
    <s v="0000-0008"/>
    <n v="8"/>
    <n v="5415567"/>
    <s v=""/>
    <s v="GRUPO LUCHI ESQ"/>
    <x v="1"/>
    <n v="0.57389999999999997"/>
    <n v="8.6079000000000008"/>
    <n v="1"/>
    <x v="9"/>
    <s v="TF"/>
    <n v="591"/>
    <n v="971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0555"/>
    <s v="0000-0009"/>
    <n v="9"/>
    <n v="5415568"/>
    <s v=""/>
    <s v="GRUPO LUCHI ESQ"/>
    <x v="1"/>
    <n v="1.8714999999999999"/>
    <n v="37.430500000000002"/>
    <n v="1"/>
    <x v="7"/>
    <s v="TF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0555"/>
    <s v="0000-0010"/>
    <n v="10"/>
    <n v="5415569"/>
    <s v=""/>
    <s v="GRUPO LUCHI ESQ"/>
    <x v="1"/>
    <n v="1.8714999999999999"/>
    <n v="37.430500000000002"/>
    <n v="1"/>
    <x v="7"/>
    <s v="TF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0555"/>
    <s v="0000-0011"/>
    <n v="11"/>
    <n v="5415570"/>
    <s v=""/>
    <s v="GRUPO LUCHI ESQ"/>
    <x v="1"/>
    <n v="1.8714999999999999"/>
    <n v="37.430500000000002"/>
    <n v="1"/>
    <x v="7"/>
    <s v="TF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0555"/>
    <s v="0000-0012"/>
    <n v="12"/>
    <n v="5415571"/>
    <s v=""/>
    <s v="GRUPO LUCHI ESQ"/>
    <x v="1"/>
    <n v="1.8714999999999999"/>
    <n v="37.430500000000002"/>
    <n v="1"/>
    <x v="7"/>
    <s v="TF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10-TF"/>
    <s v="OK"/>
    <n v="7"/>
    <n v="2"/>
    <n v="330555"/>
    <s v="0000-0014"/>
    <n v="14"/>
    <n v="5415573"/>
    <s v=""/>
    <s v="GRUPO LUCHI ESQ"/>
    <x v="1"/>
    <n v="2.2963"/>
    <n v="57.407400000000003"/>
    <n v="1"/>
    <x v="11"/>
    <s v="TF"/>
    <n v="962"/>
    <n v="238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10-TF"/>
    <s v="OK"/>
    <n v="7"/>
    <n v="2"/>
    <n v="330555"/>
    <s v="0000-0015"/>
    <n v="15"/>
    <n v="5415574"/>
    <s v=""/>
    <s v="GRUPO LUCHI ESQ"/>
    <x v="1"/>
    <n v="2.2963"/>
    <n v="57.407400000000003"/>
    <n v="1"/>
    <x v="11"/>
    <s v="TF"/>
    <n v="962"/>
    <n v="238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5T00:00:00"/>
    <d v="2026-05-24T00:00:00"/>
    <s v="INC10-LTF"/>
    <e v="#N/A"/>
    <n v="7"/>
    <e v="#N/A"/>
    <n v="335506"/>
    <s v="0000-0003"/>
    <n v="3"/>
    <n v="5453151"/>
    <s v=""/>
    <s v="DIVIBRAS"/>
    <x v="19"/>
    <n v="1.1399999999999999"/>
    <n v="28.5"/>
    <n v="1"/>
    <x v="11"/>
    <s v="LTF"/>
    <n v="1140"/>
    <n v="1000"/>
    <d v="2026-05-08T10:46:01"/>
    <x v="16"/>
    <m/>
    <m/>
    <m/>
    <m/>
    <s v="N/R"/>
    <s v="N/R"/>
    <s v="N/R"/>
    <s v="N/R"/>
    <s v="N/R"/>
    <s v="N/R"/>
    <m/>
    <m/>
    <m/>
    <s v="N/R"/>
    <s v="N/R"/>
    <m/>
    <s v="N/R"/>
    <d v="2026-05-15T09:17:09"/>
  </r>
  <r>
    <m/>
    <d v="2026-05-24T00:00:00"/>
    <d v="2026-05-04T00:00:00"/>
    <d v="2026-05-24T00:00:00"/>
    <s v="INC06-TFR"/>
    <e v="#N/A"/>
    <n v="7"/>
    <e v="#N/A"/>
    <n v="335683"/>
    <s v="0000-0001"/>
    <n v="1"/>
    <n v="5454318"/>
    <s v=""/>
    <s v="DECDECOR ESQ, REVESTIMENTOS &amp; DECORACOES"/>
    <x v="2"/>
    <n v="0.64"/>
    <n v="9.6"/>
    <n v="1"/>
    <x v="9"/>
    <s v="TFR"/>
    <n v="800"/>
    <n v="800"/>
    <d v="2026-05-11T23:57:25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4T00:00:00"/>
    <d v="2026-05-24T00:00:00"/>
    <s v="VRD08-TE12"/>
    <s v="OK"/>
    <n v="7"/>
    <n v="2"/>
    <n v="336011"/>
    <s v="0001-0001"/>
    <n v="1"/>
    <n v="5456905"/>
    <s v=""/>
    <s v="M&amp;G VID"/>
    <x v="2"/>
    <n v="0.41810000000000003"/>
    <n v="8.3620000000000001"/>
    <n v="1"/>
    <x v="19"/>
    <s v="TE12"/>
    <n v="740"/>
    <n v="565"/>
    <d v="2026-05-12T15:51:14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08-TE12"/>
    <s v="OK"/>
    <n v="7"/>
    <n v="2"/>
    <n v="336238"/>
    <s v="0001-0001"/>
    <n v="1"/>
    <n v="5458903"/>
    <s v=""/>
    <s v="VID SAO PAULO"/>
    <x v="17"/>
    <n v="1.8314999999999999"/>
    <n v="36.630000000000003"/>
    <n v="1"/>
    <x v="7"/>
    <s v="TE12"/>
    <n v="925"/>
    <n v="1980"/>
    <d v="2026-05-13T11:45:34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08-TF"/>
    <s v="OK"/>
    <n v="7"/>
    <n v="2"/>
    <n v="336238"/>
    <s v="0001-0002"/>
    <n v="2"/>
    <n v="5458904"/>
    <s v=""/>
    <s v="VID SAO PAULO"/>
    <x v="17"/>
    <n v="1.7019"/>
    <n v="34.037500000000001"/>
    <n v="1"/>
    <x v="7"/>
    <s v="TF"/>
    <n v="875"/>
    <n v="1945"/>
    <d v="2026-05-13T11:45:34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08-TE12"/>
    <s v="OK"/>
    <n v="7"/>
    <n v="2"/>
    <n v="336240"/>
    <s v="0001-0001"/>
    <n v="1"/>
    <n v="5458910"/>
    <s v=""/>
    <s v="VID SAO PAULO"/>
    <x v="17"/>
    <n v="1.8117000000000001"/>
    <n v="36.234000000000002"/>
    <n v="1"/>
    <x v="7"/>
    <s v="TE12"/>
    <n v="915"/>
    <n v="1980"/>
    <d v="2026-05-13T11:45:34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08-TF"/>
    <s v="OK"/>
    <n v="7"/>
    <n v="2"/>
    <n v="336240"/>
    <s v="0001-0002"/>
    <n v="2"/>
    <n v="5458911"/>
    <s v=""/>
    <s v="VID SAO PAULO"/>
    <x v="17"/>
    <n v="1.6823999999999999"/>
    <n v="33.648499999999999"/>
    <n v="1"/>
    <x v="7"/>
    <s v="TF"/>
    <n v="865"/>
    <n v="1945"/>
    <d v="2026-05-13T11:45:34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0-0011"/>
    <n v="11"/>
    <n v="5459216"/>
    <s v=""/>
    <s v="VID SAO PAULO"/>
    <x v="17"/>
    <n v="0.4"/>
    <n v="10"/>
    <n v="1"/>
    <x v="11"/>
    <s v="TE12"/>
    <n v="800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0-0016"/>
    <n v="16"/>
    <n v="5459694"/>
    <s v=""/>
    <s v="VID SAO PAULO"/>
    <x v="17"/>
    <n v="0.58299999999999996"/>
    <n v="14.574999999999999"/>
    <n v="1"/>
    <x v="11"/>
    <s v="TE12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1-0001"/>
    <n v="1"/>
    <n v="5459206"/>
    <s v=""/>
    <s v="VID SAO PAULO"/>
    <x v="17"/>
    <n v="0.55100000000000005"/>
    <n v="13.775"/>
    <n v="1"/>
    <x v="11"/>
    <s v="TE12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1-0002"/>
    <n v="2"/>
    <n v="5459207"/>
    <s v=""/>
    <s v="VID SAO PAULO"/>
    <x v="17"/>
    <n v="0.55100000000000005"/>
    <n v="13.775"/>
    <n v="1"/>
    <x v="11"/>
    <s v="TE12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1-0003"/>
    <n v="3"/>
    <n v="5459208"/>
    <s v=""/>
    <s v="VID SAO PAULO"/>
    <x v="17"/>
    <n v="0.55100000000000005"/>
    <n v="13.775"/>
    <n v="1"/>
    <x v="11"/>
    <s v="TE12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1-0004"/>
    <n v="4"/>
    <n v="5459209"/>
    <s v=""/>
    <s v="VID SAO PAULO"/>
    <x v="17"/>
    <n v="0.55100000000000005"/>
    <n v="13.775"/>
    <n v="1"/>
    <x v="11"/>
    <s v="TE12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1-0005"/>
    <n v="5"/>
    <n v="5459210"/>
    <s v=""/>
    <s v="VID SAO PAULO"/>
    <x v="17"/>
    <n v="0.55100000000000005"/>
    <n v="13.775"/>
    <n v="1"/>
    <x v="11"/>
    <s v="TE12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1-0006"/>
    <n v="6"/>
    <n v="5459211"/>
    <s v=""/>
    <s v="VID SAO PAULO"/>
    <x v="17"/>
    <n v="0.55100000000000005"/>
    <n v="13.775"/>
    <n v="1"/>
    <x v="11"/>
    <s v="TE12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2-0007"/>
    <n v="7"/>
    <n v="5459212"/>
    <s v=""/>
    <s v="VID SAO PAULO"/>
    <x v="17"/>
    <n v="0.60199999999999998"/>
    <n v="15.05"/>
    <n v="1"/>
    <x v="11"/>
    <s v="TE12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2-0008"/>
    <n v="8"/>
    <n v="5459213"/>
    <s v=""/>
    <s v="VID SAO PAULO"/>
    <x v="17"/>
    <n v="0.60199999999999998"/>
    <n v="15.05"/>
    <n v="1"/>
    <x v="11"/>
    <s v="TE12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2-0009"/>
    <n v="9"/>
    <n v="5459214"/>
    <s v=""/>
    <s v="VID SAO PAULO"/>
    <x v="17"/>
    <n v="0.60199999999999998"/>
    <n v="15.05"/>
    <n v="1"/>
    <x v="11"/>
    <s v="TE12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2-0010"/>
    <n v="10"/>
    <n v="5459215"/>
    <s v=""/>
    <s v="VID SAO PAULO"/>
    <x v="17"/>
    <n v="0.60199999999999998"/>
    <n v="15.05"/>
    <n v="1"/>
    <x v="11"/>
    <s v="TE12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3-0012"/>
    <n v="12"/>
    <n v="5459217"/>
    <s v=""/>
    <s v="VID SAO PAULO"/>
    <x v="17"/>
    <n v="0.58299999999999996"/>
    <n v="14.574999999999999"/>
    <n v="1"/>
    <x v="11"/>
    <s v="TE12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3-0013"/>
    <n v="13"/>
    <n v="5459218"/>
    <s v=""/>
    <s v="VID SAO PAULO"/>
    <x v="17"/>
    <n v="0.58299999999999996"/>
    <n v="14.574999999999999"/>
    <n v="1"/>
    <x v="11"/>
    <s v="TE12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3-0014"/>
    <n v="14"/>
    <n v="5459219"/>
    <s v=""/>
    <s v="VID SAO PAULO"/>
    <x v="17"/>
    <n v="0.58299999999999996"/>
    <n v="14.574999999999999"/>
    <n v="1"/>
    <x v="11"/>
    <s v="TE12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6T00:00:00"/>
    <d v="2026-05-24T00:00:00"/>
    <s v="INC10-TE12"/>
    <s v="OK"/>
    <n v="7"/>
    <n v="2"/>
    <n v="336286"/>
    <s v="0003-0015"/>
    <n v="15"/>
    <n v="5459220"/>
    <s v=""/>
    <s v="VID SAO PAULO"/>
    <x v="17"/>
    <n v="0.58299999999999996"/>
    <n v="14.574999999999999"/>
    <n v="1"/>
    <x v="11"/>
    <s v="TE12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320"/>
    <s v="0000-0001"/>
    <n v="1"/>
    <n v="5459517"/>
    <s v=""/>
    <s v="GRANGUELLI VID"/>
    <x v="18"/>
    <n v="1.2124999999999999"/>
    <n v="24.25"/>
    <n v="1"/>
    <x v="7"/>
    <s v="TF"/>
    <n v="970"/>
    <n v="1250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320"/>
    <s v="0000-0003"/>
    <n v="3"/>
    <n v="5459519"/>
    <s v=""/>
    <s v="GRANGUELLI VID"/>
    <x v="18"/>
    <n v="1.4211"/>
    <n v="28.420999999999999"/>
    <n v="1"/>
    <x v="7"/>
    <s v="TF"/>
    <n v="970"/>
    <n v="1465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320"/>
    <s v="0000-0005"/>
    <n v="5"/>
    <n v="5459521"/>
    <s v=""/>
    <s v="GRANGUELLI VID"/>
    <x v="18"/>
    <n v="1.4211"/>
    <n v="28.420999999999999"/>
    <n v="1"/>
    <x v="7"/>
    <s v="TF"/>
    <n v="970"/>
    <n v="1465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320"/>
    <s v="0000-0006"/>
    <n v="6"/>
    <n v="5459522"/>
    <s v=""/>
    <s v="GRANGUELLI VID"/>
    <x v="18"/>
    <n v="1.3726"/>
    <n v="27.451000000000001"/>
    <n v="1"/>
    <x v="7"/>
    <s v="TF"/>
    <n v="970"/>
    <n v="1415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10-TEMK"/>
    <e v="#N/A"/>
    <n v="7"/>
    <e v="#N/A"/>
    <n v="336452"/>
    <s v="0000-0001"/>
    <n v="1"/>
    <n v="5460435"/>
    <s v=""/>
    <s v="ITAPE ESQ DE ALUM"/>
    <x v="16"/>
    <n v="1.8358000000000001"/>
    <n v="45.895499999999998"/>
    <n v="1"/>
    <x v="11"/>
    <s v="TEMK"/>
    <n v="2115"/>
    <n v="868"/>
    <d v="2026-05-14T08:38:13"/>
    <x v="16"/>
    <m/>
    <m/>
    <m/>
    <m/>
    <m/>
    <m/>
    <m/>
    <m/>
    <s v="N/R"/>
    <s v="N/R"/>
    <s v="N/R"/>
    <m/>
    <m/>
    <m/>
    <s v="N/R"/>
    <m/>
    <s v="N/R"/>
    <m/>
  </r>
  <r>
    <m/>
    <d v="2026-05-24T00:00:00"/>
    <d v="2026-05-07T00:00:00"/>
    <d v="2026-05-24T00:00:00"/>
    <s v="INC10-TEM"/>
    <e v="#N/A"/>
    <n v="7"/>
    <e v="#N/A"/>
    <n v="336452"/>
    <s v="0000-0002"/>
    <n v="2"/>
    <n v="5460436"/>
    <s v=""/>
    <s v="ITAPE ESQ DE ALUM"/>
    <x v="16"/>
    <n v="1.6224000000000001"/>
    <n v="40.561"/>
    <n v="1"/>
    <x v="11"/>
    <s v="TEM"/>
    <n v="1880"/>
    <n v="863"/>
    <d v="2026-05-14T08:38:13"/>
    <x v="16"/>
    <m/>
    <m/>
    <m/>
    <m/>
    <m/>
    <m/>
    <m/>
    <m/>
    <s v="N/R"/>
    <s v="N/R"/>
    <s v="N/R"/>
    <m/>
    <m/>
    <m/>
    <s v="N/R"/>
    <m/>
    <s v="N/R"/>
    <m/>
  </r>
  <r>
    <m/>
    <d v="2026-05-24T00:00:00"/>
    <d v="2026-05-07T00:00:00"/>
    <d v="2026-05-24T00:00:00"/>
    <s v="INC10-TEMK"/>
    <e v="#N/A"/>
    <n v="7"/>
    <e v="#N/A"/>
    <n v="336452"/>
    <s v="0000-0003"/>
    <n v="3"/>
    <n v="5460437"/>
    <s v=""/>
    <s v="ITAPE ESQ DE ALUM"/>
    <x v="16"/>
    <n v="1.3948"/>
    <n v="34.869"/>
    <n v="1"/>
    <x v="11"/>
    <s v="TEMK"/>
    <n v="1576"/>
    <n v="885"/>
    <d v="2026-05-14T08:38:13"/>
    <x v="16"/>
    <m/>
    <m/>
    <m/>
    <m/>
    <m/>
    <m/>
    <m/>
    <m/>
    <s v="N/R"/>
    <s v="N/R"/>
    <s v="N/R"/>
    <m/>
    <m/>
    <m/>
    <s v="N/R"/>
    <m/>
    <s v="N/R"/>
    <m/>
  </r>
  <r>
    <m/>
    <d v="2026-05-24T00:00:00"/>
    <d v="2026-05-07T00:00:00"/>
    <d v="2026-05-24T00:00:00"/>
    <s v="INC10-TEM"/>
    <e v="#N/A"/>
    <n v="7"/>
    <e v="#N/A"/>
    <n v="336452"/>
    <s v="0000-0004"/>
    <n v="4"/>
    <n v="5460438"/>
    <s v=""/>
    <s v="ITAPE ESQ DE ALUM"/>
    <x v="16"/>
    <n v="1.8986000000000001"/>
    <n v="47.465000000000003"/>
    <n v="1"/>
    <x v="11"/>
    <s v="TEM"/>
    <n v="2200"/>
    <n v="863"/>
    <d v="2026-05-14T08:38:13"/>
    <x v="16"/>
    <m/>
    <m/>
    <m/>
    <m/>
    <m/>
    <m/>
    <m/>
    <m/>
    <s v="N/R"/>
    <s v="N/R"/>
    <s v="N/R"/>
    <m/>
    <m/>
    <m/>
    <s v="N/R"/>
    <m/>
    <s v="N/R"/>
    <m/>
  </r>
  <r>
    <m/>
    <d v="2026-05-24T00:00:00"/>
    <d v="2026-05-06T00:00:00"/>
    <d v="2026-05-24T00:00:00"/>
    <s v="INC06-TFR"/>
    <e v="#N/A"/>
    <n v="7"/>
    <e v="#N/A"/>
    <n v="336635"/>
    <s v="0000-0001"/>
    <n v="1"/>
    <n v="5461677"/>
    <s v=""/>
    <s v="VID SAO PAULO"/>
    <x v="17"/>
    <n v="1.44"/>
    <n v="21.6"/>
    <n v="1"/>
    <x v="9"/>
    <s v="TFR"/>
    <n v="1200"/>
    <n v="1200"/>
    <d v="2026-05-14T12:08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706"/>
    <s v="0000-0002"/>
    <n v="2"/>
    <n v="5462137"/>
    <s v=""/>
    <s v="GRANGUELLI VID"/>
    <x v="18"/>
    <n v="1.3676999999999999"/>
    <n v="27.353999999999999"/>
    <n v="1"/>
    <x v="7"/>
    <s v="TF"/>
    <n v="970"/>
    <n v="141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706"/>
    <s v="0000-0004"/>
    <n v="4"/>
    <n v="5462139"/>
    <s v=""/>
    <s v="GRANGUELLI VID"/>
    <x v="18"/>
    <n v="1.4841"/>
    <n v="29.681999999999999"/>
    <n v="1"/>
    <x v="7"/>
    <s v="TF"/>
    <n v="970"/>
    <n v="153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706"/>
    <s v="0000-0005"/>
    <n v="5"/>
    <n v="5462140"/>
    <s v=""/>
    <s v="GRANGUELLI VID"/>
    <x v="18"/>
    <n v="1.2124999999999999"/>
    <n v="24.25"/>
    <n v="1"/>
    <x v="7"/>
    <s v="TF"/>
    <n v="970"/>
    <n v="125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706"/>
    <s v="0000-0006"/>
    <n v="6"/>
    <n v="5462141"/>
    <s v=""/>
    <s v="GRANGUELLI VID"/>
    <x v="18"/>
    <n v="1.3676999999999999"/>
    <n v="27.353999999999999"/>
    <n v="1"/>
    <x v="7"/>
    <s v="TF"/>
    <n v="970"/>
    <n v="141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7T00:00:00"/>
    <d v="2026-05-24T00:00:00"/>
    <s v="INC08-TF"/>
    <s v="OK"/>
    <n v="7"/>
    <n v="2"/>
    <n v="336706"/>
    <s v="0000-0007"/>
    <n v="7"/>
    <n v="5462142"/>
    <s v=""/>
    <s v="GRANGUELLI VID"/>
    <x v="18"/>
    <n v="1.3676999999999999"/>
    <n v="27.353999999999999"/>
    <n v="1"/>
    <x v="7"/>
    <s v="TF"/>
    <n v="970"/>
    <n v="141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4T00:00:00"/>
    <d v="2026-05-05T00:00:00"/>
    <d v="2026-05-24T00:00:00"/>
    <s v="LMREF08-PF"/>
    <e v="#N/A"/>
    <n v="7"/>
    <e v="#N/A"/>
    <n v="336734"/>
    <s v="0000-0001"/>
    <n v="1"/>
    <n v="5462333"/>
    <s v=""/>
    <s v="DIVIBRAS"/>
    <x v="19"/>
    <n v="3.6568000000000001"/>
    <n v="73.135999999999996"/>
    <n v="1"/>
    <x v="24"/>
    <s v="PF"/>
    <n v="1400"/>
    <n v="2612"/>
    <d v="2026-05-14T16:01:14"/>
    <x v="1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22T00:00:00"/>
    <d v="2026-05-22T00:00:00"/>
    <s v="FUM04-CC"/>
    <e v="#N/A"/>
    <n v="7"/>
    <e v="#N/A"/>
    <n v="336784"/>
    <s v="0000-0001"/>
    <n v="1"/>
    <n v="5462892"/>
    <s v=""/>
    <s v="OLIVEIRA ESQ"/>
    <x v="10"/>
    <n v="0.28960000000000002"/>
    <n v="2.8957999999999999"/>
    <n v="1"/>
    <x v="25"/>
    <s v="CC"/>
    <n v="495"/>
    <n v="585"/>
    <d v="2026-05-14T15:55:04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2T00:00:00"/>
    <d v="2026-05-22T00:00:00"/>
    <d v="2026-05-22T00:00:00"/>
    <s v="MBI03-CC"/>
    <s v="OK"/>
    <n v="7"/>
    <n v="1"/>
    <n v="336784"/>
    <s v="0000-0002"/>
    <n v="2"/>
    <n v="5462893"/>
    <s v=""/>
    <s v="OLIVEIRA ESQ"/>
    <x v="10"/>
    <n v="0.25"/>
    <n v="1.875"/>
    <n v="1"/>
    <x v="6"/>
    <s v="CC"/>
    <n v="500"/>
    <n v="500"/>
    <d v="2026-05-14T15:55:04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6T00:00:00"/>
    <d v="2026-05-04T00:00:00"/>
    <d v="2026-05-26T00:00:00"/>
    <s v="ESI04-EFQ"/>
    <s v="OK"/>
    <n v="9"/>
    <n v="1"/>
    <n v="335671"/>
    <s v="0000-0001"/>
    <n v="1"/>
    <n v="5454274"/>
    <s v=""/>
    <s v="ME VIDROS IRMAO"/>
    <x v="2"/>
    <n v="2.2885"/>
    <n v="22.885200000000001"/>
    <n v="1"/>
    <x v="5"/>
    <s v="EFQ"/>
    <n v="1560"/>
    <n v="1467"/>
    <d v="2026-05-11T23:26:55"/>
    <x v="17"/>
    <m/>
    <m/>
    <m/>
    <m/>
    <m/>
    <m/>
    <s v="N/R"/>
    <s v="N/R"/>
    <s v="N/R"/>
    <s v="N/R"/>
    <s v="N/R"/>
    <m/>
    <s v="N/R"/>
    <s v="N/R"/>
    <s v="N/R"/>
    <m/>
    <s v="N/R"/>
    <m/>
  </r>
  <r>
    <m/>
    <d v="2026-05-26T00:00:00"/>
    <d v="2026-05-04T00:00:00"/>
    <d v="2026-05-26T00:00:00"/>
    <s v="ESI04-EFQ"/>
    <s v="OK"/>
    <n v="9"/>
    <n v="1"/>
    <n v="335671"/>
    <s v="0000-0002"/>
    <n v="2"/>
    <n v="5454275"/>
    <s v=""/>
    <s v="ME VIDROS IRMAO"/>
    <x v="2"/>
    <n v="2.3292000000000002"/>
    <n v="23.291599999999999"/>
    <n v="1"/>
    <x v="5"/>
    <s v="EFQ"/>
    <n v="1603"/>
    <n v="1453"/>
    <d v="2026-05-11T23:26:55"/>
    <x v="17"/>
    <m/>
    <m/>
    <m/>
    <m/>
    <m/>
    <m/>
    <s v="N/R"/>
    <s v="N/R"/>
    <s v="N/R"/>
    <s v="N/R"/>
    <s v="N/R"/>
    <m/>
    <s v="N/R"/>
    <s v="N/R"/>
    <s v="N/R"/>
    <m/>
    <s v="N/R"/>
    <m/>
  </r>
  <r>
    <m/>
    <d v="2026-05-27T00:00:00"/>
    <d v="2026-05-04T00:00:00"/>
    <d v="2026-05-27T00:00:00"/>
    <s v="INC08-LCF"/>
    <e v="#N/A"/>
    <n v="10"/>
    <e v="#N/A"/>
    <n v="335023"/>
    <s v="0000-0001"/>
    <n v="1"/>
    <n v="5458397"/>
    <s v=""/>
    <s v="L R DISTRIBUIDORA"/>
    <x v="12"/>
    <n v="1.0649999999999999"/>
    <n v="21.3"/>
    <n v="1"/>
    <x v="7"/>
    <s v="LCF"/>
    <n v="1000"/>
    <n v="1065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7T00:00:00"/>
    <d v="2026-05-04T00:00:00"/>
    <d v="2026-05-27T00:00:00"/>
    <s v="INC08-LCF"/>
    <e v="#N/A"/>
    <n v="10"/>
    <e v="#N/A"/>
    <n v="335023"/>
    <s v="0000-0001"/>
    <n v="1"/>
    <n v="5458398"/>
    <s v=""/>
    <s v="L R DISTRIBUIDORA"/>
    <x v="12"/>
    <n v="1.0649999999999999"/>
    <n v="21.3"/>
    <n v="1"/>
    <x v="7"/>
    <s v="LCF"/>
    <n v="1000"/>
    <n v="1065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7T00:00:00"/>
    <d v="2026-05-04T00:00:00"/>
    <d v="2026-05-27T00:00:00"/>
    <s v="INC08-LCF"/>
    <e v="#N/A"/>
    <n v="10"/>
    <e v="#N/A"/>
    <n v="335023"/>
    <s v="0000-0001"/>
    <n v="1"/>
    <n v="5458399"/>
    <s v=""/>
    <s v="L R DISTRIBUIDORA"/>
    <x v="12"/>
    <n v="1.0649999999999999"/>
    <n v="21.3"/>
    <n v="1"/>
    <x v="7"/>
    <s v="LCF"/>
    <n v="1000"/>
    <n v="1065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7T00:00:00"/>
    <d v="2026-05-04T00:00:00"/>
    <d v="2026-05-27T00:00:00"/>
    <s v="INC08-LCF"/>
    <e v="#N/A"/>
    <n v="10"/>
    <e v="#N/A"/>
    <n v="335023"/>
    <s v="0000-0002"/>
    <n v="2"/>
    <n v="5458401"/>
    <s v=""/>
    <s v="L R DISTRIBUIDORA"/>
    <x v="12"/>
    <n v="1.2572000000000001"/>
    <n v="25.143999999999998"/>
    <n v="1"/>
    <x v="7"/>
    <s v="LCF"/>
    <n v="1175"/>
    <n v="1070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7T00:00:00"/>
    <d v="2026-05-04T00:00:00"/>
    <d v="2026-05-27T00:00:00"/>
    <s v="INC08-LCF"/>
    <e v="#N/A"/>
    <n v="10"/>
    <e v="#N/A"/>
    <n v="335023"/>
    <s v="0000-0002"/>
    <n v="2"/>
    <n v="5458402"/>
    <s v=""/>
    <s v="L R DISTRIBUIDORA"/>
    <x v="12"/>
    <n v="1.2572000000000001"/>
    <n v="25.143999999999998"/>
    <n v="1"/>
    <x v="7"/>
    <s v="LCF"/>
    <n v="1175"/>
    <n v="1070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7T00:00:00"/>
    <d v="2026-05-04T00:00:00"/>
    <d v="2026-05-27T00:00:00"/>
    <s v="INC08-LCF"/>
    <e v="#N/A"/>
    <n v="10"/>
    <e v="#N/A"/>
    <n v="335023"/>
    <s v="0000-0002"/>
    <n v="2"/>
    <n v="5458403"/>
    <s v=""/>
    <s v="L R DISTRIBUIDORA"/>
    <x v="12"/>
    <n v="1.2572000000000001"/>
    <n v="25.143999999999998"/>
    <n v="1"/>
    <x v="7"/>
    <s v="LCF"/>
    <n v="1175"/>
    <n v="1070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m/>
    <d v="2026-05-27T00:00:00"/>
    <d v="2026-05-04T00:00:00"/>
    <d v="2026-05-27T00:00:00"/>
    <s v="INC06-LTEK"/>
    <e v="#N/A"/>
    <n v="10"/>
    <e v="#N/A"/>
    <n v="335038"/>
    <s v="0000-0001"/>
    <n v="1"/>
    <n v="5450637"/>
    <s v=""/>
    <s v="LINEAR "/>
    <x v="7"/>
    <n v="0.86580000000000001"/>
    <n v="12.987"/>
    <n v="1"/>
    <x v="9"/>
    <s v="LTEK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8"/>
    <s v="0000-0001"/>
    <n v="1"/>
    <n v="5450638"/>
    <s v=""/>
    <s v="LINEAR "/>
    <x v="7"/>
    <n v="0.86580000000000001"/>
    <n v="12.987"/>
    <n v="1"/>
    <x v="9"/>
    <s v="LTEK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1"/>
    <n v="1"/>
    <n v="5450645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1"/>
    <n v="1"/>
    <n v="5450646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2"/>
    <n v="2"/>
    <n v="5450647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2"/>
    <n v="2"/>
    <n v="5450648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3"/>
    <n v="3"/>
    <n v="5450649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3"/>
    <n v="3"/>
    <n v="5450650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4"/>
    <n v="4"/>
    <n v="5450651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4"/>
    <n v="4"/>
    <n v="5450652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5"/>
    <n v="5"/>
    <n v="5450653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5"/>
    <n v="5"/>
    <n v="5450654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6"/>
    <n v="6"/>
    <n v="5450655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39"/>
    <s v="0000-0006"/>
    <n v="6"/>
    <n v="5450656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0"/>
    <s v="0000-0001"/>
    <n v="1"/>
    <n v="5450658"/>
    <s v=""/>
    <s v="LINEAR "/>
    <x v="7"/>
    <n v="0.86580000000000001"/>
    <n v="12.987"/>
    <n v="1"/>
    <x v="9"/>
    <s v="LTEK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0"/>
    <s v="0000-0001"/>
    <n v="1"/>
    <n v="5450659"/>
    <s v=""/>
    <s v="LINEAR "/>
    <x v="7"/>
    <n v="0.86580000000000001"/>
    <n v="12.987"/>
    <n v="1"/>
    <x v="9"/>
    <s v="LTEK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1"/>
    <s v="0000-0001"/>
    <n v="1"/>
    <n v="5450662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1"/>
    <s v="0000-0001"/>
    <n v="1"/>
    <n v="5450663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1"/>
    <s v="0000-0002"/>
    <n v="2"/>
    <n v="5450664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1"/>
    <s v="0000-0002"/>
    <n v="2"/>
    <n v="5450665"/>
    <s v=""/>
    <s v="LINEAR "/>
    <x v="7"/>
    <n v="1.6791"/>
    <n v="25.186499999999999"/>
    <n v="1"/>
    <x v="9"/>
    <s v="LTEK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2"/>
    <s v="0000-0001"/>
    <n v="1"/>
    <n v="5450667"/>
    <s v=""/>
    <s v="LINEAR "/>
    <x v="7"/>
    <n v="1.2152000000000001"/>
    <n v="18.228000000000002"/>
    <n v="1"/>
    <x v="9"/>
    <s v="LTEK"/>
    <n v="980"/>
    <n v="124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2"/>
    <s v="0000-0001"/>
    <n v="1"/>
    <n v="5450668"/>
    <s v=""/>
    <s v="LINEAR "/>
    <x v="7"/>
    <n v="1.2152000000000001"/>
    <n v="18.228000000000002"/>
    <n v="1"/>
    <x v="9"/>
    <s v="LTEK"/>
    <n v="980"/>
    <n v="124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X"/>
    <e v="#N/A"/>
    <n v="10"/>
    <e v="#N/A"/>
    <n v="335044"/>
    <s v="0000-0001"/>
    <n v="1"/>
    <n v="5450673"/>
    <s v=""/>
    <s v="LINEAR "/>
    <x v="7"/>
    <n v="1.3038000000000001"/>
    <n v="19.556999999999999"/>
    <n v="1"/>
    <x v="9"/>
    <s v="LTEX"/>
    <n v="1060"/>
    <n v="1230"/>
    <d v="2026-05-07T17:37:56"/>
    <x v="18"/>
    <m/>
    <m/>
    <m/>
    <s v="N/R"/>
    <m/>
    <s v="N/R"/>
    <m/>
    <s v="N/R"/>
    <s v="N/R"/>
    <s v="N/R"/>
    <m/>
    <m/>
    <m/>
    <m/>
    <s v="N/R"/>
    <m/>
    <s v="N/R"/>
    <m/>
  </r>
  <r>
    <m/>
    <d v="2026-05-27T00:00:00"/>
    <d v="2026-05-04T00:00:00"/>
    <d v="2026-05-27T00:00:00"/>
    <s v="INC06-LTEX"/>
    <e v="#N/A"/>
    <n v="10"/>
    <e v="#N/A"/>
    <n v="335044"/>
    <s v="0000-0001"/>
    <n v="1"/>
    <n v="5450674"/>
    <s v=""/>
    <s v="LINEAR "/>
    <x v="7"/>
    <n v="1.3038000000000001"/>
    <n v="19.556999999999999"/>
    <n v="1"/>
    <x v="9"/>
    <s v="LTEX"/>
    <n v="1060"/>
    <n v="1230"/>
    <d v="2026-05-07T17:37:56"/>
    <x v="18"/>
    <m/>
    <m/>
    <m/>
    <s v="N/R"/>
    <m/>
    <s v="N/R"/>
    <m/>
    <s v="N/R"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1"/>
    <n v="1"/>
    <n v="5450682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1"/>
    <n v="1"/>
    <n v="5450683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2"/>
    <n v="2"/>
    <n v="5450684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2"/>
    <n v="2"/>
    <n v="5450685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3"/>
    <n v="3"/>
    <n v="5450686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3"/>
    <n v="3"/>
    <n v="5450687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4"/>
    <n v="4"/>
    <n v="5450688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6"/>
    <s v="0000-0004"/>
    <n v="4"/>
    <n v="5450689"/>
    <s v=""/>
    <s v="LINEAR "/>
    <x v="7"/>
    <n v="1.8104"/>
    <n v="27.155999999999999"/>
    <n v="1"/>
    <x v="9"/>
    <s v="LTEK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7"/>
    <s v="0000-0001"/>
    <n v="1"/>
    <n v="5450691"/>
    <s v=""/>
    <s v="LINEAR "/>
    <x v="7"/>
    <n v="1.169"/>
    <n v="17.535"/>
    <n v="1"/>
    <x v="9"/>
    <s v="LTEK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7"/>
    <s v="0000-0001"/>
    <n v="1"/>
    <n v="5450692"/>
    <s v=""/>
    <s v="LINEAR "/>
    <x v="7"/>
    <n v="1.169"/>
    <n v="17.535"/>
    <n v="1"/>
    <x v="9"/>
    <s v="LTEK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8"/>
    <s v="0000-0001"/>
    <n v="1"/>
    <n v="5450695"/>
    <s v=""/>
    <s v="LINEAR "/>
    <x v="7"/>
    <n v="1.7343"/>
    <n v="26.014500000000002"/>
    <n v="1"/>
    <x v="9"/>
    <s v="LTEK"/>
    <n v="1410"/>
    <n v="123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8"/>
    <s v="0000-0001"/>
    <n v="1"/>
    <n v="5450694"/>
    <s v=""/>
    <s v="LINEAR "/>
    <x v="7"/>
    <n v="1.7343"/>
    <n v="26.014500000000002"/>
    <n v="1"/>
    <x v="9"/>
    <s v="LTEK"/>
    <n v="1410"/>
    <n v="123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9"/>
    <s v="0000-0001"/>
    <n v="1"/>
    <n v="5450698"/>
    <s v=""/>
    <s v="LINEAR "/>
    <x v="7"/>
    <n v="1.169"/>
    <n v="17.535"/>
    <n v="1"/>
    <x v="9"/>
    <s v="LTEK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9"/>
    <s v="0000-0001"/>
    <n v="1"/>
    <n v="5450699"/>
    <s v=""/>
    <s v="LINEAR "/>
    <x v="7"/>
    <n v="1.169"/>
    <n v="17.535"/>
    <n v="1"/>
    <x v="9"/>
    <s v="LTEK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9"/>
    <s v="0000-0002"/>
    <n v="2"/>
    <n v="5450700"/>
    <s v=""/>
    <s v="LINEAR "/>
    <x v="7"/>
    <n v="1.169"/>
    <n v="17.535"/>
    <n v="1"/>
    <x v="9"/>
    <s v="LTEK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4T00:00:00"/>
    <d v="2026-05-27T00:00:00"/>
    <s v="INC06-LTEK"/>
    <e v="#N/A"/>
    <n v="10"/>
    <e v="#N/A"/>
    <n v="335049"/>
    <s v="0000-0002"/>
    <n v="2"/>
    <n v="5450701"/>
    <s v=""/>
    <s v="LINEAR "/>
    <x v="7"/>
    <n v="1.169"/>
    <n v="17.535"/>
    <n v="1"/>
    <x v="9"/>
    <s v="LTEK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m/>
    <d v="2026-05-27T00:00:00"/>
    <d v="2026-05-06T00:00:00"/>
    <d v="2026-05-27T00:00:00"/>
    <s v="ACD06-TF"/>
    <e v="#N/A"/>
    <n v="10"/>
    <e v="#N/A"/>
    <n v="335940"/>
    <s v="0000-0003"/>
    <n v="3"/>
    <n v="5456336"/>
    <s v=""/>
    <s v="IRMAOS ESPADARI"/>
    <x v="20"/>
    <n v="0.37859999999999999"/>
    <n v="5.6791"/>
    <n v="1"/>
    <x v="22"/>
    <s v="TF"/>
    <n v="847"/>
    <n v="447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6T00:00:00"/>
    <d v="2026-05-27T00:00:00"/>
    <s v="ACD06-TF"/>
    <e v="#N/A"/>
    <n v="10"/>
    <e v="#N/A"/>
    <n v="335940"/>
    <s v="0000-0004"/>
    <n v="4"/>
    <n v="5456337"/>
    <s v=""/>
    <s v="IRMAOS ESPADARI"/>
    <x v="20"/>
    <n v="0.37859999999999999"/>
    <n v="5.6791"/>
    <n v="1"/>
    <x v="22"/>
    <s v="TF"/>
    <n v="847"/>
    <n v="447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6T00:00:00"/>
    <d v="2026-05-27T00:00:00"/>
    <s v="ACD06-TF"/>
    <e v="#N/A"/>
    <n v="10"/>
    <e v="#N/A"/>
    <n v="335940"/>
    <s v="0000-0006"/>
    <n v="6"/>
    <n v="5456339"/>
    <s v=""/>
    <s v="IRMAOS ESPADARI"/>
    <x v="20"/>
    <n v="0.60209999999999997"/>
    <n v="9.0315999999999992"/>
    <n v="1"/>
    <x v="22"/>
    <s v="TF"/>
    <n v="1347"/>
    <n v="447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6T00:00:00"/>
    <d v="2026-05-27T00:00:00"/>
    <s v="ACD06-TF"/>
    <e v="#N/A"/>
    <n v="10"/>
    <e v="#N/A"/>
    <n v="335940"/>
    <s v="0000-0009"/>
    <n v="9"/>
    <n v="5456342"/>
    <s v=""/>
    <s v="IRMAOS ESPADARI"/>
    <x v="20"/>
    <n v="0.94850000000000001"/>
    <n v="14.2272"/>
    <n v="1"/>
    <x v="22"/>
    <s v="TF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6T00:00:00"/>
    <d v="2026-05-27T00:00:00"/>
    <s v="ACD06-TF"/>
    <e v="#N/A"/>
    <n v="10"/>
    <e v="#N/A"/>
    <n v="335940"/>
    <s v="0000-0010"/>
    <n v="10"/>
    <n v="5456343"/>
    <s v=""/>
    <s v="IRMAOS ESPADARI"/>
    <x v="20"/>
    <n v="0.94850000000000001"/>
    <n v="14.2272"/>
    <n v="1"/>
    <x v="22"/>
    <s v="TF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6T00:00:00"/>
    <d v="2026-05-27T00:00:00"/>
    <s v="ACD06-TF"/>
    <e v="#N/A"/>
    <n v="10"/>
    <e v="#N/A"/>
    <n v="335940"/>
    <s v="0000-0011"/>
    <n v="11"/>
    <n v="5456344"/>
    <s v=""/>
    <s v="IRMAOS ESPADARI"/>
    <x v="20"/>
    <n v="0.94850000000000001"/>
    <n v="14.2272"/>
    <n v="1"/>
    <x v="22"/>
    <s v="TF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6T00:00:00"/>
    <d v="2026-05-27T00:00:00"/>
    <s v="ACD06-TF"/>
    <e v="#N/A"/>
    <n v="10"/>
    <e v="#N/A"/>
    <n v="335940"/>
    <s v="0000-0012"/>
    <n v="12"/>
    <n v="5456345"/>
    <s v=""/>
    <s v="IRMAOS ESPADARI"/>
    <x v="20"/>
    <n v="0.94850000000000001"/>
    <n v="14.2272"/>
    <n v="1"/>
    <x v="22"/>
    <s v="TF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6T00:00:00"/>
    <d v="2026-05-27T00:00:00"/>
    <s v="LMINC08-PF"/>
    <s v="OK"/>
    <n v="10"/>
    <n v="4"/>
    <n v="336029"/>
    <s v="0000-0001"/>
    <n v="1"/>
    <n v="5457063"/>
    <s v=""/>
    <s v="QUADRI ESQ"/>
    <x v="20"/>
    <n v="0.90710000000000002"/>
    <n v="18.1416"/>
    <n v="1"/>
    <x v="1"/>
    <s v="PF"/>
    <n v="707"/>
    <n v="1283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6T00:00:00"/>
    <d v="2026-05-27T00:00:00"/>
    <s v="LMINC08-PF"/>
    <s v="OK"/>
    <n v="10"/>
    <n v="4"/>
    <n v="336029"/>
    <s v="0000-0002"/>
    <n v="2"/>
    <n v="5457064"/>
    <s v=""/>
    <s v="QUADRI ESQ"/>
    <x v="20"/>
    <n v="0.90710000000000002"/>
    <n v="18.1416"/>
    <n v="1"/>
    <x v="1"/>
    <s v="PF"/>
    <n v="707"/>
    <n v="1283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6T00:00:00"/>
    <d v="2026-05-27T00:00:00"/>
    <s v="LMINC08-PF"/>
    <s v="OK"/>
    <n v="10"/>
    <n v="4"/>
    <n v="336029"/>
    <s v="0000-0003"/>
    <n v="3"/>
    <n v="5457065"/>
    <s v=""/>
    <s v="QUADRI ESQ"/>
    <x v="20"/>
    <n v="0.62770000000000004"/>
    <n v="12.5535"/>
    <n v="1"/>
    <x v="1"/>
    <s v="PF"/>
    <n v="1546"/>
    <n v="406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6T00:00:00"/>
    <d v="2026-05-27T00:00:00"/>
    <s v="LMINC08-PF"/>
    <s v="OK"/>
    <n v="10"/>
    <n v="4"/>
    <n v="336029"/>
    <s v="0000-0004"/>
    <n v="4"/>
    <n v="5457066"/>
    <s v=""/>
    <s v="QUADRI ESQ"/>
    <x v="20"/>
    <n v="0.97299999999999998"/>
    <n v="19.4602"/>
    <n v="1"/>
    <x v="1"/>
    <s v="PF"/>
    <n v="522"/>
    <n v="1864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5T00:00:00"/>
    <d v="2026-05-25T00:00:00"/>
    <d v="2026-05-25T00:00:00"/>
    <s v="INC08-TFS"/>
    <e v="#N/A"/>
    <n v="10"/>
    <e v="#N/A"/>
    <n v="336347"/>
    <s v="0000-0001"/>
    <n v="1"/>
    <n v="5459682"/>
    <s v=""/>
    <s v="CONSUMIDOR VICTOR"/>
    <x v="10"/>
    <n v="0.25130000000000002"/>
    <n v="5.0259999999999998"/>
    <n v="1"/>
    <x v="7"/>
    <s v="TFS"/>
    <n v="359"/>
    <n v="700"/>
    <d v="2026-05-13T15:04:37"/>
    <x v="18"/>
    <m/>
    <m/>
    <m/>
    <m/>
    <s v="N/R"/>
    <s v="N/R"/>
    <s v="N/R"/>
    <s v="N/R"/>
    <s v="N/R"/>
    <s v="N/R"/>
    <s v="N/R"/>
    <m/>
    <m/>
    <s v="N/R"/>
    <s v="N/R"/>
    <m/>
    <m/>
    <m/>
  </r>
  <r>
    <m/>
    <d v="2026-05-27T00:00:00"/>
    <d v="2026-05-04T00:00:00"/>
    <d v="2026-05-27T00:00:00"/>
    <s v="INC06-TF"/>
    <s v="OK"/>
    <n v="10"/>
    <n v="2"/>
    <n v="336477"/>
    <s v="0000-0004"/>
    <n v="4"/>
    <n v="5460596"/>
    <s v=""/>
    <s v="FAT 3º - 225 JAHU COM DE ESQ"/>
    <x v="8"/>
    <n v="2.9379"/>
    <n v="44.067999999999998"/>
    <n v="1"/>
    <x v="9"/>
    <s v="TF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05"/>
    <n v="5"/>
    <n v="5460597"/>
    <s v=""/>
    <s v="FAT 3º - 225 JAHU COM DE ESQ"/>
    <x v="8"/>
    <n v="2.9379"/>
    <n v="44.067999999999998"/>
    <n v="1"/>
    <x v="9"/>
    <s v="TF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06"/>
    <n v="6"/>
    <n v="5460598"/>
    <s v=""/>
    <s v="FAT 3º - 225 JAHU COM DE ESQ"/>
    <x v="8"/>
    <n v="2.9379"/>
    <n v="44.067999999999998"/>
    <n v="1"/>
    <x v="9"/>
    <s v="TF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07"/>
    <n v="7"/>
    <n v="5460599"/>
    <s v=""/>
    <s v="FAT 3º - 225 JAHU COM DE ESQ"/>
    <x v="8"/>
    <n v="2.9379"/>
    <n v="44.067999999999998"/>
    <n v="1"/>
    <x v="9"/>
    <s v="TF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08"/>
    <n v="8"/>
    <n v="5460600"/>
    <s v=""/>
    <s v="FAT 3º - 225 JAHU COM DE ESQ"/>
    <x v="8"/>
    <n v="1.1926000000000001"/>
    <n v="17.8889"/>
    <n v="1"/>
    <x v="9"/>
    <s v="TF"/>
    <n v="630"/>
    <n v="189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09"/>
    <n v="9"/>
    <n v="5460601"/>
    <s v=""/>
    <s v="FAT 3º - 225 JAHU COM DE ESQ"/>
    <x v="8"/>
    <n v="1.1535"/>
    <n v="17.302900000000001"/>
    <n v="1"/>
    <x v="9"/>
    <s v="TF"/>
    <n v="630"/>
    <n v="183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0"/>
    <n v="10"/>
    <n v="5460602"/>
    <s v=""/>
    <s v="FAT 3º - 225 JAHU COM DE ESQ"/>
    <x v="8"/>
    <n v="1.1857"/>
    <n v="17.7849"/>
    <n v="1"/>
    <x v="9"/>
    <s v="TF"/>
    <n v="630"/>
    <n v="1882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1"/>
    <n v="11"/>
    <n v="5460603"/>
    <s v=""/>
    <s v="FAT 3º - 225 JAHU COM DE ESQ"/>
    <x v="8"/>
    <n v="1.1957"/>
    <n v="17.9361"/>
    <n v="1"/>
    <x v="9"/>
    <s v="TF"/>
    <n v="630"/>
    <n v="189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2"/>
    <n v="12"/>
    <n v="5460604"/>
    <s v=""/>
    <s v="FAT 3º - 225 JAHU COM DE ESQ"/>
    <x v="8"/>
    <n v="1.2282999999999999"/>
    <n v="18.424399999999999"/>
    <n v="1"/>
    <x v="9"/>
    <s v="TF"/>
    <n v="653"/>
    <n v="188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3"/>
    <n v="13"/>
    <n v="5460605"/>
    <s v=""/>
    <s v="FAT 3º - 225 JAHU COM DE ESQ"/>
    <x v="8"/>
    <n v="1.2622"/>
    <n v="18.932500000000001"/>
    <n v="1"/>
    <x v="9"/>
    <s v="TF"/>
    <n v="665"/>
    <n v="189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4"/>
    <n v="14"/>
    <n v="5460606"/>
    <s v=""/>
    <s v="FAT 3º - 225 JAHU COM DE ESQ"/>
    <x v="8"/>
    <n v="1.2686999999999999"/>
    <n v="19.030999999999999"/>
    <n v="1"/>
    <x v="9"/>
    <s v="TF"/>
    <n v="635"/>
    <n v="199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5"/>
    <n v="15"/>
    <n v="5460607"/>
    <s v=""/>
    <s v="FAT 3º - 225 JAHU COM DE ESQ"/>
    <x v="8"/>
    <n v="1.2551000000000001"/>
    <n v="18.825900000000001"/>
    <n v="1"/>
    <x v="9"/>
    <s v="TF"/>
    <n v="663"/>
    <n v="189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6"/>
    <n v="16"/>
    <n v="5460608"/>
    <s v=""/>
    <s v="FAT 3º - 225 JAHU COM DE ESQ"/>
    <x v="8"/>
    <n v="1.5680000000000001"/>
    <n v="23.5199"/>
    <n v="1"/>
    <x v="9"/>
    <s v="TF"/>
    <n v="827"/>
    <n v="1896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7"/>
    <n v="17"/>
    <n v="5460609"/>
    <s v=""/>
    <s v="FAT 3º - 225 JAHU COM DE ESQ"/>
    <x v="8"/>
    <n v="1.5629"/>
    <n v="23.443300000000001"/>
    <n v="1"/>
    <x v="9"/>
    <s v="TF"/>
    <n v="830"/>
    <n v="188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8"/>
    <n v="18"/>
    <n v="5460610"/>
    <s v=""/>
    <s v="FAT 3º - 225 JAHU COM DE ESQ"/>
    <x v="8"/>
    <n v="1.5794999999999999"/>
    <n v="23.692399999999999"/>
    <n v="1"/>
    <x v="9"/>
    <s v="TF"/>
    <n v="830"/>
    <n v="190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19"/>
    <n v="19"/>
    <n v="5460611"/>
    <s v=""/>
    <s v="FAT 3º - 225 JAHU COM DE ESQ"/>
    <x v="8"/>
    <n v="1.6535"/>
    <n v="24.802700000000002"/>
    <n v="1"/>
    <x v="9"/>
    <s v="TF"/>
    <n v="828"/>
    <n v="1997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20"/>
    <n v="20"/>
    <n v="5460612"/>
    <s v=""/>
    <s v="FAT 3º - 225 JAHU COM DE ESQ"/>
    <x v="8"/>
    <n v="1.3579000000000001"/>
    <n v="20.3688"/>
    <n v="1"/>
    <x v="9"/>
    <s v="TF"/>
    <n v="690"/>
    <n v="196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21"/>
    <n v="21"/>
    <n v="5460613"/>
    <s v=""/>
    <s v="FAT 3º - 225 JAHU COM DE ESQ"/>
    <x v="8"/>
    <n v="1.3334999999999999"/>
    <n v="20.002199999999998"/>
    <n v="1"/>
    <x v="9"/>
    <s v="TF"/>
    <n v="680"/>
    <n v="196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4T00:00:00"/>
    <d v="2026-05-27T00:00:00"/>
    <s v="INC06-TF"/>
    <s v="OK"/>
    <n v="10"/>
    <n v="2"/>
    <n v="336477"/>
    <s v="0000-0022"/>
    <n v="22"/>
    <n v="5460614"/>
    <s v=""/>
    <s v="FAT 3º - 225 JAHU COM DE ESQ"/>
    <x v="8"/>
    <n v="1.3531"/>
    <n v="20.296399999999998"/>
    <n v="1"/>
    <x v="9"/>
    <s v="TF"/>
    <n v="690"/>
    <n v="196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1"/>
    <n v="1"/>
    <n v="5461597"/>
    <s v=""/>
    <s v="DA "/>
    <x v="0"/>
    <n v="1.7285999999999999"/>
    <n v="34.571199999999997"/>
    <n v="1"/>
    <x v="1"/>
    <s v="PF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2"/>
    <n v="2"/>
    <n v="5461598"/>
    <s v=""/>
    <s v="DA "/>
    <x v="0"/>
    <n v="1.7285999999999999"/>
    <n v="34.571199999999997"/>
    <n v="1"/>
    <x v="1"/>
    <s v="PF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3"/>
    <n v="3"/>
    <n v="5461599"/>
    <s v=""/>
    <s v="DA "/>
    <x v="0"/>
    <n v="1.7285999999999999"/>
    <n v="34.571199999999997"/>
    <n v="1"/>
    <x v="1"/>
    <s v="PF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4"/>
    <n v="4"/>
    <n v="5461600"/>
    <s v=""/>
    <s v="DA "/>
    <x v="0"/>
    <n v="1.7285999999999999"/>
    <n v="34.571199999999997"/>
    <n v="1"/>
    <x v="1"/>
    <s v="PF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5"/>
    <n v="5"/>
    <n v="5461601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6"/>
    <n v="6"/>
    <n v="5461602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7"/>
    <n v="7"/>
    <n v="5461603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8"/>
    <n v="8"/>
    <n v="5461604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09"/>
    <n v="9"/>
    <n v="5461605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0"/>
    <n v="10"/>
    <n v="5461606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1"/>
    <n v="11"/>
    <n v="5461607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2"/>
    <n v="12"/>
    <n v="5461608"/>
    <s v=""/>
    <s v="DA "/>
    <x v="0"/>
    <n v="1.99"/>
    <n v="39.800800000000002"/>
    <n v="1"/>
    <x v="1"/>
    <s v="PF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3"/>
    <n v="13"/>
    <n v="5461609"/>
    <s v=""/>
    <s v="DA "/>
    <x v="0"/>
    <n v="1.8093999999999999"/>
    <n v="36.188600000000001"/>
    <n v="1"/>
    <x v="1"/>
    <s v="PF"/>
    <n v="867"/>
    <n v="2087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4"/>
    <n v="14"/>
    <n v="5461610"/>
    <s v=""/>
    <s v="DA "/>
    <x v="0"/>
    <n v="1.8093999999999999"/>
    <n v="36.188600000000001"/>
    <n v="1"/>
    <x v="1"/>
    <s v="PF"/>
    <n v="867"/>
    <n v="2087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5"/>
    <n v="15"/>
    <n v="5461611"/>
    <s v=""/>
    <s v="DA "/>
    <x v="0"/>
    <n v="1.3749"/>
    <n v="27.497499999999999"/>
    <n v="1"/>
    <x v="1"/>
    <s v="PF"/>
    <n v="724"/>
    <n v="1899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6"/>
    <n v="16"/>
    <n v="5461612"/>
    <s v=""/>
    <s v="DA "/>
    <x v="0"/>
    <n v="1.3749"/>
    <n v="27.497499999999999"/>
    <n v="1"/>
    <x v="1"/>
    <s v="PF"/>
    <n v="724"/>
    <n v="1899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7"/>
    <n v="17"/>
    <n v="5461613"/>
    <s v=""/>
    <s v="DA "/>
    <x v="0"/>
    <n v="1.3965000000000001"/>
    <n v="27.93"/>
    <n v="1"/>
    <x v="1"/>
    <s v="PF"/>
    <n v="73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8"/>
    <n v="18"/>
    <n v="5461614"/>
    <s v=""/>
    <s v="DA "/>
    <x v="0"/>
    <n v="1.3965000000000001"/>
    <n v="27.93"/>
    <n v="1"/>
    <x v="1"/>
    <s v="PF"/>
    <n v="73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19"/>
    <n v="19"/>
    <n v="5461615"/>
    <s v=""/>
    <s v="DA "/>
    <x v="0"/>
    <n v="1.4155"/>
    <n v="28.31"/>
    <n v="1"/>
    <x v="1"/>
    <s v="PF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0"/>
    <n v="20"/>
    <n v="5461616"/>
    <s v=""/>
    <s v="DA "/>
    <x v="0"/>
    <n v="1.4155"/>
    <n v="28.31"/>
    <n v="1"/>
    <x v="1"/>
    <s v="PF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1"/>
    <n v="21"/>
    <n v="5461617"/>
    <s v=""/>
    <s v="DA "/>
    <x v="0"/>
    <n v="1.4155"/>
    <n v="28.31"/>
    <n v="1"/>
    <x v="1"/>
    <s v="PF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2"/>
    <n v="22"/>
    <n v="5461618"/>
    <s v=""/>
    <s v="DA "/>
    <x v="0"/>
    <n v="1.4155"/>
    <n v="28.31"/>
    <n v="1"/>
    <x v="1"/>
    <s v="PF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3"/>
    <n v="23"/>
    <n v="5461619"/>
    <s v=""/>
    <s v="DA "/>
    <x v="0"/>
    <n v="1.7416"/>
    <n v="34.831200000000003"/>
    <n v="1"/>
    <x v="1"/>
    <s v="PF"/>
    <n v="920"/>
    <n v="1893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4"/>
    <n v="24"/>
    <n v="5461620"/>
    <s v=""/>
    <s v="DA "/>
    <x v="0"/>
    <n v="1.7416"/>
    <n v="34.831200000000003"/>
    <n v="1"/>
    <x v="1"/>
    <s v="PF"/>
    <n v="920"/>
    <n v="1893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5"/>
    <n v="25"/>
    <n v="5461621"/>
    <s v=""/>
    <s v="DA "/>
    <x v="0"/>
    <n v="1.0351999999999999"/>
    <n v="20.703499999999998"/>
    <n v="1"/>
    <x v="1"/>
    <s v="PF"/>
    <n v="1175"/>
    <n v="881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6"/>
    <n v="26"/>
    <n v="5461622"/>
    <s v=""/>
    <s v="DA "/>
    <x v="0"/>
    <n v="1.0351999999999999"/>
    <n v="20.703499999999998"/>
    <n v="1"/>
    <x v="1"/>
    <s v="PF"/>
    <n v="1175"/>
    <n v="881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7"/>
    <n v="27"/>
    <n v="5461623"/>
    <s v=""/>
    <s v="DA "/>
    <x v="0"/>
    <n v="1.0783"/>
    <n v="21.566199999999998"/>
    <n v="1"/>
    <x v="1"/>
    <s v="PF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8"/>
    <n v="28"/>
    <n v="5461624"/>
    <s v=""/>
    <s v="DA "/>
    <x v="0"/>
    <n v="1.0783"/>
    <n v="21.566199999999998"/>
    <n v="1"/>
    <x v="1"/>
    <s v="PF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29"/>
    <n v="29"/>
    <n v="5461625"/>
    <s v=""/>
    <s v="DA "/>
    <x v="0"/>
    <n v="1.0783"/>
    <n v="21.566199999999998"/>
    <n v="1"/>
    <x v="1"/>
    <s v="PF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0"/>
    <n v="30"/>
    <n v="5461626"/>
    <s v=""/>
    <s v="DA "/>
    <x v="0"/>
    <n v="1.0783"/>
    <n v="21.566199999999998"/>
    <n v="1"/>
    <x v="1"/>
    <s v="PF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1"/>
    <n v="31"/>
    <n v="5461627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2"/>
    <n v="32"/>
    <n v="5461628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3"/>
    <n v="33"/>
    <n v="5461629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4"/>
    <n v="34"/>
    <n v="5461630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5"/>
    <n v="35"/>
    <n v="5461631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6"/>
    <n v="36"/>
    <n v="5461632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7"/>
    <n v="37"/>
    <n v="5461633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8"/>
    <n v="38"/>
    <n v="5461634"/>
    <s v=""/>
    <s v="DA "/>
    <x v="0"/>
    <n v="1.9894000000000001"/>
    <n v="39.7883"/>
    <n v="1"/>
    <x v="1"/>
    <s v="PF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39"/>
    <n v="39"/>
    <n v="5461635"/>
    <s v=""/>
    <s v="DA "/>
    <x v="0"/>
    <n v="2.6960000000000002"/>
    <n v="53.919400000000003"/>
    <n v="1"/>
    <x v="1"/>
    <s v="PF"/>
    <n v="1104"/>
    <n v="244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0"/>
    <n v="40"/>
    <n v="5461636"/>
    <s v=""/>
    <s v="DA "/>
    <x v="0"/>
    <n v="2.6960000000000002"/>
    <n v="53.919400000000003"/>
    <n v="1"/>
    <x v="1"/>
    <s v="PF"/>
    <n v="1104"/>
    <n v="244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1"/>
    <n v="41"/>
    <n v="5461637"/>
    <s v=""/>
    <s v="DA "/>
    <x v="0"/>
    <n v="2.6960000000000002"/>
    <n v="53.919400000000003"/>
    <n v="1"/>
    <x v="1"/>
    <s v="PF"/>
    <n v="1104"/>
    <n v="244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2"/>
    <n v="42"/>
    <n v="5461638"/>
    <s v=""/>
    <s v="DA "/>
    <x v="0"/>
    <n v="2.0409000000000002"/>
    <n v="40.819000000000003"/>
    <n v="1"/>
    <x v="1"/>
    <s v="PF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3"/>
    <n v="43"/>
    <n v="5461639"/>
    <s v=""/>
    <s v="DA "/>
    <x v="0"/>
    <n v="2.0409000000000002"/>
    <n v="40.819000000000003"/>
    <n v="1"/>
    <x v="1"/>
    <s v="PF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4"/>
    <n v="44"/>
    <n v="5461640"/>
    <s v=""/>
    <s v="DA "/>
    <x v="0"/>
    <n v="2.0409000000000002"/>
    <n v="40.819000000000003"/>
    <n v="1"/>
    <x v="1"/>
    <s v="PF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5"/>
    <n v="45"/>
    <n v="5461641"/>
    <s v=""/>
    <s v="DA "/>
    <x v="0"/>
    <n v="2.0409000000000002"/>
    <n v="40.819000000000003"/>
    <n v="1"/>
    <x v="1"/>
    <s v="PF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6"/>
    <n v="46"/>
    <n v="5461642"/>
    <s v=""/>
    <s v="DA "/>
    <x v="0"/>
    <n v="1.4762"/>
    <n v="29.523499999999999"/>
    <n v="1"/>
    <x v="1"/>
    <s v="PF"/>
    <n v="685"/>
    <n v="2155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LMINC08-PF"/>
    <s v="OK"/>
    <n v="10"/>
    <n v="4"/>
    <n v="336620"/>
    <s v="0000-0047"/>
    <n v="47"/>
    <n v="5461643"/>
    <s v=""/>
    <s v="DA "/>
    <x v="0"/>
    <n v="1.4762"/>
    <n v="29.523499999999999"/>
    <n v="1"/>
    <x v="1"/>
    <s v="PF"/>
    <n v="685"/>
    <n v="2155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7T00:00:00"/>
    <d v="2026-05-05T00:00:00"/>
    <d v="2026-05-27T00:00:00"/>
    <s v="INC06-TF"/>
    <s v="OK"/>
    <n v="10"/>
    <n v="2"/>
    <n v="336633"/>
    <s v="0000-0001"/>
    <n v="1"/>
    <n v="5461671"/>
    <s v=""/>
    <s v="ANDERSON DOS SANTOS MATOS "/>
    <x v="4"/>
    <n v="0.57120000000000004"/>
    <n v="8.5679999999999996"/>
    <n v="1"/>
    <x v="9"/>
    <s v="TF"/>
    <n v="672"/>
    <n v="850"/>
    <d v="2026-05-14T11:23:15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INC08-PCB"/>
    <s v="OK"/>
    <n v="10"/>
    <n v="2"/>
    <n v="336651"/>
    <s v="0001-0001"/>
    <n v="1"/>
    <n v="5461727"/>
    <s v=""/>
    <s v="BOX E BOX"/>
    <x v="4"/>
    <n v="1.222"/>
    <n v="24.44"/>
    <n v="1"/>
    <x v="7"/>
    <s v="PCB"/>
    <n v="650"/>
    <n v="1880"/>
    <d v="2026-05-14T13:09:08"/>
    <x v="18"/>
    <m/>
    <m/>
    <m/>
    <m/>
    <m/>
    <m/>
    <m/>
    <m/>
    <s v="N/R"/>
    <s v="N/R"/>
    <s v="N/R"/>
    <s v="N/R"/>
    <m/>
    <s v="N/R"/>
    <s v="N/R"/>
    <s v="N/R"/>
    <s v="N/R"/>
    <m/>
  </r>
  <r>
    <m/>
    <d v="2026-05-27T00:00:00"/>
    <d v="2026-05-05T00:00:00"/>
    <d v="2026-05-27T00:00:00"/>
    <s v="INC08-FB"/>
    <s v="OK"/>
    <n v="10"/>
    <n v="2"/>
    <n v="336651"/>
    <s v="0001-0002"/>
    <n v="2"/>
    <n v="5461728"/>
    <s v=""/>
    <s v="BOX E BOX"/>
    <x v="4"/>
    <n v="1.1992"/>
    <n v="23.984999999999999"/>
    <n v="1"/>
    <x v="7"/>
    <s v="FB"/>
    <n v="650"/>
    <n v="1845"/>
    <d v="2026-05-14T13:09:08"/>
    <x v="1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27T00:00:00"/>
    <d v="2026-05-05T00:00:00"/>
    <d v="2026-05-27T00:00:00"/>
    <s v="INC08-PCB"/>
    <s v="OK"/>
    <n v="10"/>
    <n v="2"/>
    <n v="336651"/>
    <s v="0002-0003"/>
    <n v="3"/>
    <n v="5461729"/>
    <s v=""/>
    <s v="BOX E BOX"/>
    <x v="4"/>
    <n v="1.034"/>
    <n v="20.68"/>
    <n v="1"/>
    <x v="7"/>
    <s v="PCB"/>
    <n v="550"/>
    <n v="1880"/>
    <d v="2026-05-14T13:09:08"/>
    <x v="18"/>
    <m/>
    <m/>
    <m/>
    <m/>
    <m/>
    <m/>
    <m/>
    <m/>
    <s v="N/R"/>
    <s v="N/R"/>
    <s v="N/R"/>
    <s v="N/R"/>
    <m/>
    <s v="N/R"/>
    <s v="N/R"/>
    <s v="N/R"/>
    <s v="N/R"/>
    <m/>
  </r>
  <r>
    <m/>
    <d v="2026-05-27T00:00:00"/>
    <d v="2026-05-05T00:00:00"/>
    <d v="2026-05-27T00:00:00"/>
    <s v="INC08-PCB"/>
    <s v="OK"/>
    <n v="10"/>
    <n v="2"/>
    <n v="336651"/>
    <s v="0002-0004"/>
    <n v="4"/>
    <n v="5461730"/>
    <s v=""/>
    <s v="BOX E BOX"/>
    <x v="4"/>
    <n v="1.034"/>
    <n v="20.68"/>
    <n v="1"/>
    <x v="7"/>
    <s v="PCB"/>
    <n v="550"/>
    <n v="1880"/>
    <d v="2026-05-14T13:09:08"/>
    <x v="18"/>
    <m/>
    <m/>
    <m/>
    <m/>
    <m/>
    <m/>
    <m/>
    <m/>
    <s v="N/R"/>
    <s v="N/R"/>
    <s v="N/R"/>
    <s v="N/R"/>
    <m/>
    <s v="N/R"/>
    <s v="N/R"/>
    <s v="N/R"/>
    <s v="N/R"/>
    <m/>
  </r>
  <r>
    <m/>
    <d v="2026-05-27T00:00:00"/>
    <d v="2026-05-05T00:00:00"/>
    <d v="2026-05-27T00:00:00"/>
    <s v="INC08-FB"/>
    <s v="OK"/>
    <n v="10"/>
    <n v="2"/>
    <n v="336651"/>
    <s v="0002-0005"/>
    <n v="5"/>
    <n v="5461731"/>
    <s v=""/>
    <s v="BOX E BOX"/>
    <x v="4"/>
    <n v="0.92249999999999999"/>
    <n v="18.45"/>
    <n v="1"/>
    <x v="7"/>
    <s v="FB"/>
    <n v="500"/>
    <n v="1845"/>
    <d v="2026-05-14T13:09:08"/>
    <x v="1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27T00:00:00"/>
    <d v="2026-05-05T00:00:00"/>
    <d v="2026-05-27T00:00:00"/>
    <s v="INC08-FB"/>
    <s v="OK"/>
    <n v="10"/>
    <n v="2"/>
    <n v="336651"/>
    <s v="0002-0006"/>
    <n v="6"/>
    <n v="5461732"/>
    <s v=""/>
    <s v="BOX E BOX"/>
    <x v="4"/>
    <n v="0.92249999999999999"/>
    <n v="18.45"/>
    <n v="1"/>
    <x v="7"/>
    <s v="FB"/>
    <n v="500"/>
    <n v="1845"/>
    <d v="2026-05-14T13:09:08"/>
    <x v="1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m/>
    <d v="2026-05-27T00:00:00"/>
    <d v="2026-05-04T00:00:00"/>
    <d v="2026-05-27T00:00:00"/>
    <s v="ACD06-TF"/>
    <e v="#N/A"/>
    <n v="10"/>
    <e v="#N/A"/>
    <n v="336674"/>
    <s v="0000-0001"/>
    <n v="1"/>
    <n v="5461805"/>
    <s v=""/>
    <s v="MG ALUM E VIDRO"/>
    <x v="8"/>
    <n v="1.3435999999999999"/>
    <n v="20.153199999999998"/>
    <n v="1"/>
    <x v="22"/>
    <s v="TF"/>
    <n v="689"/>
    <n v="1950"/>
    <d v="2026-05-14T14:23:44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INC08-TF"/>
    <s v="OK"/>
    <n v="10"/>
    <n v="2"/>
    <n v="336709"/>
    <s v="0000-0001"/>
    <n v="1"/>
    <n v="5462147"/>
    <s v=""/>
    <s v="ULIANA"/>
    <x v="4"/>
    <n v="2.7277"/>
    <n v="54.553199999999997"/>
    <n v="1"/>
    <x v="7"/>
    <s v="TF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INC08-TF"/>
    <s v="OK"/>
    <n v="10"/>
    <n v="2"/>
    <n v="336709"/>
    <s v="0000-0002"/>
    <n v="2"/>
    <n v="5462148"/>
    <s v=""/>
    <s v="ULIANA"/>
    <x v="4"/>
    <n v="2.7277"/>
    <n v="54.553199999999997"/>
    <n v="1"/>
    <x v="7"/>
    <s v="TF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INC08-TF"/>
    <s v="OK"/>
    <n v="10"/>
    <n v="2"/>
    <n v="336709"/>
    <s v="0000-0003"/>
    <n v="3"/>
    <n v="5462149"/>
    <s v=""/>
    <s v="ULIANA"/>
    <x v="4"/>
    <n v="2.7277"/>
    <n v="54.553199999999997"/>
    <n v="1"/>
    <x v="7"/>
    <s v="TF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INC08-TF"/>
    <s v="OK"/>
    <n v="10"/>
    <n v="2"/>
    <n v="336709"/>
    <s v="0000-0004"/>
    <n v="4"/>
    <n v="5462150"/>
    <s v=""/>
    <s v="ULIANA"/>
    <x v="4"/>
    <n v="2.7277"/>
    <n v="54.553199999999997"/>
    <n v="1"/>
    <x v="7"/>
    <s v="TF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INC08-TF"/>
    <s v="OK"/>
    <n v="10"/>
    <n v="2"/>
    <n v="336709"/>
    <s v="0000-0005"/>
    <n v="5"/>
    <n v="5462151"/>
    <s v=""/>
    <s v="ULIANA"/>
    <x v="4"/>
    <n v="2.7277"/>
    <n v="54.553199999999997"/>
    <n v="1"/>
    <x v="7"/>
    <s v="TF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7T00:00:00"/>
    <d v="2026-05-05T00:00:00"/>
    <d v="2026-05-27T00:00:00"/>
    <s v="INC08-TF"/>
    <s v="OK"/>
    <n v="10"/>
    <n v="2"/>
    <n v="336709"/>
    <s v="0000-0006"/>
    <n v="6"/>
    <n v="5462152"/>
    <s v=""/>
    <s v="ULIANA"/>
    <x v="4"/>
    <n v="2.7277"/>
    <n v="54.553199999999997"/>
    <n v="1"/>
    <x v="7"/>
    <s v="TF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LMLT06-PF"/>
    <s v="OK"/>
    <n v="11"/>
    <n v="4"/>
    <n v="333367"/>
    <s v="0000-0001"/>
    <n v="1"/>
    <n v="5438742"/>
    <s v=""/>
    <s v="JCI ESQ"/>
    <x v="21"/>
    <n v="0.73080000000000001"/>
    <n v="10.9617"/>
    <n v="1"/>
    <x v="3"/>
    <s v="PF"/>
    <n v="351"/>
    <n v="2082"/>
    <d v="2026-04-30T13:51:59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1"/>
    <n v="1"/>
    <n v="5458465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2"/>
    <n v="2"/>
    <n v="5458466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3"/>
    <n v="3"/>
    <n v="5458467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4"/>
    <n v="4"/>
    <n v="5458468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5"/>
    <n v="5"/>
    <n v="5458469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6"/>
    <n v="6"/>
    <n v="5458470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7"/>
    <n v="7"/>
    <n v="5458471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8"/>
    <n v="8"/>
    <n v="5458472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09"/>
    <n v="9"/>
    <n v="5458473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10"/>
    <n v="10"/>
    <n v="5458474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11"/>
    <n v="11"/>
    <n v="5458475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12"/>
    <n v="12"/>
    <n v="5458476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13"/>
    <n v="13"/>
    <n v="5458477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14"/>
    <n v="14"/>
    <n v="5458478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15"/>
    <n v="15"/>
    <n v="5458479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MBI03-CC"/>
    <s v="OK"/>
    <n v="11"/>
    <n v="1"/>
    <n v="336225"/>
    <s v="0000-0016"/>
    <n v="16"/>
    <n v="5458480"/>
    <s v=""/>
    <s v="ALUMETRIA ESQ"/>
    <x v="21"/>
    <n v="0.20380000000000001"/>
    <n v="1.5288999999999999"/>
    <n v="1"/>
    <x v="6"/>
    <s v="CC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17"/>
    <n v="17"/>
    <n v="5458481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18"/>
    <n v="18"/>
    <n v="5458482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19"/>
    <n v="19"/>
    <n v="5458483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0"/>
    <n v="20"/>
    <n v="5458484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1"/>
    <n v="21"/>
    <n v="5458485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2"/>
    <n v="22"/>
    <n v="5458486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3"/>
    <n v="23"/>
    <n v="5458487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4"/>
    <n v="24"/>
    <n v="5458488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5"/>
    <n v="25"/>
    <n v="5458489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6"/>
    <n v="26"/>
    <n v="5458490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7"/>
    <n v="27"/>
    <n v="5458491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8"/>
    <n v="28"/>
    <n v="5458492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29"/>
    <n v="29"/>
    <n v="5458493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0"/>
    <n v="30"/>
    <n v="5458494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1"/>
    <n v="31"/>
    <n v="5458495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2"/>
    <n v="32"/>
    <n v="5458496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3"/>
    <n v="33"/>
    <n v="5458497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4"/>
    <n v="34"/>
    <n v="5458498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5"/>
    <n v="35"/>
    <n v="5458499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6"/>
    <n v="36"/>
    <n v="5458500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7"/>
    <n v="37"/>
    <n v="5458501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8"/>
    <n v="38"/>
    <n v="5458502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39"/>
    <n v="39"/>
    <n v="5458503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0"/>
    <n v="40"/>
    <n v="5458504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1"/>
    <n v="41"/>
    <n v="5458505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2"/>
    <n v="42"/>
    <n v="5458506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3"/>
    <n v="43"/>
    <n v="5458507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4"/>
    <n v="44"/>
    <n v="5458508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5"/>
    <n v="45"/>
    <n v="5458509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6"/>
    <n v="46"/>
    <n v="5458510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7"/>
    <n v="47"/>
    <n v="5458511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8"/>
    <n v="48"/>
    <n v="5458512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49"/>
    <n v="49"/>
    <n v="5458513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0"/>
    <n v="50"/>
    <n v="5458514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1"/>
    <n v="51"/>
    <n v="5458515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2"/>
    <n v="52"/>
    <n v="5458516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3"/>
    <n v="53"/>
    <n v="5458517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4"/>
    <n v="54"/>
    <n v="5458518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5"/>
    <n v="55"/>
    <n v="5458519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6"/>
    <n v="56"/>
    <n v="5458520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7"/>
    <n v="57"/>
    <n v="5458521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8"/>
    <n v="58"/>
    <n v="5458522"/>
    <s v=""/>
    <s v="ALUMETRIA ESQ"/>
    <x v="21"/>
    <n v="0.46850000000000003"/>
    <n v="7.0274999999999999"/>
    <n v="1"/>
    <x v="9"/>
    <s v="TF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59"/>
    <n v="59"/>
    <n v="5458523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0"/>
    <n v="60"/>
    <n v="5458524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1"/>
    <n v="61"/>
    <n v="5458525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2"/>
    <n v="62"/>
    <n v="5458526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3"/>
    <n v="63"/>
    <n v="5458527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4"/>
    <n v="64"/>
    <n v="5458528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5"/>
    <n v="65"/>
    <n v="5458529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6"/>
    <n v="66"/>
    <n v="5458530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7"/>
    <n v="67"/>
    <n v="5458531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8"/>
    <n v="68"/>
    <n v="5458532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69"/>
    <n v="69"/>
    <n v="5458533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0"/>
    <n v="70"/>
    <n v="5458534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1"/>
    <n v="71"/>
    <n v="5458535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2"/>
    <n v="72"/>
    <n v="5458536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3"/>
    <n v="73"/>
    <n v="5458537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4"/>
    <n v="74"/>
    <n v="5458538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5"/>
    <n v="75"/>
    <n v="5458539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6"/>
    <n v="76"/>
    <n v="5458540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7"/>
    <n v="77"/>
    <n v="5458541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8"/>
    <n v="78"/>
    <n v="5458542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79"/>
    <n v="79"/>
    <n v="5458543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0"/>
    <n v="80"/>
    <n v="5458544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1"/>
    <n v="81"/>
    <n v="5458545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2"/>
    <n v="82"/>
    <n v="5458546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3"/>
    <n v="83"/>
    <n v="5458547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4"/>
    <n v="84"/>
    <n v="5458548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5"/>
    <n v="85"/>
    <n v="5458549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6"/>
    <n v="86"/>
    <n v="5458550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7"/>
    <n v="87"/>
    <n v="5458551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8"/>
    <n v="88"/>
    <n v="5458552"/>
    <s v=""/>
    <s v="ALUMETRIA ESQ"/>
    <x v="21"/>
    <n v="1.3402000000000001"/>
    <n v="20.103400000000001"/>
    <n v="1"/>
    <x v="9"/>
    <s v="TF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89"/>
    <n v="89"/>
    <n v="5458553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0"/>
    <n v="90"/>
    <n v="5458554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1"/>
    <n v="91"/>
    <n v="5458555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2"/>
    <n v="92"/>
    <n v="5458556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3"/>
    <n v="93"/>
    <n v="5458557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4"/>
    <n v="94"/>
    <n v="5458558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5"/>
    <n v="95"/>
    <n v="5458559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6"/>
    <n v="96"/>
    <n v="5458560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7"/>
    <n v="97"/>
    <n v="5458561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8"/>
    <n v="98"/>
    <n v="5458562"/>
    <s v=""/>
    <s v="ALUMETRIA ESQ"/>
    <x v="21"/>
    <n v="0.44019999999999998"/>
    <n v="6.6032000000000002"/>
    <n v="1"/>
    <x v="9"/>
    <s v="TF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099"/>
    <n v="99"/>
    <n v="5458563"/>
    <s v=""/>
    <s v="ALUMETRIA ESQ"/>
    <x v="21"/>
    <n v="1.7298"/>
    <n v="25.947399999999998"/>
    <n v="1"/>
    <x v="9"/>
    <s v="TF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0"/>
    <n v="100"/>
    <n v="5458564"/>
    <s v=""/>
    <s v="ALUMETRIA ESQ"/>
    <x v="21"/>
    <n v="1.7298"/>
    <n v="25.947399999999998"/>
    <n v="1"/>
    <x v="9"/>
    <s v="TF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1"/>
    <n v="101"/>
    <n v="5458565"/>
    <s v=""/>
    <s v="ALUMETRIA ESQ"/>
    <x v="21"/>
    <n v="1.7298"/>
    <n v="25.947399999999998"/>
    <n v="1"/>
    <x v="9"/>
    <s v="TF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2"/>
    <n v="102"/>
    <n v="5458566"/>
    <s v=""/>
    <s v="ALUMETRIA ESQ"/>
    <x v="21"/>
    <n v="1.7298"/>
    <n v="25.947399999999998"/>
    <n v="1"/>
    <x v="9"/>
    <s v="TF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3"/>
    <n v="103"/>
    <n v="5458567"/>
    <s v=""/>
    <s v="ALUMETRIA ESQ"/>
    <x v="21"/>
    <n v="2.2168000000000001"/>
    <n v="33.252400000000002"/>
    <n v="1"/>
    <x v="9"/>
    <s v="TF"/>
    <n v="11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4"/>
    <n v="104"/>
    <n v="5458568"/>
    <s v=""/>
    <s v="ALUMETRIA ESQ"/>
    <x v="21"/>
    <n v="2.2168000000000001"/>
    <n v="33.252400000000002"/>
    <n v="1"/>
    <x v="9"/>
    <s v="TF"/>
    <n v="11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5"/>
    <n v="105"/>
    <n v="5458569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6"/>
    <n v="106"/>
    <n v="5458570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7"/>
    <n v="107"/>
    <n v="5458571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8"/>
    <n v="108"/>
    <n v="5458572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09"/>
    <n v="109"/>
    <n v="5458573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0"/>
    <n v="110"/>
    <n v="5458574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1"/>
    <n v="111"/>
    <n v="5458575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2"/>
    <n v="112"/>
    <n v="5458576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3"/>
    <n v="113"/>
    <n v="5458577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4"/>
    <n v="114"/>
    <n v="5458578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5"/>
    <n v="115"/>
    <n v="5458579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6"/>
    <n v="116"/>
    <n v="5458580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7"/>
    <n v="117"/>
    <n v="5458581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8"/>
    <n v="118"/>
    <n v="5458582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19"/>
    <n v="119"/>
    <n v="5458583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0"/>
    <n v="120"/>
    <n v="5458584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1"/>
    <n v="121"/>
    <n v="5458585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2"/>
    <n v="122"/>
    <n v="5458586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3"/>
    <n v="123"/>
    <n v="5458587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4"/>
    <n v="124"/>
    <n v="5458588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5"/>
    <n v="125"/>
    <n v="5458589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6"/>
    <n v="126"/>
    <n v="5458590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7"/>
    <n v="127"/>
    <n v="5458591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8"/>
    <n v="128"/>
    <n v="5458592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29"/>
    <n v="129"/>
    <n v="5458593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0"/>
    <n v="130"/>
    <n v="5458594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1"/>
    <n v="131"/>
    <n v="5458595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2"/>
    <n v="132"/>
    <n v="5458596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3"/>
    <n v="133"/>
    <n v="5458597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4"/>
    <n v="134"/>
    <n v="5458598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5"/>
    <n v="135"/>
    <n v="5458599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6"/>
    <n v="136"/>
    <n v="5458600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7"/>
    <n v="137"/>
    <n v="5458601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8"/>
    <n v="138"/>
    <n v="5458602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39"/>
    <n v="139"/>
    <n v="5458603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0"/>
    <n v="140"/>
    <n v="5458604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1"/>
    <n v="141"/>
    <n v="5458605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2"/>
    <n v="142"/>
    <n v="5458606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3"/>
    <n v="143"/>
    <n v="5458607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4"/>
    <n v="144"/>
    <n v="5458608"/>
    <s v=""/>
    <s v="ALUMETRIA ESQ"/>
    <x v="21"/>
    <n v="0.56220000000000003"/>
    <n v="8.4329999999999998"/>
    <n v="1"/>
    <x v="9"/>
    <s v="TF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5"/>
    <n v="145"/>
    <n v="5458609"/>
    <s v=""/>
    <s v="ALUMETRIA ESQ"/>
    <x v="21"/>
    <n v="0.60899999999999999"/>
    <n v="9.1356999999999999"/>
    <n v="1"/>
    <x v="9"/>
    <s v="TF"/>
    <n v="65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6"/>
    <n v="146"/>
    <n v="5458610"/>
    <s v=""/>
    <s v="ALUMETRIA ESQ"/>
    <x v="21"/>
    <n v="0.60899999999999999"/>
    <n v="9.1356999999999999"/>
    <n v="1"/>
    <x v="9"/>
    <s v="TF"/>
    <n v="65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7"/>
    <n v="147"/>
    <n v="5458611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8"/>
    <n v="148"/>
    <n v="5458612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49"/>
    <n v="149"/>
    <n v="5458613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0"/>
    <n v="150"/>
    <n v="5458614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1"/>
    <n v="151"/>
    <n v="5458615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2"/>
    <n v="152"/>
    <n v="5458616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3"/>
    <n v="153"/>
    <n v="5458617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4"/>
    <n v="154"/>
    <n v="5458618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5"/>
    <n v="155"/>
    <n v="5458619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6"/>
    <n v="156"/>
    <n v="5458620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7"/>
    <n v="157"/>
    <n v="5458621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8"/>
    <n v="158"/>
    <n v="5458622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59"/>
    <n v="159"/>
    <n v="5458623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0"/>
    <n v="160"/>
    <n v="5458624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1"/>
    <n v="161"/>
    <n v="5458625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2"/>
    <n v="162"/>
    <n v="5458626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3"/>
    <n v="163"/>
    <n v="5458627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4"/>
    <n v="164"/>
    <n v="5458628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5"/>
    <n v="165"/>
    <n v="5458629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6"/>
    <n v="166"/>
    <n v="5458630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7"/>
    <n v="167"/>
    <n v="5458631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8"/>
    <n v="168"/>
    <n v="5458632"/>
    <s v=""/>
    <s v="ALUMETRIA ESQ"/>
    <x v="21"/>
    <n v="0.65590000000000004"/>
    <n v="9.8384999999999998"/>
    <n v="1"/>
    <x v="9"/>
    <s v="TF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69"/>
    <n v="169"/>
    <n v="5458633"/>
    <s v=""/>
    <s v="ALUMETRIA ESQ"/>
    <x v="21"/>
    <n v="0.755"/>
    <n v="11.3246"/>
    <n v="1"/>
    <x v="9"/>
    <s v="TF"/>
    <n v="902"/>
    <n v="8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0"/>
    <n v="170"/>
    <n v="5458634"/>
    <s v=""/>
    <s v="ALUMETRIA ESQ"/>
    <x v="21"/>
    <n v="0.755"/>
    <n v="11.3246"/>
    <n v="1"/>
    <x v="9"/>
    <s v="TF"/>
    <n v="902"/>
    <n v="8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1"/>
    <n v="171"/>
    <n v="5458635"/>
    <s v=""/>
    <s v="ALUMETRIA ESQ"/>
    <x v="21"/>
    <n v="0.9506"/>
    <n v="14.259399999999999"/>
    <n v="1"/>
    <x v="9"/>
    <s v="TF"/>
    <n v="4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2"/>
    <n v="172"/>
    <n v="5458636"/>
    <s v=""/>
    <s v="ALUMETRIA ESQ"/>
    <x v="21"/>
    <n v="0.9506"/>
    <n v="14.259399999999999"/>
    <n v="1"/>
    <x v="9"/>
    <s v="TF"/>
    <n v="4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3"/>
    <n v="173"/>
    <n v="5458637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4"/>
    <n v="174"/>
    <n v="5458638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5"/>
    <n v="175"/>
    <n v="5458639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6"/>
    <n v="176"/>
    <n v="5458640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7"/>
    <n v="177"/>
    <n v="5458641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8"/>
    <n v="178"/>
    <n v="5458642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79"/>
    <n v="179"/>
    <n v="5458643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80"/>
    <n v="180"/>
    <n v="5458644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81"/>
    <n v="181"/>
    <n v="5458645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82"/>
    <n v="182"/>
    <n v="5458646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83"/>
    <n v="183"/>
    <n v="5458647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INC06-TF"/>
    <s v="OK"/>
    <n v="11"/>
    <n v="2"/>
    <n v="336225"/>
    <s v="0000-0184"/>
    <n v="184"/>
    <n v="5458648"/>
    <s v=""/>
    <s v="ALUMETRIA ESQ"/>
    <x v="21"/>
    <n v="1.2427999999999999"/>
    <n v="18.642399999999999"/>
    <n v="1"/>
    <x v="9"/>
    <s v="TF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225"/>
    <s v="0000-0185"/>
    <n v="185"/>
    <n v="5458649"/>
    <s v=""/>
    <s v="ALUMETRIA ESQ"/>
    <x v="21"/>
    <n v="1.8654999999999999"/>
    <n v="37.308999999999997"/>
    <n v="1"/>
    <x v="1"/>
    <s v="PF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225"/>
    <s v="0000-0186"/>
    <n v="186"/>
    <n v="5458650"/>
    <s v=""/>
    <s v="ALUMETRIA ESQ"/>
    <x v="21"/>
    <n v="1.8654999999999999"/>
    <n v="37.308999999999997"/>
    <n v="1"/>
    <x v="1"/>
    <s v="PF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225"/>
    <s v="0000-0187"/>
    <n v="187"/>
    <n v="5458651"/>
    <s v=""/>
    <s v="ALUMETRIA ESQ"/>
    <x v="21"/>
    <n v="1.8654999999999999"/>
    <n v="37.308999999999997"/>
    <n v="1"/>
    <x v="1"/>
    <s v="PF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225"/>
    <s v="0000-0188"/>
    <n v="188"/>
    <n v="5458652"/>
    <s v=""/>
    <s v="ALUMETRIA ESQ"/>
    <x v="21"/>
    <n v="1.8654999999999999"/>
    <n v="37.308999999999997"/>
    <n v="1"/>
    <x v="1"/>
    <s v="PF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225"/>
    <s v="0000-0189"/>
    <n v="189"/>
    <n v="5458653"/>
    <s v=""/>
    <s v="ALUMETRIA ESQ"/>
    <x v="21"/>
    <n v="1.8654999999999999"/>
    <n v="37.308999999999997"/>
    <n v="1"/>
    <x v="1"/>
    <s v="PF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LT06-PF"/>
    <s v="OK"/>
    <n v="11"/>
    <n v="4"/>
    <n v="336352"/>
    <s v="0000-0001"/>
    <n v="1"/>
    <n v="5459724"/>
    <s v=""/>
    <s v="LORIVAL "/>
    <x v="21"/>
    <n v="1.5256000000000001"/>
    <n v="22.883800000000001"/>
    <n v="1"/>
    <x v="3"/>
    <s v="PF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LT06-PF"/>
    <s v="OK"/>
    <n v="11"/>
    <n v="4"/>
    <n v="336352"/>
    <s v="0000-0002"/>
    <n v="2"/>
    <n v="5459725"/>
    <s v=""/>
    <s v="LORIVAL "/>
    <x v="21"/>
    <n v="1.5256000000000001"/>
    <n v="22.883800000000001"/>
    <n v="1"/>
    <x v="3"/>
    <s v="PF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LT06-PF"/>
    <s v="OK"/>
    <n v="11"/>
    <n v="4"/>
    <n v="336352"/>
    <s v="0000-0003"/>
    <n v="3"/>
    <n v="5459726"/>
    <s v=""/>
    <s v="LORIVAL "/>
    <x v="21"/>
    <n v="1.5256000000000001"/>
    <n v="22.883800000000001"/>
    <n v="1"/>
    <x v="3"/>
    <s v="PF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LT06-PF"/>
    <s v="OK"/>
    <n v="11"/>
    <n v="4"/>
    <n v="336352"/>
    <s v="0000-0004"/>
    <n v="4"/>
    <n v="5459727"/>
    <s v=""/>
    <s v="LORIVAL "/>
    <x v="21"/>
    <n v="1.5256000000000001"/>
    <n v="22.883800000000001"/>
    <n v="1"/>
    <x v="3"/>
    <s v="PF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352"/>
    <s v="0000-0005"/>
    <n v="5"/>
    <n v="5459728"/>
    <s v=""/>
    <s v="LORIVAL "/>
    <x v="21"/>
    <n v="1.1242000000000001"/>
    <n v="22.4846"/>
    <n v="1"/>
    <x v="1"/>
    <s v="PF"/>
    <n v="1668"/>
    <n v="674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352"/>
    <s v="0000-0006"/>
    <n v="6"/>
    <n v="5459729"/>
    <s v=""/>
    <s v="LORIVAL "/>
    <x v="21"/>
    <n v="1.1242000000000001"/>
    <n v="22.4846"/>
    <n v="1"/>
    <x v="1"/>
    <s v="PF"/>
    <n v="1668"/>
    <n v="674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352"/>
    <s v="0000-0007"/>
    <n v="7"/>
    <n v="5459730"/>
    <s v=""/>
    <s v="LORIVAL "/>
    <x v="21"/>
    <n v="1.7"/>
    <n v="34"/>
    <n v="1"/>
    <x v="1"/>
    <s v="PF"/>
    <n v="850"/>
    <n v="200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352"/>
    <s v="0000-0008"/>
    <n v="8"/>
    <n v="5459731"/>
    <s v=""/>
    <s v="LORIVAL "/>
    <x v="21"/>
    <n v="1.7"/>
    <n v="34"/>
    <n v="1"/>
    <x v="1"/>
    <s v="PF"/>
    <n v="850"/>
    <n v="200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LMINC08-PF"/>
    <s v="OK"/>
    <n v="11"/>
    <n v="4"/>
    <n v="336352"/>
    <s v="0000-0009"/>
    <n v="9"/>
    <n v="5459732"/>
    <s v=""/>
    <s v="LORIVAL "/>
    <x v="21"/>
    <n v="1.7"/>
    <n v="34"/>
    <n v="1"/>
    <x v="1"/>
    <s v="PF"/>
    <n v="850"/>
    <n v="200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m/>
    <d v="2026-05-28T00:00:00"/>
    <d v="2026-05-04T00:00:00"/>
    <d v="2026-05-28T00:00:00"/>
    <s v="INC08-TES12"/>
    <e v="#N/A"/>
    <n v="11"/>
    <e v="#N/A"/>
    <n v="336511"/>
    <s v="0002-0002"/>
    <n v="2"/>
    <n v="5460705"/>
    <s v=""/>
    <s v="SERGIO MARCIO MILANI"/>
    <x v="2"/>
    <n v="0.24010000000000001"/>
    <n v="4.8014999999999999"/>
    <n v="1"/>
    <x v="7"/>
    <s v="TES12"/>
    <n v="495"/>
    <n v="485"/>
    <d v="2026-05-14T09:44:53"/>
    <x v="19"/>
    <m/>
    <m/>
    <m/>
    <m/>
    <m/>
    <m/>
    <m/>
    <m/>
    <s v="N/R"/>
    <s v="N/R"/>
    <s v="N/R"/>
    <m/>
    <m/>
    <s v="N/R"/>
    <s v="N/R"/>
    <m/>
    <m/>
    <m/>
  </r>
  <r>
    <m/>
    <d v="2026-05-28T00:00:00"/>
    <d v="2026-05-04T00:00:00"/>
    <d v="2026-05-28T00:00:00"/>
    <s v="ESIA06-EF"/>
    <e v="#N/A"/>
    <n v="11"/>
    <e v="#N/A"/>
    <n v="336581"/>
    <s v="0001-0001"/>
    <n v="1"/>
    <n v="5461139"/>
    <s v=""/>
    <s v="JCI ESQ"/>
    <x v="21"/>
    <n v="1.0371999999999999"/>
    <n v="15.5581"/>
    <n v="1"/>
    <x v="26"/>
    <s v="EF"/>
    <n v="1007"/>
    <n v="103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8T00:00:00"/>
    <d v="2026-05-04T00:00:00"/>
    <d v="2026-05-28T00:00:00"/>
    <s v="ESIA06-EF"/>
    <e v="#N/A"/>
    <n v="11"/>
    <e v="#N/A"/>
    <n v="336581"/>
    <s v="0001-0002"/>
    <n v="2"/>
    <n v="5461140"/>
    <s v=""/>
    <s v="JCI ESQ"/>
    <x v="21"/>
    <n v="1.0371999999999999"/>
    <n v="15.5581"/>
    <n v="1"/>
    <x v="26"/>
    <s v="EF"/>
    <n v="1007"/>
    <n v="103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8T00:00:00"/>
    <d v="2026-05-04T00:00:00"/>
    <d v="2026-05-28T00:00:00"/>
    <s v="ESIA06-EF"/>
    <e v="#N/A"/>
    <n v="11"/>
    <e v="#N/A"/>
    <n v="336581"/>
    <s v="0002-0003"/>
    <n v="3"/>
    <n v="5461141"/>
    <s v=""/>
    <s v="JCI ESQ"/>
    <x v="21"/>
    <n v="3.8639999999999999"/>
    <n v="57.96"/>
    <n v="1"/>
    <x v="26"/>
    <s v="EF"/>
    <n v="2100"/>
    <n v="184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8T00:00:00"/>
    <d v="2026-05-04T00:00:00"/>
    <d v="2026-05-28T00:00:00"/>
    <s v="ESIA06-EF"/>
    <e v="#N/A"/>
    <n v="11"/>
    <e v="#N/A"/>
    <n v="336581"/>
    <s v="0003-0004"/>
    <n v="4"/>
    <n v="5461142"/>
    <s v=""/>
    <s v="JCI ESQ"/>
    <x v="21"/>
    <n v="2.2799999999999998"/>
    <n v="34.200000000000003"/>
    <n v="1"/>
    <x v="26"/>
    <s v="EF"/>
    <n v="2000"/>
    <n v="114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8T00:00:00"/>
    <d v="2026-05-04T00:00:00"/>
    <d v="2026-05-28T00:00:00"/>
    <s v="ESIA06-EF"/>
    <e v="#N/A"/>
    <n v="11"/>
    <e v="#N/A"/>
    <n v="336581"/>
    <s v="0004-0005"/>
    <n v="5"/>
    <n v="5461143"/>
    <s v=""/>
    <s v="JCI ESQ"/>
    <x v="21"/>
    <n v="0.79310000000000003"/>
    <n v="11.8965"/>
    <n v="1"/>
    <x v="26"/>
    <s v="EF"/>
    <n v="770"/>
    <n v="103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5-28T00:00:00"/>
    <d v="2026-05-04T00:00:00"/>
    <d v="2026-05-28T00:00:00"/>
    <s v="ESIA06-EE"/>
    <e v="#N/A"/>
    <n v="11"/>
    <e v="#N/A"/>
    <n v="336581"/>
    <s v="0005-0006"/>
    <n v="6"/>
    <n v="5461144"/>
    <s v=""/>
    <s v="JCI ESQ"/>
    <x v="21"/>
    <n v="1.8128"/>
    <n v="27.192"/>
    <n v="1"/>
    <x v="26"/>
    <s v="EE"/>
    <n v="1760"/>
    <n v="1030"/>
    <d v="2026-05-14T10:50:03"/>
    <x v="19"/>
    <m/>
    <m/>
    <m/>
    <m/>
    <m/>
    <m/>
    <m/>
    <m/>
    <s v="N/R"/>
    <s v="N/R"/>
    <s v="N/R"/>
    <m/>
    <s v="N/R"/>
    <s v="N/R"/>
    <s v="N/R"/>
    <m/>
    <s v="N/R"/>
    <m/>
  </r>
  <r>
    <m/>
    <d v="2026-05-26T00:00:00"/>
    <d v="2026-05-26T00:00:00"/>
    <d v="2026-05-26T00:00:00"/>
    <s v="ESI04-EFA"/>
    <s v="OK"/>
    <n v="11"/>
    <n v="1"/>
    <n v="336623"/>
    <s v="0000-0001"/>
    <n v="1"/>
    <n v="5461653"/>
    <s v=""/>
    <s v="SERGIO"/>
    <x v="10"/>
    <n v="1.45"/>
    <n v="14.5"/>
    <n v="1"/>
    <x v="5"/>
    <s v="EFA"/>
    <n v="1000"/>
    <n v="1450"/>
    <d v="2026-05-14T11:18:17"/>
    <x v="19"/>
    <m/>
    <m/>
    <m/>
    <m/>
    <m/>
    <m/>
    <s v="N/R"/>
    <s v="N/R"/>
    <s v="N/R"/>
    <s v="N/R"/>
    <s v="N/R"/>
    <m/>
    <s v="N/R"/>
    <m/>
    <s v="N/R"/>
    <m/>
    <s v="N/R"/>
    <m/>
  </r>
  <r>
    <m/>
    <d v="2026-05-29T00:00:00"/>
    <d v="2026-05-05T00:00:00"/>
    <d v="2026-05-29T00:00:00"/>
    <s v="INC06-LTF"/>
    <e v="#N/A"/>
    <n v="12"/>
    <e v="#N/A"/>
    <n v="336455"/>
    <s v="0000-0001"/>
    <n v="1"/>
    <n v="5461577"/>
    <s v=""/>
    <s v="DIVIBRAS"/>
    <x v="19"/>
    <n v="1.5960000000000001"/>
    <n v="23.94"/>
    <n v="1"/>
    <x v="9"/>
    <s v="LTF"/>
    <n v="133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m/>
    <d v="2026-05-29T00:00:00"/>
    <d v="2026-05-05T00:00:00"/>
    <d v="2026-05-29T00:00:00"/>
    <s v="INC06-LTF"/>
    <e v="#N/A"/>
    <n v="12"/>
    <e v="#N/A"/>
    <n v="336455"/>
    <s v="0000-0001"/>
    <n v="1"/>
    <n v="5461578"/>
    <s v=""/>
    <s v="DIVIBRAS"/>
    <x v="19"/>
    <n v="1.5960000000000001"/>
    <n v="23.94"/>
    <n v="1"/>
    <x v="9"/>
    <s v="LTF"/>
    <n v="133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m/>
    <d v="2026-05-29T00:00:00"/>
    <d v="2026-05-05T00:00:00"/>
    <d v="2026-05-29T00:00:00"/>
    <s v="INC06-LTF"/>
    <e v="#N/A"/>
    <n v="12"/>
    <e v="#N/A"/>
    <n v="336455"/>
    <s v="0000-0002"/>
    <n v="2"/>
    <n v="5461579"/>
    <s v=""/>
    <s v="DIVIBRAS"/>
    <x v="19"/>
    <n v="1.62"/>
    <n v="24.3"/>
    <n v="1"/>
    <x v="9"/>
    <s v="LTF"/>
    <n v="135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m/>
    <d v="2026-05-29T00:00:00"/>
    <d v="2026-05-05T00:00:00"/>
    <d v="2026-05-29T00:00:00"/>
    <s v="INC06-LTF"/>
    <e v="#N/A"/>
    <n v="12"/>
    <e v="#N/A"/>
    <n v="336455"/>
    <s v="0000-0002"/>
    <n v="2"/>
    <n v="5461580"/>
    <s v=""/>
    <s v="DIVIBRAS"/>
    <x v="19"/>
    <n v="1.62"/>
    <n v="24.3"/>
    <n v="1"/>
    <x v="9"/>
    <s v="LTF"/>
    <n v="135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m/>
    <d v="2026-05-29T00:00:00"/>
    <d v="2026-05-05T00:00:00"/>
    <d v="2026-05-29T00:00:00"/>
    <s v="INC06-LTF"/>
    <e v="#N/A"/>
    <n v="12"/>
    <e v="#N/A"/>
    <n v="336455"/>
    <s v="0000-0003"/>
    <n v="3"/>
    <n v="5461581"/>
    <s v=""/>
    <s v="DIVIBRAS"/>
    <x v="19"/>
    <n v="1.296"/>
    <n v="19.440000000000001"/>
    <n v="1"/>
    <x v="9"/>
    <s v="LTF"/>
    <n v="108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m/>
    <d v="2026-05-29T00:00:00"/>
    <d v="2026-05-05T00:00:00"/>
    <d v="2026-05-29T00:00:00"/>
    <s v="INC06-LTF"/>
    <e v="#N/A"/>
    <n v="12"/>
    <e v="#N/A"/>
    <n v="336455"/>
    <s v="0000-0003"/>
    <n v="3"/>
    <n v="5461582"/>
    <s v=""/>
    <s v="DIVIBRAS"/>
    <x v="19"/>
    <n v="1.296"/>
    <n v="19.440000000000001"/>
    <n v="1"/>
    <x v="9"/>
    <s v="LTF"/>
    <n v="108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1"/>
    <n v="1"/>
    <n v="5461034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1"/>
    <n v="1"/>
    <n v="5461035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2"/>
    <n v="2"/>
    <n v="5461036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2"/>
    <n v="2"/>
    <n v="5461037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3"/>
    <n v="3"/>
    <n v="5461038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3"/>
    <n v="3"/>
    <n v="5461039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4"/>
    <n v="4"/>
    <n v="5461040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4"/>
    <n v="4"/>
    <n v="5461041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5"/>
    <n v="5"/>
    <n v="5461042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5"/>
    <n v="5"/>
    <n v="5461043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6"/>
    <n v="6"/>
    <n v="5461044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6"/>
    <n v="6"/>
    <n v="5461045"/>
    <s v=""/>
    <s v="EFATA ESQ"/>
    <x v="18"/>
    <n v="0.6734"/>
    <n v="10.101000000000001"/>
    <n v="1"/>
    <x v="9"/>
    <s v="LTE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7"/>
    <n v="7"/>
    <n v="5461046"/>
    <s v=""/>
    <s v="EFATA ESQ"/>
    <x v="18"/>
    <n v="0.63849999999999996"/>
    <n v="9.5775000000000006"/>
    <n v="1"/>
    <x v="9"/>
    <s v="LTE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7"/>
    <n v="7"/>
    <n v="5461047"/>
    <s v=""/>
    <s v="EFATA ESQ"/>
    <x v="18"/>
    <n v="0.63849999999999996"/>
    <n v="9.5775000000000006"/>
    <n v="1"/>
    <x v="9"/>
    <s v="LTE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8"/>
    <n v="8"/>
    <n v="5461048"/>
    <s v=""/>
    <s v="EFATA ESQ"/>
    <x v="18"/>
    <n v="0.63849999999999996"/>
    <n v="9.5775000000000006"/>
    <n v="1"/>
    <x v="9"/>
    <s v="LTE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8"/>
    <n v="8"/>
    <n v="5461049"/>
    <s v=""/>
    <s v="EFATA ESQ"/>
    <x v="18"/>
    <n v="0.63849999999999996"/>
    <n v="9.5775000000000006"/>
    <n v="1"/>
    <x v="9"/>
    <s v="LTE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9"/>
    <n v="9"/>
    <n v="5461050"/>
    <s v=""/>
    <s v="EFATA ESQ"/>
    <x v="18"/>
    <n v="0.63849999999999996"/>
    <n v="9.5775000000000006"/>
    <n v="1"/>
    <x v="9"/>
    <s v="LTE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09"/>
    <n v="9"/>
    <n v="5461051"/>
    <s v=""/>
    <s v="EFATA ESQ"/>
    <x v="18"/>
    <n v="0.63849999999999996"/>
    <n v="9.5775000000000006"/>
    <n v="1"/>
    <x v="9"/>
    <s v="LTE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0"/>
    <n v="10"/>
    <n v="5461052"/>
    <s v=""/>
    <s v="EFATA ESQ"/>
    <x v="18"/>
    <n v="0.60299999999999998"/>
    <n v="9.0449999999999999"/>
    <n v="1"/>
    <x v="9"/>
    <s v="LTE"/>
    <n v="90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0"/>
    <n v="10"/>
    <n v="5461053"/>
    <s v=""/>
    <s v="EFATA ESQ"/>
    <x v="18"/>
    <n v="0.60299999999999998"/>
    <n v="9.0449999999999999"/>
    <n v="1"/>
    <x v="9"/>
    <s v="LTE"/>
    <n v="90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1"/>
    <n v="11"/>
    <n v="5461054"/>
    <s v=""/>
    <s v="EFATA ESQ"/>
    <x v="18"/>
    <n v="0.68540000000000001"/>
    <n v="10.281000000000001"/>
    <n v="1"/>
    <x v="9"/>
    <s v="LTE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1"/>
    <n v="11"/>
    <n v="5461055"/>
    <s v=""/>
    <s v="EFATA ESQ"/>
    <x v="18"/>
    <n v="0.68540000000000001"/>
    <n v="10.281000000000001"/>
    <n v="1"/>
    <x v="9"/>
    <s v="LTE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2"/>
    <n v="12"/>
    <n v="5461056"/>
    <s v=""/>
    <s v="EFATA ESQ"/>
    <x v="18"/>
    <n v="0.56279999999999997"/>
    <n v="8.4420000000000002"/>
    <n v="1"/>
    <x v="9"/>
    <s v="LTE"/>
    <n v="84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2"/>
    <n v="12"/>
    <n v="5461057"/>
    <s v=""/>
    <s v="EFATA ESQ"/>
    <x v="18"/>
    <n v="0.56279999999999997"/>
    <n v="8.4420000000000002"/>
    <n v="1"/>
    <x v="9"/>
    <s v="LTE"/>
    <n v="84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3"/>
    <n v="13"/>
    <n v="5461058"/>
    <s v=""/>
    <s v="EFATA ESQ"/>
    <x v="18"/>
    <n v="0.68540000000000001"/>
    <n v="10.281000000000001"/>
    <n v="1"/>
    <x v="9"/>
    <s v="LTE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3"/>
    <n v="13"/>
    <n v="5461059"/>
    <s v=""/>
    <s v="EFATA ESQ"/>
    <x v="18"/>
    <n v="0.68540000000000001"/>
    <n v="10.281000000000001"/>
    <n v="1"/>
    <x v="9"/>
    <s v="LTE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4"/>
    <n v="14"/>
    <n v="5461060"/>
    <s v=""/>
    <s v="EFATA ESQ"/>
    <x v="18"/>
    <n v="0.68540000000000001"/>
    <n v="10.281000000000001"/>
    <n v="1"/>
    <x v="9"/>
    <s v="LTE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7T00:00:00"/>
    <d v="2026-05-29T00:00:00"/>
    <s v="INC06-LTE"/>
    <e v="#N/A"/>
    <n v="12"/>
    <e v="#N/A"/>
    <n v="336462"/>
    <s v="0000-0014"/>
    <n v="14"/>
    <n v="5461061"/>
    <s v=""/>
    <s v="EFATA ESQ"/>
    <x v="18"/>
    <n v="0.68540000000000001"/>
    <n v="10.281000000000001"/>
    <n v="1"/>
    <x v="9"/>
    <s v="LTE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m/>
    <d v="2026-05-29T00:00:00"/>
    <d v="2026-05-08T00:00:00"/>
    <d v="2026-05-29T00:00:00"/>
    <s v="INC10-TES16"/>
    <e v="#N/A"/>
    <n v="12"/>
    <e v="#N/A"/>
    <n v="336463"/>
    <s v="0001-0001"/>
    <n v="1"/>
    <n v="5460547"/>
    <s v=""/>
    <s v="VIDROSHOP"/>
    <x v="13"/>
    <n v="1.7934000000000001"/>
    <n v="44.836199999999998"/>
    <n v="1"/>
    <x v="11"/>
    <s v="TES16"/>
    <n v="828"/>
    <n v="2166"/>
    <d v="2026-05-14T09:02:16"/>
    <x v="20"/>
    <m/>
    <m/>
    <m/>
    <m/>
    <m/>
    <m/>
    <m/>
    <m/>
    <s v="N/R"/>
    <s v="N/R"/>
    <s v="N/R"/>
    <m/>
    <m/>
    <s v="N/R"/>
    <s v="N/R"/>
    <m/>
    <m/>
    <m/>
  </r>
  <r>
    <m/>
    <d v="2026-05-29T00:00:00"/>
    <d v="2026-05-08T00:00:00"/>
    <d v="2026-05-29T00:00:00"/>
    <s v="INC10-TES16"/>
    <e v="#N/A"/>
    <n v="12"/>
    <e v="#N/A"/>
    <n v="336463"/>
    <s v="0002-0002"/>
    <n v="2"/>
    <n v="5460548"/>
    <s v=""/>
    <s v="VIDROSHOP"/>
    <x v="13"/>
    <n v="1.7802"/>
    <n v="44.505000000000003"/>
    <n v="1"/>
    <x v="11"/>
    <s v="TES16"/>
    <n v="828"/>
    <n v="2150"/>
    <d v="2026-05-14T09:02:16"/>
    <x v="20"/>
    <m/>
    <m/>
    <m/>
    <m/>
    <m/>
    <m/>
    <m/>
    <m/>
    <s v="N/R"/>
    <s v="N/R"/>
    <s v="N/R"/>
    <m/>
    <m/>
    <s v="N/R"/>
    <s v="N/R"/>
    <m/>
    <m/>
    <m/>
  </r>
  <r>
    <m/>
    <d v="2026-05-30T00:00:00"/>
    <d v="2026-05-05T00:00:00"/>
    <d v="2026-05-30T00:00:00"/>
    <s v="INC10-TFA"/>
    <e v="#N/A"/>
    <n v="13"/>
    <e v="#N/A"/>
    <n v="333310"/>
    <s v="0000-0001"/>
    <n v="1"/>
    <n v="5438549"/>
    <s v=""/>
    <s v="IMPERGLASS"/>
    <x v="0"/>
    <n v="2.6339999999999999"/>
    <n v="65.849999999999994"/>
    <n v="1"/>
    <x v="11"/>
    <s v="TFA"/>
    <n v="878"/>
    <n v="3000"/>
    <d v="2026-04-30T10:30:27"/>
    <x v="21"/>
    <m/>
    <m/>
    <m/>
    <m/>
    <m/>
    <m/>
    <s v="N/R"/>
    <s v="N/R"/>
    <s v="N/R"/>
    <s v="N/R"/>
    <s v="N/R"/>
    <m/>
    <m/>
    <m/>
    <s v="N/R"/>
    <s v="N/R"/>
    <s v="N/R"/>
    <m/>
  </r>
  <r>
    <m/>
    <d v="2026-05-30T00:00:00"/>
    <d v="2026-05-05T00:00:00"/>
    <d v="2026-05-30T00:00:00"/>
    <s v="INC10-TE16"/>
    <s v="OK"/>
    <n v="13"/>
    <n v="2"/>
    <n v="333310"/>
    <s v="0001-0002"/>
    <n v="2"/>
    <n v="5438550"/>
    <s v=""/>
    <s v="IMPERGLASS"/>
    <x v="0"/>
    <n v="2.6833999999999998"/>
    <n v="67.083699999999993"/>
    <n v="1"/>
    <x v="11"/>
    <s v="TE16"/>
    <n v="890"/>
    <n v="3015"/>
    <d v="2026-04-30T10:30:27"/>
    <x v="21"/>
    <m/>
    <m/>
    <m/>
    <m/>
    <m/>
    <m/>
    <m/>
    <m/>
    <s v="N/R"/>
    <s v="N/R"/>
    <s v="N/R"/>
    <m/>
    <m/>
    <s v="N/R"/>
    <s v="N/R"/>
    <s v="N/R"/>
    <s v="N/R"/>
    <m/>
  </r>
  <r>
    <m/>
    <d v="2026-05-30T00:00:00"/>
    <d v="2026-05-05T00:00:00"/>
    <d v="2026-05-30T00:00:00"/>
    <s v="INC10-TE16"/>
    <s v="OK"/>
    <n v="13"/>
    <n v="2"/>
    <n v="333310"/>
    <s v="0001-0003"/>
    <n v="3"/>
    <n v="5438551"/>
    <s v=""/>
    <s v="IMPERGLASS"/>
    <x v="0"/>
    <n v="2.6833999999999998"/>
    <n v="67.083699999999993"/>
    <n v="1"/>
    <x v="11"/>
    <s v="TE16"/>
    <n v="890"/>
    <n v="3015"/>
    <d v="2026-04-30T10:30:27"/>
    <x v="21"/>
    <m/>
    <m/>
    <m/>
    <m/>
    <m/>
    <m/>
    <m/>
    <m/>
    <s v="N/R"/>
    <s v="N/R"/>
    <s v="N/R"/>
    <m/>
    <m/>
    <s v="N/R"/>
    <s v="N/R"/>
    <s v="N/R"/>
    <s v="N/R"/>
    <m/>
  </r>
  <r>
    <m/>
    <d v="2026-05-30T00:00:00"/>
    <d v="2026-05-05T00:00:00"/>
    <d v="2026-05-30T00:00:00"/>
    <s v="INC06-TFS"/>
    <e v="#N/A"/>
    <n v="13"/>
    <e v="#N/A"/>
    <n v="336056"/>
    <s v="0000-0001"/>
    <n v="1"/>
    <n v="5457173"/>
    <s v=""/>
    <s v="ESQ VISUAL"/>
    <x v="4"/>
    <n v="1.4567000000000001"/>
    <n v="21.850300000000001"/>
    <n v="1"/>
    <x v="9"/>
    <s v="TFS"/>
    <n v="724"/>
    <n v="2012"/>
    <d v="2026-05-12T16:26:27"/>
    <x v="21"/>
    <m/>
    <m/>
    <m/>
    <m/>
    <s v="N/R"/>
    <s v="N/R"/>
    <s v="N/R"/>
    <s v="N/R"/>
    <s v="N/R"/>
    <s v="N/R"/>
    <s v="N/R"/>
    <m/>
    <m/>
    <s v="N/R"/>
    <s v="N/R"/>
    <m/>
    <m/>
    <m/>
  </r>
  <r>
    <m/>
    <d v="2026-05-30T00:00:00"/>
    <d v="2026-05-04T00:00:00"/>
    <d v="2026-05-30T00:00:00"/>
    <s v="INC10-TEMK"/>
    <e v="#N/A"/>
    <n v="13"/>
    <e v="#N/A"/>
    <n v="336457"/>
    <s v="0000-0001"/>
    <n v="1"/>
    <n v="5460489"/>
    <s v=""/>
    <s v="ILUMINOX"/>
    <x v="7"/>
    <n v="1.6769000000000001"/>
    <n v="41.922499999999999"/>
    <n v="1"/>
    <x v="11"/>
    <s v="TEMK"/>
    <n v="2045"/>
    <n v="820"/>
    <d v="2026-05-14T08:38:13"/>
    <x v="21"/>
    <m/>
    <m/>
    <m/>
    <m/>
    <m/>
    <m/>
    <m/>
    <m/>
    <s v="N/R"/>
    <s v="N/R"/>
    <s v="N/R"/>
    <m/>
    <m/>
    <m/>
    <s v="N/R"/>
    <m/>
    <s v="N/R"/>
    <m/>
  </r>
  <r>
    <m/>
    <d v="2026-05-30T00:00:00"/>
    <d v="2026-05-04T00:00:00"/>
    <d v="2026-05-30T00:00:00"/>
    <s v="INC10-TEMK"/>
    <e v="#N/A"/>
    <n v="13"/>
    <e v="#N/A"/>
    <n v="336457"/>
    <s v="0000-0002"/>
    <n v="2"/>
    <n v="5460490"/>
    <s v=""/>
    <s v="ILUMINOX"/>
    <x v="7"/>
    <n v="1.7137"/>
    <n v="42.842799999999997"/>
    <n v="1"/>
    <x v="11"/>
    <s v="TEMK"/>
    <n v="2095"/>
    <n v="818"/>
    <d v="2026-05-14T08:38:13"/>
    <x v="21"/>
    <m/>
    <m/>
    <m/>
    <m/>
    <m/>
    <m/>
    <m/>
    <m/>
    <s v="N/R"/>
    <s v="N/R"/>
    <s v="N/R"/>
    <m/>
    <m/>
    <m/>
    <s v="N/R"/>
    <m/>
    <s v="N/R"/>
    <m/>
  </r>
  <r>
    <m/>
    <d v="2026-05-30T00:00:00"/>
    <d v="2026-05-04T00:00:00"/>
    <d v="2026-05-30T00:00:00"/>
    <s v="INC10-TEMK"/>
    <e v="#N/A"/>
    <n v="13"/>
    <e v="#N/A"/>
    <n v="336457"/>
    <s v="0000-0003"/>
    <n v="3"/>
    <n v="5460491"/>
    <s v=""/>
    <s v="ILUMINOX"/>
    <x v="7"/>
    <n v="2.4857999999999998"/>
    <n v="62.143700000000003"/>
    <n v="1"/>
    <x v="11"/>
    <s v="TEMK"/>
    <n v="3050"/>
    <n v="815"/>
    <d v="2026-05-14T08:38:13"/>
    <x v="21"/>
    <m/>
    <m/>
    <m/>
    <m/>
    <m/>
    <m/>
    <m/>
    <m/>
    <s v="N/R"/>
    <s v="N/R"/>
    <s v="N/R"/>
    <m/>
    <m/>
    <m/>
    <s v="N/R"/>
    <m/>
    <s v="N/R"/>
    <m/>
  </r>
  <r>
    <m/>
    <d v="2026-05-30T00:00:00"/>
    <d v="2026-05-04T00:00:00"/>
    <d v="2026-05-30T00:00:00"/>
    <s v="INC10-TEMK"/>
    <e v="#N/A"/>
    <n v="13"/>
    <e v="#N/A"/>
    <n v="336457"/>
    <s v="0000-0004"/>
    <n v="4"/>
    <n v="5460492"/>
    <s v=""/>
    <s v="ILUMINOX"/>
    <x v="7"/>
    <n v="1.8806"/>
    <n v="47.0139"/>
    <n v="1"/>
    <x v="11"/>
    <s v="TEMK"/>
    <n v="2285"/>
    <n v="823"/>
    <d v="2026-05-14T08:38:13"/>
    <x v="21"/>
    <m/>
    <m/>
    <m/>
    <m/>
    <m/>
    <m/>
    <m/>
    <m/>
    <s v="N/R"/>
    <s v="N/R"/>
    <s v="N/R"/>
    <m/>
    <m/>
    <m/>
    <s v="N/R"/>
    <m/>
    <s v="N/R"/>
    <m/>
  </r>
  <r>
    <m/>
    <d v="2026-05-30T00:00:00"/>
    <d v="2026-05-04T00:00:00"/>
    <d v="2026-05-30T00:00:00"/>
    <s v="INC10-TEMK"/>
    <e v="#N/A"/>
    <n v="13"/>
    <e v="#N/A"/>
    <n v="336457"/>
    <s v="0000-0005"/>
    <n v="5"/>
    <n v="5460493"/>
    <s v=""/>
    <s v="ILUMINOX"/>
    <x v="7"/>
    <n v="1.681"/>
    <n v="42.024700000000003"/>
    <n v="1"/>
    <x v="11"/>
    <s v="TEMK"/>
    <n v="2055"/>
    <n v="818"/>
    <d v="2026-05-14T08:38:13"/>
    <x v="21"/>
    <m/>
    <m/>
    <m/>
    <m/>
    <m/>
    <m/>
    <m/>
    <m/>
    <s v="N/R"/>
    <s v="N/R"/>
    <s v="N/R"/>
    <m/>
    <m/>
    <m/>
    <s v="N/R"/>
    <m/>
    <s v="N/R"/>
    <m/>
  </r>
  <r>
    <m/>
    <d v="2026-05-31T00:00:00"/>
    <d v="2026-05-04T00:00:00"/>
    <d v="2026-05-31T00:00:00"/>
    <s v="INC06-LTEMK"/>
    <e v="#N/A"/>
    <n v="14"/>
    <e v="#N/A"/>
    <n v="336144"/>
    <s v="0000-0001"/>
    <n v="1"/>
    <n v="5457981"/>
    <s v=""/>
    <s v="EXPERT ESQ"/>
    <x v="21"/>
    <n v="3.8106"/>
    <n v="57.158999999999999"/>
    <n v="1"/>
    <x v="9"/>
    <s v="LTEMK"/>
    <n v="2920"/>
    <n v="1305"/>
    <d v="2026-05-12T17:58:59"/>
    <x v="22"/>
    <m/>
    <m/>
    <m/>
    <m/>
    <m/>
    <m/>
    <m/>
    <m/>
    <s v="N/R"/>
    <s v="N/R"/>
    <m/>
    <m/>
    <m/>
    <m/>
    <s v="N/R"/>
    <m/>
    <s v="N/R"/>
    <m/>
  </r>
  <r>
    <m/>
    <d v="2026-05-31T00:00:00"/>
    <d v="2026-05-04T00:00:00"/>
    <d v="2026-05-31T00:00:00"/>
    <s v="INC06-LTEMK"/>
    <e v="#N/A"/>
    <n v="14"/>
    <e v="#N/A"/>
    <n v="336144"/>
    <s v="0000-0001"/>
    <n v="1"/>
    <n v="5457982"/>
    <s v=""/>
    <s v="EXPERT ESQ"/>
    <x v="21"/>
    <n v="3.8106"/>
    <n v="57.158999999999999"/>
    <n v="1"/>
    <x v="9"/>
    <s v="LTEMK"/>
    <n v="2920"/>
    <n v="1305"/>
    <d v="2026-05-12T17:58:59"/>
    <x v="22"/>
    <m/>
    <m/>
    <m/>
    <m/>
    <m/>
    <m/>
    <m/>
    <m/>
    <s v="N/R"/>
    <s v="N/R"/>
    <m/>
    <m/>
    <m/>
    <m/>
    <s v="N/R"/>
    <m/>
    <s v="N/R"/>
    <m/>
  </r>
  <r>
    <m/>
    <d v="2026-05-31T00:00:00"/>
    <d v="2026-05-04T00:00:00"/>
    <d v="2026-05-31T00:00:00"/>
    <s v="INC06-LTEMK"/>
    <e v="#N/A"/>
    <n v="14"/>
    <e v="#N/A"/>
    <n v="336144"/>
    <s v="0000-0002"/>
    <n v="2"/>
    <n v="5457984"/>
    <s v=""/>
    <s v="EXPERT ESQ"/>
    <x v="21"/>
    <n v="1.4298999999999999"/>
    <n v="21.448499999999999"/>
    <n v="1"/>
    <x v="9"/>
    <s v="LTEMK"/>
    <n v="1580"/>
    <n v="905"/>
    <d v="2026-05-12T17:58:59"/>
    <x v="22"/>
    <m/>
    <m/>
    <m/>
    <m/>
    <m/>
    <m/>
    <m/>
    <m/>
    <s v="N/R"/>
    <s v="N/R"/>
    <m/>
    <m/>
    <m/>
    <m/>
    <s v="N/R"/>
    <m/>
    <s v="N/R"/>
    <m/>
  </r>
  <r>
    <m/>
    <d v="2026-05-31T00:00:00"/>
    <d v="2026-05-04T00:00:00"/>
    <d v="2026-05-31T00:00:00"/>
    <s v="INC06-LTEMK"/>
    <e v="#N/A"/>
    <n v="14"/>
    <e v="#N/A"/>
    <n v="336144"/>
    <s v="0000-0002"/>
    <n v="2"/>
    <n v="5457985"/>
    <s v=""/>
    <s v="EXPERT ESQ"/>
    <x v="21"/>
    <n v="1.4298999999999999"/>
    <n v="21.448499999999999"/>
    <n v="1"/>
    <x v="9"/>
    <s v="LTEMK"/>
    <n v="1580"/>
    <n v="905"/>
    <d v="2026-05-12T17:58:59"/>
    <x v="22"/>
    <m/>
    <m/>
    <m/>
    <m/>
    <m/>
    <m/>
    <m/>
    <m/>
    <s v="N/R"/>
    <s v="N/R"/>
    <m/>
    <m/>
    <m/>
    <m/>
    <s v="N/R"/>
    <m/>
    <s v="N/R"/>
    <m/>
  </r>
  <r>
    <m/>
    <d v="2026-05-31T00:00:00"/>
    <d v="2026-05-04T00:00:00"/>
    <d v="2026-05-31T00:00:00"/>
    <s v="INC06-LTEMK"/>
    <e v="#N/A"/>
    <n v="14"/>
    <e v="#N/A"/>
    <n v="336144"/>
    <s v="0000-0003"/>
    <n v="3"/>
    <n v="5457987"/>
    <s v=""/>
    <s v="EXPERT ESQ"/>
    <x v="21"/>
    <n v="3.7961999999999998"/>
    <n v="56.942999999999998"/>
    <n v="1"/>
    <x v="9"/>
    <s v="LTEMK"/>
    <n v="2775"/>
    <n v="1368"/>
    <d v="2026-05-12T17:58:59"/>
    <x v="22"/>
    <m/>
    <m/>
    <m/>
    <m/>
    <m/>
    <m/>
    <m/>
    <m/>
    <s v="N/R"/>
    <s v="N/R"/>
    <m/>
    <m/>
    <m/>
    <m/>
    <s v="N/R"/>
    <m/>
    <s v="N/R"/>
    <m/>
  </r>
  <r>
    <m/>
    <d v="2026-05-31T00:00:00"/>
    <d v="2026-05-04T00:00:00"/>
    <d v="2026-05-31T00:00:00"/>
    <s v="INC06-LTEMK"/>
    <e v="#N/A"/>
    <n v="14"/>
    <e v="#N/A"/>
    <n v="336144"/>
    <s v="0000-0003"/>
    <n v="3"/>
    <n v="5457988"/>
    <s v=""/>
    <s v="EXPERT ESQ"/>
    <x v="21"/>
    <n v="3.7961999999999998"/>
    <n v="56.942999999999998"/>
    <n v="1"/>
    <x v="9"/>
    <s v="LTEMK"/>
    <n v="2775"/>
    <n v="1368"/>
    <d v="2026-05-12T17:58:59"/>
    <x v="22"/>
    <m/>
    <m/>
    <m/>
    <m/>
    <m/>
    <m/>
    <m/>
    <m/>
    <s v="N/R"/>
    <s v="N/R"/>
    <m/>
    <m/>
    <m/>
    <m/>
    <s v="N/R"/>
    <m/>
    <s v="N/R"/>
    <m/>
  </r>
  <r>
    <m/>
    <d v="2026-05-30T00:00:00"/>
    <d v="2026-05-30T00:00:00"/>
    <d v="2026-05-30T00:00:00"/>
    <s v="ESI04-EFR"/>
    <e v="#N/A"/>
    <n v="15"/>
    <e v="#N/A"/>
    <n v="336623"/>
    <s v="0000-0002"/>
    <n v="2"/>
    <n v="5461654"/>
    <s v=""/>
    <s v="SERGIO"/>
    <x v="10"/>
    <n v="0.64"/>
    <n v="6.4"/>
    <n v="1"/>
    <x v="5"/>
    <s v="EFR"/>
    <n v="800"/>
    <n v="800"/>
    <d v="2026-05-14T11:18:17"/>
    <x v="23"/>
    <m/>
    <m/>
    <m/>
    <m/>
    <s v="N/R"/>
    <s v="N/R"/>
    <s v="N/R"/>
    <s v="N/R"/>
    <s v="N/R"/>
    <s v="N/R"/>
    <s v="N/R"/>
    <m/>
    <s v="N/R"/>
    <s v="N/R"/>
    <s v="N/R"/>
    <m/>
    <s v="N/R"/>
    <m/>
  </r>
  <r>
    <m/>
    <d v="2026-06-03T00:00:00"/>
    <d v="2026-05-05T00:00:00"/>
    <d v="2026-06-03T00:00:00"/>
    <s v="INC08-TES16"/>
    <s v="OK"/>
    <n v="17"/>
    <n v="2"/>
    <n v="336747"/>
    <s v="0001-0001"/>
    <n v="1"/>
    <n v="5462499"/>
    <s v=""/>
    <s v="ULIBOX"/>
    <x v="4"/>
    <n v="1.42"/>
    <n v="28.399699999999999"/>
    <n v="1"/>
    <x v="7"/>
    <s v="TES16"/>
    <n v="684"/>
    <n v="2076"/>
    <d v="2026-05-14T16:33:45"/>
    <x v="24"/>
    <m/>
    <m/>
    <m/>
    <m/>
    <m/>
    <m/>
    <m/>
    <m/>
    <s v="N/R"/>
    <s v="N/R"/>
    <s v="N/R"/>
    <m/>
    <m/>
    <s v="N/R"/>
    <s v="N/R"/>
    <m/>
    <m/>
    <m/>
  </r>
  <r>
    <m/>
    <e v="#N/A"/>
    <e v="#N/A"/>
    <e v="#N/A"/>
    <s v="-"/>
    <s v="PROBLEMA"/>
    <n v="-46157"/>
    <e v="#N/A"/>
    <m/>
    <n v="3138"/>
    <m/>
    <m/>
    <m/>
    <m/>
    <x v="23"/>
    <n v="4031.3597999999715"/>
    <n v="72306.733950000053"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  <r>
    <m/>
    <e v="#N/A"/>
    <e v="#N/A"/>
    <e v="#N/A"/>
    <s v="-"/>
    <s v="PROBLEMA"/>
    <n v="-46157"/>
    <e v="#N/A"/>
    <m/>
    <m/>
    <m/>
    <m/>
    <m/>
    <m/>
    <x v="23"/>
    <m/>
    <m/>
    <m/>
    <x v="27"/>
    <m/>
    <m/>
    <m/>
    <m/>
    <x v="25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00">
  <r>
    <x v="0"/>
    <s v="Não"/>
    <m/>
    <d v="2026-05-05T00:00:00"/>
    <d v="2026-05-05T00:00:00"/>
    <d v="2026-04-04T00:00:00"/>
    <s v="LMN1408DEA-PF"/>
    <x v="0"/>
    <x v="0"/>
    <n v="4"/>
    <n v="327442"/>
    <s v="0000-0001"/>
    <n v="1"/>
    <n v="5386912"/>
    <s v=""/>
    <s v="DA "/>
    <x v="0"/>
    <n v="1.2756000000000001"/>
    <n v="25.512799999999999"/>
    <n v="1"/>
    <x v="0"/>
    <x v="0"/>
    <n v="1118"/>
    <n v="1141"/>
    <d v="2026-04-06T15:02:41"/>
    <x v="0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07T00:00:00"/>
    <d v="2026-05-07T00:00:00"/>
    <d v="2026-05-02T00:00:00"/>
    <s v="LMINC08-PF"/>
    <x v="0"/>
    <x v="1"/>
    <n v="4"/>
    <n v="331470"/>
    <s v="0000-0005"/>
    <n v="5"/>
    <n v="5424193"/>
    <s v=""/>
    <s v="MAV DO BRASIL "/>
    <x v="1"/>
    <n v="3.1779999999999999"/>
    <n v="63.560699999999997"/>
    <n v="1"/>
    <x v="1"/>
    <x v="0"/>
    <n v="2835"/>
    <n v="1121"/>
    <d v="2026-04-23T11:22:41"/>
    <x v="1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38:09"/>
  </r>
  <r>
    <x v="2"/>
    <s v="Não"/>
    <m/>
    <d v="2026-05-04T00:00:00"/>
    <d v="2026-05-04T00:00:00"/>
    <d v="2026-05-02T00:00:00"/>
    <s v="INC03-LCF"/>
    <x v="0"/>
    <x v="1"/>
    <e v="#N/A"/>
    <n v="334586"/>
    <s v="0000-0009"/>
    <n v="9"/>
    <n v="5447847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2"/>
    <s v="Não"/>
    <m/>
    <d v="2026-05-04T00:00:00"/>
    <d v="2026-05-04T00:00:00"/>
    <d v="2026-05-02T00:00:00"/>
    <s v="INC03-LCF"/>
    <x v="0"/>
    <x v="1"/>
    <e v="#N/A"/>
    <n v="334586"/>
    <s v="0000-0009"/>
    <n v="9"/>
    <n v="5447848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2"/>
    <s v="Não"/>
    <m/>
    <d v="2026-05-04T00:00:00"/>
    <d v="2026-05-04T00:00:00"/>
    <d v="2026-05-02T00:00:00"/>
    <s v="INC03-LCF"/>
    <x v="0"/>
    <x v="1"/>
    <e v="#N/A"/>
    <n v="334586"/>
    <s v="0000-0010"/>
    <n v="10"/>
    <n v="5447849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2"/>
    <s v="Não"/>
    <m/>
    <d v="2026-05-04T00:00:00"/>
    <d v="2026-05-04T00:00:00"/>
    <d v="2026-05-02T00:00:00"/>
    <s v="INC03-LCF"/>
    <x v="0"/>
    <x v="1"/>
    <e v="#N/A"/>
    <n v="334586"/>
    <s v="0000-0010"/>
    <n v="10"/>
    <n v="5447850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2"/>
    <s v="Não"/>
    <m/>
    <d v="2026-05-04T00:00:00"/>
    <d v="2026-05-04T00:00:00"/>
    <d v="2026-05-02T00:00:00"/>
    <s v="INC03-LCF"/>
    <x v="0"/>
    <x v="1"/>
    <e v="#N/A"/>
    <n v="334586"/>
    <s v="0000-0011"/>
    <n v="11"/>
    <n v="5447851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2"/>
    <s v="Não"/>
    <m/>
    <d v="2026-05-04T00:00:00"/>
    <d v="2026-05-04T00:00:00"/>
    <d v="2026-05-02T00:00:00"/>
    <s v="INC03-LCF"/>
    <x v="0"/>
    <x v="1"/>
    <e v="#N/A"/>
    <n v="334586"/>
    <s v="0000-0011"/>
    <n v="11"/>
    <n v="5447852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2"/>
    <s v="Não"/>
    <m/>
    <d v="2026-05-04T00:00:00"/>
    <d v="2026-05-04T00:00:00"/>
    <d v="2026-05-02T00:00:00"/>
    <s v="INC03-LCF"/>
    <x v="0"/>
    <x v="1"/>
    <e v="#N/A"/>
    <n v="334586"/>
    <s v="0000-0012"/>
    <n v="12"/>
    <n v="5447853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2"/>
    <s v="Não"/>
    <m/>
    <d v="2026-05-04T00:00:00"/>
    <d v="2026-05-04T00:00:00"/>
    <d v="2026-05-02T00:00:00"/>
    <s v="INC03-LCF"/>
    <x v="0"/>
    <x v="1"/>
    <e v="#N/A"/>
    <n v="334586"/>
    <s v="0000-0012"/>
    <n v="12"/>
    <n v="5447854"/>
    <s v=""/>
    <s v="ALPHA VIDROS"/>
    <x v="2"/>
    <n v="2.25"/>
    <n v="16.875"/>
    <n v="1"/>
    <x v="2"/>
    <x v="1"/>
    <n v="1500"/>
    <n v="1500"/>
    <d v="2026-05-06T16:20:44"/>
    <x v="1"/>
    <m/>
    <m/>
    <m/>
    <m/>
    <s v="N/R"/>
    <s v="N/R"/>
    <s v="N/R"/>
    <s v="N/R"/>
    <s v="N/R"/>
    <s v="N/R"/>
    <m/>
    <m/>
    <s v="N/R"/>
    <s v="N/R"/>
    <s v="N/R"/>
    <m/>
    <s v="N/R"/>
    <m/>
  </r>
  <r>
    <x v="3"/>
    <s v="Sim"/>
    <m/>
    <d v="2026-05-06T00:00:00"/>
    <d v="2026-05-06T00:00:00"/>
    <d v="2026-05-06T00:00:00"/>
    <s v="LMLT06-PF"/>
    <x v="0"/>
    <x v="2"/>
    <n v="4"/>
    <n v="332341"/>
    <s v="0000-0038"/>
    <n v="38"/>
    <n v="5431228"/>
    <s v=""/>
    <s v="FAT 3º - 23 CAMPESTRE"/>
    <x v="3"/>
    <n v="0.42859999999999998"/>
    <n v="6.4294000000000002"/>
    <n v="1"/>
    <x v="3"/>
    <x v="0"/>
    <n v="675"/>
    <n v="635"/>
    <d v="2026-04-27T15:04:55"/>
    <x v="2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5T08:49:25"/>
  </r>
  <r>
    <x v="3"/>
    <s v="Sim"/>
    <m/>
    <d v="2026-05-06T00:00:00"/>
    <d v="2026-05-06T00:00:00"/>
    <d v="2026-05-06T00:00:00"/>
    <s v="LMLT06-PF"/>
    <x v="0"/>
    <x v="2"/>
    <n v="4"/>
    <n v="332341"/>
    <s v="0000-0046"/>
    <n v="46"/>
    <n v="5431236"/>
    <s v=""/>
    <s v="FAT 3º - 23 CAMPESTRE"/>
    <x v="3"/>
    <n v="0.42859999999999998"/>
    <n v="6.4294000000000002"/>
    <n v="1"/>
    <x v="3"/>
    <x v="0"/>
    <n v="675"/>
    <n v="635"/>
    <d v="2026-04-27T15:04:55"/>
    <x v="2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5T08:48:50"/>
  </r>
  <r>
    <x v="4"/>
    <s v="Dep."/>
    <m/>
    <d v="2026-05-09T00:00:00"/>
    <d v="2026-05-05T00:00:00"/>
    <d v="2026-05-09T00:00:00"/>
    <s v="LMINC08-PF"/>
    <x v="1"/>
    <x v="3"/>
    <n v="4"/>
    <n v="331505"/>
    <s v="0000-0001"/>
    <n v="1"/>
    <n v="5424454"/>
    <s v=""/>
    <s v="CONSTRULAR LIMEIRA COM DE ESQ"/>
    <x v="4"/>
    <n v="1.17"/>
    <n v="23.4"/>
    <n v="1"/>
    <x v="1"/>
    <x v="0"/>
    <n v="1300"/>
    <n v="900"/>
    <d v="2026-04-23T12:03:03"/>
    <x v="3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02:08"/>
  </r>
  <r>
    <x v="4"/>
    <s v="Dep."/>
    <m/>
    <d v="2026-05-09T00:00:00"/>
    <d v="2026-05-05T00:00:00"/>
    <d v="2026-05-09T00:00:00"/>
    <s v="LMINC08-PF"/>
    <x v="1"/>
    <x v="3"/>
    <n v="4"/>
    <n v="331505"/>
    <s v="0000-0002"/>
    <n v="2"/>
    <n v="5424456"/>
    <s v=""/>
    <s v="CONSTRULAR LIMEIRA COM DE ESQ"/>
    <x v="4"/>
    <n v="1.17"/>
    <n v="23.4"/>
    <n v="1"/>
    <x v="1"/>
    <x v="0"/>
    <n v="1300"/>
    <n v="900"/>
    <d v="2026-04-23T12:03:03"/>
    <x v="3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6:00:47"/>
  </r>
  <r>
    <x v="5"/>
    <e v="#N/A"/>
    <m/>
    <e v="#N/A"/>
    <e v="#N/A"/>
    <e v="#N/A"/>
    <s v="INC04-LCF"/>
    <x v="2"/>
    <x v="3"/>
    <e v="#N/A"/>
    <n v="331991"/>
    <s v="0000-0014"/>
    <n v="14"/>
    <n v="5454092"/>
    <s v=""/>
    <s v="HOTEL TORIBA"/>
    <x v="5"/>
    <n v="2.4049999999999998"/>
    <n v="24.05"/>
    <n v="1"/>
    <x v="4"/>
    <x v="1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9:14:24"/>
  </r>
  <r>
    <x v="5"/>
    <e v="#N/A"/>
    <m/>
    <e v="#N/A"/>
    <e v="#N/A"/>
    <e v="#N/A"/>
    <s v="INC04-LCF"/>
    <x v="2"/>
    <x v="3"/>
    <e v="#N/A"/>
    <n v="331991"/>
    <s v="0000-0014"/>
    <n v="14"/>
    <n v="5454093"/>
    <s v=""/>
    <s v="HOTEL TORIBA"/>
    <x v="5"/>
    <n v="2.4049999999999998"/>
    <n v="24.05"/>
    <n v="1"/>
    <x v="4"/>
    <x v="1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8:30:52"/>
  </r>
  <r>
    <x v="5"/>
    <e v="#N/A"/>
    <m/>
    <e v="#N/A"/>
    <e v="#N/A"/>
    <e v="#N/A"/>
    <s v="INC04-LCF"/>
    <x v="2"/>
    <x v="3"/>
    <e v="#N/A"/>
    <n v="331991"/>
    <s v="0000-0016"/>
    <n v="16"/>
    <n v="5454098"/>
    <s v=""/>
    <s v="HOTEL TORIBA"/>
    <x v="5"/>
    <n v="2.4049999999999998"/>
    <n v="24.05"/>
    <n v="1"/>
    <x v="4"/>
    <x v="1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8:27:25"/>
  </r>
  <r>
    <x v="5"/>
    <e v="#N/A"/>
    <m/>
    <e v="#N/A"/>
    <e v="#N/A"/>
    <e v="#N/A"/>
    <s v="INC04-LCF"/>
    <x v="2"/>
    <x v="3"/>
    <e v="#N/A"/>
    <n v="331991"/>
    <s v="0000-0016"/>
    <n v="16"/>
    <n v="5454099"/>
    <s v=""/>
    <s v="HOTEL TORIBA"/>
    <x v="5"/>
    <n v="2.4049999999999998"/>
    <n v="24.05"/>
    <n v="1"/>
    <x v="4"/>
    <x v="1"/>
    <n v="1300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9:15:40"/>
  </r>
  <r>
    <x v="5"/>
    <e v="#N/A"/>
    <m/>
    <e v="#N/A"/>
    <e v="#N/A"/>
    <e v="#N/A"/>
    <s v="INC04-LCF"/>
    <x v="2"/>
    <x v="3"/>
    <e v="#N/A"/>
    <n v="331991"/>
    <s v="0000-0017"/>
    <n v="17"/>
    <n v="5454102"/>
    <s v=""/>
    <s v="HOTEL TORIBA"/>
    <x v="5"/>
    <n v="2.2717999999999998"/>
    <n v="22.718"/>
    <n v="1"/>
    <x v="4"/>
    <x v="1"/>
    <n v="1228"/>
    <n v="1850"/>
    <d v="2026-04-24T15:44:25"/>
    <x v="3"/>
    <m/>
    <m/>
    <m/>
    <m/>
    <s v="N/R"/>
    <s v="N/R"/>
    <s v="N/R"/>
    <s v="N/R"/>
    <s v="N/R"/>
    <s v="N/R"/>
    <m/>
    <m/>
    <s v="N/R"/>
    <s v="N/R"/>
    <s v="N/R"/>
    <m/>
    <s v="N/R"/>
    <d v="2026-05-15T08:15:43"/>
  </r>
  <r>
    <x v="5"/>
    <e v="#N/A"/>
    <m/>
    <e v="#N/A"/>
    <e v="#N/A"/>
    <e v="#N/A"/>
    <s v="INC04-LCF"/>
    <x v="2"/>
    <x v="3"/>
    <e v="#N/A"/>
    <n v="331996"/>
    <s v="0000-0002"/>
    <n v="2"/>
    <n v="5454126"/>
    <s v=""/>
    <s v="HOTEL TORIBA"/>
    <x v="5"/>
    <n v="1.8374999999999999"/>
    <n v="18.375"/>
    <n v="1"/>
    <x v="4"/>
    <x v="1"/>
    <n v="1225"/>
    <n v="1500"/>
    <d v="2026-04-24T15:44:26"/>
    <x v="3"/>
    <m/>
    <m/>
    <m/>
    <m/>
    <s v="N/R"/>
    <s v="N/R"/>
    <s v="N/R"/>
    <s v="N/R"/>
    <s v="N/R"/>
    <s v="N/R"/>
    <m/>
    <m/>
    <s v="N/R"/>
    <s v="N/R"/>
    <s v="N/R"/>
    <m/>
    <s v="N/R"/>
    <d v="2026-05-15T09:02:31"/>
  </r>
  <r>
    <x v="4"/>
    <s v="Dep."/>
    <m/>
    <d v="2026-05-09T00:00:00"/>
    <d v="2026-05-05T00:00:00"/>
    <d v="2026-05-09T00:00:00"/>
    <s v="LMINC08-PF"/>
    <x v="1"/>
    <x v="3"/>
    <n v="4"/>
    <n v="332210"/>
    <s v="0000-0001"/>
    <n v="1"/>
    <n v="5430277"/>
    <s v=""/>
    <s v="TAMBAU ULIBOX"/>
    <x v="4"/>
    <n v="0.89270000000000005"/>
    <n v="17.854199999999999"/>
    <n v="1"/>
    <x v="1"/>
    <x v="0"/>
    <n v="910"/>
    <n v="981"/>
    <d v="2026-04-27T10:06:42"/>
    <x v="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6"/>
    <s v="Não"/>
    <m/>
    <d v="2026-05-11T00:00:00"/>
    <d v="2026-05-04T00:00:00"/>
    <d v="2026-05-11T00:00:00"/>
    <s v="ESI04-EFB"/>
    <x v="1"/>
    <x v="4"/>
    <n v="1"/>
    <n v="334141"/>
    <s v="0000-0001"/>
    <n v="1"/>
    <n v="5444324"/>
    <s v=""/>
    <s v="J E VIDROS"/>
    <x v="6"/>
    <n v="1.377"/>
    <n v="13.77"/>
    <n v="1"/>
    <x v="5"/>
    <x v="2"/>
    <n v="1530"/>
    <n v="900"/>
    <d v="2026-05-05T14:40:40"/>
    <x v="4"/>
    <m/>
    <m/>
    <m/>
    <s v="N/R"/>
    <s v="N/R"/>
    <s v="N/R"/>
    <s v="N/R"/>
    <s v="N/R"/>
    <m/>
    <s v="N/R"/>
    <s v="N/R"/>
    <m/>
    <s v="N/R"/>
    <s v="N/R"/>
    <s v="N/R"/>
    <m/>
    <s v="N/R"/>
    <d v="2026-05-13T08:18:32"/>
  </r>
  <r>
    <x v="7"/>
    <s v="Dep."/>
    <m/>
    <d v="2026-05-13T00:00:00"/>
    <d v="2026-05-04T00:00:00"/>
    <d v="2026-05-13T00:00:00"/>
    <s v="LMINC08-PF"/>
    <x v="1"/>
    <x v="5"/>
    <n v="4"/>
    <n v="332389"/>
    <s v="0000-0001"/>
    <n v="1"/>
    <n v="5431757"/>
    <s v=""/>
    <s v="FAT 3º - 3989 MAGNA"/>
    <x v="7"/>
    <n v="3.0697000000000001"/>
    <n v="61.393900000000002"/>
    <n v="1"/>
    <x v="1"/>
    <x v="0"/>
    <n v="2284"/>
    <n v="1344"/>
    <d v="2026-04-27T16:30:48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02:32"/>
  </r>
  <r>
    <x v="8"/>
    <s v="Sim"/>
    <m/>
    <d v="2026-05-13T00:00:00"/>
    <d v="2026-05-04T00:00:00"/>
    <d v="2026-05-13T00:00:00"/>
    <s v="LMINC08-PF"/>
    <x v="1"/>
    <x v="5"/>
    <n v="4"/>
    <n v="332848"/>
    <s v="0000-0006"/>
    <n v="6"/>
    <n v="5435879"/>
    <s v=""/>
    <s v="MG ALUM E VIDRO"/>
    <x v="8"/>
    <n v="1.0605"/>
    <n v="21.21"/>
    <n v="1"/>
    <x v="1"/>
    <x v="0"/>
    <n v="1010"/>
    <n v="105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2T15:58:53"/>
  </r>
  <r>
    <x v="8"/>
    <s v="Sim"/>
    <m/>
    <d v="2026-05-13T00:00:00"/>
    <d v="2026-05-04T00:00:00"/>
    <d v="2026-05-13T00:00:00"/>
    <s v="LMINC08-PF"/>
    <x v="1"/>
    <x v="5"/>
    <n v="4"/>
    <n v="332848"/>
    <s v="0000-0008"/>
    <n v="8"/>
    <n v="5435881"/>
    <s v=""/>
    <s v="MG ALUM E VIDRO"/>
    <x v="8"/>
    <n v="1.1968000000000001"/>
    <n v="23.937000000000001"/>
    <n v="1"/>
    <x v="1"/>
    <x v="0"/>
    <n v="1185"/>
    <n v="101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2T15:58:31"/>
  </r>
  <r>
    <x v="8"/>
    <s v="Sim"/>
    <m/>
    <d v="2026-05-13T00:00:00"/>
    <d v="2026-05-04T00:00:00"/>
    <d v="2026-05-13T00:00:00"/>
    <s v="LMINC08-PF"/>
    <x v="1"/>
    <x v="5"/>
    <n v="4"/>
    <n v="332848"/>
    <s v="0000-0010"/>
    <n v="10"/>
    <n v="5435883"/>
    <s v=""/>
    <s v="MG ALUM E VIDRO"/>
    <x v="8"/>
    <n v="0.94350000000000001"/>
    <n v="18.87"/>
    <n v="1"/>
    <x v="1"/>
    <x v="0"/>
    <n v="1110"/>
    <n v="85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8"/>
    <s v="Sim"/>
    <m/>
    <d v="2026-05-13T00:00:00"/>
    <d v="2026-05-04T00:00:00"/>
    <d v="2026-05-13T00:00:00"/>
    <s v="LMINC08-PF"/>
    <x v="1"/>
    <x v="5"/>
    <n v="4"/>
    <n v="332848"/>
    <s v="0000-0012"/>
    <n v="12"/>
    <n v="5435885"/>
    <s v=""/>
    <s v="MG ALUM E VIDRO"/>
    <x v="8"/>
    <n v="0.85340000000000005"/>
    <n v="17.068999999999999"/>
    <n v="1"/>
    <x v="1"/>
    <x v="0"/>
    <n v="845"/>
    <n v="1010"/>
    <d v="2026-04-29T09:01:30"/>
    <x v="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9"/>
    <s v="Não"/>
    <m/>
    <d v="2026-05-13T00:00:00"/>
    <d v="2026-05-04T00:00:00"/>
    <d v="2026-05-13T00:00:00"/>
    <s v="ESI04-EFB"/>
    <x v="1"/>
    <x v="5"/>
    <n v="1"/>
    <n v="334020"/>
    <s v="0000-0001"/>
    <n v="1"/>
    <n v="5442919"/>
    <s v=""/>
    <s v="CONSUMIDOR DIVIMAX HORTOLÂNDIA"/>
    <x v="9"/>
    <n v="0.57679999999999998"/>
    <n v="5.7679999999999998"/>
    <n v="1"/>
    <x v="5"/>
    <x v="2"/>
    <n v="852"/>
    <n v="677"/>
    <d v="2026-05-05T10:55:54"/>
    <x v="5"/>
    <m/>
    <m/>
    <m/>
    <s v="N/R"/>
    <s v="N/R"/>
    <s v="N/R"/>
    <s v="N/R"/>
    <s v="N/R"/>
    <m/>
    <s v="N/R"/>
    <s v="N/R"/>
    <m/>
    <s v="N/R"/>
    <s v="N/R"/>
    <s v="N/R"/>
    <m/>
    <s v="N/R"/>
    <d v="2026-05-13T10:19:01"/>
  </r>
  <r>
    <x v="9"/>
    <s v="Não"/>
    <m/>
    <d v="2026-05-13T00:00:00"/>
    <d v="2026-05-04T00:00:00"/>
    <d v="2026-05-13T00:00:00"/>
    <s v="ESI04-EF"/>
    <x v="1"/>
    <x v="5"/>
    <n v="1"/>
    <n v="334021"/>
    <s v="0000-0001"/>
    <n v="1"/>
    <n v="5442920"/>
    <s v=""/>
    <s v="SOS ESQ"/>
    <x v="9"/>
    <n v="3.1964000000000001"/>
    <n v="31.963999999999999"/>
    <n v="1"/>
    <x v="5"/>
    <x v="3"/>
    <n v="1310"/>
    <n v="2440"/>
    <d v="2026-05-05T10:56:03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FB"/>
    <x v="1"/>
    <x v="5"/>
    <n v="1"/>
    <n v="334279"/>
    <s v="0000-0001"/>
    <n v="1"/>
    <n v="5445658"/>
    <s v=""/>
    <s v="BONFIM VIDROS"/>
    <x v="9"/>
    <n v="2.2200000000000002"/>
    <n v="22.2"/>
    <n v="1"/>
    <x v="5"/>
    <x v="2"/>
    <n v="1500"/>
    <n v="1480"/>
    <d v="2026-05-05T17:08:25"/>
    <x v="5"/>
    <m/>
    <m/>
    <m/>
    <s v="N/R"/>
    <s v="N/R"/>
    <s v="N/R"/>
    <s v="N/R"/>
    <s v="N/R"/>
    <m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F"/>
    <x v="1"/>
    <x v="5"/>
    <n v="1"/>
    <n v="334576"/>
    <s v="0000-0001"/>
    <n v="1"/>
    <n v="5447780"/>
    <s v=""/>
    <s v="CONSUMIDOR DIVIMAX HORTOLÂNDIA"/>
    <x v="9"/>
    <n v="1.8"/>
    <n v="18"/>
    <n v="1"/>
    <x v="5"/>
    <x v="3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F"/>
    <x v="1"/>
    <x v="5"/>
    <n v="1"/>
    <n v="334576"/>
    <s v="0000-0002"/>
    <n v="2"/>
    <n v="5447781"/>
    <s v=""/>
    <s v="CONSUMIDOR DIVIMAX HORTOLÂNDIA"/>
    <x v="9"/>
    <n v="1.8"/>
    <n v="18"/>
    <n v="1"/>
    <x v="5"/>
    <x v="3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F"/>
    <x v="1"/>
    <x v="5"/>
    <n v="1"/>
    <n v="334576"/>
    <s v="0000-0003"/>
    <n v="3"/>
    <n v="5447782"/>
    <s v=""/>
    <s v="CONSUMIDOR DIVIMAX HORTOLÂNDIA"/>
    <x v="9"/>
    <n v="1.8"/>
    <n v="18"/>
    <n v="1"/>
    <x v="5"/>
    <x v="3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F"/>
    <x v="1"/>
    <x v="5"/>
    <n v="1"/>
    <n v="334576"/>
    <s v="0000-0004"/>
    <n v="4"/>
    <n v="5447783"/>
    <s v=""/>
    <s v="CONSUMIDOR DIVIMAX HORTOLÂNDIA"/>
    <x v="9"/>
    <n v="1.8"/>
    <n v="18"/>
    <n v="1"/>
    <x v="5"/>
    <x v="3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F"/>
    <x v="1"/>
    <x v="5"/>
    <n v="1"/>
    <n v="334576"/>
    <s v="0000-0005"/>
    <n v="5"/>
    <n v="5447784"/>
    <s v=""/>
    <s v="CONSUMIDOR DIVIMAX HORTOLÂNDIA"/>
    <x v="9"/>
    <n v="1.8"/>
    <n v="18"/>
    <n v="1"/>
    <x v="5"/>
    <x v="3"/>
    <n v="900"/>
    <n v="2000"/>
    <d v="2026-05-06T16:15:49"/>
    <x v="5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E"/>
    <x v="2"/>
    <x v="5"/>
    <e v="#N/A"/>
    <n v="334576"/>
    <s v="0000-0006"/>
    <n v="6"/>
    <n v="5447785"/>
    <s v=""/>
    <s v="CONSUMIDOR DIVIMAX HORTOLÂNDIA"/>
    <x v="9"/>
    <n v="1.375"/>
    <n v="13.75"/>
    <n v="1"/>
    <x v="5"/>
    <x v="4"/>
    <n v="1100"/>
    <n v="1250"/>
    <d v="2026-05-06T16:15:49"/>
    <x v="5"/>
    <m/>
    <m/>
    <m/>
    <m/>
    <m/>
    <m/>
    <m/>
    <m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E"/>
    <x v="2"/>
    <x v="5"/>
    <e v="#N/A"/>
    <n v="334576"/>
    <s v="0000-0007"/>
    <n v="7"/>
    <n v="5447786"/>
    <s v=""/>
    <s v="CONSUMIDOR DIVIMAX HORTOLÂNDIA"/>
    <x v="9"/>
    <n v="1.375"/>
    <n v="13.75"/>
    <n v="1"/>
    <x v="5"/>
    <x v="4"/>
    <n v="1100"/>
    <n v="1250"/>
    <d v="2026-05-06T16:15:49"/>
    <x v="5"/>
    <m/>
    <m/>
    <m/>
    <m/>
    <m/>
    <m/>
    <m/>
    <m/>
    <s v="N/R"/>
    <s v="N/R"/>
    <s v="N/R"/>
    <m/>
    <s v="N/R"/>
    <s v="N/R"/>
    <s v="N/R"/>
    <m/>
    <s v="N/R"/>
    <m/>
  </r>
  <r>
    <x v="9"/>
    <s v="Não"/>
    <m/>
    <d v="2026-05-13T00:00:00"/>
    <d v="2026-05-04T00:00:00"/>
    <d v="2026-05-13T00:00:00"/>
    <s v="ESI04-EFB"/>
    <x v="1"/>
    <x v="5"/>
    <n v="1"/>
    <n v="334576"/>
    <s v="0000-0008"/>
    <n v="8"/>
    <n v="5447787"/>
    <s v=""/>
    <s v="CONSUMIDOR DIVIMAX HORTOLÂNDIA"/>
    <x v="9"/>
    <n v="2.23"/>
    <n v="22.3"/>
    <n v="1"/>
    <x v="5"/>
    <x v="2"/>
    <n v="2230"/>
    <n v="1000"/>
    <d v="2026-05-06T16:15:49"/>
    <x v="5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1T00:00:00"/>
    <d v="2026-05-11T00:00:00"/>
    <d v="2026-05-11T00:00:00"/>
    <s v="ESI04-EE"/>
    <x v="2"/>
    <x v="5"/>
    <e v="#N/A"/>
    <n v="334936"/>
    <s v="0000-0001"/>
    <n v="1"/>
    <n v="5450182"/>
    <s v=""/>
    <s v="WELLITON "/>
    <x v="10"/>
    <n v="1.7765"/>
    <n v="17.765000000000001"/>
    <n v="1"/>
    <x v="5"/>
    <x v="4"/>
    <n v="850"/>
    <n v="2090"/>
    <d v="2026-05-07T16:56:15"/>
    <x v="5"/>
    <m/>
    <m/>
    <m/>
    <m/>
    <m/>
    <m/>
    <m/>
    <m/>
    <s v="N/R"/>
    <s v="N/R"/>
    <s v="N/R"/>
    <m/>
    <s v="N/R"/>
    <s v="N/R"/>
    <s v="N/R"/>
    <m/>
    <s v="N/R"/>
    <m/>
  </r>
  <r>
    <x v="10"/>
    <s v="Não"/>
    <m/>
    <d v="2026-05-11T00:00:00"/>
    <d v="2026-05-11T00:00:00"/>
    <d v="2026-05-11T00:00:00"/>
    <s v="ESI04-EF"/>
    <x v="1"/>
    <x v="5"/>
    <n v="1"/>
    <n v="335146"/>
    <s v="0000-0001"/>
    <n v="1"/>
    <n v="5451297"/>
    <s v=""/>
    <s v="DEMAD"/>
    <x v="10"/>
    <n v="0.88"/>
    <n v="8.8000000000000007"/>
    <n v="1"/>
    <x v="5"/>
    <x v="3"/>
    <n v="550"/>
    <n v="1600"/>
    <d v="2026-05-08T14:19:41"/>
    <x v="5"/>
    <m/>
    <m/>
    <m/>
    <m/>
    <s v="N/R"/>
    <s v="N/R"/>
    <s v="N/R"/>
    <s v="N/R"/>
    <s v="N/R"/>
    <s v="N/R"/>
    <s v="N/R"/>
    <m/>
    <s v="N/R"/>
    <s v="N/R"/>
    <s v="N/R"/>
    <m/>
    <s v="N/R"/>
    <d v="2026-05-13T14:12:30"/>
  </r>
  <r>
    <x v="10"/>
    <s v="Não"/>
    <m/>
    <d v="2026-05-11T00:00:00"/>
    <d v="2026-05-11T00:00:00"/>
    <d v="2026-05-11T00:00:00"/>
    <s v="MBI03-CCNH"/>
    <x v="2"/>
    <x v="5"/>
    <e v="#N/A"/>
    <n v="336792"/>
    <s v="0000-0001"/>
    <n v="1"/>
    <n v="5462997"/>
    <s v=""/>
    <s v="MARIA GILVANICE VIEIRA DE MATOS SANTOS"/>
    <x v="10"/>
    <n v="0.30990000000000001"/>
    <n v="2.3241999999999998"/>
    <n v="1"/>
    <x v="6"/>
    <x v="5"/>
    <n v="665"/>
    <n v="466"/>
    <d v="2026-05-15T08:53:14"/>
    <x v="5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INC08-TF"/>
    <x v="1"/>
    <x v="6"/>
    <n v="2"/>
    <n v="329591"/>
    <s v="0000-0004"/>
    <n v="4"/>
    <n v="5405577"/>
    <s v=""/>
    <s v="MAV DO BRASIL "/>
    <x v="1"/>
    <n v="2.8868999999999998"/>
    <n v="57.737299999999998"/>
    <n v="1"/>
    <x v="7"/>
    <x v="6"/>
    <n v="1096"/>
    <n v="2634"/>
    <d v="2026-04-14T14:01:16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31:49"/>
  </r>
  <r>
    <x v="1"/>
    <s v="Não"/>
    <m/>
    <d v="2026-05-14T00:00:00"/>
    <d v="2026-05-07T00:00:00"/>
    <d v="2026-05-14T00:00:00"/>
    <s v="LMLT06-PF"/>
    <x v="1"/>
    <x v="6"/>
    <n v="4"/>
    <n v="331496"/>
    <s v="0000-0002"/>
    <n v="2"/>
    <n v="5424341"/>
    <s v=""/>
    <s v="MAV DO BRASIL "/>
    <x v="1"/>
    <n v="0.38940000000000002"/>
    <n v="5.8406000000000002"/>
    <n v="1"/>
    <x v="3"/>
    <x v="0"/>
    <n v="622"/>
    <n v="626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6"/>
    <s v="0000-0003"/>
    <n v="3"/>
    <n v="5424342"/>
    <s v=""/>
    <s v="MAV DO BRASIL "/>
    <x v="1"/>
    <n v="1.2896000000000001"/>
    <n v="19.343499999999999"/>
    <n v="1"/>
    <x v="3"/>
    <x v="0"/>
    <n v="912"/>
    <n v="1414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6"/>
    <s v="0000-0004"/>
    <n v="4"/>
    <n v="5424343"/>
    <s v=""/>
    <s v="MAV DO BRASIL "/>
    <x v="1"/>
    <n v="0.66769999999999996"/>
    <n v="10.0152"/>
    <n v="1"/>
    <x v="3"/>
    <x v="0"/>
    <n v="1070"/>
    <n v="624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6"/>
    <s v="0000-0005"/>
    <n v="5"/>
    <n v="5424344"/>
    <s v=""/>
    <s v="MAV DO BRASIL "/>
    <x v="1"/>
    <n v="0.5161"/>
    <n v="7.7416"/>
    <n v="1"/>
    <x v="3"/>
    <x v="0"/>
    <n v="422"/>
    <n v="122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6"/>
    <s v="0000-0006"/>
    <n v="6"/>
    <n v="5424345"/>
    <s v=""/>
    <s v="MAV DO BRASIL "/>
    <x v="1"/>
    <n v="0.64380000000000004"/>
    <n v="9.6568000000000005"/>
    <n v="1"/>
    <x v="3"/>
    <x v="0"/>
    <n v="771"/>
    <n v="835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6"/>
    <s v="0000-0007"/>
    <n v="7"/>
    <n v="5424346"/>
    <s v=""/>
    <s v="MAV DO BRASIL "/>
    <x v="1"/>
    <n v="0.97160000000000002"/>
    <n v="14.5747"/>
    <n v="1"/>
    <x v="3"/>
    <x v="0"/>
    <n v="873"/>
    <n v="111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6"/>
    <s v="0000-0008"/>
    <n v="8"/>
    <n v="5424347"/>
    <s v=""/>
    <s v="MAV DO BRASIL "/>
    <x v="1"/>
    <n v="0.68469999999999998"/>
    <n v="10.2705"/>
    <n v="1"/>
    <x v="3"/>
    <x v="0"/>
    <n v="820"/>
    <n v="835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6"/>
    <s v="0000-0009"/>
    <n v="9"/>
    <n v="5424348"/>
    <s v=""/>
    <s v="MAV DO BRASIL "/>
    <x v="1"/>
    <n v="0.83809999999999996"/>
    <n v="12.5715"/>
    <n v="1"/>
    <x v="3"/>
    <x v="0"/>
    <n v="922"/>
    <n v="909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8"/>
    <s v="0000-0001"/>
    <n v="1"/>
    <n v="5424353"/>
    <s v=""/>
    <s v="MAV DO BRASIL "/>
    <x v="1"/>
    <n v="1.4319999999999999"/>
    <n v="21.480399999999999"/>
    <n v="1"/>
    <x v="3"/>
    <x v="0"/>
    <n v="1169"/>
    <n v="1225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8"/>
    <s v="0000-0002"/>
    <n v="2"/>
    <n v="5424354"/>
    <s v=""/>
    <s v="MAV DO BRASIL "/>
    <x v="1"/>
    <n v="1.2181"/>
    <n v="18.271599999999999"/>
    <n v="1"/>
    <x v="3"/>
    <x v="0"/>
    <n v="996"/>
    <n v="122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8"/>
    <s v="0000-0003"/>
    <n v="3"/>
    <n v="5424355"/>
    <s v=""/>
    <s v="MAV DO BRASIL "/>
    <x v="1"/>
    <n v="1.2228000000000001"/>
    <n v="18.3416"/>
    <n v="1"/>
    <x v="3"/>
    <x v="0"/>
    <n v="999"/>
    <n v="1224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4T00:00:00"/>
    <d v="2026-05-07T00:00:00"/>
    <d v="2026-05-14T00:00:00"/>
    <s v="LMLT06-PF"/>
    <x v="1"/>
    <x v="6"/>
    <n v="4"/>
    <n v="331498"/>
    <s v="0000-0004"/>
    <n v="4"/>
    <n v="5424356"/>
    <s v=""/>
    <s v="MAV DO BRASIL "/>
    <x v="1"/>
    <n v="0.5121"/>
    <n v="7.6816000000000004"/>
    <n v="1"/>
    <x v="3"/>
    <x v="0"/>
    <n v="822"/>
    <n v="623"/>
    <d v="2026-04-23T11:38:14"/>
    <x v="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2T00:00:00"/>
    <d v="2026-05-12T00:00:00"/>
    <d v="2026-05-12T00:00:00"/>
    <s v="FUM08-TF"/>
    <x v="1"/>
    <x v="6"/>
    <n v="2"/>
    <n v="334165"/>
    <s v="0001-0001"/>
    <n v="1"/>
    <n v="5444594"/>
    <s v=""/>
    <s v="JOSE FERNANDO LOPES"/>
    <x v="10"/>
    <n v="1.0580000000000001"/>
    <n v="21.16"/>
    <n v="1"/>
    <x v="8"/>
    <x v="6"/>
    <n v="575"/>
    <n v="1840"/>
    <d v="2026-05-05T14:47:10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14T00:00:00"/>
    <d v="2026-05-04T00:00:00"/>
    <d v="2026-05-14T00:00:00"/>
    <s v="INC08-TF"/>
    <x v="1"/>
    <x v="6"/>
    <n v="2"/>
    <n v="334455"/>
    <s v="0000-0009"/>
    <n v="9"/>
    <n v="5446898"/>
    <s v=""/>
    <s v="CONSUMIDOR DIVIMAX CAMPINAS"/>
    <x v="6"/>
    <n v="0.34200000000000003"/>
    <n v="6.84"/>
    <n v="1"/>
    <x v="7"/>
    <x v="6"/>
    <n v="180"/>
    <n v="1900"/>
    <d v="2026-05-06T11:39:28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14T00:00:00"/>
    <d v="2026-05-04T00:00:00"/>
    <d v="2026-05-14T00:00:00"/>
    <s v="INC08-TF"/>
    <x v="1"/>
    <x v="6"/>
    <n v="2"/>
    <n v="334456"/>
    <s v="0000-0003"/>
    <n v="3"/>
    <n v="5446902"/>
    <s v=""/>
    <s v="VID DELTA"/>
    <x v="6"/>
    <n v="0.94320000000000004"/>
    <n v="18.864999999999998"/>
    <n v="1"/>
    <x v="7"/>
    <x v="6"/>
    <n v="770"/>
    <n v="1225"/>
    <d v="2026-05-06T11:40:01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48:54"/>
  </r>
  <r>
    <x v="6"/>
    <s v="Não"/>
    <m/>
    <d v="2026-05-14T00:00:00"/>
    <d v="2026-05-04T00:00:00"/>
    <d v="2026-05-14T00:00:00"/>
    <s v="INC08-TF"/>
    <x v="1"/>
    <x v="6"/>
    <n v="2"/>
    <n v="334456"/>
    <s v="0000-0004"/>
    <n v="4"/>
    <n v="5446903"/>
    <s v=""/>
    <s v="VID DELTA"/>
    <x v="6"/>
    <n v="0.94320000000000004"/>
    <n v="18.864999999999998"/>
    <n v="1"/>
    <x v="7"/>
    <x v="6"/>
    <n v="770"/>
    <n v="1225"/>
    <d v="2026-05-06T11:40:01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50:44"/>
  </r>
  <r>
    <x v="6"/>
    <s v="Não"/>
    <m/>
    <d v="2026-05-14T00:00:00"/>
    <d v="2026-05-04T00:00:00"/>
    <d v="2026-05-14T00:00:00"/>
    <s v="INC08-TF"/>
    <x v="1"/>
    <x v="6"/>
    <n v="2"/>
    <n v="334456"/>
    <s v="0000-0006"/>
    <n v="6"/>
    <n v="5446905"/>
    <s v=""/>
    <s v="VID DELTA"/>
    <x v="6"/>
    <n v="0.97789999999999999"/>
    <n v="19.558"/>
    <n v="1"/>
    <x v="7"/>
    <x v="6"/>
    <n v="770"/>
    <n v="1270"/>
    <d v="2026-05-06T11:40:01"/>
    <x v="6"/>
    <m/>
    <m/>
    <m/>
    <m/>
    <s v="N/R"/>
    <s v="N/R"/>
    <s v="N/R"/>
    <s v="N/R"/>
    <s v="N/R"/>
    <s v="N/R"/>
    <s v="N/R"/>
    <m/>
    <m/>
    <s v="N/R"/>
    <s v="N/R"/>
    <s v="N/R"/>
    <s v="N/R"/>
    <d v="2026-05-15T08:44:59"/>
  </r>
  <r>
    <x v="2"/>
    <s v="Não"/>
    <m/>
    <d v="2026-05-14T00:00:00"/>
    <d v="2026-05-04T00:00:00"/>
    <d v="2026-05-14T00:00:00"/>
    <s v="INC06-TF"/>
    <x v="1"/>
    <x v="6"/>
    <n v="2"/>
    <n v="334493"/>
    <s v="0000-0005"/>
    <n v="5"/>
    <n v="5447303"/>
    <s v=""/>
    <s v="DECDECOR ESQ, REVESTIMENTOS &amp; DECORACOES"/>
    <x v="2"/>
    <n v="0.28860000000000002"/>
    <n v="4.3285999999999998"/>
    <n v="1"/>
    <x v="9"/>
    <x v="6"/>
    <n v="286"/>
    <n v="1009"/>
    <d v="2026-05-06T14:02:05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4T00:00:00"/>
    <d v="2026-05-04T00:00:00"/>
    <d v="2026-05-14T00:00:00"/>
    <s v="INC06-TF"/>
    <x v="1"/>
    <x v="6"/>
    <n v="2"/>
    <n v="334581"/>
    <s v="0000-0001"/>
    <n v="1"/>
    <n v="5447799"/>
    <s v=""/>
    <s v="DUANI AP FERREIRA ARAUJO"/>
    <x v="2"/>
    <n v="0.28289999999999998"/>
    <n v="4.2435"/>
    <n v="1"/>
    <x v="9"/>
    <x v="6"/>
    <n v="943"/>
    <n v="300"/>
    <d v="2026-05-06T16:17:52"/>
    <x v="6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4T00:00:00"/>
    <d v="2026-05-04T00:00:00"/>
    <d v="2026-05-14T00:00:00"/>
    <s v="ESI04-EFK"/>
    <x v="2"/>
    <x v="6"/>
    <e v="#N/A"/>
    <n v="334924"/>
    <s v="0000-0001"/>
    <n v="1"/>
    <n v="5450146"/>
    <s v=""/>
    <s v="LEAO VIDROS E ESQ DE ALUM"/>
    <x v="2"/>
    <n v="1.675"/>
    <n v="16.75"/>
    <n v="1"/>
    <x v="5"/>
    <x v="7"/>
    <n v="1340"/>
    <n v="1250"/>
    <d v="2026-05-07T16:55:20"/>
    <x v="6"/>
    <m/>
    <m/>
    <m/>
    <m/>
    <s v="N/R"/>
    <s v="N/R"/>
    <s v="N/R"/>
    <s v="N/R"/>
    <s v="N/R"/>
    <s v="N/R"/>
    <s v="N/R"/>
    <m/>
    <s v="N/R"/>
    <m/>
    <s v="N/R"/>
    <m/>
    <s v="N/R"/>
    <m/>
  </r>
  <r>
    <x v="10"/>
    <s v="Não"/>
    <m/>
    <d v="2026-05-12T00:00:00"/>
    <d v="2026-05-12T00:00:00"/>
    <d v="2026-05-12T00:00:00"/>
    <s v="ESI04-EF"/>
    <x v="1"/>
    <x v="6"/>
    <n v="1"/>
    <n v="335558"/>
    <s v="0000-0001"/>
    <n v="1"/>
    <n v="5453415"/>
    <s v=""/>
    <s v="LETICIA OLIVEIRA"/>
    <x v="10"/>
    <n v="3.3965999999999998"/>
    <n v="33.966000000000001"/>
    <n v="1"/>
    <x v="5"/>
    <x v="3"/>
    <n v="1800"/>
    <n v="1887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2T00:00:00"/>
    <d v="2026-05-12T00:00:00"/>
    <d v="2026-05-12T00:00:00"/>
    <s v="ESI04-EF"/>
    <x v="1"/>
    <x v="6"/>
    <n v="1"/>
    <n v="335558"/>
    <s v="0000-0002"/>
    <n v="2"/>
    <n v="5453416"/>
    <s v=""/>
    <s v="LETICIA OLIVEIRA"/>
    <x v="10"/>
    <n v="0.80510000000000004"/>
    <n v="8.0513999999999992"/>
    <n v="1"/>
    <x v="5"/>
    <x v="3"/>
    <n v="994"/>
    <n v="810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2T00:00:00"/>
    <d v="2026-05-12T00:00:00"/>
    <d v="2026-05-12T00:00:00"/>
    <s v="ESI04-EF"/>
    <x v="1"/>
    <x v="6"/>
    <n v="1"/>
    <n v="335558"/>
    <s v="0000-0003"/>
    <n v="3"/>
    <n v="5453417"/>
    <s v=""/>
    <s v="LETICIA OLIVEIRA"/>
    <x v="10"/>
    <n v="0.69169999999999998"/>
    <n v="6.9173999999999998"/>
    <n v="1"/>
    <x v="5"/>
    <x v="3"/>
    <n v="854"/>
    <n v="810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2T00:00:00"/>
    <d v="2026-05-12T00:00:00"/>
    <d v="2026-05-12T00:00:00"/>
    <s v="ESI04-EF"/>
    <x v="1"/>
    <x v="6"/>
    <n v="1"/>
    <n v="335559"/>
    <s v="0000-0001"/>
    <n v="1"/>
    <n v="5453418"/>
    <s v=""/>
    <s v="LETICIA OLIVEIRA"/>
    <x v="10"/>
    <n v="0.88500000000000001"/>
    <n v="8.85"/>
    <n v="1"/>
    <x v="5"/>
    <x v="3"/>
    <n v="1000"/>
    <n v="885"/>
    <d v="2026-05-11T11:39:37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2T00:00:00"/>
    <d v="2026-05-12T00:00:00"/>
    <d v="2026-05-12T00:00:00"/>
    <s v="ESI04-EF"/>
    <x v="1"/>
    <x v="6"/>
    <n v="1"/>
    <n v="335666"/>
    <s v="0000-0001"/>
    <n v="1"/>
    <n v="5454268"/>
    <s v=""/>
    <s v="CONSUMIDOR VICTOR"/>
    <x v="10"/>
    <n v="1.4704999999999999"/>
    <n v="14.705"/>
    <n v="1"/>
    <x v="5"/>
    <x v="3"/>
    <n v="1730"/>
    <n v="850"/>
    <d v="2026-05-11T17:54:28"/>
    <x v="6"/>
    <m/>
    <m/>
    <m/>
    <m/>
    <s v="N/R"/>
    <s v="N/R"/>
    <s v="N/R"/>
    <s v="N/R"/>
    <s v="N/R"/>
    <s v="N/R"/>
    <s v="N/R"/>
    <m/>
    <s v="N/R"/>
    <s v="N/R"/>
    <s v="N/R"/>
    <m/>
    <s v="N/R"/>
    <m/>
  </r>
  <r>
    <x v="11"/>
    <s v="Não"/>
    <m/>
    <d v="2026-05-15T00:00:00"/>
    <d v="2026-05-08T00:00:00"/>
    <d v="2026-05-15T00:00:00"/>
    <s v="LMINC08-PF"/>
    <x v="1"/>
    <x v="7"/>
    <n v="4"/>
    <n v="331292"/>
    <s v="0000-0003"/>
    <n v="3"/>
    <n v="5422833"/>
    <s v=""/>
    <s v="TEM ALUM"/>
    <x v="11"/>
    <n v="2.0766"/>
    <n v="41.532499999999999"/>
    <n v="1"/>
    <x v="1"/>
    <x v="0"/>
    <n v="766"/>
    <n v="2711"/>
    <d v="2026-04-30T15:36:40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1"/>
    <s v="Não"/>
    <m/>
    <d v="2026-05-15T00:00:00"/>
    <d v="2026-05-08T00:00:00"/>
    <d v="2026-05-15T00:00:00"/>
    <s v="LMINC08-PF"/>
    <x v="1"/>
    <x v="7"/>
    <n v="4"/>
    <n v="331292"/>
    <s v="0000-0004"/>
    <n v="4"/>
    <n v="5422834"/>
    <s v=""/>
    <s v="TEM ALUM"/>
    <x v="11"/>
    <n v="2.0766"/>
    <n v="41.532499999999999"/>
    <n v="1"/>
    <x v="1"/>
    <x v="0"/>
    <n v="766"/>
    <n v="2711"/>
    <d v="2026-04-30T15:36:40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2602"/>
    <s v="0000-0001"/>
    <n v="1"/>
    <n v="5434106"/>
    <s v=""/>
    <s v="ESQUADRIUM ESQ E VIDROS"/>
    <x v="12"/>
    <n v="1.7392000000000001"/>
    <n v="26.088799999999999"/>
    <n v="1"/>
    <x v="3"/>
    <x v="0"/>
    <n v="750"/>
    <n v="2319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2602"/>
    <s v="0000-0002"/>
    <n v="2"/>
    <n v="5434107"/>
    <s v=""/>
    <s v="ESQUADRIUM ESQ E VIDROS"/>
    <x v="12"/>
    <n v="1.3003"/>
    <n v="19.504300000000001"/>
    <n v="1"/>
    <x v="3"/>
    <x v="0"/>
    <n v="684"/>
    <n v="1901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2602"/>
    <s v="0000-0003"/>
    <n v="3"/>
    <n v="5434108"/>
    <s v=""/>
    <s v="ESQUADRIUM ESQ E VIDROS"/>
    <x v="12"/>
    <n v="1.4982"/>
    <n v="22.473400000000002"/>
    <n v="1"/>
    <x v="3"/>
    <x v="0"/>
    <n v="784"/>
    <n v="1911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2602"/>
    <s v="0000-0004"/>
    <n v="4"/>
    <n v="5434110"/>
    <s v=""/>
    <s v="ESQUADRIUM ESQ E VIDROS"/>
    <x v="12"/>
    <n v="1.5139"/>
    <n v="22.708600000000001"/>
    <n v="1"/>
    <x v="3"/>
    <x v="0"/>
    <n v="784"/>
    <n v="1931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2602"/>
    <s v="0000-0005"/>
    <n v="5"/>
    <n v="5434111"/>
    <s v=""/>
    <s v="ESQUADRIUM ESQ E VIDROS"/>
    <x v="12"/>
    <n v="1.2557"/>
    <n v="18.8352"/>
    <n v="1"/>
    <x v="3"/>
    <x v="0"/>
    <n v="640"/>
    <n v="1962"/>
    <d v="2026-04-28T13:17:59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3T00:00:00"/>
    <d v="2026-05-13T00:00:00"/>
    <d v="2026-05-13T00:00:00"/>
    <s v="FUM08-TE16"/>
    <x v="1"/>
    <x v="7"/>
    <n v="2"/>
    <n v="333549"/>
    <s v="0001-0001"/>
    <n v="1"/>
    <n v="5439608"/>
    <s v=""/>
    <s v="MARIA GILVANICE VIEIRA DE MATOS SANTOS"/>
    <x v="10"/>
    <n v="1.7367999999999999"/>
    <n v="34.735999999999997"/>
    <n v="1"/>
    <x v="8"/>
    <x v="8"/>
    <n v="835"/>
    <n v="2080"/>
    <d v="2026-05-04T08:36:59"/>
    <x v="7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FUM08-TF"/>
    <x v="1"/>
    <x v="7"/>
    <n v="2"/>
    <n v="333549"/>
    <s v="0002-0002"/>
    <n v="2"/>
    <n v="5439609"/>
    <s v=""/>
    <s v="MARIA GILVANICE VIEIRA DE MATOS SANTOS"/>
    <x v="10"/>
    <n v="0.374"/>
    <n v="7.48"/>
    <n v="1"/>
    <x v="8"/>
    <x v="6"/>
    <n v="400"/>
    <n v="935"/>
    <d v="2026-05-04T08:36:59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FUM08-TF"/>
    <x v="1"/>
    <x v="7"/>
    <n v="2"/>
    <n v="333549"/>
    <s v="0002-0003"/>
    <n v="3"/>
    <n v="5439610"/>
    <s v=""/>
    <s v="MARIA GILVANICE VIEIRA DE MATOS SANTOS"/>
    <x v="10"/>
    <n v="0.374"/>
    <n v="7.48"/>
    <n v="1"/>
    <x v="8"/>
    <x v="6"/>
    <n v="400"/>
    <n v="935"/>
    <d v="2026-05-04T08:36:59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FUM08-TE12"/>
    <x v="1"/>
    <x v="7"/>
    <n v="2"/>
    <n v="333549"/>
    <s v="0002-0004"/>
    <n v="4"/>
    <n v="5439611"/>
    <s v=""/>
    <s v="MARIA GILVANICE VIEIRA DE MATOS SANTOS"/>
    <x v="10"/>
    <n v="0.39"/>
    <n v="7.8"/>
    <n v="1"/>
    <x v="8"/>
    <x v="9"/>
    <n v="400"/>
    <n v="975"/>
    <d v="2026-05-04T08:36:59"/>
    <x v="7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FUM08-TE12"/>
    <x v="1"/>
    <x v="7"/>
    <n v="2"/>
    <n v="333549"/>
    <s v="0002-0005"/>
    <n v="5"/>
    <n v="5439612"/>
    <s v=""/>
    <s v="MARIA GILVANICE VIEIRA DE MATOS SANTOS"/>
    <x v="10"/>
    <n v="0.39"/>
    <n v="7.8"/>
    <n v="1"/>
    <x v="8"/>
    <x v="9"/>
    <n v="400"/>
    <n v="975"/>
    <d v="2026-05-04T08:36:59"/>
    <x v="7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FUM08-TE12"/>
    <x v="1"/>
    <x v="7"/>
    <n v="2"/>
    <n v="333887"/>
    <s v="0001-0001"/>
    <n v="1"/>
    <n v="5442319"/>
    <s v=""/>
    <s v="MARIA GILVANICE VIEIRA DE MATOS SANTOS"/>
    <x v="10"/>
    <n v="2.3264999999999998"/>
    <n v="46.53"/>
    <n v="1"/>
    <x v="8"/>
    <x v="9"/>
    <n v="1100"/>
    <n v="2115"/>
    <d v="2026-05-04T17:07:50"/>
    <x v="7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15T00:00:00"/>
    <d v="2026-05-04T00:00:00"/>
    <d v="2026-05-15T00:00:00"/>
    <s v="LMINC08-PF"/>
    <x v="1"/>
    <x v="7"/>
    <n v="4"/>
    <n v="333971"/>
    <s v="0000-0001"/>
    <n v="1"/>
    <n v="5442673"/>
    <s v=""/>
    <s v="IPIRANGA VID"/>
    <x v="8"/>
    <n v="0.53"/>
    <n v="10.599399999999999"/>
    <n v="1"/>
    <x v="1"/>
    <x v="0"/>
    <n v="469"/>
    <n v="1130"/>
    <d v="2026-05-05T09:48:55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d v="2026-05-13T15:55:24"/>
  </r>
  <r>
    <x v="8"/>
    <s v="Sim"/>
    <m/>
    <d v="2026-05-15T00:00:00"/>
    <d v="2026-05-04T00:00:00"/>
    <d v="2026-05-15T00:00:00"/>
    <s v="LMINC08-PF"/>
    <x v="1"/>
    <x v="7"/>
    <n v="4"/>
    <n v="333971"/>
    <s v="0000-0008"/>
    <n v="8"/>
    <n v="5442680"/>
    <s v=""/>
    <s v="IPIRANGA VID"/>
    <x v="8"/>
    <n v="1.0226"/>
    <n v="20.452999999999999"/>
    <n v="1"/>
    <x v="1"/>
    <x v="0"/>
    <n v="905"/>
    <n v="1130"/>
    <d v="2026-05-05T09:48:55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9"/>
    <s v="Não"/>
    <m/>
    <d v="2026-05-15T00:00:00"/>
    <d v="2026-05-04T00:00:00"/>
    <d v="2026-05-15T00:00:00"/>
    <s v="FUM08-TF"/>
    <x v="1"/>
    <x v="7"/>
    <n v="2"/>
    <n v="334156"/>
    <s v="0001-0001"/>
    <n v="1"/>
    <n v="5444417"/>
    <s v=""/>
    <s v="VID BEZERRA"/>
    <x v="9"/>
    <n v="0.376"/>
    <n v="7.52"/>
    <n v="1"/>
    <x v="8"/>
    <x v="6"/>
    <n v="400"/>
    <n v="940"/>
    <d v="2026-05-05T14:52:27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15T00:00:00"/>
    <d v="2026-05-04T00:00:00"/>
    <d v="2026-05-15T00:00:00"/>
    <s v="FUM08-TF"/>
    <x v="1"/>
    <x v="7"/>
    <n v="2"/>
    <n v="334156"/>
    <s v="0001-0002"/>
    <n v="2"/>
    <n v="5444418"/>
    <s v=""/>
    <s v="VID BEZERRA"/>
    <x v="9"/>
    <n v="0.376"/>
    <n v="7.52"/>
    <n v="1"/>
    <x v="8"/>
    <x v="6"/>
    <n v="400"/>
    <n v="940"/>
    <d v="2026-05-05T14:52:27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15T00:00:00"/>
    <d v="2026-05-04T00:00:00"/>
    <d v="2026-05-15T00:00:00"/>
    <s v="FUM08-TE12"/>
    <x v="1"/>
    <x v="7"/>
    <n v="2"/>
    <n v="334156"/>
    <s v="0001-0003"/>
    <n v="3"/>
    <n v="5444419"/>
    <s v=""/>
    <s v="VID BEZERRA"/>
    <x v="9"/>
    <n v="0.39200000000000002"/>
    <n v="7.84"/>
    <n v="1"/>
    <x v="8"/>
    <x v="9"/>
    <n v="400"/>
    <n v="980"/>
    <d v="2026-05-05T14:52:27"/>
    <x v="7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15T00:00:00"/>
    <d v="2026-05-04T00:00:00"/>
    <d v="2026-05-15T00:00:00"/>
    <s v="FUM08-TE12"/>
    <x v="1"/>
    <x v="7"/>
    <n v="2"/>
    <n v="334156"/>
    <s v="0001-0004"/>
    <n v="4"/>
    <n v="5444420"/>
    <s v=""/>
    <s v="VID BEZERRA"/>
    <x v="9"/>
    <n v="0.39200000000000002"/>
    <n v="7.84"/>
    <n v="1"/>
    <x v="8"/>
    <x v="9"/>
    <n v="400"/>
    <n v="980"/>
    <d v="2026-05-05T14:52:27"/>
    <x v="7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FUM08-TE12"/>
    <x v="1"/>
    <x v="7"/>
    <n v="2"/>
    <n v="334395"/>
    <s v="0001-0001"/>
    <n v="1"/>
    <n v="5446255"/>
    <s v=""/>
    <s v="GIOVANI AGUIAR GODOY"/>
    <x v="10"/>
    <n v="0.17849999999999999"/>
    <n v="3.57"/>
    <n v="1"/>
    <x v="8"/>
    <x v="9"/>
    <n v="420"/>
    <n v="425"/>
    <d v="2026-05-06T09:37:41"/>
    <x v="7"/>
    <m/>
    <m/>
    <m/>
    <m/>
    <m/>
    <m/>
    <m/>
    <m/>
    <s v="N/R"/>
    <s v="N/R"/>
    <s v="N/R"/>
    <m/>
    <m/>
    <s v="N/R"/>
    <s v="N/R"/>
    <s v="N/R"/>
    <s v="N/R"/>
    <m/>
  </r>
  <r>
    <x v="11"/>
    <s v="Não"/>
    <m/>
    <d v="2026-05-15T00:00:00"/>
    <d v="2026-05-08T00:00:00"/>
    <d v="2026-05-15T00:00:00"/>
    <s v="FUM06-TF"/>
    <x v="1"/>
    <x v="7"/>
    <n v="2"/>
    <n v="334442"/>
    <s v="0000-0003"/>
    <n v="3"/>
    <n v="5446782"/>
    <s v=""/>
    <s v="MK SERVICOS"/>
    <x v="11"/>
    <n v="1.6874"/>
    <n v="25.311399999999999"/>
    <n v="1"/>
    <x v="10"/>
    <x v="6"/>
    <n v="755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d v="2026-05-13T11:16:52"/>
  </r>
  <r>
    <x v="11"/>
    <s v="Não"/>
    <m/>
    <d v="2026-05-15T00:00:00"/>
    <d v="2026-05-08T00:00:00"/>
    <d v="2026-05-15T00:00:00"/>
    <s v="FUM06-TF"/>
    <x v="1"/>
    <x v="7"/>
    <n v="2"/>
    <n v="334442"/>
    <s v="0000-0004"/>
    <n v="4"/>
    <n v="5446783"/>
    <s v=""/>
    <s v="MK SERVICOS"/>
    <x v="11"/>
    <n v="2.1858"/>
    <n v="32.787399999999998"/>
    <n v="1"/>
    <x v="10"/>
    <x v="6"/>
    <n v="978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15T00:00:00"/>
    <d v="2026-05-08T00:00:00"/>
    <d v="2026-05-15T00:00:00"/>
    <s v="FUM06-TF"/>
    <x v="1"/>
    <x v="7"/>
    <n v="2"/>
    <n v="334442"/>
    <s v="0000-0008"/>
    <n v="8"/>
    <n v="5446787"/>
    <s v=""/>
    <s v="MK SERVICOS"/>
    <x v="11"/>
    <n v="2.0941999999999998"/>
    <n v="31.4129"/>
    <n v="1"/>
    <x v="10"/>
    <x v="6"/>
    <n v="937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15T00:00:00"/>
    <d v="2026-05-08T00:00:00"/>
    <d v="2026-05-15T00:00:00"/>
    <s v="FUM06-TF"/>
    <x v="1"/>
    <x v="7"/>
    <n v="2"/>
    <n v="334442"/>
    <s v="0000-0009"/>
    <n v="9"/>
    <n v="5446788"/>
    <s v=""/>
    <s v="MK SERVICOS"/>
    <x v="11"/>
    <n v="2.0941999999999998"/>
    <n v="31.4129"/>
    <n v="1"/>
    <x v="10"/>
    <x v="6"/>
    <n v="937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15T00:00:00"/>
    <d v="2026-05-08T00:00:00"/>
    <d v="2026-05-15T00:00:00"/>
    <s v="FUM06-TF"/>
    <x v="1"/>
    <x v="7"/>
    <n v="2"/>
    <n v="334442"/>
    <s v="0000-0011"/>
    <n v="11"/>
    <n v="5446790"/>
    <s v=""/>
    <s v="MK SERVICOS"/>
    <x v="11"/>
    <n v="2.0941999999999998"/>
    <n v="31.4129"/>
    <n v="1"/>
    <x v="10"/>
    <x v="6"/>
    <n v="937"/>
    <n v="2235"/>
    <d v="2026-05-06T10:27:44"/>
    <x v="7"/>
    <m/>
    <m/>
    <m/>
    <m/>
    <s v="N/R"/>
    <s v="N/R"/>
    <s v="N/R"/>
    <s v="N/R"/>
    <s v="N/R"/>
    <s v="N/R"/>
    <s v="N/R"/>
    <m/>
    <m/>
    <s v="N/R"/>
    <s v="N/R"/>
    <s v="N/R"/>
    <s v="N/R"/>
    <d v="2026-05-13T12:52:42"/>
  </r>
  <r>
    <x v="9"/>
    <s v="Não"/>
    <m/>
    <d v="2026-05-15T00:00:00"/>
    <d v="2026-05-04T00:00:00"/>
    <d v="2026-05-15T00:00:00"/>
    <s v="FUM08-TF"/>
    <x v="1"/>
    <x v="7"/>
    <n v="2"/>
    <n v="334577"/>
    <s v="0001-0002"/>
    <n v="2"/>
    <n v="5447789"/>
    <s v=""/>
    <s v="JOSE RAMON BARROS FERNANDES"/>
    <x v="9"/>
    <n v="1.6605000000000001"/>
    <n v="33.21"/>
    <n v="1"/>
    <x v="8"/>
    <x v="6"/>
    <n v="900"/>
    <n v="1845"/>
    <d v="2026-05-06T16:16:07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FUM08-TE12"/>
    <x v="1"/>
    <x v="7"/>
    <n v="2"/>
    <n v="334582"/>
    <s v="0001-0001"/>
    <n v="1"/>
    <n v="5447805"/>
    <s v=""/>
    <s v="JOSE FERNANDO LOPES"/>
    <x v="10"/>
    <n v="0.41399999999999998"/>
    <n v="8.2804000000000002"/>
    <n v="1"/>
    <x v="8"/>
    <x v="9"/>
    <n v="738"/>
    <n v="561"/>
    <d v="2026-05-06T16:10:47"/>
    <x v="7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4954"/>
    <s v="0000-0001"/>
    <n v="1"/>
    <n v="5450239"/>
    <s v=""/>
    <s v="ESQUADRIUM ESQ E VIDROS"/>
    <x v="12"/>
    <n v="0.33839999999999998"/>
    <n v="5.0759999999999996"/>
    <n v="1"/>
    <x v="3"/>
    <x v="0"/>
    <n v="720"/>
    <n v="470"/>
    <d v="2026-05-08T08:21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4954"/>
    <s v="0000-0002"/>
    <n v="2"/>
    <n v="5450240"/>
    <s v=""/>
    <s v="ESQUADRIUM ESQ E VIDROS"/>
    <x v="12"/>
    <n v="0.33839999999999998"/>
    <n v="5.0759999999999996"/>
    <n v="1"/>
    <x v="3"/>
    <x v="0"/>
    <n v="720"/>
    <n v="470"/>
    <d v="2026-05-08T08:21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4955"/>
    <s v="0000-0001"/>
    <n v="1"/>
    <n v="5450241"/>
    <s v=""/>
    <s v="ESQUADRIUM ESQ E VIDROS"/>
    <x v="12"/>
    <n v="0.33839999999999998"/>
    <n v="5.0759999999999996"/>
    <n v="1"/>
    <x v="3"/>
    <x v="0"/>
    <n v="720"/>
    <n v="470"/>
    <d v="2026-05-08T08:22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15T00:00:00"/>
    <d v="2026-05-04T00:00:00"/>
    <d v="2026-05-15T00:00:00"/>
    <s v="LMLT06-PF"/>
    <x v="1"/>
    <x v="7"/>
    <n v="4"/>
    <n v="334955"/>
    <s v="0000-0002"/>
    <n v="2"/>
    <n v="5450242"/>
    <s v=""/>
    <s v="ESQUADRIUM ESQ E VIDROS"/>
    <x v="12"/>
    <n v="0.33839999999999998"/>
    <n v="5.0759999999999996"/>
    <n v="1"/>
    <x v="3"/>
    <x v="0"/>
    <n v="720"/>
    <n v="470"/>
    <d v="2026-05-08T08:22:58"/>
    <x v="7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15T00:00:00"/>
    <d v="2026-05-08T00:00:00"/>
    <d v="2026-05-15T00:00:00"/>
    <s v="INC06-TF"/>
    <x v="1"/>
    <x v="7"/>
    <n v="2"/>
    <n v="334981"/>
    <s v="0000-0003"/>
    <n v="3"/>
    <n v="5450336"/>
    <s v=""/>
    <s v="ALUCRAFT ESQ DE ALUM"/>
    <x v="13"/>
    <n v="1.716"/>
    <n v="25.740400000000001"/>
    <n v="1"/>
    <x v="9"/>
    <x v="6"/>
    <n v="827"/>
    <n v="2075"/>
    <d v="2026-05-08T09:25:06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15T00:00:00"/>
    <d v="2026-05-04T00:00:00"/>
    <d v="2026-05-15T00:00:00"/>
    <s v="INC10-TE16"/>
    <x v="1"/>
    <x v="7"/>
    <n v="2"/>
    <n v="335141"/>
    <s v="0003-0004"/>
    <n v="4"/>
    <n v="5451285"/>
    <s v=""/>
    <s v="VIDROS OURO VERDE"/>
    <x v="8"/>
    <n v="1.6805000000000001"/>
    <n v="42.013100000000001"/>
    <n v="1"/>
    <x v="11"/>
    <x v="8"/>
    <n v="873"/>
    <n v="1925"/>
    <d v="2026-05-08T13:34:15"/>
    <x v="7"/>
    <m/>
    <m/>
    <m/>
    <m/>
    <m/>
    <m/>
    <m/>
    <m/>
    <s v="N/R"/>
    <s v="N/R"/>
    <s v="N/R"/>
    <m/>
    <m/>
    <s v="N/R"/>
    <s v="N/R"/>
    <s v="N/R"/>
    <s v="N/R"/>
    <d v="2026-05-13T14:52:39"/>
  </r>
  <r>
    <x v="12"/>
    <s v="Sim"/>
    <m/>
    <d v="2026-05-15T00:00:00"/>
    <d v="2026-05-04T00:00:00"/>
    <d v="2026-05-15T00:00:00"/>
    <s v="INC08-TF"/>
    <x v="1"/>
    <x v="7"/>
    <n v="2"/>
    <n v="335417"/>
    <s v="0001-0001"/>
    <n v="1"/>
    <n v="5452647"/>
    <s v=""/>
    <s v="L R DISTRIBUIDORA"/>
    <x v="12"/>
    <n v="0.44400000000000001"/>
    <n v="8.8800000000000008"/>
    <n v="1"/>
    <x v="7"/>
    <x v="6"/>
    <n v="400"/>
    <n v="1110"/>
    <d v="2026-05-11T10:35:56"/>
    <x v="7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3T00:00:00"/>
    <d v="2026-05-13T00:00:00"/>
    <d v="2026-05-13T00:00:00"/>
    <s v="ESI04-EF"/>
    <x v="1"/>
    <x v="7"/>
    <n v="1"/>
    <n v="335692"/>
    <s v="0001-0001"/>
    <n v="1"/>
    <n v="5454347"/>
    <s v=""/>
    <s v="JS VIDROS"/>
    <x v="10"/>
    <n v="0.55249999999999999"/>
    <n v="5.5250000000000004"/>
    <n v="1"/>
    <x v="5"/>
    <x v="3"/>
    <n v="650"/>
    <n v="850"/>
    <d v="2026-05-12T08:12:30"/>
    <x v="7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3T00:00:00"/>
    <d v="2026-05-13T00:00:00"/>
    <d v="2026-05-13T00:00:00"/>
    <s v="ESI04-EC"/>
    <x v="2"/>
    <x v="7"/>
    <e v="#N/A"/>
    <n v="335704"/>
    <s v="0000-0001"/>
    <n v="1"/>
    <n v="5454375"/>
    <s v=""/>
    <s v="JS VIDROS"/>
    <x v="10"/>
    <n v="0.21560000000000001"/>
    <n v="2.1558000000000002"/>
    <n v="1"/>
    <x v="5"/>
    <x v="10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3T00:00:00"/>
    <d v="2026-05-13T00:00:00"/>
    <d v="2026-05-13T00:00:00"/>
    <s v="ESI04-EC"/>
    <x v="2"/>
    <x v="7"/>
    <e v="#N/A"/>
    <n v="335704"/>
    <s v="0000-0002"/>
    <n v="2"/>
    <n v="5454376"/>
    <s v=""/>
    <s v="JS VIDROS"/>
    <x v="10"/>
    <n v="0.21560000000000001"/>
    <n v="2.1558000000000002"/>
    <n v="1"/>
    <x v="5"/>
    <x v="10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3T00:00:00"/>
    <d v="2026-05-13T00:00:00"/>
    <d v="2026-05-13T00:00:00"/>
    <s v="ESI04-EC"/>
    <x v="2"/>
    <x v="7"/>
    <e v="#N/A"/>
    <n v="335704"/>
    <s v="0000-0003"/>
    <n v="3"/>
    <n v="5454377"/>
    <s v=""/>
    <s v="JS VIDROS"/>
    <x v="10"/>
    <n v="0.21560000000000001"/>
    <n v="2.1558000000000002"/>
    <n v="1"/>
    <x v="5"/>
    <x v="10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3T00:00:00"/>
    <d v="2026-05-13T00:00:00"/>
    <d v="2026-05-13T00:00:00"/>
    <s v="ESI04-EC"/>
    <x v="2"/>
    <x v="7"/>
    <e v="#N/A"/>
    <n v="335704"/>
    <s v="0000-0004"/>
    <n v="4"/>
    <n v="5454378"/>
    <s v=""/>
    <s v="JS VIDROS"/>
    <x v="10"/>
    <n v="0.21560000000000001"/>
    <n v="2.1558000000000002"/>
    <n v="1"/>
    <x v="5"/>
    <x v="10"/>
    <n v="299"/>
    <n v="721"/>
    <d v="2026-05-12T08:35:10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3T00:00:00"/>
    <d v="2026-05-13T00:00:00"/>
    <d v="2026-05-13T00:00:00"/>
    <s v="INC08-TF"/>
    <x v="1"/>
    <x v="7"/>
    <n v="2"/>
    <n v="335759"/>
    <s v="0001-0001"/>
    <n v="1"/>
    <n v="5454800"/>
    <s v=""/>
    <s v="WELLITON "/>
    <x v="10"/>
    <n v="0.3367"/>
    <n v="6.7343999999999999"/>
    <n v="1"/>
    <x v="7"/>
    <x v="6"/>
    <n v="368"/>
    <n v="915"/>
    <d v="2026-05-11T21:01:53"/>
    <x v="7"/>
    <m/>
    <m/>
    <m/>
    <m/>
    <s v="N/R"/>
    <s v="N/R"/>
    <s v="N/R"/>
    <s v="N/R"/>
    <s v="N/R"/>
    <s v="N/R"/>
    <s v="N/R"/>
    <m/>
    <m/>
    <s v="N/R"/>
    <s v="N/R"/>
    <s v="N/R"/>
    <s v="N/R"/>
    <d v="2026-05-15T08:32:40"/>
  </r>
  <r>
    <x v="10"/>
    <s v="Não"/>
    <m/>
    <d v="2026-05-13T00:00:00"/>
    <d v="2026-05-13T00:00:00"/>
    <d v="2026-05-13T00:00:00"/>
    <s v="INC08-TE12"/>
    <x v="1"/>
    <x v="7"/>
    <n v="2"/>
    <n v="335759"/>
    <s v="0012-0029"/>
    <n v="29"/>
    <n v="5454828"/>
    <s v=""/>
    <s v="WELLITON "/>
    <x v="10"/>
    <n v="0.62729999999999997"/>
    <n v="12.545999999999999"/>
    <n v="1"/>
    <x v="7"/>
    <x v="9"/>
    <n v="615"/>
    <n v="1020"/>
    <d v="2026-05-11T21:01:53"/>
    <x v="7"/>
    <m/>
    <m/>
    <m/>
    <m/>
    <m/>
    <m/>
    <m/>
    <m/>
    <s v="N/R"/>
    <s v="N/R"/>
    <s v="N/R"/>
    <m/>
    <m/>
    <s v="N/R"/>
    <s v="N/R"/>
    <s v="N/R"/>
    <s v="N/R"/>
    <d v="2026-05-14T10:54:31"/>
  </r>
  <r>
    <x v="10"/>
    <s v="Não"/>
    <m/>
    <d v="2026-05-13T00:00:00"/>
    <d v="2026-05-13T00:00:00"/>
    <d v="2026-05-13T00:00:00"/>
    <s v="MBI03-CC"/>
    <x v="1"/>
    <x v="7"/>
    <n v="1"/>
    <n v="335877"/>
    <s v="0000-0001"/>
    <n v="1"/>
    <n v="5455679"/>
    <s v=""/>
    <s v="EXATTA ESQ DE ALUM"/>
    <x v="10"/>
    <n v="0.30940000000000001"/>
    <n v="2.3201999999999998"/>
    <n v="1"/>
    <x v="6"/>
    <x v="11"/>
    <n v="674"/>
    <n v="459"/>
    <d v="2026-05-12T11:48:41"/>
    <x v="7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3T00:00:00"/>
    <d v="2026-05-13T00:00:00"/>
    <d v="2026-05-13T00:00:00"/>
    <s v="ESI04-EFB"/>
    <x v="1"/>
    <x v="7"/>
    <n v="1"/>
    <n v="336020"/>
    <s v="0000-0001"/>
    <n v="1"/>
    <n v="5457028"/>
    <s v=""/>
    <s v="ROGERIO GONCALVES DE SOUZA "/>
    <x v="10"/>
    <n v="3.1238000000000001"/>
    <n v="31.237500000000001"/>
    <n v="1"/>
    <x v="5"/>
    <x v="2"/>
    <n v="1225"/>
    <n v="2550"/>
    <d v="2026-05-12T16:19:44"/>
    <x v="7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3T00:00:00"/>
    <d v="2026-05-13T00:00:00"/>
    <d v="2026-05-13T00:00:00"/>
    <s v="INC08-TE12"/>
    <x v="1"/>
    <x v="7"/>
    <n v="2"/>
    <n v="336091"/>
    <s v="0002-0007"/>
    <n v="7"/>
    <n v="5457706"/>
    <s v=""/>
    <s v="CONSUMIDOR VICTOR"/>
    <x v="10"/>
    <n v="0.3972"/>
    <n v="7.9450000000000003"/>
    <n v="1"/>
    <x v="7"/>
    <x v="9"/>
    <n v="350"/>
    <n v="1135"/>
    <d v="2026-05-12T16:37:27"/>
    <x v="7"/>
    <m/>
    <m/>
    <m/>
    <m/>
    <m/>
    <m/>
    <m/>
    <m/>
    <s v="N/R"/>
    <s v="N/R"/>
    <s v="N/R"/>
    <m/>
    <m/>
    <s v="N/R"/>
    <s v="N/R"/>
    <s v="N/R"/>
    <s v="N/R"/>
    <d v="2026-05-15T08:55:26"/>
  </r>
  <r>
    <x v="0"/>
    <s v="Não"/>
    <m/>
    <d v="2026-05-16T00:00:00"/>
    <d v="2026-05-05T00:00:00"/>
    <d v="2026-05-16T00:00:00"/>
    <s v="INC08-TF"/>
    <x v="1"/>
    <x v="8"/>
    <n v="2"/>
    <n v="332096"/>
    <s v="0000-0001"/>
    <n v="1"/>
    <n v="5429670"/>
    <s v=""/>
    <s v="NEW WORLD PROJETOS ESPECIAIS"/>
    <x v="0"/>
    <n v="0.4798"/>
    <n v="9.5950000000000006"/>
    <n v="1"/>
    <x v="7"/>
    <x v="6"/>
    <n v="950"/>
    <n v="505"/>
    <d v="2026-04-27T10:17:08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LMINC08-PF"/>
    <x v="1"/>
    <x v="8"/>
    <n v="4"/>
    <n v="333653"/>
    <s v="0000-0001"/>
    <n v="1"/>
    <n v="5440318"/>
    <s v=""/>
    <s v="TAMBAU ULIBOX"/>
    <x v="4"/>
    <n v="1.0535000000000001"/>
    <n v="21.070699999999999"/>
    <n v="1"/>
    <x v="1"/>
    <x v="0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16T00:00:00"/>
    <d v="2026-05-05T00:00:00"/>
    <d v="2026-05-16T00:00:00"/>
    <s v="LMINC08-PF"/>
    <x v="1"/>
    <x v="8"/>
    <n v="4"/>
    <n v="333653"/>
    <s v="0000-0002"/>
    <n v="2"/>
    <n v="5440319"/>
    <s v=""/>
    <s v="TAMBAU ULIBOX"/>
    <x v="4"/>
    <n v="1.0535000000000001"/>
    <n v="21.070699999999999"/>
    <n v="1"/>
    <x v="1"/>
    <x v="0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16T00:00:00"/>
    <d v="2026-05-05T00:00:00"/>
    <d v="2026-05-16T00:00:00"/>
    <s v="LMINC08-PF"/>
    <x v="1"/>
    <x v="8"/>
    <n v="4"/>
    <n v="333653"/>
    <s v="0000-0003"/>
    <n v="3"/>
    <n v="5440320"/>
    <s v=""/>
    <s v="TAMBAU ULIBOX"/>
    <x v="4"/>
    <n v="1.0535000000000001"/>
    <n v="21.070699999999999"/>
    <n v="1"/>
    <x v="1"/>
    <x v="0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16T00:00:00"/>
    <d v="2026-05-05T00:00:00"/>
    <d v="2026-05-16T00:00:00"/>
    <s v="LMINC08-PF"/>
    <x v="1"/>
    <x v="8"/>
    <n v="4"/>
    <n v="333653"/>
    <s v="0000-0004"/>
    <n v="4"/>
    <n v="5440321"/>
    <s v=""/>
    <s v="TAMBAU ULIBOX"/>
    <x v="4"/>
    <n v="1.0535000000000001"/>
    <n v="21.070699999999999"/>
    <n v="1"/>
    <x v="1"/>
    <x v="0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16T00:00:00"/>
    <d v="2026-05-05T00:00:00"/>
    <d v="2026-05-16T00:00:00"/>
    <s v="LMINC08-PF"/>
    <x v="1"/>
    <x v="8"/>
    <n v="4"/>
    <n v="333653"/>
    <s v="0000-0005"/>
    <n v="5"/>
    <n v="5440322"/>
    <s v=""/>
    <s v="TAMBAU ULIBOX"/>
    <x v="4"/>
    <n v="1.0535000000000001"/>
    <n v="21.070699999999999"/>
    <n v="1"/>
    <x v="1"/>
    <x v="0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16T00:00:00"/>
    <d v="2026-05-05T00:00:00"/>
    <d v="2026-05-16T00:00:00"/>
    <s v="LMINC08-PF"/>
    <x v="1"/>
    <x v="8"/>
    <n v="4"/>
    <n v="333653"/>
    <s v="0000-0006"/>
    <n v="6"/>
    <n v="5440323"/>
    <s v=""/>
    <s v="TAMBAU ULIBOX"/>
    <x v="4"/>
    <n v="1.0535000000000001"/>
    <n v="21.070699999999999"/>
    <n v="1"/>
    <x v="1"/>
    <x v="0"/>
    <n v="1312"/>
    <n v="803"/>
    <d v="2026-05-04T09:15:41"/>
    <x v="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16T00:00:00"/>
    <d v="2026-05-05T00:00:00"/>
    <d v="2026-05-16T00:00:00"/>
    <s v="INC06-TF"/>
    <x v="1"/>
    <x v="8"/>
    <n v="2"/>
    <n v="333866"/>
    <s v="0000-0004"/>
    <n v="4"/>
    <n v="5442087"/>
    <s v=""/>
    <s v="VIDRO.FORTE"/>
    <x v="4"/>
    <n v="2.0242"/>
    <n v="30.3626"/>
    <n v="1"/>
    <x v="9"/>
    <x v="6"/>
    <n v="985"/>
    <n v="2055"/>
    <d v="2026-05-04T16:48:26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3871"/>
    <s v="0001-0002"/>
    <n v="2"/>
    <n v="5442268"/>
    <s v=""/>
    <s v="ULIBOX"/>
    <x v="4"/>
    <n v="0.88419999999999999"/>
    <n v="17.684999999999999"/>
    <n v="1"/>
    <x v="7"/>
    <x v="6"/>
    <n v="450"/>
    <n v="1965"/>
    <d v="2026-05-04T16:50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3871"/>
    <s v="0001-0003"/>
    <n v="3"/>
    <n v="5442269"/>
    <s v=""/>
    <s v="ULIBOX"/>
    <x v="4"/>
    <n v="0.9"/>
    <n v="18"/>
    <n v="1"/>
    <x v="7"/>
    <x v="9"/>
    <n v="450"/>
    <n v="200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3871"/>
    <s v="0001-0004"/>
    <n v="4"/>
    <n v="5442270"/>
    <s v=""/>
    <s v="ULIBOX"/>
    <x v="4"/>
    <n v="0.9"/>
    <n v="18"/>
    <n v="1"/>
    <x v="7"/>
    <x v="9"/>
    <n v="450"/>
    <n v="200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3872"/>
    <s v="0001-0001"/>
    <n v="1"/>
    <n v="5442271"/>
    <s v=""/>
    <s v="ULIBOX"/>
    <x v="4"/>
    <n v="1.8512"/>
    <n v="37.024000000000001"/>
    <n v="1"/>
    <x v="7"/>
    <x v="9"/>
    <n v="890"/>
    <n v="208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3873"/>
    <s v="0001-0001"/>
    <n v="1"/>
    <n v="5442272"/>
    <s v=""/>
    <s v="ULIBOX"/>
    <x v="4"/>
    <n v="0.1958"/>
    <n v="3.9159999999999999"/>
    <n v="1"/>
    <x v="7"/>
    <x v="9"/>
    <n v="445"/>
    <n v="440"/>
    <d v="2026-05-04T16:50:0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300"/>
    <s v="0000-0001"/>
    <n v="1"/>
    <n v="5445766"/>
    <s v=""/>
    <s v="VIDRO.FORTE"/>
    <x v="4"/>
    <n v="3.6497000000000002"/>
    <n v="72.993499999999997"/>
    <n v="1"/>
    <x v="7"/>
    <x v="6"/>
    <n v="2767"/>
    <n v="1319"/>
    <d v="2026-05-05T17:18:3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300"/>
    <s v="0000-0002"/>
    <n v="2"/>
    <n v="5445767"/>
    <s v=""/>
    <s v="VIDRO.FORTE"/>
    <x v="4"/>
    <n v="3.6497000000000002"/>
    <n v="72.993499999999997"/>
    <n v="1"/>
    <x v="7"/>
    <x v="6"/>
    <n v="2767"/>
    <n v="1319"/>
    <d v="2026-05-05T17:18:3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1"/>
    <n v="1"/>
    <n v="5446386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2"/>
    <n v="2"/>
    <n v="5446387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3"/>
    <n v="3"/>
    <n v="5446388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4"/>
    <n v="4"/>
    <n v="5446389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5"/>
    <n v="5"/>
    <n v="5446390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6"/>
    <n v="6"/>
    <n v="5446391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7"/>
    <n v="7"/>
    <n v="5446392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8"/>
    <n v="8"/>
    <n v="5446393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09"/>
    <n v="9"/>
    <n v="5446394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0"/>
    <n v="10"/>
    <n v="5446395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1"/>
    <n v="11"/>
    <n v="5446396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2"/>
    <n v="12"/>
    <n v="5446397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3"/>
    <n v="13"/>
    <n v="5446398"/>
    <s v=""/>
    <s v="VIDRO.FORTE"/>
    <x v="4"/>
    <n v="1.4454"/>
    <n v="28.908000000000001"/>
    <n v="1"/>
    <x v="7"/>
    <x v="6"/>
    <n v="990"/>
    <n v="146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4"/>
    <n v="14"/>
    <n v="5446399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5"/>
    <n v="15"/>
    <n v="5446400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6"/>
    <n v="16"/>
    <n v="5446401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7"/>
    <n v="17"/>
    <n v="5446402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8"/>
    <n v="18"/>
    <n v="5446403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19"/>
    <n v="19"/>
    <n v="5446404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0"/>
    <n v="20"/>
    <n v="5446405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1"/>
    <n v="21"/>
    <n v="5446406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2"/>
    <n v="22"/>
    <n v="5446407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3"/>
    <n v="23"/>
    <n v="5446408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4"/>
    <n v="24"/>
    <n v="5446409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5"/>
    <n v="25"/>
    <n v="5446410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6"/>
    <n v="26"/>
    <n v="5446411"/>
    <s v=""/>
    <s v="VIDRO.FORTE"/>
    <x v="4"/>
    <n v="1.4553"/>
    <n v="29.106000000000002"/>
    <n v="1"/>
    <x v="7"/>
    <x v="6"/>
    <n v="990"/>
    <n v="147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7"/>
    <n v="27"/>
    <n v="5446412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8"/>
    <n v="28"/>
    <n v="5446413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29"/>
    <n v="29"/>
    <n v="5446414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0"/>
    <n v="30"/>
    <n v="5446415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1"/>
    <n v="31"/>
    <n v="5446416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2"/>
    <n v="32"/>
    <n v="5446417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3"/>
    <n v="33"/>
    <n v="5446418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4"/>
    <n v="34"/>
    <n v="5446419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5"/>
    <n v="35"/>
    <n v="5446420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6"/>
    <n v="36"/>
    <n v="5446421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7"/>
    <n v="37"/>
    <n v="5446422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8"/>
    <n v="38"/>
    <n v="5446423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39"/>
    <n v="39"/>
    <n v="5446424"/>
    <s v=""/>
    <s v="VIDRO.FORTE"/>
    <x v="4"/>
    <n v="1.6274999999999999"/>
    <n v="32.549399999999999"/>
    <n v="1"/>
    <x v="7"/>
    <x v="6"/>
    <n v="963"/>
    <n v="169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2"/>
    <n v="42"/>
    <n v="5446427"/>
    <s v=""/>
    <s v="VIDRO.FORTE"/>
    <x v="4"/>
    <n v="0.56820000000000004"/>
    <n v="11.363200000000001"/>
    <n v="1"/>
    <x v="7"/>
    <x v="6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3"/>
    <n v="43"/>
    <n v="5446428"/>
    <s v=""/>
    <s v="VIDRO.FORTE"/>
    <x v="4"/>
    <n v="0.56820000000000004"/>
    <n v="11.363200000000001"/>
    <n v="1"/>
    <x v="7"/>
    <x v="6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4"/>
    <n v="44"/>
    <n v="5446429"/>
    <s v=""/>
    <s v="VIDRO.FORTE"/>
    <x v="4"/>
    <n v="0.56820000000000004"/>
    <n v="11.363200000000001"/>
    <n v="1"/>
    <x v="7"/>
    <x v="6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5"/>
    <n v="45"/>
    <n v="5446430"/>
    <s v=""/>
    <s v="VIDRO.FORTE"/>
    <x v="4"/>
    <n v="0.56820000000000004"/>
    <n v="11.363200000000001"/>
    <n v="1"/>
    <x v="7"/>
    <x v="6"/>
    <n v="1072"/>
    <n v="5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6"/>
    <n v="46"/>
    <n v="5446431"/>
    <s v=""/>
    <s v="VIDRO.FORTE"/>
    <x v="4"/>
    <n v="2.7612000000000001"/>
    <n v="55.223999999999997"/>
    <n v="1"/>
    <x v="7"/>
    <x v="6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7"/>
    <n v="47"/>
    <n v="5446432"/>
    <s v=""/>
    <s v="VIDRO.FORTE"/>
    <x v="4"/>
    <n v="2.7612000000000001"/>
    <n v="55.223999999999997"/>
    <n v="1"/>
    <x v="7"/>
    <x v="6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8"/>
    <n v="48"/>
    <n v="5446433"/>
    <s v=""/>
    <s v="VIDRO.FORTE"/>
    <x v="4"/>
    <n v="2.7612000000000001"/>
    <n v="55.223999999999997"/>
    <n v="1"/>
    <x v="7"/>
    <x v="6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49"/>
    <n v="49"/>
    <n v="5446434"/>
    <s v=""/>
    <s v="VIDRO.FORTE"/>
    <x v="4"/>
    <n v="2.7612000000000001"/>
    <n v="55.223999999999997"/>
    <n v="1"/>
    <x v="7"/>
    <x v="6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0"/>
    <n v="50"/>
    <n v="5446435"/>
    <s v=""/>
    <s v="VIDRO.FORTE"/>
    <x v="4"/>
    <n v="2.7612000000000001"/>
    <n v="55.223999999999997"/>
    <n v="1"/>
    <x v="7"/>
    <x v="6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1"/>
    <n v="51"/>
    <n v="5446436"/>
    <s v=""/>
    <s v="VIDRO.FORTE"/>
    <x v="4"/>
    <n v="2.7612000000000001"/>
    <n v="55.223999999999997"/>
    <n v="1"/>
    <x v="7"/>
    <x v="6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2"/>
    <n v="52"/>
    <n v="5446437"/>
    <s v=""/>
    <s v="VIDRO.FORTE"/>
    <x v="4"/>
    <n v="2.7612000000000001"/>
    <n v="55.223999999999997"/>
    <n v="1"/>
    <x v="7"/>
    <x v="6"/>
    <n v="1062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3"/>
    <n v="53"/>
    <n v="5446438"/>
    <s v=""/>
    <s v="VIDRO.FORTE"/>
    <x v="4"/>
    <n v="3.0289999999999999"/>
    <n v="60.58"/>
    <n v="1"/>
    <x v="7"/>
    <x v="6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4"/>
    <n v="54"/>
    <n v="5446439"/>
    <s v=""/>
    <s v="VIDRO.FORTE"/>
    <x v="4"/>
    <n v="3.0289999999999999"/>
    <n v="60.58"/>
    <n v="1"/>
    <x v="7"/>
    <x v="6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5"/>
    <n v="55"/>
    <n v="5446440"/>
    <s v=""/>
    <s v="VIDRO.FORTE"/>
    <x v="4"/>
    <n v="3.0289999999999999"/>
    <n v="60.58"/>
    <n v="1"/>
    <x v="7"/>
    <x v="6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6"/>
    <n v="56"/>
    <n v="5446441"/>
    <s v=""/>
    <s v="VIDRO.FORTE"/>
    <x v="4"/>
    <n v="3.0289999999999999"/>
    <n v="60.58"/>
    <n v="1"/>
    <x v="7"/>
    <x v="6"/>
    <n v="1165"/>
    <n v="260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7"/>
    <n v="57"/>
    <n v="5446442"/>
    <s v=""/>
    <s v="VIDRO.FORTE"/>
    <x v="4"/>
    <n v="2.8938000000000001"/>
    <n v="57.875999999999998"/>
    <n v="1"/>
    <x v="7"/>
    <x v="6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8"/>
    <n v="58"/>
    <n v="5446443"/>
    <s v=""/>
    <s v="VIDRO.FORTE"/>
    <x v="4"/>
    <n v="2.8938000000000001"/>
    <n v="57.875999999999998"/>
    <n v="1"/>
    <x v="7"/>
    <x v="6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59"/>
    <n v="59"/>
    <n v="5446444"/>
    <s v=""/>
    <s v="VIDRO.FORTE"/>
    <x v="4"/>
    <n v="2.8938000000000001"/>
    <n v="57.875999999999998"/>
    <n v="1"/>
    <x v="7"/>
    <x v="6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0"/>
    <n v="60"/>
    <n v="5446445"/>
    <s v=""/>
    <s v="VIDRO.FORTE"/>
    <x v="4"/>
    <n v="2.8938000000000001"/>
    <n v="57.875999999999998"/>
    <n v="1"/>
    <x v="7"/>
    <x v="6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1"/>
    <n v="61"/>
    <n v="5446446"/>
    <s v=""/>
    <s v="VIDRO.FORTE"/>
    <x v="4"/>
    <n v="2.8938000000000001"/>
    <n v="57.875999999999998"/>
    <n v="1"/>
    <x v="7"/>
    <x v="6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2"/>
    <n v="62"/>
    <n v="5446447"/>
    <s v=""/>
    <s v="VIDRO.FORTE"/>
    <x v="4"/>
    <n v="2.8938000000000001"/>
    <n v="57.875999999999998"/>
    <n v="1"/>
    <x v="7"/>
    <x v="6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3"/>
    <n v="63"/>
    <n v="5446448"/>
    <s v=""/>
    <s v="VIDRO.FORTE"/>
    <x v="4"/>
    <n v="2.8938000000000001"/>
    <n v="57.875999999999998"/>
    <n v="1"/>
    <x v="7"/>
    <x v="6"/>
    <n v="1060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4"/>
    <n v="64"/>
    <n v="5446449"/>
    <s v=""/>
    <s v="VIDRO.FORTE"/>
    <x v="4"/>
    <n v="3.1804000000000001"/>
    <n v="63.609000000000002"/>
    <n v="1"/>
    <x v="7"/>
    <x v="6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5"/>
    <n v="65"/>
    <n v="5446450"/>
    <s v=""/>
    <s v="VIDRO.FORTE"/>
    <x v="4"/>
    <n v="3.1804000000000001"/>
    <n v="63.609000000000002"/>
    <n v="1"/>
    <x v="7"/>
    <x v="6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6"/>
    <n v="66"/>
    <n v="5446451"/>
    <s v=""/>
    <s v="VIDRO.FORTE"/>
    <x v="4"/>
    <n v="3.1804000000000001"/>
    <n v="63.609000000000002"/>
    <n v="1"/>
    <x v="7"/>
    <x v="6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424"/>
    <s v="0000-0067"/>
    <n v="67"/>
    <n v="5446452"/>
    <s v=""/>
    <s v="VIDRO.FORTE"/>
    <x v="4"/>
    <n v="3.1804000000000001"/>
    <n v="63.609000000000002"/>
    <n v="1"/>
    <x v="7"/>
    <x v="6"/>
    <n v="1165"/>
    <n v="2730"/>
    <d v="2026-05-06T10:55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PCB"/>
    <x v="1"/>
    <x v="8"/>
    <n v="2"/>
    <n v="334496"/>
    <s v="0001-0001"/>
    <n v="1"/>
    <n v="5447311"/>
    <s v=""/>
    <s v="ULIBOX"/>
    <x v="4"/>
    <n v="1.222"/>
    <n v="24.44"/>
    <n v="1"/>
    <x v="7"/>
    <x v="12"/>
    <n v="650"/>
    <n v="1880"/>
    <d v="2026-05-06T13:34:50"/>
    <x v="8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16T00:00:00"/>
    <d v="2026-05-05T00:00:00"/>
    <d v="2026-05-16T00:00:00"/>
    <s v="INC08-FB"/>
    <x v="1"/>
    <x v="8"/>
    <n v="2"/>
    <n v="334496"/>
    <s v="0001-0002"/>
    <n v="2"/>
    <n v="5447312"/>
    <s v=""/>
    <s v="ULIBOX"/>
    <x v="4"/>
    <n v="1.1992"/>
    <n v="23.984999999999999"/>
    <n v="1"/>
    <x v="7"/>
    <x v="13"/>
    <n v="650"/>
    <n v="1845"/>
    <d v="2026-05-06T13:34:50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509"/>
    <s v="0001-0001"/>
    <n v="1"/>
    <n v="5447404"/>
    <s v=""/>
    <s v="VIDRO.FORTE"/>
    <x v="4"/>
    <n v="0.27089999999999997"/>
    <n v="5.4180000000000001"/>
    <n v="1"/>
    <x v="7"/>
    <x v="9"/>
    <n v="430"/>
    <n v="630"/>
    <d v="2026-05-06T13:48:09"/>
    <x v="8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4T00:00:00"/>
    <d v="2026-05-14T00:00:00"/>
    <d v="2026-05-14T00:00:00"/>
    <s v="INC08-TE12"/>
    <x v="1"/>
    <x v="8"/>
    <n v="2"/>
    <n v="334637"/>
    <s v="0002-0006"/>
    <n v="6"/>
    <n v="5448051"/>
    <s v=""/>
    <s v="LR VIDROS E ESQ "/>
    <x v="10"/>
    <n v="0.624"/>
    <n v="12.48"/>
    <n v="1"/>
    <x v="7"/>
    <x v="9"/>
    <n v="640"/>
    <n v="975"/>
    <d v="2026-05-06T17:46:14"/>
    <x v="8"/>
    <m/>
    <m/>
    <m/>
    <m/>
    <m/>
    <m/>
    <m/>
    <m/>
    <s v="N/R"/>
    <s v="N/R"/>
    <s v="N/R"/>
    <m/>
    <m/>
    <s v="N/R"/>
    <s v="N/R"/>
    <s v="N/R"/>
    <s v="N/R"/>
    <d v="2026-05-14T14:03:20"/>
  </r>
  <r>
    <x v="4"/>
    <s v="Dep."/>
    <m/>
    <d v="2026-05-16T00:00:00"/>
    <d v="2026-05-05T00:00:00"/>
    <d v="2026-05-16T00:00:00"/>
    <s v="INC08-TE12"/>
    <x v="1"/>
    <x v="8"/>
    <n v="2"/>
    <n v="334716"/>
    <s v="0001-0001"/>
    <n v="1"/>
    <n v="5448429"/>
    <s v=""/>
    <s v="BOX E BOX"/>
    <x v="4"/>
    <n v="1.4875"/>
    <n v="29.75"/>
    <n v="1"/>
    <x v="7"/>
    <x v="9"/>
    <n v="700"/>
    <n v="2125"/>
    <d v="2026-05-07T09:18:32"/>
    <x v="8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16T00:00:00"/>
    <d v="2026-05-04T00:00:00"/>
    <d v="2026-05-16T00:00:00"/>
    <s v="FUM08-TE12"/>
    <x v="1"/>
    <x v="8"/>
    <n v="2"/>
    <n v="334725"/>
    <s v="0000-0001"/>
    <n v="1"/>
    <n v="5448473"/>
    <s v=""/>
    <s v="CONSUMIDOR DIVIMAX CAMPINAS"/>
    <x v="6"/>
    <n v="1.88"/>
    <n v="37.6"/>
    <n v="1"/>
    <x v="8"/>
    <x v="9"/>
    <n v="1000"/>
    <n v="1880"/>
    <d v="2026-05-07T09:54:19"/>
    <x v="8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16T00:00:00"/>
    <d v="2026-05-04T00:00:00"/>
    <d v="2026-05-16T00:00:00"/>
    <s v="FUM08-TF"/>
    <x v="1"/>
    <x v="8"/>
    <n v="2"/>
    <n v="334725"/>
    <s v="0000-0002"/>
    <n v="2"/>
    <n v="5448474"/>
    <s v=""/>
    <s v="CONSUMIDOR DIVIMAX CAMPINAS"/>
    <x v="6"/>
    <n v="1.9372"/>
    <n v="38.744999999999997"/>
    <n v="1"/>
    <x v="8"/>
    <x v="6"/>
    <n v="1050"/>
    <n v="1845"/>
    <d v="2026-05-07T09:54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PCB"/>
    <x v="1"/>
    <x v="8"/>
    <n v="2"/>
    <n v="334790"/>
    <s v="0001-0001"/>
    <n v="1"/>
    <n v="5448965"/>
    <s v=""/>
    <s v="ULIBOX"/>
    <x v="4"/>
    <n v="0.94"/>
    <n v="18.8"/>
    <n v="1"/>
    <x v="7"/>
    <x v="12"/>
    <n v="500"/>
    <n v="1880"/>
    <d v="2026-05-07T11:56:19"/>
    <x v="8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791"/>
    <s v="0000-0001"/>
    <n v="1"/>
    <n v="5448966"/>
    <s v=""/>
    <s v="ULIBOX"/>
    <x v="4"/>
    <n v="2.0344000000000002"/>
    <n v="40.688099999999999"/>
    <n v="1"/>
    <x v="7"/>
    <x v="6"/>
    <n v="853"/>
    <n v="2385"/>
    <d v="2026-05-07T11:56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791"/>
    <s v="0000-0002"/>
    <n v="2"/>
    <n v="5448967"/>
    <s v=""/>
    <s v="ULIBOX"/>
    <x v="4"/>
    <n v="2.0344000000000002"/>
    <n v="40.688099999999999"/>
    <n v="1"/>
    <x v="7"/>
    <x v="6"/>
    <n v="853"/>
    <n v="2385"/>
    <d v="2026-05-07T11:56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791"/>
    <s v="0000-0003"/>
    <n v="3"/>
    <n v="5448968"/>
    <s v=""/>
    <s v="ULIBOX"/>
    <x v="4"/>
    <n v="0.39839999999999998"/>
    <n v="7.9669999999999996"/>
    <n v="1"/>
    <x v="7"/>
    <x v="6"/>
    <n v="688"/>
    <n v="579"/>
    <d v="2026-05-07T11:56:1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793"/>
    <s v="0001-0001"/>
    <n v="1"/>
    <n v="5448972"/>
    <s v=""/>
    <s v="ULIBOX"/>
    <x v="4"/>
    <n v="0.98"/>
    <n v="19.600000000000001"/>
    <n v="1"/>
    <x v="7"/>
    <x v="6"/>
    <n v="490"/>
    <n v="2000"/>
    <d v="2026-05-07T11:56:2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793"/>
    <s v="0001-0002"/>
    <n v="2"/>
    <n v="5448973"/>
    <s v=""/>
    <s v="ULIBOX"/>
    <x v="4"/>
    <n v="1.1000000000000001"/>
    <n v="22"/>
    <n v="1"/>
    <x v="7"/>
    <x v="9"/>
    <n v="550"/>
    <n v="200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798"/>
    <s v="0001-0001"/>
    <n v="1"/>
    <n v="5448979"/>
    <s v=""/>
    <s v="ULIBOX"/>
    <x v="4"/>
    <n v="0.1288"/>
    <n v="2.5760000000000001"/>
    <n v="1"/>
    <x v="7"/>
    <x v="9"/>
    <n v="368"/>
    <n v="35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800"/>
    <s v="0001-0001"/>
    <n v="1"/>
    <n v="5448982"/>
    <s v=""/>
    <s v="ULIBOX"/>
    <x v="4"/>
    <n v="1.5067999999999999"/>
    <n v="30.1356"/>
    <n v="1"/>
    <x v="7"/>
    <x v="9"/>
    <n v="761"/>
    <n v="198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800"/>
    <s v="0001-0002"/>
    <n v="2"/>
    <n v="5448983"/>
    <s v=""/>
    <s v="ULIBOX"/>
    <x v="4"/>
    <n v="1.3829"/>
    <n v="27.657900000000001"/>
    <n v="1"/>
    <x v="7"/>
    <x v="6"/>
    <n v="711"/>
    <n v="1945"/>
    <d v="2026-05-07T11:56:2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801"/>
    <s v="0001-0001"/>
    <n v="1"/>
    <n v="5448984"/>
    <s v=""/>
    <s v="ULIBOX"/>
    <x v="4"/>
    <n v="1.5246"/>
    <n v="30.492000000000001"/>
    <n v="1"/>
    <x v="7"/>
    <x v="9"/>
    <n v="770"/>
    <n v="1980"/>
    <d v="2026-05-07T11:56:20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4801"/>
    <s v="0001-0002"/>
    <n v="2"/>
    <n v="5448985"/>
    <s v=""/>
    <s v="ULIBOX"/>
    <x v="4"/>
    <n v="1.4004000000000001"/>
    <n v="28.007999999999999"/>
    <n v="1"/>
    <x v="7"/>
    <x v="6"/>
    <n v="720"/>
    <n v="1945"/>
    <d v="2026-05-07T11:56:2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803"/>
    <s v="0001-0001"/>
    <n v="1"/>
    <n v="5448991"/>
    <s v=""/>
    <s v="ULIBOX"/>
    <x v="4"/>
    <n v="0.13250000000000001"/>
    <n v="2.6499000000000001"/>
    <n v="1"/>
    <x v="7"/>
    <x v="9"/>
    <n v="364"/>
    <n v="364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804"/>
    <s v="0001-0001"/>
    <n v="1"/>
    <n v="5448992"/>
    <s v=""/>
    <s v="ULIBOX"/>
    <x v="4"/>
    <n v="0.1278"/>
    <n v="2.5560999999999998"/>
    <n v="1"/>
    <x v="7"/>
    <x v="9"/>
    <n v="358"/>
    <n v="357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805"/>
    <s v="0001-0001"/>
    <n v="1"/>
    <n v="5448993"/>
    <s v=""/>
    <s v="ULIBOX"/>
    <x v="4"/>
    <n v="0.12559999999999999"/>
    <n v="2.5129999999999999"/>
    <n v="1"/>
    <x v="7"/>
    <x v="9"/>
    <n v="359"/>
    <n v="350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806"/>
    <s v="0001-0001"/>
    <n v="1"/>
    <n v="5448994"/>
    <s v=""/>
    <s v="ULIBOX"/>
    <x v="4"/>
    <n v="0.1249"/>
    <n v="2.4969999999999999"/>
    <n v="1"/>
    <x v="7"/>
    <x v="9"/>
    <n v="364"/>
    <n v="343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4809"/>
    <s v="0001-0001"/>
    <n v="1"/>
    <n v="5448999"/>
    <s v=""/>
    <s v="ULIBOX"/>
    <x v="4"/>
    <n v="0.13139999999999999"/>
    <n v="2.6280000000000001"/>
    <n v="1"/>
    <x v="7"/>
    <x v="9"/>
    <n v="365"/>
    <n v="360"/>
    <d v="2026-05-07T11:56:21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1"/>
    <n v="1"/>
    <n v="5449403"/>
    <s v=""/>
    <s v="ALUMGLASS"/>
    <x v="14"/>
    <n v="0.94669999999999999"/>
    <n v="18.934699999999999"/>
    <n v="1"/>
    <x v="7"/>
    <x v="6"/>
    <n v="1712"/>
    <n v="55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2"/>
    <n v="2"/>
    <n v="5449404"/>
    <s v=""/>
    <s v="ALUMGLASS"/>
    <x v="14"/>
    <n v="0.94669999999999999"/>
    <n v="18.934699999999999"/>
    <n v="1"/>
    <x v="7"/>
    <x v="6"/>
    <n v="1712"/>
    <n v="55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3"/>
    <n v="3"/>
    <n v="5449405"/>
    <s v=""/>
    <s v="ALUMGLASS"/>
    <x v="14"/>
    <n v="0.94669999999999999"/>
    <n v="18.934699999999999"/>
    <n v="1"/>
    <x v="7"/>
    <x v="6"/>
    <n v="1712"/>
    <n v="55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4"/>
    <n v="4"/>
    <n v="5449406"/>
    <s v=""/>
    <s v="ALUMGLASS"/>
    <x v="14"/>
    <n v="3.3315999999999999"/>
    <n v="66.631"/>
    <n v="1"/>
    <x v="7"/>
    <x v="6"/>
    <n v="171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5"/>
    <n v="5"/>
    <n v="5449407"/>
    <s v=""/>
    <s v="ALUMGLASS"/>
    <x v="14"/>
    <n v="3.3315999999999999"/>
    <n v="66.631"/>
    <n v="1"/>
    <x v="7"/>
    <x v="6"/>
    <n v="171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6"/>
    <n v="6"/>
    <n v="5449408"/>
    <s v=""/>
    <s v="ALUMGLASS"/>
    <x v="14"/>
    <n v="3.3315999999999999"/>
    <n v="66.631"/>
    <n v="1"/>
    <x v="7"/>
    <x v="6"/>
    <n v="171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7"/>
    <n v="7"/>
    <n v="5449409"/>
    <s v=""/>
    <s v="ALUMGLASS"/>
    <x v="14"/>
    <n v="0.70709999999999995"/>
    <n v="14.1419"/>
    <n v="1"/>
    <x v="7"/>
    <x v="6"/>
    <n v="1352"/>
    <n v="52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8"/>
    <n v="8"/>
    <n v="5449410"/>
    <s v=""/>
    <s v="ALUMGLASS"/>
    <x v="14"/>
    <n v="0.70709999999999995"/>
    <n v="14.1419"/>
    <n v="1"/>
    <x v="7"/>
    <x v="6"/>
    <n v="1352"/>
    <n v="52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09"/>
    <n v="9"/>
    <n v="5449411"/>
    <s v=""/>
    <s v="ALUMGLASS"/>
    <x v="14"/>
    <n v="0.70709999999999995"/>
    <n v="14.1419"/>
    <n v="1"/>
    <x v="7"/>
    <x v="6"/>
    <n v="1352"/>
    <n v="52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0"/>
    <n v="10"/>
    <n v="5449412"/>
    <s v=""/>
    <s v="ALUMGLASS"/>
    <x v="14"/>
    <n v="2.6309999999999998"/>
    <n v="52.619799999999998"/>
    <n v="1"/>
    <x v="7"/>
    <x v="6"/>
    <n v="135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1"/>
    <n v="11"/>
    <n v="5449413"/>
    <s v=""/>
    <s v="ALUMGLASS"/>
    <x v="14"/>
    <n v="2.6309999999999998"/>
    <n v="52.619799999999998"/>
    <n v="1"/>
    <x v="7"/>
    <x v="6"/>
    <n v="135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2"/>
    <n v="12"/>
    <n v="5449414"/>
    <s v=""/>
    <s v="ALUMGLASS"/>
    <x v="14"/>
    <n v="2.6309999999999998"/>
    <n v="52.619799999999998"/>
    <n v="1"/>
    <x v="7"/>
    <x v="6"/>
    <n v="1352"/>
    <n v="1946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3"/>
    <n v="13"/>
    <n v="5449415"/>
    <s v=""/>
    <s v="ALUMGLASS"/>
    <x v="14"/>
    <n v="2.2281"/>
    <n v="44.562600000000003"/>
    <n v="1"/>
    <x v="7"/>
    <x v="6"/>
    <n v="1710"/>
    <n v="130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4"/>
    <n v="14"/>
    <n v="5449416"/>
    <s v=""/>
    <s v="ALUMGLASS"/>
    <x v="14"/>
    <n v="2.2281"/>
    <n v="44.562600000000003"/>
    <n v="1"/>
    <x v="7"/>
    <x v="6"/>
    <n v="1710"/>
    <n v="130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5"/>
    <n v="15"/>
    <n v="5449417"/>
    <s v=""/>
    <s v="ALUMGLASS"/>
    <x v="14"/>
    <n v="2.2281"/>
    <n v="44.562600000000003"/>
    <n v="1"/>
    <x v="7"/>
    <x v="6"/>
    <n v="1710"/>
    <n v="1303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6"/>
    <n v="16"/>
    <n v="5449418"/>
    <s v=""/>
    <s v="ALUMGLASS"/>
    <x v="14"/>
    <n v="1.6702999999999999"/>
    <n v="33.406300000000002"/>
    <n v="1"/>
    <x v="7"/>
    <x v="6"/>
    <n v="1277"/>
    <n v="1308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7"/>
    <n v="17"/>
    <n v="5449419"/>
    <s v=""/>
    <s v="ALUMGLASS"/>
    <x v="14"/>
    <n v="1.6702999999999999"/>
    <n v="33.406300000000002"/>
    <n v="1"/>
    <x v="7"/>
    <x v="6"/>
    <n v="1277"/>
    <n v="1308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8"/>
    <n v="18"/>
    <n v="5449420"/>
    <s v=""/>
    <s v="ALUMGLASS"/>
    <x v="14"/>
    <n v="1.6702999999999999"/>
    <n v="33.406300000000002"/>
    <n v="1"/>
    <x v="7"/>
    <x v="6"/>
    <n v="1277"/>
    <n v="1308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19"/>
    <n v="19"/>
    <n v="5449421"/>
    <s v=""/>
    <s v="ALUMGLASS"/>
    <x v="14"/>
    <n v="1.8156000000000001"/>
    <n v="36.312899999999999"/>
    <n v="1"/>
    <x v="7"/>
    <x v="6"/>
    <n v="1358"/>
    <n v="1337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20"/>
    <n v="20"/>
    <n v="5449422"/>
    <s v=""/>
    <s v="ALUMGLASS"/>
    <x v="14"/>
    <n v="1.8156000000000001"/>
    <n v="36.312899999999999"/>
    <n v="1"/>
    <x v="7"/>
    <x v="6"/>
    <n v="1358"/>
    <n v="1337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4845"/>
    <s v="0000-0021"/>
    <n v="21"/>
    <n v="5449423"/>
    <s v=""/>
    <s v="ALUMGLASS"/>
    <x v="14"/>
    <n v="1.8156000000000001"/>
    <n v="36.312899999999999"/>
    <n v="1"/>
    <x v="7"/>
    <x v="6"/>
    <n v="1358"/>
    <n v="1337"/>
    <d v="2026-05-07T16:44:4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6"/>
    <x v="1"/>
    <x v="8"/>
    <n v="2"/>
    <n v="334946"/>
    <s v="0001-0001"/>
    <n v="1"/>
    <n v="5450221"/>
    <s v=""/>
    <s v="VID LIBRIANI"/>
    <x v="14"/>
    <n v="1.4179999999999999"/>
    <n v="28.359000000000002"/>
    <n v="1"/>
    <x v="7"/>
    <x v="8"/>
    <n v="690"/>
    <n v="2055"/>
    <d v="2026-05-07T17:22:27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4948"/>
    <s v="0001-0001"/>
    <n v="1"/>
    <n v="5450226"/>
    <s v=""/>
    <s v="VID LIBRIANI"/>
    <x v="14"/>
    <n v="1.819"/>
    <n v="36.380000000000003"/>
    <n v="1"/>
    <x v="7"/>
    <x v="9"/>
    <n v="850"/>
    <n v="2140"/>
    <d v="2026-05-07T17:22:27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6-TE"/>
    <x v="2"/>
    <x v="8"/>
    <e v="#N/A"/>
    <n v="334949"/>
    <s v="0001-0001"/>
    <n v="1"/>
    <n v="5450227"/>
    <s v=""/>
    <s v="VID SAMARIA "/>
    <x v="0"/>
    <n v="0.31269999999999998"/>
    <n v="4.6905000000000001"/>
    <n v="1"/>
    <x v="9"/>
    <x v="14"/>
    <n v="590"/>
    <n v="530"/>
    <d v="2026-05-07T17:28:01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PCB"/>
    <x v="1"/>
    <x v="8"/>
    <n v="2"/>
    <n v="335008"/>
    <s v="0001-0001"/>
    <n v="1"/>
    <n v="5450534"/>
    <s v=""/>
    <s v="BOX E BOX"/>
    <x v="4"/>
    <n v="1.41"/>
    <n v="28.2"/>
    <n v="1"/>
    <x v="7"/>
    <x v="12"/>
    <n v="750"/>
    <n v="1880"/>
    <d v="2026-05-08T08:56:06"/>
    <x v="8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16T00:00:00"/>
    <d v="2026-05-05T00:00:00"/>
    <d v="2026-05-16T00:00:00"/>
    <s v="INC08-FB"/>
    <x v="1"/>
    <x v="8"/>
    <n v="2"/>
    <n v="335008"/>
    <s v="0001-0002"/>
    <n v="2"/>
    <n v="5450535"/>
    <s v=""/>
    <s v="BOX E BOX"/>
    <x v="4"/>
    <n v="1.2915000000000001"/>
    <n v="25.83"/>
    <n v="1"/>
    <x v="7"/>
    <x v="13"/>
    <n v="700"/>
    <n v="1845"/>
    <d v="2026-05-08T08:56:06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4"/>
    <s v="Não"/>
    <m/>
    <d v="2026-05-16T00:00:00"/>
    <d v="2026-05-05T00:00:00"/>
    <d v="2026-05-16T00:00:00"/>
    <s v="INC08-TE16"/>
    <x v="1"/>
    <x v="8"/>
    <n v="2"/>
    <n v="335059"/>
    <s v="0000-0001"/>
    <n v="1"/>
    <n v="5450739"/>
    <s v=""/>
    <s v="VID TAVARES"/>
    <x v="14"/>
    <n v="2.1271"/>
    <n v="42.542499999999997"/>
    <n v="1"/>
    <x v="7"/>
    <x v="8"/>
    <n v="935"/>
    <n v="227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061"/>
    <s v="0001-0001"/>
    <n v="1"/>
    <n v="5450742"/>
    <s v=""/>
    <s v="VID TAVARES"/>
    <x v="14"/>
    <n v="2.0425"/>
    <n v="40.85"/>
    <n v="1"/>
    <x v="7"/>
    <x v="9"/>
    <n v="950"/>
    <n v="2150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062"/>
    <s v="0002-0002"/>
    <n v="2"/>
    <n v="5450744"/>
    <s v=""/>
    <s v="VID TAVARES"/>
    <x v="14"/>
    <n v="0.35589999999999999"/>
    <n v="7.1174999999999997"/>
    <n v="1"/>
    <x v="7"/>
    <x v="9"/>
    <n v="975"/>
    <n v="36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"/>
    <x v="1"/>
    <x v="8"/>
    <n v="2"/>
    <n v="335065"/>
    <s v="0000-0003"/>
    <n v="3"/>
    <n v="5450862"/>
    <s v=""/>
    <s v="VID TAVARES"/>
    <x v="14"/>
    <n v="0.33439999999999998"/>
    <n v="6.6879999999999997"/>
    <n v="1"/>
    <x v="7"/>
    <x v="14"/>
    <n v="440"/>
    <n v="760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065"/>
    <s v="0000-0004"/>
    <n v="4"/>
    <n v="5450863"/>
    <s v=""/>
    <s v="VID TAVARES"/>
    <x v="14"/>
    <n v="0.29449999999999998"/>
    <n v="5.89"/>
    <n v="1"/>
    <x v="7"/>
    <x v="6"/>
    <n v="620"/>
    <n v="475"/>
    <d v="2026-05-08T09:24:5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065"/>
    <s v="0001-0001"/>
    <n v="1"/>
    <n v="5450860"/>
    <s v=""/>
    <s v="VID TAVARES"/>
    <x v="14"/>
    <n v="0.55730000000000002"/>
    <n v="11.145200000000001"/>
    <n v="1"/>
    <x v="7"/>
    <x v="9"/>
    <n v="748"/>
    <n v="74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065"/>
    <s v="0001-0002"/>
    <n v="2"/>
    <n v="5450861"/>
    <s v=""/>
    <s v="VID TAVARES"/>
    <x v="14"/>
    <n v="0.55730000000000002"/>
    <n v="11.145200000000001"/>
    <n v="1"/>
    <x v="7"/>
    <x v="9"/>
    <n v="748"/>
    <n v="745"/>
    <d v="2026-05-08T09:24:55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6-TF"/>
    <x v="1"/>
    <x v="8"/>
    <n v="2"/>
    <n v="335134"/>
    <s v="0000-0001"/>
    <n v="1"/>
    <n v="5451215"/>
    <s v=""/>
    <s v="BOX E BOX"/>
    <x v="4"/>
    <n v="1.877"/>
    <n v="28.154299999999999"/>
    <n v="1"/>
    <x v="9"/>
    <x v="6"/>
    <n v="970"/>
    <n v="1935"/>
    <d v="2026-05-08T13:41:21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147"/>
    <s v="0001-0001"/>
    <n v="1"/>
    <n v="5451298"/>
    <s v=""/>
    <s v="BOX E BOX"/>
    <x v="4"/>
    <n v="1.7937000000000001"/>
    <n v="35.874499999999998"/>
    <n v="1"/>
    <x v="7"/>
    <x v="8"/>
    <n v="785"/>
    <n v="2285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147"/>
    <s v="0002-0002"/>
    <n v="2"/>
    <n v="5451299"/>
    <s v=""/>
    <s v="BOX E BOX"/>
    <x v="4"/>
    <n v="1.8056000000000001"/>
    <n v="36.112200000000001"/>
    <n v="1"/>
    <x v="7"/>
    <x v="8"/>
    <n v="834"/>
    <n v="2165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147"/>
    <s v="0003-0003"/>
    <n v="3"/>
    <n v="5451300"/>
    <s v=""/>
    <s v="BOX E BOX"/>
    <x v="4"/>
    <n v="1.9201999999999999"/>
    <n v="38.403599999999997"/>
    <n v="1"/>
    <x v="7"/>
    <x v="8"/>
    <n v="874"/>
    <n v="2197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150"/>
    <s v="0001-0001"/>
    <n v="1"/>
    <n v="5451308"/>
    <s v=""/>
    <s v="BOX E BOX"/>
    <x v="4"/>
    <n v="1.1231"/>
    <n v="22.462"/>
    <n v="1"/>
    <x v="7"/>
    <x v="6"/>
    <n v="550"/>
    <n v="2042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150"/>
    <s v="0001-0002"/>
    <n v="2"/>
    <n v="5451309"/>
    <s v=""/>
    <s v="BOX E BOX"/>
    <x v="4"/>
    <n v="1.1231"/>
    <n v="22.462"/>
    <n v="1"/>
    <x v="7"/>
    <x v="6"/>
    <n v="550"/>
    <n v="2042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150"/>
    <s v="0001-0003"/>
    <n v="3"/>
    <n v="5451310"/>
    <s v=""/>
    <s v="BOX E BOX"/>
    <x v="4"/>
    <n v="1.248"/>
    <n v="24.96"/>
    <n v="1"/>
    <x v="7"/>
    <x v="9"/>
    <n v="600"/>
    <n v="2080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150"/>
    <s v="0001-0004"/>
    <n v="4"/>
    <n v="5451311"/>
    <s v=""/>
    <s v="BOX E BOX"/>
    <x v="4"/>
    <n v="1.248"/>
    <n v="24.96"/>
    <n v="1"/>
    <x v="7"/>
    <x v="9"/>
    <n v="600"/>
    <n v="2080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150"/>
    <s v="0002-0007"/>
    <n v="7"/>
    <n v="5451314"/>
    <s v=""/>
    <s v="BOX E BOX"/>
    <x v="4"/>
    <n v="0.35959999999999998"/>
    <n v="7.1920000000000002"/>
    <n v="1"/>
    <x v="7"/>
    <x v="9"/>
    <n v="400"/>
    <n v="899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150"/>
    <s v="0002-0008"/>
    <n v="8"/>
    <n v="5451315"/>
    <s v=""/>
    <s v="BOX E BOX"/>
    <x v="4"/>
    <n v="0.35959999999999998"/>
    <n v="7.1920000000000002"/>
    <n v="1"/>
    <x v="7"/>
    <x v="9"/>
    <n v="400"/>
    <n v="899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196"/>
    <s v="0000-0001"/>
    <n v="1"/>
    <n v="5451628"/>
    <s v=""/>
    <s v="ALU PRO ESQ"/>
    <x v="14"/>
    <n v="3.4180999999999999"/>
    <n v="68.3626"/>
    <n v="1"/>
    <x v="7"/>
    <x v="6"/>
    <n v="1573"/>
    <n v="2173"/>
    <d v="2026-05-08T16:06:2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196"/>
    <s v="0000-0002"/>
    <n v="2"/>
    <n v="5451629"/>
    <s v=""/>
    <s v="ALU PRO ESQ"/>
    <x v="14"/>
    <n v="3.4180999999999999"/>
    <n v="68.3626"/>
    <n v="1"/>
    <x v="7"/>
    <x v="6"/>
    <n v="1573"/>
    <n v="2173"/>
    <d v="2026-05-08T16:06:2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196"/>
    <s v="0000-0003"/>
    <n v="3"/>
    <n v="5451630"/>
    <s v=""/>
    <s v="ALU PRO ESQ"/>
    <x v="14"/>
    <n v="3.4180999999999999"/>
    <n v="68.3626"/>
    <n v="1"/>
    <x v="7"/>
    <x v="6"/>
    <n v="1573"/>
    <n v="2173"/>
    <d v="2026-05-08T16:06:2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2"/>
    <n v="2"/>
    <n v="5451654"/>
    <s v=""/>
    <s v="ALU PRO ESQ"/>
    <x v="14"/>
    <n v="0.9738"/>
    <n v="14.606400000000001"/>
    <n v="1"/>
    <x v="9"/>
    <x v="6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3"/>
    <n v="3"/>
    <n v="5451655"/>
    <s v=""/>
    <s v="ALU PRO ESQ"/>
    <x v="14"/>
    <n v="0.9738"/>
    <n v="14.606400000000001"/>
    <n v="1"/>
    <x v="9"/>
    <x v="6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4"/>
    <n v="4"/>
    <n v="5451656"/>
    <s v=""/>
    <s v="ALU PRO ESQ"/>
    <x v="14"/>
    <n v="0.9738"/>
    <n v="14.606400000000001"/>
    <n v="1"/>
    <x v="9"/>
    <x v="6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5"/>
    <n v="5"/>
    <n v="5451657"/>
    <s v=""/>
    <s v="ALU PRO ESQ"/>
    <x v="14"/>
    <n v="0.9738"/>
    <n v="14.606400000000001"/>
    <n v="1"/>
    <x v="9"/>
    <x v="6"/>
    <n v="680"/>
    <n v="143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6"/>
    <n v="6"/>
    <n v="5451658"/>
    <s v=""/>
    <s v="ALU PRO ESQ"/>
    <x v="14"/>
    <n v="0.48770000000000002"/>
    <n v="7.3156999999999996"/>
    <n v="1"/>
    <x v="9"/>
    <x v="6"/>
    <n v="838"/>
    <n v="58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7"/>
    <n v="7"/>
    <n v="5451659"/>
    <s v=""/>
    <s v="ALU PRO ESQ"/>
    <x v="14"/>
    <n v="0.48770000000000002"/>
    <n v="7.3156999999999996"/>
    <n v="1"/>
    <x v="9"/>
    <x v="6"/>
    <n v="838"/>
    <n v="58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8"/>
    <n v="8"/>
    <n v="5451660"/>
    <s v=""/>
    <s v="ALU PRO ESQ"/>
    <x v="14"/>
    <n v="2.6865999999999999"/>
    <n v="40.298400000000001"/>
    <n v="1"/>
    <x v="9"/>
    <x v="6"/>
    <n v="1740"/>
    <n v="1544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09"/>
    <n v="9"/>
    <n v="5451661"/>
    <s v=""/>
    <s v="ALU PRO ESQ"/>
    <x v="14"/>
    <n v="2.6865999999999999"/>
    <n v="40.298400000000001"/>
    <n v="1"/>
    <x v="9"/>
    <x v="6"/>
    <n v="1740"/>
    <n v="1544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0"/>
    <n v="10"/>
    <n v="5451662"/>
    <s v=""/>
    <s v="ALU PRO ESQ"/>
    <x v="14"/>
    <n v="0.69340000000000002"/>
    <n v="10.4009"/>
    <n v="1"/>
    <x v="9"/>
    <x v="6"/>
    <n v="618"/>
    <n v="1122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1"/>
    <n v="11"/>
    <n v="5451663"/>
    <s v=""/>
    <s v="ALU PRO ESQ"/>
    <x v="14"/>
    <n v="1.5745"/>
    <n v="23.6174"/>
    <n v="1"/>
    <x v="9"/>
    <x v="6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2"/>
    <n v="12"/>
    <n v="5451664"/>
    <s v=""/>
    <s v="ALU PRO ESQ"/>
    <x v="14"/>
    <n v="1.5745"/>
    <n v="23.6174"/>
    <n v="1"/>
    <x v="9"/>
    <x v="6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3"/>
    <n v="13"/>
    <n v="5451665"/>
    <s v=""/>
    <s v="ALU PRO ESQ"/>
    <x v="14"/>
    <n v="1.5745"/>
    <n v="23.6174"/>
    <n v="1"/>
    <x v="9"/>
    <x v="6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4"/>
    <n v="14"/>
    <n v="5451666"/>
    <s v=""/>
    <s v="ALU PRO ESQ"/>
    <x v="14"/>
    <n v="1.5745"/>
    <n v="23.6174"/>
    <n v="1"/>
    <x v="9"/>
    <x v="6"/>
    <n v="781"/>
    <n v="201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5"/>
    <n v="15"/>
    <n v="5451667"/>
    <s v=""/>
    <s v="ALU PRO ESQ"/>
    <x v="14"/>
    <n v="2.6713"/>
    <n v="40.069299999999998"/>
    <n v="1"/>
    <x v="9"/>
    <x v="6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6"/>
    <n v="16"/>
    <n v="5451668"/>
    <s v=""/>
    <s v="ALU PRO ESQ"/>
    <x v="14"/>
    <n v="2.6713"/>
    <n v="40.069299999999998"/>
    <n v="1"/>
    <x v="9"/>
    <x v="6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7"/>
    <n v="17"/>
    <n v="5451669"/>
    <s v=""/>
    <s v="ALU PRO ESQ"/>
    <x v="14"/>
    <n v="2.6713"/>
    <n v="40.069299999999998"/>
    <n v="1"/>
    <x v="9"/>
    <x v="6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F"/>
    <x v="1"/>
    <x v="8"/>
    <n v="2"/>
    <n v="335200"/>
    <s v="0000-0018"/>
    <n v="18"/>
    <n v="5451670"/>
    <s v=""/>
    <s v="ALU PRO ESQ"/>
    <x v="14"/>
    <n v="2.6713"/>
    <n v="40.069299999999998"/>
    <n v="1"/>
    <x v="9"/>
    <x v="6"/>
    <n v="1239"/>
    <n v="2156"/>
    <d v="2026-05-08T16:1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211"/>
    <s v="0001-0001"/>
    <n v="1"/>
    <n v="5451782"/>
    <s v=""/>
    <s v="VID LIBRIANI"/>
    <x v="14"/>
    <n v="0.4365"/>
    <n v="8.73"/>
    <n v="1"/>
    <x v="7"/>
    <x v="6"/>
    <n v="485"/>
    <n v="900"/>
    <d v="2026-05-08T14:55:5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211"/>
    <s v="0001-0002"/>
    <n v="2"/>
    <n v="5451783"/>
    <s v=""/>
    <s v="VID LIBRIANI"/>
    <x v="14"/>
    <n v="0.50290000000000001"/>
    <n v="10.058"/>
    <n v="1"/>
    <x v="7"/>
    <x v="9"/>
    <n v="535"/>
    <n v="940"/>
    <d v="2026-05-08T14:55:54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E16"/>
    <x v="1"/>
    <x v="8"/>
    <n v="2"/>
    <n v="335222"/>
    <s v="0001-0001"/>
    <n v="1"/>
    <n v="5451857"/>
    <s v=""/>
    <s v="VID LIBRIANI"/>
    <x v="14"/>
    <n v="1.8"/>
    <n v="27"/>
    <n v="1"/>
    <x v="9"/>
    <x v="8"/>
    <n v="1500"/>
    <n v="1200"/>
    <d v="2026-05-08T15:06:10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E16"/>
    <x v="1"/>
    <x v="8"/>
    <n v="2"/>
    <n v="335222"/>
    <s v="0001-0002"/>
    <n v="2"/>
    <n v="5451858"/>
    <s v=""/>
    <s v="VID LIBRIANI"/>
    <x v="14"/>
    <n v="1.8"/>
    <n v="27"/>
    <n v="1"/>
    <x v="9"/>
    <x v="8"/>
    <n v="1500"/>
    <n v="1200"/>
    <d v="2026-05-08T15:06:10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6-TF"/>
    <x v="1"/>
    <x v="8"/>
    <n v="2"/>
    <n v="335224"/>
    <s v="0000-0001"/>
    <n v="1"/>
    <n v="5451863"/>
    <s v=""/>
    <s v="VID SAO CARLOS"/>
    <x v="0"/>
    <n v="0.32300000000000001"/>
    <n v="4.8449999999999998"/>
    <n v="1"/>
    <x v="9"/>
    <x v="6"/>
    <n v="380"/>
    <n v="850"/>
    <d v="2026-05-08T15:26:32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6-TF"/>
    <x v="1"/>
    <x v="8"/>
    <n v="2"/>
    <n v="335224"/>
    <s v="0000-0002"/>
    <n v="2"/>
    <n v="5451864"/>
    <s v=""/>
    <s v="VID SAO CARLOS"/>
    <x v="0"/>
    <n v="0.72"/>
    <n v="10.8"/>
    <n v="1"/>
    <x v="9"/>
    <x v="6"/>
    <n v="600"/>
    <n v="1200"/>
    <d v="2026-05-08T15:26:32"/>
    <x v="8"/>
    <m/>
    <m/>
    <m/>
    <m/>
    <s v="N/R"/>
    <s v="N/R"/>
    <s v="N/R"/>
    <s v="N/R"/>
    <s v="N/R"/>
    <s v="N/R"/>
    <s v="N/R"/>
    <m/>
    <m/>
    <s v="N/R"/>
    <s v="N/R"/>
    <s v="N/R"/>
    <s v="N/R"/>
    <d v="2026-05-14T14:15:12"/>
  </r>
  <r>
    <x v="0"/>
    <s v="Não"/>
    <m/>
    <d v="2026-05-16T00:00:00"/>
    <d v="2026-05-05T00:00:00"/>
    <d v="2026-05-16T00:00:00"/>
    <s v="INC08-PCB"/>
    <x v="1"/>
    <x v="8"/>
    <n v="2"/>
    <n v="335224"/>
    <s v="0001-0003"/>
    <n v="3"/>
    <n v="5451952"/>
    <s v=""/>
    <s v="VID SAO CARLOS"/>
    <x v="0"/>
    <n v="1.1279999999999999"/>
    <n v="22.56"/>
    <n v="1"/>
    <x v="7"/>
    <x v="12"/>
    <n v="600"/>
    <n v="1880"/>
    <d v="2026-05-08T15:26:32"/>
    <x v="8"/>
    <m/>
    <m/>
    <m/>
    <m/>
    <m/>
    <m/>
    <m/>
    <m/>
    <s v="N/R"/>
    <s v="N/R"/>
    <s v="N/R"/>
    <s v="N/R"/>
    <m/>
    <s v="N/R"/>
    <s v="N/R"/>
    <s v="N/R"/>
    <s v="N/R"/>
    <m/>
  </r>
  <r>
    <x v="0"/>
    <s v="Não"/>
    <m/>
    <d v="2026-05-16T00:00:00"/>
    <d v="2026-05-05T00:00:00"/>
    <d v="2026-05-16T00:00:00"/>
    <s v="INC08-FB"/>
    <x v="1"/>
    <x v="8"/>
    <n v="2"/>
    <n v="335224"/>
    <s v="0001-0004"/>
    <n v="4"/>
    <n v="5451953"/>
    <s v=""/>
    <s v="VID SAO CARLOS"/>
    <x v="0"/>
    <n v="1.0147999999999999"/>
    <n v="20.295000000000002"/>
    <n v="1"/>
    <x v="7"/>
    <x v="13"/>
    <n v="550"/>
    <n v="1845"/>
    <d v="2026-05-08T15:26:32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288"/>
    <s v="0001-0001"/>
    <n v="1"/>
    <n v="5452109"/>
    <s v=""/>
    <s v="VID LIBRIANI"/>
    <x v="14"/>
    <n v="0.36099999999999999"/>
    <n v="7.22"/>
    <n v="1"/>
    <x v="7"/>
    <x v="6"/>
    <n v="190"/>
    <n v="1900"/>
    <d v="2026-05-08T16:54:0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288"/>
    <s v="0001-0002"/>
    <n v="2"/>
    <n v="5452110"/>
    <s v=""/>
    <s v="VID LIBRIANI"/>
    <x v="14"/>
    <n v="1.0449999999999999"/>
    <n v="20.9"/>
    <n v="1"/>
    <x v="7"/>
    <x v="9"/>
    <n v="550"/>
    <n v="1900"/>
    <d v="2026-05-08T16:54:07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6-TE12"/>
    <x v="1"/>
    <x v="8"/>
    <n v="2"/>
    <n v="335367"/>
    <s v="0001-0001"/>
    <n v="1"/>
    <n v="5452464"/>
    <s v=""/>
    <s v="TG VID"/>
    <x v="0"/>
    <n v="0.96"/>
    <n v="14.4"/>
    <n v="1"/>
    <x v="9"/>
    <x v="9"/>
    <n v="1200"/>
    <n v="800"/>
    <d v="2026-05-11T09:18:0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6-TF"/>
    <x v="1"/>
    <x v="8"/>
    <n v="2"/>
    <n v="335370"/>
    <s v="0000-0003"/>
    <n v="3"/>
    <n v="5452476"/>
    <s v=""/>
    <s v="TAMBAU ULIBOX"/>
    <x v="4"/>
    <n v="0.46389999999999998"/>
    <n v="6.9592000000000001"/>
    <n v="1"/>
    <x v="9"/>
    <x v="6"/>
    <n v="561"/>
    <n v="827"/>
    <d v="2026-05-11T09:31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6-TF"/>
    <x v="1"/>
    <x v="8"/>
    <n v="2"/>
    <n v="335372"/>
    <s v="0000-0001"/>
    <n v="1"/>
    <n v="5452478"/>
    <s v=""/>
    <s v="TAMBAU ULIBOX"/>
    <x v="4"/>
    <n v="0.48280000000000001"/>
    <n v="7.2415000000000003"/>
    <n v="1"/>
    <x v="9"/>
    <x v="6"/>
    <n v="291"/>
    <n v="1659"/>
    <d v="2026-05-11T09:3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6-TF"/>
    <x v="1"/>
    <x v="8"/>
    <n v="2"/>
    <n v="335372"/>
    <s v="0000-0002"/>
    <n v="2"/>
    <n v="5452479"/>
    <s v=""/>
    <s v="TAMBAU ULIBOX"/>
    <x v="4"/>
    <n v="0.48280000000000001"/>
    <n v="7.2415000000000003"/>
    <n v="1"/>
    <x v="9"/>
    <x v="6"/>
    <n v="291"/>
    <n v="1659"/>
    <d v="2026-05-11T09:3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6-TF"/>
    <x v="1"/>
    <x v="8"/>
    <n v="2"/>
    <n v="335374"/>
    <s v="0000-0005"/>
    <n v="5"/>
    <n v="5452491"/>
    <s v=""/>
    <s v="TAMBAU ULIBOX"/>
    <x v="4"/>
    <n v="1.0464"/>
    <n v="15.696099999999999"/>
    <n v="1"/>
    <x v="9"/>
    <x v="6"/>
    <n v="785"/>
    <n v="1333"/>
    <d v="2026-05-11T09:32:5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6-TE12"/>
    <x v="1"/>
    <x v="8"/>
    <n v="2"/>
    <n v="335382"/>
    <s v="0001-0001"/>
    <n v="1"/>
    <n v="5452538"/>
    <s v=""/>
    <s v="VID LIBRIANI"/>
    <x v="14"/>
    <n v="2.64"/>
    <n v="39.6"/>
    <n v="1"/>
    <x v="9"/>
    <x v="9"/>
    <n v="2200"/>
    <n v="1200"/>
    <d v="2026-05-08T15:06:10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8-TE16"/>
    <x v="1"/>
    <x v="8"/>
    <n v="2"/>
    <n v="335418"/>
    <s v="0000-0001"/>
    <n v="1"/>
    <n v="5452657"/>
    <s v=""/>
    <s v="INOVA PROJETOS "/>
    <x v="0"/>
    <n v="0.75070000000000003"/>
    <n v="15.015000000000001"/>
    <n v="1"/>
    <x v="7"/>
    <x v="8"/>
    <n v="325"/>
    <n v="2310"/>
    <d v="2026-05-11T10:14:47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8-TE12"/>
    <x v="1"/>
    <x v="8"/>
    <n v="2"/>
    <n v="335418"/>
    <s v="0001-0002"/>
    <n v="2"/>
    <n v="5452658"/>
    <s v=""/>
    <s v="INOVA PROJETOS "/>
    <x v="0"/>
    <n v="2.4255"/>
    <n v="48.51"/>
    <n v="1"/>
    <x v="7"/>
    <x v="9"/>
    <n v="1050"/>
    <n v="2310"/>
    <d v="2026-05-11T10:14:47"/>
    <x v="8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4T00:00:00"/>
    <d v="2026-05-14T00:00:00"/>
    <d v="2026-05-14T00:00:00"/>
    <s v="MBI03-CC"/>
    <x v="1"/>
    <x v="8"/>
    <n v="1"/>
    <n v="335441"/>
    <s v="0000-0001"/>
    <n v="1"/>
    <n v="5452714"/>
    <s v=""/>
    <s v="UMA ALUMINIUM"/>
    <x v="10"/>
    <n v="0.26419999999999999"/>
    <n v="1.9813000000000001"/>
    <n v="1"/>
    <x v="6"/>
    <x v="11"/>
    <n v="555"/>
    <n v="476"/>
    <d v="2026-05-11T14:06:12"/>
    <x v="8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4T00:00:00"/>
    <d v="2026-05-14T00:00:00"/>
    <d v="2026-05-14T00:00:00"/>
    <s v="INC08-TF"/>
    <x v="1"/>
    <x v="8"/>
    <n v="2"/>
    <n v="335441"/>
    <s v="0000-0013"/>
    <n v="13"/>
    <n v="5452726"/>
    <s v=""/>
    <s v="UMA ALUMINIUM"/>
    <x v="10"/>
    <n v="1.3614999999999999"/>
    <n v="27.2301"/>
    <n v="1"/>
    <x v="7"/>
    <x v="6"/>
    <n v="628"/>
    <n v="2168"/>
    <d v="2026-05-11T14:06:12"/>
    <x v="8"/>
    <m/>
    <m/>
    <m/>
    <m/>
    <s v="N/R"/>
    <s v="N/R"/>
    <s v="N/R"/>
    <s v="N/R"/>
    <s v="N/R"/>
    <s v="N/R"/>
    <s v="N/R"/>
    <m/>
    <m/>
    <s v="N/R"/>
    <s v="N/R"/>
    <s v="N/R"/>
    <s v="N/R"/>
    <d v="2026-05-15T09:12:19"/>
  </r>
  <r>
    <x v="4"/>
    <s v="Dep."/>
    <m/>
    <d v="2026-05-16T00:00:00"/>
    <d v="2026-05-05T00:00:00"/>
    <d v="2026-05-16T00:00:00"/>
    <s v="INC08-TF"/>
    <x v="1"/>
    <x v="8"/>
    <n v="2"/>
    <n v="335502"/>
    <s v="0000-0001"/>
    <n v="1"/>
    <n v="5453134"/>
    <s v=""/>
    <s v="PERSAN BOX"/>
    <x v="4"/>
    <n v="0.44269999999999998"/>
    <n v="8.8550000000000004"/>
    <n v="1"/>
    <x v="7"/>
    <x v="6"/>
    <n v="770"/>
    <n v="575"/>
    <d v="2026-05-06T15:17:3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FB"/>
    <x v="1"/>
    <x v="8"/>
    <n v="2"/>
    <n v="335508"/>
    <s v="0000-0001"/>
    <n v="1"/>
    <n v="5453156"/>
    <s v=""/>
    <s v="PERSAN BOX"/>
    <x v="4"/>
    <n v="0.83020000000000005"/>
    <n v="16.605"/>
    <n v="1"/>
    <x v="7"/>
    <x v="13"/>
    <n v="450"/>
    <n v="1845"/>
    <d v="2026-05-11T13:50:16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4"/>
    <s v="Não"/>
    <m/>
    <d v="2026-05-16T00:00:00"/>
    <d v="2026-05-05T00:00:00"/>
    <d v="2026-05-16T00:00:00"/>
    <s v="INC08-TE16"/>
    <x v="1"/>
    <x v="8"/>
    <n v="2"/>
    <n v="335511"/>
    <s v="0001-0001"/>
    <n v="1"/>
    <n v="5453162"/>
    <s v=""/>
    <s v="VID LIBRIANI"/>
    <x v="14"/>
    <n v="1.6912"/>
    <n v="33.8247"/>
    <n v="1"/>
    <x v="7"/>
    <x v="8"/>
    <n v="819"/>
    <n v="2065"/>
    <d v="2026-05-08T14:55:54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Q"/>
    <x v="2"/>
    <x v="8"/>
    <e v="#N/A"/>
    <n v="335515"/>
    <s v="0000-0001"/>
    <n v="1"/>
    <n v="5453184"/>
    <s v=""/>
    <s v="ALU PRO ESQ"/>
    <x v="14"/>
    <n v="3.6680000000000001"/>
    <n v="73.36"/>
    <n v="1"/>
    <x v="7"/>
    <x v="15"/>
    <n v="2000"/>
    <n v="1834"/>
    <d v="2026-05-11T11:28:39"/>
    <x v="8"/>
    <m/>
    <m/>
    <m/>
    <m/>
    <m/>
    <m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Q"/>
    <x v="2"/>
    <x v="8"/>
    <e v="#N/A"/>
    <n v="335516"/>
    <s v="0000-0001"/>
    <n v="1"/>
    <n v="5453185"/>
    <s v=""/>
    <s v="ALU PRO ESQ"/>
    <x v="14"/>
    <n v="1.8580000000000001"/>
    <n v="37.159999999999997"/>
    <n v="1"/>
    <x v="7"/>
    <x v="15"/>
    <n v="2000"/>
    <n v="929"/>
    <d v="2026-05-11T11:28:39"/>
    <x v="8"/>
    <m/>
    <m/>
    <m/>
    <m/>
    <m/>
    <m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519"/>
    <s v="0001-0001"/>
    <n v="1"/>
    <n v="5453191"/>
    <s v=""/>
    <s v="ALU PRO ESQ"/>
    <x v="14"/>
    <n v="1.2284999999999999"/>
    <n v="24.57"/>
    <n v="1"/>
    <x v="7"/>
    <x v="9"/>
    <n v="650"/>
    <n v="1890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519"/>
    <s v="0001-0002"/>
    <n v="2"/>
    <n v="5453192"/>
    <s v=""/>
    <s v="ALU PRO ESQ"/>
    <x v="14"/>
    <n v="1.0175000000000001"/>
    <n v="20.350000000000001"/>
    <n v="1"/>
    <x v="7"/>
    <x v="6"/>
    <n v="550"/>
    <n v="1850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522"/>
    <s v="0001-0001"/>
    <n v="1"/>
    <n v="5453196"/>
    <s v=""/>
    <s v="ALU PRO ESQ"/>
    <x v="14"/>
    <n v="1.4175"/>
    <n v="28.35"/>
    <n v="1"/>
    <x v="7"/>
    <x v="9"/>
    <n v="750"/>
    <n v="1890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522"/>
    <s v="0001-0002"/>
    <n v="2"/>
    <n v="5453197"/>
    <s v=""/>
    <s v="ALU PRO ESQ"/>
    <x v="14"/>
    <n v="1.3875"/>
    <n v="27.75"/>
    <n v="1"/>
    <x v="7"/>
    <x v="6"/>
    <n v="750"/>
    <n v="1850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524"/>
    <s v="0001-0001"/>
    <n v="1"/>
    <n v="5453211"/>
    <s v=""/>
    <s v="ALU PRO ESQ"/>
    <x v="14"/>
    <n v="1.2284999999999999"/>
    <n v="24.57"/>
    <n v="1"/>
    <x v="7"/>
    <x v="9"/>
    <n v="650"/>
    <n v="1890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524"/>
    <s v="0001-0002"/>
    <n v="2"/>
    <n v="5453212"/>
    <s v=""/>
    <s v="ALU PRO ESQ"/>
    <x v="14"/>
    <n v="1.2024999999999999"/>
    <n v="24.05"/>
    <n v="1"/>
    <x v="7"/>
    <x v="6"/>
    <n v="650"/>
    <n v="1850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526"/>
    <s v="0001-0001"/>
    <n v="1"/>
    <n v="5453215"/>
    <s v=""/>
    <s v="ALU PRO ESQ"/>
    <x v="14"/>
    <n v="1.6493"/>
    <n v="32.985700000000001"/>
    <n v="1"/>
    <x v="7"/>
    <x v="6"/>
    <n v="644"/>
    <n v="2561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526"/>
    <s v="0001-0002"/>
    <n v="2"/>
    <n v="5453216"/>
    <s v=""/>
    <s v="ALU PRO ESQ"/>
    <x v="14"/>
    <n v="1.6493"/>
    <n v="32.985700000000001"/>
    <n v="1"/>
    <x v="7"/>
    <x v="6"/>
    <n v="644"/>
    <n v="2561"/>
    <d v="2026-05-11T11:28:3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E12"/>
    <x v="1"/>
    <x v="8"/>
    <n v="2"/>
    <n v="335526"/>
    <s v="0001-0003"/>
    <n v="3"/>
    <n v="5453217"/>
    <s v=""/>
    <s v="ALU PRO ESQ"/>
    <x v="14"/>
    <n v="1.9351"/>
    <n v="38.7029"/>
    <n v="1"/>
    <x v="7"/>
    <x v="9"/>
    <n v="744"/>
    <n v="2601"/>
    <d v="2026-05-11T11:28:39"/>
    <x v="8"/>
    <m/>
    <m/>
    <m/>
    <m/>
    <m/>
    <m/>
    <m/>
    <m/>
    <s v="N/R"/>
    <s v="N/R"/>
    <s v="N/R"/>
    <m/>
    <m/>
    <s v="N/R"/>
    <s v="N/R"/>
    <s v="N/R"/>
    <s v="N/R"/>
    <m/>
  </r>
  <r>
    <x v="5"/>
    <e v="#N/A"/>
    <m/>
    <e v="#N/A"/>
    <e v="#N/A"/>
    <e v="#N/A"/>
    <s v="INC06-TF"/>
    <x v="1"/>
    <x v="8"/>
    <n v="2"/>
    <n v="335539"/>
    <s v="0000-0006"/>
    <n v="6"/>
    <n v="5453244"/>
    <s v=""/>
    <s v="HOTEL TORIBA"/>
    <x v="5"/>
    <n v="0.82150000000000001"/>
    <n v="12.3225"/>
    <n v="1"/>
    <x v="9"/>
    <x v="6"/>
    <n v="2650"/>
    <n v="310"/>
    <d v="2026-05-11T14:23:31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5"/>
    <e v="#N/A"/>
    <m/>
    <e v="#N/A"/>
    <e v="#N/A"/>
    <e v="#N/A"/>
    <s v="INC06-TF"/>
    <x v="1"/>
    <x v="8"/>
    <n v="2"/>
    <n v="335539"/>
    <s v="0000-0007"/>
    <n v="7"/>
    <n v="5453245"/>
    <s v=""/>
    <s v="HOTEL TORIBA"/>
    <x v="5"/>
    <n v="1.1415999999999999"/>
    <n v="17.123200000000001"/>
    <n v="1"/>
    <x v="9"/>
    <x v="6"/>
    <n v="2890"/>
    <n v="395"/>
    <d v="2026-05-11T14:23:31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544"/>
    <s v="0001-0001"/>
    <n v="1"/>
    <n v="5453359"/>
    <s v=""/>
    <s v="BOX E BOX"/>
    <x v="4"/>
    <n v="0.35160000000000002"/>
    <n v="7.0309999999999997"/>
    <n v="1"/>
    <x v="7"/>
    <x v="6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544"/>
    <s v="0001-0002"/>
    <n v="2"/>
    <n v="5453360"/>
    <s v=""/>
    <s v="BOX E BOX"/>
    <x v="4"/>
    <n v="0.35160000000000002"/>
    <n v="7.0309999999999997"/>
    <n v="1"/>
    <x v="7"/>
    <x v="6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544"/>
    <s v="0001-0003"/>
    <n v="3"/>
    <n v="5453361"/>
    <s v=""/>
    <s v="BOX E BOX"/>
    <x v="4"/>
    <n v="0.35160000000000002"/>
    <n v="7.0309999999999997"/>
    <n v="1"/>
    <x v="7"/>
    <x v="6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544"/>
    <s v="0001-0004"/>
    <n v="4"/>
    <n v="5453362"/>
    <s v=""/>
    <s v="BOX E BOX"/>
    <x v="4"/>
    <n v="0.35160000000000002"/>
    <n v="7.0309999999999997"/>
    <n v="1"/>
    <x v="7"/>
    <x v="6"/>
    <n v="395"/>
    <n v="890"/>
    <d v="2026-05-08T13:44:2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544"/>
    <s v="0001-0005"/>
    <n v="5"/>
    <n v="5453363"/>
    <s v=""/>
    <s v="BOX E BOX"/>
    <x v="4"/>
    <n v="0.37119999999999997"/>
    <n v="7.4240000000000004"/>
    <n v="1"/>
    <x v="7"/>
    <x v="9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544"/>
    <s v="0001-0006"/>
    <n v="6"/>
    <n v="5453364"/>
    <s v=""/>
    <s v="BOX E BOX"/>
    <x v="4"/>
    <n v="0.37119999999999997"/>
    <n v="7.4240000000000004"/>
    <n v="1"/>
    <x v="7"/>
    <x v="9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544"/>
    <s v="0001-0007"/>
    <n v="7"/>
    <n v="5453365"/>
    <s v=""/>
    <s v="BOX E BOX"/>
    <x v="4"/>
    <n v="0.37119999999999997"/>
    <n v="7.4240000000000004"/>
    <n v="1"/>
    <x v="7"/>
    <x v="9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544"/>
    <s v="0001-0008"/>
    <n v="8"/>
    <n v="5453366"/>
    <s v=""/>
    <s v="BOX E BOX"/>
    <x v="4"/>
    <n v="0.37119999999999997"/>
    <n v="7.4240000000000004"/>
    <n v="1"/>
    <x v="7"/>
    <x v="9"/>
    <n v="400"/>
    <n v="928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544"/>
    <s v="0002-0009"/>
    <n v="9"/>
    <n v="5453367"/>
    <s v=""/>
    <s v="BOX E BOX"/>
    <x v="4"/>
    <n v="0.41"/>
    <n v="8.2010000000000005"/>
    <n v="1"/>
    <x v="7"/>
    <x v="9"/>
    <n v="695"/>
    <n v="590"/>
    <d v="2026-05-08T13:44:23"/>
    <x v="8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603"/>
    <s v="0000-0001"/>
    <n v="1"/>
    <n v="5453752"/>
    <s v=""/>
    <s v="BR ALUMINIUM FRAMES"/>
    <x v="14"/>
    <n v="2.7452000000000001"/>
    <n v="54.903599999999997"/>
    <n v="1"/>
    <x v="7"/>
    <x v="6"/>
    <n v="1010"/>
    <n v="2718"/>
    <d v="2026-05-11T14:28:3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603"/>
    <s v="0000-0002"/>
    <n v="2"/>
    <n v="5453753"/>
    <s v=""/>
    <s v="BR ALUMINIUM FRAMES"/>
    <x v="14"/>
    <n v="2.7452000000000001"/>
    <n v="54.903599999999997"/>
    <n v="1"/>
    <x v="7"/>
    <x v="6"/>
    <n v="1010"/>
    <n v="2718"/>
    <d v="2026-05-11T14:28:3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5603"/>
    <s v="0000-0003"/>
    <n v="3"/>
    <n v="5453754"/>
    <s v=""/>
    <s v="BR ALUMINIUM FRAMES"/>
    <x v="14"/>
    <n v="2.7452000000000001"/>
    <n v="54.903599999999997"/>
    <n v="1"/>
    <x v="7"/>
    <x v="6"/>
    <n v="1010"/>
    <n v="2718"/>
    <d v="2026-05-11T14:28:3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6-TF"/>
    <x v="1"/>
    <x v="8"/>
    <n v="2"/>
    <n v="335612"/>
    <s v="0000-0016"/>
    <n v="16"/>
    <n v="5453895"/>
    <s v=""/>
    <s v="TAMBAU ULIBOX"/>
    <x v="4"/>
    <n v="0.69979999999999998"/>
    <n v="10.497299999999999"/>
    <n v="1"/>
    <x v="9"/>
    <x v="6"/>
    <n v="487"/>
    <n v="1437"/>
    <d v="2026-05-11T15:26:28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614"/>
    <s v="0001-0001"/>
    <n v="1"/>
    <n v="5453903"/>
    <s v=""/>
    <s v="TAMBAU ULIBOX"/>
    <x v="4"/>
    <n v="0.44619999999999999"/>
    <n v="8.9245999999999999"/>
    <n v="1"/>
    <x v="7"/>
    <x v="9"/>
    <n v="787"/>
    <n v="567"/>
    <d v="2026-05-11T15:26:45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614"/>
    <s v="0002-0002"/>
    <n v="2"/>
    <n v="5453904"/>
    <s v=""/>
    <s v="TAMBAU ULIBOX"/>
    <x v="4"/>
    <n v="0.43280000000000002"/>
    <n v="8.6559000000000008"/>
    <n v="1"/>
    <x v="7"/>
    <x v="9"/>
    <n v="754"/>
    <n v="574"/>
    <d v="2026-05-11T15:26:45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FUM08-TF"/>
    <x v="1"/>
    <x v="8"/>
    <n v="2"/>
    <n v="335636"/>
    <s v="0001-0001"/>
    <n v="1"/>
    <n v="5454028"/>
    <s v=""/>
    <s v="TG VID"/>
    <x v="0"/>
    <n v="0.32669999999999999"/>
    <n v="6.5335000000000001"/>
    <n v="1"/>
    <x v="8"/>
    <x v="6"/>
    <n v="365"/>
    <n v="895"/>
    <d v="2026-05-11T16:2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FUM08-TF"/>
    <x v="1"/>
    <x v="8"/>
    <n v="2"/>
    <n v="335636"/>
    <s v="0001-0002"/>
    <n v="2"/>
    <n v="5454029"/>
    <s v=""/>
    <s v="TG VID"/>
    <x v="0"/>
    <n v="0.32669999999999999"/>
    <n v="6.5335000000000001"/>
    <n v="1"/>
    <x v="8"/>
    <x v="6"/>
    <n v="365"/>
    <n v="895"/>
    <d v="2026-05-11T16:20:1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FUM08-TE12"/>
    <x v="1"/>
    <x v="8"/>
    <n v="2"/>
    <n v="335636"/>
    <s v="0001-0003"/>
    <n v="3"/>
    <n v="5454030"/>
    <s v=""/>
    <s v="TG VID"/>
    <x v="0"/>
    <n v="0.38800000000000001"/>
    <n v="7.7605000000000004"/>
    <n v="1"/>
    <x v="8"/>
    <x v="9"/>
    <n v="415"/>
    <n v="935"/>
    <d v="2026-05-11T16:20:17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FUM08-TE12"/>
    <x v="1"/>
    <x v="8"/>
    <n v="2"/>
    <n v="335636"/>
    <s v="0001-0004"/>
    <n v="4"/>
    <n v="5454031"/>
    <s v=""/>
    <s v="TG VID"/>
    <x v="0"/>
    <n v="0.38800000000000001"/>
    <n v="7.7605000000000004"/>
    <n v="1"/>
    <x v="8"/>
    <x v="9"/>
    <n v="415"/>
    <n v="935"/>
    <d v="2026-05-11T16:20:17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8-TE12"/>
    <x v="1"/>
    <x v="8"/>
    <n v="2"/>
    <n v="335637"/>
    <s v="0001-0001"/>
    <n v="1"/>
    <n v="5454032"/>
    <s v=""/>
    <s v="TG VID"/>
    <x v="0"/>
    <n v="1.2063999999999999"/>
    <n v="24.128"/>
    <n v="1"/>
    <x v="7"/>
    <x v="9"/>
    <n v="580"/>
    <n v="2080"/>
    <d v="2026-05-11T16:23:35"/>
    <x v="8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8-TF"/>
    <x v="1"/>
    <x v="8"/>
    <n v="2"/>
    <n v="335638"/>
    <s v="0000-0001"/>
    <n v="1"/>
    <n v="5454033"/>
    <s v=""/>
    <s v="TG VID"/>
    <x v="0"/>
    <n v="2.1133000000000002"/>
    <n v="42.265000000000001"/>
    <n v="1"/>
    <x v="7"/>
    <x v="6"/>
    <n v="1975"/>
    <n v="1070"/>
    <d v="2026-05-11T16:2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16T00:00:00"/>
    <d v="2026-05-05T00:00:00"/>
    <d v="2026-05-16T00:00:00"/>
    <s v="INC08-TF"/>
    <x v="1"/>
    <x v="8"/>
    <n v="2"/>
    <n v="335638"/>
    <s v="0000-0002"/>
    <n v="2"/>
    <n v="5454034"/>
    <s v=""/>
    <s v="TG VID"/>
    <x v="0"/>
    <n v="1.0296000000000001"/>
    <n v="20.591999999999999"/>
    <n v="1"/>
    <x v="7"/>
    <x v="6"/>
    <n v="1170"/>
    <n v="880"/>
    <d v="2026-05-11T16:22:0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652"/>
    <s v="0001-0001"/>
    <n v="1"/>
    <n v="5454231"/>
    <s v=""/>
    <s v="ULIBOX"/>
    <x v="4"/>
    <n v="0.62790000000000001"/>
    <n v="12.558199999999999"/>
    <n v="1"/>
    <x v="7"/>
    <x v="6"/>
    <n v="612"/>
    <n v="1026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652"/>
    <s v="0001-0002"/>
    <n v="2"/>
    <n v="5454232"/>
    <s v=""/>
    <s v="ULIBOX"/>
    <x v="4"/>
    <n v="0.62790000000000001"/>
    <n v="12.558199999999999"/>
    <n v="1"/>
    <x v="7"/>
    <x v="6"/>
    <n v="612"/>
    <n v="1026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652"/>
    <s v="0001-0003"/>
    <n v="3"/>
    <n v="5454233"/>
    <s v=""/>
    <s v="ULIBOX"/>
    <x v="4"/>
    <n v="0.70569999999999999"/>
    <n v="14.113799999999999"/>
    <n v="1"/>
    <x v="7"/>
    <x v="9"/>
    <n v="662"/>
    <n v="1066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652"/>
    <s v="0001-0004"/>
    <n v="4"/>
    <n v="5454234"/>
    <s v=""/>
    <s v="ULIBOX"/>
    <x v="4"/>
    <n v="0.70569999999999999"/>
    <n v="14.113799999999999"/>
    <n v="1"/>
    <x v="7"/>
    <x v="9"/>
    <n v="662"/>
    <n v="1066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653"/>
    <s v="0001-0001"/>
    <n v="1"/>
    <n v="5454235"/>
    <s v=""/>
    <s v="ULIBOX"/>
    <x v="4"/>
    <n v="0.65620000000000001"/>
    <n v="13.1242"/>
    <n v="1"/>
    <x v="7"/>
    <x v="6"/>
    <n v="622"/>
    <n v="105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653"/>
    <s v="0001-0002"/>
    <n v="2"/>
    <n v="5454236"/>
    <s v=""/>
    <s v="ULIBOX"/>
    <x v="4"/>
    <n v="0.65620000000000001"/>
    <n v="13.1242"/>
    <n v="1"/>
    <x v="7"/>
    <x v="6"/>
    <n v="622"/>
    <n v="105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653"/>
    <s v="0001-0003"/>
    <n v="3"/>
    <n v="5454237"/>
    <s v=""/>
    <s v="ULIBOX"/>
    <x v="4"/>
    <n v="0.73580000000000001"/>
    <n v="14.716799999999999"/>
    <n v="1"/>
    <x v="7"/>
    <x v="9"/>
    <n v="672"/>
    <n v="109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653"/>
    <s v="0001-0004"/>
    <n v="4"/>
    <n v="5454238"/>
    <s v=""/>
    <s v="ULIBOX"/>
    <x v="4"/>
    <n v="0.73580000000000001"/>
    <n v="14.716799999999999"/>
    <n v="1"/>
    <x v="7"/>
    <x v="9"/>
    <n v="672"/>
    <n v="109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654"/>
    <s v="0001-0001"/>
    <n v="1"/>
    <n v="5454239"/>
    <s v=""/>
    <s v="ULIBOX"/>
    <x v="4"/>
    <n v="0.48720000000000002"/>
    <n v="9.7439999999999998"/>
    <n v="1"/>
    <x v="7"/>
    <x v="8"/>
    <n v="840"/>
    <n v="58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655"/>
    <s v="0001-0001"/>
    <n v="1"/>
    <n v="5454240"/>
    <s v=""/>
    <s v="ULIBOX"/>
    <x v="4"/>
    <n v="0.48180000000000001"/>
    <n v="9.6349999999999998"/>
    <n v="1"/>
    <x v="7"/>
    <x v="8"/>
    <n v="1025"/>
    <n v="47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730"/>
    <s v="0001-0001"/>
    <n v="1"/>
    <n v="5454550"/>
    <s v=""/>
    <s v="ULIBOX"/>
    <x v="4"/>
    <n v="0.51639999999999997"/>
    <n v="10.327400000000001"/>
    <n v="1"/>
    <x v="7"/>
    <x v="8"/>
    <n v="944"/>
    <n v="547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733"/>
    <s v="0001-0001"/>
    <n v="1"/>
    <n v="5454556"/>
    <s v=""/>
    <s v="ULIBOX"/>
    <x v="4"/>
    <n v="0.58860000000000001"/>
    <n v="11.771800000000001"/>
    <n v="1"/>
    <x v="7"/>
    <x v="8"/>
    <n v="1274"/>
    <n v="462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"/>
    <x v="1"/>
    <x v="8"/>
    <n v="2"/>
    <n v="335736"/>
    <s v="0001-0001"/>
    <n v="1"/>
    <n v="5454559"/>
    <s v=""/>
    <s v="ULIBOX"/>
    <x v="4"/>
    <n v="0.31530000000000002"/>
    <n v="6.3066000000000004"/>
    <n v="1"/>
    <x v="7"/>
    <x v="14"/>
    <n v="690"/>
    <n v="457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"/>
    <x v="1"/>
    <x v="8"/>
    <n v="2"/>
    <n v="335736"/>
    <s v="0002-0002"/>
    <n v="2"/>
    <n v="5454560"/>
    <s v=""/>
    <s v="ULIBOX"/>
    <x v="4"/>
    <n v="0.31530000000000002"/>
    <n v="6.3066000000000004"/>
    <n v="1"/>
    <x v="7"/>
    <x v="14"/>
    <n v="690"/>
    <n v="457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37"/>
    <s v="0001-0001"/>
    <n v="1"/>
    <n v="5454561"/>
    <s v=""/>
    <s v="ULIBOX"/>
    <x v="4"/>
    <n v="1.5184"/>
    <n v="30.367999999999999"/>
    <n v="1"/>
    <x v="7"/>
    <x v="9"/>
    <n v="730"/>
    <n v="208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37"/>
    <s v="0001-0002"/>
    <n v="2"/>
    <n v="5454562"/>
    <s v=""/>
    <s v="ULIBOX"/>
    <x v="4"/>
    <n v="1.3906000000000001"/>
    <n v="27.812000000000001"/>
    <n v="1"/>
    <x v="7"/>
    <x v="6"/>
    <n v="680"/>
    <n v="2045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38"/>
    <s v="0001-0001"/>
    <n v="1"/>
    <n v="5454563"/>
    <s v=""/>
    <s v="ULIBOX"/>
    <x v="4"/>
    <n v="0.67559999999999998"/>
    <n v="13.5128"/>
    <n v="1"/>
    <x v="7"/>
    <x v="6"/>
    <n v="635"/>
    <n v="106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38"/>
    <s v="0001-0002"/>
    <n v="2"/>
    <n v="5454564"/>
    <s v=""/>
    <s v="ULIBOX"/>
    <x v="4"/>
    <n v="0.67559999999999998"/>
    <n v="13.5128"/>
    <n v="1"/>
    <x v="7"/>
    <x v="6"/>
    <n v="635"/>
    <n v="106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38"/>
    <s v="0001-0003"/>
    <n v="3"/>
    <n v="5454565"/>
    <s v=""/>
    <s v="ULIBOX"/>
    <x v="4"/>
    <n v="0.75619999999999998"/>
    <n v="15.1248"/>
    <n v="1"/>
    <x v="7"/>
    <x v="9"/>
    <n v="685"/>
    <n v="110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38"/>
    <s v="0001-0004"/>
    <n v="4"/>
    <n v="5454566"/>
    <s v=""/>
    <s v="ULIBOX"/>
    <x v="4"/>
    <n v="0.75619999999999998"/>
    <n v="15.1248"/>
    <n v="1"/>
    <x v="7"/>
    <x v="9"/>
    <n v="685"/>
    <n v="110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FB"/>
    <x v="1"/>
    <x v="8"/>
    <n v="2"/>
    <n v="335741"/>
    <s v="0000-0001"/>
    <n v="1"/>
    <n v="5454570"/>
    <s v=""/>
    <s v="ULIBOX"/>
    <x v="4"/>
    <n v="1.1992"/>
    <n v="23.984999999999999"/>
    <n v="1"/>
    <x v="7"/>
    <x v="13"/>
    <n v="650"/>
    <n v="1845"/>
    <d v="2026-05-11T16:01:13"/>
    <x v="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42"/>
    <s v="0001-0001"/>
    <n v="1"/>
    <n v="5454571"/>
    <s v=""/>
    <s v="ULIBOX"/>
    <x v="4"/>
    <n v="0.67390000000000005"/>
    <n v="13.478199999999999"/>
    <n v="1"/>
    <x v="7"/>
    <x v="6"/>
    <n v="631"/>
    <n v="106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42"/>
    <s v="0001-0002"/>
    <n v="2"/>
    <n v="5454572"/>
    <s v=""/>
    <s v="ULIBOX"/>
    <x v="4"/>
    <n v="0.67390000000000005"/>
    <n v="13.478199999999999"/>
    <n v="1"/>
    <x v="7"/>
    <x v="6"/>
    <n v="631"/>
    <n v="106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42"/>
    <s v="0001-0003"/>
    <n v="3"/>
    <n v="5454573"/>
    <s v=""/>
    <s v="ULIBOX"/>
    <x v="4"/>
    <n v="0.75449999999999995"/>
    <n v="15.090999999999999"/>
    <n v="1"/>
    <x v="7"/>
    <x v="9"/>
    <n v="681"/>
    <n v="110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42"/>
    <s v="0001-0004"/>
    <n v="4"/>
    <n v="5454574"/>
    <s v=""/>
    <s v="ULIBOX"/>
    <x v="4"/>
    <n v="0.75449999999999995"/>
    <n v="15.090999999999999"/>
    <n v="1"/>
    <x v="7"/>
    <x v="9"/>
    <n v="681"/>
    <n v="110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46"/>
    <s v="0001-0001"/>
    <n v="1"/>
    <n v="5454588"/>
    <s v=""/>
    <s v="ULIBOX"/>
    <x v="4"/>
    <n v="0.24790000000000001"/>
    <n v="4.9580000000000002"/>
    <n v="1"/>
    <x v="7"/>
    <x v="9"/>
    <n v="740"/>
    <n v="335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47"/>
    <s v="0001-0001"/>
    <n v="1"/>
    <n v="5454589"/>
    <s v=""/>
    <s v="ULIBOX"/>
    <x v="4"/>
    <n v="0.65810000000000002"/>
    <n v="13.1615"/>
    <n v="1"/>
    <x v="7"/>
    <x v="6"/>
    <n v="622"/>
    <n v="105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47"/>
    <s v="0001-0002"/>
    <n v="2"/>
    <n v="5454590"/>
    <s v=""/>
    <s v="ULIBOX"/>
    <x v="4"/>
    <n v="0.65810000000000002"/>
    <n v="13.1615"/>
    <n v="1"/>
    <x v="7"/>
    <x v="6"/>
    <n v="622"/>
    <n v="1058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47"/>
    <s v="0001-0003"/>
    <n v="3"/>
    <n v="5454591"/>
    <s v=""/>
    <s v="ULIBOX"/>
    <x v="4"/>
    <n v="0.7379"/>
    <n v="14.757099999999999"/>
    <n v="1"/>
    <x v="7"/>
    <x v="9"/>
    <n v="672"/>
    <n v="10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47"/>
    <s v="0001-0004"/>
    <n v="4"/>
    <n v="5454592"/>
    <s v=""/>
    <s v="ULIBOX"/>
    <x v="4"/>
    <n v="0.7379"/>
    <n v="14.757099999999999"/>
    <n v="1"/>
    <x v="7"/>
    <x v="9"/>
    <n v="672"/>
    <n v="10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48"/>
    <s v="0001-0001"/>
    <n v="1"/>
    <n v="5454593"/>
    <s v=""/>
    <s v="ULIBOX"/>
    <x v="4"/>
    <n v="0.66359999999999997"/>
    <n v="13.2719"/>
    <n v="1"/>
    <x v="7"/>
    <x v="6"/>
    <n v="629"/>
    <n v="1055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48"/>
    <s v="0001-0002"/>
    <n v="2"/>
    <n v="5454594"/>
    <s v=""/>
    <s v="ULIBOX"/>
    <x v="4"/>
    <n v="0.66359999999999997"/>
    <n v="13.2719"/>
    <n v="1"/>
    <x v="7"/>
    <x v="6"/>
    <n v="629"/>
    <n v="1055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48"/>
    <s v="0001-0003"/>
    <n v="3"/>
    <n v="5454595"/>
    <s v=""/>
    <s v="ULIBOX"/>
    <x v="4"/>
    <n v="0.74350000000000005"/>
    <n v="14.870100000000001"/>
    <n v="1"/>
    <x v="7"/>
    <x v="9"/>
    <n v="679"/>
    <n v="1095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48"/>
    <s v="0001-0004"/>
    <n v="4"/>
    <n v="5454596"/>
    <s v=""/>
    <s v="ULIBOX"/>
    <x v="4"/>
    <n v="0.74350000000000005"/>
    <n v="14.870100000000001"/>
    <n v="1"/>
    <x v="7"/>
    <x v="9"/>
    <n v="679"/>
    <n v="1095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51"/>
    <s v="0000-0001"/>
    <n v="1"/>
    <n v="5454612"/>
    <s v=""/>
    <s v="ULIBOX"/>
    <x v="4"/>
    <n v="0.71060000000000001"/>
    <n v="14.2128"/>
    <n v="1"/>
    <x v="7"/>
    <x v="6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51"/>
    <s v="0000-0002"/>
    <n v="2"/>
    <n v="5454613"/>
    <s v=""/>
    <s v="ULIBOX"/>
    <x v="4"/>
    <n v="0.71060000000000001"/>
    <n v="14.2128"/>
    <n v="1"/>
    <x v="7"/>
    <x v="6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51"/>
    <s v="0000-0003"/>
    <n v="3"/>
    <n v="5454614"/>
    <s v=""/>
    <s v="ULIBOX"/>
    <x v="4"/>
    <n v="0.71060000000000001"/>
    <n v="14.2128"/>
    <n v="1"/>
    <x v="7"/>
    <x v="6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51"/>
    <s v="0000-0004"/>
    <n v="4"/>
    <n v="5454615"/>
    <s v=""/>
    <s v="ULIBOX"/>
    <x v="4"/>
    <n v="0.71060000000000001"/>
    <n v="14.2128"/>
    <n v="1"/>
    <x v="7"/>
    <x v="6"/>
    <n v="1974"/>
    <n v="36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53"/>
    <s v="0000-0001"/>
    <n v="1"/>
    <n v="5454618"/>
    <s v=""/>
    <s v="ULIBOX"/>
    <x v="4"/>
    <n v="0.72460000000000002"/>
    <n v="14.4925"/>
    <n v="1"/>
    <x v="7"/>
    <x v="6"/>
    <n v="935"/>
    <n v="77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56"/>
    <s v="0001-0001"/>
    <n v="1"/>
    <n v="5454779"/>
    <s v=""/>
    <s v="ULIBOX"/>
    <x v="4"/>
    <n v="0.4098"/>
    <n v="8.1958000000000002"/>
    <n v="1"/>
    <x v="7"/>
    <x v="6"/>
    <n v="608"/>
    <n v="67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56"/>
    <s v="0001-0002"/>
    <n v="2"/>
    <n v="5454780"/>
    <s v=""/>
    <s v="ULIBOX"/>
    <x v="4"/>
    <n v="0.4098"/>
    <n v="8.1958000000000002"/>
    <n v="1"/>
    <x v="7"/>
    <x v="6"/>
    <n v="608"/>
    <n v="67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56"/>
    <s v="0001-0003"/>
    <n v="3"/>
    <n v="5454781"/>
    <s v=""/>
    <s v="ULIBOX"/>
    <x v="4"/>
    <n v="0.46910000000000002"/>
    <n v="9.3819999999999997"/>
    <n v="1"/>
    <x v="7"/>
    <x v="9"/>
    <n v="657"/>
    <n v="71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56"/>
    <s v="0001-0004"/>
    <n v="4"/>
    <n v="5454782"/>
    <s v=""/>
    <s v="ULIBOX"/>
    <x v="4"/>
    <n v="0.46910000000000002"/>
    <n v="9.3819999999999997"/>
    <n v="1"/>
    <x v="7"/>
    <x v="9"/>
    <n v="657"/>
    <n v="71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63"/>
    <s v="0001-0002"/>
    <n v="2"/>
    <n v="5454836"/>
    <s v=""/>
    <s v="ULIBOX"/>
    <x v="4"/>
    <n v="0.67010000000000003"/>
    <n v="13.4015"/>
    <n v="1"/>
    <x v="7"/>
    <x v="6"/>
    <n v="628"/>
    <n v="1067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63"/>
    <s v="0001-0003"/>
    <n v="3"/>
    <n v="5454837"/>
    <s v=""/>
    <s v="ULIBOX"/>
    <x v="4"/>
    <n v="0.75049999999999994"/>
    <n v="15.010899999999999"/>
    <n v="1"/>
    <x v="7"/>
    <x v="9"/>
    <n v="678"/>
    <n v="110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63"/>
    <s v="0001-0004"/>
    <n v="4"/>
    <n v="5454838"/>
    <s v=""/>
    <s v="ULIBOX"/>
    <x v="4"/>
    <n v="0.75049999999999994"/>
    <n v="15.010899999999999"/>
    <n v="1"/>
    <x v="7"/>
    <x v="9"/>
    <n v="678"/>
    <n v="110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767"/>
    <s v="0001-0001"/>
    <n v="1"/>
    <n v="5454885"/>
    <s v=""/>
    <s v="ULIBOX"/>
    <x v="4"/>
    <n v="0.64100000000000001"/>
    <n v="12.820499999999999"/>
    <n v="1"/>
    <x v="7"/>
    <x v="8"/>
    <n v="825"/>
    <n v="77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70"/>
    <s v="0001-0001"/>
    <n v="1"/>
    <n v="5454902"/>
    <s v=""/>
    <s v="ULIBOX"/>
    <x v="4"/>
    <n v="0.66720000000000002"/>
    <n v="13.3436"/>
    <n v="1"/>
    <x v="7"/>
    <x v="6"/>
    <n v="633"/>
    <n v="1054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70"/>
    <s v="0001-0002"/>
    <n v="2"/>
    <n v="5454903"/>
    <s v=""/>
    <s v="ULIBOX"/>
    <x v="4"/>
    <n v="0.66720000000000002"/>
    <n v="13.3436"/>
    <n v="1"/>
    <x v="7"/>
    <x v="6"/>
    <n v="633"/>
    <n v="1054"/>
    <d v="2026-05-11T16:01:13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70"/>
    <s v="0001-0003"/>
    <n v="3"/>
    <n v="5454904"/>
    <s v=""/>
    <s v="ULIBOX"/>
    <x v="4"/>
    <n v="0.74719999999999998"/>
    <n v="14.944000000000001"/>
    <n v="1"/>
    <x v="7"/>
    <x v="9"/>
    <n v="683"/>
    <n v="1094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70"/>
    <s v="0001-0004"/>
    <n v="4"/>
    <n v="5454905"/>
    <s v=""/>
    <s v="ULIBOX"/>
    <x v="4"/>
    <n v="0.74719999999999998"/>
    <n v="14.944000000000001"/>
    <n v="1"/>
    <x v="7"/>
    <x v="9"/>
    <n v="683"/>
    <n v="1094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71"/>
    <s v="0001-0001"/>
    <n v="1"/>
    <n v="5454908"/>
    <s v=""/>
    <s v="ULIBOX"/>
    <x v="4"/>
    <n v="0.39300000000000002"/>
    <n v="7.8592000000000004"/>
    <n v="1"/>
    <x v="7"/>
    <x v="6"/>
    <n v="614"/>
    <n v="64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71"/>
    <s v="0001-0002"/>
    <n v="2"/>
    <n v="5454909"/>
    <s v=""/>
    <s v="ULIBOX"/>
    <x v="4"/>
    <n v="0.39300000000000002"/>
    <n v="7.8592000000000004"/>
    <n v="1"/>
    <x v="7"/>
    <x v="6"/>
    <n v="614"/>
    <n v="640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71"/>
    <s v="0001-0003"/>
    <n v="3"/>
    <n v="5454910"/>
    <s v=""/>
    <s v="ULIBOX"/>
    <x v="4"/>
    <n v="0.45150000000000001"/>
    <n v="9.0304000000000002"/>
    <n v="1"/>
    <x v="7"/>
    <x v="9"/>
    <n v="664"/>
    <n v="68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71"/>
    <s v="0001-0004"/>
    <n v="4"/>
    <n v="5454911"/>
    <s v=""/>
    <s v="ULIBOX"/>
    <x v="4"/>
    <n v="0.45150000000000001"/>
    <n v="9.0304000000000002"/>
    <n v="1"/>
    <x v="7"/>
    <x v="9"/>
    <n v="664"/>
    <n v="68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"/>
    <x v="1"/>
    <x v="8"/>
    <n v="2"/>
    <n v="335772"/>
    <s v="0001-0001"/>
    <n v="1"/>
    <n v="5454912"/>
    <s v=""/>
    <s v="ULIBOX"/>
    <x v="4"/>
    <n v="0.26400000000000001"/>
    <n v="5.28"/>
    <n v="1"/>
    <x v="7"/>
    <x v="14"/>
    <n v="528"/>
    <n v="50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"/>
    <x v="1"/>
    <x v="8"/>
    <n v="2"/>
    <n v="335772"/>
    <s v="0002-0002"/>
    <n v="2"/>
    <n v="5454913"/>
    <s v=""/>
    <s v="ULIBOX"/>
    <x v="4"/>
    <n v="0.26400000000000001"/>
    <n v="5.28"/>
    <n v="1"/>
    <x v="7"/>
    <x v="14"/>
    <n v="528"/>
    <n v="500"/>
    <d v="2026-05-11T16:01:13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PCB"/>
    <x v="1"/>
    <x v="8"/>
    <n v="2"/>
    <n v="335773"/>
    <s v="0001-0001"/>
    <n v="1"/>
    <n v="5454914"/>
    <s v=""/>
    <s v="ULIBOX"/>
    <x v="4"/>
    <n v="1.504"/>
    <n v="30.08"/>
    <n v="1"/>
    <x v="7"/>
    <x v="12"/>
    <n v="800"/>
    <n v="1880"/>
    <d v="2026-05-11T16:01:14"/>
    <x v="8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16T00:00:00"/>
    <d v="2026-05-05T00:00:00"/>
    <d v="2026-05-16T00:00:00"/>
    <s v="INC08-TE"/>
    <x v="1"/>
    <x v="8"/>
    <n v="2"/>
    <n v="335774"/>
    <s v="0001-0001"/>
    <n v="1"/>
    <n v="5454993"/>
    <s v=""/>
    <s v="ULIBOX"/>
    <x v="4"/>
    <n v="0.26140000000000002"/>
    <n v="5.2290000000000001"/>
    <n v="1"/>
    <x v="7"/>
    <x v="14"/>
    <n v="525"/>
    <n v="4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"/>
    <x v="1"/>
    <x v="8"/>
    <n v="2"/>
    <n v="335774"/>
    <s v="0002-0002"/>
    <n v="2"/>
    <n v="5454994"/>
    <s v=""/>
    <s v="ULIBOX"/>
    <x v="4"/>
    <n v="0.26140000000000002"/>
    <n v="5.2290000000000001"/>
    <n v="1"/>
    <x v="7"/>
    <x v="14"/>
    <n v="525"/>
    <n v="498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79"/>
    <s v="0001-0001"/>
    <n v="1"/>
    <n v="5455011"/>
    <s v=""/>
    <s v="ULIBOX"/>
    <x v="4"/>
    <n v="0.624"/>
    <n v="12.4802"/>
    <n v="1"/>
    <x v="7"/>
    <x v="6"/>
    <n v="616"/>
    <n v="1013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79"/>
    <s v="0001-0002"/>
    <n v="2"/>
    <n v="5455012"/>
    <s v=""/>
    <s v="ULIBOX"/>
    <x v="4"/>
    <n v="0.624"/>
    <n v="12.4802"/>
    <n v="1"/>
    <x v="7"/>
    <x v="6"/>
    <n v="616"/>
    <n v="1013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79"/>
    <s v="0001-0003"/>
    <n v="3"/>
    <n v="5455013"/>
    <s v=""/>
    <s v="ULIBOX"/>
    <x v="4"/>
    <n v="0.69930000000000003"/>
    <n v="13.986000000000001"/>
    <n v="1"/>
    <x v="7"/>
    <x v="9"/>
    <n v="666"/>
    <n v="105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79"/>
    <s v="0001-0004"/>
    <n v="4"/>
    <n v="5455014"/>
    <s v=""/>
    <s v="ULIBOX"/>
    <x v="4"/>
    <n v="0.69930000000000003"/>
    <n v="13.986000000000001"/>
    <n v="1"/>
    <x v="7"/>
    <x v="9"/>
    <n v="666"/>
    <n v="1050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82"/>
    <s v="0001-0001"/>
    <n v="1"/>
    <n v="5455017"/>
    <s v=""/>
    <s v="ULIBOX"/>
    <x v="4"/>
    <n v="0.62619999999999998"/>
    <n v="12.5235"/>
    <n v="1"/>
    <x v="7"/>
    <x v="6"/>
    <n v="605"/>
    <n v="103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82"/>
    <s v="0001-0002"/>
    <n v="2"/>
    <n v="5455018"/>
    <s v=""/>
    <s v="ULIBOX"/>
    <x v="4"/>
    <n v="0.62619999999999998"/>
    <n v="12.5235"/>
    <n v="1"/>
    <x v="7"/>
    <x v="6"/>
    <n v="605"/>
    <n v="1035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82"/>
    <s v="0001-0003"/>
    <n v="3"/>
    <n v="5455019"/>
    <s v=""/>
    <s v="ULIBOX"/>
    <x v="4"/>
    <n v="0.69879999999999998"/>
    <n v="13.975"/>
    <n v="1"/>
    <x v="7"/>
    <x v="9"/>
    <n v="650"/>
    <n v="107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82"/>
    <s v="0001-0004"/>
    <n v="4"/>
    <n v="5455020"/>
    <s v=""/>
    <s v="ULIBOX"/>
    <x v="4"/>
    <n v="0.69879999999999998"/>
    <n v="13.975"/>
    <n v="1"/>
    <x v="7"/>
    <x v="9"/>
    <n v="650"/>
    <n v="1075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84"/>
    <s v="0001-0001"/>
    <n v="1"/>
    <n v="5455023"/>
    <s v=""/>
    <s v="ULIBOX"/>
    <x v="4"/>
    <n v="0.62460000000000004"/>
    <n v="12.4925"/>
    <n v="1"/>
    <x v="7"/>
    <x v="6"/>
    <n v="616"/>
    <n v="101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84"/>
    <s v="0001-0002"/>
    <n v="2"/>
    <n v="5455024"/>
    <s v=""/>
    <s v="ULIBOX"/>
    <x v="4"/>
    <n v="0.62460000000000004"/>
    <n v="12.4925"/>
    <n v="1"/>
    <x v="7"/>
    <x v="6"/>
    <n v="616"/>
    <n v="101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84"/>
    <s v="0001-0003"/>
    <n v="3"/>
    <n v="5455025"/>
    <s v=""/>
    <s v="ULIBOX"/>
    <x v="4"/>
    <n v="0.70199999999999996"/>
    <n v="14.039300000000001"/>
    <n v="1"/>
    <x v="7"/>
    <x v="9"/>
    <n v="666"/>
    <n v="105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84"/>
    <s v="0001-0004"/>
    <n v="4"/>
    <n v="5455026"/>
    <s v=""/>
    <s v="ULIBOX"/>
    <x v="4"/>
    <n v="0.70199999999999996"/>
    <n v="14.039300000000001"/>
    <n v="1"/>
    <x v="7"/>
    <x v="9"/>
    <n v="666"/>
    <n v="105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6"/>
    <x v="1"/>
    <x v="8"/>
    <n v="2"/>
    <n v="335785"/>
    <s v="0001-0001"/>
    <n v="1"/>
    <n v="5455027"/>
    <s v=""/>
    <s v="ULIBOX"/>
    <x v="4"/>
    <n v="0.64100000000000001"/>
    <n v="12.820499999999999"/>
    <n v="1"/>
    <x v="7"/>
    <x v="8"/>
    <n v="825"/>
    <n v="777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87"/>
    <s v="0001-0001"/>
    <n v="1"/>
    <n v="5455029"/>
    <s v=""/>
    <s v="ULIBOX"/>
    <x v="4"/>
    <n v="0.61240000000000006"/>
    <n v="12.247"/>
    <n v="1"/>
    <x v="7"/>
    <x v="6"/>
    <n v="598"/>
    <n v="102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87"/>
    <s v="0001-0002"/>
    <n v="2"/>
    <n v="5455030"/>
    <s v=""/>
    <s v="ULIBOX"/>
    <x v="4"/>
    <n v="0.61240000000000006"/>
    <n v="12.247"/>
    <n v="1"/>
    <x v="7"/>
    <x v="6"/>
    <n v="598"/>
    <n v="1024"/>
    <d v="2026-05-11T16:01:14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87"/>
    <s v="0001-0003"/>
    <n v="3"/>
    <n v="5455031"/>
    <s v=""/>
    <s v="ULIBOX"/>
    <x v="4"/>
    <n v="0.6895"/>
    <n v="13.789400000000001"/>
    <n v="1"/>
    <x v="7"/>
    <x v="9"/>
    <n v="648"/>
    <n v="106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87"/>
    <s v="0001-0004"/>
    <n v="4"/>
    <n v="5455032"/>
    <s v=""/>
    <s v="ULIBOX"/>
    <x v="4"/>
    <n v="0.6895"/>
    <n v="13.789400000000001"/>
    <n v="1"/>
    <x v="7"/>
    <x v="9"/>
    <n v="648"/>
    <n v="1064"/>
    <d v="2026-05-11T16:01:14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90"/>
    <s v="0001-0001"/>
    <n v="1"/>
    <n v="5455038"/>
    <s v=""/>
    <s v="ULIBOX"/>
    <x v="4"/>
    <n v="0.62649999999999995"/>
    <n v="12.529400000000001"/>
    <n v="1"/>
    <x v="7"/>
    <x v="6"/>
    <n v="616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90"/>
    <s v="0001-0002"/>
    <n v="2"/>
    <n v="5455039"/>
    <s v=""/>
    <s v="ULIBOX"/>
    <x v="4"/>
    <n v="0.62649999999999995"/>
    <n v="12.529400000000001"/>
    <n v="1"/>
    <x v="7"/>
    <x v="6"/>
    <n v="616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90"/>
    <s v="0001-0003"/>
    <n v="3"/>
    <n v="5455040"/>
    <s v=""/>
    <s v="ULIBOX"/>
    <x v="4"/>
    <n v="0.70399999999999996"/>
    <n v="14.0792"/>
    <n v="1"/>
    <x v="7"/>
    <x v="9"/>
    <n v="666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90"/>
    <s v="0001-0004"/>
    <n v="4"/>
    <n v="5455041"/>
    <s v=""/>
    <s v="ULIBOX"/>
    <x v="4"/>
    <n v="0.70399999999999996"/>
    <n v="14.0792"/>
    <n v="1"/>
    <x v="7"/>
    <x v="9"/>
    <n v="666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93"/>
    <s v="0001-0001"/>
    <n v="1"/>
    <n v="5455047"/>
    <s v=""/>
    <s v="ULIBOX"/>
    <x v="4"/>
    <n v="0.62549999999999994"/>
    <n v="12.5091"/>
    <n v="1"/>
    <x v="7"/>
    <x v="6"/>
    <n v="615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F"/>
    <x v="1"/>
    <x v="8"/>
    <n v="2"/>
    <n v="335793"/>
    <s v="0001-0002"/>
    <n v="2"/>
    <n v="5455048"/>
    <s v=""/>
    <s v="ULIBOX"/>
    <x v="4"/>
    <n v="0.62549999999999994"/>
    <n v="12.5091"/>
    <n v="1"/>
    <x v="7"/>
    <x v="6"/>
    <n v="615"/>
    <n v="1017"/>
    <d v="2026-05-11T16:01:15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93"/>
    <s v="0001-0003"/>
    <n v="3"/>
    <n v="5455049"/>
    <s v=""/>
    <s v="ULIBOX"/>
    <x v="4"/>
    <n v="0.70289999999999997"/>
    <n v="14.0581"/>
    <n v="1"/>
    <x v="7"/>
    <x v="9"/>
    <n v="665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INC08-TE12"/>
    <x v="1"/>
    <x v="8"/>
    <n v="2"/>
    <n v="335793"/>
    <s v="0001-0004"/>
    <n v="4"/>
    <n v="5455050"/>
    <s v=""/>
    <s v="ULIBOX"/>
    <x v="4"/>
    <n v="0.70289999999999997"/>
    <n v="14.0581"/>
    <n v="1"/>
    <x v="7"/>
    <x v="9"/>
    <n v="665"/>
    <n v="1057"/>
    <d v="2026-05-11T16:01:15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FUM08-TE12"/>
    <x v="1"/>
    <x v="8"/>
    <n v="2"/>
    <n v="335795"/>
    <s v="0001-0001"/>
    <n v="1"/>
    <n v="5455052"/>
    <s v=""/>
    <s v="ULIBOX"/>
    <x v="4"/>
    <n v="1.222"/>
    <n v="24.44"/>
    <n v="1"/>
    <x v="8"/>
    <x v="9"/>
    <n v="650"/>
    <n v="1880"/>
    <d v="2026-05-11T16:32:47"/>
    <x v="8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16T00:00:00"/>
    <d v="2026-05-05T00:00:00"/>
    <d v="2026-05-16T00:00:00"/>
    <s v="FUM08-TF"/>
    <x v="1"/>
    <x v="8"/>
    <n v="2"/>
    <n v="335795"/>
    <s v="0001-0002"/>
    <n v="2"/>
    <n v="5455053"/>
    <s v=""/>
    <s v="ULIBOX"/>
    <x v="4"/>
    <n v="1.1992"/>
    <n v="23.984999999999999"/>
    <n v="1"/>
    <x v="8"/>
    <x v="6"/>
    <n v="650"/>
    <n v="1845"/>
    <d v="2026-05-11T16:32:47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4T00:00:00"/>
    <d v="2026-05-14T00:00:00"/>
    <d v="2026-05-14T00:00:00"/>
    <s v="INC08-TEJ"/>
    <x v="2"/>
    <x v="8"/>
    <e v="#N/A"/>
    <n v="336081"/>
    <s v="0004-0004"/>
    <n v="4"/>
    <n v="5457310"/>
    <s v=""/>
    <s v="VID MONTE MINAS "/>
    <x v="10"/>
    <n v="4.41"/>
    <n v="88.2"/>
    <n v="1"/>
    <x v="7"/>
    <x v="16"/>
    <n v="3500"/>
    <n v="1260"/>
    <d v="2026-05-12T16:09:37"/>
    <x v="8"/>
    <m/>
    <m/>
    <m/>
    <m/>
    <m/>
    <m/>
    <m/>
    <m/>
    <s v="N/R"/>
    <s v="N/R"/>
    <s v="N/R"/>
    <m/>
    <m/>
    <s v="N/R"/>
    <s v="N/R"/>
    <s v="N/R"/>
    <s v="N/R"/>
    <d v="2026-05-15T08:59:07"/>
  </r>
  <r>
    <x v="14"/>
    <s v="Não"/>
    <m/>
    <d v="2026-05-16T00:00:00"/>
    <d v="2026-05-05T00:00:00"/>
    <d v="2026-05-16T00:00:00"/>
    <s v="INC08-TF"/>
    <x v="1"/>
    <x v="8"/>
    <n v="2"/>
    <n v="336125"/>
    <s v="0000-0001"/>
    <n v="1"/>
    <n v="5457833"/>
    <s v=""/>
    <s v="BR ALUMINIUM FRAMES"/>
    <x v="14"/>
    <n v="1.6931"/>
    <n v="33.862699999999997"/>
    <n v="1"/>
    <x v="7"/>
    <x v="6"/>
    <n v="712"/>
    <n v="2378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6125"/>
    <s v="0000-0002"/>
    <n v="2"/>
    <n v="5457834"/>
    <s v=""/>
    <s v="BR ALUMINIUM FRAMES"/>
    <x v="14"/>
    <n v="1.6931"/>
    <n v="33.862699999999997"/>
    <n v="1"/>
    <x v="7"/>
    <x v="6"/>
    <n v="712"/>
    <n v="2378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6125"/>
    <s v="0000-0003"/>
    <n v="3"/>
    <n v="5457835"/>
    <s v=""/>
    <s v="BR ALUMINIUM FRAMES"/>
    <x v="14"/>
    <n v="2.0356000000000001"/>
    <n v="40.712400000000002"/>
    <n v="1"/>
    <x v="7"/>
    <x v="6"/>
    <n v="774"/>
    <n v="2630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16T00:00:00"/>
    <d v="2026-05-05T00:00:00"/>
    <d v="2026-05-16T00:00:00"/>
    <s v="INC08-TF"/>
    <x v="1"/>
    <x v="8"/>
    <n v="2"/>
    <n v="336125"/>
    <s v="0000-0004"/>
    <n v="4"/>
    <n v="5457836"/>
    <s v=""/>
    <s v="BR ALUMINIUM FRAMES"/>
    <x v="14"/>
    <n v="2.0356000000000001"/>
    <n v="40.712400000000002"/>
    <n v="1"/>
    <x v="7"/>
    <x v="6"/>
    <n v="774"/>
    <n v="2630"/>
    <d v="2026-05-12T17:19:49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6T00:00:00"/>
    <d v="2026-05-04T00:00:00"/>
    <d v="2026-05-16T00:00:00"/>
    <s v="INC06-TF"/>
    <x v="1"/>
    <x v="8"/>
    <n v="2"/>
    <n v="336514"/>
    <s v="0000-0001"/>
    <n v="1"/>
    <n v="5460712"/>
    <s v=""/>
    <s v="BRILHO NOVO"/>
    <x v="15"/>
    <n v="0.79269999999999996"/>
    <n v="11.8912"/>
    <n v="1"/>
    <x v="9"/>
    <x v="6"/>
    <n v="1050"/>
    <n v="755"/>
    <d v="2026-05-14T09:48:00"/>
    <x v="8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13"/>
    <n v="13"/>
    <n v="5388912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14"/>
    <n v="14"/>
    <n v="5388913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15"/>
    <n v="15"/>
    <n v="5388914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16"/>
    <n v="16"/>
    <n v="5388915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17"/>
    <n v="17"/>
    <n v="5388916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18"/>
    <n v="18"/>
    <n v="5388917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19"/>
    <n v="19"/>
    <n v="5388918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27730"/>
    <s v="0000-0020"/>
    <n v="20"/>
    <n v="5388919"/>
    <s v=""/>
    <s v="GRUPO LUCHI ESQ"/>
    <x v="1"/>
    <n v="2.1160999999999999"/>
    <n v="31.741700000000002"/>
    <n v="1"/>
    <x v="9"/>
    <x v="6"/>
    <n v="1078"/>
    <n v="1963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0"/>
    <s v="0000-0021"/>
    <n v="21"/>
    <n v="5388920"/>
    <s v=""/>
    <s v="GRUPO LUCHI ESQ"/>
    <x v="1"/>
    <n v="1.5290999999999999"/>
    <n v="30.581900000000001"/>
    <n v="1"/>
    <x v="7"/>
    <x v="6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0"/>
    <s v="0000-0022"/>
    <n v="22"/>
    <n v="5388921"/>
    <s v=""/>
    <s v="GRUPO LUCHI ESQ"/>
    <x v="1"/>
    <n v="1.5290999999999999"/>
    <n v="30.581900000000001"/>
    <n v="1"/>
    <x v="7"/>
    <x v="6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0"/>
    <s v="0000-0025"/>
    <n v="25"/>
    <n v="5388924"/>
    <s v=""/>
    <s v="GRUPO LUCHI ESQ"/>
    <x v="1"/>
    <n v="1.5290999999999999"/>
    <n v="30.581900000000001"/>
    <n v="1"/>
    <x v="7"/>
    <x v="6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0"/>
    <s v="0000-0026"/>
    <n v="26"/>
    <n v="5388925"/>
    <s v=""/>
    <s v="GRUPO LUCHI ESQ"/>
    <x v="1"/>
    <n v="1.5290999999999999"/>
    <n v="30.581900000000001"/>
    <n v="1"/>
    <x v="7"/>
    <x v="6"/>
    <n v="1486"/>
    <n v="1029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1"/>
    <n v="1"/>
    <n v="5388934"/>
    <s v=""/>
    <s v="GRUPO LUCHI ESQ"/>
    <x v="1"/>
    <n v="0.8468"/>
    <n v="16.9359"/>
    <n v="1"/>
    <x v="7"/>
    <x v="6"/>
    <n v="1483"/>
    <n v="571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2"/>
    <n v="2"/>
    <n v="5388935"/>
    <s v=""/>
    <s v="GRUPO LUCHI ESQ"/>
    <x v="1"/>
    <n v="0.8468"/>
    <n v="16.9359"/>
    <n v="1"/>
    <x v="7"/>
    <x v="6"/>
    <n v="1483"/>
    <n v="571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3"/>
    <n v="3"/>
    <n v="5388936"/>
    <s v=""/>
    <s v="GRUPO LUCHI ESQ"/>
    <x v="1"/>
    <n v="2.6703000000000001"/>
    <n v="53.4056"/>
    <n v="1"/>
    <x v="7"/>
    <x v="6"/>
    <n v="1385"/>
    <n v="192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4"/>
    <n v="4"/>
    <n v="5388937"/>
    <s v=""/>
    <s v="GRUPO LUCHI ESQ"/>
    <x v="1"/>
    <n v="2.6703000000000001"/>
    <n v="53.4056"/>
    <n v="1"/>
    <x v="7"/>
    <x v="6"/>
    <n v="1385"/>
    <n v="192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5"/>
    <n v="5"/>
    <n v="5388938"/>
    <s v=""/>
    <s v="GRUPO LUCHI ESQ"/>
    <x v="1"/>
    <n v="2.5872000000000002"/>
    <n v="51.743600000000001"/>
    <n v="1"/>
    <x v="7"/>
    <x v="6"/>
    <n v="1385"/>
    <n v="186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6"/>
    <n v="6"/>
    <n v="5388939"/>
    <s v=""/>
    <s v="GRUPO LUCHI ESQ"/>
    <x v="1"/>
    <n v="2.5872000000000002"/>
    <n v="51.743600000000001"/>
    <n v="1"/>
    <x v="7"/>
    <x v="6"/>
    <n v="1385"/>
    <n v="1868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7"/>
    <n v="7"/>
    <n v="5388940"/>
    <s v=""/>
    <s v="GRUPO LUCHI ESQ"/>
    <x v="1"/>
    <n v="3.3347000000000002"/>
    <n v="66.693600000000004"/>
    <n v="1"/>
    <x v="7"/>
    <x v="6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8"/>
    <n v="8"/>
    <n v="5388941"/>
    <s v=""/>
    <s v="GRUPO LUCHI ESQ"/>
    <x v="1"/>
    <n v="3.3347000000000002"/>
    <n v="66.693600000000004"/>
    <n v="1"/>
    <x v="7"/>
    <x v="6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09"/>
    <n v="9"/>
    <n v="5388942"/>
    <s v=""/>
    <s v="GRUPO LUCHI ESQ"/>
    <x v="1"/>
    <n v="3.3347000000000002"/>
    <n v="66.693600000000004"/>
    <n v="1"/>
    <x v="7"/>
    <x v="6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0"/>
    <n v="10"/>
    <n v="5388943"/>
    <s v=""/>
    <s v="GRUPO LUCHI ESQ"/>
    <x v="1"/>
    <n v="3.3347000000000002"/>
    <n v="66.693600000000004"/>
    <n v="1"/>
    <x v="7"/>
    <x v="6"/>
    <n v="1413"/>
    <n v="2360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1"/>
    <n v="11"/>
    <n v="5388944"/>
    <s v=""/>
    <s v="GRUPO LUCHI ESQ"/>
    <x v="1"/>
    <n v="4.0888999999999998"/>
    <n v="81.778599999999997"/>
    <n v="1"/>
    <x v="7"/>
    <x v="6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2"/>
    <n v="12"/>
    <n v="5388945"/>
    <s v=""/>
    <s v="GRUPO LUCHI ESQ"/>
    <x v="1"/>
    <n v="4.0888999999999998"/>
    <n v="81.778599999999997"/>
    <n v="1"/>
    <x v="7"/>
    <x v="6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3"/>
    <n v="13"/>
    <n v="5388946"/>
    <s v=""/>
    <s v="GRUPO LUCHI ESQ"/>
    <x v="1"/>
    <n v="4.0888999999999998"/>
    <n v="81.778599999999997"/>
    <n v="1"/>
    <x v="7"/>
    <x v="6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4"/>
    <n v="14"/>
    <n v="5388947"/>
    <s v=""/>
    <s v="GRUPO LUCHI ESQ"/>
    <x v="1"/>
    <n v="4.0888999999999998"/>
    <n v="81.778599999999997"/>
    <n v="1"/>
    <x v="7"/>
    <x v="6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5"/>
    <n v="15"/>
    <n v="5388948"/>
    <s v=""/>
    <s v="GRUPO LUCHI ESQ"/>
    <x v="1"/>
    <n v="4.0888999999999998"/>
    <n v="81.778599999999997"/>
    <n v="1"/>
    <x v="7"/>
    <x v="6"/>
    <n v="1784"/>
    <n v="2292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6"/>
    <n v="16"/>
    <n v="5388949"/>
    <s v=""/>
    <s v="GRUPO LUCHI ESQ"/>
    <x v="1"/>
    <n v="3.0691000000000002"/>
    <n v="61.3827"/>
    <n v="1"/>
    <x v="7"/>
    <x v="6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7"/>
    <n v="17"/>
    <n v="5388950"/>
    <s v=""/>
    <s v="GRUPO LUCHI ESQ"/>
    <x v="1"/>
    <n v="3.0691000000000002"/>
    <n v="61.3827"/>
    <n v="1"/>
    <x v="7"/>
    <x v="6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8"/>
    <n v="18"/>
    <n v="5388951"/>
    <s v=""/>
    <s v="GRUPO LUCHI ESQ"/>
    <x v="1"/>
    <n v="3.0691000000000002"/>
    <n v="61.3827"/>
    <n v="1"/>
    <x v="7"/>
    <x v="6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27736"/>
    <s v="0000-0019"/>
    <n v="19"/>
    <n v="5388952"/>
    <s v=""/>
    <s v="GRUPO LUCHI ESQ"/>
    <x v="1"/>
    <n v="3.0691000000000002"/>
    <n v="61.3827"/>
    <n v="1"/>
    <x v="7"/>
    <x v="6"/>
    <n v="1636"/>
    <n v="1876"/>
    <d v="2026-04-07T13:43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27736"/>
    <s v="0000-0020"/>
    <n v="20"/>
    <n v="5388953"/>
    <s v=""/>
    <s v="GRUPO LUCHI ESQ"/>
    <x v="1"/>
    <n v="1.1311"/>
    <n v="16.967199999999998"/>
    <n v="1"/>
    <x v="3"/>
    <x v="0"/>
    <n v="587"/>
    <n v="1927"/>
    <d v="2026-04-07T13:43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27736"/>
    <s v="0000-0021"/>
    <n v="21"/>
    <n v="5388954"/>
    <s v=""/>
    <s v="GRUPO LUCHI ESQ"/>
    <x v="1"/>
    <n v="1.3272999999999999"/>
    <n v="19.909300000000002"/>
    <n v="1"/>
    <x v="3"/>
    <x v="0"/>
    <n v="687"/>
    <n v="1932"/>
    <d v="2026-04-07T13:43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27736"/>
    <s v="0000-0022"/>
    <n v="22"/>
    <n v="5388955"/>
    <s v=""/>
    <s v="GRUPO LUCHI ESQ"/>
    <x v="1"/>
    <n v="1.3204"/>
    <n v="19.8062"/>
    <n v="1"/>
    <x v="3"/>
    <x v="0"/>
    <n v="687"/>
    <n v="1922"/>
    <d v="2026-04-07T13:43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AMB04-CF"/>
    <x v="2"/>
    <x v="9"/>
    <e v="#N/A"/>
    <n v="332212"/>
    <s v="0000-0001"/>
    <n v="1"/>
    <n v="5430287"/>
    <s v=""/>
    <s v=" CLAUDIA MOREIRA NUNES CANOVA"/>
    <x v="1"/>
    <n v="0.96130000000000004"/>
    <n v="9.6133000000000006"/>
    <n v="1"/>
    <x v="12"/>
    <x v="17"/>
    <n v="383"/>
    <n v="2510"/>
    <d v="2026-05-11T09:26:14"/>
    <x v="9"/>
    <m/>
    <m/>
    <m/>
    <m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2300"/>
    <s v="0000-0001"/>
    <n v="1"/>
    <n v="5430849"/>
    <s v=""/>
    <s v="MAV DO BRASIL "/>
    <x v="1"/>
    <n v="0.66639999999999999"/>
    <n v="9.9960000000000004"/>
    <n v="1"/>
    <x v="3"/>
    <x v="0"/>
    <n v="680"/>
    <n v="980"/>
    <d v="2026-04-27T11:38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2"/>
    <n v="2"/>
    <n v="5430850"/>
    <s v=""/>
    <s v="MAV DO BRASIL "/>
    <x v="1"/>
    <n v="2.2147000000000001"/>
    <n v="44.293300000000002"/>
    <n v="1"/>
    <x v="7"/>
    <x v="6"/>
    <n v="1098"/>
    <n v="201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3"/>
    <n v="3"/>
    <n v="5430851"/>
    <s v=""/>
    <s v="MAV DO BRASIL "/>
    <x v="1"/>
    <n v="2.2147000000000001"/>
    <n v="44.293300000000002"/>
    <n v="1"/>
    <x v="7"/>
    <x v="6"/>
    <n v="1098"/>
    <n v="201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4"/>
    <n v="4"/>
    <n v="5430852"/>
    <s v=""/>
    <s v="MAV DO BRASIL "/>
    <x v="1"/>
    <n v="1.8664000000000001"/>
    <n v="37.329000000000001"/>
    <n v="1"/>
    <x v="7"/>
    <x v="6"/>
    <n v="1082"/>
    <n v="1725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5"/>
    <n v="5"/>
    <n v="5430853"/>
    <s v=""/>
    <s v="MAV DO BRASIL "/>
    <x v="1"/>
    <n v="1.8664000000000001"/>
    <n v="37.329000000000001"/>
    <n v="1"/>
    <x v="7"/>
    <x v="6"/>
    <n v="1082"/>
    <n v="1725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6"/>
    <n v="6"/>
    <n v="5430854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7"/>
    <n v="7"/>
    <n v="5430855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8"/>
    <n v="8"/>
    <n v="5430856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09"/>
    <n v="9"/>
    <n v="5430857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0"/>
    <n v="10"/>
    <n v="5430858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1"/>
    <n v="11"/>
    <n v="5430859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2"/>
    <n v="12"/>
    <n v="5430860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3"/>
    <n v="13"/>
    <n v="5430861"/>
    <s v=""/>
    <s v="MAV DO BRASIL "/>
    <x v="1"/>
    <n v="5.0704000000000002"/>
    <n v="101.4075"/>
    <n v="1"/>
    <x v="7"/>
    <x v="6"/>
    <n v="1771"/>
    <n v="286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4"/>
    <n v="14"/>
    <n v="5430862"/>
    <s v=""/>
    <s v="MAV DO BRASIL "/>
    <x v="1"/>
    <n v="1.7561"/>
    <n v="35.122399999999999"/>
    <n v="1"/>
    <x v="7"/>
    <x v="6"/>
    <n v="1803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5"/>
    <n v="15"/>
    <n v="5430863"/>
    <s v=""/>
    <s v="MAV DO BRASIL "/>
    <x v="1"/>
    <n v="1.7561"/>
    <n v="35.122399999999999"/>
    <n v="1"/>
    <x v="7"/>
    <x v="6"/>
    <n v="1803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6"/>
    <n v="16"/>
    <n v="5430864"/>
    <s v=""/>
    <s v="MAV DO BRASIL "/>
    <x v="1"/>
    <n v="3.0607000000000002"/>
    <n v="61.213900000000002"/>
    <n v="1"/>
    <x v="7"/>
    <x v="6"/>
    <n v="1757"/>
    <n v="1742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7"/>
    <n v="17"/>
    <n v="5430865"/>
    <s v=""/>
    <s v="MAV DO BRASIL "/>
    <x v="1"/>
    <n v="3.0607000000000002"/>
    <n v="61.213900000000002"/>
    <n v="1"/>
    <x v="7"/>
    <x v="6"/>
    <n v="1757"/>
    <n v="1742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8"/>
    <n v="18"/>
    <n v="5430866"/>
    <s v=""/>
    <s v="MAV DO BRASIL "/>
    <x v="1"/>
    <n v="1.6792"/>
    <n v="33.583500000000001"/>
    <n v="1"/>
    <x v="7"/>
    <x v="6"/>
    <n v="1724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19"/>
    <n v="19"/>
    <n v="5430867"/>
    <s v=""/>
    <s v="MAV DO BRASIL "/>
    <x v="1"/>
    <n v="1.6792"/>
    <n v="33.583500000000001"/>
    <n v="1"/>
    <x v="7"/>
    <x v="6"/>
    <n v="1724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20"/>
    <n v="20"/>
    <n v="5430868"/>
    <s v=""/>
    <s v="MAV DO BRASIL "/>
    <x v="1"/>
    <n v="2.9214000000000002"/>
    <n v="58.427999999999997"/>
    <n v="1"/>
    <x v="7"/>
    <x v="6"/>
    <n v="1678"/>
    <n v="1741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21"/>
    <n v="21"/>
    <n v="5430869"/>
    <s v=""/>
    <s v="MAV DO BRASIL "/>
    <x v="1"/>
    <n v="2.9214000000000002"/>
    <n v="58.427999999999997"/>
    <n v="1"/>
    <x v="7"/>
    <x v="6"/>
    <n v="1678"/>
    <n v="1741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22"/>
    <n v="22"/>
    <n v="5430870"/>
    <s v=""/>
    <s v="MAV DO BRASIL "/>
    <x v="1"/>
    <n v="1.6762999999999999"/>
    <n v="33.525100000000002"/>
    <n v="1"/>
    <x v="7"/>
    <x v="6"/>
    <n v="1721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0"/>
    <s v="0000-0023"/>
    <n v="23"/>
    <n v="5430871"/>
    <s v=""/>
    <s v="MAV DO BRASIL "/>
    <x v="1"/>
    <n v="1.6762999999999999"/>
    <n v="33.525100000000002"/>
    <n v="1"/>
    <x v="7"/>
    <x v="6"/>
    <n v="1721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1"/>
    <n v="1"/>
    <n v="5430940"/>
    <s v=""/>
    <s v="MAV DO BRASIL "/>
    <x v="1"/>
    <n v="2.9028"/>
    <n v="58.055500000000002"/>
    <n v="1"/>
    <x v="7"/>
    <x v="6"/>
    <n v="1675"/>
    <n v="173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2"/>
    <n v="2"/>
    <n v="5430941"/>
    <s v=""/>
    <s v="MAV DO BRASIL "/>
    <x v="1"/>
    <n v="2.9028"/>
    <n v="58.055500000000002"/>
    <n v="1"/>
    <x v="7"/>
    <x v="6"/>
    <n v="1675"/>
    <n v="1733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3"/>
    <n v="3"/>
    <n v="5430942"/>
    <s v=""/>
    <s v="MAV DO BRASIL "/>
    <x v="1"/>
    <n v="1.6518999999999999"/>
    <n v="33.0381"/>
    <n v="1"/>
    <x v="7"/>
    <x v="6"/>
    <n v="1696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4"/>
    <n v="4"/>
    <n v="5430943"/>
    <s v=""/>
    <s v="MAV DO BRASIL "/>
    <x v="1"/>
    <n v="1.6518999999999999"/>
    <n v="33.0381"/>
    <n v="1"/>
    <x v="7"/>
    <x v="6"/>
    <n v="1696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5"/>
    <n v="5"/>
    <n v="5430944"/>
    <s v=""/>
    <s v="MAV DO BRASIL "/>
    <x v="1"/>
    <n v="1.0987"/>
    <n v="21.973400000000002"/>
    <n v="1"/>
    <x v="7"/>
    <x v="6"/>
    <n v="1128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6"/>
    <n v="6"/>
    <n v="5430945"/>
    <s v=""/>
    <s v="MAV DO BRASIL "/>
    <x v="1"/>
    <n v="1.0987"/>
    <n v="21.973400000000002"/>
    <n v="1"/>
    <x v="7"/>
    <x v="6"/>
    <n v="1128"/>
    <n v="974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7"/>
    <n v="7"/>
    <n v="5430946"/>
    <s v=""/>
    <s v="MAV DO BRASIL "/>
    <x v="1"/>
    <n v="2.8660000000000001"/>
    <n v="57.320999999999998"/>
    <n v="1"/>
    <x v="7"/>
    <x v="6"/>
    <n v="1650"/>
    <n v="173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303"/>
    <s v="0000-0008"/>
    <n v="8"/>
    <n v="5430947"/>
    <s v=""/>
    <s v="MAV DO BRASIL "/>
    <x v="1"/>
    <n v="2.8660000000000001"/>
    <n v="57.320999999999998"/>
    <n v="1"/>
    <x v="7"/>
    <x v="6"/>
    <n v="1650"/>
    <n v="1737"/>
    <d v="2026-04-27T11:38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1"/>
    <n v="1"/>
    <n v="5431958"/>
    <s v=""/>
    <s v="GRUPO LUCHI ESQ"/>
    <x v="1"/>
    <n v="2.7315999999999998"/>
    <n v="54.631999999999998"/>
    <n v="1"/>
    <x v="7"/>
    <x v="6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2"/>
    <n v="2"/>
    <n v="5431959"/>
    <s v=""/>
    <s v="GRUPO LUCHI ESQ"/>
    <x v="1"/>
    <n v="2.7315999999999998"/>
    <n v="54.631999999999998"/>
    <n v="1"/>
    <x v="7"/>
    <x v="6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3"/>
    <n v="3"/>
    <n v="5431960"/>
    <s v=""/>
    <s v="GRUPO LUCHI ESQ"/>
    <x v="1"/>
    <n v="2.7315999999999998"/>
    <n v="54.631999999999998"/>
    <n v="1"/>
    <x v="7"/>
    <x v="6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4"/>
    <n v="4"/>
    <n v="5431961"/>
    <s v=""/>
    <s v="GRUPO LUCHI ESQ"/>
    <x v="1"/>
    <n v="2.7315999999999998"/>
    <n v="54.631999999999998"/>
    <n v="1"/>
    <x v="7"/>
    <x v="6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5"/>
    <n v="5"/>
    <n v="5431962"/>
    <s v=""/>
    <s v="GRUPO LUCHI ESQ"/>
    <x v="1"/>
    <n v="2.7315999999999998"/>
    <n v="54.631999999999998"/>
    <n v="1"/>
    <x v="7"/>
    <x v="6"/>
    <n v="1182"/>
    <n v="231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6"/>
    <n v="6"/>
    <n v="5431963"/>
    <s v=""/>
    <s v="GRUPO LUCHI ESQ"/>
    <x v="1"/>
    <n v="2.3119999999999998"/>
    <n v="46.240900000000003"/>
    <n v="1"/>
    <x v="7"/>
    <x v="6"/>
    <n v="997"/>
    <n v="2319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7"/>
    <n v="7"/>
    <n v="5431964"/>
    <s v=""/>
    <s v="GRUPO LUCHI ESQ"/>
    <x v="1"/>
    <n v="2.0912000000000002"/>
    <n v="41.823599999999999"/>
    <n v="1"/>
    <x v="7"/>
    <x v="6"/>
    <n v="910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8"/>
    <n v="8"/>
    <n v="5431965"/>
    <s v=""/>
    <s v="GRUPO LUCHI ESQ"/>
    <x v="1"/>
    <n v="2.0912000000000002"/>
    <n v="41.823599999999999"/>
    <n v="1"/>
    <x v="7"/>
    <x v="6"/>
    <n v="910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09"/>
    <n v="9"/>
    <n v="5431966"/>
    <s v=""/>
    <s v="GRUPO LUCHI ESQ"/>
    <x v="1"/>
    <n v="3.5274000000000001"/>
    <n v="70.548599999999993"/>
    <n v="1"/>
    <x v="7"/>
    <x v="6"/>
    <n v="1535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10"/>
    <n v="10"/>
    <n v="5431967"/>
    <s v=""/>
    <s v="GRUPO LUCHI ESQ"/>
    <x v="1"/>
    <n v="3.5274000000000001"/>
    <n v="70.548599999999993"/>
    <n v="1"/>
    <x v="7"/>
    <x v="6"/>
    <n v="1535"/>
    <n v="2298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11"/>
    <n v="11"/>
    <n v="5431968"/>
    <s v=""/>
    <s v="GRUPO LUCHI ESQ"/>
    <x v="1"/>
    <n v="2.3980999999999999"/>
    <n v="47.961300000000001"/>
    <n v="1"/>
    <x v="7"/>
    <x v="6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12"/>
    <n v="12"/>
    <n v="5431969"/>
    <s v=""/>
    <s v="GRUPO LUCHI ESQ"/>
    <x v="1"/>
    <n v="2.3980999999999999"/>
    <n v="47.961300000000001"/>
    <n v="1"/>
    <x v="7"/>
    <x v="6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13"/>
    <n v="13"/>
    <n v="5431970"/>
    <s v=""/>
    <s v="GRUPO LUCHI ESQ"/>
    <x v="1"/>
    <n v="2.3980999999999999"/>
    <n v="47.961300000000001"/>
    <n v="1"/>
    <x v="7"/>
    <x v="6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14"/>
    <n v="14"/>
    <n v="5431971"/>
    <s v=""/>
    <s v="GRUPO LUCHI ESQ"/>
    <x v="1"/>
    <n v="2.3980999999999999"/>
    <n v="47.961300000000001"/>
    <n v="1"/>
    <x v="7"/>
    <x v="6"/>
    <n v="1072"/>
    <n v="22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16"/>
    <n v="16"/>
    <n v="5431973"/>
    <s v=""/>
    <s v="GRUPO LUCHI ESQ"/>
    <x v="1"/>
    <n v="1.4003000000000001"/>
    <n v="28.004999999999999"/>
    <n v="1"/>
    <x v="7"/>
    <x v="6"/>
    <n v="602"/>
    <n v="232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17"/>
    <n v="17"/>
    <n v="5431974"/>
    <s v=""/>
    <s v="GRUPO LUCHI ESQ"/>
    <x v="1"/>
    <n v="1.3304"/>
    <n v="26.608599999999999"/>
    <n v="1"/>
    <x v="7"/>
    <x v="6"/>
    <n v="571"/>
    <n v="2330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21"/>
    <n v="21"/>
    <n v="5431978"/>
    <s v=""/>
    <s v="GRUPO LUCHI ESQ"/>
    <x v="1"/>
    <n v="0.71589999999999998"/>
    <n v="14.3184"/>
    <n v="1"/>
    <x v="7"/>
    <x v="6"/>
    <n v="311"/>
    <n v="230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23"/>
    <n v="23"/>
    <n v="5431980"/>
    <s v=""/>
    <s v="GRUPO LUCHI ESQ"/>
    <x v="1"/>
    <n v="2.0124"/>
    <n v="40.247500000000002"/>
    <n v="1"/>
    <x v="7"/>
    <x v="6"/>
    <n v="878"/>
    <n v="229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05"/>
    <s v="0000-0024"/>
    <n v="24"/>
    <n v="5431981"/>
    <s v=""/>
    <s v="GRUPO LUCHI ESQ"/>
    <x v="1"/>
    <n v="2.0124"/>
    <n v="40.247500000000002"/>
    <n v="1"/>
    <x v="7"/>
    <x v="6"/>
    <n v="878"/>
    <n v="229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05"/>
    <n v="5"/>
    <n v="5432002"/>
    <s v=""/>
    <s v="GRUPO LUCHI ESQ"/>
    <x v="1"/>
    <n v="1.3082"/>
    <n v="19.6236"/>
    <n v="1"/>
    <x v="9"/>
    <x v="6"/>
    <n v="1502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06"/>
    <n v="6"/>
    <n v="5432003"/>
    <s v=""/>
    <s v="GRUPO LUCHI ESQ"/>
    <x v="1"/>
    <n v="1.2464"/>
    <n v="18.696000000000002"/>
    <n v="1"/>
    <x v="9"/>
    <x v="6"/>
    <n v="1431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07"/>
    <n v="7"/>
    <n v="5432004"/>
    <s v=""/>
    <s v="GRUPO LUCHI ESQ"/>
    <x v="1"/>
    <n v="0.67330000000000001"/>
    <n v="10.0992"/>
    <n v="1"/>
    <x v="9"/>
    <x v="6"/>
    <n v="773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08"/>
    <n v="8"/>
    <n v="5432005"/>
    <s v=""/>
    <s v="GRUPO LUCHI ESQ"/>
    <x v="1"/>
    <n v="1.1604000000000001"/>
    <n v="17.406099999999999"/>
    <n v="1"/>
    <x v="9"/>
    <x v="6"/>
    <n v="783"/>
    <n v="148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d v="2026-05-08T14:49:03"/>
  </r>
  <r>
    <x v="1"/>
    <s v="Não"/>
    <m/>
    <d v="2026-05-17T00:00:00"/>
    <d v="2026-05-07T00:00:00"/>
    <d v="2026-05-17T00:00:00"/>
    <s v="INC06-TF"/>
    <x v="1"/>
    <x v="9"/>
    <n v="2"/>
    <n v="332408"/>
    <s v="0000-0009"/>
    <n v="9"/>
    <n v="5432006"/>
    <s v=""/>
    <s v="GRUPO LUCHI ESQ"/>
    <x v="1"/>
    <n v="2.1667000000000001"/>
    <n v="32.500300000000003"/>
    <n v="1"/>
    <x v="9"/>
    <x v="6"/>
    <n v="1462"/>
    <n v="148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10"/>
    <n v="10"/>
    <n v="5432007"/>
    <s v=""/>
    <s v="GRUPO LUCHI ESQ"/>
    <x v="1"/>
    <n v="2.1667000000000001"/>
    <n v="32.500300000000003"/>
    <n v="1"/>
    <x v="9"/>
    <x v="6"/>
    <n v="1462"/>
    <n v="148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11"/>
    <n v="11"/>
    <n v="5432008"/>
    <s v=""/>
    <s v="GRUPO LUCHI ESQ"/>
    <x v="1"/>
    <n v="0.71540000000000004"/>
    <n v="10.730700000000001"/>
    <n v="1"/>
    <x v="9"/>
    <x v="6"/>
    <n v="663"/>
    <n v="1079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12"/>
    <n v="12"/>
    <n v="5432009"/>
    <s v=""/>
    <s v="GRUPO LUCHI ESQ"/>
    <x v="1"/>
    <n v="0.71540000000000004"/>
    <n v="10.730700000000001"/>
    <n v="1"/>
    <x v="9"/>
    <x v="6"/>
    <n v="663"/>
    <n v="1079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13"/>
    <n v="13"/>
    <n v="5432010"/>
    <s v=""/>
    <s v="GRUPO LUCHI ESQ"/>
    <x v="1"/>
    <n v="0.31380000000000002"/>
    <n v="4.7065000000000001"/>
    <n v="1"/>
    <x v="9"/>
    <x v="6"/>
    <n v="718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08"/>
    <s v="0000-0014"/>
    <n v="14"/>
    <n v="5432011"/>
    <s v=""/>
    <s v="GRUPO LUCHI ESQ"/>
    <x v="1"/>
    <n v="0.31380000000000002"/>
    <n v="4.7065000000000001"/>
    <n v="1"/>
    <x v="9"/>
    <x v="6"/>
    <n v="718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1"/>
    <n v="1"/>
    <n v="5432016"/>
    <s v=""/>
    <s v="GRUPO LUCHI ESQ"/>
    <x v="1"/>
    <n v="1.9282999999999999"/>
    <n v="28.924700000000001"/>
    <n v="1"/>
    <x v="9"/>
    <x v="6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2"/>
    <n v="2"/>
    <n v="5432017"/>
    <s v=""/>
    <s v="GRUPO LUCHI ESQ"/>
    <x v="1"/>
    <n v="1.9282999999999999"/>
    <n v="28.924700000000001"/>
    <n v="1"/>
    <x v="9"/>
    <x v="6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3"/>
    <n v="3"/>
    <n v="5432018"/>
    <s v=""/>
    <s v="GRUPO LUCHI ESQ"/>
    <x v="1"/>
    <n v="1.9282999999999999"/>
    <n v="28.924700000000001"/>
    <n v="1"/>
    <x v="9"/>
    <x v="6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4"/>
    <n v="4"/>
    <n v="5432019"/>
    <s v=""/>
    <s v="GRUPO LUCHI ESQ"/>
    <x v="1"/>
    <n v="1.9282999999999999"/>
    <n v="28.924700000000001"/>
    <n v="1"/>
    <x v="9"/>
    <x v="6"/>
    <n v="1052"/>
    <n v="183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5"/>
    <n v="5"/>
    <n v="5432020"/>
    <s v=""/>
    <s v="GRUPO LUCHI ESQ"/>
    <x v="1"/>
    <n v="0.7147"/>
    <n v="10.720700000000001"/>
    <n v="1"/>
    <x v="9"/>
    <x v="6"/>
    <n v="429"/>
    <n v="166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6"/>
    <n v="6"/>
    <n v="5432021"/>
    <s v=""/>
    <s v="GRUPO LUCHI ESQ"/>
    <x v="1"/>
    <n v="0.78039999999999998"/>
    <n v="11.7066"/>
    <n v="1"/>
    <x v="9"/>
    <x v="6"/>
    <n v="895"/>
    <n v="8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7"/>
    <n v="7"/>
    <n v="5432022"/>
    <s v=""/>
    <s v="GRUPO LUCHI ESQ"/>
    <x v="1"/>
    <n v="0.78039999999999998"/>
    <n v="11.7066"/>
    <n v="1"/>
    <x v="9"/>
    <x v="6"/>
    <n v="895"/>
    <n v="8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8"/>
    <n v="8"/>
    <n v="5432023"/>
    <s v=""/>
    <s v="GRUPO LUCHI ESQ"/>
    <x v="1"/>
    <n v="0.41520000000000001"/>
    <n v="6.2271999999999998"/>
    <n v="1"/>
    <x v="9"/>
    <x v="6"/>
    <n v="950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09"/>
    <n v="9"/>
    <n v="5432024"/>
    <s v=""/>
    <s v="GRUPO LUCHI ESQ"/>
    <x v="1"/>
    <n v="0.41520000000000001"/>
    <n v="6.2271999999999998"/>
    <n v="1"/>
    <x v="9"/>
    <x v="6"/>
    <n v="950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0"/>
    <n v="10"/>
    <n v="5432025"/>
    <s v=""/>
    <s v="GRUPO LUCHI ESQ"/>
    <x v="1"/>
    <n v="0.24099999999999999"/>
    <n v="3.6154999999999999"/>
    <n v="1"/>
    <x v="9"/>
    <x v="6"/>
    <n v="498"/>
    <n v="484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1"/>
    <n v="11"/>
    <n v="5432026"/>
    <s v=""/>
    <s v="GRUPO LUCHI ESQ"/>
    <x v="1"/>
    <n v="0.24099999999999999"/>
    <n v="3.6154999999999999"/>
    <n v="1"/>
    <x v="9"/>
    <x v="6"/>
    <n v="498"/>
    <n v="484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2"/>
    <n v="12"/>
    <n v="5432027"/>
    <s v=""/>
    <s v="GRUPO LUCHI ESQ"/>
    <x v="1"/>
    <n v="0.67849999999999999"/>
    <n v="10.1776"/>
    <n v="1"/>
    <x v="9"/>
    <x v="6"/>
    <n v="779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3"/>
    <n v="13"/>
    <n v="5432028"/>
    <s v=""/>
    <s v="GRUPO LUCHI ESQ"/>
    <x v="1"/>
    <n v="0.67849999999999999"/>
    <n v="10.1776"/>
    <n v="1"/>
    <x v="9"/>
    <x v="6"/>
    <n v="779"/>
    <n v="871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4"/>
    <n v="14"/>
    <n v="5432029"/>
    <s v=""/>
    <s v="GRUPO LUCHI ESQ"/>
    <x v="1"/>
    <n v="0.36449999999999999"/>
    <n v="5.4668999999999999"/>
    <n v="1"/>
    <x v="9"/>
    <x v="6"/>
    <n v="834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5"/>
    <n v="15"/>
    <n v="5432030"/>
    <s v=""/>
    <s v="GRUPO LUCHI ESQ"/>
    <x v="1"/>
    <n v="0.36449999999999999"/>
    <n v="5.4668999999999999"/>
    <n v="1"/>
    <x v="9"/>
    <x v="6"/>
    <n v="834"/>
    <n v="437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6"/>
    <n v="16"/>
    <n v="5432031"/>
    <s v=""/>
    <s v="GRUPO LUCHI ESQ"/>
    <x v="1"/>
    <n v="1.7451000000000001"/>
    <n v="26.176600000000001"/>
    <n v="1"/>
    <x v="9"/>
    <x v="6"/>
    <n v="822"/>
    <n v="212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7"/>
    <n v="17"/>
    <n v="5432032"/>
    <s v=""/>
    <s v="GRUPO LUCHI ESQ"/>
    <x v="1"/>
    <n v="1.1475"/>
    <n v="17.212"/>
    <n v="1"/>
    <x v="9"/>
    <x v="6"/>
    <n v="779"/>
    <n v="14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18"/>
    <n v="18"/>
    <n v="5432033"/>
    <s v=""/>
    <s v="GRUPO LUCHI ESQ"/>
    <x v="1"/>
    <n v="1.1475"/>
    <n v="17.212"/>
    <n v="1"/>
    <x v="9"/>
    <x v="6"/>
    <n v="779"/>
    <n v="14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20"/>
    <n v="20"/>
    <n v="5432035"/>
    <s v=""/>
    <s v="GRUPO LUCHI ESQ"/>
    <x v="1"/>
    <n v="0.55640000000000001"/>
    <n v="8.3461999999999996"/>
    <n v="1"/>
    <x v="9"/>
    <x v="6"/>
    <n v="378"/>
    <n v="14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21"/>
    <n v="21"/>
    <n v="5432036"/>
    <s v=""/>
    <s v="GRUPO LUCHI ESQ"/>
    <x v="1"/>
    <n v="0.55640000000000001"/>
    <n v="8.3461999999999996"/>
    <n v="1"/>
    <x v="9"/>
    <x v="6"/>
    <n v="378"/>
    <n v="14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22"/>
    <n v="22"/>
    <n v="5432037"/>
    <s v=""/>
    <s v="GRUPO LUCHI ESQ"/>
    <x v="1"/>
    <n v="0.55640000000000001"/>
    <n v="8.3461999999999996"/>
    <n v="1"/>
    <x v="9"/>
    <x v="6"/>
    <n v="378"/>
    <n v="1472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23"/>
    <n v="23"/>
    <n v="5432038"/>
    <s v=""/>
    <s v="GRUPO LUCHI ESQ"/>
    <x v="1"/>
    <n v="0.67449999999999999"/>
    <n v="10.117100000000001"/>
    <n v="1"/>
    <x v="9"/>
    <x v="6"/>
    <n v="575"/>
    <n v="11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d v="2026-05-13T15:58:45"/>
  </r>
  <r>
    <x v="1"/>
    <s v="Não"/>
    <m/>
    <d v="2026-05-17T00:00:00"/>
    <d v="2026-05-07T00:00:00"/>
    <d v="2026-05-17T00:00:00"/>
    <s v="INC06-TF"/>
    <x v="1"/>
    <x v="9"/>
    <n v="2"/>
    <n v="332410"/>
    <s v="0000-0024"/>
    <n v="24"/>
    <n v="5432039"/>
    <s v=""/>
    <s v="GRUPO LUCHI ESQ"/>
    <x v="1"/>
    <n v="0.67449999999999999"/>
    <n v="10.117100000000001"/>
    <n v="1"/>
    <x v="9"/>
    <x v="6"/>
    <n v="575"/>
    <n v="117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25"/>
    <n v="25"/>
    <n v="5432040"/>
    <s v=""/>
    <s v="GRUPO LUCHI ESQ"/>
    <x v="1"/>
    <n v="2.4908000000000001"/>
    <n v="37.3613"/>
    <n v="1"/>
    <x v="9"/>
    <x v="6"/>
    <n v="1091"/>
    <n v="228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2410"/>
    <s v="0000-0026"/>
    <n v="26"/>
    <n v="5432041"/>
    <s v=""/>
    <s v="GRUPO LUCHI ESQ"/>
    <x v="1"/>
    <n v="2.4984000000000002"/>
    <n v="37.475900000000003"/>
    <n v="1"/>
    <x v="9"/>
    <x v="6"/>
    <n v="1091"/>
    <n v="2290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10"/>
    <s v="0000-0027"/>
    <n v="27"/>
    <n v="5432042"/>
    <s v=""/>
    <s v="GRUPO LUCHI ESQ"/>
    <x v="1"/>
    <n v="1.9683999999999999"/>
    <n v="39.3673"/>
    <n v="1"/>
    <x v="7"/>
    <x v="6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10"/>
    <s v="0000-0028"/>
    <n v="28"/>
    <n v="5432043"/>
    <s v=""/>
    <s v="GRUPO LUCHI ESQ"/>
    <x v="1"/>
    <n v="1.9683999999999999"/>
    <n v="39.3673"/>
    <n v="1"/>
    <x v="7"/>
    <x v="6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10"/>
    <s v="0000-0029"/>
    <n v="29"/>
    <n v="5432044"/>
    <s v=""/>
    <s v="GRUPO LUCHI ESQ"/>
    <x v="1"/>
    <n v="1.9683999999999999"/>
    <n v="39.3673"/>
    <n v="1"/>
    <x v="7"/>
    <x v="6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10"/>
    <s v="0000-0030"/>
    <n v="30"/>
    <n v="5432045"/>
    <s v=""/>
    <s v="GRUPO LUCHI ESQ"/>
    <x v="1"/>
    <n v="1.9683999999999999"/>
    <n v="39.3673"/>
    <n v="1"/>
    <x v="7"/>
    <x v="6"/>
    <n v="851"/>
    <n v="2313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11"/>
    <s v="0000-0001"/>
    <n v="1"/>
    <n v="5432046"/>
    <s v=""/>
    <s v="GRUPO LUCHI ESQ"/>
    <x v="1"/>
    <n v="1.4139999999999999"/>
    <n v="28.279800000000002"/>
    <n v="1"/>
    <x v="7"/>
    <x v="6"/>
    <n v="562"/>
    <n v="251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2411"/>
    <s v="0000-0002"/>
    <n v="2"/>
    <n v="5432047"/>
    <s v=""/>
    <s v="GRUPO LUCHI ESQ"/>
    <x v="1"/>
    <n v="1.4139999999999999"/>
    <n v="28.279800000000002"/>
    <n v="1"/>
    <x v="7"/>
    <x v="6"/>
    <n v="562"/>
    <n v="2516"/>
    <d v="2026-04-27T16:50:5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3892"/>
    <s v="0001-0001"/>
    <n v="1"/>
    <n v="5442337"/>
    <s v=""/>
    <s v="MARIA GILVANICE VIEIRA DE MATOS SANTOS"/>
    <x v="10"/>
    <n v="1.1103000000000001"/>
    <n v="22.207000000000001"/>
    <n v="1"/>
    <x v="8"/>
    <x v="6"/>
    <n v="530"/>
    <n v="2095"/>
    <d v="2026-05-04T17:09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3892"/>
    <s v="0001-0002"/>
    <n v="2"/>
    <n v="5442338"/>
    <s v=""/>
    <s v="MARIA GILVANICE VIEIRA DE MATOS SANTOS"/>
    <x v="10"/>
    <n v="1.1103000000000001"/>
    <n v="22.207000000000001"/>
    <n v="1"/>
    <x v="8"/>
    <x v="6"/>
    <n v="530"/>
    <n v="2095"/>
    <d v="2026-05-04T17:09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5"/>
    <s v="0000-0005"/>
    <n v="5"/>
    <n v="5445710"/>
    <s v=""/>
    <s v="VID CILLOS"/>
    <x v="2"/>
    <n v="0.156"/>
    <n v="3.12"/>
    <n v="1"/>
    <x v="8"/>
    <x v="6"/>
    <n v="780"/>
    <n v="200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5"/>
    <s v="0000-0006"/>
    <n v="6"/>
    <n v="5445711"/>
    <s v=""/>
    <s v="VID CILLOS"/>
    <x v="2"/>
    <n v="0.19500000000000001"/>
    <n v="3.9"/>
    <n v="1"/>
    <x v="8"/>
    <x v="6"/>
    <n v="780"/>
    <n v="250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5"/>
    <s v="0001-0001"/>
    <n v="1"/>
    <n v="5445706"/>
    <s v=""/>
    <s v="VID CILLOS"/>
    <x v="2"/>
    <n v="0.32190000000000002"/>
    <n v="6.4385000000000003"/>
    <n v="1"/>
    <x v="8"/>
    <x v="6"/>
    <n v="395"/>
    <n v="815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5"/>
    <s v="0001-0002"/>
    <n v="2"/>
    <n v="5445707"/>
    <s v=""/>
    <s v="VID CILLOS"/>
    <x v="2"/>
    <n v="0.32190000000000002"/>
    <n v="6.4385000000000003"/>
    <n v="1"/>
    <x v="8"/>
    <x v="6"/>
    <n v="395"/>
    <n v="815"/>
    <d v="2026-05-05T17:10:1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E12"/>
    <x v="1"/>
    <x v="9"/>
    <n v="2"/>
    <n v="334285"/>
    <s v="0001-0003"/>
    <n v="3"/>
    <n v="5445708"/>
    <s v=""/>
    <s v="VID CILLOS"/>
    <x v="2"/>
    <n v="0.34200000000000003"/>
    <n v="6.84"/>
    <n v="1"/>
    <x v="8"/>
    <x v="9"/>
    <n v="400"/>
    <n v="855"/>
    <d v="2026-05-05T17:10:11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E12"/>
    <x v="1"/>
    <x v="9"/>
    <n v="2"/>
    <n v="334285"/>
    <s v="0001-0004"/>
    <n v="4"/>
    <n v="5445709"/>
    <s v=""/>
    <s v="VID CILLOS"/>
    <x v="2"/>
    <n v="0.34200000000000003"/>
    <n v="6.84"/>
    <n v="1"/>
    <x v="8"/>
    <x v="9"/>
    <n v="400"/>
    <n v="855"/>
    <d v="2026-05-05T17:10:11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9"/>
    <s v="0001-0001"/>
    <n v="1"/>
    <n v="5445717"/>
    <s v=""/>
    <s v="GEZAIAS DE BRITO CARDOSO"/>
    <x v="2"/>
    <n v="0.40039999999999998"/>
    <n v="8.0079999999999991"/>
    <n v="1"/>
    <x v="8"/>
    <x v="6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9"/>
    <s v="0001-0002"/>
    <n v="2"/>
    <n v="5445718"/>
    <s v=""/>
    <s v="GEZAIAS DE BRITO CARDOSO"/>
    <x v="2"/>
    <n v="0.40039999999999998"/>
    <n v="8.0079999999999991"/>
    <n v="1"/>
    <x v="8"/>
    <x v="6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9"/>
    <s v="0001-0003"/>
    <n v="3"/>
    <n v="5445719"/>
    <s v=""/>
    <s v="GEZAIAS DE BRITO CARDOSO"/>
    <x v="2"/>
    <n v="0.40039999999999998"/>
    <n v="8.0079999999999991"/>
    <n v="1"/>
    <x v="8"/>
    <x v="6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289"/>
    <s v="0001-0004"/>
    <n v="4"/>
    <n v="5445720"/>
    <s v=""/>
    <s v="GEZAIAS DE BRITO CARDOSO"/>
    <x v="2"/>
    <n v="0.40039999999999998"/>
    <n v="8.0079999999999991"/>
    <n v="1"/>
    <x v="8"/>
    <x v="6"/>
    <n v="385"/>
    <n v="1040"/>
    <d v="2026-05-05T17:11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E12"/>
    <x v="1"/>
    <x v="9"/>
    <n v="2"/>
    <n v="334289"/>
    <s v="0001-0005"/>
    <n v="5"/>
    <n v="5445721"/>
    <s v=""/>
    <s v="GEZAIAS DE BRITO CARDOSO"/>
    <x v="2"/>
    <n v="0.42320000000000002"/>
    <n v="8.4629999999999992"/>
    <n v="1"/>
    <x v="8"/>
    <x v="9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d v="2026-05-13T16:03:38"/>
  </r>
  <r>
    <x v="2"/>
    <s v="Não"/>
    <m/>
    <d v="2026-05-17T00:00:00"/>
    <d v="2026-05-04T00:00:00"/>
    <d v="2026-05-17T00:00:00"/>
    <s v="FUM08-TE12"/>
    <x v="1"/>
    <x v="9"/>
    <n v="2"/>
    <n v="334289"/>
    <s v="0001-0006"/>
    <n v="6"/>
    <n v="5445722"/>
    <s v=""/>
    <s v="GEZAIAS DE BRITO CARDOSO"/>
    <x v="2"/>
    <n v="0.42320000000000002"/>
    <n v="8.4629999999999992"/>
    <n v="1"/>
    <x v="8"/>
    <x v="9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E12"/>
    <x v="1"/>
    <x v="9"/>
    <n v="2"/>
    <n v="334289"/>
    <s v="0001-0007"/>
    <n v="7"/>
    <n v="5445723"/>
    <s v=""/>
    <s v="GEZAIAS DE BRITO CARDOSO"/>
    <x v="2"/>
    <n v="0.42320000000000002"/>
    <n v="8.4629999999999992"/>
    <n v="1"/>
    <x v="8"/>
    <x v="9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E12"/>
    <x v="1"/>
    <x v="9"/>
    <n v="2"/>
    <n v="334289"/>
    <s v="0001-0008"/>
    <n v="8"/>
    <n v="5445724"/>
    <s v=""/>
    <s v="GEZAIAS DE BRITO CARDOSO"/>
    <x v="2"/>
    <n v="0.42320000000000002"/>
    <n v="8.4629999999999992"/>
    <n v="1"/>
    <x v="8"/>
    <x v="9"/>
    <n v="390"/>
    <n v="1085"/>
    <d v="2026-05-05T17:11:5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F"/>
    <x v="1"/>
    <x v="9"/>
    <n v="2"/>
    <n v="334311"/>
    <s v="0001-0001"/>
    <n v="1"/>
    <n v="5445825"/>
    <s v=""/>
    <s v="VID CILLOS"/>
    <x v="2"/>
    <n v="0.70120000000000005"/>
    <n v="14.025"/>
    <n v="1"/>
    <x v="8"/>
    <x v="6"/>
    <n v="750"/>
    <n v="935"/>
    <d v="2026-05-05T17:23:3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E12"/>
    <x v="1"/>
    <x v="9"/>
    <n v="2"/>
    <n v="334311"/>
    <s v="0001-0002"/>
    <n v="2"/>
    <n v="5445826"/>
    <s v=""/>
    <s v="VID CILLOS"/>
    <x v="2"/>
    <n v="0.78"/>
    <n v="15.6"/>
    <n v="1"/>
    <x v="8"/>
    <x v="9"/>
    <n v="800"/>
    <n v="975"/>
    <d v="2026-05-05T17:23:30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FUM08-TE"/>
    <x v="1"/>
    <x v="9"/>
    <n v="2"/>
    <n v="334311"/>
    <s v="0002-0003"/>
    <n v="3"/>
    <n v="5445827"/>
    <s v=""/>
    <s v="VID CILLOS"/>
    <x v="2"/>
    <n v="0.27550000000000002"/>
    <n v="5.51"/>
    <n v="1"/>
    <x v="8"/>
    <x v="14"/>
    <n v="580"/>
    <n v="475"/>
    <d v="2026-05-05T17:23:30"/>
    <x v="9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LMINC08-PF"/>
    <x v="1"/>
    <x v="9"/>
    <n v="4"/>
    <n v="334394"/>
    <s v="0000-0001"/>
    <n v="1"/>
    <n v="5446252"/>
    <s v=""/>
    <s v="ITAPE ESQ DE ALUM"/>
    <x v="16"/>
    <n v="0.85660000000000003"/>
    <n v="17.1312"/>
    <n v="1"/>
    <x v="1"/>
    <x v="0"/>
    <n v="854"/>
    <n v="1003"/>
    <d v="2026-05-06T09:31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6"/>
    <s v="Sim"/>
    <m/>
    <d v="2026-05-17T00:00:00"/>
    <d v="2026-05-07T00:00:00"/>
    <d v="2026-05-17T00:00:00"/>
    <s v="LMINC08-PF"/>
    <x v="1"/>
    <x v="9"/>
    <n v="4"/>
    <n v="334394"/>
    <s v="0000-0002"/>
    <n v="2"/>
    <n v="5446253"/>
    <s v=""/>
    <s v="ITAPE ESQ DE ALUM"/>
    <x v="16"/>
    <n v="0.85660000000000003"/>
    <n v="17.1312"/>
    <n v="1"/>
    <x v="1"/>
    <x v="0"/>
    <n v="854"/>
    <n v="1003"/>
    <d v="2026-05-06T09:31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6"/>
    <s v="Sim"/>
    <m/>
    <d v="2026-05-17T00:00:00"/>
    <d v="2026-05-07T00:00:00"/>
    <d v="2026-05-17T00:00:00"/>
    <s v="LMINC08-PF"/>
    <x v="1"/>
    <x v="9"/>
    <n v="4"/>
    <n v="334394"/>
    <s v="0000-0003"/>
    <n v="3"/>
    <n v="5446254"/>
    <s v=""/>
    <s v="ITAPE ESQ DE ALUM"/>
    <x v="16"/>
    <n v="0.85660000000000003"/>
    <n v="17.1312"/>
    <n v="1"/>
    <x v="1"/>
    <x v="0"/>
    <n v="854"/>
    <n v="1003"/>
    <d v="2026-05-06T09:31:48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4661"/>
    <s v="0000-0001"/>
    <n v="1"/>
    <n v="5448125"/>
    <s v=""/>
    <s v="H4 TEMPER"/>
    <x v="17"/>
    <n v="0.33779999999999999"/>
    <n v="5.0674000000000001"/>
    <n v="1"/>
    <x v="9"/>
    <x v="6"/>
    <n v="828"/>
    <n v="408"/>
    <d v="2026-05-07T08:17:3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4661"/>
    <s v="0000-0003"/>
    <n v="3"/>
    <n v="5448127"/>
    <s v=""/>
    <s v="H4 TEMPER"/>
    <x v="17"/>
    <n v="0.3725"/>
    <n v="5.5871000000000004"/>
    <n v="1"/>
    <x v="9"/>
    <x v="6"/>
    <n v="754"/>
    <n v="494"/>
    <d v="2026-05-07T08:17:3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E16"/>
    <x v="1"/>
    <x v="9"/>
    <n v="2"/>
    <n v="334668"/>
    <s v="0001-0001"/>
    <n v="1"/>
    <n v="5448138"/>
    <s v=""/>
    <s v="LETICIA OLIVEIRA"/>
    <x v="10"/>
    <n v="1.6830000000000001"/>
    <n v="33.660800000000002"/>
    <n v="1"/>
    <x v="8"/>
    <x v="8"/>
    <n v="785"/>
    <n v="2144"/>
    <d v="2026-05-07T05:51:17"/>
    <x v="9"/>
    <m/>
    <m/>
    <m/>
    <m/>
    <m/>
    <m/>
    <m/>
    <m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LMINC08-PF"/>
    <x v="1"/>
    <x v="9"/>
    <n v="4"/>
    <n v="334776"/>
    <s v="0000-0001"/>
    <n v="1"/>
    <n v="5448827"/>
    <s v=""/>
    <s v="MARCOS VILAS BOA"/>
    <x v="1"/>
    <n v="1.6581999999999999"/>
    <n v="33.164999999999999"/>
    <n v="1"/>
    <x v="1"/>
    <x v="0"/>
    <n v="1650"/>
    <n v="1005"/>
    <d v="2026-05-07T10:47:32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4815"/>
    <s v="0001-0001"/>
    <n v="1"/>
    <n v="5449014"/>
    <s v=""/>
    <s v="H4 TEMPER"/>
    <x v="17"/>
    <n v="1.7682"/>
    <n v="35.363999999999997"/>
    <n v="1"/>
    <x v="7"/>
    <x v="8"/>
    <n v="840"/>
    <n v="2105"/>
    <d v="2026-05-07T13:28:57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005"/>
    <s v="0000-0001"/>
    <n v="1"/>
    <n v="5450485"/>
    <s v=""/>
    <s v="SANTA FE"/>
    <x v="18"/>
    <n v="4.8022999999999998"/>
    <n v="96.0458"/>
    <n v="1"/>
    <x v="7"/>
    <x v="6"/>
    <n v="1991"/>
    <n v="2412"/>
    <d v="2026-05-08T08:48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005"/>
    <s v="0001-0002"/>
    <n v="2"/>
    <n v="5450486"/>
    <s v=""/>
    <s v="SANTA FE"/>
    <x v="18"/>
    <n v="2.3491"/>
    <n v="46.981200000000001"/>
    <n v="1"/>
    <x v="7"/>
    <x v="6"/>
    <n v="987"/>
    <n v="2380"/>
    <d v="2026-05-08T08:48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005"/>
    <s v="0001-0003"/>
    <n v="3"/>
    <n v="5450487"/>
    <s v=""/>
    <s v="SANTA FE"/>
    <x v="18"/>
    <n v="2.5095000000000001"/>
    <n v="50.190800000000003"/>
    <n v="1"/>
    <x v="7"/>
    <x v="9"/>
    <n v="1037"/>
    <n v="2420"/>
    <d v="2026-05-08T08:48:27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010"/>
    <s v="0001-0001"/>
    <n v="1"/>
    <n v="5450513"/>
    <s v=""/>
    <s v="SANTA FE"/>
    <x v="18"/>
    <n v="1.4522999999999999"/>
    <n v="29.045200000000001"/>
    <n v="1"/>
    <x v="7"/>
    <x v="8"/>
    <n v="686"/>
    <n v="2117"/>
    <d v="2026-05-08T09:15:18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010"/>
    <s v="0002-0002"/>
    <n v="2"/>
    <n v="5450514"/>
    <s v=""/>
    <s v="SANTA FE"/>
    <x v="18"/>
    <n v="0.84150000000000003"/>
    <n v="16.829999999999998"/>
    <n v="1"/>
    <x v="7"/>
    <x v="6"/>
    <n v="750"/>
    <n v="1122"/>
    <d v="2026-05-08T09:15:1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010"/>
    <s v="0002-0003"/>
    <n v="3"/>
    <n v="5450515"/>
    <s v=""/>
    <s v="SANTA FE"/>
    <x v="18"/>
    <n v="0.92959999999999998"/>
    <n v="18.591999999999999"/>
    <n v="1"/>
    <x v="7"/>
    <x v="9"/>
    <n v="800"/>
    <n v="1162"/>
    <d v="2026-05-08T09:15:18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013"/>
    <s v="0001-0001"/>
    <n v="1"/>
    <n v="5450524"/>
    <s v=""/>
    <s v="SANTA FE"/>
    <x v="18"/>
    <n v="3.0743999999999998"/>
    <n v="61.488300000000002"/>
    <n v="1"/>
    <x v="7"/>
    <x v="9"/>
    <n v="1424"/>
    <n v="2159"/>
    <d v="2026-05-08T09:24:50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FB"/>
    <x v="1"/>
    <x v="9"/>
    <n v="2"/>
    <n v="335025"/>
    <s v="0001-0001"/>
    <n v="1"/>
    <n v="5450551"/>
    <s v=""/>
    <s v="SANTA FE"/>
    <x v="18"/>
    <n v="1.2915000000000001"/>
    <n v="25.83"/>
    <n v="1"/>
    <x v="7"/>
    <x v="13"/>
    <n v="700"/>
    <n v="1845"/>
    <d v="2026-05-08T10:25:11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8"/>
    <s v="Sim"/>
    <m/>
    <d v="2026-05-17T00:00:00"/>
    <d v="2026-05-07T00:00:00"/>
    <d v="2026-05-17T00:00:00"/>
    <s v="INC08-PCB"/>
    <x v="1"/>
    <x v="9"/>
    <n v="2"/>
    <n v="335025"/>
    <s v="0001-0002"/>
    <n v="2"/>
    <n v="5450552"/>
    <s v=""/>
    <s v="SANTA FE"/>
    <x v="18"/>
    <n v="1.41"/>
    <n v="28.2"/>
    <n v="1"/>
    <x v="7"/>
    <x v="12"/>
    <n v="750"/>
    <n v="1880"/>
    <d v="2026-05-08T10:25:11"/>
    <x v="9"/>
    <m/>
    <m/>
    <m/>
    <m/>
    <m/>
    <m/>
    <m/>
    <m/>
    <s v="N/R"/>
    <s v="N/R"/>
    <s v="N/R"/>
    <s v="N/R"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027"/>
    <s v="0001-0001"/>
    <n v="1"/>
    <n v="5450556"/>
    <s v=""/>
    <s v="SANTA FE"/>
    <x v="18"/>
    <n v="1.321"/>
    <n v="26.4194"/>
    <n v="1"/>
    <x v="7"/>
    <x v="8"/>
    <n v="636"/>
    <n v="2077"/>
    <d v="2026-05-08T10:30:14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027"/>
    <s v="0002-0002"/>
    <n v="2"/>
    <n v="5450557"/>
    <s v=""/>
    <s v="SANTA FE"/>
    <x v="18"/>
    <n v="0.27300000000000002"/>
    <n v="5.4598000000000004"/>
    <n v="1"/>
    <x v="7"/>
    <x v="9"/>
    <n v="449"/>
    <n v="608"/>
    <d v="2026-05-08T10:30:14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5029"/>
    <s v="0000-0001"/>
    <n v="1"/>
    <n v="5450558"/>
    <s v=""/>
    <s v="VID EXPANSAO"/>
    <x v="10"/>
    <n v="1.2276"/>
    <n v="24.552"/>
    <n v="1"/>
    <x v="8"/>
    <x v="6"/>
    <n v="132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5029"/>
    <s v="0000-0002"/>
    <n v="2"/>
    <n v="5450559"/>
    <s v=""/>
    <s v="VID EXPANSAO"/>
    <x v="10"/>
    <n v="1.2276"/>
    <n v="24.552"/>
    <n v="1"/>
    <x v="8"/>
    <x v="6"/>
    <n v="132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5029"/>
    <s v="0000-0003"/>
    <n v="3"/>
    <n v="5450560"/>
    <s v=""/>
    <s v="VID EXPANSAO"/>
    <x v="10"/>
    <n v="1.2276"/>
    <n v="24.552"/>
    <n v="1"/>
    <x v="8"/>
    <x v="6"/>
    <n v="132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5029"/>
    <s v="0000-0004"/>
    <n v="4"/>
    <n v="5450561"/>
    <s v=""/>
    <s v="VID EXPANSAO"/>
    <x v="10"/>
    <n v="1.2555000000000001"/>
    <n v="25.11"/>
    <n v="1"/>
    <x v="8"/>
    <x v="6"/>
    <n v="1350"/>
    <n v="93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5029"/>
    <s v="0000-0005"/>
    <n v="5"/>
    <n v="5450562"/>
    <s v=""/>
    <s v="VID EXPANSAO"/>
    <x v="10"/>
    <n v="0.82799999999999996"/>
    <n v="16.559999999999999"/>
    <n v="1"/>
    <x v="8"/>
    <x v="6"/>
    <n v="900"/>
    <n v="920"/>
    <d v="2026-05-08T10:29:0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6-TEK."/>
    <x v="1"/>
    <x v="9"/>
    <n v="2"/>
    <n v="335104"/>
    <s v="0001-0001"/>
    <n v="1"/>
    <n v="5451021"/>
    <s v=""/>
    <s v="COOKTAMPA DECORACOES"/>
    <x v="10"/>
    <n v="0.28999999999999998"/>
    <n v="4.3499999999999996"/>
    <n v="1"/>
    <x v="10"/>
    <x v="18"/>
    <n v="580"/>
    <n v="500"/>
    <d v="2026-05-08T09:04:26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1"/>
    <n v="1"/>
    <n v="5451180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2"/>
    <n v="2"/>
    <n v="5451181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3"/>
    <n v="3"/>
    <n v="5451182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4"/>
    <n v="4"/>
    <n v="5451183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5"/>
    <n v="5"/>
    <n v="5451184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6"/>
    <n v="6"/>
    <n v="5451185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7"/>
    <n v="7"/>
    <n v="5451186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8"/>
    <n v="8"/>
    <n v="5451187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09"/>
    <n v="9"/>
    <n v="5451188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1-0010"/>
    <n v="10"/>
    <n v="5451189"/>
    <s v=""/>
    <s v="COOKTAMPA DECORACOES"/>
    <x v="10"/>
    <n v="0.4128"/>
    <n v="6.1920000000000002"/>
    <n v="1"/>
    <x v="10"/>
    <x v="18"/>
    <n v="860"/>
    <n v="48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1"/>
    <n v="11"/>
    <n v="5451190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2"/>
    <n v="12"/>
    <n v="5451191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3"/>
    <n v="13"/>
    <n v="5451192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4"/>
    <n v="14"/>
    <n v="5451193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5"/>
    <n v="15"/>
    <n v="5451194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6"/>
    <n v="16"/>
    <n v="5451195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7"/>
    <n v="17"/>
    <n v="5451196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8"/>
    <n v="18"/>
    <n v="5451197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19"/>
    <n v="19"/>
    <n v="5451198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2-0020"/>
    <n v="20"/>
    <n v="5451199"/>
    <s v=""/>
    <s v="COOKTAMPA DECORACOES"/>
    <x v="10"/>
    <n v="0.35420000000000001"/>
    <n v="5.3129999999999997"/>
    <n v="1"/>
    <x v="10"/>
    <x v="18"/>
    <n v="770"/>
    <n v="46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1"/>
    <n v="21"/>
    <n v="5451200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2"/>
    <n v="22"/>
    <n v="5451201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3"/>
    <n v="23"/>
    <n v="5451202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4"/>
    <n v="24"/>
    <n v="5451203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5"/>
    <n v="25"/>
    <n v="5451204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6"/>
    <n v="26"/>
    <n v="5451205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7"/>
    <n v="27"/>
    <n v="5451206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8"/>
    <n v="28"/>
    <n v="5451207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29"/>
    <n v="29"/>
    <n v="5451208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30"/>
    <n v="30"/>
    <n v="5451209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31"/>
    <n v="31"/>
    <n v="5451210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32"/>
    <n v="32"/>
    <n v="5451211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33"/>
    <n v="33"/>
    <n v="5451212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34"/>
    <n v="34"/>
    <n v="5451213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0"/>
    <s v="Não"/>
    <m/>
    <d v="2026-05-15T00:00:00"/>
    <d v="2026-05-15T00:00:00"/>
    <d v="2026-05-15T00:00:00"/>
    <s v="FUM06-TEK."/>
    <x v="1"/>
    <x v="9"/>
    <n v="2"/>
    <n v="335133"/>
    <s v="0003-0035"/>
    <n v="35"/>
    <n v="5451214"/>
    <s v=""/>
    <s v="COOKTAMPA DECORACOES"/>
    <x v="10"/>
    <n v="0.35880000000000001"/>
    <n v="5.3819999999999997"/>
    <n v="1"/>
    <x v="10"/>
    <x v="18"/>
    <n v="690"/>
    <n v="520"/>
    <d v="2026-05-08T09:04:48"/>
    <x v="9"/>
    <m/>
    <m/>
    <m/>
    <m/>
    <s v="N/R"/>
    <s v="N/R"/>
    <m/>
    <m/>
    <s v="N/R"/>
    <s v="N/R"/>
    <s v="N/R"/>
    <m/>
    <m/>
    <m/>
    <s v="N/R"/>
    <m/>
    <s v="N/R"/>
    <m/>
  </r>
  <r>
    <x v="17"/>
    <s v="Dep."/>
    <m/>
    <d v="2026-05-17T00:00:00"/>
    <d v="2026-05-06T00:00:00"/>
    <d v="2026-05-17T00:00:00"/>
    <s v="INC08-TF"/>
    <x v="1"/>
    <x v="9"/>
    <n v="2"/>
    <n v="335164"/>
    <s v="0001-0001"/>
    <n v="1"/>
    <n v="5451382"/>
    <s v=""/>
    <s v="VID SAO PAULO"/>
    <x v="17"/>
    <n v="0.61609999999999998"/>
    <n v="12.321300000000001"/>
    <n v="1"/>
    <x v="7"/>
    <x v="6"/>
    <n v="683"/>
    <n v="902"/>
    <d v="2026-05-08T13:59:4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64"/>
    <s v="0001-0002"/>
    <n v="2"/>
    <n v="5451383"/>
    <s v=""/>
    <s v="VID SAO PAULO"/>
    <x v="17"/>
    <n v="0.69420000000000004"/>
    <n v="13.882999999999999"/>
    <n v="1"/>
    <x v="7"/>
    <x v="9"/>
    <n v="733"/>
    <n v="947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FUM08-TF"/>
    <x v="1"/>
    <x v="9"/>
    <n v="2"/>
    <n v="335166"/>
    <s v="0001-0001"/>
    <n v="1"/>
    <n v="5455616"/>
    <s v=""/>
    <s v="VID SAO PAULO"/>
    <x v="17"/>
    <n v="1.5967"/>
    <n v="31.933499999999999"/>
    <n v="1"/>
    <x v="8"/>
    <x v="6"/>
    <n v="1745"/>
    <n v="915"/>
    <d v="2026-05-08T13:59:4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FUM08-TF"/>
    <x v="1"/>
    <x v="9"/>
    <n v="2"/>
    <n v="335166"/>
    <s v="0001-0002"/>
    <n v="2"/>
    <n v="5455617"/>
    <s v=""/>
    <s v="VID SAO PAULO"/>
    <x v="17"/>
    <n v="1.8529"/>
    <n v="37.057499999999997"/>
    <n v="1"/>
    <x v="8"/>
    <x v="6"/>
    <n v="2025"/>
    <n v="915"/>
    <d v="2026-05-08T13:59:4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FUM08-TE12"/>
    <x v="1"/>
    <x v="9"/>
    <n v="2"/>
    <n v="335166"/>
    <s v="0001-0003"/>
    <n v="3"/>
    <n v="5455618"/>
    <s v=""/>
    <s v="VID SAO PAULO"/>
    <x v="17"/>
    <n v="1.7232000000000001"/>
    <n v="34.463999999999999"/>
    <n v="1"/>
    <x v="8"/>
    <x v="9"/>
    <n v="1795"/>
    <n v="960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FUM08-TE12"/>
    <x v="1"/>
    <x v="9"/>
    <n v="2"/>
    <n v="335166"/>
    <s v="0001-0004"/>
    <n v="4"/>
    <n v="5455619"/>
    <s v=""/>
    <s v="VID SAO PAULO"/>
    <x v="17"/>
    <n v="1.992"/>
    <n v="39.840000000000003"/>
    <n v="1"/>
    <x v="8"/>
    <x v="9"/>
    <n v="2075"/>
    <n v="960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5167"/>
    <s v="0001-0001"/>
    <n v="1"/>
    <n v="5451395"/>
    <s v=""/>
    <s v="VID SAO PAULO"/>
    <x v="17"/>
    <n v="0.47039999999999998"/>
    <n v="9.4079999999999995"/>
    <n v="1"/>
    <x v="7"/>
    <x v="8"/>
    <n v="800"/>
    <n v="588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5167"/>
    <s v="0001-0002"/>
    <n v="2"/>
    <n v="5451396"/>
    <s v=""/>
    <s v="VID SAO PAULO"/>
    <x v="17"/>
    <n v="0.47039999999999998"/>
    <n v="9.4079999999999995"/>
    <n v="1"/>
    <x v="7"/>
    <x v="8"/>
    <n v="800"/>
    <n v="588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5167"/>
    <s v="0002-0003"/>
    <n v="3"/>
    <n v="5452121"/>
    <s v=""/>
    <s v="VID SAO PAULO"/>
    <x v="17"/>
    <n v="0.44450000000000001"/>
    <n v="8.8905999999999992"/>
    <n v="1"/>
    <x v="7"/>
    <x v="8"/>
    <n v="756"/>
    <n v="588"/>
    <d v="2026-05-08T13:59:4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69"/>
    <s v="0001-0001"/>
    <n v="1"/>
    <n v="5451403"/>
    <s v=""/>
    <s v="VID SAO PAULO"/>
    <x v="17"/>
    <n v="0.40160000000000001"/>
    <n v="8.0325000000000006"/>
    <n v="1"/>
    <x v="7"/>
    <x v="6"/>
    <n v="425"/>
    <n v="94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69"/>
    <s v="0001-0002"/>
    <n v="2"/>
    <n v="5451404"/>
    <s v=""/>
    <s v="VID SAO PAULO"/>
    <x v="17"/>
    <n v="0.47020000000000001"/>
    <n v="9.4049999999999994"/>
    <n v="1"/>
    <x v="7"/>
    <x v="9"/>
    <n v="475"/>
    <n v="99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5171"/>
    <s v="0001-0001"/>
    <n v="1"/>
    <n v="5451408"/>
    <s v=""/>
    <s v="VID SAO PAULO"/>
    <x v="17"/>
    <n v="0.37840000000000001"/>
    <n v="7.5681000000000003"/>
    <n v="1"/>
    <x v="7"/>
    <x v="8"/>
    <n v="988"/>
    <n v="383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73"/>
    <s v="0001-0001"/>
    <n v="1"/>
    <n v="5451410"/>
    <s v=""/>
    <s v="VID SAO PAULO"/>
    <x v="17"/>
    <n v="2.0472000000000001"/>
    <n v="40.945"/>
    <n v="1"/>
    <x v="7"/>
    <x v="9"/>
    <n v="950"/>
    <n v="215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6"/>
    <s v="0001-0001"/>
    <n v="1"/>
    <n v="5451446"/>
    <s v=""/>
    <s v="VID SAO PAULO"/>
    <x v="17"/>
    <n v="1.0425"/>
    <n v="20.85"/>
    <n v="1"/>
    <x v="7"/>
    <x v="6"/>
    <n v="500"/>
    <n v="208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6"/>
    <s v="0001-0002"/>
    <n v="2"/>
    <n v="5451447"/>
    <s v=""/>
    <s v="VID SAO PAULO"/>
    <x v="17"/>
    <n v="1.0425"/>
    <n v="20.85"/>
    <n v="1"/>
    <x v="7"/>
    <x v="6"/>
    <n v="500"/>
    <n v="208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76"/>
    <s v="0001-0003"/>
    <n v="3"/>
    <n v="5451448"/>
    <s v=""/>
    <s v="VID SAO PAULO"/>
    <x v="17"/>
    <n v="1.1688000000000001"/>
    <n v="23.375"/>
    <n v="1"/>
    <x v="7"/>
    <x v="9"/>
    <n v="550"/>
    <n v="212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76"/>
    <s v="0001-0004"/>
    <n v="4"/>
    <n v="5451449"/>
    <s v=""/>
    <s v="VID SAO PAULO"/>
    <x v="17"/>
    <n v="1.1688000000000001"/>
    <n v="23.375"/>
    <n v="1"/>
    <x v="7"/>
    <x v="9"/>
    <n v="550"/>
    <n v="212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1"/>
    <n v="1"/>
    <n v="5451486"/>
    <s v=""/>
    <s v="VID SAO PAULO"/>
    <x v="17"/>
    <n v="0.5544"/>
    <n v="11.087999999999999"/>
    <n v="1"/>
    <x v="7"/>
    <x v="6"/>
    <n v="1980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2"/>
    <n v="2"/>
    <n v="5451487"/>
    <s v=""/>
    <s v="VID SAO PAULO"/>
    <x v="17"/>
    <n v="0.5544"/>
    <n v="11.087999999999999"/>
    <n v="1"/>
    <x v="7"/>
    <x v="6"/>
    <n v="1980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3"/>
    <n v="3"/>
    <n v="5451488"/>
    <s v=""/>
    <s v="VID SAO PAULO"/>
    <x v="17"/>
    <n v="0.55579999999999996"/>
    <n v="11.116"/>
    <n v="1"/>
    <x v="7"/>
    <x v="6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4"/>
    <n v="4"/>
    <n v="5451489"/>
    <s v=""/>
    <s v="VID SAO PAULO"/>
    <x v="17"/>
    <n v="0.55579999999999996"/>
    <n v="11.116"/>
    <n v="1"/>
    <x v="7"/>
    <x v="6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5"/>
    <n v="5"/>
    <n v="5451490"/>
    <s v=""/>
    <s v="VID SAO PAULO"/>
    <x v="17"/>
    <n v="0.55579999999999996"/>
    <n v="11.116"/>
    <n v="1"/>
    <x v="7"/>
    <x v="6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6"/>
    <n v="6"/>
    <n v="5451491"/>
    <s v=""/>
    <s v="VID SAO PAULO"/>
    <x v="17"/>
    <n v="0.55579999999999996"/>
    <n v="11.116"/>
    <n v="1"/>
    <x v="7"/>
    <x v="6"/>
    <n v="198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7"/>
    <n v="7"/>
    <n v="5451492"/>
    <s v=""/>
    <s v="VID SAO PAULO"/>
    <x v="17"/>
    <n v="0.55300000000000005"/>
    <n v="11.06"/>
    <n v="1"/>
    <x v="7"/>
    <x v="6"/>
    <n v="197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8"/>
    <s v="0000-0008"/>
    <n v="8"/>
    <n v="5451493"/>
    <s v=""/>
    <s v="VID SAO PAULO"/>
    <x v="17"/>
    <n v="0.55300000000000005"/>
    <n v="11.06"/>
    <n v="1"/>
    <x v="7"/>
    <x v="6"/>
    <n v="1975"/>
    <n v="2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79"/>
    <s v="0001-0001"/>
    <n v="1"/>
    <n v="5451494"/>
    <s v=""/>
    <s v="VID SAO PAULO"/>
    <x v="17"/>
    <n v="0.63700000000000001"/>
    <n v="12.74"/>
    <n v="1"/>
    <x v="7"/>
    <x v="6"/>
    <n v="700"/>
    <n v="91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79"/>
    <s v="0001-0002"/>
    <n v="2"/>
    <n v="5451495"/>
    <s v=""/>
    <s v="VID SAO PAULO"/>
    <x v="17"/>
    <n v="0.71619999999999995"/>
    <n v="14.324999999999999"/>
    <n v="1"/>
    <x v="7"/>
    <x v="9"/>
    <n v="750"/>
    <n v="955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82"/>
    <s v="0001-0001"/>
    <n v="1"/>
    <n v="5451546"/>
    <s v=""/>
    <s v="VID SAO PAULO"/>
    <x v="17"/>
    <n v="0.75760000000000005"/>
    <n v="15.152799999999999"/>
    <n v="1"/>
    <x v="7"/>
    <x v="6"/>
    <n v="403"/>
    <n v="1880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82"/>
    <s v="0001-0002"/>
    <n v="2"/>
    <n v="5451547"/>
    <s v=""/>
    <s v="VID SAO PAULO"/>
    <x v="17"/>
    <n v="1.034"/>
    <n v="20.68"/>
    <n v="1"/>
    <x v="7"/>
    <x v="9"/>
    <n v="550"/>
    <n v="188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183"/>
    <s v="0001-0001"/>
    <n v="1"/>
    <n v="5451548"/>
    <s v=""/>
    <s v="VID SAO PAULO"/>
    <x v="17"/>
    <n v="0.622"/>
    <n v="12.4405"/>
    <n v="1"/>
    <x v="7"/>
    <x v="6"/>
    <n v="695"/>
    <n v="895"/>
    <d v="2026-05-08T13:59:4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83"/>
    <s v="0001-0002"/>
    <n v="2"/>
    <n v="5451549"/>
    <s v=""/>
    <s v="VID SAO PAULO"/>
    <x v="17"/>
    <n v="0.70030000000000003"/>
    <n v="14.006"/>
    <n v="1"/>
    <x v="7"/>
    <x v="9"/>
    <n v="745"/>
    <n v="94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184"/>
    <s v="0001-0002"/>
    <n v="2"/>
    <n v="5451569"/>
    <s v=""/>
    <s v="VID SAO PAULO"/>
    <x v="17"/>
    <n v="1.034"/>
    <n v="20.68"/>
    <n v="1"/>
    <x v="7"/>
    <x v="9"/>
    <n v="550"/>
    <n v="1880"/>
    <d v="2026-05-08T13:59:47"/>
    <x v="9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E12"/>
    <x v="1"/>
    <x v="9"/>
    <n v="2"/>
    <n v="335195"/>
    <s v="0001-0001"/>
    <n v="1"/>
    <n v="5451626"/>
    <s v=""/>
    <s v="BR VIDROS "/>
    <x v="16"/>
    <n v="0.56759999999999999"/>
    <n v="11.352"/>
    <n v="1"/>
    <x v="7"/>
    <x v="9"/>
    <n v="550"/>
    <n v="1032"/>
    <d v="2026-05-08T14:25:21"/>
    <x v="9"/>
    <m/>
    <m/>
    <m/>
    <m/>
    <m/>
    <m/>
    <m/>
    <m/>
    <s v="N/R"/>
    <s v="N/R"/>
    <s v="N/R"/>
    <m/>
    <m/>
    <s v="N/R"/>
    <s v="N/R"/>
    <s v="N/R"/>
    <s v="N/R"/>
    <d v="2026-05-13T15:57:10"/>
  </r>
  <r>
    <x v="15"/>
    <s v="Não"/>
    <m/>
    <d v="2026-05-17T00:00:00"/>
    <d v="2026-05-04T00:00:00"/>
    <d v="2026-05-17T00:00:00"/>
    <s v="FUM08-TF"/>
    <x v="1"/>
    <x v="9"/>
    <n v="2"/>
    <n v="335198"/>
    <s v="0000-0001"/>
    <n v="1"/>
    <n v="5451634"/>
    <s v=""/>
    <s v="HANNA VIDROS "/>
    <x v="15"/>
    <n v="1.5964"/>
    <n v="31.927499999999998"/>
    <n v="1"/>
    <x v="8"/>
    <x v="6"/>
    <n v="1485"/>
    <n v="107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8"/>
    <s v="0000-0002"/>
    <n v="2"/>
    <n v="5451635"/>
    <s v=""/>
    <s v="HANNA VIDROS "/>
    <x v="15"/>
    <n v="1.6125"/>
    <n v="32.25"/>
    <n v="1"/>
    <x v="8"/>
    <x v="6"/>
    <n v="1500"/>
    <n v="107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8"/>
    <s v="0000-0003"/>
    <n v="3"/>
    <n v="5451636"/>
    <s v=""/>
    <s v="HANNA VIDROS "/>
    <x v="15"/>
    <n v="1.7067000000000001"/>
    <n v="34.133000000000003"/>
    <n v="1"/>
    <x v="8"/>
    <x v="6"/>
    <n v="1595"/>
    <n v="1070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8"/>
    <s v="0000-0004"/>
    <n v="4"/>
    <n v="5451637"/>
    <s v=""/>
    <s v="HANNA VIDROS "/>
    <x v="15"/>
    <n v="1.72"/>
    <n v="34.399500000000003"/>
    <n v="1"/>
    <x v="8"/>
    <x v="6"/>
    <n v="1615"/>
    <n v="106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8"/>
    <s v="0000-0005"/>
    <n v="5"/>
    <n v="5451638"/>
    <s v=""/>
    <s v="HANNA VIDROS "/>
    <x v="15"/>
    <n v="1.2038"/>
    <n v="24.074999999999999"/>
    <n v="1"/>
    <x v="8"/>
    <x v="6"/>
    <n v="1125"/>
    <n v="1070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8"/>
    <s v="0000-0006"/>
    <n v="6"/>
    <n v="5451639"/>
    <s v=""/>
    <s v="HANNA VIDROS "/>
    <x v="15"/>
    <n v="0.86140000000000005"/>
    <n v="17.227"/>
    <n v="1"/>
    <x v="8"/>
    <x v="6"/>
    <n v="805"/>
    <n v="1070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8"/>
    <s v="0000-0007"/>
    <n v="7"/>
    <n v="5451640"/>
    <s v=""/>
    <s v="HANNA VIDROS "/>
    <x v="15"/>
    <n v="0.83309999999999995"/>
    <n v="16.662500000000001"/>
    <n v="1"/>
    <x v="8"/>
    <x v="6"/>
    <n v="775"/>
    <n v="107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8"/>
    <s v="0000-0008"/>
    <n v="8"/>
    <n v="5451641"/>
    <s v=""/>
    <s v="HANNA VIDROS "/>
    <x v="15"/>
    <n v="1.4750000000000001"/>
    <n v="29.500499999999999"/>
    <n v="1"/>
    <x v="8"/>
    <x v="6"/>
    <n v="1385"/>
    <n v="1065"/>
    <d v="2026-05-08T15:30:3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9"/>
    <s v="0001-0001"/>
    <n v="1"/>
    <n v="5451642"/>
    <s v=""/>
    <s v="HANNA VIDROS "/>
    <x v="15"/>
    <n v="0.91590000000000005"/>
    <n v="18.318000000000001"/>
    <n v="1"/>
    <x v="8"/>
    <x v="6"/>
    <n v="860"/>
    <n v="106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9"/>
    <s v="0001-0002"/>
    <n v="2"/>
    <n v="5451643"/>
    <s v=""/>
    <s v="HANNA VIDROS "/>
    <x v="15"/>
    <n v="0.91590000000000005"/>
    <n v="18.318000000000001"/>
    <n v="1"/>
    <x v="8"/>
    <x v="6"/>
    <n v="860"/>
    <n v="106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E12"/>
    <x v="1"/>
    <x v="9"/>
    <n v="2"/>
    <n v="335199"/>
    <s v="0001-0003"/>
    <n v="3"/>
    <n v="5451644"/>
    <s v=""/>
    <s v="HANNA VIDROS "/>
    <x v="15"/>
    <n v="0.95030000000000003"/>
    <n v="19.006"/>
    <n v="1"/>
    <x v="8"/>
    <x v="9"/>
    <n v="860"/>
    <n v="110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E12"/>
    <x v="1"/>
    <x v="9"/>
    <n v="2"/>
    <n v="335199"/>
    <s v="0001-0004"/>
    <n v="4"/>
    <n v="5451645"/>
    <s v=""/>
    <s v="HANNA VIDROS "/>
    <x v="15"/>
    <n v="0.95030000000000003"/>
    <n v="19.006"/>
    <n v="1"/>
    <x v="8"/>
    <x v="9"/>
    <n v="860"/>
    <n v="110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9"/>
    <s v="0002-0005"/>
    <n v="5"/>
    <n v="5451646"/>
    <s v=""/>
    <s v="HANNA VIDROS "/>
    <x v="15"/>
    <n v="0.96360000000000001"/>
    <n v="19.271999999999998"/>
    <n v="1"/>
    <x v="8"/>
    <x v="6"/>
    <n v="880"/>
    <n v="109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9"/>
    <s v="0002-0006"/>
    <n v="6"/>
    <n v="5451647"/>
    <s v=""/>
    <s v="HANNA VIDROS "/>
    <x v="15"/>
    <n v="0.96360000000000001"/>
    <n v="19.271999999999998"/>
    <n v="1"/>
    <x v="8"/>
    <x v="6"/>
    <n v="880"/>
    <n v="1095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E12"/>
    <x v="1"/>
    <x v="9"/>
    <n v="2"/>
    <n v="335199"/>
    <s v="0002-0007"/>
    <n v="7"/>
    <n v="5451648"/>
    <s v=""/>
    <s v="HANNA VIDROS "/>
    <x v="15"/>
    <n v="0.99880000000000002"/>
    <n v="19.975999999999999"/>
    <n v="1"/>
    <x v="8"/>
    <x v="9"/>
    <n v="880"/>
    <n v="113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E12"/>
    <x v="1"/>
    <x v="9"/>
    <n v="2"/>
    <n v="335199"/>
    <s v="0002-0008"/>
    <n v="8"/>
    <n v="5451649"/>
    <s v=""/>
    <s v="HANNA VIDROS "/>
    <x v="15"/>
    <n v="0.99880000000000002"/>
    <n v="19.975999999999999"/>
    <n v="1"/>
    <x v="8"/>
    <x v="9"/>
    <n v="880"/>
    <n v="113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F"/>
    <x v="1"/>
    <x v="9"/>
    <n v="2"/>
    <n v="335199"/>
    <s v="0003-0009"/>
    <n v="9"/>
    <n v="5451650"/>
    <s v=""/>
    <s v="HANNA VIDROS "/>
    <x v="15"/>
    <n v="0.63600000000000001"/>
    <n v="12.72"/>
    <n v="1"/>
    <x v="8"/>
    <x v="6"/>
    <n v="600"/>
    <n v="1060"/>
    <d v="2026-05-08T15:31:0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E12"/>
    <x v="1"/>
    <x v="9"/>
    <n v="2"/>
    <n v="335199"/>
    <s v="0003-0010"/>
    <n v="10"/>
    <n v="5451651"/>
    <s v=""/>
    <s v="HANNA VIDROS "/>
    <x v="15"/>
    <n v="0.71499999999999997"/>
    <n v="14.3"/>
    <n v="1"/>
    <x v="8"/>
    <x v="9"/>
    <n v="650"/>
    <n v="1100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FUM08-TE16"/>
    <x v="1"/>
    <x v="9"/>
    <n v="2"/>
    <n v="335199"/>
    <s v="0004-0011"/>
    <n v="11"/>
    <n v="5451652"/>
    <s v=""/>
    <s v="HANNA VIDROS "/>
    <x v="15"/>
    <n v="2.1997"/>
    <n v="43.993499999999997"/>
    <n v="1"/>
    <x v="8"/>
    <x v="8"/>
    <n v="1055"/>
    <n v="2085"/>
    <d v="2026-05-08T15:31:00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226"/>
    <s v="0001-0001"/>
    <n v="1"/>
    <n v="5451867"/>
    <s v=""/>
    <s v="VID SAO PAULO"/>
    <x v="17"/>
    <n v="1.0888"/>
    <n v="21.776399999999999"/>
    <n v="1"/>
    <x v="7"/>
    <x v="6"/>
    <n v="526"/>
    <n v="2070"/>
    <d v="2026-05-08T15:26:36"/>
    <x v="9"/>
    <m/>
    <m/>
    <m/>
    <m/>
    <s v="N/R"/>
    <s v="N/R"/>
    <s v="N/R"/>
    <s v="N/R"/>
    <s v="N/R"/>
    <s v="N/R"/>
    <s v="N/R"/>
    <m/>
    <m/>
    <s v="N/R"/>
    <s v="N/R"/>
    <s v="N/R"/>
    <s v="N/R"/>
    <d v="2026-05-13T16:00:19"/>
  </r>
  <r>
    <x v="17"/>
    <s v="Dep."/>
    <m/>
    <d v="2026-05-17T00:00:00"/>
    <d v="2026-05-06T00:00:00"/>
    <d v="2026-05-17T00:00:00"/>
    <s v="INC08-TF"/>
    <x v="1"/>
    <x v="9"/>
    <n v="2"/>
    <n v="335226"/>
    <s v="0001-0002"/>
    <n v="2"/>
    <n v="5451868"/>
    <s v=""/>
    <s v="VID SAO PAULO"/>
    <x v="17"/>
    <n v="1.0888"/>
    <n v="21.776399999999999"/>
    <n v="1"/>
    <x v="7"/>
    <x v="6"/>
    <n v="526"/>
    <n v="2070"/>
    <d v="2026-05-08T15:26:3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226"/>
    <s v="0001-0003"/>
    <n v="3"/>
    <n v="5451869"/>
    <s v=""/>
    <s v="VID SAO PAULO"/>
    <x v="17"/>
    <n v="1.1732"/>
    <n v="23.463200000000001"/>
    <n v="1"/>
    <x v="7"/>
    <x v="9"/>
    <n v="556"/>
    <n v="2110"/>
    <d v="2026-05-08T15:26:3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226"/>
    <s v="0001-0004"/>
    <n v="4"/>
    <n v="5451870"/>
    <s v=""/>
    <s v="VID SAO PAULO"/>
    <x v="17"/>
    <n v="1.1732"/>
    <n v="23.463200000000001"/>
    <n v="1"/>
    <x v="7"/>
    <x v="9"/>
    <n v="556"/>
    <n v="2110"/>
    <d v="2026-05-08T15:26:3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5238"/>
    <s v="0000-0003"/>
    <n v="3"/>
    <n v="5451912"/>
    <s v=""/>
    <s v="VID SAO PAULO"/>
    <x v="17"/>
    <n v="0.79179999999999995"/>
    <n v="15.836"/>
    <n v="1"/>
    <x v="7"/>
    <x v="8"/>
    <n v="740"/>
    <n v="1070"/>
    <d v="2026-05-08T15:26:3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238"/>
    <s v="0001-0001"/>
    <n v="1"/>
    <n v="5451910"/>
    <s v=""/>
    <s v="VID SAO PAULO"/>
    <x v="17"/>
    <n v="0.38119999999999998"/>
    <n v="7.6230000000000002"/>
    <n v="1"/>
    <x v="7"/>
    <x v="6"/>
    <n v="385"/>
    <n v="990"/>
    <d v="2026-05-08T15:26:3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ACD10-TEK"/>
    <x v="2"/>
    <x v="9"/>
    <e v="#N/A"/>
    <n v="335251"/>
    <s v="0000-0001"/>
    <n v="1"/>
    <n v="5451976"/>
    <s v=""/>
    <s v="VID SAO PAULO"/>
    <x v="17"/>
    <n v="1.944"/>
    <n v="48.6"/>
    <n v="1"/>
    <x v="13"/>
    <x v="19"/>
    <n v="1080"/>
    <n v="1800"/>
    <d v="2026-05-08T15:47:17"/>
    <x v="9"/>
    <m/>
    <m/>
    <m/>
    <m/>
    <m/>
    <m/>
    <m/>
    <m/>
    <s v="N/R"/>
    <s v="N/R"/>
    <s v="N/R"/>
    <m/>
    <m/>
    <m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261"/>
    <s v="0001-0001"/>
    <n v="1"/>
    <n v="5452005"/>
    <s v=""/>
    <s v="ADRIANA SATIKO MIYAMOTO"/>
    <x v="2"/>
    <n v="1.2825"/>
    <n v="25.65"/>
    <n v="1"/>
    <x v="7"/>
    <x v="9"/>
    <n v="675"/>
    <n v="1900"/>
    <d v="2026-05-08T16:35:02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262"/>
    <s v="0001-0001"/>
    <n v="1"/>
    <n v="5452006"/>
    <s v=""/>
    <s v="VID IMPACTO"/>
    <x v="2"/>
    <n v="2.75"/>
    <n v="55"/>
    <n v="1"/>
    <x v="7"/>
    <x v="9"/>
    <n v="1250"/>
    <n v="2200"/>
    <d v="2026-05-08T16:35:23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263"/>
    <s v="0001-0001"/>
    <n v="1"/>
    <n v="5452007"/>
    <s v=""/>
    <s v="SERGIO MARCIO MILANI"/>
    <x v="2"/>
    <n v="2.2825000000000002"/>
    <n v="45.65"/>
    <n v="1"/>
    <x v="7"/>
    <x v="6"/>
    <n v="1100"/>
    <n v="2075"/>
    <d v="2026-05-08T16:35:4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263"/>
    <s v="0001-0002"/>
    <n v="2"/>
    <n v="5452008"/>
    <s v=""/>
    <s v="SERGIO MARCIO MILANI"/>
    <x v="2"/>
    <n v="2.3264999999999998"/>
    <n v="46.53"/>
    <n v="1"/>
    <x v="7"/>
    <x v="9"/>
    <n v="1100"/>
    <n v="2115"/>
    <d v="2026-05-08T16:35:43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E12"/>
    <x v="1"/>
    <x v="9"/>
    <n v="2"/>
    <n v="335274"/>
    <s v="0002-0002"/>
    <n v="2"/>
    <n v="5452039"/>
    <s v=""/>
    <s v="WELLITON "/>
    <x v="10"/>
    <n v="3.0105"/>
    <n v="60.21"/>
    <n v="1"/>
    <x v="8"/>
    <x v="9"/>
    <n v="1350"/>
    <n v="2230"/>
    <d v="2026-05-08T14:32:51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379"/>
    <s v="0001-0001"/>
    <n v="1"/>
    <n v="5452528"/>
    <s v=""/>
    <s v="SANTA FE"/>
    <x v="18"/>
    <n v="1.5427999999999999"/>
    <n v="30.8553"/>
    <n v="1"/>
    <x v="7"/>
    <x v="9"/>
    <n v="735"/>
    <n v="2099"/>
    <d v="2026-05-11T10:09:55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379"/>
    <s v="0002-0002"/>
    <n v="2"/>
    <n v="5452529"/>
    <s v=""/>
    <s v="SANTA FE"/>
    <x v="18"/>
    <n v="1.5951"/>
    <n v="31.901"/>
    <n v="1"/>
    <x v="7"/>
    <x v="9"/>
    <n v="730"/>
    <n v="2185"/>
    <d v="2026-05-11T10:09:55"/>
    <x v="9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F"/>
    <x v="1"/>
    <x v="9"/>
    <n v="2"/>
    <n v="335383"/>
    <s v="0000-0001"/>
    <n v="1"/>
    <n v="5452539"/>
    <s v=""/>
    <s v="REI DO VIDRO"/>
    <x v="16"/>
    <n v="2.1042000000000001"/>
    <n v="42.084000000000003"/>
    <n v="1"/>
    <x v="7"/>
    <x v="6"/>
    <n v="840"/>
    <n v="2505"/>
    <d v="2026-05-11T10:53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F"/>
    <x v="1"/>
    <x v="9"/>
    <n v="2"/>
    <n v="335383"/>
    <s v="0000-0002"/>
    <n v="2"/>
    <n v="5452540"/>
    <s v=""/>
    <s v="REI DO VIDRO"/>
    <x v="16"/>
    <n v="2.9809999999999999"/>
    <n v="59.619"/>
    <n v="1"/>
    <x v="7"/>
    <x v="6"/>
    <n v="1190"/>
    <n v="2505"/>
    <d v="2026-05-11T10:53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F"/>
    <x v="1"/>
    <x v="9"/>
    <n v="2"/>
    <n v="335383"/>
    <s v="0000-0003"/>
    <n v="3"/>
    <n v="5452541"/>
    <s v=""/>
    <s v="REI DO VIDRO"/>
    <x v="16"/>
    <n v="2.9809999999999999"/>
    <n v="59.619"/>
    <n v="1"/>
    <x v="7"/>
    <x v="6"/>
    <n v="1190"/>
    <n v="2505"/>
    <d v="2026-05-11T10:53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E12"/>
    <x v="1"/>
    <x v="9"/>
    <n v="2"/>
    <n v="335383"/>
    <s v="0001-0004"/>
    <n v="4"/>
    <n v="5452627"/>
    <s v=""/>
    <s v="REI DO VIDRO"/>
    <x v="16"/>
    <n v="2.9268000000000001"/>
    <n v="58.534999999999997"/>
    <n v="1"/>
    <x v="7"/>
    <x v="9"/>
    <n v="1150"/>
    <n v="2545"/>
    <d v="2026-05-11T10:53:08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386"/>
    <s v="0002-0005"/>
    <n v="5"/>
    <n v="5452549"/>
    <s v=""/>
    <s v="SANTA FE"/>
    <x v="18"/>
    <n v="1.4899"/>
    <n v="29.797499999999999"/>
    <n v="1"/>
    <x v="7"/>
    <x v="6"/>
    <n v="685"/>
    <n v="2175"/>
    <d v="2026-05-11T10:14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386"/>
    <s v="0002-0006"/>
    <n v="6"/>
    <n v="5452550"/>
    <s v=""/>
    <s v="SANTA FE"/>
    <x v="18"/>
    <n v="1.6279999999999999"/>
    <n v="32.560499999999998"/>
    <n v="1"/>
    <x v="7"/>
    <x v="9"/>
    <n v="735"/>
    <n v="2215"/>
    <d v="2026-05-11T10:14:07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387"/>
    <s v="0001-0001"/>
    <n v="1"/>
    <n v="5452551"/>
    <s v=""/>
    <s v="SANTA FE"/>
    <x v="18"/>
    <n v="1.6202000000000001"/>
    <n v="32.404800000000002"/>
    <n v="1"/>
    <x v="7"/>
    <x v="8"/>
    <n v="785"/>
    <n v="2064"/>
    <d v="2026-05-11T10:18:06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409"/>
    <s v="0001-0001"/>
    <n v="1"/>
    <n v="5452617"/>
    <s v=""/>
    <s v="VID SAO PAULO"/>
    <x v="17"/>
    <n v="1.8795999999999999"/>
    <n v="37.592100000000002"/>
    <n v="1"/>
    <x v="7"/>
    <x v="6"/>
    <n v="765"/>
    <n v="2457"/>
    <d v="2026-05-11T09:54:1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409"/>
    <s v="0001-0002"/>
    <n v="2"/>
    <n v="5452618"/>
    <s v=""/>
    <s v="VID SAO PAULO"/>
    <x v="17"/>
    <n v="2.0350999999999999"/>
    <n v="40.701099999999997"/>
    <n v="1"/>
    <x v="7"/>
    <x v="9"/>
    <n v="815"/>
    <n v="2497"/>
    <d v="2026-05-11T09:54:14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410"/>
    <s v="0001-0001"/>
    <n v="1"/>
    <n v="5452619"/>
    <s v=""/>
    <s v="VID SAO PAULO"/>
    <x v="17"/>
    <n v="2.4152"/>
    <n v="48.304600000000001"/>
    <n v="1"/>
    <x v="7"/>
    <x v="6"/>
    <n v="983"/>
    <n v="2457"/>
    <d v="2026-05-11T09:55:1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410"/>
    <s v="0001-0002"/>
    <n v="2"/>
    <n v="5452620"/>
    <s v=""/>
    <s v="VID SAO PAULO"/>
    <x v="17"/>
    <n v="2.4152"/>
    <n v="48.304600000000001"/>
    <n v="1"/>
    <x v="7"/>
    <x v="6"/>
    <n v="983"/>
    <n v="2457"/>
    <d v="2026-05-11T09:55:1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410"/>
    <s v="0001-0003"/>
    <n v="3"/>
    <n v="5452621"/>
    <s v=""/>
    <s v="VID SAO PAULO"/>
    <x v="17"/>
    <n v="2.5794000000000001"/>
    <n v="51.588000000000001"/>
    <n v="1"/>
    <x v="7"/>
    <x v="9"/>
    <n v="1033"/>
    <n v="2497"/>
    <d v="2026-05-11T09:55:13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410"/>
    <s v="0001-0004"/>
    <n v="4"/>
    <n v="5452622"/>
    <s v=""/>
    <s v="VID SAO PAULO"/>
    <x v="17"/>
    <n v="2.5794000000000001"/>
    <n v="51.588000000000001"/>
    <n v="1"/>
    <x v="7"/>
    <x v="9"/>
    <n v="1033"/>
    <n v="2497"/>
    <d v="2026-05-11T09:55:13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421"/>
    <s v="0001-0001"/>
    <n v="1"/>
    <n v="5452663"/>
    <s v=""/>
    <s v="SANTA FE"/>
    <x v="18"/>
    <n v="1.8219000000000001"/>
    <n v="36.438800000000001"/>
    <n v="1"/>
    <x v="7"/>
    <x v="8"/>
    <n v="859"/>
    <n v="2121"/>
    <d v="2026-05-11T10:36:40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23"/>
    <s v="0001-0001"/>
    <n v="1"/>
    <n v="5452664"/>
    <s v=""/>
    <s v="SANTA FE"/>
    <x v="18"/>
    <n v="0.79020000000000001"/>
    <n v="15.803800000000001"/>
    <n v="1"/>
    <x v="7"/>
    <x v="6"/>
    <n v="409"/>
    <n v="1932"/>
    <d v="2026-05-11T10:45:1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423"/>
    <s v="0001-0002"/>
    <n v="2"/>
    <n v="5452665"/>
    <s v=""/>
    <s v="SANTA FE"/>
    <x v="18"/>
    <n v="0.76829999999999998"/>
    <n v="15.365500000000001"/>
    <n v="1"/>
    <x v="7"/>
    <x v="9"/>
    <n v="389"/>
    <n v="1975"/>
    <d v="2026-05-11T10:45:19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423"/>
    <s v="0001-0003"/>
    <n v="3"/>
    <n v="5452666"/>
    <s v=""/>
    <s v="SANTA FE"/>
    <x v="18"/>
    <n v="0.7702"/>
    <n v="15.404999999999999"/>
    <n v="1"/>
    <x v="7"/>
    <x v="8"/>
    <n v="390"/>
    <n v="1975"/>
    <d v="2026-05-11T10:45:19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36"/>
    <s v="0001-0001"/>
    <n v="1"/>
    <n v="5452704"/>
    <s v=""/>
    <s v="SANTA FE"/>
    <x v="18"/>
    <n v="1.9"/>
    <n v="38"/>
    <n v="1"/>
    <x v="7"/>
    <x v="6"/>
    <n v="950"/>
    <n v="2000"/>
    <d v="2026-05-11T10:50:0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36"/>
    <s v="0001-0002"/>
    <n v="2"/>
    <n v="5452705"/>
    <s v=""/>
    <s v="SANTA FE"/>
    <x v="18"/>
    <n v="1.3640000000000001"/>
    <n v="27.28"/>
    <n v="1"/>
    <x v="7"/>
    <x v="6"/>
    <n v="682"/>
    <n v="2000"/>
    <d v="2026-05-11T10:50:0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436"/>
    <s v="0001-0003"/>
    <n v="3"/>
    <n v="5452706"/>
    <s v=""/>
    <s v="SANTA FE"/>
    <x v="18"/>
    <n v="1.464"/>
    <n v="29.28"/>
    <n v="1"/>
    <x v="7"/>
    <x v="9"/>
    <n v="732"/>
    <n v="2000"/>
    <d v="2026-05-11T10:50:06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42"/>
    <s v="0000-0001"/>
    <n v="1"/>
    <n v="5452727"/>
    <s v=""/>
    <s v="SANTA FE"/>
    <x v="18"/>
    <n v="1.734"/>
    <n v="34.679600000000001"/>
    <n v="1"/>
    <x v="7"/>
    <x v="6"/>
    <n v="958"/>
    <n v="1810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42"/>
    <s v="0000-0002"/>
    <n v="2"/>
    <n v="5452728"/>
    <s v=""/>
    <s v="SANTA FE"/>
    <x v="18"/>
    <n v="1.6516999999999999"/>
    <n v="33.033099999999997"/>
    <n v="1"/>
    <x v="7"/>
    <x v="6"/>
    <n v="909"/>
    <n v="1817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42"/>
    <s v="0000-0003"/>
    <n v="3"/>
    <n v="5452729"/>
    <s v=""/>
    <s v="SANTA FE"/>
    <x v="18"/>
    <n v="0.7329"/>
    <n v="14.658300000000001"/>
    <n v="1"/>
    <x v="7"/>
    <x v="6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42"/>
    <s v="0000-0004"/>
    <n v="4"/>
    <n v="5452730"/>
    <s v=""/>
    <s v="SANTA FE"/>
    <x v="18"/>
    <n v="0.7329"/>
    <n v="14.658300000000001"/>
    <n v="1"/>
    <x v="7"/>
    <x v="6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42"/>
    <s v="0000-0005"/>
    <n v="5"/>
    <n v="5452731"/>
    <s v=""/>
    <s v="SANTA FE"/>
    <x v="18"/>
    <n v="0.7329"/>
    <n v="14.658300000000001"/>
    <n v="1"/>
    <x v="7"/>
    <x v="6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442"/>
    <s v="0000-0006"/>
    <n v="6"/>
    <n v="5452732"/>
    <s v=""/>
    <s v="SANTA FE"/>
    <x v="18"/>
    <n v="0.7329"/>
    <n v="14.658300000000001"/>
    <n v="1"/>
    <x v="7"/>
    <x v="6"/>
    <n v="801"/>
    <n v="915"/>
    <d v="2026-05-11T11:24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6-TF"/>
    <x v="1"/>
    <x v="9"/>
    <n v="2"/>
    <n v="335530"/>
    <s v="0000-0001"/>
    <n v="1"/>
    <n v="5453222"/>
    <s v=""/>
    <s v="VID CENTRAL"/>
    <x v="19"/>
    <n v="1.0227999999999999"/>
    <n v="15.3421"/>
    <n v="1"/>
    <x v="9"/>
    <x v="6"/>
    <n v="1061"/>
    <n v="964"/>
    <d v="2026-05-11T11:34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6-TF"/>
    <x v="1"/>
    <x v="9"/>
    <n v="2"/>
    <n v="335531"/>
    <s v="0000-0001"/>
    <n v="1"/>
    <n v="5453223"/>
    <s v=""/>
    <s v="VID CENTRAL"/>
    <x v="19"/>
    <n v="1.0218"/>
    <n v="15.3276"/>
    <n v="1"/>
    <x v="9"/>
    <x v="6"/>
    <n v="1060"/>
    <n v="964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6-TF"/>
    <x v="1"/>
    <x v="9"/>
    <n v="2"/>
    <n v="335532"/>
    <s v="0000-0001"/>
    <n v="1"/>
    <n v="5453224"/>
    <s v=""/>
    <s v="VID CENTRAL"/>
    <x v="19"/>
    <n v="0.83"/>
    <n v="12.4503"/>
    <n v="1"/>
    <x v="9"/>
    <x v="6"/>
    <n v="940"/>
    <n v="883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6-TF"/>
    <x v="1"/>
    <x v="9"/>
    <n v="2"/>
    <n v="335532"/>
    <s v="0000-0002"/>
    <n v="2"/>
    <n v="5453225"/>
    <s v=""/>
    <s v="VID CENTRAL"/>
    <x v="19"/>
    <n v="0.83"/>
    <n v="12.4503"/>
    <n v="1"/>
    <x v="9"/>
    <x v="6"/>
    <n v="940"/>
    <n v="883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6-TF"/>
    <x v="1"/>
    <x v="9"/>
    <n v="2"/>
    <n v="335546"/>
    <s v="0000-0001"/>
    <n v="1"/>
    <n v="5453375"/>
    <s v=""/>
    <s v="VID CENTRAL"/>
    <x v="19"/>
    <n v="1.0269999999999999"/>
    <n v="15.404500000000001"/>
    <n v="1"/>
    <x v="9"/>
    <x v="6"/>
    <n v="1171"/>
    <n v="877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6-TF"/>
    <x v="1"/>
    <x v="9"/>
    <n v="2"/>
    <n v="335546"/>
    <s v="0000-0002"/>
    <n v="2"/>
    <n v="5453376"/>
    <s v=""/>
    <s v="VID CENTRAL"/>
    <x v="19"/>
    <n v="1.0269999999999999"/>
    <n v="15.404500000000001"/>
    <n v="1"/>
    <x v="9"/>
    <x v="6"/>
    <n v="1171"/>
    <n v="877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6-TF"/>
    <x v="1"/>
    <x v="9"/>
    <n v="2"/>
    <n v="335547"/>
    <s v="0000-0001"/>
    <n v="1"/>
    <n v="5453377"/>
    <s v=""/>
    <s v="VID CENTRAL"/>
    <x v="19"/>
    <n v="0.4597"/>
    <n v="6.8951000000000002"/>
    <n v="1"/>
    <x v="9"/>
    <x v="6"/>
    <n v="675"/>
    <n v="681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1"/>
    <n v="1"/>
    <n v="5453378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2"/>
    <n v="2"/>
    <n v="5453379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3"/>
    <n v="3"/>
    <n v="5453380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4"/>
    <n v="4"/>
    <n v="5453381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5"/>
    <n v="5"/>
    <n v="5453382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6"/>
    <n v="6"/>
    <n v="5453383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7"/>
    <n v="7"/>
    <n v="5453384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8"/>
    <n v="8"/>
    <n v="5453385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09"/>
    <n v="9"/>
    <n v="5453386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0"/>
    <n v="10"/>
    <n v="5453387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1"/>
    <n v="11"/>
    <n v="5453388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2"/>
    <n v="12"/>
    <n v="5453389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3"/>
    <n v="13"/>
    <n v="5453390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4"/>
    <n v="14"/>
    <n v="5453391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5"/>
    <n v="15"/>
    <n v="5453392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6"/>
    <n v="16"/>
    <n v="5453393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7"/>
    <n v="17"/>
    <n v="5453394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8"/>
    <n v="18"/>
    <n v="5453395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19"/>
    <n v="19"/>
    <n v="5453396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20"/>
    <n v="20"/>
    <n v="5453397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TF"/>
    <x v="1"/>
    <x v="9"/>
    <n v="2"/>
    <n v="335548"/>
    <s v="0000-0021"/>
    <n v="21"/>
    <n v="5453398"/>
    <s v=""/>
    <s v="VID CENTRAL"/>
    <x v="19"/>
    <n v="0.60450000000000004"/>
    <n v="12.089700000000001"/>
    <n v="1"/>
    <x v="7"/>
    <x v="6"/>
    <n v="773"/>
    <n v="782"/>
    <d v="2026-05-11T11:3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1"/>
    <n v="1"/>
    <n v="5453908"/>
    <s v=""/>
    <s v="MAV DO BRASIL "/>
    <x v="1"/>
    <n v="0.54269999999999996"/>
    <n v="8.1403999999999996"/>
    <n v="1"/>
    <x v="3"/>
    <x v="0"/>
    <n v="643"/>
    <n v="844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2"/>
    <n v="2"/>
    <n v="5453909"/>
    <s v=""/>
    <s v="MAV DO BRASIL "/>
    <x v="1"/>
    <n v="0.28610000000000002"/>
    <n v="4.2919999999999998"/>
    <n v="1"/>
    <x v="3"/>
    <x v="0"/>
    <n v="643"/>
    <n v="44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3"/>
    <n v="3"/>
    <n v="5453910"/>
    <s v=""/>
    <s v="MAV DO BRASIL "/>
    <x v="1"/>
    <n v="0.2379"/>
    <n v="3.5686"/>
    <n v="1"/>
    <x v="3"/>
    <x v="0"/>
    <n v="643"/>
    <n v="370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4"/>
    <n v="4"/>
    <n v="5453911"/>
    <s v=""/>
    <s v="MAV DO BRASIL "/>
    <x v="1"/>
    <n v="0.54200000000000004"/>
    <n v="8.1306999999999992"/>
    <n v="1"/>
    <x v="3"/>
    <x v="0"/>
    <n v="643"/>
    <n v="843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5"/>
    <n v="5"/>
    <n v="5453912"/>
    <s v=""/>
    <s v="MAV DO BRASIL "/>
    <x v="1"/>
    <n v="0.56740000000000002"/>
    <n v="8.5114999999999998"/>
    <n v="1"/>
    <x v="3"/>
    <x v="0"/>
    <n v="543"/>
    <n v="104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6"/>
    <n v="6"/>
    <n v="5453913"/>
    <s v=""/>
    <s v="MAV DO BRASIL "/>
    <x v="1"/>
    <n v="0.56740000000000002"/>
    <n v="8.5114999999999998"/>
    <n v="1"/>
    <x v="3"/>
    <x v="0"/>
    <n v="543"/>
    <n v="104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7"/>
    <n v="7"/>
    <n v="5453914"/>
    <s v=""/>
    <s v="MAV DO BRASIL "/>
    <x v="1"/>
    <n v="0.61850000000000005"/>
    <n v="9.2774999999999999"/>
    <n v="1"/>
    <x v="3"/>
    <x v="0"/>
    <n v="593"/>
    <n v="1043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8"/>
    <n v="8"/>
    <n v="5453915"/>
    <s v=""/>
    <s v="MAV DO BRASIL "/>
    <x v="1"/>
    <n v="0.39729999999999999"/>
    <n v="5.9596"/>
    <n v="1"/>
    <x v="3"/>
    <x v="0"/>
    <n v="593"/>
    <n v="670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6"/>
    <s v="0000-0009"/>
    <n v="9"/>
    <n v="5453916"/>
    <s v=""/>
    <s v="MAV DO BRASIL "/>
    <x v="1"/>
    <n v="0.61850000000000005"/>
    <n v="9.2774999999999999"/>
    <n v="1"/>
    <x v="3"/>
    <x v="0"/>
    <n v="593"/>
    <n v="1043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6-PF"/>
    <x v="1"/>
    <x v="9"/>
    <n v="4"/>
    <n v="335619"/>
    <s v="0000-0001"/>
    <n v="1"/>
    <n v="5453925"/>
    <s v=""/>
    <s v="MAV DO BRASIL "/>
    <x v="1"/>
    <n v="0.39729999999999999"/>
    <n v="5.9596"/>
    <n v="1"/>
    <x v="3"/>
    <x v="0"/>
    <n v="593"/>
    <n v="670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8-PF"/>
    <x v="1"/>
    <x v="9"/>
    <n v="4"/>
    <n v="335619"/>
    <s v="0000-0002"/>
    <n v="2"/>
    <n v="5453926"/>
    <s v=""/>
    <s v="MAV DO BRASIL "/>
    <x v="1"/>
    <n v="0.78120000000000001"/>
    <n v="15.6248"/>
    <n v="1"/>
    <x v="14"/>
    <x v="0"/>
    <n v="399"/>
    <n v="1958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LMLT08-PF"/>
    <x v="1"/>
    <x v="9"/>
    <n v="4"/>
    <n v="335619"/>
    <s v="0000-0003"/>
    <n v="3"/>
    <n v="5453927"/>
    <s v=""/>
    <s v="MAV DO BRASIL "/>
    <x v="1"/>
    <n v="1.4363999999999999"/>
    <n v="28.728300000000001"/>
    <n v="1"/>
    <x v="14"/>
    <x v="0"/>
    <n v="731"/>
    <n v="1965"/>
    <d v="2026-05-11T15:09:45"/>
    <x v="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5619"/>
    <s v="0000-0004"/>
    <n v="4"/>
    <n v="5453928"/>
    <s v=""/>
    <s v="MAV DO BRASIL "/>
    <x v="1"/>
    <n v="0.89549999999999996"/>
    <n v="13.432"/>
    <n v="1"/>
    <x v="9"/>
    <x v="6"/>
    <n v="682"/>
    <n v="1313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5619"/>
    <s v="0000-0005"/>
    <n v="5"/>
    <n v="5453929"/>
    <s v=""/>
    <s v="MAV DO BRASIL "/>
    <x v="1"/>
    <n v="0.89549999999999996"/>
    <n v="13.432"/>
    <n v="1"/>
    <x v="9"/>
    <x v="6"/>
    <n v="682"/>
    <n v="1313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5619"/>
    <s v="0000-0006"/>
    <n v="6"/>
    <n v="5453930"/>
    <s v=""/>
    <s v="MAV DO BRASIL "/>
    <x v="1"/>
    <n v="0.51259999999999994"/>
    <n v="7.6889000000000003"/>
    <n v="1"/>
    <x v="9"/>
    <x v="6"/>
    <n v="543"/>
    <n v="944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6-TF"/>
    <x v="1"/>
    <x v="9"/>
    <n v="2"/>
    <n v="335619"/>
    <s v="0000-0007"/>
    <n v="7"/>
    <n v="5453931"/>
    <s v=""/>
    <s v="MAV DO BRASIL "/>
    <x v="1"/>
    <n v="0.59840000000000004"/>
    <n v="8.9760000000000009"/>
    <n v="1"/>
    <x v="9"/>
    <x v="6"/>
    <n v="599"/>
    <n v="99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08"/>
    <n v="8"/>
    <n v="5453932"/>
    <s v=""/>
    <s v="MAV DO BRASIL "/>
    <x v="1"/>
    <n v="1.6888000000000001"/>
    <n v="33.775700000000001"/>
    <n v="1"/>
    <x v="7"/>
    <x v="6"/>
    <n v="932"/>
    <n v="18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09"/>
    <n v="9"/>
    <n v="5453933"/>
    <s v=""/>
    <s v="MAV DO BRASIL "/>
    <x v="1"/>
    <n v="1.6888000000000001"/>
    <n v="33.775700000000001"/>
    <n v="1"/>
    <x v="7"/>
    <x v="6"/>
    <n v="932"/>
    <n v="18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0"/>
    <n v="10"/>
    <n v="5453934"/>
    <s v=""/>
    <s v="MAV DO BRASIL "/>
    <x v="1"/>
    <n v="1.6429"/>
    <n v="32.858800000000002"/>
    <n v="1"/>
    <x v="7"/>
    <x v="6"/>
    <n v="682"/>
    <n v="240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1"/>
    <n v="11"/>
    <n v="5453935"/>
    <s v=""/>
    <s v="MAV DO BRASIL "/>
    <x v="1"/>
    <n v="1.6429"/>
    <n v="32.858800000000002"/>
    <n v="1"/>
    <x v="7"/>
    <x v="6"/>
    <n v="682"/>
    <n v="240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2"/>
    <n v="12"/>
    <n v="5453936"/>
    <s v=""/>
    <s v="MAV DO BRASIL "/>
    <x v="1"/>
    <n v="3.8321999999999998"/>
    <n v="76.643799999999999"/>
    <n v="1"/>
    <x v="7"/>
    <x v="6"/>
    <n v="1316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3"/>
    <n v="13"/>
    <n v="5453937"/>
    <s v=""/>
    <s v="MAV DO BRASIL "/>
    <x v="1"/>
    <n v="3.8321999999999998"/>
    <n v="76.643799999999999"/>
    <n v="1"/>
    <x v="7"/>
    <x v="6"/>
    <n v="1316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4"/>
    <n v="14"/>
    <n v="5454229"/>
    <s v=""/>
    <s v="MAV DO BRASIL "/>
    <x v="1"/>
    <n v="3.8321999999999998"/>
    <n v="76.643799999999999"/>
    <n v="1"/>
    <x v="7"/>
    <x v="6"/>
    <n v="1316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5"/>
    <n v="15"/>
    <n v="5453938"/>
    <s v=""/>
    <s v="MAV DO BRASIL "/>
    <x v="1"/>
    <n v="3.5788000000000002"/>
    <n v="71.576999999999998"/>
    <n v="1"/>
    <x v="7"/>
    <x v="6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6"/>
    <n v="16"/>
    <n v="5453939"/>
    <s v=""/>
    <s v="MAV DO BRASIL "/>
    <x v="1"/>
    <n v="3.5788000000000002"/>
    <n v="71.576999999999998"/>
    <n v="1"/>
    <x v="7"/>
    <x v="6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7"/>
    <n v="17"/>
    <n v="5453940"/>
    <s v=""/>
    <s v="MAV DO BRASIL "/>
    <x v="1"/>
    <n v="3.5788000000000002"/>
    <n v="71.576999999999998"/>
    <n v="1"/>
    <x v="7"/>
    <x v="6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8"/>
    <n v="18"/>
    <n v="5453941"/>
    <s v=""/>
    <s v="MAV DO BRASIL "/>
    <x v="1"/>
    <n v="3.5788000000000002"/>
    <n v="71.576999999999998"/>
    <n v="1"/>
    <x v="7"/>
    <x v="6"/>
    <n v="1229"/>
    <n v="2912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19"/>
    <n v="19"/>
    <n v="5453942"/>
    <s v=""/>
    <s v="MAV DO BRASIL "/>
    <x v="1"/>
    <n v="3.5575000000000001"/>
    <n v="71.150300000000001"/>
    <n v="1"/>
    <x v="7"/>
    <x v="6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0"/>
    <n v="20"/>
    <n v="5453943"/>
    <s v=""/>
    <s v="MAV DO BRASIL "/>
    <x v="1"/>
    <n v="3.5575000000000001"/>
    <n v="71.150300000000001"/>
    <n v="1"/>
    <x v="7"/>
    <x v="6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1"/>
    <n v="21"/>
    <n v="5453944"/>
    <s v=""/>
    <s v="MAV DO BRASIL "/>
    <x v="1"/>
    <n v="3.5575000000000001"/>
    <n v="71.150300000000001"/>
    <n v="1"/>
    <x v="7"/>
    <x v="6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2"/>
    <n v="22"/>
    <n v="5453945"/>
    <s v=""/>
    <s v="MAV DO BRASIL "/>
    <x v="1"/>
    <n v="3.5575000000000001"/>
    <n v="71.150300000000001"/>
    <n v="1"/>
    <x v="7"/>
    <x v="6"/>
    <n v="1228"/>
    <n v="289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3"/>
    <n v="23"/>
    <n v="5453946"/>
    <s v=""/>
    <s v="MAV DO BRASIL "/>
    <x v="1"/>
    <n v="2.9740000000000002"/>
    <n v="59.481000000000002"/>
    <n v="1"/>
    <x v="7"/>
    <x v="6"/>
    <n v="1232"/>
    <n v="2414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4"/>
    <n v="24"/>
    <n v="5453947"/>
    <s v=""/>
    <s v="MAV DO BRASIL "/>
    <x v="1"/>
    <n v="2.9740000000000002"/>
    <n v="59.481000000000002"/>
    <n v="1"/>
    <x v="7"/>
    <x v="6"/>
    <n v="1232"/>
    <n v="2414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5"/>
    <n v="25"/>
    <n v="5453948"/>
    <s v=""/>
    <s v="MAV DO BRASIL "/>
    <x v="1"/>
    <n v="2.2581000000000002"/>
    <n v="45.162999999999997"/>
    <n v="1"/>
    <x v="7"/>
    <x v="6"/>
    <n v="950"/>
    <n v="237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6"/>
    <n v="26"/>
    <n v="5453949"/>
    <s v=""/>
    <s v="MAV DO BRASIL "/>
    <x v="1"/>
    <n v="2.2581000000000002"/>
    <n v="45.162999999999997"/>
    <n v="1"/>
    <x v="7"/>
    <x v="6"/>
    <n v="950"/>
    <n v="2377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7"/>
    <n v="27"/>
    <n v="5453950"/>
    <s v=""/>
    <s v="MAV DO BRASIL "/>
    <x v="1"/>
    <n v="3.1436000000000002"/>
    <n v="62.872700000000002"/>
    <n v="1"/>
    <x v="7"/>
    <x v="6"/>
    <n v="1066"/>
    <n v="294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17T00:00:00"/>
    <d v="2026-05-07T00:00:00"/>
    <d v="2026-05-17T00:00:00"/>
    <s v="INC08-TF"/>
    <x v="1"/>
    <x v="9"/>
    <n v="2"/>
    <n v="335619"/>
    <s v="0000-0028"/>
    <n v="28"/>
    <n v="5453951"/>
    <s v=""/>
    <s v="MAV DO BRASIL "/>
    <x v="1"/>
    <n v="3.1436000000000002"/>
    <n v="62.872700000000002"/>
    <n v="1"/>
    <x v="7"/>
    <x v="6"/>
    <n v="1066"/>
    <n v="2949"/>
    <d v="2026-05-11T15:09:4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72"/>
    <s v="0001-0001"/>
    <n v="1"/>
    <n v="5454276"/>
    <s v=""/>
    <s v="THIAGO FAGUNDES PEREIRA GONCALVES"/>
    <x v="2"/>
    <n v="1.8051999999999999"/>
    <n v="36.104999999999997"/>
    <n v="1"/>
    <x v="7"/>
    <x v="8"/>
    <n v="870"/>
    <n v="2075"/>
    <d v="2026-05-11T23:27:14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3"/>
    <s v="0001-0001"/>
    <n v="1"/>
    <n v="5454277"/>
    <s v=""/>
    <s v="SARACURA VIDROS"/>
    <x v="2"/>
    <n v="0.51429999999999998"/>
    <n v="10.285"/>
    <n v="1"/>
    <x v="7"/>
    <x v="6"/>
    <n v="550"/>
    <n v="935"/>
    <d v="2026-05-11T23:27:3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3"/>
    <s v="0001-0002"/>
    <n v="2"/>
    <n v="5454278"/>
    <s v=""/>
    <s v="SARACURA VIDROS"/>
    <x v="2"/>
    <n v="0.51429999999999998"/>
    <n v="10.285"/>
    <n v="1"/>
    <x v="7"/>
    <x v="6"/>
    <n v="550"/>
    <n v="935"/>
    <d v="2026-05-11T23:27:3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3"/>
    <s v="0001-0003"/>
    <n v="3"/>
    <n v="5454279"/>
    <s v=""/>
    <s v="SARACURA VIDROS"/>
    <x v="2"/>
    <n v="0.58499999999999996"/>
    <n v="11.7"/>
    <n v="1"/>
    <x v="7"/>
    <x v="9"/>
    <n v="600"/>
    <n v="975"/>
    <d v="2026-05-11T23:27:34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3"/>
    <s v="0001-0004"/>
    <n v="4"/>
    <n v="5454280"/>
    <s v=""/>
    <s v="SARACURA VIDROS"/>
    <x v="2"/>
    <n v="0.58499999999999996"/>
    <n v="11.7"/>
    <n v="1"/>
    <x v="7"/>
    <x v="9"/>
    <n v="600"/>
    <n v="975"/>
    <d v="2026-05-11T23:27:34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3"/>
    <s v="0002-0005"/>
    <n v="5"/>
    <n v="5454281"/>
    <s v=""/>
    <s v="SARACURA VIDROS"/>
    <x v="2"/>
    <n v="0.22520000000000001"/>
    <n v="4.5045000000000002"/>
    <n v="1"/>
    <x v="7"/>
    <x v="9"/>
    <n v="585"/>
    <n v="385"/>
    <d v="2026-05-11T23:27:34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4"/>
    <s v="0001-0001"/>
    <n v="1"/>
    <n v="5454282"/>
    <s v=""/>
    <s v="GRAN VIDROS"/>
    <x v="2"/>
    <n v="0.79500000000000004"/>
    <n v="15.9"/>
    <n v="1"/>
    <x v="7"/>
    <x v="6"/>
    <n v="600"/>
    <n v="1325"/>
    <d v="2026-05-11T23:27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4"/>
    <s v="0001-0002"/>
    <n v="2"/>
    <n v="5454283"/>
    <s v=""/>
    <s v="GRAN VIDROS"/>
    <x v="2"/>
    <n v="0.79500000000000004"/>
    <n v="15.9"/>
    <n v="1"/>
    <x v="7"/>
    <x v="6"/>
    <n v="600"/>
    <n v="1325"/>
    <d v="2026-05-11T23:27:5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4"/>
    <s v="0001-0003"/>
    <n v="3"/>
    <n v="5454284"/>
    <s v=""/>
    <s v="GRAN VIDROS"/>
    <x v="2"/>
    <n v="0.88719999999999999"/>
    <n v="17.745000000000001"/>
    <n v="1"/>
    <x v="7"/>
    <x v="9"/>
    <n v="650"/>
    <n v="1365"/>
    <d v="2026-05-11T23:27:5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4"/>
    <s v="0001-0004"/>
    <n v="4"/>
    <n v="5454285"/>
    <s v=""/>
    <s v="GRAN VIDROS"/>
    <x v="2"/>
    <n v="0.88719999999999999"/>
    <n v="17.745000000000001"/>
    <n v="1"/>
    <x v="7"/>
    <x v="9"/>
    <n v="650"/>
    <n v="1365"/>
    <d v="2026-05-11T23:27:5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74"/>
    <s v="0002-0005"/>
    <n v="5"/>
    <n v="5454286"/>
    <s v=""/>
    <s v="GRAN VIDROS"/>
    <x v="2"/>
    <n v="1.8286"/>
    <n v="36.573"/>
    <n v="1"/>
    <x v="7"/>
    <x v="8"/>
    <n v="835"/>
    <n v="2190"/>
    <d v="2026-05-11T23:27:5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5"/>
    <s v="0001-0001"/>
    <n v="1"/>
    <n v="5454287"/>
    <s v=""/>
    <s v="GRAN VIDROS"/>
    <x v="2"/>
    <n v="0.76500000000000001"/>
    <n v="15.3"/>
    <n v="1"/>
    <x v="7"/>
    <x v="6"/>
    <n v="600"/>
    <n v="1275"/>
    <d v="2026-05-11T23:28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5"/>
    <s v="0001-0002"/>
    <n v="2"/>
    <n v="5454288"/>
    <s v=""/>
    <s v="GRAN VIDROS"/>
    <x v="2"/>
    <n v="0.78900000000000003"/>
    <n v="15.78"/>
    <n v="1"/>
    <x v="7"/>
    <x v="9"/>
    <n v="600"/>
    <n v="131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5"/>
    <s v="0002-0003"/>
    <n v="3"/>
    <n v="5454289"/>
    <s v=""/>
    <s v="GRAN VIDROS"/>
    <x v="2"/>
    <n v="0.77100000000000002"/>
    <n v="15.42"/>
    <n v="1"/>
    <x v="7"/>
    <x v="6"/>
    <n v="600"/>
    <n v="1285"/>
    <d v="2026-05-11T23:28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5"/>
    <s v="0002-0004"/>
    <n v="4"/>
    <n v="5454290"/>
    <s v=""/>
    <s v="GRAN VIDROS"/>
    <x v="2"/>
    <n v="0.86119999999999997"/>
    <n v="17.225000000000001"/>
    <n v="1"/>
    <x v="7"/>
    <x v="9"/>
    <n v="650"/>
    <n v="132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5"/>
    <s v="0003-0005"/>
    <n v="5"/>
    <n v="5454291"/>
    <s v=""/>
    <s v="GRAN VIDROS"/>
    <x v="2"/>
    <n v="0.29399999999999998"/>
    <n v="5.88"/>
    <n v="1"/>
    <x v="7"/>
    <x v="6"/>
    <n v="400"/>
    <n v="735"/>
    <d v="2026-05-11T23:28:3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5"/>
    <s v="0003-0006"/>
    <n v="6"/>
    <n v="5454292"/>
    <s v=""/>
    <s v="GRAN VIDROS"/>
    <x v="2"/>
    <n v="0.34870000000000001"/>
    <n v="6.9749999999999996"/>
    <n v="1"/>
    <x v="7"/>
    <x v="9"/>
    <n v="450"/>
    <n v="77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75"/>
    <s v="0004-0007"/>
    <n v="7"/>
    <n v="5454293"/>
    <s v=""/>
    <s v="GRAN VIDROS"/>
    <x v="2"/>
    <n v="1.6612"/>
    <n v="33.225000000000001"/>
    <n v="1"/>
    <x v="7"/>
    <x v="8"/>
    <n v="750"/>
    <n v="221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75"/>
    <s v="0004-0008"/>
    <n v="8"/>
    <n v="5454294"/>
    <s v=""/>
    <s v="GRAN VIDROS"/>
    <x v="2"/>
    <n v="1.3733"/>
    <n v="27.466000000000001"/>
    <n v="1"/>
    <x v="7"/>
    <x v="8"/>
    <n v="620"/>
    <n v="2215"/>
    <d v="2026-05-11T23:28:33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6"/>
    <s v="0001-0001"/>
    <n v="1"/>
    <n v="5454295"/>
    <s v=""/>
    <s v="GRAN VIDROS"/>
    <x v="2"/>
    <n v="0.29599999999999999"/>
    <n v="5.92"/>
    <n v="1"/>
    <x v="7"/>
    <x v="6"/>
    <n v="400"/>
    <n v="740"/>
    <d v="2026-05-11T23:29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6"/>
    <s v="0001-0002"/>
    <n v="2"/>
    <n v="5454296"/>
    <s v=""/>
    <s v="GRAN VIDROS"/>
    <x v="2"/>
    <n v="0.35099999999999998"/>
    <n v="7.02"/>
    <n v="1"/>
    <x v="7"/>
    <x v="9"/>
    <n v="450"/>
    <n v="780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6"/>
    <s v="0002-0003"/>
    <n v="3"/>
    <n v="5454297"/>
    <s v=""/>
    <s v="GRAN VIDROS"/>
    <x v="2"/>
    <n v="0.77100000000000002"/>
    <n v="15.42"/>
    <n v="1"/>
    <x v="7"/>
    <x v="6"/>
    <n v="600"/>
    <n v="1285"/>
    <d v="2026-05-11T23:29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6"/>
    <s v="0002-0004"/>
    <n v="4"/>
    <n v="5454298"/>
    <s v=""/>
    <s v="GRAN VIDROS"/>
    <x v="2"/>
    <n v="0.86119999999999997"/>
    <n v="17.225000000000001"/>
    <n v="1"/>
    <x v="7"/>
    <x v="9"/>
    <n v="650"/>
    <n v="13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6"/>
    <s v="0003-0005"/>
    <n v="5"/>
    <n v="5454299"/>
    <s v=""/>
    <s v="GRAN VIDROS"/>
    <x v="2"/>
    <n v="0.77100000000000002"/>
    <n v="15.42"/>
    <n v="1"/>
    <x v="7"/>
    <x v="6"/>
    <n v="600"/>
    <n v="1285"/>
    <d v="2026-05-11T23:29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6"/>
    <s v="0003-0006"/>
    <n v="6"/>
    <n v="5454300"/>
    <s v=""/>
    <s v="GRAN VIDROS"/>
    <x v="2"/>
    <n v="0.86119999999999997"/>
    <n v="17.225000000000001"/>
    <n v="1"/>
    <x v="7"/>
    <x v="9"/>
    <n v="650"/>
    <n v="13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76"/>
    <s v="0004-0007"/>
    <n v="7"/>
    <n v="5454301"/>
    <s v=""/>
    <s v="GRAN VIDROS"/>
    <x v="2"/>
    <n v="1.6688000000000001"/>
    <n v="33.375"/>
    <n v="1"/>
    <x v="7"/>
    <x v="8"/>
    <n v="750"/>
    <n v="22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76"/>
    <s v="0004-0008"/>
    <n v="8"/>
    <n v="5454302"/>
    <s v=""/>
    <s v="GRAN VIDROS"/>
    <x v="2"/>
    <n v="1.3684000000000001"/>
    <n v="27.3675"/>
    <n v="1"/>
    <x v="7"/>
    <x v="8"/>
    <n v="615"/>
    <n v="2225"/>
    <d v="2026-05-11T23:29:15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7"/>
    <s v="0001-0001"/>
    <n v="1"/>
    <n v="5454303"/>
    <s v=""/>
    <s v="GRAN VIDROS"/>
    <x v="2"/>
    <n v="0.77100000000000002"/>
    <n v="15.42"/>
    <n v="1"/>
    <x v="7"/>
    <x v="6"/>
    <n v="600"/>
    <n v="128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7"/>
    <s v="0001-0002"/>
    <n v="2"/>
    <n v="5454304"/>
    <s v=""/>
    <s v="GRAN VIDROS"/>
    <x v="2"/>
    <n v="0.77100000000000002"/>
    <n v="15.42"/>
    <n v="1"/>
    <x v="7"/>
    <x v="6"/>
    <n v="600"/>
    <n v="128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7"/>
    <s v="0001-0003"/>
    <n v="3"/>
    <n v="5454305"/>
    <s v=""/>
    <s v="GRAN VIDROS"/>
    <x v="2"/>
    <n v="0.79500000000000004"/>
    <n v="15.9"/>
    <n v="1"/>
    <x v="7"/>
    <x v="9"/>
    <n v="600"/>
    <n v="132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7"/>
    <s v="0001-0004"/>
    <n v="4"/>
    <n v="5454306"/>
    <s v=""/>
    <s v="GRAN VIDROS"/>
    <x v="2"/>
    <n v="0.79500000000000004"/>
    <n v="15.9"/>
    <n v="1"/>
    <x v="7"/>
    <x v="9"/>
    <n v="600"/>
    <n v="132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7"/>
    <s v="0002-0005"/>
    <n v="5"/>
    <n v="5454307"/>
    <s v=""/>
    <s v="GRAN VIDROS"/>
    <x v="2"/>
    <n v="0.80100000000000005"/>
    <n v="16.02"/>
    <n v="1"/>
    <x v="7"/>
    <x v="6"/>
    <n v="600"/>
    <n v="133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7"/>
    <s v="0002-0006"/>
    <n v="6"/>
    <n v="5454308"/>
    <s v=""/>
    <s v="GRAN VIDROS"/>
    <x v="2"/>
    <n v="0.82499999999999996"/>
    <n v="16.5"/>
    <n v="1"/>
    <x v="7"/>
    <x v="9"/>
    <n v="600"/>
    <n v="137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7"/>
    <s v="0003-0007"/>
    <n v="7"/>
    <n v="5454309"/>
    <s v=""/>
    <s v="GRAN VIDROS"/>
    <x v="2"/>
    <n v="0.29399999999999998"/>
    <n v="5.88"/>
    <n v="1"/>
    <x v="7"/>
    <x v="6"/>
    <n v="400"/>
    <n v="735"/>
    <d v="2026-05-11T23:30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77"/>
    <s v="0003-0008"/>
    <n v="8"/>
    <n v="5454310"/>
    <s v=""/>
    <s v="GRAN VIDROS"/>
    <x v="2"/>
    <n v="0.34870000000000001"/>
    <n v="6.9749999999999996"/>
    <n v="1"/>
    <x v="7"/>
    <x v="9"/>
    <n v="450"/>
    <n v="77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77"/>
    <s v="0004-0009"/>
    <n v="9"/>
    <n v="5454311"/>
    <s v=""/>
    <s v="GRAN VIDROS"/>
    <x v="2"/>
    <n v="1.8109"/>
    <n v="36.217500000000001"/>
    <n v="1"/>
    <x v="7"/>
    <x v="8"/>
    <n v="825"/>
    <n v="2195"/>
    <d v="2026-05-11T23:30:01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8"/>
    <s v="0000-0001"/>
    <n v="1"/>
    <n v="5454312"/>
    <s v=""/>
    <s v="CONSUMIDOR AMERICANA"/>
    <x v="2"/>
    <n v="1.4063000000000001"/>
    <n v="28.126799999999999"/>
    <n v="1"/>
    <x v="7"/>
    <x v="6"/>
    <n v="1202"/>
    <n v="1170"/>
    <d v="2026-05-11T23:56:0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79"/>
    <s v="0000-0001"/>
    <n v="1"/>
    <n v="5454313"/>
    <s v=""/>
    <s v="CONSUMIDOR AMERICANA"/>
    <x v="2"/>
    <n v="1.6185"/>
    <n v="32.369999999999997"/>
    <n v="1"/>
    <x v="7"/>
    <x v="6"/>
    <n v="1245"/>
    <n v="1300"/>
    <d v="2026-05-11T23:56:2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81"/>
    <s v="0001-0001"/>
    <n v="1"/>
    <n v="5454315"/>
    <s v=""/>
    <s v="RENAN FAGUNDES PEREIRA GONCALVES"/>
    <x v="2"/>
    <n v="0.17"/>
    <n v="3.4"/>
    <n v="1"/>
    <x v="7"/>
    <x v="6"/>
    <n v="400"/>
    <n v="425"/>
    <d v="2026-05-11T23:56:5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81"/>
    <s v="0001-0002"/>
    <n v="2"/>
    <n v="5454316"/>
    <s v=""/>
    <s v="RENAN FAGUNDES PEREIRA GONCALVES"/>
    <x v="2"/>
    <n v="0.2092"/>
    <n v="4.1849999999999996"/>
    <n v="1"/>
    <x v="7"/>
    <x v="9"/>
    <n v="450"/>
    <n v="465"/>
    <d v="2026-05-11T23:56:54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82"/>
    <s v="0000-0001"/>
    <n v="1"/>
    <n v="5454317"/>
    <s v=""/>
    <s v="LAUTON VIDROS E ESQ"/>
    <x v="2"/>
    <n v="3.12"/>
    <n v="62.4"/>
    <n v="1"/>
    <x v="7"/>
    <x v="9"/>
    <n v="2400"/>
    <n v="1300"/>
    <d v="2026-05-11T23:57:10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86"/>
    <s v="0001-0001"/>
    <n v="1"/>
    <n v="5454328"/>
    <s v=""/>
    <s v="ADRIANA SATIKO MIYAMOTO"/>
    <x v="2"/>
    <n v="0.52439999999999998"/>
    <n v="10.488"/>
    <n v="1"/>
    <x v="7"/>
    <x v="8"/>
    <n v="570"/>
    <n v="920"/>
    <d v="2026-05-11T23:58:57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5687"/>
    <s v="0001-0001"/>
    <n v="1"/>
    <n v="5454329"/>
    <s v=""/>
    <s v="CONSUMIDOR AMERICANA"/>
    <x v="2"/>
    <n v="1.4555"/>
    <n v="29.11"/>
    <n v="1"/>
    <x v="7"/>
    <x v="8"/>
    <n v="710"/>
    <n v="2050"/>
    <d v="2026-05-11T23:59:26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87"/>
    <s v="0002-0002"/>
    <n v="2"/>
    <n v="5454330"/>
    <s v=""/>
    <s v="CONSUMIDOR AMERICANA"/>
    <x v="2"/>
    <n v="2.1756000000000002"/>
    <n v="43.512"/>
    <n v="1"/>
    <x v="7"/>
    <x v="9"/>
    <n v="1050"/>
    <n v="2072"/>
    <d v="2026-05-11T23:59:26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5687"/>
    <s v="0003-0003"/>
    <n v="3"/>
    <n v="5454331"/>
    <s v=""/>
    <s v="CONSUMIDOR AMERICANA"/>
    <x v="2"/>
    <n v="0.36409999999999998"/>
    <n v="7.2816000000000001"/>
    <n v="1"/>
    <x v="7"/>
    <x v="6"/>
    <n v="740"/>
    <n v="492"/>
    <d v="2026-05-11T23:59:26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87"/>
    <s v="0003-0004"/>
    <n v="4"/>
    <n v="5454332"/>
    <s v=""/>
    <s v="CONSUMIDOR AMERICANA"/>
    <x v="2"/>
    <n v="0.4219"/>
    <n v="8.4372000000000007"/>
    <n v="1"/>
    <x v="7"/>
    <x v="9"/>
    <n v="790"/>
    <n v="534"/>
    <d v="2026-05-11T23:59:26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CC"/>
    <x v="2"/>
    <x v="9"/>
    <e v="#N/A"/>
    <n v="335688"/>
    <s v="0000-0001"/>
    <n v="1"/>
    <n v="5454334"/>
    <s v=""/>
    <s v="LUCAS MATOS DE LIAO"/>
    <x v="2"/>
    <n v="0.38219999999999998"/>
    <n v="7.6436000000000002"/>
    <n v="1"/>
    <x v="7"/>
    <x v="11"/>
    <n v="985"/>
    <n v="388"/>
    <d v="2026-05-12T00:00:09"/>
    <x v="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5689"/>
    <s v="0001-0001"/>
    <n v="1"/>
    <n v="5454335"/>
    <s v=""/>
    <s v="ANTONIO VIDROS"/>
    <x v="2"/>
    <n v="1.575"/>
    <n v="31.5"/>
    <n v="1"/>
    <x v="7"/>
    <x v="9"/>
    <n v="750"/>
    <n v="2100"/>
    <d v="2026-05-12T00:00:25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06"/>
    <s v="0000-0001"/>
    <n v="1"/>
    <n v="5454381"/>
    <s v=""/>
    <s v="METAL13 ESQ"/>
    <x v="18"/>
    <n v="0.7762"/>
    <n v="15.523099999999999"/>
    <n v="1"/>
    <x v="7"/>
    <x v="6"/>
    <n v="934"/>
    <n v="831"/>
    <d v="2026-05-12T08:44:0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FB"/>
    <x v="1"/>
    <x v="9"/>
    <n v="2"/>
    <n v="335713"/>
    <s v="0001-0001"/>
    <n v="1"/>
    <n v="5454426"/>
    <s v=""/>
    <s v="SANTA FE"/>
    <x v="18"/>
    <n v="1.107"/>
    <n v="22.14"/>
    <n v="1"/>
    <x v="7"/>
    <x v="13"/>
    <n v="600"/>
    <n v="1845"/>
    <d v="2026-05-12T08:30:19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8"/>
    <s v="Sim"/>
    <m/>
    <d v="2026-05-17T00:00:00"/>
    <d v="2026-05-07T00:00:00"/>
    <d v="2026-05-17T00:00:00"/>
    <s v="INC08-PCB"/>
    <x v="1"/>
    <x v="9"/>
    <n v="2"/>
    <n v="335713"/>
    <s v="0001-0002"/>
    <n v="2"/>
    <n v="5454427"/>
    <s v=""/>
    <s v="SANTA FE"/>
    <x v="18"/>
    <n v="1.222"/>
    <n v="24.44"/>
    <n v="1"/>
    <x v="7"/>
    <x v="12"/>
    <n v="650"/>
    <n v="1880"/>
    <d v="2026-05-12T08:30:19"/>
    <x v="9"/>
    <m/>
    <m/>
    <m/>
    <m/>
    <m/>
    <m/>
    <m/>
    <m/>
    <s v="N/R"/>
    <s v="N/R"/>
    <s v="N/R"/>
    <s v="N/R"/>
    <m/>
    <s v="N/R"/>
    <s v="N/R"/>
    <s v="N/R"/>
    <s v="N/R"/>
    <m/>
  </r>
  <r>
    <x v="18"/>
    <s v="Sim"/>
    <m/>
    <d v="2026-05-17T00:00:00"/>
    <d v="2026-05-07T00:00:00"/>
    <d v="2026-05-17T00:00:00"/>
    <s v="INC08-FB"/>
    <x v="1"/>
    <x v="9"/>
    <n v="2"/>
    <n v="335713"/>
    <s v="0002-0003"/>
    <n v="3"/>
    <n v="5454428"/>
    <s v=""/>
    <s v="SANTA FE"/>
    <x v="18"/>
    <n v="1.107"/>
    <n v="22.14"/>
    <n v="1"/>
    <x v="7"/>
    <x v="13"/>
    <n v="600"/>
    <n v="1845"/>
    <d v="2026-05-12T08:30:19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8"/>
    <s v="Sim"/>
    <m/>
    <d v="2026-05-17T00:00:00"/>
    <d v="2026-05-07T00:00:00"/>
    <d v="2026-05-17T00:00:00"/>
    <s v="INC08-PCB"/>
    <x v="1"/>
    <x v="9"/>
    <n v="2"/>
    <n v="335713"/>
    <s v="0002-0004"/>
    <n v="4"/>
    <n v="5454429"/>
    <s v=""/>
    <s v="SANTA FE"/>
    <x v="18"/>
    <n v="1.1279999999999999"/>
    <n v="22.56"/>
    <n v="1"/>
    <x v="7"/>
    <x v="12"/>
    <n v="600"/>
    <n v="1880"/>
    <d v="2026-05-12T08:30:19"/>
    <x v="9"/>
    <m/>
    <m/>
    <m/>
    <m/>
    <m/>
    <m/>
    <m/>
    <m/>
    <s v="N/R"/>
    <s v="N/R"/>
    <s v="N/R"/>
    <s v="N/R"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49"/>
    <s v="0000-0001"/>
    <n v="1"/>
    <n v="5454597"/>
    <s v=""/>
    <s v="SANTA FE"/>
    <x v="18"/>
    <n v="0.40350000000000003"/>
    <n v="8.07"/>
    <n v="1"/>
    <x v="7"/>
    <x v="6"/>
    <n v="500"/>
    <n v="807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49"/>
    <s v="0000-0002"/>
    <n v="2"/>
    <n v="5454598"/>
    <s v=""/>
    <s v="SANTA FE"/>
    <x v="18"/>
    <n v="0.41560000000000002"/>
    <n v="8.3120999999999992"/>
    <n v="1"/>
    <x v="7"/>
    <x v="6"/>
    <n v="515"/>
    <n v="807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49"/>
    <s v="0000-0003"/>
    <n v="3"/>
    <n v="5454599"/>
    <s v=""/>
    <s v="SANTA FE"/>
    <x v="18"/>
    <n v="0.77"/>
    <n v="15.4"/>
    <n v="1"/>
    <x v="7"/>
    <x v="6"/>
    <n v="500"/>
    <n v="154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49"/>
    <s v="0000-0004"/>
    <n v="4"/>
    <n v="5454600"/>
    <s v=""/>
    <s v="SANTA FE"/>
    <x v="18"/>
    <n v="0.44130000000000003"/>
    <n v="8.8256999999999994"/>
    <n v="1"/>
    <x v="7"/>
    <x v="6"/>
    <n v="949"/>
    <n v="465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49"/>
    <s v="0000-0005"/>
    <n v="5"/>
    <n v="5454601"/>
    <s v=""/>
    <s v="SANTA FE"/>
    <x v="18"/>
    <n v="0.18"/>
    <n v="3.6"/>
    <n v="1"/>
    <x v="7"/>
    <x v="6"/>
    <n v="500"/>
    <n v="36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49"/>
    <s v="0001-0006"/>
    <n v="6"/>
    <n v="5454602"/>
    <s v=""/>
    <s v="SANTA FE"/>
    <x v="18"/>
    <n v="0.38159999999999999"/>
    <n v="7.6319999999999997"/>
    <n v="1"/>
    <x v="7"/>
    <x v="6"/>
    <n v="477"/>
    <n v="80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49"/>
    <s v="0001-0007"/>
    <n v="7"/>
    <n v="5454603"/>
    <s v=""/>
    <s v="SANTA FE"/>
    <x v="18"/>
    <n v="0.38159999999999999"/>
    <n v="7.6319999999999997"/>
    <n v="1"/>
    <x v="7"/>
    <x v="6"/>
    <n v="477"/>
    <n v="800"/>
    <d v="2026-05-12T09:12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749"/>
    <s v="0002-0008"/>
    <n v="8"/>
    <n v="5454604"/>
    <s v=""/>
    <s v="SANTA FE"/>
    <x v="18"/>
    <n v="0.15"/>
    <n v="3"/>
    <n v="1"/>
    <x v="7"/>
    <x v="9"/>
    <n v="500"/>
    <n v="300"/>
    <d v="2026-05-12T09:12:44"/>
    <x v="9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F"/>
    <x v="1"/>
    <x v="9"/>
    <n v="2"/>
    <n v="335789"/>
    <s v="0000-0001"/>
    <n v="1"/>
    <n v="5455034"/>
    <s v=""/>
    <s v="REI DO VIDRO"/>
    <x v="16"/>
    <n v="0.2671"/>
    <n v="5.3423999999999996"/>
    <n v="1"/>
    <x v="7"/>
    <x v="6"/>
    <n v="742"/>
    <n v="360"/>
    <d v="2026-05-12T16:11:54"/>
    <x v="9"/>
    <m/>
    <m/>
    <m/>
    <m/>
    <s v="N/R"/>
    <s v="N/R"/>
    <s v="N/R"/>
    <s v="N/R"/>
    <s v="N/R"/>
    <s v="N/R"/>
    <s v="N/R"/>
    <m/>
    <m/>
    <s v="N/R"/>
    <s v="N/R"/>
    <s v="N/R"/>
    <s v="N/R"/>
    <d v="2026-05-14T08:17:03"/>
  </r>
  <r>
    <x v="16"/>
    <s v="Sim"/>
    <m/>
    <d v="2026-05-17T00:00:00"/>
    <d v="2026-05-07T00:00:00"/>
    <d v="2026-05-17T00:00:00"/>
    <s v="INC08-TF"/>
    <x v="1"/>
    <x v="9"/>
    <n v="2"/>
    <n v="335789"/>
    <s v="0000-0002"/>
    <n v="2"/>
    <n v="5455035"/>
    <s v=""/>
    <s v="REI DO VIDRO"/>
    <x v="16"/>
    <n v="0.2671"/>
    <n v="5.3423999999999996"/>
    <n v="1"/>
    <x v="7"/>
    <x v="6"/>
    <n v="742"/>
    <n v="360"/>
    <d v="2026-05-12T16:11:5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F"/>
    <x v="1"/>
    <x v="9"/>
    <n v="2"/>
    <n v="335789"/>
    <s v="0000-0003"/>
    <n v="3"/>
    <n v="5457075"/>
    <s v=""/>
    <s v="REI DO VIDRO"/>
    <x v="16"/>
    <n v="1.5263"/>
    <n v="30.524999999999999"/>
    <n v="1"/>
    <x v="7"/>
    <x v="6"/>
    <n v="750"/>
    <n v="2035"/>
    <d v="2026-05-12T16:11:5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E12"/>
    <x v="1"/>
    <x v="9"/>
    <n v="2"/>
    <n v="335789"/>
    <s v="0001-0004"/>
    <n v="4"/>
    <n v="5457076"/>
    <s v=""/>
    <s v="REI DO VIDRO"/>
    <x v="16"/>
    <n v="1.6704000000000001"/>
    <n v="33.407499999999999"/>
    <n v="1"/>
    <x v="7"/>
    <x v="9"/>
    <n v="805"/>
    <n v="2075"/>
    <d v="2026-05-12T16:11:54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1"/>
    <n v="1"/>
    <n v="5455059"/>
    <s v=""/>
    <s v="METAL13 ESQ"/>
    <x v="18"/>
    <n v="1.982"/>
    <n v="29.729700000000001"/>
    <n v="1"/>
    <x v="9"/>
    <x v="6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2"/>
    <n v="2"/>
    <n v="5455060"/>
    <s v=""/>
    <s v="METAL13 ESQ"/>
    <x v="18"/>
    <n v="1.982"/>
    <n v="29.729700000000001"/>
    <n v="1"/>
    <x v="9"/>
    <x v="6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3"/>
    <n v="3"/>
    <n v="5455061"/>
    <s v=""/>
    <s v="METAL13 ESQ"/>
    <x v="18"/>
    <n v="1.982"/>
    <n v="29.729700000000001"/>
    <n v="1"/>
    <x v="9"/>
    <x v="6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4"/>
    <n v="4"/>
    <n v="5455062"/>
    <s v=""/>
    <s v="METAL13 ESQ"/>
    <x v="18"/>
    <n v="1.982"/>
    <n v="29.729700000000001"/>
    <n v="1"/>
    <x v="9"/>
    <x v="6"/>
    <n v="1386"/>
    <n v="143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5"/>
    <n v="5"/>
    <n v="5455063"/>
    <s v=""/>
    <s v="METAL13 ESQ"/>
    <x v="18"/>
    <n v="0.27550000000000002"/>
    <n v="4.1325000000000003"/>
    <n v="1"/>
    <x v="9"/>
    <x v="6"/>
    <n v="629"/>
    <n v="438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6"/>
    <n v="6"/>
    <n v="5455064"/>
    <s v=""/>
    <s v="METAL13 ESQ"/>
    <x v="18"/>
    <n v="0.96679999999999999"/>
    <n v="14.5017"/>
    <n v="1"/>
    <x v="9"/>
    <x v="6"/>
    <n v="615"/>
    <n v="157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7"/>
    <n v="7"/>
    <n v="5455065"/>
    <s v=""/>
    <s v="METAL13 ESQ"/>
    <x v="18"/>
    <n v="1.6938"/>
    <n v="25.407499999999999"/>
    <n v="1"/>
    <x v="9"/>
    <x v="6"/>
    <n v="879"/>
    <n v="1927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8"/>
    <n v="8"/>
    <n v="5455066"/>
    <s v=""/>
    <s v="METAL13 ESQ"/>
    <x v="18"/>
    <n v="1.6938"/>
    <n v="25.407499999999999"/>
    <n v="1"/>
    <x v="9"/>
    <x v="6"/>
    <n v="879"/>
    <n v="1927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09"/>
    <n v="9"/>
    <n v="5455067"/>
    <s v=""/>
    <s v="METAL13 ESQ"/>
    <x v="18"/>
    <n v="1.6973"/>
    <n v="25.4602"/>
    <n v="1"/>
    <x v="9"/>
    <x v="6"/>
    <n v="879"/>
    <n v="1931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6-TF"/>
    <x v="1"/>
    <x v="9"/>
    <n v="2"/>
    <n v="335796"/>
    <s v="0000-0010"/>
    <n v="10"/>
    <n v="5455068"/>
    <s v=""/>
    <s v="METAL13 ESQ"/>
    <x v="18"/>
    <n v="1.6973"/>
    <n v="25.4602"/>
    <n v="1"/>
    <x v="9"/>
    <x v="6"/>
    <n v="879"/>
    <n v="1931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1"/>
    <n v="11"/>
    <n v="5455069"/>
    <s v=""/>
    <s v="METAL13 ESQ"/>
    <x v="18"/>
    <n v="0.94320000000000004"/>
    <n v="18.863399999999999"/>
    <n v="1"/>
    <x v="7"/>
    <x v="6"/>
    <n v="894"/>
    <n v="105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2"/>
    <n v="12"/>
    <n v="5455070"/>
    <s v=""/>
    <s v="METAL13 ESQ"/>
    <x v="18"/>
    <n v="0.94320000000000004"/>
    <n v="18.863399999999999"/>
    <n v="1"/>
    <x v="7"/>
    <x v="6"/>
    <n v="894"/>
    <n v="105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3"/>
    <n v="13"/>
    <n v="5455071"/>
    <s v=""/>
    <s v="METAL13 ESQ"/>
    <x v="18"/>
    <n v="1.9238999999999999"/>
    <n v="38.477800000000002"/>
    <n v="1"/>
    <x v="7"/>
    <x v="6"/>
    <n v="894"/>
    <n v="215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4"/>
    <n v="14"/>
    <n v="5455072"/>
    <s v=""/>
    <s v="METAL13 ESQ"/>
    <x v="18"/>
    <n v="2.0099999999999998"/>
    <n v="40.199399999999997"/>
    <n v="1"/>
    <x v="7"/>
    <x v="6"/>
    <n v="934"/>
    <n v="215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5"/>
    <n v="15"/>
    <n v="5455073"/>
    <s v=""/>
    <s v="METAL13 ESQ"/>
    <x v="18"/>
    <n v="2.0099999999999998"/>
    <n v="40.199399999999997"/>
    <n v="1"/>
    <x v="7"/>
    <x v="6"/>
    <n v="934"/>
    <n v="2152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6"/>
    <n v="16"/>
    <n v="5455074"/>
    <s v=""/>
    <s v="METAL13 ESQ"/>
    <x v="18"/>
    <n v="2.6238000000000001"/>
    <n v="52.475499999999997"/>
    <n v="1"/>
    <x v="7"/>
    <x v="6"/>
    <n v="1363"/>
    <n v="192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7"/>
    <n v="17"/>
    <n v="5455075"/>
    <s v=""/>
    <s v="METAL13 ESQ"/>
    <x v="18"/>
    <n v="2.6238000000000001"/>
    <n v="52.475499999999997"/>
    <n v="1"/>
    <x v="7"/>
    <x v="6"/>
    <n v="1363"/>
    <n v="1925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8"/>
    <n v="18"/>
    <n v="5455076"/>
    <s v=""/>
    <s v="METAL13 ESQ"/>
    <x v="18"/>
    <n v="4.9355000000000002"/>
    <n v="98.7102"/>
    <n v="1"/>
    <x v="7"/>
    <x v="6"/>
    <n v="1891"/>
    <n v="261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19"/>
    <n v="19"/>
    <n v="5455077"/>
    <s v=""/>
    <s v="METAL13 ESQ"/>
    <x v="18"/>
    <n v="4.9355000000000002"/>
    <n v="98.7102"/>
    <n v="1"/>
    <x v="7"/>
    <x v="6"/>
    <n v="1891"/>
    <n v="261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796"/>
    <s v="0000-0020"/>
    <n v="20"/>
    <n v="5455078"/>
    <s v=""/>
    <s v="METAL13 ESQ"/>
    <x v="18"/>
    <n v="4.9641999999999999"/>
    <n v="99.284400000000005"/>
    <n v="1"/>
    <x v="7"/>
    <x v="6"/>
    <n v="1902"/>
    <n v="2610"/>
    <d v="2026-05-12T10:56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822"/>
    <s v="0000-0001"/>
    <n v="1"/>
    <n v="5455320"/>
    <s v=""/>
    <s v="ANTONIO WAGNER "/>
    <x v="17"/>
    <n v="0.75480000000000003"/>
    <n v="15.096"/>
    <n v="1"/>
    <x v="7"/>
    <x v="9"/>
    <n v="740"/>
    <n v="1020"/>
    <d v="2026-05-12T10:37:10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822"/>
    <s v="0000-0002"/>
    <n v="2"/>
    <n v="5455321"/>
    <s v=""/>
    <s v="ANTONIO WAGNER "/>
    <x v="17"/>
    <n v="0.72889999999999999"/>
    <n v="14.577999999999999"/>
    <n v="1"/>
    <x v="7"/>
    <x v="6"/>
    <n v="740"/>
    <n v="985"/>
    <d v="2026-05-12T10:37:10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822"/>
    <s v="0000-0003"/>
    <n v="3"/>
    <n v="5455322"/>
    <s v=""/>
    <s v="ANTONIO WAGNER "/>
    <x v="17"/>
    <n v="1.98"/>
    <n v="39.6"/>
    <n v="1"/>
    <x v="7"/>
    <x v="9"/>
    <n v="900"/>
    <n v="2200"/>
    <d v="2026-05-12T10:37:10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5825"/>
    <s v="0000-0001"/>
    <n v="1"/>
    <n v="5455359"/>
    <s v=""/>
    <s v="ANTONIO WAGNER "/>
    <x v="17"/>
    <n v="1.8096000000000001"/>
    <n v="36.191600000000001"/>
    <n v="1"/>
    <x v="7"/>
    <x v="8"/>
    <n v="865"/>
    <n v="2092"/>
    <d v="2026-05-12T10:38:17"/>
    <x v="9"/>
    <m/>
    <m/>
    <m/>
    <m/>
    <m/>
    <m/>
    <m/>
    <m/>
    <s v="N/R"/>
    <s v="N/R"/>
    <s v="N/R"/>
    <m/>
    <m/>
    <s v="N/R"/>
    <s v="N/R"/>
    <s v="N/R"/>
    <s v="N/R"/>
    <m/>
  </r>
  <r>
    <x v="19"/>
    <s v="Não"/>
    <m/>
    <d v="2026-05-17T00:00:00"/>
    <d v="2026-05-05T00:00:00"/>
    <d v="2026-05-17T00:00:00"/>
    <s v="INC08-PCB"/>
    <x v="1"/>
    <x v="9"/>
    <n v="2"/>
    <n v="335827"/>
    <s v="0001-0001"/>
    <n v="1"/>
    <n v="5455392"/>
    <s v=""/>
    <s v="VID CENTRAL"/>
    <x v="19"/>
    <n v="1.88"/>
    <n v="37.6"/>
    <n v="1"/>
    <x v="7"/>
    <x v="12"/>
    <n v="100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FB"/>
    <x v="1"/>
    <x v="9"/>
    <n v="2"/>
    <n v="335827"/>
    <s v="0001-0002"/>
    <n v="2"/>
    <n v="5455393"/>
    <s v=""/>
    <s v="VID CENTRAL"/>
    <x v="19"/>
    <n v="1.845"/>
    <n v="36.9"/>
    <n v="1"/>
    <x v="7"/>
    <x v="13"/>
    <n v="10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PCB"/>
    <x v="1"/>
    <x v="9"/>
    <n v="2"/>
    <n v="335833"/>
    <s v="0001-0001"/>
    <n v="1"/>
    <n v="5455405"/>
    <s v=""/>
    <s v="VID CENTRAL"/>
    <x v="19"/>
    <n v="1.1279999999999999"/>
    <n v="22.56"/>
    <n v="1"/>
    <x v="7"/>
    <x v="12"/>
    <n v="60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FB"/>
    <x v="1"/>
    <x v="9"/>
    <n v="2"/>
    <n v="335833"/>
    <s v="0001-0002"/>
    <n v="2"/>
    <n v="5455406"/>
    <s v=""/>
    <s v="VID CENTRAL"/>
    <x v="19"/>
    <n v="1.0147999999999999"/>
    <n v="20.295000000000002"/>
    <n v="1"/>
    <x v="7"/>
    <x v="13"/>
    <n v="55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PCB"/>
    <x v="1"/>
    <x v="9"/>
    <n v="2"/>
    <n v="335834"/>
    <s v="0001-0001"/>
    <n v="1"/>
    <n v="5455408"/>
    <s v=""/>
    <s v="VID CENTRAL"/>
    <x v="19"/>
    <n v="1.41"/>
    <n v="28.2"/>
    <n v="1"/>
    <x v="7"/>
    <x v="12"/>
    <n v="7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FB"/>
    <x v="1"/>
    <x v="9"/>
    <n v="2"/>
    <n v="335834"/>
    <s v="0001-0002"/>
    <n v="2"/>
    <n v="5455409"/>
    <s v=""/>
    <s v="VID CENTRAL"/>
    <x v="19"/>
    <n v="1.2915000000000001"/>
    <n v="25.83"/>
    <n v="1"/>
    <x v="7"/>
    <x v="13"/>
    <n v="7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PCB"/>
    <x v="1"/>
    <x v="9"/>
    <n v="2"/>
    <n v="335836"/>
    <s v="0001-0001"/>
    <n v="1"/>
    <n v="5455411"/>
    <s v=""/>
    <s v="VID CENTRAL"/>
    <x v="19"/>
    <n v="1.1279999999999999"/>
    <n v="22.56"/>
    <n v="1"/>
    <x v="7"/>
    <x v="12"/>
    <n v="60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FB"/>
    <x v="1"/>
    <x v="9"/>
    <n v="2"/>
    <n v="335836"/>
    <s v="0001-0002"/>
    <n v="2"/>
    <n v="5455412"/>
    <s v=""/>
    <s v="VID CENTRAL"/>
    <x v="19"/>
    <n v="1.0147999999999999"/>
    <n v="20.295000000000002"/>
    <n v="1"/>
    <x v="7"/>
    <x v="13"/>
    <n v="55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PCB"/>
    <x v="1"/>
    <x v="9"/>
    <n v="2"/>
    <n v="335837"/>
    <s v="0001-0001"/>
    <n v="1"/>
    <n v="5455413"/>
    <s v=""/>
    <s v="VID CENTRAL"/>
    <x v="19"/>
    <n v="1.034"/>
    <n v="20.68"/>
    <n v="1"/>
    <x v="7"/>
    <x v="12"/>
    <n v="5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PCB"/>
    <x v="1"/>
    <x v="9"/>
    <n v="2"/>
    <n v="335837"/>
    <s v="0001-0002"/>
    <n v="2"/>
    <n v="5455414"/>
    <s v=""/>
    <s v="VID CENTRAL"/>
    <x v="19"/>
    <n v="1.034"/>
    <n v="20.68"/>
    <n v="1"/>
    <x v="7"/>
    <x v="12"/>
    <n v="5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FB"/>
    <x v="1"/>
    <x v="9"/>
    <n v="2"/>
    <n v="335837"/>
    <s v="0001-0003"/>
    <n v="3"/>
    <n v="5455415"/>
    <s v=""/>
    <s v="VID CENTRAL"/>
    <x v="19"/>
    <n v="0.92249999999999999"/>
    <n v="18.45"/>
    <n v="1"/>
    <x v="7"/>
    <x v="13"/>
    <n v="5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FB"/>
    <x v="1"/>
    <x v="9"/>
    <n v="2"/>
    <n v="335837"/>
    <s v="0001-0004"/>
    <n v="4"/>
    <n v="5455416"/>
    <s v=""/>
    <s v="VID CENTRAL"/>
    <x v="19"/>
    <n v="0.92249999999999999"/>
    <n v="18.45"/>
    <n v="1"/>
    <x v="7"/>
    <x v="13"/>
    <n v="50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PCB"/>
    <x v="1"/>
    <x v="9"/>
    <n v="2"/>
    <n v="335839"/>
    <s v="0001-0001"/>
    <n v="1"/>
    <n v="5455423"/>
    <s v=""/>
    <s v="VID CENTRAL"/>
    <x v="19"/>
    <n v="1.222"/>
    <n v="24.44"/>
    <n v="1"/>
    <x v="7"/>
    <x v="12"/>
    <n v="650"/>
    <n v="1880"/>
    <d v="2026-05-11T17:03:34"/>
    <x v="9"/>
    <m/>
    <m/>
    <m/>
    <m/>
    <m/>
    <m/>
    <m/>
    <m/>
    <s v="N/R"/>
    <s v="N/R"/>
    <s v="N/R"/>
    <s v="N/R"/>
    <m/>
    <s v="N/R"/>
    <s v="N/R"/>
    <s v="N/R"/>
    <s v="N/R"/>
    <m/>
  </r>
  <r>
    <x v="19"/>
    <s v="Não"/>
    <m/>
    <d v="2026-05-17T00:00:00"/>
    <d v="2026-05-05T00:00:00"/>
    <d v="2026-05-17T00:00:00"/>
    <s v="INC08-FB"/>
    <x v="1"/>
    <x v="9"/>
    <n v="2"/>
    <n v="335839"/>
    <s v="0001-0002"/>
    <n v="2"/>
    <n v="5455424"/>
    <s v=""/>
    <s v="VID CENTRAL"/>
    <x v="19"/>
    <n v="1.1992"/>
    <n v="23.984999999999999"/>
    <n v="1"/>
    <x v="7"/>
    <x v="13"/>
    <n v="650"/>
    <n v="1845"/>
    <d v="2026-05-11T17:03:34"/>
    <x v="9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0-0001"/>
    <n v="1"/>
    <n v="5455471"/>
    <s v=""/>
    <s v="SANTA FE"/>
    <x v="18"/>
    <n v="0.45590000000000003"/>
    <n v="9.1180000000000003"/>
    <n v="1"/>
    <x v="7"/>
    <x v="6"/>
    <n v="470"/>
    <n v="97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0-0003"/>
    <n v="3"/>
    <n v="5455473"/>
    <s v=""/>
    <s v="SANTA FE"/>
    <x v="18"/>
    <n v="0.84709999999999996"/>
    <n v="16.942"/>
    <n v="1"/>
    <x v="7"/>
    <x v="6"/>
    <n v="1970"/>
    <n v="43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1-0004"/>
    <n v="4"/>
    <n v="5455474"/>
    <s v=""/>
    <s v="SANTA FE"/>
    <x v="18"/>
    <n v="0.47960000000000003"/>
    <n v="9.5914999999999999"/>
    <n v="1"/>
    <x v="7"/>
    <x v="6"/>
    <n v="667"/>
    <n v="719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1-0005"/>
    <n v="5"/>
    <n v="5455475"/>
    <s v=""/>
    <s v="SANTA FE"/>
    <x v="18"/>
    <n v="0.47960000000000003"/>
    <n v="9.5914999999999999"/>
    <n v="1"/>
    <x v="7"/>
    <x v="6"/>
    <n v="667"/>
    <n v="719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2-0006"/>
    <n v="6"/>
    <n v="5455476"/>
    <s v=""/>
    <s v="SANTA FE"/>
    <x v="18"/>
    <n v="0.25850000000000001"/>
    <n v="5.1696"/>
    <n v="1"/>
    <x v="7"/>
    <x v="6"/>
    <n v="359"/>
    <n v="72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2-0007"/>
    <n v="7"/>
    <n v="5455477"/>
    <s v=""/>
    <s v="SANTA FE"/>
    <x v="18"/>
    <n v="0.25850000000000001"/>
    <n v="5.1696"/>
    <n v="1"/>
    <x v="7"/>
    <x v="6"/>
    <n v="359"/>
    <n v="72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3-0008"/>
    <n v="8"/>
    <n v="5455478"/>
    <s v=""/>
    <s v="SANTA FE"/>
    <x v="18"/>
    <n v="0.4602"/>
    <n v="9.2040000000000006"/>
    <n v="1"/>
    <x v="7"/>
    <x v="6"/>
    <n v="650"/>
    <n v="708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3-0009"/>
    <n v="9"/>
    <n v="5455479"/>
    <s v=""/>
    <s v="SANTA FE"/>
    <x v="18"/>
    <n v="0.4602"/>
    <n v="9.2040000000000006"/>
    <n v="1"/>
    <x v="7"/>
    <x v="6"/>
    <n v="650"/>
    <n v="708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4-0010"/>
    <n v="10"/>
    <n v="5455480"/>
    <s v=""/>
    <s v="SANTA FE"/>
    <x v="18"/>
    <n v="7.5200000000000003E-2"/>
    <n v="1.5047999999999999"/>
    <n v="1"/>
    <x v="7"/>
    <x v="6"/>
    <n v="285"/>
    <n v="264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4-0011"/>
    <n v="11"/>
    <n v="5455481"/>
    <s v=""/>
    <s v="SANTA FE"/>
    <x v="18"/>
    <n v="7.5200000000000003E-2"/>
    <n v="1.5047999999999999"/>
    <n v="1"/>
    <x v="7"/>
    <x v="6"/>
    <n v="285"/>
    <n v="264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5-0012"/>
    <n v="12"/>
    <n v="5455482"/>
    <s v=""/>
    <s v="SANTA FE"/>
    <x v="18"/>
    <n v="7.0999999999999994E-2"/>
    <n v="1.4196"/>
    <n v="1"/>
    <x v="7"/>
    <x v="6"/>
    <n v="273"/>
    <n v="26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5844"/>
    <s v="0005-0013"/>
    <n v="13"/>
    <n v="5455483"/>
    <s v=""/>
    <s v="SANTA FE"/>
    <x v="18"/>
    <n v="7.0999999999999994E-2"/>
    <n v="1.4196"/>
    <n v="1"/>
    <x v="7"/>
    <x v="6"/>
    <n v="273"/>
    <n v="260"/>
    <d v="2026-05-12T10:29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876"/>
    <s v="0001-0001"/>
    <n v="1"/>
    <n v="5455986"/>
    <s v=""/>
    <s v="SANTA FE"/>
    <x v="18"/>
    <n v="0.9234"/>
    <n v="18.468"/>
    <n v="1"/>
    <x v="7"/>
    <x v="9"/>
    <n v="486"/>
    <n v="1900"/>
    <d v="2026-05-12T09:18:55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876"/>
    <s v="0001-0002"/>
    <n v="2"/>
    <n v="5455987"/>
    <s v=""/>
    <s v="SANTA FE"/>
    <x v="18"/>
    <n v="0.9234"/>
    <n v="18.468"/>
    <n v="1"/>
    <x v="7"/>
    <x v="8"/>
    <n v="486"/>
    <n v="1900"/>
    <d v="2026-05-12T09:18:55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5878"/>
    <s v="0001-0001"/>
    <n v="1"/>
    <n v="5456000"/>
    <s v=""/>
    <s v="SANTA FE"/>
    <x v="18"/>
    <n v="0.95760000000000001"/>
    <n v="19.152000000000001"/>
    <n v="1"/>
    <x v="7"/>
    <x v="9"/>
    <n v="456"/>
    <n v="2100"/>
    <d v="2026-05-12T09:19:23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878"/>
    <s v="0001-0002"/>
    <n v="2"/>
    <n v="5456001"/>
    <s v=""/>
    <s v="SANTA FE"/>
    <x v="18"/>
    <n v="0.95760000000000001"/>
    <n v="19.152000000000001"/>
    <n v="1"/>
    <x v="7"/>
    <x v="8"/>
    <n v="456"/>
    <n v="2100"/>
    <d v="2026-05-12T09:19:23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882"/>
    <s v="0000-0001"/>
    <n v="1"/>
    <n v="5455710"/>
    <s v=""/>
    <s v="SANTA FE"/>
    <x v="18"/>
    <n v="0.7248"/>
    <n v="14.496"/>
    <n v="1"/>
    <x v="7"/>
    <x v="8"/>
    <n v="1510"/>
    <n v="480"/>
    <d v="2026-05-12T10:17:53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883"/>
    <s v="0000-0001"/>
    <n v="1"/>
    <n v="5455711"/>
    <s v=""/>
    <s v="SANTA FE"/>
    <x v="18"/>
    <n v="0.65569999999999995"/>
    <n v="13.1136"/>
    <n v="1"/>
    <x v="7"/>
    <x v="8"/>
    <n v="683"/>
    <n v="960"/>
    <d v="2026-05-12T11:11:45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883"/>
    <s v="0000-0002"/>
    <n v="2"/>
    <n v="5455712"/>
    <s v=""/>
    <s v="SANTA FE"/>
    <x v="18"/>
    <n v="1.008"/>
    <n v="20.16"/>
    <n v="1"/>
    <x v="7"/>
    <x v="8"/>
    <n v="1050"/>
    <n v="960"/>
    <d v="2026-05-12T11:11:45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908"/>
    <s v="0000-0001"/>
    <n v="1"/>
    <n v="5456074"/>
    <s v=""/>
    <s v="SANTA FE"/>
    <x v="18"/>
    <n v="0.69479999999999997"/>
    <n v="13.896000000000001"/>
    <n v="1"/>
    <x v="7"/>
    <x v="8"/>
    <n v="772"/>
    <n v="900"/>
    <d v="2026-05-12T11:38:23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908"/>
    <s v="0000-0002"/>
    <n v="2"/>
    <n v="5456367"/>
    <s v=""/>
    <s v="SANTA FE"/>
    <x v="18"/>
    <n v="0.69479999999999997"/>
    <n v="13.896000000000001"/>
    <n v="1"/>
    <x v="7"/>
    <x v="8"/>
    <n v="772"/>
    <n v="900"/>
    <d v="2026-05-12T11:38:23"/>
    <x v="9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F"/>
    <x v="1"/>
    <x v="9"/>
    <n v="2"/>
    <n v="335910"/>
    <s v="0000-0003"/>
    <n v="3"/>
    <n v="5456081"/>
    <s v=""/>
    <s v="BERTAJONI VIDROS"/>
    <x v="16"/>
    <n v="0.76219999999999999"/>
    <n v="15.244"/>
    <n v="1"/>
    <x v="7"/>
    <x v="6"/>
    <n v="370"/>
    <n v="2060"/>
    <d v="2026-05-12T11:41:0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E16"/>
    <x v="1"/>
    <x v="9"/>
    <n v="2"/>
    <n v="335910"/>
    <s v="0001-0001"/>
    <n v="1"/>
    <n v="5456079"/>
    <s v=""/>
    <s v="BERTAJONI VIDROS"/>
    <x v="16"/>
    <n v="0.67820000000000003"/>
    <n v="13.563000000000001"/>
    <n v="1"/>
    <x v="7"/>
    <x v="8"/>
    <n v="330"/>
    <n v="2055"/>
    <d v="2026-05-12T11:41:07"/>
    <x v="9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E16"/>
    <x v="1"/>
    <x v="9"/>
    <n v="2"/>
    <n v="335910"/>
    <s v="0002-0002"/>
    <n v="2"/>
    <n v="5456080"/>
    <s v=""/>
    <s v="BERTAJONI VIDROS"/>
    <x v="16"/>
    <n v="1.8494999999999999"/>
    <n v="36.99"/>
    <n v="1"/>
    <x v="7"/>
    <x v="8"/>
    <n v="900"/>
    <n v="2055"/>
    <d v="2026-05-12T11:41:07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921"/>
    <s v="0000-0001"/>
    <n v="1"/>
    <n v="5456203"/>
    <s v=""/>
    <s v="SANTA FE"/>
    <x v="18"/>
    <n v="0.80459999999999998"/>
    <n v="16.0914"/>
    <n v="1"/>
    <x v="7"/>
    <x v="8"/>
    <n v="617"/>
    <n v="1304"/>
    <d v="2026-05-12T12:09:24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6"/>
    <x v="1"/>
    <x v="9"/>
    <n v="2"/>
    <n v="335921"/>
    <s v="0000-0002"/>
    <n v="2"/>
    <n v="5456204"/>
    <s v=""/>
    <s v="SANTA FE"/>
    <x v="18"/>
    <n v="0.80459999999999998"/>
    <n v="16.0914"/>
    <n v="1"/>
    <x v="7"/>
    <x v="8"/>
    <n v="617"/>
    <n v="1304"/>
    <d v="2026-05-12T12:09:24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926"/>
    <s v="0001-0001"/>
    <n v="1"/>
    <n v="5456235"/>
    <s v=""/>
    <s v="VID SAO PAULO"/>
    <x v="17"/>
    <n v="0.33479999999999999"/>
    <n v="6.6970000000000001"/>
    <n v="1"/>
    <x v="7"/>
    <x v="6"/>
    <n v="370"/>
    <n v="905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F"/>
    <x v="1"/>
    <x v="9"/>
    <n v="2"/>
    <n v="335926"/>
    <s v="0001-0002"/>
    <n v="2"/>
    <n v="5456236"/>
    <s v=""/>
    <s v="VID SAO PAULO"/>
    <x v="17"/>
    <n v="0.33479999999999999"/>
    <n v="6.6970000000000001"/>
    <n v="1"/>
    <x v="7"/>
    <x v="6"/>
    <n v="370"/>
    <n v="905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926"/>
    <s v="0001-0003"/>
    <n v="3"/>
    <n v="5456237"/>
    <s v=""/>
    <s v="VID SAO PAULO"/>
    <x v="17"/>
    <n v="0.39900000000000002"/>
    <n v="7.98"/>
    <n v="1"/>
    <x v="7"/>
    <x v="9"/>
    <n v="420"/>
    <n v="950"/>
    <d v="2026-05-12T13:23:48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926"/>
    <s v="0001-0004"/>
    <n v="4"/>
    <n v="5456238"/>
    <s v=""/>
    <s v="VID SAO PAULO"/>
    <x v="17"/>
    <n v="0.39900000000000002"/>
    <n v="7.98"/>
    <n v="1"/>
    <x v="7"/>
    <x v="9"/>
    <n v="420"/>
    <n v="950"/>
    <d v="2026-05-12T13:23:48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1"/>
    <n v="1"/>
    <n v="5456309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2"/>
    <n v="2"/>
    <n v="5456310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3"/>
    <n v="3"/>
    <n v="5456311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4"/>
    <n v="4"/>
    <n v="5456312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5"/>
    <n v="5"/>
    <n v="5456313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6"/>
    <n v="6"/>
    <n v="5456314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7"/>
    <n v="7"/>
    <n v="5456315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8"/>
    <n v="8"/>
    <n v="5456316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09"/>
    <n v="9"/>
    <n v="5456317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10"/>
    <n v="10"/>
    <n v="5456318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11"/>
    <n v="11"/>
    <n v="5456319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7"/>
    <s v="0000-0012"/>
    <n v="12"/>
    <n v="5456320"/>
    <s v=""/>
    <s v="VID SAO PAULO"/>
    <x v="17"/>
    <n v="1.1688000000000001"/>
    <n v="17.531199999999998"/>
    <n v="1"/>
    <x v="9"/>
    <x v="6"/>
    <n v="2125"/>
    <n v="550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1"/>
    <n v="1"/>
    <n v="5456321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2"/>
    <n v="2"/>
    <n v="5456322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3"/>
    <n v="3"/>
    <n v="5456323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4"/>
    <n v="4"/>
    <n v="5456324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5"/>
    <n v="5"/>
    <n v="5456325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6"/>
    <n v="6"/>
    <n v="5456326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7"/>
    <n v="7"/>
    <n v="5456327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8"/>
    <n v="8"/>
    <n v="5456328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09"/>
    <n v="9"/>
    <n v="5456329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10"/>
    <n v="10"/>
    <n v="5456330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11"/>
    <n v="11"/>
    <n v="5456331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38"/>
    <s v="0000-0012"/>
    <n v="12"/>
    <n v="5456332"/>
    <s v=""/>
    <s v="VID SAO PAULO"/>
    <x v="17"/>
    <n v="1.8572"/>
    <n v="27.858799999999999"/>
    <n v="1"/>
    <x v="9"/>
    <x v="6"/>
    <n v="2125"/>
    <n v="874"/>
    <d v="2026-05-12T13:23:4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Q"/>
    <x v="2"/>
    <x v="9"/>
    <e v="#N/A"/>
    <n v="335941"/>
    <s v="0000-0001"/>
    <n v="1"/>
    <n v="5456346"/>
    <s v=""/>
    <s v="SANTA FE"/>
    <x v="18"/>
    <n v="1.5696000000000001"/>
    <n v="31.391999999999999"/>
    <n v="1"/>
    <x v="7"/>
    <x v="15"/>
    <n v="1440"/>
    <n v="1090"/>
    <d v="2026-05-12T13:24:57"/>
    <x v="9"/>
    <m/>
    <m/>
    <m/>
    <m/>
    <m/>
    <m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6"/>
    <x v="1"/>
    <x v="9"/>
    <n v="2"/>
    <n v="335946"/>
    <s v="0001-0001"/>
    <n v="1"/>
    <n v="5456353"/>
    <s v=""/>
    <s v="VID SAO PAULO"/>
    <x v="17"/>
    <n v="1.6392"/>
    <n v="32.784999999999997"/>
    <n v="1"/>
    <x v="7"/>
    <x v="8"/>
    <n v="790"/>
    <n v="2075"/>
    <d v="2026-05-12T13:29:01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5947"/>
    <s v="0001-0001"/>
    <n v="1"/>
    <n v="5456354"/>
    <s v=""/>
    <s v="JOAO VIDRACEIRO"/>
    <x v="15"/>
    <n v="0.20930000000000001"/>
    <n v="4.1859999999999999"/>
    <n v="1"/>
    <x v="7"/>
    <x v="9"/>
    <n v="455"/>
    <n v="460"/>
    <d v="2026-05-12T14:19:19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8-TE12"/>
    <x v="1"/>
    <x v="9"/>
    <n v="2"/>
    <n v="335948"/>
    <s v="0001-0001"/>
    <n v="1"/>
    <n v="5456355"/>
    <s v=""/>
    <s v="VID SAO PAULO"/>
    <x v="17"/>
    <n v="0.32990000000000003"/>
    <n v="6.5983999999999998"/>
    <n v="1"/>
    <x v="7"/>
    <x v="9"/>
    <n v="586"/>
    <n v="563"/>
    <d v="2026-05-12T13:29:01"/>
    <x v="9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51"/>
    <s v="0000-0001"/>
    <n v="1"/>
    <n v="5456475"/>
    <s v=""/>
    <s v="VID SAO PAULO"/>
    <x v="17"/>
    <n v="0.52680000000000005"/>
    <n v="7.9020999999999999"/>
    <n v="1"/>
    <x v="9"/>
    <x v="6"/>
    <n v="758"/>
    <n v="695"/>
    <d v="2026-05-12T13:29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17T00:00:00"/>
    <d v="2026-05-06T00:00:00"/>
    <d v="2026-05-17T00:00:00"/>
    <s v="INC06-TF"/>
    <x v="1"/>
    <x v="9"/>
    <n v="2"/>
    <n v="335951"/>
    <s v="0000-0002"/>
    <n v="2"/>
    <n v="5456476"/>
    <s v=""/>
    <s v="VID SAO PAULO"/>
    <x v="17"/>
    <n v="0.52680000000000005"/>
    <n v="7.9020999999999999"/>
    <n v="1"/>
    <x v="9"/>
    <x v="6"/>
    <n v="758"/>
    <n v="695"/>
    <d v="2026-05-12T13:29:0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E12"/>
    <x v="1"/>
    <x v="9"/>
    <n v="2"/>
    <n v="336003"/>
    <s v="0001-0001"/>
    <n v="1"/>
    <n v="5456849"/>
    <s v=""/>
    <s v="GRANGUELLI VID"/>
    <x v="18"/>
    <n v="1.175"/>
    <n v="23.5"/>
    <n v="1"/>
    <x v="7"/>
    <x v="9"/>
    <n v="500"/>
    <n v="2350"/>
    <d v="2026-05-12T15:05:31"/>
    <x v="9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17T00:00:00"/>
    <d v="2026-05-07T00:00:00"/>
    <d v="2026-05-17T00:00:00"/>
    <s v="INC08-TF"/>
    <x v="1"/>
    <x v="9"/>
    <n v="2"/>
    <n v="336003"/>
    <s v="0001-0002"/>
    <n v="2"/>
    <n v="5456850"/>
    <s v=""/>
    <s v="GRANGUELLI VID"/>
    <x v="18"/>
    <n v="1.0395000000000001"/>
    <n v="20.79"/>
    <n v="1"/>
    <x v="7"/>
    <x v="6"/>
    <n v="450"/>
    <n v="2310"/>
    <d v="2026-05-12T15:05:31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1"/>
    <n v="1"/>
    <n v="5456869"/>
    <s v=""/>
    <s v="LAUTON VIDROS E ESQ"/>
    <x v="2"/>
    <n v="1.3363"/>
    <n v="20.044899999999998"/>
    <n v="1"/>
    <x v="9"/>
    <x v="6"/>
    <n v="686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2"/>
    <n v="2"/>
    <n v="5456870"/>
    <s v=""/>
    <s v="LAUTON VIDROS E ESQ"/>
    <x v="2"/>
    <n v="1.3363"/>
    <n v="20.044899999999998"/>
    <n v="1"/>
    <x v="9"/>
    <x v="6"/>
    <n v="686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3"/>
    <n v="3"/>
    <n v="5456871"/>
    <s v=""/>
    <s v="LAUTON VIDROS E ESQ"/>
    <x v="2"/>
    <n v="1.3363"/>
    <n v="20.044899999999998"/>
    <n v="1"/>
    <x v="9"/>
    <x v="6"/>
    <n v="686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4"/>
    <n v="4"/>
    <n v="5456872"/>
    <s v=""/>
    <s v="LAUTON VIDROS E ESQ"/>
    <x v="2"/>
    <n v="1.2466999999999999"/>
    <n v="18.700800000000001"/>
    <n v="1"/>
    <x v="9"/>
    <x v="6"/>
    <n v="64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5"/>
    <n v="5"/>
    <n v="5456873"/>
    <s v=""/>
    <s v="LAUTON VIDROS E ESQ"/>
    <x v="2"/>
    <n v="1.2466999999999999"/>
    <n v="18.700800000000001"/>
    <n v="1"/>
    <x v="9"/>
    <x v="6"/>
    <n v="64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6"/>
    <n v="6"/>
    <n v="5456874"/>
    <s v=""/>
    <s v="LAUTON VIDROS E ESQ"/>
    <x v="2"/>
    <n v="1.2466999999999999"/>
    <n v="18.700800000000001"/>
    <n v="1"/>
    <x v="9"/>
    <x v="6"/>
    <n v="64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7"/>
    <n v="7"/>
    <n v="5456875"/>
    <s v=""/>
    <s v="LAUTON VIDROS E ESQ"/>
    <x v="2"/>
    <n v="1.1688000000000001"/>
    <n v="17.532"/>
    <n v="1"/>
    <x v="9"/>
    <x v="6"/>
    <n v="60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8"/>
    <n v="8"/>
    <n v="5456876"/>
    <s v=""/>
    <s v="LAUTON VIDROS E ESQ"/>
    <x v="2"/>
    <n v="1.1688000000000001"/>
    <n v="17.532"/>
    <n v="1"/>
    <x v="9"/>
    <x v="6"/>
    <n v="600"/>
    <n v="1948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09"/>
    <n v="9"/>
    <n v="5456877"/>
    <s v=""/>
    <s v="LAUTON VIDROS E ESQ"/>
    <x v="2"/>
    <n v="1.377"/>
    <n v="20.655100000000001"/>
    <n v="1"/>
    <x v="9"/>
    <x v="6"/>
    <n v="712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0"/>
    <n v="10"/>
    <n v="5456878"/>
    <s v=""/>
    <s v="LAUTON VIDROS E ESQ"/>
    <x v="2"/>
    <n v="1.377"/>
    <n v="20.655100000000001"/>
    <n v="1"/>
    <x v="9"/>
    <x v="6"/>
    <n v="712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1"/>
    <n v="11"/>
    <n v="5456879"/>
    <s v=""/>
    <s v="LAUTON VIDROS E ESQ"/>
    <x v="2"/>
    <n v="1.3731"/>
    <n v="20.597100000000001"/>
    <n v="1"/>
    <x v="9"/>
    <x v="6"/>
    <n v="710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2"/>
    <n v="12"/>
    <n v="5456880"/>
    <s v=""/>
    <s v="LAUTON VIDROS E ESQ"/>
    <x v="2"/>
    <n v="1.3731"/>
    <n v="20.597100000000001"/>
    <n v="1"/>
    <x v="9"/>
    <x v="6"/>
    <n v="710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3"/>
    <n v="13"/>
    <n v="5456881"/>
    <s v=""/>
    <s v="LAUTON VIDROS E ESQ"/>
    <x v="2"/>
    <n v="1.3731"/>
    <n v="20.597100000000001"/>
    <n v="1"/>
    <x v="9"/>
    <x v="6"/>
    <n v="710"/>
    <n v="193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4"/>
    <n v="14"/>
    <n v="5456882"/>
    <s v=""/>
    <s v="LAUTON VIDROS E ESQ"/>
    <x v="2"/>
    <n v="3.2206999999999999"/>
    <n v="48.311100000000003"/>
    <n v="1"/>
    <x v="9"/>
    <x v="6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5"/>
    <n v="15"/>
    <n v="5456883"/>
    <s v=""/>
    <s v="LAUTON VIDROS E ESQ"/>
    <x v="2"/>
    <n v="3.2206999999999999"/>
    <n v="48.311100000000003"/>
    <n v="1"/>
    <x v="9"/>
    <x v="6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6"/>
    <n v="16"/>
    <n v="5456884"/>
    <s v=""/>
    <s v="LAUTON VIDROS E ESQ"/>
    <x v="2"/>
    <n v="3.2206999999999999"/>
    <n v="48.311100000000003"/>
    <n v="1"/>
    <x v="9"/>
    <x v="6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7"/>
    <n v="17"/>
    <n v="5456885"/>
    <s v=""/>
    <s v="LAUTON VIDROS E ESQ"/>
    <x v="2"/>
    <n v="3.2206999999999999"/>
    <n v="48.311100000000003"/>
    <n v="1"/>
    <x v="9"/>
    <x v="6"/>
    <n v="1427"/>
    <n v="2257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8"/>
    <n v="18"/>
    <n v="5456886"/>
    <s v=""/>
    <s v="LAUTON VIDROS E ESQ"/>
    <x v="2"/>
    <n v="3.2130999999999998"/>
    <n v="48.197000000000003"/>
    <n v="1"/>
    <x v="9"/>
    <x v="6"/>
    <n v="1437"/>
    <n v="223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19"/>
    <n v="19"/>
    <n v="5456887"/>
    <s v=""/>
    <s v="LAUTON VIDROS E ESQ"/>
    <x v="2"/>
    <n v="3.2130999999999998"/>
    <n v="48.197000000000003"/>
    <n v="1"/>
    <x v="9"/>
    <x v="6"/>
    <n v="1437"/>
    <n v="223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0"/>
    <n v="20"/>
    <n v="5456888"/>
    <s v=""/>
    <s v="LAUTON VIDROS E ESQ"/>
    <x v="2"/>
    <n v="3.2130999999999998"/>
    <n v="48.197000000000003"/>
    <n v="1"/>
    <x v="9"/>
    <x v="6"/>
    <n v="1437"/>
    <n v="223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1"/>
    <n v="21"/>
    <n v="5456889"/>
    <s v=""/>
    <s v="LAUTON VIDROS E ESQ"/>
    <x v="2"/>
    <n v="1.4779"/>
    <n v="22.167999999999999"/>
    <n v="1"/>
    <x v="9"/>
    <x v="6"/>
    <n v="658"/>
    <n v="224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2"/>
    <n v="22"/>
    <n v="5456890"/>
    <s v=""/>
    <s v="LAUTON VIDROS E ESQ"/>
    <x v="2"/>
    <n v="1.4779"/>
    <n v="22.167999999999999"/>
    <n v="1"/>
    <x v="9"/>
    <x v="6"/>
    <n v="658"/>
    <n v="224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3"/>
    <n v="23"/>
    <n v="5456891"/>
    <s v=""/>
    <s v="LAUTON VIDROS E ESQ"/>
    <x v="2"/>
    <n v="1.4779"/>
    <n v="22.167999999999999"/>
    <n v="1"/>
    <x v="9"/>
    <x v="6"/>
    <n v="658"/>
    <n v="224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4"/>
    <n v="24"/>
    <n v="5456892"/>
    <s v=""/>
    <s v="LAUTON VIDROS E ESQ"/>
    <x v="2"/>
    <n v="2.5716000000000001"/>
    <n v="38.574399999999997"/>
    <n v="1"/>
    <x v="9"/>
    <x v="6"/>
    <n v="1122"/>
    <n v="229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5"/>
    <n v="25"/>
    <n v="5456893"/>
    <s v=""/>
    <s v="LAUTON VIDROS E ESQ"/>
    <x v="2"/>
    <n v="2.5716000000000001"/>
    <n v="38.574399999999997"/>
    <n v="1"/>
    <x v="9"/>
    <x v="6"/>
    <n v="1122"/>
    <n v="229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6"/>
    <n v="26"/>
    <n v="5456894"/>
    <s v=""/>
    <s v="LAUTON VIDROS E ESQ"/>
    <x v="2"/>
    <n v="1.1153999999999999"/>
    <n v="16.7316"/>
    <n v="1"/>
    <x v="9"/>
    <x v="6"/>
    <n v="584"/>
    <n v="1910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7"/>
    <n v="27"/>
    <n v="5456895"/>
    <s v=""/>
    <s v="LAUTON VIDROS E ESQ"/>
    <x v="2"/>
    <n v="1.1153999999999999"/>
    <n v="16.7316"/>
    <n v="1"/>
    <x v="9"/>
    <x v="6"/>
    <n v="584"/>
    <n v="1910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8"/>
    <n v="28"/>
    <n v="5456896"/>
    <s v=""/>
    <s v="LAUTON VIDROS E ESQ"/>
    <x v="2"/>
    <n v="1.1153999999999999"/>
    <n v="16.7316"/>
    <n v="1"/>
    <x v="9"/>
    <x v="6"/>
    <n v="584"/>
    <n v="1910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29"/>
    <n v="29"/>
    <n v="5456897"/>
    <s v=""/>
    <s v="LAUTON VIDROS E ESQ"/>
    <x v="2"/>
    <n v="0.52170000000000005"/>
    <n v="7.8250000000000002"/>
    <n v="1"/>
    <x v="9"/>
    <x v="6"/>
    <n v="627"/>
    <n v="83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30"/>
    <n v="30"/>
    <n v="5456898"/>
    <s v=""/>
    <s v="LAUTON VIDROS E ESQ"/>
    <x v="2"/>
    <n v="0.52170000000000005"/>
    <n v="7.8250000000000002"/>
    <n v="1"/>
    <x v="9"/>
    <x v="6"/>
    <n v="627"/>
    <n v="83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31"/>
    <n v="31"/>
    <n v="5456899"/>
    <s v=""/>
    <s v="LAUTON VIDROS E ESQ"/>
    <x v="2"/>
    <n v="0.97770000000000001"/>
    <n v="14.664999999999999"/>
    <n v="1"/>
    <x v="9"/>
    <x v="6"/>
    <n v="932"/>
    <n v="1049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32"/>
    <n v="32"/>
    <n v="5456900"/>
    <s v=""/>
    <s v="LAUTON VIDROS E ESQ"/>
    <x v="2"/>
    <n v="0.70720000000000005"/>
    <n v="10.608000000000001"/>
    <n v="1"/>
    <x v="9"/>
    <x v="6"/>
    <n v="850"/>
    <n v="832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33"/>
    <n v="33"/>
    <n v="5456901"/>
    <s v=""/>
    <s v="LAUTON VIDROS E ESQ"/>
    <x v="2"/>
    <n v="1.2153"/>
    <n v="18.229600000000001"/>
    <n v="1"/>
    <x v="9"/>
    <x v="6"/>
    <n v="631"/>
    <n v="1926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6-TF"/>
    <x v="1"/>
    <x v="9"/>
    <n v="2"/>
    <n v="336009"/>
    <s v="0000-0034"/>
    <n v="34"/>
    <n v="5456902"/>
    <s v=""/>
    <s v="LAUTON VIDROS E ESQ"/>
    <x v="2"/>
    <n v="1.5496000000000001"/>
    <n v="23.2439"/>
    <n v="1"/>
    <x v="9"/>
    <x v="6"/>
    <n v="789"/>
    <n v="1964"/>
    <d v="2026-05-12T15:50:4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0"/>
    <s v="0001-0001"/>
    <n v="1"/>
    <n v="5456903"/>
    <s v=""/>
    <s v="ANTONIO VIDROS"/>
    <x v="2"/>
    <n v="1.3975"/>
    <n v="27.95"/>
    <n v="1"/>
    <x v="7"/>
    <x v="9"/>
    <n v="650"/>
    <n v="2150"/>
    <d v="2026-05-12T15:51:05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0"/>
    <s v="0001-0002"/>
    <n v="2"/>
    <n v="5456904"/>
    <s v=""/>
    <s v="ANTONIO VIDROS"/>
    <x v="2"/>
    <n v="1.3975"/>
    <n v="27.95"/>
    <n v="1"/>
    <x v="7"/>
    <x v="9"/>
    <n v="650"/>
    <n v="2150"/>
    <d v="2026-05-12T15:51:05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2"/>
    <s v="0000-0001"/>
    <n v="1"/>
    <n v="5456906"/>
    <s v=""/>
    <s v="DOUGLAS ALMEIDA SILVA"/>
    <x v="2"/>
    <n v="1.0426"/>
    <n v="20.853000000000002"/>
    <n v="1"/>
    <x v="7"/>
    <x v="6"/>
    <n v="450"/>
    <n v="2317"/>
    <d v="2026-05-12T15:51:2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6014"/>
    <s v="0000-0002"/>
    <n v="2"/>
    <n v="5456910"/>
    <s v=""/>
    <s v="LIDIA GIATTI"/>
    <x v="2"/>
    <n v="1.6341000000000001"/>
    <n v="32.682000000000002"/>
    <n v="1"/>
    <x v="7"/>
    <x v="8"/>
    <n v="780"/>
    <n v="2095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6014"/>
    <s v="0000-0003"/>
    <n v="3"/>
    <n v="5456911"/>
    <s v=""/>
    <s v="LIDIA GIATTI"/>
    <x v="2"/>
    <n v="1.6068"/>
    <n v="32.136000000000003"/>
    <n v="1"/>
    <x v="7"/>
    <x v="8"/>
    <n v="780"/>
    <n v="2060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6"/>
    <x v="1"/>
    <x v="9"/>
    <n v="2"/>
    <n v="336014"/>
    <s v="0001-0001"/>
    <n v="1"/>
    <n v="5456909"/>
    <s v=""/>
    <s v="LIDIA GIATTI"/>
    <x v="2"/>
    <n v="1.6759999999999999"/>
    <n v="33.520000000000003"/>
    <n v="1"/>
    <x v="7"/>
    <x v="8"/>
    <n v="800"/>
    <n v="2095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4"/>
    <s v="0002-0004"/>
    <n v="4"/>
    <n v="5456912"/>
    <s v=""/>
    <s v="LIDIA GIATTI"/>
    <x v="2"/>
    <n v="0.39400000000000002"/>
    <n v="7.88"/>
    <n v="1"/>
    <x v="7"/>
    <x v="9"/>
    <n v="400"/>
    <n v="985"/>
    <d v="2026-05-12T15:51:38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5"/>
    <s v="0001-0001"/>
    <n v="1"/>
    <n v="5456913"/>
    <s v=""/>
    <s v="ISLAWAN WESLEY DA SILVA"/>
    <x v="2"/>
    <n v="0.32850000000000001"/>
    <n v="6.57"/>
    <n v="1"/>
    <x v="7"/>
    <x v="6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5"/>
    <s v="0001-0002"/>
    <n v="2"/>
    <n v="5456914"/>
    <s v=""/>
    <s v="ISLAWAN WESLEY DA SILVA"/>
    <x v="2"/>
    <n v="0.32850000000000001"/>
    <n v="6.57"/>
    <n v="1"/>
    <x v="7"/>
    <x v="6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5"/>
    <s v="0001-0003"/>
    <n v="3"/>
    <n v="5456915"/>
    <s v=""/>
    <s v="ISLAWAN WESLEY DA SILVA"/>
    <x v="2"/>
    <n v="0.32850000000000001"/>
    <n v="6.57"/>
    <n v="1"/>
    <x v="7"/>
    <x v="6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5"/>
    <s v="0001-0004"/>
    <n v="4"/>
    <n v="5456916"/>
    <s v=""/>
    <s v="ISLAWAN WESLEY DA SILVA"/>
    <x v="2"/>
    <n v="0.32850000000000001"/>
    <n v="6.57"/>
    <n v="1"/>
    <x v="7"/>
    <x v="6"/>
    <n v="300"/>
    <n v="1095"/>
    <d v="2026-05-12T15:51:49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5"/>
    <s v="0001-0005"/>
    <n v="5"/>
    <n v="5456917"/>
    <s v=""/>
    <s v="ISLAWAN WESLEY DA SILVA"/>
    <x v="2"/>
    <n v="0.3972"/>
    <n v="7.9450000000000003"/>
    <n v="1"/>
    <x v="7"/>
    <x v="9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5"/>
    <s v="0001-0006"/>
    <n v="6"/>
    <n v="5456918"/>
    <s v=""/>
    <s v="ISLAWAN WESLEY DA SILVA"/>
    <x v="2"/>
    <n v="0.3972"/>
    <n v="7.9450000000000003"/>
    <n v="1"/>
    <x v="7"/>
    <x v="9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5"/>
    <s v="0001-0007"/>
    <n v="7"/>
    <n v="5456919"/>
    <s v=""/>
    <s v="ISLAWAN WESLEY DA SILVA"/>
    <x v="2"/>
    <n v="0.3972"/>
    <n v="7.9450000000000003"/>
    <n v="1"/>
    <x v="7"/>
    <x v="9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5"/>
    <s v="0001-0008"/>
    <n v="8"/>
    <n v="5456920"/>
    <s v=""/>
    <s v="ISLAWAN WESLEY DA SILVA"/>
    <x v="2"/>
    <n v="0.3972"/>
    <n v="7.9450000000000003"/>
    <n v="1"/>
    <x v="7"/>
    <x v="9"/>
    <n v="350"/>
    <n v="1135"/>
    <d v="2026-05-12T15:51:49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7"/>
    <s v="0001-0001"/>
    <n v="1"/>
    <n v="5457021"/>
    <s v=""/>
    <s v="ISLAWAN WESLEY DA SILVA"/>
    <x v="2"/>
    <n v="0.65449999999999997"/>
    <n v="13.09"/>
    <n v="1"/>
    <x v="7"/>
    <x v="6"/>
    <n v="700"/>
    <n v="935"/>
    <d v="2026-05-12T15:52:0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E12"/>
    <x v="1"/>
    <x v="9"/>
    <n v="2"/>
    <n v="336017"/>
    <s v="0001-0002"/>
    <n v="2"/>
    <n v="5457022"/>
    <s v=""/>
    <s v="ISLAWAN WESLEY DA SILVA"/>
    <x v="2"/>
    <n v="0.73129999999999995"/>
    <n v="14.625"/>
    <n v="1"/>
    <x v="7"/>
    <x v="9"/>
    <n v="750"/>
    <n v="975"/>
    <d v="2026-05-12T15:52:08"/>
    <x v="9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8"/>
    <s v="0000-0001"/>
    <n v="1"/>
    <n v="5457023"/>
    <s v=""/>
    <s v="CONSUMIDOR AMERICANA"/>
    <x v="2"/>
    <n v="0.64580000000000004"/>
    <n v="12.916499999999999"/>
    <n v="1"/>
    <x v="7"/>
    <x v="6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8"/>
    <s v="0000-0002"/>
    <n v="2"/>
    <n v="5457024"/>
    <s v=""/>
    <s v="CONSUMIDOR AMERICANA"/>
    <x v="2"/>
    <n v="0.64580000000000004"/>
    <n v="12.916499999999999"/>
    <n v="1"/>
    <x v="7"/>
    <x v="6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8"/>
    <s v="0000-0003"/>
    <n v="3"/>
    <n v="5457025"/>
    <s v=""/>
    <s v="CONSUMIDOR AMERICANA"/>
    <x v="2"/>
    <n v="0.64580000000000004"/>
    <n v="12.916499999999999"/>
    <n v="1"/>
    <x v="7"/>
    <x v="6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17T00:00:00"/>
    <d v="2026-05-04T00:00:00"/>
    <d v="2026-05-17T00:00:00"/>
    <s v="INC08-TF"/>
    <x v="1"/>
    <x v="9"/>
    <n v="2"/>
    <n v="336018"/>
    <s v="0000-0004"/>
    <n v="4"/>
    <n v="5457026"/>
    <s v=""/>
    <s v="CONSUMIDOR AMERICANA"/>
    <x v="2"/>
    <n v="0.64580000000000004"/>
    <n v="12.916499999999999"/>
    <n v="1"/>
    <x v="7"/>
    <x v="6"/>
    <n v="545"/>
    <n v="1185"/>
    <d v="2026-05-12T15:52:1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6067"/>
    <s v="0001-0001"/>
    <n v="1"/>
    <n v="5457257"/>
    <s v=""/>
    <s v="CONSUMIDOR VICTOR"/>
    <x v="10"/>
    <n v="1.0952"/>
    <n v="21.904"/>
    <n v="1"/>
    <x v="8"/>
    <x v="6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6067"/>
    <s v="0001-0002"/>
    <n v="2"/>
    <n v="5457258"/>
    <s v=""/>
    <s v="CONSUMIDOR VICTOR"/>
    <x v="10"/>
    <n v="1.0952"/>
    <n v="21.904"/>
    <n v="1"/>
    <x v="8"/>
    <x v="6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6067"/>
    <s v="0001-0003"/>
    <n v="3"/>
    <n v="5457259"/>
    <s v=""/>
    <s v="CONSUMIDOR VICTOR"/>
    <x v="10"/>
    <n v="1.0952"/>
    <n v="21.904"/>
    <n v="1"/>
    <x v="8"/>
    <x v="6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F"/>
    <x v="1"/>
    <x v="9"/>
    <n v="2"/>
    <n v="336067"/>
    <s v="0001-0004"/>
    <n v="4"/>
    <n v="5457260"/>
    <s v=""/>
    <s v="CONSUMIDOR VICTOR"/>
    <x v="10"/>
    <n v="1.0952"/>
    <n v="21.904"/>
    <n v="1"/>
    <x v="8"/>
    <x v="6"/>
    <n v="740"/>
    <n v="1480"/>
    <d v="2026-05-12T16:37:27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E12"/>
    <x v="1"/>
    <x v="9"/>
    <n v="2"/>
    <n v="336067"/>
    <s v="0001-0005"/>
    <n v="5"/>
    <n v="5457261"/>
    <s v=""/>
    <s v="CONSUMIDOR VICTOR"/>
    <x v="10"/>
    <n v="1.1211"/>
    <n v="22.422000000000001"/>
    <n v="1"/>
    <x v="8"/>
    <x v="9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E12"/>
    <x v="1"/>
    <x v="9"/>
    <n v="2"/>
    <n v="336067"/>
    <s v="0001-0006"/>
    <n v="6"/>
    <n v="5457262"/>
    <s v=""/>
    <s v="CONSUMIDOR VICTOR"/>
    <x v="10"/>
    <n v="1.1211"/>
    <n v="22.422000000000001"/>
    <n v="1"/>
    <x v="8"/>
    <x v="9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E12"/>
    <x v="1"/>
    <x v="9"/>
    <n v="2"/>
    <n v="336067"/>
    <s v="0001-0007"/>
    <n v="7"/>
    <n v="5457263"/>
    <s v=""/>
    <s v="CONSUMIDOR VICTOR"/>
    <x v="10"/>
    <n v="1.1211"/>
    <n v="22.422000000000001"/>
    <n v="1"/>
    <x v="8"/>
    <x v="9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FUM08-TE12"/>
    <x v="1"/>
    <x v="9"/>
    <n v="2"/>
    <n v="336067"/>
    <s v="0001-0008"/>
    <n v="8"/>
    <n v="5457264"/>
    <s v=""/>
    <s v="CONSUMIDOR VICTOR"/>
    <x v="10"/>
    <n v="1.1211"/>
    <n v="22.422000000000001"/>
    <n v="1"/>
    <x v="8"/>
    <x v="9"/>
    <n v="740"/>
    <n v="1515"/>
    <d v="2026-05-12T16:37:27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3-CC"/>
    <x v="1"/>
    <x v="9"/>
    <n v="1"/>
    <n v="336146"/>
    <s v="0000-0004"/>
    <n v="4"/>
    <n v="5457993"/>
    <s v=""/>
    <s v="DIVIDROS E ALUM"/>
    <x v="10"/>
    <n v="0.35149999999999998"/>
    <n v="2.6362000000000001"/>
    <n v="1"/>
    <x v="2"/>
    <x v="11"/>
    <n v="370"/>
    <n v="950"/>
    <d v="2026-05-14T09:53:32"/>
    <x v="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5"/>
    <s v="0001-0001"/>
    <n v="1"/>
    <n v="5460713"/>
    <s v=""/>
    <s v="HANNA VIDROS "/>
    <x v="15"/>
    <n v="0.35599999999999998"/>
    <n v="7.12"/>
    <n v="1"/>
    <x v="7"/>
    <x v="6"/>
    <n v="400"/>
    <n v="890"/>
    <d v="2026-05-14T09:48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5"/>
    <s v="0001-0002"/>
    <n v="2"/>
    <n v="5460714"/>
    <s v=""/>
    <s v="HANNA VIDROS "/>
    <x v="15"/>
    <n v="0.35599999999999998"/>
    <n v="7.12"/>
    <n v="1"/>
    <x v="7"/>
    <x v="6"/>
    <n v="400"/>
    <n v="890"/>
    <d v="2026-05-14T09:48:1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5"/>
    <s v="0001-0003"/>
    <n v="3"/>
    <n v="5460715"/>
    <s v=""/>
    <s v="HANNA VIDROS "/>
    <x v="15"/>
    <n v="0.372"/>
    <n v="7.44"/>
    <n v="1"/>
    <x v="7"/>
    <x v="9"/>
    <n v="400"/>
    <n v="930"/>
    <d v="2026-05-14T09:48:1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5"/>
    <s v="0001-0004"/>
    <n v="4"/>
    <n v="5460716"/>
    <s v=""/>
    <s v="HANNA VIDROS "/>
    <x v="15"/>
    <n v="0.372"/>
    <n v="7.44"/>
    <n v="1"/>
    <x v="7"/>
    <x v="9"/>
    <n v="400"/>
    <n v="930"/>
    <d v="2026-05-14T09:48:1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6"/>
    <s v="0001-0001"/>
    <n v="1"/>
    <n v="5460717"/>
    <s v=""/>
    <s v="HANNA VIDROS "/>
    <x v="15"/>
    <n v="0.28129999999999999"/>
    <n v="5.6260000000000003"/>
    <n v="1"/>
    <x v="7"/>
    <x v="9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6"/>
    <s v="0001-0002"/>
    <n v="2"/>
    <n v="5460718"/>
    <s v=""/>
    <s v="HANNA VIDROS "/>
    <x v="15"/>
    <n v="0.28129999999999999"/>
    <n v="5.6260000000000003"/>
    <n v="1"/>
    <x v="7"/>
    <x v="9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6"/>
    <s v="0001-0003"/>
    <n v="3"/>
    <n v="5460719"/>
    <s v=""/>
    <s v="HANNA VIDROS "/>
    <x v="15"/>
    <n v="0.28129999999999999"/>
    <n v="5.6260000000000003"/>
    <n v="1"/>
    <x v="7"/>
    <x v="9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6"/>
    <s v="0001-0004"/>
    <n v="4"/>
    <n v="5460720"/>
    <s v=""/>
    <s v="HANNA VIDROS "/>
    <x v="15"/>
    <n v="0.28129999999999999"/>
    <n v="5.6260000000000003"/>
    <n v="1"/>
    <x v="7"/>
    <x v="9"/>
    <n v="58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6"/>
    <s v="0002-0005"/>
    <n v="5"/>
    <n v="5460721"/>
    <s v=""/>
    <s v="HANNA VIDROS "/>
    <x v="15"/>
    <n v="0.29099999999999998"/>
    <n v="5.82"/>
    <n v="1"/>
    <x v="7"/>
    <x v="9"/>
    <n v="60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6"/>
    <s v="0002-0006"/>
    <n v="6"/>
    <n v="5460722"/>
    <s v=""/>
    <s v="HANNA VIDROS "/>
    <x v="15"/>
    <n v="0.29099999999999998"/>
    <n v="5.82"/>
    <n v="1"/>
    <x v="7"/>
    <x v="9"/>
    <n v="600"/>
    <n v="485"/>
    <d v="2026-05-14T09:48:35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6"/>
    <s v="0003-0007"/>
    <n v="7"/>
    <n v="5460723"/>
    <s v=""/>
    <s v="HANNA VIDROS "/>
    <x v="15"/>
    <n v="0.61880000000000002"/>
    <n v="12.375999999999999"/>
    <n v="1"/>
    <x v="7"/>
    <x v="6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6"/>
    <s v="0003-0008"/>
    <n v="8"/>
    <n v="5460724"/>
    <s v=""/>
    <s v="HANNA VIDROS "/>
    <x v="15"/>
    <n v="0.61880000000000002"/>
    <n v="12.375999999999999"/>
    <n v="1"/>
    <x v="7"/>
    <x v="6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6"/>
    <s v="0003-0009"/>
    <n v="9"/>
    <n v="5460725"/>
    <s v=""/>
    <s v="HANNA VIDROS "/>
    <x v="15"/>
    <n v="0.61880000000000002"/>
    <n v="12.375999999999999"/>
    <n v="1"/>
    <x v="7"/>
    <x v="6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6"/>
    <s v="0003-0010"/>
    <n v="10"/>
    <n v="5460726"/>
    <s v=""/>
    <s v="HANNA VIDROS "/>
    <x v="15"/>
    <n v="0.61880000000000002"/>
    <n v="12.375999999999999"/>
    <n v="1"/>
    <x v="7"/>
    <x v="6"/>
    <n v="1190"/>
    <n v="52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6"/>
    <s v="0004-0011"/>
    <n v="11"/>
    <n v="5460727"/>
    <s v=""/>
    <s v="HANNA VIDROS "/>
    <x v="15"/>
    <n v="0.52359999999999995"/>
    <n v="10.472"/>
    <n v="1"/>
    <x v="7"/>
    <x v="6"/>
    <n v="1190"/>
    <n v="44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6"/>
    <s v="0004-0012"/>
    <n v="12"/>
    <n v="5460728"/>
    <s v=""/>
    <s v="HANNA VIDROS "/>
    <x v="15"/>
    <n v="0.52359999999999995"/>
    <n v="10.472"/>
    <n v="1"/>
    <x v="7"/>
    <x v="6"/>
    <n v="1190"/>
    <n v="440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6"/>
    <s v="0005-0013"/>
    <n v="13"/>
    <n v="5460729"/>
    <s v=""/>
    <s v="HANNA VIDROS "/>
    <x v="15"/>
    <n v="0.53500000000000003"/>
    <n v="10.701000000000001"/>
    <n v="1"/>
    <x v="7"/>
    <x v="6"/>
    <n v="1230"/>
    <n v="435"/>
    <d v="2026-05-14T09:48:35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7"/>
    <s v="0001-0001"/>
    <n v="1"/>
    <n v="5460730"/>
    <s v=""/>
    <s v="HANNA VIDROS "/>
    <x v="15"/>
    <n v="2.0710000000000002"/>
    <n v="41.42"/>
    <n v="1"/>
    <x v="7"/>
    <x v="9"/>
    <n v="950"/>
    <n v="2180"/>
    <d v="2026-05-14T09:48:58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F"/>
    <x v="1"/>
    <x v="9"/>
    <n v="2"/>
    <n v="336517"/>
    <s v="0001-0002"/>
    <n v="2"/>
    <n v="5460731"/>
    <s v=""/>
    <s v="HANNA VIDROS "/>
    <x v="15"/>
    <n v="1.9259999999999999"/>
    <n v="38.520000000000003"/>
    <n v="1"/>
    <x v="7"/>
    <x v="6"/>
    <n v="900"/>
    <n v="2140"/>
    <d v="2026-05-14T09:48:5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8"/>
    <s v="0001-0001"/>
    <n v="1"/>
    <n v="5460732"/>
    <s v=""/>
    <s v="BRILHO NOVO"/>
    <x v="15"/>
    <n v="1.72"/>
    <n v="34.4"/>
    <n v="1"/>
    <x v="7"/>
    <x v="9"/>
    <n v="800"/>
    <n v="2150"/>
    <d v="2026-05-14T09:49:11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519"/>
    <s v="0001-0001"/>
    <n v="1"/>
    <n v="5460733"/>
    <s v=""/>
    <s v="CONSUMIDOR LIMEIRA"/>
    <x v="15"/>
    <n v="1.8010999999999999"/>
    <n v="36.021999999999998"/>
    <n v="1"/>
    <x v="7"/>
    <x v="9"/>
    <n v="830"/>
    <n v="2170"/>
    <d v="2026-05-14T09:49:23"/>
    <x v="9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17T00:00:00"/>
    <d v="2026-05-07T00:00:00"/>
    <d v="2026-05-17T00:00:00"/>
    <s v="INC08-TE12"/>
    <x v="1"/>
    <x v="9"/>
    <n v="2"/>
    <n v="336532"/>
    <s v="0001-0001"/>
    <n v="1"/>
    <n v="5460806"/>
    <s v=""/>
    <s v="NATUVIDROS"/>
    <x v="16"/>
    <n v="1.4852000000000001"/>
    <n v="29.704000000000001"/>
    <n v="1"/>
    <x v="7"/>
    <x v="9"/>
    <n v="790"/>
    <n v="1880"/>
    <d v="2026-05-14T09:41:04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2"/>
    <x v="1"/>
    <x v="9"/>
    <n v="2"/>
    <n v="336664"/>
    <s v="0001-0001"/>
    <n v="1"/>
    <n v="5461767"/>
    <s v=""/>
    <s v="JEVERSON PEDRO"/>
    <x v="10"/>
    <n v="1.7807999999999999"/>
    <n v="35.615000000000002"/>
    <n v="1"/>
    <x v="7"/>
    <x v="9"/>
    <n v="850"/>
    <n v="209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2"/>
    <x v="1"/>
    <x v="9"/>
    <n v="2"/>
    <n v="336664"/>
    <s v="0001-0002"/>
    <n v="2"/>
    <n v="5461768"/>
    <s v=""/>
    <s v="JEVERSON PEDRO"/>
    <x v="10"/>
    <n v="1.7807999999999999"/>
    <n v="35.615000000000002"/>
    <n v="1"/>
    <x v="7"/>
    <x v="9"/>
    <n v="850"/>
    <n v="209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2-0003"/>
    <n v="3"/>
    <n v="5461769"/>
    <s v=""/>
    <s v="JEVERSON PEDRO"/>
    <x v="10"/>
    <n v="1.4419999999999999"/>
    <n v="28.84"/>
    <n v="1"/>
    <x v="7"/>
    <x v="6"/>
    <n v="700"/>
    <n v="20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2-0004"/>
    <n v="4"/>
    <n v="5461770"/>
    <s v=""/>
    <s v="JEVERSON PEDRO"/>
    <x v="10"/>
    <n v="1.4419999999999999"/>
    <n v="28.84"/>
    <n v="1"/>
    <x v="7"/>
    <x v="6"/>
    <n v="700"/>
    <n v="20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3-0005"/>
    <n v="5"/>
    <n v="5461771"/>
    <s v=""/>
    <s v="JEVERSON PEDRO"/>
    <x v="10"/>
    <n v="1.498"/>
    <n v="29.96"/>
    <n v="1"/>
    <x v="7"/>
    <x v="6"/>
    <n v="700"/>
    <n v="214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3-0006"/>
    <n v="6"/>
    <n v="5461772"/>
    <s v=""/>
    <s v="JEVERSON PEDRO"/>
    <x v="10"/>
    <n v="1.498"/>
    <n v="29.96"/>
    <n v="1"/>
    <x v="7"/>
    <x v="6"/>
    <n v="700"/>
    <n v="214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2"/>
    <x v="1"/>
    <x v="9"/>
    <n v="2"/>
    <n v="336664"/>
    <s v="0004-0007"/>
    <n v="7"/>
    <n v="5461773"/>
    <s v=""/>
    <s v="JEVERSON PEDRO"/>
    <x v="10"/>
    <n v="1.8488"/>
    <n v="36.975000000000001"/>
    <n v="1"/>
    <x v="7"/>
    <x v="9"/>
    <n v="850"/>
    <n v="217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2"/>
    <x v="1"/>
    <x v="9"/>
    <n v="2"/>
    <n v="336664"/>
    <s v="0004-0008"/>
    <n v="8"/>
    <n v="5461774"/>
    <s v=""/>
    <s v="JEVERSON PEDRO"/>
    <x v="10"/>
    <n v="1.8488"/>
    <n v="36.975000000000001"/>
    <n v="1"/>
    <x v="7"/>
    <x v="9"/>
    <n v="850"/>
    <n v="2175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5-0009"/>
    <n v="9"/>
    <n v="5461775"/>
    <s v=""/>
    <s v="JEVERSON PEDRO"/>
    <x v="10"/>
    <n v="0.432"/>
    <n v="8.64"/>
    <n v="1"/>
    <x v="7"/>
    <x v="6"/>
    <n v="450"/>
    <n v="9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5-0010"/>
    <n v="10"/>
    <n v="5461776"/>
    <s v=""/>
    <s v="JEVERSON PEDRO"/>
    <x v="10"/>
    <n v="0.432"/>
    <n v="8.64"/>
    <n v="1"/>
    <x v="7"/>
    <x v="6"/>
    <n v="450"/>
    <n v="960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2"/>
    <x v="1"/>
    <x v="9"/>
    <n v="2"/>
    <n v="336664"/>
    <s v="0005-0012"/>
    <n v="12"/>
    <n v="5461778"/>
    <s v=""/>
    <s v="JEVERSON PEDRO"/>
    <x v="10"/>
    <n v="0.5"/>
    <n v="10"/>
    <n v="1"/>
    <x v="7"/>
    <x v="9"/>
    <n v="500"/>
    <n v="1000"/>
    <d v="2026-05-14T12:08:02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7-0015"/>
    <n v="15"/>
    <n v="5461781"/>
    <s v=""/>
    <s v="JEVERSON PEDRO"/>
    <x v="10"/>
    <n v="0.74250000000000005"/>
    <n v="14.85"/>
    <n v="1"/>
    <x v="7"/>
    <x v="6"/>
    <n v="900"/>
    <n v="825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664"/>
    <s v="0007-0016"/>
    <n v="16"/>
    <n v="5461782"/>
    <s v=""/>
    <s v="JEVERSON PEDRO"/>
    <x v="10"/>
    <n v="0.74250000000000005"/>
    <n v="14.85"/>
    <n v="1"/>
    <x v="7"/>
    <x v="6"/>
    <n v="900"/>
    <n v="825"/>
    <d v="2026-05-14T12:08:02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6"/>
    <x v="1"/>
    <x v="9"/>
    <n v="2"/>
    <n v="336673"/>
    <s v="0001-0001"/>
    <n v="1"/>
    <n v="5461803"/>
    <s v=""/>
    <s v="VID NOVA JERUSALEM "/>
    <x v="10"/>
    <n v="0.1895"/>
    <n v="3.79"/>
    <n v="1"/>
    <x v="7"/>
    <x v="8"/>
    <n v="250"/>
    <n v="758"/>
    <d v="2026-05-14T14:13:23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693"/>
    <s v="0001-0001"/>
    <n v="1"/>
    <n v="5462031"/>
    <s v=""/>
    <s v="DECORE VIDROS"/>
    <x v="15"/>
    <n v="2.6875"/>
    <n v="53.75"/>
    <n v="1"/>
    <x v="7"/>
    <x v="9"/>
    <n v="1250"/>
    <n v="2150"/>
    <d v="2026-05-14T15:32:57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6"/>
    <x v="1"/>
    <x v="9"/>
    <n v="2"/>
    <n v="336693"/>
    <s v="0002-0002"/>
    <n v="2"/>
    <n v="5462032"/>
    <s v=""/>
    <s v="DECORE VIDROS"/>
    <x v="15"/>
    <n v="0.63900000000000001"/>
    <n v="12.78"/>
    <n v="1"/>
    <x v="7"/>
    <x v="8"/>
    <n v="300"/>
    <n v="2130"/>
    <d v="2026-05-14T15:32:57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695"/>
    <s v="0001-0001"/>
    <n v="1"/>
    <n v="5462037"/>
    <s v=""/>
    <s v="DECORE VIDROS"/>
    <x v="15"/>
    <n v="0.42180000000000001"/>
    <n v="8.4359999999999999"/>
    <n v="1"/>
    <x v="7"/>
    <x v="9"/>
    <n v="760"/>
    <n v="555"/>
    <d v="2026-05-14T15:33:26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695"/>
    <s v="0002-0002"/>
    <n v="2"/>
    <n v="5462038"/>
    <s v=""/>
    <s v="DECORE VIDROS"/>
    <x v="15"/>
    <n v="0.42659999999999998"/>
    <n v="8.5314999999999994"/>
    <n v="1"/>
    <x v="7"/>
    <x v="9"/>
    <n v="755"/>
    <n v="565"/>
    <d v="2026-05-14T15:33:26"/>
    <x v="9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17T00:00:00"/>
    <d v="2026-05-04T00:00:00"/>
    <d v="2026-05-17T00:00:00"/>
    <s v="INC08-TE12"/>
    <x v="1"/>
    <x v="9"/>
    <n v="2"/>
    <n v="336696"/>
    <s v="0001-0001"/>
    <n v="1"/>
    <n v="5462039"/>
    <s v=""/>
    <s v="DECORE VIDROS"/>
    <x v="15"/>
    <n v="0.19600000000000001"/>
    <n v="3.9195000000000002"/>
    <n v="1"/>
    <x v="7"/>
    <x v="9"/>
    <n v="585"/>
    <n v="335"/>
    <d v="2026-05-14T15:33:38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723"/>
    <s v="0001-0001"/>
    <n v="1"/>
    <n v="5462298"/>
    <s v=""/>
    <s v="MARANATA VID"/>
    <x v="10"/>
    <n v="0.18559999999999999"/>
    <n v="3.7124999999999999"/>
    <n v="1"/>
    <x v="7"/>
    <x v="6"/>
    <n v="375"/>
    <n v="495"/>
    <d v="2026-05-14T16:26:13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2"/>
    <x v="1"/>
    <x v="9"/>
    <n v="2"/>
    <n v="336723"/>
    <s v="0001-0002"/>
    <n v="2"/>
    <n v="5462299"/>
    <s v=""/>
    <s v="MARANATA VID"/>
    <x v="10"/>
    <n v="0.222"/>
    <n v="4.4405000000000001"/>
    <n v="1"/>
    <x v="7"/>
    <x v="9"/>
    <n v="415"/>
    <n v="535"/>
    <d v="2026-05-14T16:26:13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746"/>
    <s v="0001-0001"/>
    <n v="1"/>
    <n v="5462497"/>
    <s v=""/>
    <s v="VL SERVICOS"/>
    <x v="10"/>
    <n v="0.56999999999999995"/>
    <n v="11.4"/>
    <n v="1"/>
    <x v="7"/>
    <x v="6"/>
    <n v="300"/>
    <n v="1900"/>
    <d v="2026-05-14T17:01:28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2"/>
    <x v="1"/>
    <x v="9"/>
    <n v="2"/>
    <n v="336746"/>
    <s v="0001-0002"/>
    <n v="2"/>
    <n v="5462498"/>
    <s v=""/>
    <s v="VL SERVICOS"/>
    <x v="10"/>
    <n v="1.2464"/>
    <n v="24.928000000000001"/>
    <n v="1"/>
    <x v="7"/>
    <x v="9"/>
    <n v="656"/>
    <n v="1900"/>
    <d v="2026-05-14T17:01:28"/>
    <x v="9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762"/>
    <s v="0003-0005"/>
    <n v="5"/>
    <n v="5462622"/>
    <s v=""/>
    <s v="MARANATA VID"/>
    <x v="10"/>
    <n v="1.0143"/>
    <n v="20.286000000000001"/>
    <n v="1"/>
    <x v="7"/>
    <x v="6"/>
    <n v="690"/>
    <n v="1470"/>
    <d v="2026-05-14T17:14:2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F"/>
    <x v="1"/>
    <x v="9"/>
    <n v="2"/>
    <n v="336762"/>
    <s v="0003-0006"/>
    <n v="6"/>
    <n v="5462623"/>
    <s v=""/>
    <s v="MARANATA VID"/>
    <x v="10"/>
    <n v="1.0143"/>
    <n v="20.286000000000001"/>
    <n v="1"/>
    <x v="7"/>
    <x v="6"/>
    <n v="690"/>
    <n v="1470"/>
    <d v="2026-05-14T17:14:24"/>
    <x v="9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5T00:00:00"/>
    <d v="2026-05-15T00:00:00"/>
    <d v="2026-05-15T00:00:00"/>
    <s v="INC08-TE16"/>
    <x v="1"/>
    <x v="9"/>
    <n v="2"/>
    <n v="336762"/>
    <s v="0004-0007"/>
    <n v="7"/>
    <n v="5462624"/>
    <s v=""/>
    <s v="MARANATA VID"/>
    <x v="10"/>
    <n v="1.5499000000000001"/>
    <n v="30.998200000000001"/>
    <n v="1"/>
    <x v="7"/>
    <x v="8"/>
    <n v="737"/>
    <n v="2103"/>
    <d v="2026-05-14T17:14:24"/>
    <x v="9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18T00:00:00"/>
    <d v="2026-05-05T00:00:00"/>
    <d v="2026-05-18T00:00:00"/>
    <s v="ESI04-EFQ"/>
    <x v="3"/>
    <x v="10"/>
    <n v="1"/>
    <n v="334088"/>
    <s v="0000-0001"/>
    <n v="1"/>
    <n v="5443547"/>
    <s v=""/>
    <s v="VID SAMARIA "/>
    <x v="0"/>
    <n v="2.2147999999999999"/>
    <n v="22.147600000000001"/>
    <n v="1"/>
    <x v="5"/>
    <x v="20"/>
    <n v="1643"/>
    <n v="1348"/>
    <d v="2026-05-05T12:01:21"/>
    <x v="10"/>
    <m/>
    <m/>
    <m/>
    <m/>
    <m/>
    <m/>
    <s v="N/R"/>
    <s v="N/R"/>
    <s v="N/R"/>
    <s v="N/R"/>
    <s v="N/R"/>
    <m/>
    <s v="N/R"/>
    <s v="N/R"/>
    <s v="N/R"/>
    <m/>
    <s v="N/R"/>
    <m/>
  </r>
  <r>
    <x v="6"/>
    <s v="Não"/>
    <m/>
    <d v="2026-05-18T00:00:00"/>
    <d v="2026-05-04T00:00:00"/>
    <d v="2026-05-18T00:00:00"/>
    <s v="ESI04-EF"/>
    <x v="3"/>
    <x v="10"/>
    <n v="1"/>
    <n v="335872"/>
    <s v="0000-0001"/>
    <n v="1"/>
    <n v="5455660"/>
    <s v=""/>
    <s v="CONSUMIDOR RENAN"/>
    <x v="6"/>
    <n v="0.96"/>
    <n v="9.6"/>
    <n v="1"/>
    <x v="5"/>
    <x v="3"/>
    <n v="1200"/>
    <n v="800"/>
    <d v="2026-05-12T11:28:09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6T00:00:00"/>
    <d v="2026-05-16T00:00:00"/>
    <d v="2026-05-16T00:00:00"/>
    <s v="ESI04-EFB"/>
    <x v="3"/>
    <x v="10"/>
    <n v="1"/>
    <n v="336081"/>
    <s v="0000-0005"/>
    <n v="5"/>
    <n v="5457311"/>
    <s v=""/>
    <s v="VID MONTE MINAS "/>
    <x v="10"/>
    <n v="1.6"/>
    <n v="16"/>
    <n v="1"/>
    <x v="5"/>
    <x v="2"/>
    <n v="2000"/>
    <n v="800"/>
    <d v="2026-05-12T16:09:37"/>
    <x v="10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6T00:00:00"/>
    <d v="2026-05-16T00:00:00"/>
    <d v="2026-05-16T00:00:00"/>
    <s v="ESI04-EF"/>
    <x v="3"/>
    <x v="10"/>
    <n v="1"/>
    <n v="336228"/>
    <s v="0000-0001"/>
    <n v="1"/>
    <n v="5458683"/>
    <s v=""/>
    <s v="SERGIO"/>
    <x v="10"/>
    <n v="1.8394999999999999"/>
    <n v="18.395399999999999"/>
    <n v="1"/>
    <x v="5"/>
    <x v="3"/>
    <n v="923"/>
    <n v="1993"/>
    <d v="2026-05-13T11:36:55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6T00:00:00"/>
    <d v="2026-05-16T00:00:00"/>
    <d v="2026-05-16T00:00:00"/>
    <s v="ESI04-EF"/>
    <x v="3"/>
    <x v="10"/>
    <n v="1"/>
    <n v="336257"/>
    <s v="0000-0001"/>
    <n v="1"/>
    <n v="5459021"/>
    <s v=""/>
    <s v="DANIEL VIDRACEIRO"/>
    <x v="10"/>
    <n v="0.52"/>
    <n v="5.2"/>
    <n v="1"/>
    <x v="5"/>
    <x v="3"/>
    <n v="650"/>
    <n v="800"/>
    <d v="2026-05-13T13:12:32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6T00:00:00"/>
    <d v="2026-05-16T00:00:00"/>
    <d v="2026-05-16T00:00:00"/>
    <s v="ESI04-EF"/>
    <x v="3"/>
    <x v="10"/>
    <n v="1"/>
    <n v="336257"/>
    <s v="0000-0002"/>
    <n v="2"/>
    <n v="5459022"/>
    <s v=""/>
    <s v="DANIEL VIDRACEIRO"/>
    <x v="10"/>
    <n v="0.52"/>
    <n v="5.2"/>
    <n v="1"/>
    <x v="5"/>
    <x v="3"/>
    <n v="650"/>
    <n v="800"/>
    <d v="2026-05-13T13:12:32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6T00:00:00"/>
    <d v="2026-05-16T00:00:00"/>
    <d v="2026-05-16T00:00:00"/>
    <s v="ESI04-EF"/>
    <x v="3"/>
    <x v="10"/>
    <n v="1"/>
    <n v="336338"/>
    <s v="0000-0001"/>
    <n v="1"/>
    <n v="5459655"/>
    <s v=""/>
    <s v="CONSUMIDOR VICTOR"/>
    <x v="10"/>
    <n v="0.49"/>
    <n v="4.9000000000000004"/>
    <n v="1"/>
    <x v="5"/>
    <x v="3"/>
    <n v="700"/>
    <n v="700"/>
    <d v="2026-05-13T15:07:54"/>
    <x v="10"/>
    <m/>
    <m/>
    <m/>
    <m/>
    <s v="N/R"/>
    <s v="N/R"/>
    <s v="N/R"/>
    <s v="N/R"/>
    <s v="N/R"/>
    <s v="N/R"/>
    <s v="N/R"/>
    <m/>
    <s v="N/R"/>
    <s v="N/R"/>
    <s v="N/R"/>
    <m/>
    <s v="N/R"/>
    <m/>
  </r>
  <r>
    <x v="18"/>
    <s v="Sim"/>
    <m/>
    <d v="2026-05-19T00:00:00"/>
    <d v="2026-05-07T00:00:00"/>
    <d v="2026-05-19T00:00:00"/>
    <s v="ESI04-EFB"/>
    <x v="4"/>
    <x v="11"/>
    <n v="1"/>
    <n v="335066"/>
    <s v="0000-0001"/>
    <n v="1"/>
    <n v="5450864"/>
    <s v=""/>
    <s v="GRANGUELLI VID"/>
    <x v="18"/>
    <n v="0.84"/>
    <n v="8.4"/>
    <n v="1"/>
    <x v="5"/>
    <x v="2"/>
    <n v="800"/>
    <n v="1050"/>
    <d v="2026-05-08T09:42:05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18"/>
    <s v="Sim"/>
    <m/>
    <d v="2026-05-19T00:00:00"/>
    <d v="2026-05-07T00:00:00"/>
    <d v="2026-05-19T00:00:00"/>
    <s v="ESI04-EFB"/>
    <x v="4"/>
    <x v="11"/>
    <n v="1"/>
    <n v="335066"/>
    <s v="0000-0002"/>
    <n v="2"/>
    <n v="5450865"/>
    <s v=""/>
    <s v="GRANGUELLI VID"/>
    <x v="18"/>
    <n v="0.84"/>
    <n v="8.4"/>
    <n v="1"/>
    <x v="5"/>
    <x v="2"/>
    <n v="800"/>
    <n v="1050"/>
    <d v="2026-05-08T09:42:05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16"/>
    <s v="Sim"/>
    <m/>
    <d v="2026-05-19T00:00:00"/>
    <d v="2026-05-07T00:00:00"/>
    <d v="2026-05-19T00:00:00"/>
    <s v="ESI04-EFB"/>
    <x v="4"/>
    <x v="11"/>
    <n v="1"/>
    <n v="335640"/>
    <s v="0000-0001"/>
    <n v="1"/>
    <n v="5454042"/>
    <s v=""/>
    <s v="VID PARAISO "/>
    <x v="16"/>
    <n v="2.3940000000000001"/>
    <n v="23.94"/>
    <n v="1"/>
    <x v="5"/>
    <x v="2"/>
    <n v="1260"/>
    <n v="1900"/>
    <d v="2026-05-11T16:51:54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2"/>
    <s v="Não"/>
    <m/>
    <d v="2026-05-19T00:00:00"/>
    <d v="2026-05-04T00:00:00"/>
    <d v="2026-05-19T00:00:00"/>
    <s v="ESI04-EF"/>
    <x v="4"/>
    <x v="11"/>
    <n v="1"/>
    <n v="335643"/>
    <s v="0000-0001"/>
    <n v="1"/>
    <n v="5454117"/>
    <s v=""/>
    <s v="ISLAWAN WESLEY DA SILVA"/>
    <x v="2"/>
    <n v="2.4119999999999999"/>
    <n v="24.12"/>
    <n v="1"/>
    <x v="5"/>
    <x v="3"/>
    <n v="2680"/>
    <n v="900"/>
    <d v="2026-05-11T16:43:01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x v="18"/>
    <s v="Sim"/>
    <m/>
    <d v="2026-05-19T00:00:00"/>
    <d v="2026-05-07T00:00:00"/>
    <d v="2026-05-19T00:00:00"/>
    <s v="ESI04-EF"/>
    <x v="4"/>
    <x v="11"/>
    <n v="1"/>
    <n v="335843"/>
    <s v="0000-0001"/>
    <n v="1"/>
    <n v="5455436"/>
    <s v=""/>
    <s v="GRANGUELLI VID"/>
    <x v="18"/>
    <n v="2.0461999999999998"/>
    <n v="20.462199999999999"/>
    <n v="1"/>
    <x v="5"/>
    <x v="3"/>
    <n v="1562"/>
    <n v="1310"/>
    <d v="2026-05-11T17:24:04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x v="2"/>
    <s v="Não"/>
    <m/>
    <d v="2026-05-19T00:00:00"/>
    <d v="2026-05-04T00:00:00"/>
    <d v="2026-05-19T00:00:00"/>
    <s v="ESI04-EF"/>
    <x v="4"/>
    <x v="11"/>
    <n v="1"/>
    <n v="336008"/>
    <s v="0000-0001"/>
    <n v="1"/>
    <n v="5456866"/>
    <s v=""/>
    <s v="COVIPA "/>
    <x v="2"/>
    <n v="0.73950000000000005"/>
    <n v="7.3949999999999996"/>
    <n v="1"/>
    <x v="5"/>
    <x v="3"/>
    <n v="870"/>
    <n v="850"/>
    <d v="2026-05-12T15:50:27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x v="2"/>
    <s v="Não"/>
    <m/>
    <d v="2026-05-19T00:00:00"/>
    <d v="2026-05-04T00:00:00"/>
    <d v="2026-05-19T00:00:00"/>
    <s v="ESI04-EF"/>
    <x v="4"/>
    <x v="11"/>
    <n v="1"/>
    <n v="336008"/>
    <s v="0000-0002"/>
    <n v="2"/>
    <n v="5456867"/>
    <s v=""/>
    <s v="COVIPA "/>
    <x v="2"/>
    <n v="0.83299999999999996"/>
    <n v="8.33"/>
    <n v="1"/>
    <x v="5"/>
    <x v="3"/>
    <n v="980"/>
    <n v="850"/>
    <d v="2026-05-12T15:50:27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x v="2"/>
    <s v="Não"/>
    <m/>
    <d v="2026-05-19T00:00:00"/>
    <d v="2026-05-04T00:00:00"/>
    <d v="2026-05-19T00:00:00"/>
    <s v="ESI04-EF"/>
    <x v="4"/>
    <x v="11"/>
    <n v="1"/>
    <n v="336008"/>
    <s v="0000-0003"/>
    <n v="3"/>
    <n v="5456868"/>
    <s v=""/>
    <s v="COVIPA "/>
    <x v="2"/>
    <n v="0.43469999999999998"/>
    <n v="4.3470000000000004"/>
    <n v="1"/>
    <x v="5"/>
    <x v="3"/>
    <n v="630"/>
    <n v="690"/>
    <d v="2026-05-12T15:50:27"/>
    <x v="11"/>
    <m/>
    <m/>
    <m/>
    <m/>
    <s v="N/R"/>
    <s v="N/R"/>
    <s v="N/R"/>
    <s v="N/R"/>
    <s v="N/R"/>
    <s v="N/R"/>
    <s v="N/R"/>
    <m/>
    <s v="N/R"/>
    <s v="N/R"/>
    <s v="N/R"/>
    <m/>
    <s v="N/R"/>
    <m/>
  </r>
  <r>
    <x v="10"/>
    <s v="Não"/>
    <m/>
    <d v="2026-05-17T00:00:00"/>
    <d v="2026-05-17T00:00:00"/>
    <d v="2026-05-17T00:00:00"/>
    <s v="ESI04-EFB"/>
    <x v="4"/>
    <x v="11"/>
    <n v="1"/>
    <n v="336146"/>
    <s v="0000-0001"/>
    <n v="1"/>
    <n v="5457990"/>
    <s v=""/>
    <s v="DIVIDROS E ALUM"/>
    <x v="10"/>
    <n v="2.2545999999999999"/>
    <n v="22.5456"/>
    <n v="1"/>
    <x v="5"/>
    <x v="2"/>
    <n v="1120"/>
    <n v="2013"/>
    <d v="2026-05-14T09:53:32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7T00:00:00"/>
    <d v="2026-05-17T00:00:00"/>
    <d v="2026-05-17T00:00:00"/>
    <s v="ESI04-EFB"/>
    <x v="4"/>
    <x v="11"/>
    <n v="1"/>
    <n v="336146"/>
    <s v="0000-0002"/>
    <n v="2"/>
    <n v="5457991"/>
    <s v=""/>
    <s v="DIVIDROS E ALUM"/>
    <x v="10"/>
    <n v="2.5762"/>
    <n v="25.762499999999999"/>
    <n v="1"/>
    <x v="5"/>
    <x v="2"/>
    <n v="2250"/>
    <n v="1145"/>
    <d v="2026-05-14T09:53:32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7T00:00:00"/>
    <d v="2026-05-17T00:00:00"/>
    <d v="2026-05-17T00:00:00"/>
    <s v="ESI04-EFB"/>
    <x v="4"/>
    <x v="11"/>
    <n v="1"/>
    <n v="336146"/>
    <s v="0000-0003"/>
    <n v="3"/>
    <n v="5457992"/>
    <s v=""/>
    <s v="DIVIDROS E ALUM"/>
    <x v="10"/>
    <n v="0.93500000000000005"/>
    <n v="9.35"/>
    <n v="1"/>
    <x v="5"/>
    <x v="2"/>
    <n v="1870"/>
    <n v="500"/>
    <d v="2026-05-14T09:53:32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7T00:00:00"/>
    <d v="2026-05-17T00:00:00"/>
    <d v="2026-05-17T00:00:00"/>
    <s v="ESI04-EFB"/>
    <x v="4"/>
    <x v="11"/>
    <n v="1"/>
    <n v="336436"/>
    <s v="0001-0001"/>
    <n v="1"/>
    <n v="5460371"/>
    <s v=""/>
    <s v="JEVERSON PEDRO"/>
    <x v="10"/>
    <n v="1.0057"/>
    <n v="10.056699999999999"/>
    <n v="1"/>
    <x v="5"/>
    <x v="2"/>
    <n v="795"/>
    <n v="1265"/>
    <d v="2026-05-13T16:07:38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7T00:00:00"/>
    <d v="2026-05-17T00:00:00"/>
    <d v="2026-05-17T00:00:00"/>
    <s v="ESI04-EFB"/>
    <x v="4"/>
    <x v="11"/>
    <n v="1"/>
    <n v="336436"/>
    <s v="0002-0002"/>
    <n v="2"/>
    <n v="5460372"/>
    <s v=""/>
    <s v="JEVERSON PEDRO"/>
    <x v="10"/>
    <n v="1.3514999999999999"/>
    <n v="13.515000000000001"/>
    <n v="1"/>
    <x v="5"/>
    <x v="2"/>
    <n v="1060"/>
    <n v="1275"/>
    <d v="2026-05-13T16:07:38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10"/>
    <s v="Não"/>
    <m/>
    <d v="2026-05-17T00:00:00"/>
    <d v="2026-05-17T00:00:00"/>
    <d v="2026-05-17T00:00:00"/>
    <s v="ESI04-EFB"/>
    <x v="4"/>
    <x v="11"/>
    <n v="1"/>
    <n v="336593"/>
    <s v="0000-0001"/>
    <n v="1"/>
    <n v="5461225"/>
    <s v=""/>
    <s v="JS VIDROS"/>
    <x v="10"/>
    <n v="1.421"/>
    <n v="14.21"/>
    <n v="1"/>
    <x v="5"/>
    <x v="2"/>
    <n v="2030"/>
    <n v="700"/>
    <d v="2026-05-14T11:31:41"/>
    <x v="11"/>
    <m/>
    <m/>
    <m/>
    <s v="N/R"/>
    <s v="N/R"/>
    <s v="N/R"/>
    <s v="N/R"/>
    <s v="N/R"/>
    <m/>
    <s v="N/R"/>
    <s v="N/R"/>
    <m/>
    <s v="N/R"/>
    <s v="N/R"/>
    <s v="N/R"/>
    <m/>
    <s v="N/R"/>
    <m/>
  </r>
  <r>
    <x v="3"/>
    <s v="Sim"/>
    <m/>
    <d v="2026-05-20T00:00:00"/>
    <d v="2026-05-06T00:00:00"/>
    <d v="2026-05-20T00:00:00"/>
    <s v="INC06-TF"/>
    <x v="4"/>
    <x v="12"/>
    <n v="2"/>
    <n v="331702"/>
    <s v="0000-0021"/>
    <n v="21"/>
    <n v="5426267"/>
    <s v=""/>
    <s v="CAMPESTRE"/>
    <x v="3"/>
    <n v="0.34239999999999998"/>
    <n v="5.1359000000000004"/>
    <n v="1"/>
    <x v="9"/>
    <x v="6"/>
    <n v="1016"/>
    <n v="337"/>
    <d v="2026-05-12T08:46:2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10-TF"/>
    <x v="4"/>
    <x v="12"/>
    <n v="2"/>
    <n v="333300"/>
    <s v="0000-0001"/>
    <n v="1"/>
    <n v="5438505"/>
    <s v=""/>
    <s v="IMPERGLASS"/>
    <x v="0"/>
    <n v="2.6638000000000002"/>
    <n v="66.594300000000004"/>
    <n v="1"/>
    <x v="11"/>
    <x v="6"/>
    <n v="890"/>
    <n v="2993"/>
    <d v="2026-04-30T10:30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10-TF"/>
    <x v="4"/>
    <x v="12"/>
    <n v="2"/>
    <n v="333300"/>
    <s v="0000-0002"/>
    <n v="2"/>
    <n v="5438506"/>
    <s v=""/>
    <s v="IMPERGLASS"/>
    <x v="0"/>
    <n v="2.6711999999999998"/>
    <n v="66.78"/>
    <n v="1"/>
    <x v="11"/>
    <x v="6"/>
    <n v="900"/>
    <n v="2968"/>
    <d v="2026-04-30T10:30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10-TF"/>
    <x v="4"/>
    <x v="12"/>
    <n v="2"/>
    <n v="333304"/>
    <s v="0000-0001"/>
    <n v="1"/>
    <n v="5438516"/>
    <s v=""/>
    <s v="IMPERGLASS"/>
    <x v="0"/>
    <n v="2.6231"/>
    <n v="65.576300000000003"/>
    <n v="1"/>
    <x v="11"/>
    <x v="6"/>
    <n v="870"/>
    <n v="3015"/>
    <d v="2026-04-30T10:30:27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10-TE16"/>
    <x v="4"/>
    <x v="12"/>
    <n v="2"/>
    <n v="333304"/>
    <s v="0001-0002"/>
    <n v="2"/>
    <n v="5438517"/>
    <s v=""/>
    <s v="IMPERGLASS"/>
    <x v="0"/>
    <n v="2.5537000000000001"/>
    <n v="63.842599999999997"/>
    <n v="1"/>
    <x v="11"/>
    <x v="8"/>
    <n v="847"/>
    <n v="3015"/>
    <d v="2026-04-30T10:30:27"/>
    <x v="12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10-TE16"/>
    <x v="4"/>
    <x v="12"/>
    <n v="2"/>
    <n v="333306"/>
    <s v="0001-0001"/>
    <n v="1"/>
    <n v="5438520"/>
    <s v=""/>
    <s v="IMPERGLASS"/>
    <x v="0"/>
    <n v="2.5718000000000001"/>
    <n v="64.294899999999998"/>
    <n v="1"/>
    <x v="11"/>
    <x v="8"/>
    <n v="853"/>
    <n v="3015"/>
    <d v="2026-04-30T10:30:27"/>
    <x v="12"/>
    <m/>
    <m/>
    <m/>
    <m/>
    <m/>
    <m/>
    <m/>
    <m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4580"/>
    <s v="0000-0001"/>
    <n v="1"/>
    <n v="5447796"/>
    <s v=""/>
    <s v="SHARK ESQ"/>
    <x v="3"/>
    <n v="0.3745"/>
    <n v="5.6173999999999999"/>
    <n v="1"/>
    <x v="9"/>
    <x v="6"/>
    <n v="730"/>
    <n v="513"/>
    <d v="2026-05-06T16:23:1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4580"/>
    <s v="0000-0002"/>
    <n v="2"/>
    <n v="5447797"/>
    <s v=""/>
    <s v="SHARK ESQ"/>
    <x v="3"/>
    <n v="2.0832999999999999"/>
    <n v="41.665999999999997"/>
    <n v="1"/>
    <x v="7"/>
    <x v="6"/>
    <n v="1131"/>
    <n v="1842"/>
    <d v="2026-05-06T16:23:1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4580"/>
    <s v="0000-0003"/>
    <n v="3"/>
    <n v="5447798"/>
    <s v=""/>
    <s v="SHARK ESQ"/>
    <x v="3"/>
    <n v="2.0832999999999999"/>
    <n v="41.665999999999997"/>
    <n v="1"/>
    <x v="7"/>
    <x v="6"/>
    <n v="1131"/>
    <n v="1842"/>
    <d v="2026-05-06T16:23:1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4855"/>
    <s v="0001-0001"/>
    <n v="1"/>
    <n v="5449605"/>
    <s v=""/>
    <s v="TITANIUM ESQ "/>
    <x v="12"/>
    <n v="0.84"/>
    <n v="16.8"/>
    <n v="1"/>
    <x v="7"/>
    <x v="6"/>
    <n v="400"/>
    <n v="2100"/>
    <d v="2026-05-07T15:03:4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4855"/>
    <s v="0001-0002"/>
    <n v="2"/>
    <n v="5449606"/>
    <s v=""/>
    <s v="TITANIUM ESQ "/>
    <x v="12"/>
    <n v="1.323"/>
    <n v="26.46"/>
    <n v="1"/>
    <x v="7"/>
    <x v="9"/>
    <n v="630"/>
    <n v="2100"/>
    <d v="2026-05-07T15:03:44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4855"/>
    <s v="0002-0003"/>
    <n v="3"/>
    <n v="5449607"/>
    <s v=""/>
    <s v="TITANIUM ESQ "/>
    <x v="12"/>
    <n v="0.73499999999999999"/>
    <n v="14.7"/>
    <n v="1"/>
    <x v="7"/>
    <x v="6"/>
    <n v="350"/>
    <n v="2100"/>
    <d v="2026-05-07T15:03:4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4855"/>
    <s v="0002-0004"/>
    <n v="4"/>
    <n v="5449608"/>
    <s v=""/>
    <s v="TITANIUM ESQ "/>
    <x v="12"/>
    <n v="1.2495000000000001"/>
    <n v="24.99"/>
    <n v="1"/>
    <x v="7"/>
    <x v="9"/>
    <n v="595"/>
    <n v="2100"/>
    <d v="2026-05-07T15:03:44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FUM08-TE12"/>
    <x v="4"/>
    <x v="12"/>
    <n v="2"/>
    <n v="335083"/>
    <s v="0001-0001"/>
    <n v="1"/>
    <n v="5450929"/>
    <s v=""/>
    <s v="JOSE EDNARDO"/>
    <x v="9"/>
    <n v="1.3069999999999999"/>
    <n v="26.140499999999999"/>
    <n v="1"/>
    <x v="8"/>
    <x v="9"/>
    <n v="785"/>
    <n v="1665"/>
    <d v="2026-05-08T11:55:57"/>
    <x v="12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CC"/>
    <x v="4"/>
    <x v="12"/>
    <n v="1"/>
    <n v="335121"/>
    <s v="0000-0001"/>
    <n v="1"/>
    <n v="5451090"/>
    <s v=""/>
    <s v="UNITEC ESQ"/>
    <x v="7"/>
    <n v="0.21310000000000001"/>
    <n v="3.1964000000000001"/>
    <n v="1"/>
    <x v="9"/>
    <x v="11"/>
    <n v="545"/>
    <n v="391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INC06-CC"/>
    <x v="4"/>
    <x v="12"/>
    <n v="1"/>
    <n v="335121"/>
    <s v="0000-0002"/>
    <n v="2"/>
    <n v="5451091"/>
    <s v=""/>
    <s v="UNITEC ESQ"/>
    <x v="7"/>
    <n v="0.21310000000000001"/>
    <n v="3.1964000000000001"/>
    <n v="1"/>
    <x v="9"/>
    <x v="11"/>
    <n v="545"/>
    <n v="391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MBI03-CC"/>
    <x v="4"/>
    <x v="12"/>
    <n v="1"/>
    <n v="335121"/>
    <s v="0000-0003"/>
    <n v="3"/>
    <n v="5451092"/>
    <s v=""/>
    <s v="UNITEC ESQ"/>
    <x v="7"/>
    <n v="0.32229999999999998"/>
    <n v="2.4169999999999998"/>
    <n v="1"/>
    <x v="6"/>
    <x v="11"/>
    <n v="871"/>
    <n v="370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MBI03-CC"/>
    <x v="4"/>
    <x v="12"/>
    <n v="1"/>
    <n v="335121"/>
    <s v="0000-0004"/>
    <n v="4"/>
    <n v="5451093"/>
    <s v=""/>
    <s v="UNITEC ESQ"/>
    <x v="7"/>
    <n v="0.32229999999999998"/>
    <n v="2.4169999999999998"/>
    <n v="1"/>
    <x v="6"/>
    <x v="11"/>
    <n v="871"/>
    <n v="370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MBI03-CC"/>
    <x v="4"/>
    <x v="12"/>
    <n v="1"/>
    <n v="335121"/>
    <s v="0000-0005"/>
    <n v="5"/>
    <n v="5451094"/>
    <s v=""/>
    <s v="UNITEC ESQ"/>
    <x v="7"/>
    <n v="0.26679999999999998"/>
    <n v="2.0007999999999999"/>
    <n v="1"/>
    <x v="6"/>
    <x v="11"/>
    <n v="721"/>
    <n v="370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MBI03-CC"/>
    <x v="4"/>
    <x v="12"/>
    <n v="1"/>
    <n v="335121"/>
    <s v="0000-0006"/>
    <n v="6"/>
    <n v="5451095"/>
    <s v=""/>
    <s v="UNITEC ESQ"/>
    <x v="7"/>
    <n v="0.26779999999999998"/>
    <n v="2.0087999999999999"/>
    <n v="1"/>
    <x v="6"/>
    <x v="11"/>
    <n v="720"/>
    <n v="372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MBI03-CC"/>
    <x v="4"/>
    <x v="12"/>
    <n v="1"/>
    <n v="335121"/>
    <s v="0000-0007"/>
    <n v="7"/>
    <n v="5451096"/>
    <s v=""/>
    <s v="UNITEC ESQ"/>
    <x v="7"/>
    <n v="0.3231"/>
    <n v="2.4236"/>
    <n v="1"/>
    <x v="6"/>
    <x v="11"/>
    <n v="871"/>
    <n v="371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MBI03-CC"/>
    <x v="4"/>
    <x v="12"/>
    <n v="1"/>
    <n v="335121"/>
    <s v="0000-0008"/>
    <n v="8"/>
    <n v="5451097"/>
    <s v=""/>
    <s v="UNITEC ESQ"/>
    <x v="7"/>
    <n v="0.1229"/>
    <n v="0.92179999999999995"/>
    <n v="1"/>
    <x v="6"/>
    <x v="11"/>
    <n v="326"/>
    <n v="377"/>
    <d v="2026-05-08T16:59:0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09"/>
    <n v="9"/>
    <n v="5451098"/>
    <s v=""/>
    <s v="UNITEC ESQ"/>
    <x v="7"/>
    <n v="1.7745"/>
    <n v="26.6175"/>
    <n v="1"/>
    <x v="9"/>
    <x v="6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0"/>
    <n v="10"/>
    <n v="5451099"/>
    <s v=""/>
    <s v="UNITEC ESQ"/>
    <x v="7"/>
    <n v="1.7745"/>
    <n v="26.6175"/>
    <n v="1"/>
    <x v="9"/>
    <x v="6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1"/>
    <n v="11"/>
    <n v="5451100"/>
    <s v=""/>
    <s v="UNITEC ESQ"/>
    <x v="7"/>
    <n v="1.7745"/>
    <n v="26.6175"/>
    <n v="1"/>
    <x v="9"/>
    <x v="6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2"/>
    <n v="12"/>
    <n v="5451101"/>
    <s v=""/>
    <s v="UNITEC ESQ"/>
    <x v="7"/>
    <n v="1.7745"/>
    <n v="26.6175"/>
    <n v="1"/>
    <x v="9"/>
    <x v="6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3"/>
    <n v="13"/>
    <n v="5451102"/>
    <s v=""/>
    <s v="UNITEC ESQ"/>
    <x v="7"/>
    <n v="1.7745"/>
    <n v="26.6175"/>
    <n v="1"/>
    <x v="9"/>
    <x v="6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4"/>
    <n v="14"/>
    <n v="5451103"/>
    <s v=""/>
    <s v="UNITEC ESQ"/>
    <x v="7"/>
    <n v="1.7745"/>
    <n v="26.6175"/>
    <n v="1"/>
    <x v="9"/>
    <x v="6"/>
    <n v="910"/>
    <n v="1950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5"/>
    <n v="15"/>
    <n v="5451104"/>
    <s v=""/>
    <s v="UNITEC ESQ"/>
    <x v="7"/>
    <n v="1.6779999999999999"/>
    <n v="25.170200000000001"/>
    <n v="1"/>
    <x v="9"/>
    <x v="6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6"/>
    <n v="16"/>
    <n v="5451105"/>
    <s v=""/>
    <s v="UNITEC ESQ"/>
    <x v="7"/>
    <n v="1.6779999999999999"/>
    <n v="25.170200000000001"/>
    <n v="1"/>
    <x v="9"/>
    <x v="6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7"/>
    <n v="17"/>
    <n v="5451106"/>
    <s v=""/>
    <s v="UNITEC ESQ"/>
    <x v="7"/>
    <n v="1.6779999999999999"/>
    <n v="25.170200000000001"/>
    <n v="1"/>
    <x v="9"/>
    <x v="6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8"/>
    <n v="18"/>
    <n v="5451107"/>
    <s v=""/>
    <s v="UNITEC ESQ"/>
    <x v="7"/>
    <n v="1.6779999999999999"/>
    <n v="25.170200000000001"/>
    <n v="1"/>
    <x v="9"/>
    <x v="6"/>
    <n v="879"/>
    <n v="1909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19"/>
    <n v="19"/>
    <n v="5451108"/>
    <s v=""/>
    <s v="UNITEC ESQ"/>
    <x v="7"/>
    <n v="2.2892999999999999"/>
    <n v="34.339199999999998"/>
    <n v="1"/>
    <x v="9"/>
    <x v="6"/>
    <n v="980"/>
    <n v="2336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20"/>
    <n v="20"/>
    <n v="5451109"/>
    <s v=""/>
    <s v="UNITEC ESQ"/>
    <x v="7"/>
    <n v="2.2892999999999999"/>
    <n v="34.339199999999998"/>
    <n v="1"/>
    <x v="9"/>
    <x v="6"/>
    <n v="980"/>
    <n v="2336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21"/>
    <n v="21"/>
    <n v="5451110"/>
    <s v=""/>
    <s v="UNITEC ESQ"/>
    <x v="7"/>
    <n v="2.2892999999999999"/>
    <n v="34.339199999999998"/>
    <n v="1"/>
    <x v="9"/>
    <x v="6"/>
    <n v="980"/>
    <n v="2336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22"/>
    <n v="22"/>
    <n v="5451111"/>
    <s v=""/>
    <s v="UNITEC ESQ"/>
    <x v="7"/>
    <n v="2.1898"/>
    <n v="32.846600000000002"/>
    <n v="1"/>
    <x v="9"/>
    <x v="6"/>
    <n v="935"/>
    <n v="2342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6-TF"/>
    <x v="4"/>
    <x v="12"/>
    <n v="2"/>
    <n v="335121"/>
    <s v="0000-0023"/>
    <n v="23"/>
    <n v="5451112"/>
    <s v=""/>
    <s v="UNITEC ESQ"/>
    <x v="7"/>
    <n v="2.1898"/>
    <n v="32.846600000000002"/>
    <n v="1"/>
    <x v="9"/>
    <x v="6"/>
    <n v="935"/>
    <n v="2342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24"/>
    <n v="24"/>
    <n v="5451113"/>
    <s v=""/>
    <s v="UNITEC ESQ"/>
    <x v="7"/>
    <n v="3.6080000000000001"/>
    <n v="72.160300000000007"/>
    <n v="1"/>
    <x v="7"/>
    <x v="6"/>
    <n v="1579"/>
    <n v="2285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25"/>
    <n v="25"/>
    <n v="5451114"/>
    <s v=""/>
    <s v="UNITEC ESQ"/>
    <x v="7"/>
    <n v="3.6080000000000001"/>
    <n v="72.160300000000007"/>
    <n v="1"/>
    <x v="7"/>
    <x v="6"/>
    <n v="1579"/>
    <n v="2285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26"/>
    <n v="26"/>
    <n v="5451115"/>
    <s v=""/>
    <s v="UNITEC ESQ"/>
    <x v="7"/>
    <n v="2.996"/>
    <n v="59.920699999999997"/>
    <n v="1"/>
    <x v="7"/>
    <x v="6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27"/>
    <n v="27"/>
    <n v="5451116"/>
    <s v=""/>
    <s v="UNITEC ESQ"/>
    <x v="7"/>
    <n v="2.996"/>
    <n v="59.920699999999997"/>
    <n v="1"/>
    <x v="7"/>
    <x v="6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28"/>
    <n v="28"/>
    <n v="5451117"/>
    <s v=""/>
    <s v="UNITEC ESQ"/>
    <x v="7"/>
    <n v="2.996"/>
    <n v="59.920699999999997"/>
    <n v="1"/>
    <x v="7"/>
    <x v="6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29"/>
    <n v="29"/>
    <n v="5451118"/>
    <s v=""/>
    <s v="UNITEC ESQ"/>
    <x v="7"/>
    <n v="2.996"/>
    <n v="59.920699999999997"/>
    <n v="1"/>
    <x v="7"/>
    <x v="6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30"/>
    <n v="30"/>
    <n v="5451119"/>
    <s v=""/>
    <s v="UNITEC ESQ"/>
    <x v="7"/>
    <n v="2.996"/>
    <n v="59.920699999999997"/>
    <n v="1"/>
    <x v="7"/>
    <x v="6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08-TF"/>
    <x v="4"/>
    <x v="12"/>
    <n v="2"/>
    <n v="335121"/>
    <s v="0000-0031"/>
    <n v="31"/>
    <n v="5451120"/>
    <s v=""/>
    <s v="UNITEC ESQ"/>
    <x v="7"/>
    <n v="2.996"/>
    <n v="59.920699999999997"/>
    <n v="1"/>
    <x v="7"/>
    <x v="6"/>
    <n v="1282"/>
    <n v="2337"/>
    <d v="2026-05-08T16:59:0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LMSV3208-PF"/>
    <x v="2"/>
    <x v="12"/>
    <e v="#N/A"/>
    <n v="335156"/>
    <s v="0000-0001"/>
    <n v="1"/>
    <n v="5451339"/>
    <s v=""/>
    <s v="VLC"/>
    <x v="14"/>
    <n v="0.95879999999999999"/>
    <n v="19.175999999999998"/>
    <n v="1"/>
    <x v="15"/>
    <x v="0"/>
    <n v="940"/>
    <n v="1020"/>
    <d v="2026-05-08T13:56:54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20T00:00:00"/>
    <d v="2026-05-04T00:00:00"/>
    <d v="2026-05-20T00:00:00"/>
    <s v="LMLT08-PF"/>
    <x v="1"/>
    <x v="12"/>
    <n v="4"/>
    <n v="335286"/>
    <s v="0000-0001"/>
    <n v="1"/>
    <n v="5452106"/>
    <s v=""/>
    <s v="ESQUADRIUM ESQ E VIDROS"/>
    <x v="12"/>
    <n v="2.2082000000000002"/>
    <n v="44.164000000000001"/>
    <n v="1"/>
    <x v="14"/>
    <x v="0"/>
    <n v="1220"/>
    <n v="1810"/>
    <d v="2026-05-11T08:55:06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18T00:00:00"/>
    <d v="2026-05-18T00:00:00"/>
    <d v="2026-05-18T00:00:00"/>
    <s v="FUM08-TF"/>
    <x v="4"/>
    <x v="12"/>
    <n v="2"/>
    <n v="335295"/>
    <s v="0000-0001"/>
    <n v="1"/>
    <n v="5452135"/>
    <s v=""/>
    <s v="WELLITON "/>
    <x v="10"/>
    <n v="1.8926000000000001"/>
    <n v="37.850999999999999"/>
    <n v="1"/>
    <x v="8"/>
    <x v="6"/>
    <n v="930"/>
    <n v="2035"/>
    <d v="2026-05-08T17:15:3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LMLT06VMT-PF"/>
    <x v="1"/>
    <x v="12"/>
    <n v="4"/>
    <n v="335433"/>
    <s v="0000-0001"/>
    <n v="1"/>
    <n v="5452695"/>
    <s v=""/>
    <s v="VICOM METAIS"/>
    <x v="14"/>
    <n v="0.27560000000000001"/>
    <n v="4.1344000000000003"/>
    <n v="1"/>
    <x v="16"/>
    <x v="0"/>
    <n v="525"/>
    <n v="525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4"/>
    <s v="Não"/>
    <m/>
    <d v="2026-05-20T00:00:00"/>
    <d v="2026-05-05T00:00:00"/>
    <d v="2026-05-20T00:00:00"/>
    <s v="LMLT06VMT-PF"/>
    <x v="1"/>
    <x v="12"/>
    <n v="4"/>
    <n v="335433"/>
    <s v="0000-0002"/>
    <n v="2"/>
    <n v="5452921"/>
    <s v=""/>
    <s v="VICOM METAIS"/>
    <x v="14"/>
    <n v="0.27560000000000001"/>
    <n v="4.1344000000000003"/>
    <n v="1"/>
    <x v="16"/>
    <x v="0"/>
    <n v="525"/>
    <n v="525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4"/>
    <s v="Não"/>
    <m/>
    <d v="2026-05-20T00:00:00"/>
    <d v="2026-05-05T00:00:00"/>
    <d v="2026-05-20T00:00:00"/>
    <s v="LMLT06VMT-PF"/>
    <x v="1"/>
    <x v="12"/>
    <n v="4"/>
    <n v="335433"/>
    <s v="0000-0003"/>
    <n v="3"/>
    <n v="5452696"/>
    <s v=""/>
    <s v="VICOM METAIS"/>
    <x v="14"/>
    <n v="0.27460000000000001"/>
    <n v="4.1185999999999998"/>
    <n v="1"/>
    <x v="16"/>
    <x v="0"/>
    <n v="525"/>
    <n v="523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4"/>
    <s v="Não"/>
    <m/>
    <d v="2026-05-20T00:00:00"/>
    <d v="2026-05-05T00:00:00"/>
    <d v="2026-05-20T00:00:00"/>
    <s v="LMLT06VMT-PF"/>
    <x v="1"/>
    <x v="12"/>
    <n v="4"/>
    <n v="335433"/>
    <s v="0000-0004"/>
    <n v="4"/>
    <n v="5452697"/>
    <s v=""/>
    <s v="VICOM METAIS"/>
    <x v="14"/>
    <n v="0.26269999999999999"/>
    <n v="3.9398"/>
    <n v="1"/>
    <x v="16"/>
    <x v="0"/>
    <n v="514"/>
    <n v="511"/>
    <d v="2026-05-12T12:03:45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8"/>
    <s v="Sim"/>
    <m/>
    <d v="2026-05-20T00:00:00"/>
    <d v="2026-05-04T00:00:00"/>
    <d v="2026-05-20T00:00:00"/>
    <s v="LMLT06-IPF"/>
    <x v="2"/>
    <x v="12"/>
    <e v="#N/A"/>
    <n v="335443"/>
    <s v="0000-0001"/>
    <n v="1"/>
    <n v="5452745"/>
    <s v=""/>
    <s v="JONAS ALVES BERTOSSI"/>
    <x v="8"/>
    <n v="1.2765"/>
    <n v="19.147500000000001"/>
    <n v="1"/>
    <x v="3"/>
    <x v="21"/>
    <n v="1973"/>
    <n v="647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x v="8"/>
    <s v="Sim"/>
    <m/>
    <d v="2026-05-20T00:00:00"/>
    <d v="2026-05-04T00:00:00"/>
    <d v="2026-05-20T00:00:00"/>
    <s v="LMLT06-IPF"/>
    <x v="2"/>
    <x v="12"/>
    <e v="#N/A"/>
    <n v="335443"/>
    <s v="0000-0001"/>
    <n v="1"/>
    <n v="5452746"/>
    <s v=""/>
    <s v="JONAS ALVES BERTOSSI"/>
    <x v="8"/>
    <n v="1.2765"/>
    <n v="19.147500000000001"/>
    <n v="1"/>
    <x v="3"/>
    <x v="21"/>
    <n v="1973"/>
    <n v="647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x v="8"/>
    <s v="Sim"/>
    <m/>
    <d v="2026-05-20T00:00:00"/>
    <d v="2026-05-04T00:00:00"/>
    <d v="2026-05-20T00:00:00"/>
    <s v="LMLT06-IPF"/>
    <x v="2"/>
    <x v="12"/>
    <e v="#N/A"/>
    <n v="335443"/>
    <s v="0000-0002"/>
    <n v="2"/>
    <n v="5452747"/>
    <s v=""/>
    <s v="JONAS ALVES BERTOSSI"/>
    <x v="8"/>
    <n v="1.1975"/>
    <n v="17.962499999999999"/>
    <n v="1"/>
    <x v="3"/>
    <x v="21"/>
    <n v="1944"/>
    <n v="616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x v="8"/>
    <s v="Sim"/>
    <m/>
    <d v="2026-05-20T00:00:00"/>
    <d v="2026-05-04T00:00:00"/>
    <d v="2026-05-20T00:00:00"/>
    <s v="LMLT06-IPF"/>
    <x v="2"/>
    <x v="12"/>
    <e v="#N/A"/>
    <n v="335443"/>
    <s v="0000-0002"/>
    <n v="2"/>
    <n v="5452748"/>
    <s v=""/>
    <s v="JONAS ALVES BERTOSSI"/>
    <x v="8"/>
    <n v="1.1975"/>
    <n v="17.962499999999999"/>
    <n v="1"/>
    <x v="3"/>
    <x v="21"/>
    <n v="1944"/>
    <n v="616"/>
    <d v="2026-05-11T11:31:20"/>
    <x v="12"/>
    <m/>
    <m/>
    <m/>
    <m/>
    <s v="N/R"/>
    <s v="N/R"/>
    <s v="N/R"/>
    <s v="N/R"/>
    <s v="N/R"/>
    <s v="N/R"/>
    <m/>
    <m/>
    <s v="N/R"/>
    <s v="N/R"/>
    <m/>
    <s v="N/R"/>
    <s v="N/R"/>
    <m/>
  </r>
  <r>
    <x v="8"/>
    <s v="Sim"/>
    <m/>
    <d v="2026-05-20T00:00:00"/>
    <d v="2026-05-04T00:00:00"/>
    <d v="2026-05-20T00:00:00"/>
    <s v="INC08-TF"/>
    <x v="4"/>
    <x v="12"/>
    <n v="2"/>
    <n v="335496"/>
    <s v="0000-0001"/>
    <n v="1"/>
    <n v="5453106"/>
    <s v=""/>
    <s v="VERTICALGLASS "/>
    <x v="8"/>
    <n v="3.6537999999999999"/>
    <n v="73.0762"/>
    <n v="1"/>
    <x v="7"/>
    <x v="6"/>
    <n v="1916"/>
    <n v="1907"/>
    <d v="2026-05-11T12:41:4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8"/>
    <s v="0000-0001"/>
    <n v="1"/>
    <n v="5453111"/>
    <s v=""/>
    <s v="VERTICALGLASS "/>
    <x v="8"/>
    <n v="0.30520000000000003"/>
    <n v="4.5777000000000001"/>
    <n v="1"/>
    <x v="9"/>
    <x v="6"/>
    <n v="662"/>
    <n v="461"/>
    <d v="2026-05-11T12:42:5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8"/>
    <s v="0000-0002"/>
    <n v="2"/>
    <n v="5453112"/>
    <s v=""/>
    <s v="VERTICALGLASS "/>
    <x v="8"/>
    <n v="0.30520000000000003"/>
    <n v="4.5777000000000001"/>
    <n v="1"/>
    <x v="9"/>
    <x v="6"/>
    <n v="662"/>
    <n v="461"/>
    <d v="2026-05-11T12:42:5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1"/>
    <n v="1"/>
    <n v="5453121"/>
    <s v=""/>
    <s v="VERTICALGLASS "/>
    <x v="8"/>
    <n v="2.5796000000000001"/>
    <n v="38.694200000000002"/>
    <n v="1"/>
    <x v="9"/>
    <x v="6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2"/>
    <n v="2"/>
    <n v="5453122"/>
    <s v=""/>
    <s v="VERTICALGLASS "/>
    <x v="8"/>
    <n v="2.5796000000000001"/>
    <n v="38.694200000000002"/>
    <n v="1"/>
    <x v="9"/>
    <x v="6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3"/>
    <n v="3"/>
    <n v="5453123"/>
    <s v=""/>
    <s v="VERTICALGLASS "/>
    <x v="8"/>
    <n v="2.5796000000000001"/>
    <n v="38.694200000000002"/>
    <n v="1"/>
    <x v="9"/>
    <x v="6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4"/>
    <n v="4"/>
    <n v="5453125"/>
    <s v=""/>
    <s v="VERTICALGLASS "/>
    <x v="8"/>
    <n v="2.5796000000000001"/>
    <n v="38.694200000000002"/>
    <n v="1"/>
    <x v="9"/>
    <x v="6"/>
    <n v="1248"/>
    <n v="206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5"/>
    <n v="5"/>
    <n v="5453126"/>
    <s v=""/>
    <s v="VERTICALGLASS "/>
    <x v="8"/>
    <n v="1.9938"/>
    <n v="29.906700000000001"/>
    <n v="1"/>
    <x v="9"/>
    <x v="6"/>
    <n v="974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6"/>
    <n v="6"/>
    <n v="5453127"/>
    <s v=""/>
    <s v="VERTICALGLASS "/>
    <x v="8"/>
    <n v="1.9938"/>
    <n v="29.906700000000001"/>
    <n v="1"/>
    <x v="9"/>
    <x v="6"/>
    <n v="974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7"/>
    <n v="7"/>
    <n v="5453128"/>
    <s v=""/>
    <s v="VERTICALGLASS "/>
    <x v="8"/>
    <n v="1.9938"/>
    <n v="29.906700000000001"/>
    <n v="1"/>
    <x v="9"/>
    <x v="6"/>
    <n v="974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8"/>
    <n v="8"/>
    <n v="5453129"/>
    <s v=""/>
    <s v="VERTICALGLASS "/>
    <x v="8"/>
    <n v="1.9774"/>
    <n v="29.661000000000001"/>
    <n v="1"/>
    <x v="9"/>
    <x v="6"/>
    <n v="966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499"/>
    <s v="0000-0009"/>
    <n v="9"/>
    <n v="5453130"/>
    <s v=""/>
    <s v="VERTICALGLASS "/>
    <x v="8"/>
    <n v="1.9774"/>
    <n v="29.661000000000001"/>
    <n v="1"/>
    <x v="9"/>
    <x v="6"/>
    <n v="966"/>
    <n v="2047"/>
    <d v="2026-05-11T12:43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0T00:00:00"/>
    <d v="2026-05-04T00:00:00"/>
    <d v="2026-05-20T00:00:00"/>
    <s v="INC10-TE12"/>
    <x v="4"/>
    <x v="12"/>
    <n v="2"/>
    <n v="335556"/>
    <s v="0001-0001"/>
    <n v="1"/>
    <n v="5453411"/>
    <s v=""/>
    <s v="ILUMINOX"/>
    <x v="7"/>
    <n v="0.27289999999999998"/>
    <n v="6.8219000000000003"/>
    <n v="1"/>
    <x v="11"/>
    <x v="9"/>
    <n v="295"/>
    <n v="925"/>
    <d v="2026-05-11T11:39:01"/>
    <x v="12"/>
    <m/>
    <m/>
    <m/>
    <m/>
    <m/>
    <m/>
    <m/>
    <m/>
    <s v="N/R"/>
    <s v="N/R"/>
    <s v="N/R"/>
    <m/>
    <m/>
    <s v="N/R"/>
    <s v="N/R"/>
    <s v="N/R"/>
    <s v="N/R"/>
    <d v="2026-05-15T08:57:37"/>
  </r>
  <r>
    <x v="8"/>
    <s v="Sim"/>
    <m/>
    <d v="2026-05-20T00:00:00"/>
    <d v="2026-05-04T00:00:00"/>
    <d v="2026-05-20T00:00:00"/>
    <s v="INC08-TE16"/>
    <x v="4"/>
    <x v="12"/>
    <n v="2"/>
    <n v="335598"/>
    <s v="0000-0001"/>
    <n v="1"/>
    <n v="5453747"/>
    <s v=""/>
    <s v="VERTICALGLASS "/>
    <x v="8"/>
    <n v="1.5384"/>
    <n v="30.768000000000001"/>
    <n v="1"/>
    <x v="7"/>
    <x v="8"/>
    <n v="600"/>
    <n v="2564"/>
    <d v="2026-05-11T15:09:43"/>
    <x v="12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8-TF"/>
    <x v="4"/>
    <x v="12"/>
    <n v="2"/>
    <n v="335598"/>
    <s v="0000-0002"/>
    <n v="2"/>
    <n v="5453748"/>
    <s v=""/>
    <s v="VERTICALGLASS "/>
    <x v="8"/>
    <n v="1.2633000000000001"/>
    <n v="25.265599999999999"/>
    <n v="1"/>
    <x v="7"/>
    <x v="6"/>
    <n v="487"/>
    <n v="2594"/>
    <d v="2026-05-11T15:09:4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8-TE16"/>
    <x v="4"/>
    <x v="12"/>
    <n v="2"/>
    <n v="335599"/>
    <s v="0000-0001"/>
    <n v="1"/>
    <n v="5453749"/>
    <s v=""/>
    <s v="VERTICALGLASS "/>
    <x v="8"/>
    <n v="1.6380999999999999"/>
    <n v="32.761200000000002"/>
    <n v="1"/>
    <x v="7"/>
    <x v="8"/>
    <n v="690"/>
    <n v="2374"/>
    <d v="2026-05-11T14:07:59"/>
    <x v="12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8-TE16"/>
    <x v="4"/>
    <x v="12"/>
    <n v="2"/>
    <n v="335599"/>
    <s v="0000-0002"/>
    <n v="2"/>
    <n v="5454228"/>
    <s v=""/>
    <s v="VERTICALGLASS "/>
    <x v="8"/>
    <n v="1.6394"/>
    <n v="32.788800000000002"/>
    <n v="1"/>
    <x v="7"/>
    <x v="8"/>
    <n v="690"/>
    <n v="2376"/>
    <d v="2026-05-11T14:07:59"/>
    <x v="12"/>
    <m/>
    <m/>
    <m/>
    <m/>
    <m/>
    <m/>
    <m/>
    <m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MBI08-TF"/>
    <x v="3"/>
    <x v="12"/>
    <n v="3"/>
    <n v="335600"/>
    <s v="0000-0001"/>
    <n v="1"/>
    <n v="5453750"/>
    <s v=""/>
    <s v="CAMPESTRE"/>
    <x v="3"/>
    <n v="0.71099999999999997"/>
    <n v="14.22"/>
    <n v="1"/>
    <x v="17"/>
    <x v="6"/>
    <n v="790"/>
    <n v="900"/>
    <d v="2026-05-12T08:49:00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01"/>
    <n v="1"/>
    <n v="5453774"/>
    <s v=""/>
    <s v="CAMPESTRE"/>
    <x v="3"/>
    <n v="1.6906000000000001"/>
    <n v="33.811"/>
    <n v="1"/>
    <x v="7"/>
    <x v="6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02"/>
    <n v="2"/>
    <n v="5453775"/>
    <s v=""/>
    <s v="CAMPESTRE"/>
    <x v="3"/>
    <n v="1.6906000000000001"/>
    <n v="33.811"/>
    <n v="1"/>
    <x v="7"/>
    <x v="6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03"/>
    <n v="3"/>
    <n v="5453776"/>
    <s v=""/>
    <s v="CAMPESTRE"/>
    <x v="3"/>
    <n v="1.6906000000000001"/>
    <n v="33.811"/>
    <n v="1"/>
    <x v="7"/>
    <x v="6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04"/>
    <n v="4"/>
    <n v="5453777"/>
    <s v=""/>
    <s v="CAMPESTRE"/>
    <x v="3"/>
    <n v="1.6906000000000001"/>
    <n v="33.811"/>
    <n v="1"/>
    <x v="7"/>
    <x v="6"/>
    <n v="729"/>
    <n v="231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05"/>
    <n v="5"/>
    <n v="5453778"/>
    <s v=""/>
    <s v="CAMPESTRE"/>
    <x v="3"/>
    <n v="1.889"/>
    <n v="37.780799999999999"/>
    <n v="1"/>
    <x v="7"/>
    <x v="6"/>
    <n v="816"/>
    <n v="231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06"/>
    <n v="6"/>
    <n v="5453779"/>
    <s v=""/>
    <s v="CAMPESTRE"/>
    <x v="3"/>
    <n v="1.889"/>
    <n v="37.780799999999999"/>
    <n v="1"/>
    <x v="7"/>
    <x v="6"/>
    <n v="816"/>
    <n v="231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07"/>
    <n v="7"/>
    <n v="5453780"/>
    <s v=""/>
    <s v="CAMPESTRE"/>
    <x v="3"/>
    <n v="1.9587000000000001"/>
    <n v="29.380700000000001"/>
    <n v="1"/>
    <x v="9"/>
    <x v="6"/>
    <n v="1068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08"/>
    <n v="8"/>
    <n v="5453781"/>
    <s v=""/>
    <s v="CAMPESTRE"/>
    <x v="3"/>
    <n v="1.9587000000000001"/>
    <n v="29.380700000000001"/>
    <n v="1"/>
    <x v="9"/>
    <x v="6"/>
    <n v="1068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09"/>
    <n v="9"/>
    <n v="5453782"/>
    <s v=""/>
    <s v="CAMPESTRE"/>
    <x v="3"/>
    <n v="1.9587000000000001"/>
    <n v="29.380700000000001"/>
    <n v="1"/>
    <x v="9"/>
    <x v="6"/>
    <n v="1068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0"/>
    <n v="10"/>
    <n v="5453783"/>
    <s v=""/>
    <s v="CAMPESTRE"/>
    <x v="3"/>
    <n v="1.7299"/>
    <n v="25.949200000000001"/>
    <n v="1"/>
    <x v="9"/>
    <x v="6"/>
    <n v="1127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1"/>
    <n v="11"/>
    <n v="5453784"/>
    <s v=""/>
    <s v="CAMPESTRE"/>
    <x v="3"/>
    <n v="1.7299"/>
    <n v="25.949200000000001"/>
    <n v="1"/>
    <x v="9"/>
    <x v="6"/>
    <n v="1127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2"/>
    <n v="12"/>
    <n v="5453785"/>
    <s v=""/>
    <s v="CAMPESTRE"/>
    <x v="3"/>
    <n v="1.2341"/>
    <n v="18.5121"/>
    <n v="1"/>
    <x v="9"/>
    <x v="6"/>
    <n v="804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3"/>
    <n v="13"/>
    <n v="5453786"/>
    <s v=""/>
    <s v="CAMPESTRE"/>
    <x v="3"/>
    <n v="1.2341"/>
    <n v="18.5121"/>
    <n v="1"/>
    <x v="9"/>
    <x v="6"/>
    <n v="804"/>
    <n v="153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4"/>
    <n v="14"/>
    <n v="5453787"/>
    <s v=""/>
    <s v="CAMPESTRE"/>
    <x v="3"/>
    <n v="1.2188000000000001"/>
    <n v="18.282599999999999"/>
    <n v="1"/>
    <x v="9"/>
    <x v="6"/>
    <n v="793"/>
    <n v="1537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5"/>
    <n v="15"/>
    <n v="5453788"/>
    <s v=""/>
    <s v="CAMPESTRE"/>
    <x v="3"/>
    <n v="1.2188000000000001"/>
    <n v="18.282599999999999"/>
    <n v="1"/>
    <x v="9"/>
    <x v="6"/>
    <n v="793"/>
    <n v="1537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6"/>
    <n v="16"/>
    <n v="5453789"/>
    <s v=""/>
    <s v="CAMPESTRE"/>
    <x v="3"/>
    <n v="1.8468"/>
    <n v="27.7026"/>
    <n v="1"/>
    <x v="9"/>
    <x v="6"/>
    <n v="1007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7"/>
    <n v="17"/>
    <n v="5453790"/>
    <s v=""/>
    <s v="CAMPESTRE"/>
    <x v="3"/>
    <n v="1.8468"/>
    <n v="27.7026"/>
    <n v="1"/>
    <x v="9"/>
    <x v="6"/>
    <n v="1007"/>
    <n v="183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8"/>
    <n v="18"/>
    <n v="5453791"/>
    <s v=""/>
    <s v="CAMPESTRE"/>
    <x v="3"/>
    <n v="0.96330000000000005"/>
    <n v="14.4499"/>
    <n v="1"/>
    <x v="9"/>
    <x v="6"/>
    <n v="489"/>
    <n v="197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19"/>
    <n v="19"/>
    <n v="5453792"/>
    <s v=""/>
    <s v="CAMPESTRE"/>
    <x v="3"/>
    <n v="1.4978"/>
    <n v="22.467199999999998"/>
    <n v="1"/>
    <x v="9"/>
    <x v="6"/>
    <n v="639"/>
    <n v="2344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20"/>
    <n v="20"/>
    <n v="5453793"/>
    <s v=""/>
    <s v="CAMPESTRE"/>
    <x v="3"/>
    <n v="1.6267"/>
    <n v="24.4009"/>
    <n v="1"/>
    <x v="9"/>
    <x v="6"/>
    <n v="689"/>
    <n v="2361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21"/>
    <n v="21"/>
    <n v="5453794"/>
    <s v=""/>
    <s v="CAMPESTRE"/>
    <x v="3"/>
    <n v="0.23269999999999999"/>
    <n v="3.4908000000000001"/>
    <n v="1"/>
    <x v="9"/>
    <x v="6"/>
    <n v="569"/>
    <n v="409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22"/>
    <n v="22"/>
    <n v="5453795"/>
    <s v=""/>
    <s v="CAMPESTRE"/>
    <x v="3"/>
    <n v="0.90859999999999996"/>
    <n v="13.628399999999999"/>
    <n v="1"/>
    <x v="9"/>
    <x v="6"/>
    <n v="489"/>
    <n v="1858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23"/>
    <n v="23"/>
    <n v="5453796"/>
    <s v=""/>
    <s v="CAMPESTRE"/>
    <x v="3"/>
    <n v="3.4685000000000001"/>
    <n v="69.369699999999995"/>
    <n v="1"/>
    <x v="7"/>
    <x v="6"/>
    <n v="2153"/>
    <n v="1611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24"/>
    <n v="24"/>
    <n v="5453797"/>
    <s v=""/>
    <s v="CAMPESTRE"/>
    <x v="3"/>
    <n v="3.4685000000000001"/>
    <n v="69.369699999999995"/>
    <n v="1"/>
    <x v="7"/>
    <x v="6"/>
    <n v="2153"/>
    <n v="1611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25"/>
    <n v="25"/>
    <n v="5453798"/>
    <s v=""/>
    <s v="CAMPESTRE"/>
    <x v="3"/>
    <n v="2.7016"/>
    <n v="54.031599999999997"/>
    <n v="1"/>
    <x v="7"/>
    <x v="6"/>
    <n v="1678"/>
    <n v="161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26"/>
    <n v="26"/>
    <n v="5453799"/>
    <s v=""/>
    <s v="CAMPESTRE"/>
    <x v="3"/>
    <n v="2.7016"/>
    <n v="54.031599999999997"/>
    <n v="1"/>
    <x v="7"/>
    <x v="6"/>
    <n v="1678"/>
    <n v="161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5"/>
    <s v="0000-0027"/>
    <n v="27"/>
    <n v="5453800"/>
    <s v=""/>
    <s v="CAMPESTRE"/>
    <x v="3"/>
    <n v="1.7816000000000001"/>
    <n v="35.631"/>
    <n v="1"/>
    <x v="7"/>
    <x v="6"/>
    <n v="1110"/>
    <n v="1605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5"/>
    <s v="0000-0028"/>
    <n v="28"/>
    <n v="5453801"/>
    <s v=""/>
    <s v="CAMPESTRE"/>
    <x v="3"/>
    <n v="0.5998"/>
    <n v="4.4987000000000004"/>
    <n v="1"/>
    <x v="6"/>
    <x v="11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5"/>
    <s v="0000-0029"/>
    <n v="29"/>
    <n v="5453802"/>
    <s v=""/>
    <s v="CAMPESTRE"/>
    <x v="3"/>
    <n v="0.5998"/>
    <n v="4.4987000000000004"/>
    <n v="1"/>
    <x v="6"/>
    <x v="11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5"/>
    <s v="0000-0030"/>
    <n v="30"/>
    <n v="5453803"/>
    <s v=""/>
    <s v="CAMPESTRE"/>
    <x v="3"/>
    <n v="0.5998"/>
    <n v="4.4987000000000004"/>
    <n v="1"/>
    <x v="6"/>
    <x v="11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5"/>
    <s v="0000-0031"/>
    <n v="31"/>
    <n v="5453804"/>
    <s v=""/>
    <s v="CAMPESTRE"/>
    <x v="3"/>
    <n v="0.5998"/>
    <n v="4.4987000000000004"/>
    <n v="1"/>
    <x v="6"/>
    <x v="11"/>
    <n v="7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5"/>
    <s v="0000-0032"/>
    <n v="32"/>
    <n v="5453805"/>
    <s v=""/>
    <s v="CAMPESTRE"/>
    <x v="3"/>
    <n v="0.67769999999999997"/>
    <n v="5.0830000000000002"/>
    <n v="1"/>
    <x v="6"/>
    <x v="11"/>
    <n v="870"/>
    <n v="779"/>
    <d v="2026-05-12T08:47:54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33"/>
    <n v="33"/>
    <n v="5453806"/>
    <s v=""/>
    <s v="CAMPESTRE"/>
    <x v="3"/>
    <n v="2.0817999999999999"/>
    <n v="31.227599999999999"/>
    <n v="1"/>
    <x v="9"/>
    <x v="6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34"/>
    <n v="34"/>
    <n v="5453807"/>
    <s v=""/>
    <s v="CAMPESTRE"/>
    <x v="3"/>
    <n v="2.0817999999999999"/>
    <n v="31.227599999999999"/>
    <n v="1"/>
    <x v="9"/>
    <x v="6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35"/>
    <n v="35"/>
    <n v="5453808"/>
    <s v=""/>
    <s v="CAMPESTRE"/>
    <x v="3"/>
    <n v="2.0916999999999999"/>
    <n v="31.3749"/>
    <n v="1"/>
    <x v="9"/>
    <x v="6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36"/>
    <n v="36"/>
    <n v="5453809"/>
    <s v=""/>
    <s v="CAMPESTRE"/>
    <x v="3"/>
    <n v="2.0916999999999999"/>
    <n v="31.3749"/>
    <n v="1"/>
    <x v="9"/>
    <x v="6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37"/>
    <n v="37"/>
    <n v="5453810"/>
    <s v=""/>
    <s v="CAMPESTRE"/>
    <x v="3"/>
    <n v="2.0916999999999999"/>
    <n v="31.3749"/>
    <n v="1"/>
    <x v="9"/>
    <x v="6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38"/>
    <n v="38"/>
    <n v="5453811"/>
    <s v=""/>
    <s v="CAMPESTRE"/>
    <x v="3"/>
    <n v="2.0916999999999999"/>
    <n v="31.3749"/>
    <n v="1"/>
    <x v="9"/>
    <x v="6"/>
    <n v="982"/>
    <n v="213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39"/>
    <n v="39"/>
    <n v="5453812"/>
    <s v=""/>
    <s v="CAMPESTRE"/>
    <x v="3"/>
    <n v="2.0817999999999999"/>
    <n v="31.227599999999999"/>
    <n v="1"/>
    <x v="9"/>
    <x v="6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5"/>
    <s v="0000-0040"/>
    <n v="40"/>
    <n v="5453813"/>
    <s v=""/>
    <s v="CAMPESTRE"/>
    <x v="3"/>
    <n v="2.0817999999999999"/>
    <n v="31.227599999999999"/>
    <n v="1"/>
    <x v="9"/>
    <x v="6"/>
    <n v="982"/>
    <n v="2120"/>
    <d v="2026-05-12T08:47:5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9"/>
    <s v="0000-0001"/>
    <n v="1"/>
    <n v="5453822"/>
    <s v=""/>
    <s v="CAMPESTRE"/>
    <x v="3"/>
    <n v="3.6152000000000002"/>
    <n v="72.305000000000007"/>
    <n v="1"/>
    <x v="7"/>
    <x v="6"/>
    <n v="1543"/>
    <n v="23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9"/>
    <s v="0000-0002"/>
    <n v="2"/>
    <n v="5453823"/>
    <s v=""/>
    <s v="CAMPESTRE"/>
    <x v="3"/>
    <n v="3.6152000000000002"/>
    <n v="72.305000000000007"/>
    <n v="1"/>
    <x v="7"/>
    <x v="6"/>
    <n v="1543"/>
    <n v="23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9"/>
    <s v="0000-0003"/>
    <n v="3"/>
    <n v="5453824"/>
    <s v=""/>
    <s v="CAMPESTRE"/>
    <x v="3"/>
    <n v="3.6152000000000002"/>
    <n v="72.305000000000007"/>
    <n v="1"/>
    <x v="7"/>
    <x v="6"/>
    <n v="1543"/>
    <n v="23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9"/>
    <s v="0000-0004"/>
    <n v="4"/>
    <n v="5453825"/>
    <s v=""/>
    <s v="CAMPESTRE"/>
    <x v="3"/>
    <n v="5.2331000000000003"/>
    <n v="104.6619"/>
    <n v="1"/>
    <x v="7"/>
    <x v="6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9"/>
    <s v="0000-0005"/>
    <n v="5"/>
    <n v="5453826"/>
    <s v=""/>
    <s v="CAMPESTRE"/>
    <x v="3"/>
    <n v="5.2331000000000003"/>
    <n v="104.6619"/>
    <n v="1"/>
    <x v="7"/>
    <x v="6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9"/>
    <s v="0000-0006"/>
    <n v="6"/>
    <n v="5453827"/>
    <s v=""/>
    <s v="CAMPESTRE"/>
    <x v="3"/>
    <n v="5.2331000000000003"/>
    <n v="104.6619"/>
    <n v="1"/>
    <x v="7"/>
    <x v="6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8-TF"/>
    <x v="4"/>
    <x v="12"/>
    <n v="2"/>
    <n v="335609"/>
    <s v="0000-0007"/>
    <n v="7"/>
    <n v="5453828"/>
    <s v=""/>
    <s v="CAMPESTRE"/>
    <x v="3"/>
    <n v="5.2331000000000003"/>
    <n v="104.6619"/>
    <n v="1"/>
    <x v="7"/>
    <x v="6"/>
    <n v="1665"/>
    <n v="314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08"/>
    <n v="8"/>
    <n v="5453829"/>
    <s v=""/>
    <s v="CAMPESTRE"/>
    <x v="3"/>
    <n v="0.98450000000000004"/>
    <n v="14.7674"/>
    <n v="1"/>
    <x v="9"/>
    <x v="6"/>
    <n v="738"/>
    <n v="13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09"/>
    <n v="9"/>
    <n v="5453830"/>
    <s v=""/>
    <s v="CAMPESTRE"/>
    <x v="3"/>
    <n v="0.98450000000000004"/>
    <n v="14.7674"/>
    <n v="1"/>
    <x v="9"/>
    <x v="6"/>
    <n v="738"/>
    <n v="13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0"/>
    <n v="10"/>
    <n v="5453831"/>
    <s v=""/>
    <s v="CAMPESTRE"/>
    <x v="3"/>
    <n v="0.28899999999999998"/>
    <n v="4.3357000000000001"/>
    <n v="1"/>
    <x v="9"/>
    <x v="6"/>
    <n v="666"/>
    <n v="4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1"/>
    <n v="11"/>
    <n v="5453832"/>
    <s v=""/>
    <s v="CAMPESTRE"/>
    <x v="3"/>
    <n v="0.28899999999999998"/>
    <n v="4.3357000000000001"/>
    <n v="1"/>
    <x v="9"/>
    <x v="6"/>
    <n v="666"/>
    <n v="4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2"/>
    <n v="12"/>
    <n v="5453833"/>
    <s v=""/>
    <s v="CAMPESTRE"/>
    <x v="3"/>
    <n v="0.28899999999999998"/>
    <n v="4.3357000000000001"/>
    <n v="1"/>
    <x v="9"/>
    <x v="6"/>
    <n v="666"/>
    <n v="4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3"/>
    <n v="13"/>
    <n v="5453834"/>
    <s v=""/>
    <s v="CAMPESTRE"/>
    <x v="3"/>
    <n v="0.59760000000000002"/>
    <n v="8.9633000000000003"/>
    <n v="1"/>
    <x v="9"/>
    <x v="6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4"/>
    <n v="14"/>
    <n v="5453835"/>
    <s v=""/>
    <s v="CAMPESTRE"/>
    <x v="3"/>
    <n v="0.59760000000000002"/>
    <n v="8.9633000000000003"/>
    <n v="1"/>
    <x v="9"/>
    <x v="6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5"/>
    <n v="15"/>
    <n v="5453836"/>
    <s v=""/>
    <s v="CAMPESTRE"/>
    <x v="3"/>
    <n v="0.59760000000000002"/>
    <n v="8.9633000000000003"/>
    <n v="1"/>
    <x v="9"/>
    <x v="6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6"/>
    <n v="16"/>
    <n v="5453837"/>
    <s v=""/>
    <s v="CAMPESTRE"/>
    <x v="3"/>
    <n v="0.59760000000000002"/>
    <n v="8.9633000000000003"/>
    <n v="1"/>
    <x v="9"/>
    <x v="6"/>
    <n v="944"/>
    <n v="633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7"/>
    <n v="17"/>
    <n v="5453838"/>
    <s v=""/>
    <s v="CAMPESTRE"/>
    <x v="3"/>
    <n v="1.9525999999999999"/>
    <n v="29.288499999999999"/>
    <n v="1"/>
    <x v="9"/>
    <x v="6"/>
    <n v="1128"/>
    <n v="1731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8"/>
    <n v="18"/>
    <n v="5453839"/>
    <s v=""/>
    <s v="CAMPESTRE"/>
    <x v="3"/>
    <n v="1.9525999999999999"/>
    <n v="29.288499999999999"/>
    <n v="1"/>
    <x v="9"/>
    <x v="6"/>
    <n v="1128"/>
    <n v="1731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19"/>
    <n v="19"/>
    <n v="5453840"/>
    <s v=""/>
    <s v="CAMPESTRE"/>
    <x v="3"/>
    <n v="2.1816"/>
    <n v="32.723300000000002"/>
    <n v="1"/>
    <x v="9"/>
    <x v="6"/>
    <n v="1128"/>
    <n v="19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20"/>
    <n v="20"/>
    <n v="5453841"/>
    <s v=""/>
    <s v="CAMPESTRE"/>
    <x v="3"/>
    <n v="2.1816"/>
    <n v="32.723300000000002"/>
    <n v="1"/>
    <x v="9"/>
    <x v="6"/>
    <n v="1128"/>
    <n v="1934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21"/>
    <n v="21"/>
    <n v="5453842"/>
    <s v=""/>
    <s v="CAMPESTRE"/>
    <x v="3"/>
    <n v="0.61739999999999995"/>
    <n v="9.2609999999999992"/>
    <n v="1"/>
    <x v="9"/>
    <x v="6"/>
    <n v="504"/>
    <n v="1225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INC06-TF"/>
    <x v="4"/>
    <x v="12"/>
    <n v="2"/>
    <n v="335609"/>
    <s v="0000-0022"/>
    <n v="22"/>
    <n v="5453843"/>
    <s v=""/>
    <s v="CAMPESTRE"/>
    <x v="3"/>
    <n v="0.61739999999999995"/>
    <n v="9.2609999999999992"/>
    <n v="1"/>
    <x v="9"/>
    <x v="6"/>
    <n v="504"/>
    <n v="1225"/>
    <d v="2026-05-12T08:48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23"/>
    <n v="23"/>
    <n v="5453844"/>
    <s v=""/>
    <s v="CAMPESTRE"/>
    <x v="3"/>
    <n v="0.24890000000000001"/>
    <n v="1.8671"/>
    <n v="1"/>
    <x v="6"/>
    <x v="11"/>
    <n v="671"/>
    <n v="3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24"/>
    <n v="24"/>
    <n v="5453845"/>
    <s v=""/>
    <s v="CAMPESTRE"/>
    <x v="3"/>
    <n v="0.2999"/>
    <n v="2.2490999999999999"/>
    <n v="1"/>
    <x v="6"/>
    <x v="11"/>
    <n v="634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25"/>
    <n v="25"/>
    <n v="5453846"/>
    <s v=""/>
    <s v="CAMPESTRE"/>
    <x v="3"/>
    <n v="0.2999"/>
    <n v="2.2490999999999999"/>
    <n v="1"/>
    <x v="6"/>
    <x v="11"/>
    <n v="634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26"/>
    <n v="26"/>
    <n v="5453847"/>
    <s v=""/>
    <s v="CAMPESTRE"/>
    <x v="3"/>
    <n v="0.34670000000000001"/>
    <n v="2.6002999999999998"/>
    <n v="1"/>
    <x v="6"/>
    <x v="11"/>
    <n v="733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27"/>
    <n v="27"/>
    <n v="5453848"/>
    <s v=""/>
    <s v="CAMPESTRE"/>
    <x v="3"/>
    <n v="0.34670000000000001"/>
    <n v="2.6002999999999998"/>
    <n v="1"/>
    <x v="6"/>
    <x v="11"/>
    <n v="733"/>
    <n v="473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28"/>
    <n v="28"/>
    <n v="5453849"/>
    <s v=""/>
    <s v="CAMPESTRE"/>
    <x v="3"/>
    <n v="0.1855"/>
    <n v="1.3912"/>
    <n v="1"/>
    <x v="6"/>
    <x v="11"/>
    <n v="393"/>
    <n v="472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29"/>
    <n v="29"/>
    <n v="5453850"/>
    <s v=""/>
    <s v="CAMPESTRE"/>
    <x v="3"/>
    <n v="0.1855"/>
    <n v="1.3912"/>
    <n v="1"/>
    <x v="6"/>
    <x v="11"/>
    <n v="393"/>
    <n v="472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30"/>
    <n v="30"/>
    <n v="5453851"/>
    <s v=""/>
    <s v="CAMPESTRE"/>
    <x v="3"/>
    <n v="0.3029"/>
    <n v="2.2713999999999999"/>
    <n v="1"/>
    <x v="6"/>
    <x v="11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31"/>
    <n v="31"/>
    <n v="5453852"/>
    <s v=""/>
    <s v="CAMPESTRE"/>
    <x v="3"/>
    <n v="0.3029"/>
    <n v="2.2713999999999999"/>
    <n v="1"/>
    <x v="6"/>
    <x v="11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32"/>
    <n v="32"/>
    <n v="5453853"/>
    <s v=""/>
    <s v="CAMPESTRE"/>
    <x v="3"/>
    <n v="0.3029"/>
    <n v="2.2713999999999999"/>
    <n v="1"/>
    <x v="6"/>
    <x v="11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MBI03-CC"/>
    <x v="4"/>
    <x v="12"/>
    <n v="1"/>
    <n v="335609"/>
    <s v="0000-0033"/>
    <n v="33"/>
    <n v="5453854"/>
    <s v=""/>
    <s v="CAMPESTRE"/>
    <x v="3"/>
    <n v="0.3029"/>
    <n v="2.2713999999999999"/>
    <n v="1"/>
    <x v="6"/>
    <x v="11"/>
    <n v="643"/>
    <n v="471"/>
    <d v="2026-05-12T08:48:31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615"/>
    <s v="0000-0001"/>
    <n v="1"/>
    <n v="5453907"/>
    <s v=""/>
    <s v="IPIRANGA VID"/>
    <x v="8"/>
    <n v="1.7859"/>
    <n v="26.7879"/>
    <n v="1"/>
    <x v="9"/>
    <x v="6"/>
    <n v="859"/>
    <n v="2079"/>
    <d v="2026-05-11T15:34:5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Q"/>
    <x v="2"/>
    <x v="12"/>
    <e v="#N/A"/>
    <n v="335632"/>
    <s v="0000-0005"/>
    <n v="5"/>
    <n v="5453987"/>
    <s v=""/>
    <s v="NELSON GONCALVES"/>
    <x v="9"/>
    <n v="1.28"/>
    <n v="25.6"/>
    <n v="1"/>
    <x v="7"/>
    <x v="22"/>
    <n v="1600"/>
    <n v="800"/>
    <d v="2026-05-11T16:21:30"/>
    <x v="12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693"/>
    <s v="0000-0001"/>
    <n v="1"/>
    <n v="5454348"/>
    <s v=""/>
    <s v="VERTICALGLASS "/>
    <x v="8"/>
    <n v="0.42030000000000001"/>
    <n v="6.3049999999999997"/>
    <n v="1"/>
    <x v="9"/>
    <x v="6"/>
    <n v="432"/>
    <n v="973"/>
    <d v="2026-05-11T18:29:1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693"/>
    <s v="0000-0002"/>
    <n v="2"/>
    <n v="5454349"/>
    <s v=""/>
    <s v="VERTICALGLASS "/>
    <x v="8"/>
    <n v="0.2959"/>
    <n v="4.4387999999999996"/>
    <n v="1"/>
    <x v="9"/>
    <x v="6"/>
    <n v="432"/>
    <n v="685"/>
    <d v="2026-05-11T18:29:1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LMINC06-PF"/>
    <x v="1"/>
    <x v="12"/>
    <n v="4"/>
    <n v="335735"/>
    <s v="0000-0001"/>
    <n v="1"/>
    <n v="5454558"/>
    <s v=""/>
    <s v="CAMPESTRE"/>
    <x v="3"/>
    <n v="2.2949999999999999"/>
    <n v="34.424300000000002"/>
    <n v="1"/>
    <x v="18"/>
    <x v="0"/>
    <n v="830"/>
    <n v="2765"/>
    <d v="2026-05-12T12:16:26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1-0001"/>
    <n v="1"/>
    <n v="5455203"/>
    <s v=""/>
    <s v="VIDROMETAL"/>
    <x v="12"/>
    <n v="0.23519999999999999"/>
    <n v="4.7045000000000003"/>
    <n v="1"/>
    <x v="7"/>
    <x v="9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1-0002"/>
    <n v="2"/>
    <n v="5455204"/>
    <s v=""/>
    <s v="VIDROMETAL"/>
    <x v="12"/>
    <n v="0.23519999999999999"/>
    <n v="4.7045000000000003"/>
    <n v="1"/>
    <x v="7"/>
    <x v="9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1-0003"/>
    <n v="3"/>
    <n v="5455205"/>
    <s v=""/>
    <s v="VIDROMETAL"/>
    <x v="12"/>
    <n v="0.23519999999999999"/>
    <n v="4.7045000000000003"/>
    <n v="1"/>
    <x v="7"/>
    <x v="9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1-0004"/>
    <n v="4"/>
    <n v="5455206"/>
    <s v=""/>
    <s v="VIDROMETAL"/>
    <x v="12"/>
    <n v="0.23519999999999999"/>
    <n v="4.7045000000000003"/>
    <n v="1"/>
    <x v="7"/>
    <x v="9"/>
    <n v="4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2-0005"/>
    <n v="5"/>
    <n v="5455207"/>
    <s v=""/>
    <s v="VIDROMETAL"/>
    <x v="12"/>
    <n v="0.3422"/>
    <n v="6.8445"/>
    <n v="1"/>
    <x v="7"/>
    <x v="9"/>
    <n v="5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2-0006"/>
    <n v="6"/>
    <n v="5455208"/>
    <s v=""/>
    <s v="VIDROMETAL"/>
    <x v="12"/>
    <n v="0.3422"/>
    <n v="6.8445"/>
    <n v="1"/>
    <x v="7"/>
    <x v="9"/>
    <n v="5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3-0007"/>
    <n v="7"/>
    <n v="5455209"/>
    <s v=""/>
    <s v="VIDROMETAL"/>
    <x v="12"/>
    <n v="0.3322"/>
    <n v="6.6444999999999999"/>
    <n v="1"/>
    <x v="7"/>
    <x v="9"/>
    <n v="6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3-0008"/>
    <n v="8"/>
    <n v="5455210"/>
    <s v=""/>
    <s v="VIDROMETAL"/>
    <x v="12"/>
    <n v="0.3322"/>
    <n v="6.6444999999999999"/>
    <n v="1"/>
    <x v="7"/>
    <x v="9"/>
    <n v="6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4-0009"/>
    <n v="9"/>
    <n v="5455211"/>
    <s v=""/>
    <s v="VIDROMETAL"/>
    <x v="12"/>
    <n v="0.4592"/>
    <n v="9.1844999999999999"/>
    <n v="1"/>
    <x v="7"/>
    <x v="9"/>
    <n v="7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4-0010"/>
    <n v="10"/>
    <n v="5455212"/>
    <s v=""/>
    <s v="VIDROMETAL"/>
    <x v="12"/>
    <n v="0.4592"/>
    <n v="9.1844999999999999"/>
    <n v="1"/>
    <x v="7"/>
    <x v="9"/>
    <n v="7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4-0011"/>
    <n v="11"/>
    <n v="5455213"/>
    <s v=""/>
    <s v="VIDROMETAL"/>
    <x v="12"/>
    <n v="0.4592"/>
    <n v="9.1844999999999999"/>
    <n v="1"/>
    <x v="7"/>
    <x v="9"/>
    <n v="785"/>
    <n v="5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5-0012"/>
    <n v="12"/>
    <n v="5455214"/>
    <s v=""/>
    <s v="VIDROMETAL"/>
    <x v="12"/>
    <n v="0.28370000000000001"/>
    <n v="5.6745000000000001"/>
    <n v="1"/>
    <x v="7"/>
    <x v="9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5-0013"/>
    <n v="13"/>
    <n v="5455215"/>
    <s v=""/>
    <s v="VIDROMETAL"/>
    <x v="12"/>
    <n v="0.28370000000000001"/>
    <n v="5.6745000000000001"/>
    <n v="1"/>
    <x v="7"/>
    <x v="9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5-0014"/>
    <n v="14"/>
    <n v="5455216"/>
    <s v=""/>
    <s v="VIDROMETAL"/>
    <x v="12"/>
    <n v="0.28370000000000001"/>
    <n v="5.6745000000000001"/>
    <n v="1"/>
    <x v="7"/>
    <x v="9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09"/>
    <s v="0005-0015"/>
    <n v="15"/>
    <n v="5455217"/>
    <s v=""/>
    <s v="VIDROMETAL"/>
    <x v="12"/>
    <n v="0.28370000000000001"/>
    <n v="5.6745000000000001"/>
    <n v="1"/>
    <x v="7"/>
    <x v="9"/>
    <n v="585"/>
    <n v="485"/>
    <d v="2026-05-11T16:38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5811"/>
    <s v="0001-0001"/>
    <n v="1"/>
    <n v="5455226"/>
    <s v=""/>
    <s v="VIDROMETAL"/>
    <x v="12"/>
    <n v="1.6367"/>
    <n v="32.734499999999997"/>
    <n v="1"/>
    <x v="7"/>
    <x v="8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5811"/>
    <s v="0001-0002"/>
    <n v="2"/>
    <n v="5455227"/>
    <s v=""/>
    <s v="VIDROMETAL"/>
    <x v="12"/>
    <n v="1.6367"/>
    <n v="32.734499999999997"/>
    <n v="1"/>
    <x v="7"/>
    <x v="8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5811"/>
    <s v="0001-0003"/>
    <n v="3"/>
    <n v="5455228"/>
    <s v=""/>
    <s v="VIDROMETAL"/>
    <x v="12"/>
    <n v="1.6367"/>
    <n v="32.734499999999997"/>
    <n v="1"/>
    <x v="7"/>
    <x v="8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5811"/>
    <s v="0001-0004"/>
    <n v="4"/>
    <n v="5455229"/>
    <s v=""/>
    <s v="VIDROMETAL"/>
    <x v="12"/>
    <n v="1.6367"/>
    <n v="32.734499999999997"/>
    <n v="1"/>
    <x v="7"/>
    <x v="8"/>
    <n v="78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5811"/>
    <s v="0002-0005"/>
    <n v="5"/>
    <n v="5455230"/>
    <s v=""/>
    <s v="VIDROMETAL"/>
    <x v="12"/>
    <n v="1.7410000000000001"/>
    <n v="34.819499999999998"/>
    <n v="1"/>
    <x v="7"/>
    <x v="8"/>
    <n v="835"/>
    <n v="2085"/>
    <d v="2026-05-11T16:38:10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5816"/>
    <s v="0001-0001"/>
    <n v="1"/>
    <n v="5455306"/>
    <s v=""/>
    <s v="VIDROMETAL"/>
    <x v="12"/>
    <n v="1.4281999999999999"/>
    <n v="28.564499999999999"/>
    <n v="1"/>
    <x v="7"/>
    <x v="8"/>
    <n v="685"/>
    <n v="2085"/>
    <d v="2026-05-11T16:38:1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54"/>
    <s v="0000-0001"/>
    <n v="1"/>
    <n v="5455533"/>
    <s v=""/>
    <s v="VID LIBRIANI"/>
    <x v="14"/>
    <n v="0.2034"/>
    <n v="3.0514000000000001"/>
    <n v="1"/>
    <x v="9"/>
    <x v="6"/>
    <n v="515"/>
    <n v="395"/>
    <d v="2026-05-12T08:24:5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6"/>
    <x v="4"/>
    <x v="12"/>
    <n v="2"/>
    <n v="335859"/>
    <s v="0000-0001"/>
    <n v="1"/>
    <n v="5455565"/>
    <s v=""/>
    <s v="VID LIBRIANI"/>
    <x v="14"/>
    <n v="0.33600000000000002"/>
    <n v="6.72"/>
    <n v="1"/>
    <x v="7"/>
    <x v="8"/>
    <n v="420"/>
    <n v="800"/>
    <d v="2026-05-12T08:24:56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1"/>
    <n v="1"/>
    <n v="5455566"/>
    <s v=""/>
    <s v="VID LIBRIANI"/>
    <x v="14"/>
    <n v="2.5828000000000002"/>
    <n v="38.742699999999999"/>
    <n v="1"/>
    <x v="9"/>
    <x v="6"/>
    <n v="2244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2"/>
    <n v="2"/>
    <n v="5455567"/>
    <s v=""/>
    <s v="VID LIBRIANI"/>
    <x v="14"/>
    <n v="2.5828000000000002"/>
    <n v="38.742699999999999"/>
    <n v="1"/>
    <x v="9"/>
    <x v="6"/>
    <n v="2244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3"/>
    <n v="3"/>
    <n v="5455568"/>
    <s v=""/>
    <s v="VID LIBRIANI"/>
    <x v="14"/>
    <n v="2.5667"/>
    <n v="38.500999999999998"/>
    <n v="1"/>
    <x v="9"/>
    <x v="6"/>
    <n v="223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4"/>
    <n v="4"/>
    <n v="5455569"/>
    <s v=""/>
    <s v="VID LIBRIANI"/>
    <x v="14"/>
    <n v="2.5667"/>
    <n v="38.500999999999998"/>
    <n v="1"/>
    <x v="9"/>
    <x v="6"/>
    <n v="223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5"/>
    <n v="5"/>
    <n v="5455570"/>
    <s v=""/>
    <s v="VID LIBRIANI"/>
    <x v="14"/>
    <n v="2.5781999999999998"/>
    <n v="38.6736"/>
    <n v="1"/>
    <x v="9"/>
    <x v="6"/>
    <n v="224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6"/>
    <n v="6"/>
    <n v="5455571"/>
    <s v=""/>
    <s v="VID LIBRIANI"/>
    <x v="14"/>
    <n v="2.5781999999999998"/>
    <n v="38.6736"/>
    <n v="1"/>
    <x v="9"/>
    <x v="6"/>
    <n v="2240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7"/>
    <n v="7"/>
    <n v="5455572"/>
    <s v=""/>
    <s v="VID LIBRIANI"/>
    <x v="14"/>
    <n v="2.5621"/>
    <n v="38.431899999999999"/>
    <n v="1"/>
    <x v="9"/>
    <x v="6"/>
    <n v="2226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0"/>
    <s v="0000-0008"/>
    <n v="8"/>
    <n v="5455573"/>
    <s v=""/>
    <s v="VID LIBRIANI"/>
    <x v="14"/>
    <n v="2.5621"/>
    <n v="38.431899999999999"/>
    <n v="1"/>
    <x v="9"/>
    <x v="6"/>
    <n v="2226"/>
    <n v="1151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1"/>
    <n v="1"/>
    <n v="5455576"/>
    <s v=""/>
    <s v="VID LIBRIANI"/>
    <x v="14"/>
    <n v="2.6173000000000002"/>
    <n v="39.259700000000002"/>
    <n v="1"/>
    <x v="9"/>
    <x v="6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2"/>
    <n v="2"/>
    <n v="5455577"/>
    <s v=""/>
    <s v="VID LIBRIANI"/>
    <x v="14"/>
    <n v="2.6173000000000002"/>
    <n v="39.259700000000002"/>
    <n v="1"/>
    <x v="9"/>
    <x v="6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3"/>
    <n v="3"/>
    <n v="5455578"/>
    <s v=""/>
    <s v="VID LIBRIANI"/>
    <x v="14"/>
    <n v="2.6173000000000002"/>
    <n v="39.259700000000002"/>
    <n v="1"/>
    <x v="9"/>
    <x v="6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4"/>
    <n v="4"/>
    <n v="5455579"/>
    <s v=""/>
    <s v="VID LIBRIANI"/>
    <x v="14"/>
    <n v="2.6173000000000002"/>
    <n v="39.259700000000002"/>
    <n v="1"/>
    <x v="9"/>
    <x v="6"/>
    <n v="2270"/>
    <n v="1153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5"/>
    <n v="5"/>
    <n v="5455580"/>
    <s v=""/>
    <s v="VID LIBRIANI"/>
    <x v="14"/>
    <n v="1.48"/>
    <n v="22.2"/>
    <n v="1"/>
    <x v="9"/>
    <x v="6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6"/>
    <n v="6"/>
    <n v="5455581"/>
    <s v=""/>
    <s v="VID LIBRIANI"/>
    <x v="14"/>
    <n v="1.48"/>
    <n v="22.2"/>
    <n v="1"/>
    <x v="9"/>
    <x v="6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7"/>
    <n v="7"/>
    <n v="5455582"/>
    <s v=""/>
    <s v="VID LIBRIANI"/>
    <x v="14"/>
    <n v="1.48"/>
    <n v="22.2"/>
    <n v="1"/>
    <x v="9"/>
    <x v="6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8"/>
    <n v="8"/>
    <n v="5455583"/>
    <s v=""/>
    <s v="VID LIBRIANI"/>
    <x v="14"/>
    <n v="1.48"/>
    <n v="22.2"/>
    <n v="1"/>
    <x v="9"/>
    <x v="6"/>
    <n v="2263"/>
    <n v="654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09"/>
    <n v="9"/>
    <n v="5455584"/>
    <s v=""/>
    <s v="VID LIBRIANI"/>
    <x v="14"/>
    <n v="1.4847999999999999"/>
    <n v="22.272300000000001"/>
    <n v="1"/>
    <x v="9"/>
    <x v="6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0"/>
    <n v="10"/>
    <n v="5455585"/>
    <s v=""/>
    <s v="VID LIBRIANI"/>
    <x v="14"/>
    <n v="1.4847999999999999"/>
    <n v="22.272300000000001"/>
    <n v="1"/>
    <x v="9"/>
    <x v="6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1"/>
    <n v="11"/>
    <n v="5455586"/>
    <s v=""/>
    <s v="VID LIBRIANI"/>
    <x v="14"/>
    <n v="1.4847999999999999"/>
    <n v="22.272300000000001"/>
    <n v="1"/>
    <x v="9"/>
    <x v="6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2"/>
    <n v="12"/>
    <n v="5455587"/>
    <s v=""/>
    <s v="VID LIBRIANI"/>
    <x v="14"/>
    <n v="1.4847999999999999"/>
    <n v="22.272300000000001"/>
    <n v="1"/>
    <x v="9"/>
    <x v="6"/>
    <n v="2260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3"/>
    <n v="13"/>
    <n v="5455588"/>
    <s v=""/>
    <s v="VID LIBRIANI"/>
    <x v="14"/>
    <n v="1.4802"/>
    <n v="22.203299999999999"/>
    <n v="1"/>
    <x v="9"/>
    <x v="6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4"/>
    <n v="14"/>
    <n v="5455589"/>
    <s v=""/>
    <s v="VID LIBRIANI"/>
    <x v="14"/>
    <n v="1.4802"/>
    <n v="22.203299999999999"/>
    <n v="1"/>
    <x v="9"/>
    <x v="6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5"/>
    <n v="15"/>
    <n v="5455590"/>
    <s v=""/>
    <s v="VID LIBRIANI"/>
    <x v="14"/>
    <n v="1.4802"/>
    <n v="22.203299999999999"/>
    <n v="1"/>
    <x v="9"/>
    <x v="6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6"/>
    <n v="16"/>
    <n v="5455591"/>
    <s v=""/>
    <s v="VID LIBRIANI"/>
    <x v="14"/>
    <n v="1.4802"/>
    <n v="22.203299999999999"/>
    <n v="1"/>
    <x v="9"/>
    <x v="6"/>
    <n v="225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7"/>
    <n v="17"/>
    <n v="5455592"/>
    <s v=""/>
    <s v="VID LIBRIANI"/>
    <x v="14"/>
    <n v="1.4737"/>
    <n v="22.104800000000001"/>
    <n v="1"/>
    <x v="9"/>
    <x v="6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8"/>
    <n v="18"/>
    <n v="5455593"/>
    <s v=""/>
    <s v="VID LIBRIANI"/>
    <x v="14"/>
    <n v="1.4737"/>
    <n v="22.104800000000001"/>
    <n v="1"/>
    <x v="9"/>
    <x v="6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19"/>
    <n v="19"/>
    <n v="5455594"/>
    <s v=""/>
    <s v="VID LIBRIANI"/>
    <x v="14"/>
    <n v="1.4737"/>
    <n v="22.104800000000001"/>
    <n v="1"/>
    <x v="9"/>
    <x v="6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861"/>
    <s v="0000-0020"/>
    <n v="20"/>
    <n v="5455595"/>
    <s v=""/>
    <s v="VID LIBRIANI"/>
    <x v="14"/>
    <n v="1.4737"/>
    <n v="22.104800000000001"/>
    <n v="1"/>
    <x v="9"/>
    <x v="6"/>
    <n v="2243"/>
    <n v="657"/>
    <d v="2026-05-12T08:24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24"/>
    <n v="24"/>
    <n v="5455650"/>
    <s v=""/>
    <s v="VIDROMETAL"/>
    <x v="12"/>
    <n v="1.5263"/>
    <n v="30.524999999999999"/>
    <n v="1"/>
    <x v="7"/>
    <x v="6"/>
    <n v="75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25"/>
    <n v="25"/>
    <n v="5455651"/>
    <s v=""/>
    <s v="VIDROMETAL"/>
    <x v="12"/>
    <n v="2.0350000000000001"/>
    <n v="40.700000000000003"/>
    <n v="1"/>
    <x v="7"/>
    <x v="6"/>
    <n v="10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26"/>
    <n v="26"/>
    <n v="5455652"/>
    <s v=""/>
    <s v="VIDROMETAL"/>
    <x v="12"/>
    <n v="1.0175000000000001"/>
    <n v="20.350000000000001"/>
    <n v="1"/>
    <x v="7"/>
    <x v="6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27"/>
    <n v="27"/>
    <n v="5455653"/>
    <s v=""/>
    <s v="VIDROMETAL"/>
    <x v="12"/>
    <n v="1.0175000000000001"/>
    <n v="20.350000000000001"/>
    <n v="1"/>
    <x v="7"/>
    <x v="6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28"/>
    <n v="28"/>
    <n v="5455654"/>
    <s v=""/>
    <s v="VIDROMETAL"/>
    <x v="12"/>
    <n v="1.0175000000000001"/>
    <n v="20.350000000000001"/>
    <n v="1"/>
    <x v="7"/>
    <x v="6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29"/>
    <n v="29"/>
    <n v="5455655"/>
    <s v=""/>
    <s v="VIDROMETAL"/>
    <x v="12"/>
    <n v="1.0175000000000001"/>
    <n v="20.350000000000001"/>
    <n v="1"/>
    <x v="7"/>
    <x v="6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30"/>
    <n v="30"/>
    <n v="5455656"/>
    <s v=""/>
    <s v="VIDROMETAL"/>
    <x v="12"/>
    <n v="1.0175000000000001"/>
    <n v="20.350000000000001"/>
    <n v="1"/>
    <x v="7"/>
    <x v="6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869"/>
    <s v="0000-0031"/>
    <n v="31"/>
    <n v="5455657"/>
    <s v=""/>
    <s v="VIDROMETAL"/>
    <x v="12"/>
    <n v="1.0175000000000001"/>
    <n v="20.350000000000001"/>
    <n v="1"/>
    <x v="7"/>
    <x v="6"/>
    <n v="500"/>
    <n v="2035"/>
    <d v="2026-05-11T16:38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1-0001"/>
    <n v="1"/>
    <n v="5455627"/>
    <s v=""/>
    <s v="VIDROMETAL"/>
    <x v="12"/>
    <n v="1.6639999999999999"/>
    <n v="33.28"/>
    <n v="1"/>
    <x v="7"/>
    <x v="9"/>
    <n v="80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1-0002"/>
    <n v="2"/>
    <n v="5455628"/>
    <s v=""/>
    <s v="VIDROMETAL"/>
    <x v="12"/>
    <n v="1.6639999999999999"/>
    <n v="33.28"/>
    <n v="1"/>
    <x v="7"/>
    <x v="9"/>
    <n v="80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2-0003"/>
    <n v="3"/>
    <n v="5455629"/>
    <s v=""/>
    <s v="VIDROMETAL"/>
    <x v="12"/>
    <n v="2.1840000000000002"/>
    <n v="43.68"/>
    <n v="1"/>
    <x v="7"/>
    <x v="9"/>
    <n v="10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04"/>
    <n v="4"/>
    <n v="5455630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05"/>
    <n v="5"/>
    <n v="5455631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06"/>
    <n v="6"/>
    <n v="5455632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07"/>
    <n v="7"/>
    <n v="5455633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08"/>
    <n v="8"/>
    <n v="5455634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09"/>
    <n v="9"/>
    <n v="5455635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10"/>
    <n v="10"/>
    <n v="5455636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11"/>
    <n v="11"/>
    <n v="5455637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3-0012"/>
    <n v="12"/>
    <n v="5455638"/>
    <s v=""/>
    <s v="VIDROMETAL"/>
    <x v="12"/>
    <n v="1.1439999999999999"/>
    <n v="22.88"/>
    <n v="1"/>
    <x v="7"/>
    <x v="9"/>
    <n v="550"/>
    <n v="208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4-0013"/>
    <n v="13"/>
    <n v="5455639"/>
    <s v=""/>
    <s v="VIDROMETAL"/>
    <x v="12"/>
    <n v="1.605"/>
    <n v="32.1"/>
    <n v="1"/>
    <x v="7"/>
    <x v="9"/>
    <n v="7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5-0014"/>
    <n v="14"/>
    <n v="5455640"/>
    <s v=""/>
    <s v="VIDROMETAL"/>
    <x v="12"/>
    <n v="1.9259999999999999"/>
    <n v="38.520000000000003"/>
    <n v="1"/>
    <x v="7"/>
    <x v="9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5-0015"/>
    <n v="15"/>
    <n v="5455641"/>
    <s v=""/>
    <s v="VIDROMETAL"/>
    <x v="12"/>
    <n v="1.9259999999999999"/>
    <n v="38.520000000000003"/>
    <n v="1"/>
    <x v="7"/>
    <x v="9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5-0016"/>
    <n v="16"/>
    <n v="5455642"/>
    <s v=""/>
    <s v="VIDROMETAL"/>
    <x v="12"/>
    <n v="1.9259999999999999"/>
    <n v="38.520000000000003"/>
    <n v="1"/>
    <x v="7"/>
    <x v="9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5-0017"/>
    <n v="17"/>
    <n v="5455643"/>
    <s v=""/>
    <s v="VIDROMETAL"/>
    <x v="12"/>
    <n v="1.9259999999999999"/>
    <n v="38.520000000000003"/>
    <n v="1"/>
    <x v="7"/>
    <x v="9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5-0018"/>
    <n v="18"/>
    <n v="5455644"/>
    <s v=""/>
    <s v="VIDROMETAL"/>
    <x v="12"/>
    <n v="1.9259999999999999"/>
    <n v="38.520000000000003"/>
    <n v="1"/>
    <x v="7"/>
    <x v="9"/>
    <n v="9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6-0019"/>
    <n v="19"/>
    <n v="5455645"/>
    <s v=""/>
    <s v="VIDROMETAL"/>
    <x v="12"/>
    <n v="2.0329999999999999"/>
    <n v="40.659999999999997"/>
    <n v="1"/>
    <x v="7"/>
    <x v="9"/>
    <n v="9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6-0020"/>
    <n v="20"/>
    <n v="5455646"/>
    <s v=""/>
    <s v="VIDROMETAL"/>
    <x v="12"/>
    <n v="2.0329999999999999"/>
    <n v="40.659999999999997"/>
    <n v="1"/>
    <x v="7"/>
    <x v="9"/>
    <n v="9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7-0021"/>
    <n v="21"/>
    <n v="5455647"/>
    <s v=""/>
    <s v="VIDROMETAL"/>
    <x v="12"/>
    <n v="2.14"/>
    <n v="42.8"/>
    <n v="1"/>
    <x v="7"/>
    <x v="9"/>
    <n v="100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8-0022"/>
    <n v="22"/>
    <n v="5455648"/>
    <s v=""/>
    <s v="VIDROMETAL"/>
    <x v="12"/>
    <n v="2.2469999999999999"/>
    <n v="44.94"/>
    <n v="1"/>
    <x v="7"/>
    <x v="9"/>
    <n v="10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869"/>
    <s v="0008-0023"/>
    <n v="23"/>
    <n v="5455649"/>
    <s v=""/>
    <s v="VIDROMETAL"/>
    <x v="12"/>
    <n v="2.2469999999999999"/>
    <n v="44.94"/>
    <n v="1"/>
    <x v="7"/>
    <x v="9"/>
    <n v="1050"/>
    <n v="2140"/>
    <d v="2026-05-11T16:38:16"/>
    <x v="12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880"/>
    <s v="0000-0001"/>
    <n v="1"/>
    <n v="5455695"/>
    <s v=""/>
    <s v="ESQUADRA VIDROS E ESQ"/>
    <x v="8"/>
    <n v="2.0436000000000001"/>
    <n v="30.654"/>
    <n v="1"/>
    <x v="9"/>
    <x v="6"/>
    <n v="104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880"/>
    <s v="0000-0002"/>
    <n v="2"/>
    <n v="5455696"/>
    <s v=""/>
    <s v="ESQUADRA VIDROS E ESQ"/>
    <x v="8"/>
    <n v="2.0436000000000001"/>
    <n v="30.654"/>
    <n v="1"/>
    <x v="9"/>
    <x v="6"/>
    <n v="104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880"/>
    <s v="0000-0003"/>
    <n v="3"/>
    <n v="5455697"/>
    <s v=""/>
    <s v="ESQUADRA VIDROS E ESQ"/>
    <x v="8"/>
    <n v="2.0043000000000002"/>
    <n v="30.064499999999999"/>
    <n v="1"/>
    <x v="9"/>
    <x v="6"/>
    <n v="102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5880"/>
    <s v="0000-0004"/>
    <n v="4"/>
    <n v="5455698"/>
    <s v=""/>
    <s v="ESQUADRA VIDROS E ESQ"/>
    <x v="8"/>
    <n v="2.0043000000000002"/>
    <n v="30.064499999999999"/>
    <n v="1"/>
    <x v="9"/>
    <x v="6"/>
    <n v="1020"/>
    <n v="1965"/>
    <d v="2026-05-12T09:52:2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5898"/>
    <s v="0000-0001"/>
    <n v="1"/>
    <n v="5456008"/>
    <s v=""/>
    <s v="VID LIBRIANI"/>
    <x v="14"/>
    <n v="0.91839999999999999"/>
    <n v="18.369"/>
    <n v="1"/>
    <x v="7"/>
    <x v="6"/>
    <n v="585"/>
    <n v="1570"/>
    <d v="2026-05-12T09:25:27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1"/>
    <n v="1"/>
    <n v="5456039"/>
    <s v=""/>
    <s v="IRMAOS ESPADARI"/>
    <x v="20"/>
    <n v="1.4803999999999999"/>
    <n v="22.2059"/>
    <n v="1"/>
    <x v="9"/>
    <x v="6"/>
    <n v="805"/>
    <n v="18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2"/>
    <n v="2"/>
    <n v="5456040"/>
    <s v=""/>
    <s v="IRMAOS ESPADARI"/>
    <x v="20"/>
    <n v="1.4803999999999999"/>
    <n v="22.2059"/>
    <n v="1"/>
    <x v="9"/>
    <x v="6"/>
    <n v="805"/>
    <n v="18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3"/>
    <n v="3"/>
    <n v="5456041"/>
    <s v=""/>
    <s v="IRMAOS ESPADARI"/>
    <x v="20"/>
    <n v="0.60209999999999997"/>
    <n v="9.0315999999999992"/>
    <n v="1"/>
    <x v="9"/>
    <x v="6"/>
    <n v="1347"/>
    <n v="447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4"/>
    <n v="4"/>
    <n v="5456042"/>
    <s v=""/>
    <s v="IRMAOS ESPADARI"/>
    <x v="20"/>
    <n v="0.74229999999999996"/>
    <n v="11.1343"/>
    <n v="1"/>
    <x v="9"/>
    <x v="6"/>
    <n v="1422"/>
    <n v="522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5"/>
    <n v="5"/>
    <n v="5456043"/>
    <s v=""/>
    <s v="IRMAOS ESPADARI"/>
    <x v="20"/>
    <n v="0.90900000000000003"/>
    <n v="13.634399999999999"/>
    <n v="1"/>
    <x v="9"/>
    <x v="6"/>
    <n v="760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6"/>
    <n v="6"/>
    <n v="5456044"/>
    <s v=""/>
    <s v="IRMAOS ESPADARI"/>
    <x v="20"/>
    <n v="0.90900000000000003"/>
    <n v="13.634399999999999"/>
    <n v="1"/>
    <x v="9"/>
    <x v="6"/>
    <n v="760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7"/>
    <n v="7"/>
    <n v="5456045"/>
    <s v=""/>
    <s v="IRMAOS ESPADARI"/>
    <x v="20"/>
    <n v="1.0566"/>
    <n v="15.8483"/>
    <n v="1"/>
    <x v="9"/>
    <x v="6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8"/>
    <n v="8"/>
    <n v="5456046"/>
    <s v=""/>
    <s v="IRMAOS ESPADARI"/>
    <x v="20"/>
    <n v="1.0566"/>
    <n v="15.8483"/>
    <n v="1"/>
    <x v="9"/>
    <x v="6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09"/>
    <n v="9"/>
    <n v="5456047"/>
    <s v=""/>
    <s v="IRMAOS ESPADARI"/>
    <x v="20"/>
    <n v="1.0566"/>
    <n v="15.8483"/>
    <n v="1"/>
    <x v="9"/>
    <x v="6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0"/>
    <n v="10"/>
    <n v="5456048"/>
    <s v=""/>
    <s v="IRMAOS ESPADARI"/>
    <x v="20"/>
    <n v="1.0566"/>
    <n v="15.8483"/>
    <n v="1"/>
    <x v="9"/>
    <x v="6"/>
    <n v="64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1"/>
    <n v="11"/>
    <n v="5456049"/>
    <s v=""/>
    <s v="IRMAOS ESPADARI"/>
    <x v="20"/>
    <n v="0.96519999999999995"/>
    <n v="14.477600000000001"/>
    <n v="1"/>
    <x v="9"/>
    <x v="6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2"/>
    <n v="12"/>
    <n v="5456050"/>
    <s v=""/>
    <s v="IRMAOS ESPADARI"/>
    <x v="20"/>
    <n v="0.96519999999999995"/>
    <n v="14.477600000000001"/>
    <n v="1"/>
    <x v="9"/>
    <x v="6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3"/>
    <n v="13"/>
    <n v="5456051"/>
    <s v=""/>
    <s v="IRMAOS ESPADARI"/>
    <x v="20"/>
    <n v="0.96519999999999995"/>
    <n v="14.477600000000001"/>
    <n v="1"/>
    <x v="9"/>
    <x v="6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4"/>
    <n v="14"/>
    <n v="5456052"/>
    <s v=""/>
    <s v="IRMAOS ESPADARI"/>
    <x v="20"/>
    <n v="0.96519999999999995"/>
    <n v="14.477600000000001"/>
    <n v="1"/>
    <x v="9"/>
    <x v="6"/>
    <n v="807"/>
    <n v="1196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5"/>
    <n v="15"/>
    <n v="5456053"/>
    <s v=""/>
    <s v="IRMAOS ESPADARI"/>
    <x v="20"/>
    <n v="1.0307999999999999"/>
    <n v="15.4619"/>
    <n v="1"/>
    <x v="9"/>
    <x v="6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6"/>
    <n v="16"/>
    <n v="5456054"/>
    <s v=""/>
    <s v="IRMAOS ESPADARI"/>
    <x v="20"/>
    <n v="1.0307999999999999"/>
    <n v="15.4619"/>
    <n v="1"/>
    <x v="9"/>
    <x v="6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7"/>
    <n v="17"/>
    <n v="5456055"/>
    <s v=""/>
    <s v="IRMAOS ESPADARI"/>
    <x v="20"/>
    <n v="1.0307999999999999"/>
    <n v="15.4619"/>
    <n v="1"/>
    <x v="9"/>
    <x v="6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8"/>
    <n v="18"/>
    <n v="5456056"/>
    <s v=""/>
    <s v="IRMAOS ESPADARI"/>
    <x v="20"/>
    <n v="1.0307999999999999"/>
    <n v="15.4619"/>
    <n v="1"/>
    <x v="9"/>
    <x v="6"/>
    <n v="905"/>
    <n v="1139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19"/>
    <n v="19"/>
    <n v="5456057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20"/>
    <n v="20"/>
    <n v="5456058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21"/>
    <n v="21"/>
    <n v="5456059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22"/>
    <n v="22"/>
    <n v="5456060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23"/>
    <n v="23"/>
    <n v="5456061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24"/>
    <n v="24"/>
    <n v="5456062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25"/>
    <n v="25"/>
    <n v="5456063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5905"/>
    <s v="0000-0026"/>
    <n v="26"/>
    <n v="5456064"/>
    <s v=""/>
    <s v="IRMAOS ESPADARI"/>
    <x v="20"/>
    <n v="1.3015000000000001"/>
    <n v="19.522500000000001"/>
    <n v="1"/>
    <x v="9"/>
    <x v="6"/>
    <n v="797"/>
    <n v="1633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8-TF"/>
    <x v="4"/>
    <x v="12"/>
    <n v="2"/>
    <n v="335905"/>
    <s v="0000-0027"/>
    <n v="27"/>
    <n v="5456065"/>
    <s v=""/>
    <s v="IRMAOS ESPADARI"/>
    <x v="20"/>
    <n v="1.1391"/>
    <n v="22.782699999999998"/>
    <n v="1"/>
    <x v="7"/>
    <x v="6"/>
    <n v="544"/>
    <n v="2094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8-TF"/>
    <x v="4"/>
    <x v="12"/>
    <n v="2"/>
    <n v="335905"/>
    <s v="0000-0028"/>
    <n v="28"/>
    <n v="5456066"/>
    <s v=""/>
    <s v="IRMAOS ESPADARI"/>
    <x v="20"/>
    <n v="1.1391"/>
    <n v="22.782699999999998"/>
    <n v="1"/>
    <x v="7"/>
    <x v="6"/>
    <n v="544"/>
    <n v="2094"/>
    <d v="2026-05-12T10:36:1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906"/>
    <s v="0000-0001"/>
    <n v="1"/>
    <n v="5456067"/>
    <s v=""/>
    <s v="VID LIBRIANI"/>
    <x v="14"/>
    <n v="1.1726000000000001"/>
    <n v="17.588999999999999"/>
    <n v="1"/>
    <x v="9"/>
    <x v="6"/>
    <n v="1430"/>
    <n v="820"/>
    <d v="2026-05-12T11:01:3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Q"/>
    <x v="2"/>
    <x v="12"/>
    <e v="#N/A"/>
    <n v="335911"/>
    <s v="0001-0001"/>
    <n v="1"/>
    <n v="5456082"/>
    <s v=""/>
    <s v="VID MARILIA"/>
    <x v="12"/>
    <n v="2.7475000000000001"/>
    <n v="54.950400000000002"/>
    <n v="1"/>
    <x v="7"/>
    <x v="15"/>
    <n v="1152"/>
    <n v="2385"/>
    <d v="2026-05-12T12:28:44"/>
    <x v="12"/>
    <m/>
    <m/>
    <m/>
    <m/>
    <m/>
    <m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15"/>
    <s v="0001-0001"/>
    <n v="1"/>
    <n v="5456087"/>
    <s v=""/>
    <s v="L R DISTRIBUIDORA"/>
    <x v="12"/>
    <n v="1.341"/>
    <n v="26.82"/>
    <n v="1"/>
    <x v="7"/>
    <x v="6"/>
    <n v="600"/>
    <n v="2235"/>
    <d v="2026-05-12T12:55:20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15"/>
    <s v="0001-0002"/>
    <n v="2"/>
    <n v="5456088"/>
    <s v=""/>
    <s v="L R DISTRIBUIDORA"/>
    <x v="12"/>
    <n v="1.4787999999999999"/>
    <n v="29.574999999999999"/>
    <n v="1"/>
    <x v="7"/>
    <x v="9"/>
    <n v="650"/>
    <n v="2275"/>
    <d v="2026-05-12T12:55:20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15"/>
    <s v="0002-0003"/>
    <n v="3"/>
    <n v="5456089"/>
    <s v=""/>
    <s v="L R DISTRIBUIDORA"/>
    <x v="12"/>
    <n v="1.341"/>
    <n v="26.82"/>
    <n v="1"/>
    <x v="7"/>
    <x v="6"/>
    <n v="600"/>
    <n v="2235"/>
    <d v="2026-05-12T12:55:20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15"/>
    <s v="0002-0004"/>
    <n v="4"/>
    <n v="5456090"/>
    <s v=""/>
    <s v="L R DISTRIBUIDORA"/>
    <x v="12"/>
    <n v="1.365"/>
    <n v="27.3"/>
    <n v="1"/>
    <x v="7"/>
    <x v="9"/>
    <n v="600"/>
    <n v="2275"/>
    <d v="2026-05-12T12:55:20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17"/>
    <s v="0001-0001"/>
    <n v="1"/>
    <n v="5456149"/>
    <s v=""/>
    <s v="L R DISTRIBUIDORA"/>
    <x v="12"/>
    <n v="2.8188"/>
    <n v="56.375999999999998"/>
    <n v="1"/>
    <x v="7"/>
    <x v="9"/>
    <n v="1080"/>
    <n v="2610"/>
    <d v="2026-05-12T12:57:20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953"/>
    <s v="0000-0001"/>
    <n v="1"/>
    <n v="5456479"/>
    <s v=""/>
    <s v="VID LIBRIANI"/>
    <x v="14"/>
    <n v="0.42199999999999999"/>
    <n v="6.3295000000000003"/>
    <n v="1"/>
    <x v="9"/>
    <x v="6"/>
    <n v="708"/>
    <n v="596"/>
    <d v="2026-05-12T13:39:1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6-TF"/>
    <x v="4"/>
    <x v="12"/>
    <n v="2"/>
    <n v="335953"/>
    <s v="0000-0002"/>
    <n v="2"/>
    <n v="5456480"/>
    <s v=""/>
    <s v="VID LIBRIANI"/>
    <x v="14"/>
    <n v="0.42199999999999999"/>
    <n v="6.3295000000000003"/>
    <n v="1"/>
    <x v="9"/>
    <x v="6"/>
    <n v="708"/>
    <n v="596"/>
    <d v="2026-05-12T13:39:15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5955"/>
    <s v="0001-0001"/>
    <n v="1"/>
    <n v="5456494"/>
    <s v=""/>
    <s v="VID LIBRIANI"/>
    <x v="14"/>
    <n v="0.627"/>
    <n v="12.54"/>
    <n v="1"/>
    <x v="7"/>
    <x v="6"/>
    <n v="330"/>
    <n v="1900"/>
    <d v="2026-05-12T13:39:1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5955"/>
    <s v="0001-0002"/>
    <n v="2"/>
    <n v="5456495"/>
    <s v=""/>
    <s v="VID LIBRIANI"/>
    <x v="14"/>
    <n v="1.0069999999999999"/>
    <n v="20.14"/>
    <n v="1"/>
    <x v="7"/>
    <x v="9"/>
    <n v="530"/>
    <n v="1900"/>
    <d v="2026-05-12T13:39:1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7"/>
    <s v="0001-0001"/>
    <n v="1"/>
    <n v="5456523"/>
    <s v=""/>
    <s v="L R DISTRIBUIDORA"/>
    <x v="12"/>
    <n v="0.2276"/>
    <n v="4.5510000000000002"/>
    <n v="1"/>
    <x v="7"/>
    <x v="9"/>
    <n v="410"/>
    <n v="555"/>
    <d v="2026-05-12T14:36:13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7"/>
    <s v="0001-0002"/>
    <n v="2"/>
    <n v="5456524"/>
    <s v=""/>
    <s v="L R DISTRIBUIDORA"/>
    <x v="12"/>
    <n v="0.2276"/>
    <n v="4.5510000000000002"/>
    <n v="1"/>
    <x v="7"/>
    <x v="9"/>
    <n v="410"/>
    <n v="555"/>
    <d v="2026-05-12T14:36:13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6-TE16"/>
    <x v="4"/>
    <x v="12"/>
    <n v="2"/>
    <n v="335957"/>
    <s v="0002-0003"/>
    <n v="3"/>
    <n v="5456525"/>
    <s v=""/>
    <s v="L R DISTRIBUIDORA"/>
    <x v="12"/>
    <n v="0.65559999999999996"/>
    <n v="9.8339999999999996"/>
    <n v="1"/>
    <x v="9"/>
    <x v="8"/>
    <n v="880"/>
    <n v="745"/>
    <d v="2026-05-12T14:36:13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1"/>
    <n v="1"/>
    <n v="5456526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2"/>
    <n v="2"/>
    <n v="5456527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3"/>
    <n v="3"/>
    <n v="5456528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4"/>
    <n v="4"/>
    <n v="5456529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5"/>
    <n v="5"/>
    <n v="5456530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6"/>
    <n v="6"/>
    <n v="5456531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7"/>
    <n v="7"/>
    <n v="5456532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1-0008"/>
    <n v="8"/>
    <n v="5456533"/>
    <s v=""/>
    <s v="L R DISTRIBUIDORA"/>
    <x v="12"/>
    <n v="0.35489999999999999"/>
    <n v="7.0975000000000001"/>
    <n v="1"/>
    <x v="7"/>
    <x v="6"/>
    <n v="425"/>
    <n v="83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09"/>
    <n v="9"/>
    <n v="5456534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10"/>
    <n v="10"/>
    <n v="5456535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11"/>
    <n v="11"/>
    <n v="5456536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12"/>
    <n v="12"/>
    <n v="5456537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13"/>
    <n v="13"/>
    <n v="5456538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14"/>
    <n v="14"/>
    <n v="5456539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15"/>
    <n v="15"/>
    <n v="5456540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1-0016"/>
    <n v="16"/>
    <n v="5456541"/>
    <s v=""/>
    <s v="L R DISTRIBUIDORA"/>
    <x v="12"/>
    <n v="0.41560000000000002"/>
    <n v="8.3125"/>
    <n v="1"/>
    <x v="7"/>
    <x v="9"/>
    <n v="475"/>
    <n v="8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2-0017"/>
    <n v="17"/>
    <n v="5456542"/>
    <s v=""/>
    <s v="L R DISTRIBUIDORA"/>
    <x v="12"/>
    <n v="0.31790000000000002"/>
    <n v="6.3585000000000003"/>
    <n v="1"/>
    <x v="7"/>
    <x v="9"/>
    <n v="785"/>
    <n v="40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2-0018"/>
    <n v="18"/>
    <n v="5456543"/>
    <s v=""/>
    <s v="L R DISTRIBUIDORA"/>
    <x v="12"/>
    <n v="0.31790000000000002"/>
    <n v="6.3585000000000003"/>
    <n v="1"/>
    <x v="7"/>
    <x v="9"/>
    <n v="785"/>
    <n v="40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2-0019"/>
    <n v="19"/>
    <n v="5456544"/>
    <s v=""/>
    <s v="L R DISTRIBUIDORA"/>
    <x v="12"/>
    <n v="0.31790000000000002"/>
    <n v="6.3585000000000003"/>
    <n v="1"/>
    <x v="7"/>
    <x v="9"/>
    <n v="785"/>
    <n v="40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3-0020"/>
    <n v="20"/>
    <n v="5456545"/>
    <s v=""/>
    <s v="L R DISTRIBUIDORA"/>
    <x v="12"/>
    <n v="0.46910000000000002"/>
    <n v="9.3825000000000003"/>
    <n v="1"/>
    <x v="7"/>
    <x v="9"/>
    <n v="695"/>
    <n v="67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4-0021"/>
    <n v="21"/>
    <n v="5456546"/>
    <s v=""/>
    <s v="L R DISTRIBUIDORA"/>
    <x v="12"/>
    <n v="1.4950000000000001"/>
    <n v="29.899799999999999"/>
    <n v="1"/>
    <x v="7"/>
    <x v="6"/>
    <n v="678"/>
    <n v="220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4-0022"/>
    <n v="22"/>
    <n v="5456547"/>
    <s v=""/>
    <s v="L R DISTRIBUIDORA"/>
    <x v="12"/>
    <n v="1.4950000000000001"/>
    <n v="29.899799999999999"/>
    <n v="1"/>
    <x v="7"/>
    <x v="6"/>
    <n v="678"/>
    <n v="220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4-0023"/>
    <n v="23"/>
    <n v="5456548"/>
    <s v=""/>
    <s v="L R DISTRIBUIDORA"/>
    <x v="12"/>
    <n v="1.4950000000000001"/>
    <n v="29.899799999999999"/>
    <n v="1"/>
    <x v="7"/>
    <x v="6"/>
    <n v="678"/>
    <n v="220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4-0024"/>
    <n v="24"/>
    <n v="5456549"/>
    <s v=""/>
    <s v="L R DISTRIBUIDORA"/>
    <x v="12"/>
    <n v="1.4679"/>
    <n v="29.357399999999998"/>
    <n v="1"/>
    <x v="7"/>
    <x v="9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4-0025"/>
    <n v="25"/>
    <n v="5456550"/>
    <s v=""/>
    <s v="L R DISTRIBUIDORA"/>
    <x v="12"/>
    <n v="1.4679"/>
    <n v="29.357399999999998"/>
    <n v="1"/>
    <x v="7"/>
    <x v="9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4-0026"/>
    <n v="26"/>
    <n v="5456551"/>
    <s v=""/>
    <s v="L R DISTRIBUIDORA"/>
    <x v="12"/>
    <n v="1.4679"/>
    <n v="29.357399999999998"/>
    <n v="1"/>
    <x v="7"/>
    <x v="9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4-0027"/>
    <n v="27"/>
    <n v="5456552"/>
    <s v=""/>
    <s v="L R DISTRIBUIDORA"/>
    <x v="12"/>
    <n v="1.4679"/>
    <n v="29.357399999999998"/>
    <n v="1"/>
    <x v="7"/>
    <x v="9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4-0028"/>
    <n v="28"/>
    <n v="5456553"/>
    <s v=""/>
    <s v="L R DISTRIBUIDORA"/>
    <x v="12"/>
    <n v="1.4679"/>
    <n v="29.357399999999998"/>
    <n v="1"/>
    <x v="7"/>
    <x v="9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4-0029"/>
    <n v="29"/>
    <n v="5456554"/>
    <s v=""/>
    <s v="L R DISTRIBUIDORA"/>
    <x v="12"/>
    <n v="1.4679"/>
    <n v="29.357399999999998"/>
    <n v="1"/>
    <x v="7"/>
    <x v="9"/>
    <n v="678"/>
    <n v="216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5958"/>
    <s v="0005-0030"/>
    <n v="30"/>
    <n v="5456555"/>
    <s v=""/>
    <s v="L R DISTRIBUIDORA"/>
    <x v="12"/>
    <n v="1.4000999999999999"/>
    <n v="28.0014"/>
    <n v="1"/>
    <x v="7"/>
    <x v="6"/>
    <n v="678"/>
    <n v="2065"/>
    <d v="2026-05-12T13:49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5-0031"/>
    <n v="31"/>
    <n v="5456556"/>
    <s v=""/>
    <s v="L R DISTRIBUIDORA"/>
    <x v="12"/>
    <n v="1.373"/>
    <n v="27.459"/>
    <n v="1"/>
    <x v="7"/>
    <x v="9"/>
    <n v="678"/>
    <n v="202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5958"/>
    <s v="0005-0032"/>
    <n v="32"/>
    <n v="5456557"/>
    <s v=""/>
    <s v="L R DISTRIBUIDORA"/>
    <x v="12"/>
    <n v="1.373"/>
    <n v="27.459"/>
    <n v="1"/>
    <x v="7"/>
    <x v="9"/>
    <n v="678"/>
    <n v="2025"/>
    <d v="2026-05-12T13:49:08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5971"/>
    <s v="0001-0001"/>
    <n v="1"/>
    <n v="5456593"/>
    <s v=""/>
    <s v="HORTOGLASS "/>
    <x v="9"/>
    <n v="1.9508000000000001"/>
    <n v="39.015000000000001"/>
    <n v="1"/>
    <x v="7"/>
    <x v="6"/>
    <n v="850"/>
    <n v="2295"/>
    <d v="2026-05-12T14:58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5971"/>
    <s v="0001-0002"/>
    <n v="2"/>
    <n v="5456594"/>
    <s v=""/>
    <s v="HORTOGLASS "/>
    <x v="9"/>
    <n v="2.1015000000000001"/>
    <n v="42.03"/>
    <n v="1"/>
    <x v="7"/>
    <x v="9"/>
    <n v="900"/>
    <n v="2335"/>
    <d v="2026-05-12T14:58:5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5971"/>
    <s v="0002-0003"/>
    <n v="3"/>
    <n v="5456595"/>
    <s v=""/>
    <s v="HORTOGLASS "/>
    <x v="9"/>
    <n v="2.1819999999999999"/>
    <n v="43.639200000000002"/>
    <n v="1"/>
    <x v="7"/>
    <x v="9"/>
    <n v="870"/>
    <n v="2508"/>
    <d v="2026-05-12T14:58:5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5971"/>
    <s v="0002-0004"/>
    <n v="4"/>
    <n v="5456596"/>
    <s v=""/>
    <s v="HORTOGLASS "/>
    <x v="9"/>
    <n v="2.0238"/>
    <n v="40.475200000000001"/>
    <n v="1"/>
    <x v="7"/>
    <x v="6"/>
    <n v="820"/>
    <n v="2468"/>
    <d v="2026-05-12T14:58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5971"/>
    <s v="0003-0005"/>
    <n v="5"/>
    <n v="5456597"/>
    <s v=""/>
    <s v="HORTOGLASS "/>
    <x v="9"/>
    <n v="2.4493"/>
    <n v="48.985599999999998"/>
    <n v="1"/>
    <x v="7"/>
    <x v="9"/>
    <n v="860"/>
    <n v="2848"/>
    <d v="2026-05-12T14:58:5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5971"/>
    <s v="0003-0006"/>
    <n v="6"/>
    <n v="5456598"/>
    <s v=""/>
    <s v="HORTOGLASS "/>
    <x v="9"/>
    <n v="2.2745000000000002"/>
    <n v="45.489600000000003"/>
    <n v="1"/>
    <x v="7"/>
    <x v="6"/>
    <n v="810"/>
    <n v="2808"/>
    <d v="2026-05-12T14:58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1"/>
    <n v="1"/>
    <n v="545692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2"/>
    <n v="2"/>
    <n v="545692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3"/>
    <n v="3"/>
    <n v="545692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4"/>
    <n v="4"/>
    <n v="545692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5"/>
    <n v="5"/>
    <n v="545692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6"/>
    <n v="6"/>
    <n v="545692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7"/>
    <n v="7"/>
    <n v="545692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8"/>
    <n v="8"/>
    <n v="545692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09"/>
    <n v="9"/>
    <n v="545692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0"/>
    <n v="10"/>
    <n v="545693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1"/>
    <n v="11"/>
    <n v="545693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2"/>
    <n v="12"/>
    <n v="545693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3"/>
    <n v="13"/>
    <n v="545693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4"/>
    <n v="14"/>
    <n v="545693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5"/>
    <n v="15"/>
    <n v="545693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6"/>
    <n v="16"/>
    <n v="545693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7"/>
    <n v="17"/>
    <n v="545693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8"/>
    <n v="18"/>
    <n v="545693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19"/>
    <n v="19"/>
    <n v="545693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0"/>
    <n v="20"/>
    <n v="545694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1"/>
    <n v="21"/>
    <n v="545694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2"/>
    <n v="22"/>
    <n v="545694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3"/>
    <n v="23"/>
    <n v="545694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4"/>
    <n v="24"/>
    <n v="545694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5"/>
    <n v="25"/>
    <n v="545694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6"/>
    <n v="26"/>
    <n v="545694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7"/>
    <n v="27"/>
    <n v="545694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8"/>
    <n v="28"/>
    <n v="545694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29"/>
    <n v="29"/>
    <n v="545694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0"/>
    <n v="30"/>
    <n v="545695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1"/>
    <n v="31"/>
    <n v="545695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2"/>
    <n v="32"/>
    <n v="545695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3"/>
    <n v="33"/>
    <n v="545695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4"/>
    <n v="34"/>
    <n v="545695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5"/>
    <n v="35"/>
    <n v="545695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6"/>
    <n v="36"/>
    <n v="545695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7"/>
    <n v="37"/>
    <n v="545695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8"/>
    <n v="38"/>
    <n v="545695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39"/>
    <n v="39"/>
    <n v="545695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0"/>
    <n v="40"/>
    <n v="545696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1"/>
    <n v="41"/>
    <n v="545696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2"/>
    <n v="42"/>
    <n v="545696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3"/>
    <n v="43"/>
    <n v="545696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4"/>
    <n v="44"/>
    <n v="545696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5"/>
    <n v="45"/>
    <n v="545696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6"/>
    <n v="46"/>
    <n v="545696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7"/>
    <n v="47"/>
    <n v="545696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8"/>
    <n v="48"/>
    <n v="545696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49"/>
    <n v="49"/>
    <n v="545696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0"/>
    <n v="50"/>
    <n v="545697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1"/>
    <n v="51"/>
    <n v="545697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2"/>
    <n v="52"/>
    <n v="545697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3"/>
    <n v="53"/>
    <n v="545697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4"/>
    <n v="54"/>
    <n v="545697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5"/>
    <n v="55"/>
    <n v="545697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6"/>
    <n v="56"/>
    <n v="545697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7"/>
    <n v="57"/>
    <n v="545697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8"/>
    <n v="58"/>
    <n v="545697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59"/>
    <n v="59"/>
    <n v="545697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0"/>
    <n v="60"/>
    <n v="545698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1"/>
    <n v="61"/>
    <n v="545698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2"/>
    <n v="62"/>
    <n v="545698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3"/>
    <n v="63"/>
    <n v="545698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4"/>
    <n v="64"/>
    <n v="545698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5"/>
    <n v="65"/>
    <n v="545698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6"/>
    <n v="66"/>
    <n v="545698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7"/>
    <n v="67"/>
    <n v="545698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8"/>
    <n v="68"/>
    <n v="545698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69"/>
    <n v="69"/>
    <n v="545698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0"/>
    <n v="70"/>
    <n v="545699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1"/>
    <n v="71"/>
    <n v="545699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2"/>
    <n v="72"/>
    <n v="545699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3"/>
    <n v="73"/>
    <n v="545699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4"/>
    <n v="74"/>
    <n v="545699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5"/>
    <n v="75"/>
    <n v="545699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6"/>
    <n v="76"/>
    <n v="545699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7"/>
    <n v="77"/>
    <n v="545699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8"/>
    <n v="78"/>
    <n v="545699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79"/>
    <n v="79"/>
    <n v="545699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0"/>
    <n v="80"/>
    <n v="545700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1"/>
    <n v="81"/>
    <n v="545700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2"/>
    <n v="82"/>
    <n v="545700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3"/>
    <n v="83"/>
    <n v="545700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4"/>
    <n v="84"/>
    <n v="545700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5"/>
    <n v="85"/>
    <n v="545700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6"/>
    <n v="86"/>
    <n v="545700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7"/>
    <n v="87"/>
    <n v="545700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8"/>
    <n v="88"/>
    <n v="545700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89"/>
    <n v="89"/>
    <n v="545700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0"/>
    <n v="90"/>
    <n v="545701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1"/>
    <n v="91"/>
    <n v="5457011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2"/>
    <n v="92"/>
    <n v="5457012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3"/>
    <n v="93"/>
    <n v="5457013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4"/>
    <n v="94"/>
    <n v="5457014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5"/>
    <n v="95"/>
    <n v="5457015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6"/>
    <n v="96"/>
    <n v="5457016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7"/>
    <n v="97"/>
    <n v="5457017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8"/>
    <n v="98"/>
    <n v="5457018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099"/>
    <n v="99"/>
    <n v="5457019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3"/>
    <s v="Sim"/>
    <m/>
    <d v="2026-05-20T00:00:00"/>
    <d v="2026-05-06T00:00:00"/>
    <d v="2026-05-20T00:00:00"/>
    <s v="LMLT06-PF"/>
    <x v="1"/>
    <x v="12"/>
    <n v="4"/>
    <n v="336016"/>
    <s v="0000-0100"/>
    <n v="100"/>
    <n v="5457020"/>
    <s v=""/>
    <s v="FAT 3º - 23 CAMPESTRE"/>
    <x v="3"/>
    <n v="0.42859999999999998"/>
    <n v="6.4294000000000002"/>
    <n v="1"/>
    <x v="3"/>
    <x v="0"/>
    <n v="675"/>
    <n v="635"/>
    <d v="2026-05-12T15:50:12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6030"/>
    <s v="0000-0001"/>
    <n v="1"/>
    <n v="5457069"/>
    <s v=""/>
    <s v="QUADRI ESQ"/>
    <x v="20"/>
    <n v="0.71299999999999997"/>
    <n v="10.695499999999999"/>
    <n v="1"/>
    <x v="9"/>
    <x v="6"/>
    <n v="527"/>
    <n v="1353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6030"/>
    <s v="0000-0002"/>
    <n v="2"/>
    <n v="5457070"/>
    <s v=""/>
    <s v="QUADRI ESQ"/>
    <x v="20"/>
    <n v="0.71299999999999997"/>
    <n v="10.695499999999999"/>
    <n v="1"/>
    <x v="9"/>
    <x v="6"/>
    <n v="527"/>
    <n v="1353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6030"/>
    <s v="0000-0003"/>
    <n v="3"/>
    <n v="5457071"/>
    <s v=""/>
    <s v="QUADRI ESQ"/>
    <x v="20"/>
    <n v="0.84250000000000003"/>
    <n v="12.637499999999999"/>
    <n v="1"/>
    <x v="9"/>
    <x v="6"/>
    <n v="625"/>
    <n v="134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6030"/>
    <s v="0000-0004"/>
    <n v="4"/>
    <n v="5457072"/>
    <s v=""/>
    <s v="QUADRI ESQ"/>
    <x v="20"/>
    <n v="0.84250000000000003"/>
    <n v="12.637499999999999"/>
    <n v="1"/>
    <x v="9"/>
    <x v="6"/>
    <n v="625"/>
    <n v="134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6030"/>
    <s v="0000-0005"/>
    <n v="5"/>
    <n v="5457073"/>
    <s v=""/>
    <s v="QUADRI ESQ"/>
    <x v="20"/>
    <n v="1.3225"/>
    <n v="19.837700000000002"/>
    <n v="1"/>
    <x v="9"/>
    <x v="6"/>
    <n v="877"/>
    <n v="150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6-TF"/>
    <x v="4"/>
    <x v="12"/>
    <n v="2"/>
    <n v="336030"/>
    <s v="0000-0006"/>
    <n v="6"/>
    <n v="5457074"/>
    <s v=""/>
    <s v="QUADRI ESQ"/>
    <x v="20"/>
    <n v="1.3225"/>
    <n v="19.837700000000002"/>
    <n v="1"/>
    <x v="9"/>
    <x v="6"/>
    <n v="877"/>
    <n v="1508"/>
    <d v="2026-05-12T16:09:5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8-TF"/>
    <x v="4"/>
    <x v="12"/>
    <n v="2"/>
    <n v="336031"/>
    <s v="0000-0001"/>
    <n v="1"/>
    <n v="5457077"/>
    <s v=""/>
    <s v="QUADRI ESQ"/>
    <x v="20"/>
    <n v="2.6459999999999999"/>
    <n v="52.919699999999999"/>
    <n v="1"/>
    <x v="7"/>
    <x v="6"/>
    <n v="1263"/>
    <n v="2095"/>
    <d v="2026-05-12T16:09:3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INC08-TF"/>
    <x v="4"/>
    <x v="12"/>
    <n v="2"/>
    <n v="336031"/>
    <s v="0000-0002"/>
    <n v="2"/>
    <n v="5457078"/>
    <s v=""/>
    <s v="QUADRI ESQ"/>
    <x v="20"/>
    <n v="2.6459999999999999"/>
    <n v="52.919699999999999"/>
    <n v="1"/>
    <x v="7"/>
    <x v="6"/>
    <n v="1263"/>
    <n v="2095"/>
    <d v="2026-05-12T16:09:3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0T00:00:00"/>
    <d v="2026-05-06T00:00:00"/>
    <d v="2026-05-20T00:00:00"/>
    <s v="LMINC06-PF"/>
    <x v="1"/>
    <x v="12"/>
    <n v="4"/>
    <n v="336034"/>
    <s v="0000-0001"/>
    <n v="1"/>
    <n v="5457087"/>
    <s v=""/>
    <s v="QUADRI ESQ"/>
    <x v="20"/>
    <n v="0.61229999999999996"/>
    <n v="9.1847999999999992"/>
    <n v="1"/>
    <x v="18"/>
    <x v="0"/>
    <n v="890"/>
    <n v="688"/>
    <d v="2026-05-12T16:11:24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INC06-PF"/>
    <x v="1"/>
    <x v="12"/>
    <n v="4"/>
    <n v="336034"/>
    <s v="0000-0002"/>
    <n v="2"/>
    <n v="5457088"/>
    <s v=""/>
    <s v="QUADRI ESQ"/>
    <x v="20"/>
    <n v="0.61229999999999996"/>
    <n v="9.1847999999999992"/>
    <n v="1"/>
    <x v="18"/>
    <x v="0"/>
    <n v="890"/>
    <n v="688"/>
    <d v="2026-05-12T16:11:24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1"/>
    <n v="1"/>
    <n v="5457089"/>
    <s v=""/>
    <s v="QUADRI ESQ"/>
    <x v="20"/>
    <n v="6.5000000000000002E-2"/>
    <n v="0.97450000000000003"/>
    <n v="1"/>
    <x v="3"/>
    <x v="0"/>
    <n v="355"/>
    <n v="183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2"/>
    <n v="2"/>
    <n v="5457090"/>
    <s v=""/>
    <s v="QUADRI ESQ"/>
    <x v="20"/>
    <n v="6.5000000000000002E-2"/>
    <n v="0.97450000000000003"/>
    <n v="1"/>
    <x v="3"/>
    <x v="0"/>
    <n v="355"/>
    <n v="183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3"/>
    <n v="3"/>
    <n v="5457091"/>
    <s v=""/>
    <s v="QUADRI ESQ"/>
    <x v="20"/>
    <n v="8.4599999999999995E-2"/>
    <n v="1.2689999999999999"/>
    <n v="1"/>
    <x v="3"/>
    <x v="0"/>
    <n v="470"/>
    <n v="180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4"/>
    <n v="4"/>
    <n v="5457092"/>
    <s v=""/>
    <s v="QUADRI ESQ"/>
    <x v="20"/>
    <n v="8.4599999999999995E-2"/>
    <n v="1.2689999999999999"/>
    <n v="1"/>
    <x v="3"/>
    <x v="0"/>
    <n v="470"/>
    <n v="180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5"/>
    <n v="5"/>
    <n v="5457093"/>
    <s v=""/>
    <s v="QUADRI ESQ"/>
    <x v="20"/>
    <n v="0.3629"/>
    <n v="5.4432"/>
    <n v="1"/>
    <x v="3"/>
    <x v="0"/>
    <n v="269"/>
    <n v="1349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6"/>
    <n v="6"/>
    <n v="5457094"/>
    <s v=""/>
    <s v="QUADRI ESQ"/>
    <x v="20"/>
    <n v="0.3881"/>
    <n v="5.8209999999999997"/>
    <n v="1"/>
    <x v="3"/>
    <x v="0"/>
    <n v="371"/>
    <n v="1046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7"/>
    <n v="7"/>
    <n v="5457095"/>
    <s v=""/>
    <s v="QUADRI ESQ"/>
    <x v="20"/>
    <n v="0.36830000000000002"/>
    <n v="5.5237999999999996"/>
    <n v="1"/>
    <x v="3"/>
    <x v="0"/>
    <n v="274"/>
    <n v="1344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8"/>
    <n v="8"/>
    <n v="5457096"/>
    <s v=""/>
    <s v="QUADRI ESQ"/>
    <x v="20"/>
    <n v="0.39329999999999998"/>
    <n v="5.8994"/>
    <n v="1"/>
    <x v="3"/>
    <x v="0"/>
    <n v="376"/>
    <n v="1046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09"/>
    <n v="9"/>
    <n v="5457097"/>
    <s v=""/>
    <s v="QUADRI ESQ"/>
    <x v="20"/>
    <n v="0.37780000000000002"/>
    <n v="5.6665000000000001"/>
    <n v="1"/>
    <x v="3"/>
    <x v="0"/>
    <n v="279"/>
    <n v="1354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LMLT06-PF"/>
    <x v="1"/>
    <x v="12"/>
    <n v="4"/>
    <n v="336035"/>
    <s v="0000-0010"/>
    <n v="10"/>
    <n v="5457098"/>
    <s v=""/>
    <s v="QUADRI ESQ"/>
    <x v="20"/>
    <n v="0.39850000000000002"/>
    <n v="5.9779"/>
    <n v="1"/>
    <x v="3"/>
    <x v="0"/>
    <n v="381"/>
    <n v="1046"/>
    <d v="2026-05-12T16:10:17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0T00:00:00"/>
    <d v="2026-05-06T00:00:00"/>
    <d v="2026-05-20T00:00:00"/>
    <s v="INC08-TFJ"/>
    <x v="2"/>
    <x v="12"/>
    <e v="#N/A"/>
    <n v="336037"/>
    <s v="0000-0001"/>
    <n v="1"/>
    <n v="5457101"/>
    <s v=""/>
    <s v="QUADRI ESQ"/>
    <x v="20"/>
    <n v="4.1473000000000004"/>
    <n v="82.946399999999997"/>
    <n v="1"/>
    <x v="7"/>
    <x v="23"/>
    <n v="1284"/>
    <n v="3230"/>
    <d v="2026-05-12T16:10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6063"/>
    <s v="0001-0001"/>
    <n v="1"/>
    <n v="5457241"/>
    <s v=""/>
    <s v="L R DISTRIBUIDORA"/>
    <x v="12"/>
    <n v="0.49880000000000002"/>
    <n v="9.9749999999999996"/>
    <n v="1"/>
    <x v="7"/>
    <x v="8"/>
    <n v="570"/>
    <n v="875"/>
    <d v="2026-05-12T16:36:35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6"/>
    <x v="4"/>
    <x v="12"/>
    <n v="2"/>
    <n v="336063"/>
    <s v="0001-0002"/>
    <n v="2"/>
    <n v="5457242"/>
    <s v=""/>
    <s v="L R DISTRIBUIDORA"/>
    <x v="12"/>
    <n v="0.49880000000000002"/>
    <n v="9.9749999999999996"/>
    <n v="1"/>
    <x v="7"/>
    <x v="8"/>
    <n v="570"/>
    <n v="875"/>
    <d v="2026-05-12T16:36:35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"/>
    <x v="4"/>
    <x v="12"/>
    <n v="2"/>
    <n v="336072"/>
    <s v="0001-0001"/>
    <n v="1"/>
    <n v="5457271"/>
    <s v=""/>
    <s v="L R DISTRIBUIDORA"/>
    <x v="12"/>
    <n v="0.40760000000000002"/>
    <n v="8.1509999999999998"/>
    <n v="1"/>
    <x v="7"/>
    <x v="14"/>
    <n v="570"/>
    <n v="715"/>
    <d v="2026-05-12T16:48:34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"/>
    <x v="4"/>
    <x v="12"/>
    <n v="2"/>
    <n v="336072"/>
    <s v="0001-0002"/>
    <n v="2"/>
    <n v="5457272"/>
    <s v=""/>
    <s v="L R DISTRIBUIDORA"/>
    <x v="12"/>
    <n v="0.40760000000000002"/>
    <n v="8.1509999999999998"/>
    <n v="1"/>
    <x v="7"/>
    <x v="14"/>
    <n v="570"/>
    <n v="715"/>
    <d v="2026-05-12T16:48:34"/>
    <x v="12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E16"/>
    <x v="4"/>
    <x v="12"/>
    <n v="2"/>
    <n v="336092"/>
    <s v="0000-0001"/>
    <n v="1"/>
    <n v="5457712"/>
    <s v=""/>
    <s v="INOVA PROJETOS "/>
    <x v="0"/>
    <n v="2.6823999999999999"/>
    <n v="53.648000000000003"/>
    <n v="1"/>
    <x v="7"/>
    <x v="8"/>
    <n v="1120"/>
    <n v="2395"/>
    <d v="2026-05-12T17:36:08"/>
    <x v="12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E16"/>
    <x v="4"/>
    <x v="12"/>
    <n v="2"/>
    <n v="336092"/>
    <s v="0000-0002"/>
    <n v="2"/>
    <n v="5457713"/>
    <s v=""/>
    <s v="INOVA PROJETOS "/>
    <x v="0"/>
    <n v="2.2513000000000001"/>
    <n v="45.026000000000003"/>
    <n v="1"/>
    <x v="7"/>
    <x v="8"/>
    <n v="940"/>
    <n v="2395"/>
    <d v="2026-05-12T17:36:08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098"/>
    <s v="0001-0001"/>
    <n v="1"/>
    <n v="5457740"/>
    <s v=""/>
    <s v="FLOR VIDROS "/>
    <x v="9"/>
    <n v="1.5038"/>
    <n v="30.076799999999999"/>
    <n v="1"/>
    <x v="7"/>
    <x v="8"/>
    <n v="723"/>
    <n v="2080"/>
    <d v="2026-05-12T17:46:52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099"/>
    <s v="0001-0001"/>
    <n v="1"/>
    <n v="5457741"/>
    <s v=""/>
    <s v="FLOR VIDROS "/>
    <x v="9"/>
    <n v="1.6155999999999999"/>
    <n v="32.311399999999999"/>
    <n v="1"/>
    <x v="7"/>
    <x v="8"/>
    <n v="773"/>
    <n v="2090"/>
    <d v="2026-05-12T17:47:06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100"/>
    <s v="0001-0001"/>
    <n v="1"/>
    <n v="5457742"/>
    <s v=""/>
    <s v="FLOR VIDROS "/>
    <x v="9"/>
    <n v="1.5988"/>
    <n v="31.977"/>
    <n v="1"/>
    <x v="7"/>
    <x v="8"/>
    <n v="765"/>
    <n v="2090"/>
    <d v="2026-05-12T17:47:1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101"/>
    <s v="0001-0001"/>
    <n v="1"/>
    <n v="5457743"/>
    <s v=""/>
    <s v="FLOR VIDROS "/>
    <x v="9"/>
    <n v="1.7035"/>
    <n v="34.069000000000003"/>
    <n v="1"/>
    <x v="7"/>
    <x v="8"/>
    <n v="785"/>
    <n v="2170"/>
    <d v="2026-05-12T17:47:32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102"/>
    <s v="0001-0001"/>
    <n v="1"/>
    <n v="5457744"/>
    <s v=""/>
    <s v="VID BEZERRA"/>
    <x v="9"/>
    <n v="1.9856"/>
    <n v="39.710999999999999"/>
    <n v="1"/>
    <x v="7"/>
    <x v="8"/>
    <n v="930"/>
    <n v="2135"/>
    <d v="2026-05-12T17:47:46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"/>
    <x v="4"/>
    <x v="12"/>
    <n v="2"/>
    <n v="336103"/>
    <s v="0001-0001"/>
    <n v="1"/>
    <n v="5457745"/>
    <s v=""/>
    <s v="VID BEZERRA"/>
    <x v="9"/>
    <n v="0.4572"/>
    <n v="9.1449999999999996"/>
    <n v="1"/>
    <x v="7"/>
    <x v="14"/>
    <n v="775"/>
    <n v="590"/>
    <d v="2026-05-12T17:47:5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4"/>
    <s v="0001-0001"/>
    <n v="1"/>
    <n v="5457746"/>
    <s v=""/>
    <s v="VID BEZERRA"/>
    <x v="9"/>
    <n v="0.41199999999999998"/>
    <n v="8.24"/>
    <n v="1"/>
    <x v="7"/>
    <x v="6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4"/>
    <s v="0001-0002"/>
    <n v="2"/>
    <n v="5457747"/>
    <s v=""/>
    <s v="VID BEZERRA"/>
    <x v="9"/>
    <n v="0.41199999999999998"/>
    <n v="8.24"/>
    <n v="1"/>
    <x v="7"/>
    <x v="6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4"/>
    <s v="0001-0003"/>
    <n v="3"/>
    <n v="5457748"/>
    <s v=""/>
    <s v="VID BEZERRA"/>
    <x v="9"/>
    <n v="0.41199999999999998"/>
    <n v="8.24"/>
    <n v="1"/>
    <x v="7"/>
    <x v="6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4"/>
    <s v="0001-0004"/>
    <n v="4"/>
    <n v="5457749"/>
    <s v=""/>
    <s v="VID BEZERRA"/>
    <x v="9"/>
    <n v="0.41199999999999998"/>
    <n v="8.24"/>
    <n v="1"/>
    <x v="7"/>
    <x v="6"/>
    <n v="400"/>
    <n v="103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4"/>
    <s v="0001-0005"/>
    <n v="5"/>
    <n v="5457750"/>
    <s v=""/>
    <s v="VID BEZERRA"/>
    <x v="9"/>
    <n v="0.48149999999999998"/>
    <n v="9.6300000000000008"/>
    <n v="1"/>
    <x v="7"/>
    <x v="9"/>
    <n v="450"/>
    <n v="107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4"/>
    <s v="0001-0006"/>
    <n v="6"/>
    <n v="5457751"/>
    <s v=""/>
    <s v="VID BEZERRA"/>
    <x v="9"/>
    <n v="0.48149999999999998"/>
    <n v="9.6300000000000008"/>
    <n v="1"/>
    <x v="7"/>
    <x v="9"/>
    <n v="450"/>
    <n v="107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4"/>
    <s v="0001-0007"/>
    <n v="7"/>
    <n v="5457752"/>
    <s v=""/>
    <s v="VID BEZERRA"/>
    <x v="9"/>
    <n v="0.48380000000000001"/>
    <n v="9.6750000000000007"/>
    <n v="1"/>
    <x v="7"/>
    <x v="9"/>
    <n v="450"/>
    <n v="1075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4"/>
    <s v="0001-0008"/>
    <n v="8"/>
    <n v="5457753"/>
    <s v=""/>
    <s v="VID BEZERRA"/>
    <x v="9"/>
    <n v="0.48380000000000001"/>
    <n v="9.6750000000000007"/>
    <n v="1"/>
    <x v="7"/>
    <x v="9"/>
    <n v="450"/>
    <n v="1075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4"/>
    <s v="0002-0009"/>
    <n v="9"/>
    <n v="5457754"/>
    <s v=""/>
    <s v="VID BEZERRA"/>
    <x v="9"/>
    <n v="0.40799999999999997"/>
    <n v="8.16"/>
    <n v="1"/>
    <x v="7"/>
    <x v="6"/>
    <n v="400"/>
    <n v="102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4"/>
    <s v="0002-0010"/>
    <n v="10"/>
    <n v="5457755"/>
    <s v=""/>
    <s v="VID BEZERRA"/>
    <x v="9"/>
    <n v="0.40799999999999997"/>
    <n v="8.16"/>
    <n v="1"/>
    <x v="7"/>
    <x v="6"/>
    <n v="400"/>
    <n v="1020"/>
    <d v="2026-05-12T17:48:2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4"/>
    <s v="0002-0011"/>
    <n v="11"/>
    <n v="5457756"/>
    <s v=""/>
    <s v="VID BEZERRA"/>
    <x v="9"/>
    <n v="0.46110000000000001"/>
    <n v="9.2219999999999995"/>
    <n v="1"/>
    <x v="7"/>
    <x v="9"/>
    <n v="435"/>
    <n v="106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4"/>
    <s v="0002-0012"/>
    <n v="12"/>
    <n v="5457757"/>
    <s v=""/>
    <s v="VID BEZERRA"/>
    <x v="9"/>
    <n v="0.46110000000000001"/>
    <n v="9.2219999999999995"/>
    <n v="1"/>
    <x v="7"/>
    <x v="9"/>
    <n v="435"/>
    <n v="1060"/>
    <d v="2026-05-12T17:48:2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5"/>
    <s v="0000-0004"/>
    <n v="4"/>
    <n v="5457761"/>
    <s v=""/>
    <s v="ESQUADRIQUALITY"/>
    <x v="9"/>
    <n v="1.228"/>
    <n v="24.56"/>
    <n v="1"/>
    <x v="7"/>
    <x v="9"/>
    <n v="1228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5"/>
    <s v="0001-0001"/>
    <n v="1"/>
    <n v="5457758"/>
    <s v=""/>
    <s v="ESQUADRIQUALITY"/>
    <x v="9"/>
    <n v="1.21"/>
    <n v="24.2"/>
    <n v="1"/>
    <x v="7"/>
    <x v="9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5"/>
    <s v="0002-0002"/>
    <n v="2"/>
    <n v="5457759"/>
    <s v=""/>
    <s v="ESQUADRIQUALITY"/>
    <x v="9"/>
    <n v="1.21"/>
    <n v="24.2"/>
    <n v="1"/>
    <x v="7"/>
    <x v="9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5"/>
    <s v="0002-0003"/>
    <n v="3"/>
    <n v="5457760"/>
    <s v=""/>
    <s v="ESQUADRIQUALITY"/>
    <x v="9"/>
    <n v="1.21"/>
    <n v="24.2"/>
    <n v="1"/>
    <x v="7"/>
    <x v="9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5"/>
    <s v="0003-0005"/>
    <n v="5"/>
    <n v="5457762"/>
    <s v=""/>
    <s v="ESQUADRIQUALITY"/>
    <x v="9"/>
    <n v="1.21"/>
    <n v="24.2"/>
    <n v="1"/>
    <x v="7"/>
    <x v="9"/>
    <n v="1210"/>
    <n v="1000"/>
    <d v="2026-05-12T17:49:4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106"/>
    <s v="0001-0001"/>
    <n v="1"/>
    <n v="5457763"/>
    <s v=""/>
    <s v="VID BEZERRA"/>
    <x v="9"/>
    <n v="1.4238"/>
    <n v="28.475000000000001"/>
    <n v="1"/>
    <x v="7"/>
    <x v="8"/>
    <n v="670"/>
    <n v="2125"/>
    <d v="2026-05-12T17:50:17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106"/>
    <s v="0002-0002"/>
    <n v="2"/>
    <n v="5457764"/>
    <s v=""/>
    <s v="VID BEZERRA"/>
    <x v="9"/>
    <n v="1.8851"/>
    <n v="37.701000000000001"/>
    <n v="1"/>
    <x v="7"/>
    <x v="8"/>
    <n v="885"/>
    <n v="2130"/>
    <d v="2026-05-12T17:50:17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106"/>
    <s v="0003-0003"/>
    <n v="3"/>
    <n v="5457765"/>
    <s v=""/>
    <s v="VID BEZERRA"/>
    <x v="9"/>
    <n v="1.8404"/>
    <n v="36.808"/>
    <n v="1"/>
    <x v="7"/>
    <x v="8"/>
    <n v="860"/>
    <n v="2140"/>
    <d v="2026-05-12T17:50:17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7"/>
    <s v="0001-0001"/>
    <n v="1"/>
    <n v="5457766"/>
    <s v=""/>
    <s v="VID BEZERRA"/>
    <x v="9"/>
    <n v="0.17599999999999999"/>
    <n v="3.52"/>
    <n v="1"/>
    <x v="7"/>
    <x v="6"/>
    <n v="550"/>
    <n v="320"/>
    <d v="2026-05-12T17:50:3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7"/>
    <s v="0001-0002"/>
    <n v="2"/>
    <n v="5457767"/>
    <s v=""/>
    <s v="VID BEZERRA"/>
    <x v="9"/>
    <n v="0.216"/>
    <n v="4.32"/>
    <n v="1"/>
    <x v="7"/>
    <x v="9"/>
    <n v="600"/>
    <n v="360"/>
    <d v="2026-05-12T17:50:36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6"/>
    <x v="4"/>
    <x v="12"/>
    <n v="2"/>
    <n v="336108"/>
    <s v="0000-0001"/>
    <n v="1"/>
    <n v="5457768"/>
    <s v=""/>
    <s v="ESQUADRIQUALITY"/>
    <x v="9"/>
    <n v="1.135"/>
    <n v="22.7"/>
    <n v="1"/>
    <x v="7"/>
    <x v="8"/>
    <n v="1135"/>
    <n v="1000"/>
    <d v="2026-05-12T17:50:5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08"/>
    <s v="0001-0002"/>
    <n v="2"/>
    <n v="5457769"/>
    <s v=""/>
    <s v="ESQUADRIQUALITY"/>
    <x v="9"/>
    <n v="1.1299999999999999"/>
    <n v="22.6"/>
    <n v="1"/>
    <x v="7"/>
    <x v="9"/>
    <n v="1130"/>
    <n v="1000"/>
    <d v="2026-05-12T17:50:53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9"/>
    <s v="0000-0002"/>
    <n v="2"/>
    <n v="5457771"/>
    <s v=""/>
    <s v="ESQUADRIQUALITY"/>
    <x v="9"/>
    <n v="2.0295000000000001"/>
    <n v="40.590000000000003"/>
    <n v="1"/>
    <x v="7"/>
    <x v="6"/>
    <n v="1100"/>
    <n v="1845"/>
    <d v="2026-05-12T17:5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09"/>
    <s v="0000-0003"/>
    <n v="3"/>
    <n v="5457772"/>
    <s v=""/>
    <s v="ESQUADRIQUALITY"/>
    <x v="9"/>
    <n v="2.0295000000000001"/>
    <n v="40.590000000000003"/>
    <n v="1"/>
    <x v="7"/>
    <x v="6"/>
    <n v="1100"/>
    <n v="1845"/>
    <d v="2026-05-12T17:5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10"/>
    <s v="0001-0001"/>
    <n v="1"/>
    <n v="5457773"/>
    <s v=""/>
    <s v="ESQUADRIQUALITY"/>
    <x v="9"/>
    <n v="0.43430000000000002"/>
    <n v="8.6856000000000009"/>
    <n v="1"/>
    <x v="7"/>
    <x v="6"/>
    <n v="462"/>
    <n v="940"/>
    <d v="2026-05-12T17:51:2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10"/>
    <s v="0001-0002"/>
    <n v="2"/>
    <n v="5457774"/>
    <s v=""/>
    <s v="ESQUADRIQUALITY"/>
    <x v="9"/>
    <n v="0.43430000000000002"/>
    <n v="8.6856000000000009"/>
    <n v="1"/>
    <x v="7"/>
    <x v="6"/>
    <n v="462"/>
    <n v="940"/>
    <d v="2026-05-12T17:51:2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10"/>
    <s v="0001-0003"/>
    <n v="3"/>
    <n v="5457775"/>
    <s v=""/>
    <s v="ESQUADRIQUALITY"/>
    <x v="9"/>
    <n v="0.49199999999999999"/>
    <n v="9.8391999999999999"/>
    <n v="1"/>
    <x v="7"/>
    <x v="9"/>
    <n v="502"/>
    <n v="980"/>
    <d v="2026-05-12T17:51:24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10"/>
    <s v="0001-0004"/>
    <n v="4"/>
    <n v="5457776"/>
    <s v=""/>
    <s v="ESQUADRIQUALITY"/>
    <x v="9"/>
    <n v="0.49199999999999999"/>
    <n v="9.8391999999999999"/>
    <n v="1"/>
    <x v="7"/>
    <x v="9"/>
    <n v="502"/>
    <n v="980"/>
    <d v="2026-05-12T17:51:24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11"/>
    <s v="0001-0001"/>
    <n v="1"/>
    <n v="5457777"/>
    <s v=""/>
    <s v="ESQUADRIQUALITY"/>
    <x v="9"/>
    <n v="2.3540000000000001"/>
    <n v="47.08"/>
    <n v="1"/>
    <x v="7"/>
    <x v="9"/>
    <n v="1100"/>
    <n v="2140"/>
    <d v="2026-05-12T17:51:40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112"/>
    <s v="0001-0001"/>
    <n v="1"/>
    <n v="5457778"/>
    <s v=""/>
    <s v="ESQUADRIQUALITY"/>
    <x v="9"/>
    <n v="1.4947999999999999"/>
    <n v="29.896000000000001"/>
    <n v="1"/>
    <x v="7"/>
    <x v="6"/>
    <n v="740"/>
    <n v="2020"/>
    <d v="2026-05-12T17:51:5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112"/>
    <s v="0001-0002"/>
    <n v="2"/>
    <n v="5457779"/>
    <s v=""/>
    <s v="ESQUADRIQUALITY"/>
    <x v="9"/>
    <n v="1.6274"/>
    <n v="32.548000000000002"/>
    <n v="1"/>
    <x v="7"/>
    <x v="9"/>
    <n v="790"/>
    <n v="2060"/>
    <d v="2026-05-12T17:51:56"/>
    <x v="12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8T00:00:00"/>
    <d v="2026-05-18T00:00:00"/>
    <d v="2026-05-18T00:00:00"/>
    <s v="FUM08-TF"/>
    <x v="4"/>
    <x v="12"/>
    <n v="2"/>
    <n v="336128"/>
    <s v="0000-0001"/>
    <n v="1"/>
    <n v="5457843"/>
    <s v=""/>
    <s v="MARANATA VID"/>
    <x v="10"/>
    <n v="0.30399999999999999"/>
    <n v="6.08"/>
    <n v="1"/>
    <x v="8"/>
    <x v="6"/>
    <n v="800"/>
    <n v="380"/>
    <d v="2026-05-13T08:39:57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1"/>
    <n v="1"/>
    <n v="5458158"/>
    <s v=""/>
    <s v="DA "/>
    <x v="0"/>
    <n v="3.6036999999999999"/>
    <n v="72.073800000000006"/>
    <n v="1"/>
    <x v="7"/>
    <x v="6"/>
    <n v="1364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2"/>
    <n v="2"/>
    <n v="5458159"/>
    <s v=""/>
    <s v="DA "/>
    <x v="0"/>
    <n v="3.6036999999999999"/>
    <n v="72.073800000000006"/>
    <n v="1"/>
    <x v="7"/>
    <x v="6"/>
    <n v="1364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3"/>
    <n v="3"/>
    <n v="5458160"/>
    <s v=""/>
    <s v="DA "/>
    <x v="0"/>
    <n v="3.6036999999999999"/>
    <n v="72.073800000000006"/>
    <n v="1"/>
    <x v="7"/>
    <x v="6"/>
    <n v="1364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4"/>
    <n v="4"/>
    <n v="5458161"/>
    <s v=""/>
    <s v="DA "/>
    <x v="0"/>
    <n v="3.3605999999999998"/>
    <n v="67.212500000000006"/>
    <n v="1"/>
    <x v="7"/>
    <x v="6"/>
    <n v="1272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5"/>
    <n v="5"/>
    <n v="5458162"/>
    <s v=""/>
    <s v="DA "/>
    <x v="0"/>
    <n v="3.3605999999999998"/>
    <n v="67.212500000000006"/>
    <n v="1"/>
    <x v="7"/>
    <x v="6"/>
    <n v="1272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6"/>
    <n v="6"/>
    <n v="5458163"/>
    <s v=""/>
    <s v="DA "/>
    <x v="0"/>
    <n v="3.3605999999999998"/>
    <n v="67.212500000000006"/>
    <n v="1"/>
    <x v="7"/>
    <x v="6"/>
    <n v="1272"/>
    <n v="2642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7"/>
    <n v="7"/>
    <n v="5458164"/>
    <s v=""/>
    <s v="DA "/>
    <x v="0"/>
    <n v="5.2484999999999999"/>
    <n v="104.9697"/>
    <n v="1"/>
    <x v="7"/>
    <x v="6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8"/>
    <n v="8"/>
    <n v="5458165"/>
    <s v=""/>
    <s v="DA "/>
    <x v="0"/>
    <n v="5.2484999999999999"/>
    <n v="104.9697"/>
    <n v="1"/>
    <x v="7"/>
    <x v="6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09"/>
    <n v="9"/>
    <n v="5458166"/>
    <s v=""/>
    <s v="DA "/>
    <x v="0"/>
    <n v="5.2484999999999999"/>
    <n v="104.9697"/>
    <n v="1"/>
    <x v="7"/>
    <x v="6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10"/>
    <n v="10"/>
    <n v="5458167"/>
    <s v=""/>
    <s v="DA "/>
    <x v="0"/>
    <n v="5.2484999999999999"/>
    <n v="104.9697"/>
    <n v="1"/>
    <x v="7"/>
    <x v="6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11"/>
    <n v="11"/>
    <n v="5458168"/>
    <s v=""/>
    <s v="DA "/>
    <x v="0"/>
    <n v="5.2484999999999999"/>
    <n v="104.9697"/>
    <n v="1"/>
    <x v="7"/>
    <x v="6"/>
    <n v="2014"/>
    <n v="260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12"/>
    <n v="12"/>
    <n v="5458169"/>
    <s v=""/>
    <s v="DA "/>
    <x v="0"/>
    <n v="2.1705000000000001"/>
    <n v="43.409500000000001"/>
    <n v="1"/>
    <x v="7"/>
    <x v="6"/>
    <n v="891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13"/>
    <n v="13"/>
    <n v="5458170"/>
    <s v=""/>
    <s v="DA "/>
    <x v="0"/>
    <n v="2.1705000000000001"/>
    <n v="43.409500000000001"/>
    <n v="1"/>
    <x v="7"/>
    <x v="6"/>
    <n v="891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14"/>
    <n v="14"/>
    <n v="5458171"/>
    <s v=""/>
    <s v="DA "/>
    <x v="0"/>
    <n v="2.1778"/>
    <n v="43.555700000000002"/>
    <n v="1"/>
    <x v="7"/>
    <x v="6"/>
    <n v="894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181"/>
    <s v="0000-0015"/>
    <n v="15"/>
    <n v="5458172"/>
    <s v=""/>
    <s v="DA "/>
    <x v="0"/>
    <n v="2.1778"/>
    <n v="43.555700000000002"/>
    <n v="1"/>
    <x v="7"/>
    <x v="6"/>
    <n v="894"/>
    <n v="2436"/>
    <d v="2026-05-13T09:31:3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183"/>
    <s v="0000-0001"/>
    <n v="1"/>
    <n v="5458174"/>
    <s v=""/>
    <s v="DA "/>
    <x v="0"/>
    <n v="1.8552"/>
    <n v="27.828199999999999"/>
    <n v="1"/>
    <x v="9"/>
    <x v="6"/>
    <n v="913"/>
    <n v="2032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183"/>
    <s v="0000-0002"/>
    <n v="2"/>
    <n v="5458175"/>
    <s v=""/>
    <s v="DA "/>
    <x v="0"/>
    <n v="1.8552"/>
    <n v="27.828199999999999"/>
    <n v="1"/>
    <x v="9"/>
    <x v="6"/>
    <n v="913"/>
    <n v="2032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183"/>
    <s v="0000-0003"/>
    <n v="3"/>
    <n v="5458176"/>
    <s v=""/>
    <s v="DA "/>
    <x v="0"/>
    <n v="2.0510999999999999"/>
    <n v="30.767099999999999"/>
    <n v="1"/>
    <x v="9"/>
    <x v="6"/>
    <n v="910"/>
    <n v="2254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183"/>
    <s v="0000-0004"/>
    <n v="4"/>
    <n v="5458177"/>
    <s v=""/>
    <s v="DA "/>
    <x v="0"/>
    <n v="2.0510999999999999"/>
    <n v="30.767099999999999"/>
    <n v="1"/>
    <x v="9"/>
    <x v="6"/>
    <n v="910"/>
    <n v="2254"/>
    <d v="2026-05-13T09:31:3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1"/>
    <n v="1"/>
    <n v="5458185"/>
    <s v=""/>
    <s v="DA "/>
    <x v="0"/>
    <n v="0.48859999999999998"/>
    <n v="3.6644999999999999"/>
    <n v="1"/>
    <x v="6"/>
    <x v="11"/>
    <n v="698"/>
    <n v="700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2"/>
    <n v="2"/>
    <n v="5458186"/>
    <s v=""/>
    <s v="DA "/>
    <x v="0"/>
    <n v="0.48859999999999998"/>
    <n v="3.6644999999999999"/>
    <n v="1"/>
    <x v="6"/>
    <x v="11"/>
    <n v="698"/>
    <n v="700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3"/>
    <n v="3"/>
    <n v="5458187"/>
    <s v=""/>
    <s v="DA "/>
    <x v="0"/>
    <n v="0.51390000000000002"/>
    <n v="3.8546"/>
    <n v="1"/>
    <x v="6"/>
    <x v="11"/>
    <n v="705"/>
    <n v="729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4"/>
    <n v="4"/>
    <n v="5458188"/>
    <s v=""/>
    <s v="DA "/>
    <x v="0"/>
    <n v="0.51390000000000002"/>
    <n v="3.8546"/>
    <n v="1"/>
    <x v="6"/>
    <x v="11"/>
    <n v="705"/>
    <n v="729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5"/>
    <n v="5"/>
    <n v="5458189"/>
    <s v=""/>
    <s v="DA "/>
    <x v="0"/>
    <n v="0.53290000000000004"/>
    <n v="3.9965999999999999"/>
    <n v="1"/>
    <x v="6"/>
    <x v="11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6"/>
    <n v="6"/>
    <n v="5458190"/>
    <s v=""/>
    <s v="DA "/>
    <x v="0"/>
    <n v="0.53290000000000004"/>
    <n v="3.9965999999999999"/>
    <n v="1"/>
    <x v="6"/>
    <x v="11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7"/>
    <n v="7"/>
    <n v="5458191"/>
    <s v=""/>
    <s v="DA "/>
    <x v="0"/>
    <n v="0.53290000000000004"/>
    <n v="3.9965999999999999"/>
    <n v="1"/>
    <x v="6"/>
    <x v="11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8"/>
    <n v="8"/>
    <n v="5458192"/>
    <s v=""/>
    <s v="DA "/>
    <x v="0"/>
    <n v="0.53290000000000004"/>
    <n v="3.9965999999999999"/>
    <n v="1"/>
    <x v="6"/>
    <x v="11"/>
    <n v="734"/>
    <n v="726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09"/>
    <n v="9"/>
    <n v="5458193"/>
    <s v=""/>
    <s v="DA "/>
    <x v="0"/>
    <n v="0.622"/>
    <n v="4.6651999999999996"/>
    <n v="1"/>
    <x v="6"/>
    <x v="11"/>
    <n v="895"/>
    <n v="695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10"/>
    <n v="10"/>
    <n v="5458194"/>
    <s v=""/>
    <s v="DA "/>
    <x v="0"/>
    <n v="0.622"/>
    <n v="4.6651999999999996"/>
    <n v="1"/>
    <x v="6"/>
    <x v="11"/>
    <n v="895"/>
    <n v="695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186"/>
    <s v="0000-0011"/>
    <n v="11"/>
    <n v="5458195"/>
    <s v=""/>
    <s v="DA "/>
    <x v="0"/>
    <n v="0.622"/>
    <n v="4.6651999999999996"/>
    <n v="1"/>
    <x v="6"/>
    <x v="11"/>
    <n v="895"/>
    <n v="695"/>
    <d v="2026-05-13T09:31:33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20T00:00:00"/>
    <d v="2026-05-04T00:00:00"/>
    <d v="2026-05-20T00:00:00"/>
    <s v="INC10-TF"/>
    <x v="4"/>
    <x v="12"/>
    <n v="2"/>
    <n v="336216"/>
    <s v="0001-0001"/>
    <n v="1"/>
    <n v="5458377"/>
    <s v=""/>
    <s v="VID MARILIA"/>
    <x v="12"/>
    <n v="2.16"/>
    <n v="54"/>
    <n v="1"/>
    <x v="11"/>
    <x v="6"/>
    <n v="800"/>
    <n v="2700"/>
    <d v="2026-05-13T10:57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10-TE12"/>
    <x v="4"/>
    <x v="12"/>
    <n v="2"/>
    <n v="336216"/>
    <s v="0001-0002"/>
    <n v="2"/>
    <n v="5458378"/>
    <s v=""/>
    <s v="VID MARILIA"/>
    <x v="12"/>
    <n v="2.1920000000000002"/>
    <n v="54.8"/>
    <n v="1"/>
    <x v="11"/>
    <x v="9"/>
    <n v="800"/>
    <n v="2740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16"/>
    <s v="0002-0003"/>
    <n v="3"/>
    <n v="5458379"/>
    <s v=""/>
    <s v="VID MARILIA"/>
    <x v="12"/>
    <n v="1.0175000000000001"/>
    <n v="20.350000000000001"/>
    <n v="1"/>
    <x v="7"/>
    <x v="6"/>
    <n v="500"/>
    <n v="2035"/>
    <d v="2026-05-13T10:57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16"/>
    <s v="0002-0004"/>
    <n v="4"/>
    <n v="5458380"/>
    <s v=""/>
    <s v="VID MARILIA"/>
    <x v="12"/>
    <n v="1.0175000000000001"/>
    <n v="20.350000000000001"/>
    <n v="1"/>
    <x v="7"/>
    <x v="6"/>
    <n v="500"/>
    <n v="2035"/>
    <d v="2026-05-13T10:57:26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16"/>
    <s v="0002-0005"/>
    <n v="5"/>
    <n v="5458381"/>
    <s v=""/>
    <s v="VID MARILIA"/>
    <x v="12"/>
    <n v="1.0375000000000001"/>
    <n v="20.75"/>
    <n v="1"/>
    <x v="7"/>
    <x v="9"/>
    <n v="500"/>
    <n v="2075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16"/>
    <s v="0002-0006"/>
    <n v="6"/>
    <n v="5458382"/>
    <s v=""/>
    <s v="VID MARILIA"/>
    <x v="12"/>
    <n v="1.0375000000000001"/>
    <n v="20.75"/>
    <n v="1"/>
    <x v="7"/>
    <x v="9"/>
    <n v="500"/>
    <n v="2075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16"/>
    <s v="0003-0007"/>
    <n v="7"/>
    <n v="5458383"/>
    <s v=""/>
    <s v="VID MARILIA"/>
    <x v="12"/>
    <n v="1.732"/>
    <n v="34.64"/>
    <n v="1"/>
    <x v="7"/>
    <x v="9"/>
    <n v="800"/>
    <n v="2165"/>
    <d v="2026-05-13T10:57:26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245"/>
    <s v="0001-0001"/>
    <n v="1"/>
    <n v="5458926"/>
    <s v=""/>
    <s v="ESQUADRIQUALITY"/>
    <x v="9"/>
    <n v="0.35249999999999998"/>
    <n v="7.05"/>
    <n v="1"/>
    <x v="7"/>
    <x v="6"/>
    <n v="375"/>
    <n v="940"/>
    <d v="2026-05-13T12:32:1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245"/>
    <s v="0001-0002"/>
    <n v="2"/>
    <n v="5458927"/>
    <s v=""/>
    <s v="ESQUADRIQUALITY"/>
    <x v="9"/>
    <n v="0.35249999999999998"/>
    <n v="7.05"/>
    <n v="1"/>
    <x v="7"/>
    <x v="6"/>
    <n v="375"/>
    <n v="940"/>
    <d v="2026-05-13T12:32:14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245"/>
    <s v="0001-0003"/>
    <n v="3"/>
    <n v="5458928"/>
    <s v=""/>
    <s v="ESQUADRIQUALITY"/>
    <x v="9"/>
    <n v="0.40670000000000001"/>
    <n v="8.1340000000000003"/>
    <n v="1"/>
    <x v="7"/>
    <x v="9"/>
    <n v="415"/>
    <n v="980"/>
    <d v="2026-05-13T12:32:14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245"/>
    <s v="0001-0004"/>
    <n v="4"/>
    <n v="5458929"/>
    <s v=""/>
    <s v="ESQUADRIQUALITY"/>
    <x v="9"/>
    <n v="0.40670000000000001"/>
    <n v="8.1340000000000003"/>
    <n v="1"/>
    <x v="7"/>
    <x v="9"/>
    <n v="415"/>
    <n v="980"/>
    <d v="2026-05-13T12:32:14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246"/>
    <s v="0001-0001"/>
    <n v="1"/>
    <n v="5458930"/>
    <s v=""/>
    <s v="ESQUADRIQUALITY"/>
    <x v="9"/>
    <n v="2.2364999999999999"/>
    <n v="44.73"/>
    <n v="1"/>
    <x v="7"/>
    <x v="9"/>
    <n v="1050"/>
    <n v="2130"/>
    <d v="2026-05-13T12:32:30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246"/>
    <s v="0001-0002"/>
    <n v="2"/>
    <n v="5458931"/>
    <s v=""/>
    <s v="ESQUADRIQUALITY"/>
    <x v="9"/>
    <n v="2.2364999999999999"/>
    <n v="44.73"/>
    <n v="1"/>
    <x v="7"/>
    <x v="9"/>
    <n v="1050"/>
    <n v="2130"/>
    <d v="2026-05-13T12:32:30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Q"/>
    <x v="2"/>
    <x v="12"/>
    <e v="#N/A"/>
    <n v="336247"/>
    <s v="0000-0001"/>
    <n v="1"/>
    <n v="5458932"/>
    <s v=""/>
    <s v="NELSON GONCALVES"/>
    <x v="9"/>
    <n v="1.1368"/>
    <n v="22.736999999999998"/>
    <n v="1"/>
    <x v="7"/>
    <x v="15"/>
    <n v="1430"/>
    <n v="795"/>
    <d v="2026-05-13T12:32:45"/>
    <x v="12"/>
    <m/>
    <m/>
    <m/>
    <m/>
    <m/>
    <m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Q"/>
    <x v="2"/>
    <x v="12"/>
    <e v="#N/A"/>
    <n v="336247"/>
    <s v="0000-0002"/>
    <n v="2"/>
    <n v="5458933"/>
    <s v=""/>
    <s v="NELSON GONCALVES"/>
    <x v="9"/>
    <n v="1.4361999999999999"/>
    <n v="28.724499999999999"/>
    <n v="1"/>
    <x v="7"/>
    <x v="15"/>
    <n v="1415"/>
    <n v="1015"/>
    <d v="2026-05-13T12:32:45"/>
    <x v="12"/>
    <m/>
    <m/>
    <m/>
    <m/>
    <m/>
    <m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Q"/>
    <x v="2"/>
    <x v="12"/>
    <e v="#N/A"/>
    <n v="336247"/>
    <s v="0000-0003"/>
    <n v="3"/>
    <n v="5458934"/>
    <s v=""/>
    <s v="NELSON GONCALVES"/>
    <x v="9"/>
    <n v="1.7784"/>
    <n v="35.567999999999998"/>
    <n v="1"/>
    <x v="7"/>
    <x v="15"/>
    <n v="1440"/>
    <n v="1235"/>
    <d v="2026-05-13T12:32:45"/>
    <x v="12"/>
    <m/>
    <m/>
    <m/>
    <m/>
    <m/>
    <m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250"/>
    <s v="0000-0001"/>
    <n v="1"/>
    <n v="5458971"/>
    <s v=""/>
    <s v="LAHR ESQ"/>
    <x v="0"/>
    <n v="0.40629999999999999"/>
    <n v="3.0472000000000001"/>
    <n v="1"/>
    <x v="6"/>
    <x v="11"/>
    <n v="870"/>
    <n v="467"/>
    <d v="2026-05-13T13:25:09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MBI03-CC"/>
    <x v="4"/>
    <x v="12"/>
    <n v="1"/>
    <n v="336250"/>
    <s v="0000-0002"/>
    <n v="2"/>
    <n v="5458972"/>
    <s v=""/>
    <s v="LAHR ESQ"/>
    <x v="0"/>
    <n v="0.40629999999999999"/>
    <n v="3.0472000000000001"/>
    <n v="1"/>
    <x v="6"/>
    <x v="11"/>
    <n v="870"/>
    <n v="467"/>
    <d v="2026-05-13T13:25:09"/>
    <x v="12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LMLT08-PF"/>
    <x v="1"/>
    <x v="12"/>
    <n v="4"/>
    <n v="336250"/>
    <s v="0000-0003"/>
    <n v="3"/>
    <n v="5458973"/>
    <s v=""/>
    <s v="LAHR ESQ"/>
    <x v="0"/>
    <n v="1.8388"/>
    <n v="36.777000000000001"/>
    <n v="1"/>
    <x v="14"/>
    <x v="0"/>
    <n v="1230"/>
    <n v="1495"/>
    <d v="2026-05-13T13:25:09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LMLT08-PF"/>
    <x v="1"/>
    <x v="12"/>
    <n v="4"/>
    <n v="336250"/>
    <s v="0000-0004"/>
    <n v="4"/>
    <n v="5458974"/>
    <s v=""/>
    <s v="LAHR ESQ"/>
    <x v="0"/>
    <n v="1.5708"/>
    <n v="31.415199999999999"/>
    <n v="1"/>
    <x v="14"/>
    <x v="0"/>
    <n v="1070"/>
    <n v="1468"/>
    <d v="2026-05-13T13:25:09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LMLT08-PF"/>
    <x v="1"/>
    <x v="12"/>
    <n v="4"/>
    <n v="336250"/>
    <s v="0000-0005"/>
    <n v="5"/>
    <n v="5458975"/>
    <s v=""/>
    <s v="LAHR ESQ"/>
    <x v="0"/>
    <n v="1.5708"/>
    <n v="31.415199999999999"/>
    <n v="1"/>
    <x v="14"/>
    <x v="0"/>
    <n v="1070"/>
    <n v="1468"/>
    <d v="2026-05-13T13:25:09"/>
    <x v="12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06"/>
    <n v="6"/>
    <n v="5458976"/>
    <s v=""/>
    <s v="LAHR ESQ"/>
    <x v="0"/>
    <n v="1.0893999999999999"/>
    <n v="16.3414"/>
    <n v="1"/>
    <x v="9"/>
    <x v="6"/>
    <n v="548"/>
    <n v="1988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07"/>
    <n v="7"/>
    <n v="5458977"/>
    <s v=""/>
    <s v="LAHR ESQ"/>
    <x v="0"/>
    <n v="2.0939999999999999"/>
    <n v="31.409500000000001"/>
    <n v="1"/>
    <x v="9"/>
    <x v="6"/>
    <n v="939"/>
    <n v="223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08"/>
    <n v="8"/>
    <n v="5458978"/>
    <s v=""/>
    <s v="LAHR ESQ"/>
    <x v="0"/>
    <n v="1.7964"/>
    <n v="26.9466"/>
    <n v="1"/>
    <x v="9"/>
    <x v="6"/>
    <n v="926"/>
    <n v="194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09"/>
    <n v="9"/>
    <n v="5458979"/>
    <s v=""/>
    <s v="LAHR ESQ"/>
    <x v="0"/>
    <n v="1.7964"/>
    <n v="26.9466"/>
    <n v="1"/>
    <x v="9"/>
    <x v="6"/>
    <n v="926"/>
    <n v="194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0"/>
    <n v="10"/>
    <n v="5458980"/>
    <s v=""/>
    <s v="LAHR ESQ"/>
    <x v="0"/>
    <n v="0.68869999999999998"/>
    <n v="10.330299999999999"/>
    <n v="1"/>
    <x v="9"/>
    <x v="6"/>
    <n v="688"/>
    <n v="100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1"/>
    <n v="11"/>
    <n v="5458981"/>
    <s v=""/>
    <s v="LAHR ESQ"/>
    <x v="0"/>
    <n v="0.68869999999999998"/>
    <n v="10.330299999999999"/>
    <n v="1"/>
    <x v="9"/>
    <x v="6"/>
    <n v="688"/>
    <n v="100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2"/>
    <n v="12"/>
    <n v="5458982"/>
    <s v=""/>
    <s v="LAHR ESQ"/>
    <x v="0"/>
    <n v="1.2793000000000001"/>
    <n v="19.190000000000001"/>
    <n v="1"/>
    <x v="9"/>
    <x v="6"/>
    <n v="1067"/>
    <n v="119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3"/>
    <n v="13"/>
    <n v="5458983"/>
    <s v=""/>
    <s v="LAHR ESQ"/>
    <x v="0"/>
    <n v="1.2793000000000001"/>
    <n v="19.190000000000001"/>
    <n v="1"/>
    <x v="9"/>
    <x v="6"/>
    <n v="1067"/>
    <n v="119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4"/>
    <n v="14"/>
    <n v="5458984"/>
    <s v=""/>
    <s v="LAHR ESQ"/>
    <x v="0"/>
    <n v="0.48459999999999998"/>
    <n v="7.2683"/>
    <n v="1"/>
    <x v="9"/>
    <x v="6"/>
    <n v="881"/>
    <n v="55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5"/>
    <n v="15"/>
    <n v="5458985"/>
    <s v=""/>
    <s v="LAHR ESQ"/>
    <x v="0"/>
    <n v="0.48459999999999998"/>
    <n v="7.2683"/>
    <n v="1"/>
    <x v="9"/>
    <x v="6"/>
    <n v="881"/>
    <n v="550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6"/>
    <n v="16"/>
    <n v="5458986"/>
    <s v=""/>
    <s v="LAHR ESQ"/>
    <x v="0"/>
    <n v="0.90569999999999995"/>
    <n v="13.585100000000001"/>
    <n v="1"/>
    <x v="9"/>
    <x v="6"/>
    <n v="870"/>
    <n v="104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7"/>
    <n v="17"/>
    <n v="5458987"/>
    <s v=""/>
    <s v="LAHR ESQ"/>
    <x v="0"/>
    <n v="0.90569999999999995"/>
    <n v="13.585100000000001"/>
    <n v="1"/>
    <x v="9"/>
    <x v="6"/>
    <n v="870"/>
    <n v="104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8"/>
    <n v="18"/>
    <n v="5458988"/>
    <s v=""/>
    <s v="LAHR ESQ"/>
    <x v="0"/>
    <n v="0.49349999999999999"/>
    <n v="7.4029999999999996"/>
    <n v="1"/>
    <x v="9"/>
    <x v="6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19"/>
    <n v="19"/>
    <n v="5458989"/>
    <s v=""/>
    <s v="LAHR ESQ"/>
    <x v="0"/>
    <n v="0.49349999999999999"/>
    <n v="7.4029999999999996"/>
    <n v="1"/>
    <x v="9"/>
    <x v="6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0"/>
    <n v="20"/>
    <n v="5458990"/>
    <s v=""/>
    <s v="LAHR ESQ"/>
    <x v="0"/>
    <n v="0.49349999999999999"/>
    <n v="7.4029999999999996"/>
    <n v="1"/>
    <x v="9"/>
    <x v="6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1"/>
    <n v="21"/>
    <n v="5458991"/>
    <s v=""/>
    <s v="LAHR ESQ"/>
    <x v="0"/>
    <n v="0.49349999999999999"/>
    <n v="7.4029999999999996"/>
    <n v="1"/>
    <x v="9"/>
    <x v="6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2"/>
    <n v="22"/>
    <n v="5458992"/>
    <s v=""/>
    <s v="LAHR ESQ"/>
    <x v="0"/>
    <n v="0.49349999999999999"/>
    <n v="7.4029999999999996"/>
    <n v="1"/>
    <x v="9"/>
    <x v="6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3"/>
    <n v="23"/>
    <n v="5458993"/>
    <s v=""/>
    <s v="LAHR ESQ"/>
    <x v="0"/>
    <n v="0.49349999999999999"/>
    <n v="7.4029999999999996"/>
    <n v="1"/>
    <x v="9"/>
    <x v="6"/>
    <n v="677"/>
    <n v="729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4"/>
    <n v="24"/>
    <n v="5458994"/>
    <s v=""/>
    <s v="LAHR ESQ"/>
    <x v="0"/>
    <n v="1.268"/>
    <n v="19.019500000000001"/>
    <n v="1"/>
    <x v="9"/>
    <x v="6"/>
    <n v="855"/>
    <n v="1483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5"/>
    <n v="25"/>
    <n v="5458995"/>
    <s v=""/>
    <s v="LAHR ESQ"/>
    <x v="0"/>
    <n v="0.55289999999999995"/>
    <n v="8.2935999999999996"/>
    <n v="1"/>
    <x v="9"/>
    <x v="6"/>
    <n v="339"/>
    <n v="163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6"/>
    <n v="26"/>
    <n v="5458996"/>
    <s v=""/>
    <s v="LAHR ESQ"/>
    <x v="0"/>
    <n v="0.55289999999999995"/>
    <n v="8.2935999999999996"/>
    <n v="1"/>
    <x v="9"/>
    <x v="6"/>
    <n v="339"/>
    <n v="1631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7"/>
    <n v="27"/>
    <n v="5458997"/>
    <s v=""/>
    <s v="LAHR ESQ"/>
    <x v="0"/>
    <n v="0.8931"/>
    <n v="13.3971"/>
    <n v="1"/>
    <x v="9"/>
    <x v="6"/>
    <n v="531"/>
    <n v="168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8"/>
    <n v="28"/>
    <n v="5458998"/>
    <s v=""/>
    <s v="LAHR ESQ"/>
    <x v="0"/>
    <n v="0.87639999999999996"/>
    <n v="13.145799999999999"/>
    <n v="1"/>
    <x v="9"/>
    <x v="6"/>
    <n v="537"/>
    <n v="163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6-TF"/>
    <x v="4"/>
    <x v="12"/>
    <n v="2"/>
    <n v="336250"/>
    <s v="0000-0029"/>
    <n v="29"/>
    <n v="5458999"/>
    <s v=""/>
    <s v="LAHR ESQ"/>
    <x v="0"/>
    <n v="0.87639999999999996"/>
    <n v="13.145799999999999"/>
    <n v="1"/>
    <x v="9"/>
    <x v="6"/>
    <n v="537"/>
    <n v="163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250"/>
    <s v="0000-0030"/>
    <n v="30"/>
    <n v="5459000"/>
    <s v=""/>
    <s v="LAHR ESQ"/>
    <x v="0"/>
    <n v="3.7238000000000002"/>
    <n v="74.475300000000004"/>
    <n v="1"/>
    <x v="7"/>
    <x v="6"/>
    <n v="1445"/>
    <n v="2577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250"/>
    <s v="0000-0031"/>
    <n v="31"/>
    <n v="5459001"/>
    <s v=""/>
    <s v="LAHR ESQ"/>
    <x v="0"/>
    <n v="3.7238000000000002"/>
    <n v="74.475300000000004"/>
    <n v="1"/>
    <x v="7"/>
    <x v="6"/>
    <n v="1445"/>
    <n v="2577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250"/>
    <s v="0000-0032"/>
    <n v="32"/>
    <n v="5459002"/>
    <s v=""/>
    <s v="LAHR ESQ"/>
    <x v="0"/>
    <n v="3.7238000000000002"/>
    <n v="74.475300000000004"/>
    <n v="1"/>
    <x v="7"/>
    <x v="6"/>
    <n v="1445"/>
    <n v="2577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250"/>
    <s v="0000-0033"/>
    <n v="33"/>
    <n v="5459003"/>
    <s v=""/>
    <s v="LAHR ESQ"/>
    <x v="0"/>
    <n v="4.0891000000000002"/>
    <n v="81.782300000000006"/>
    <n v="1"/>
    <x v="7"/>
    <x v="6"/>
    <n v="1857"/>
    <n v="220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0T00:00:00"/>
    <d v="2026-05-05T00:00:00"/>
    <d v="2026-05-20T00:00:00"/>
    <s v="INC08-TF"/>
    <x v="4"/>
    <x v="12"/>
    <n v="2"/>
    <n v="336250"/>
    <s v="0000-0034"/>
    <n v="34"/>
    <n v="5459004"/>
    <s v=""/>
    <s v="LAHR ESQ"/>
    <x v="0"/>
    <n v="4.0891000000000002"/>
    <n v="81.782300000000006"/>
    <n v="1"/>
    <x v="7"/>
    <x v="6"/>
    <n v="1857"/>
    <n v="2202"/>
    <d v="2026-05-13T13:25:09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6258"/>
    <s v="0000-0001"/>
    <n v="1"/>
    <n v="5459023"/>
    <s v=""/>
    <s v="VID TAVARES"/>
    <x v="14"/>
    <n v="0.316"/>
    <n v="6.3209999999999997"/>
    <n v="1"/>
    <x v="7"/>
    <x v="6"/>
    <n v="490"/>
    <n v="645"/>
    <d v="2026-05-13T11:57:0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6258"/>
    <s v="0000-0002"/>
    <n v="2"/>
    <n v="5459024"/>
    <s v=""/>
    <s v="VID TAVARES"/>
    <x v="14"/>
    <n v="0.316"/>
    <n v="6.3209999999999997"/>
    <n v="1"/>
    <x v="7"/>
    <x v="6"/>
    <n v="490"/>
    <n v="645"/>
    <d v="2026-05-13T11:57:02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0"/>
    <s v="0001-0001"/>
    <n v="1"/>
    <n v="5459047"/>
    <s v=""/>
    <s v="VID TAVARES"/>
    <x v="14"/>
    <n v="2.2517999999999998"/>
    <n v="45.036000000000001"/>
    <n v="1"/>
    <x v="7"/>
    <x v="9"/>
    <n v="1080"/>
    <n v="208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0"/>
    <s v="0001-0002"/>
    <n v="2"/>
    <n v="5459048"/>
    <s v=""/>
    <s v="VID TAVARES"/>
    <x v="14"/>
    <n v="2.2517999999999998"/>
    <n v="45.036000000000001"/>
    <n v="1"/>
    <x v="7"/>
    <x v="9"/>
    <n v="1080"/>
    <n v="208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6262"/>
    <s v="0001-0001"/>
    <n v="1"/>
    <n v="5459083"/>
    <s v=""/>
    <s v="VID TAVARES"/>
    <x v="14"/>
    <n v="0.44650000000000001"/>
    <n v="8.93"/>
    <n v="1"/>
    <x v="7"/>
    <x v="6"/>
    <n v="235"/>
    <n v="1900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2"/>
    <s v="0001-0002"/>
    <n v="2"/>
    <n v="5459084"/>
    <s v=""/>
    <s v="VID TAVARES"/>
    <x v="14"/>
    <n v="0.98799999999999999"/>
    <n v="19.760000000000002"/>
    <n v="1"/>
    <x v="7"/>
    <x v="9"/>
    <n v="520"/>
    <n v="1900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6264"/>
    <s v="0001-0001"/>
    <n v="1"/>
    <n v="5459086"/>
    <s v=""/>
    <s v="VID TAVARES"/>
    <x v="14"/>
    <n v="0.42559999999999998"/>
    <n v="8.5124999999999993"/>
    <n v="1"/>
    <x v="7"/>
    <x v="6"/>
    <n v="375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6264"/>
    <s v="0001-0002"/>
    <n v="2"/>
    <n v="5459087"/>
    <s v=""/>
    <s v="VID TAVARES"/>
    <x v="14"/>
    <n v="0.42559999999999998"/>
    <n v="8.5124999999999993"/>
    <n v="1"/>
    <x v="7"/>
    <x v="6"/>
    <n v="375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4"/>
    <s v="0001-0003"/>
    <n v="3"/>
    <n v="5459088"/>
    <s v=""/>
    <s v="VID TAVARES"/>
    <x v="14"/>
    <n v="0.47"/>
    <n v="9.4"/>
    <n v="1"/>
    <x v="7"/>
    <x v="9"/>
    <n v="40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4"/>
    <s v="0001-0004"/>
    <n v="4"/>
    <n v="5459089"/>
    <s v=""/>
    <s v="VID TAVARES"/>
    <x v="14"/>
    <n v="0.47"/>
    <n v="9.4"/>
    <n v="1"/>
    <x v="7"/>
    <x v="9"/>
    <n v="40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6264"/>
    <s v="0002-0005"/>
    <n v="5"/>
    <n v="5459090"/>
    <s v=""/>
    <s v="VID TAVARES"/>
    <x v="14"/>
    <n v="0.5675"/>
    <n v="11.35"/>
    <n v="1"/>
    <x v="7"/>
    <x v="6"/>
    <n v="500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F"/>
    <x v="4"/>
    <x v="12"/>
    <n v="2"/>
    <n v="336264"/>
    <s v="0002-0006"/>
    <n v="6"/>
    <n v="5459091"/>
    <s v=""/>
    <s v="VID TAVARES"/>
    <x v="14"/>
    <n v="0.5675"/>
    <n v="11.35"/>
    <n v="1"/>
    <x v="7"/>
    <x v="6"/>
    <n v="500"/>
    <n v="1135"/>
    <d v="2026-05-13T11:57:0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4"/>
    <s v="0002-0007"/>
    <n v="7"/>
    <n v="5459092"/>
    <s v=""/>
    <s v="VID TAVARES"/>
    <x v="14"/>
    <n v="0.6462"/>
    <n v="12.925000000000001"/>
    <n v="1"/>
    <x v="7"/>
    <x v="9"/>
    <n v="55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4"/>
    <s v="0002-0008"/>
    <n v="8"/>
    <n v="5459093"/>
    <s v=""/>
    <s v="VID TAVARES"/>
    <x v="14"/>
    <n v="0.6462"/>
    <n v="12.925000000000001"/>
    <n v="1"/>
    <x v="7"/>
    <x v="9"/>
    <n v="550"/>
    <n v="11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7"/>
    <s v="0001-0001"/>
    <n v="1"/>
    <n v="5459097"/>
    <s v=""/>
    <s v="VID TAVARES"/>
    <x v="14"/>
    <n v="0.32200000000000001"/>
    <n v="6.44"/>
    <n v="1"/>
    <x v="7"/>
    <x v="9"/>
    <n v="560"/>
    <n v="57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2"/>
    <x v="4"/>
    <x v="12"/>
    <n v="2"/>
    <n v="336267"/>
    <s v="0002-0002"/>
    <n v="2"/>
    <n v="5459098"/>
    <s v=""/>
    <s v="VID TAVARES"/>
    <x v="14"/>
    <n v="0.308"/>
    <n v="6.1604999999999999"/>
    <n v="1"/>
    <x v="7"/>
    <x v="9"/>
    <n v="555"/>
    <n v="55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70"/>
    <s v="0001-0001"/>
    <n v="1"/>
    <n v="5459113"/>
    <s v=""/>
    <s v="VID MARILIA"/>
    <x v="12"/>
    <n v="0.81069999999999998"/>
    <n v="16.213699999999999"/>
    <n v="1"/>
    <x v="7"/>
    <x v="6"/>
    <n v="577"/>
    <n v="140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70"/>
    <s v="0001-0002"/>
    <n v="2"/>
    <n v="5459114"/>
    <s v=""/>
    <s v="VID MARILIA"/>
    <x v="12"/>
    <n v="0.81069999999999998"/>
    <n v="16.213699999999999"/>
    <n v="1"/>
    <x v="7"/>
    <x v="6"/>
    <n v="577"/>
    <n v="140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70"/>
    <s v="0001-0003"/>
    <n v="3"/>
    <n v="5459115"/>
    <s v=""/>
    <s v="VID MARILIA"/>
    <x v="12"/>
    <n v="0.90600000000000003"/>
    <n v="18.1203"/>
    <n v="1"/>
    <x v="7"/>
    <x v="9"/>
    <n v="627"/>
    <n v="144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70"/>
    <s v="0001-0004"/>
    <n v="4"/>
    <n v="5459116"/>
    <s v=""/>
    <s v="VID MARILIA"/>
    <x v="12"/>
    <n v="0.90600000000000003"/>
    <n v="18.1203"/>
    <n v="1"/>
    <x v="7"/>
    <x v="9"/>
    <n v="627"/>
    <n v="144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70"/>
    <s v="0002-0005"/>
    <n v="5"/>
    <n v="5459117"/>
    <s v=""/>
    <s v="VID MARILIA"/>
    <x v="12"/>
    <n v="0.60909999999999997"/>
    <n v="12.182399999999999"/>
    <n v="1"/>
    <x v="7"/>
    <x v="6"/>
    <n v="432"/>
    <n v="1410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70"/>
    <s v="0002-0006"/>
    <n v="6"/>
    <n v="5459118"/>
    <s v=""/>
    <s v="VID MARILIA"/>
    <x v="12"/>
    <n v="0.60909999999999997"/>
    <n v="12.182399999999999"/>
    <n v="1"/>
    <x v="7"/>
    <x v="6"/>
    <n v="432"/>
    <n v="1410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70"/>
    <s v="0002-0007"/>
    <n v="7"/>
    <n v="5459119"/>
    <s v=""/>
    <s v="VID MARILIA"/>
    <x v="12"/>
    <n v="0.69889999999999997"/>
    <n v="13.978"/>
    <n v="1"/>
    <x v="7"/>
    <x v="9"/>
    <n v="482"/>
    <n v="1450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70"/>
    <s v="0002-0008"/>
    <n v="8"/>
    <n v="5459120"/>
    <s v=""/>
    <s v="VID MARILIA"/>
    <x v="12"/>
    <n v="0.69889999999999997"/>
    <n v="13.978"/>
    <n v="1"/>
    <x v="7"/>
    <x v="9"/>
    <n v="482"/>
    <n v="1450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70"/>
    <s v="0003-0009"/>
    <n v="9"/>
    <n v="5459121"/>
    <s v=""/>
    <s v="VID MARILIA"/>
    <x v="12"/>
    <n v="0.62780000000000002"/>
    <n v="12.555"/>
    <n v="1"/>
    <x v="7"/>
    <x v="6"/>
    <n v="450"/>
    <n v="139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70"/>
    <s v="0003-0010"/>
    <n v="10"/>
    <n v="5459122"/>
    <s v=""/>
    <s v="VID MARILIA"/>
    <x v="12"/>
    <n v="0.71750000000000003"/>
    <n v="14.35"/>
    <n v="1"/>
    <x v="7"/>
    <x v="9"/>
    <n v="500"/>
    <n v="143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"/>
    <x v="4"/>
    <x v="12"/>
    <n v="2"/>
    <n v="336270"/>
    <s v="0004-0011"/>
    <n v="11"/>
    <n v="5459123"/>
    <s v=""/>
    <s v="VID MARILIA"/>
    <x v="12"/>
    <n v="0.61419999999999997"/>
    <n v="12.285"/>
    <n v="1"/>
    <x v="7"/>
    <x v="6"/>
    <n v="450"/>
    <n v="1365"/>
    <d v="2026-05-13T13:19:2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E12"/>
    <x v="4"/>
    <x v="12"/>
    <n v="2"/>
    <n v="336270"/>
    <s v="0004-0012"/>
    <n v="12"/>
    <n v="5459124"/>
    <s v=""/>
    <s v="VID MARILIA"/>
    <x v="12"/>
    <n v="0.70250000000000001"/>
    <n v="14.05"/>
    <n v="1"/>
    <x v="7"/>
    <x v="9"/>
    <n v="500"/>
    <n v="1405"/>
    <d v="2026-05-13T13:19:28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6"/>
    <x v="4"/>
    <x v="12"/>
    <n v="2"/>
    <n v="336274"/>
    <s v="0001-0001"/>
    <n v="1"/>
    <n v="5459132"/>
    <s v=""/>
    <s v="VID TAVARES"/>
    <x v="14"/>
    <n v="1.0225"/>
    <n v="20.45"/>
    <n v="1"/>
    <x v="7"/>
    <x v="8"/>
    <n v="500"/>
    <n v="204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6"/>
    <x v="4"/>
    <x v="12"/>
    <n v="2"/>
    <n v="336274"/>
    <s v="0002-0002"/>
    <n v="2"/>
    <n v="5459133"/>
    <s v=""/>
    <s v="VID TAVARES"/>
    <x v="14"/>
    <n v="1.6359999999999999"/>
    <n v="32.72"/>
    <n v="1"/>
    <x v="7"/>
    <x v="8"/>
    <n v="800"/>
    <n v="204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0T00:00:00"/>
    <d v="2026-05-05T00:00:00"/>
    <d v="2026-05-20T00:00:00"/>
    <s v="INC08-TE16"/>
    <x v="4"/>
    <x v="12"/>
    <n v="2"/>
    <n v="336276"/>
    <s v="0001-0001"/>
    <n v="1"/>
    <n v="5459141"/>
    <s v=""/>
    <s v="VID TAVARES"/>
    <x v="14"/>
    <n v="1.4723999999999999"/>
    <n v="29.448"/>
    <n v="1"/>
    <x v="7"/>
    <x v="8"/>
    <n v="720"/>
    <n v="2045"/>
    <d v="2026-05-13T11:57:01"/>
    <x v="12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0T00:00:00"/>
    <d v="2026-05-05T00:00:00"/>
    <d v="2026-05-20T00:00:00"/>
    <s v="INC08-TE16"/>
    <x v="4"/>
    <x v="12"/>
    <n v="2"/>
    <n v="336323"/>
    <s v="0000-0001"/>
    <n v="1"/>
    <n v="5459527"/>
    <s v=""/>
    <s v="ULIBOX"/>
    <x v="4"/>
    <n v="1.6605000000000001"/>
    <n v="33.21"/>
    <n v="1"/>
    <x v="7"/>
    <x v="8"/>
    <n v="900"/>
    <n v="1845"/>
    <d v="2026-05-13T14:21:23"/>
    <x v="12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0T00:00:00"/>
    <d v="2026-05-05T00:00:00"/>
    <d v="2026-05-20T00:00:00"/>
    <s v="INC10-TE16"/>
    <x v="4"/>
    <x v="12"/>
    <n v="2"/>
    <n v="336324"/>
    <s v="0000-0003"/>
    <n v="3"/>
    <n v="5459530"/>
    <s v=""/>
    <s v="ULIBOX"/>
    <x v="4"/>
    <n v="3.5329999999999999"/>
    <n v="88.324299999999994"/>
    <n v="1"/>
    <x v="11"/>
    <x v="8"/>
    <n v="1435"/>
    <n v="2462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0T00:00:00"/>
    <d v="2026-05-05T00:00:00"/>
    <d v="2026-05-20T00:00:00"/>
    <s v="INC10-TE16"/>
    <x v="4"/>
    <x v="12"/>
    <n v="2"/>
    <n v="336324"/>
    <s v="0000-0004"/>
    <n v="4"/>
    <n v="5459531"/>
    <s v=""/>
    <s v="ULIBOX"/>
    <x v="4"/>
    <n v="3.5329999999999999"/>
    <n v="88.324299999999994"/>
    <n v="1"/>
    <x v="11"/>
    <x v="8"/>
    <n v="1435"/>
    <n v="2462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0T00:00:00"/>
    <d v="2026-05-05T00:00:00"/>
    <d v="2026-05-20T00:00:00"/>
    <s v="INC10-TE12"/>
    <x v="4"/>
    <x v="12"/>
    <n v="2"/>
    <n v="336324"/>
    <s v="0001-0001"/>
    <n v="1"/>
    <n v="5459528"/>
    <s v=""/>
    <s v="ULIBOX"/>
    <x v="4"/>
    <n v="3.7124999999999999"/>
    <n v="92.8125"/>
    <n v="1"/>
    <x v="11"/>
    <x v="9"/>
    <n v="1485"/>
    <n v="2500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0T00:00:00"/>
    <d v="2026-05-05T00:00:00"/>
    <d v="2026-05-20T00:00:00"/>
    <s v="INC10-TE12"/>
    <x v="4"/>
    <x v="12"/>
    <n v="2"/>
    <n v="336324"/>
    <s v="0001-0002"/>
    <n v="2"/>
    <n v="5459529"/>
    <s v=""/>
    <s v="ULIBOX"/>
    <x v="4"/>
    <n v="3.7124999999999999"/>
    <n v="92.8125"/>
    <n v="1"/>
    <x v="11"/>
    <x v="9"/>
    <n v="1485"/>
    <n v="2500"/>
    <d v="2026-05-13T14:21:22"/>
    <x v="12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8T00:00:00"/>
    <d v="2026-05-18T00:00:00"/>
    <d v="2026-05-18T00:00:00"/>
    <s v="FUM08-TEK"/>
    <x v="2"/>
    <x v="12"/>
    <e v="#N/A"/>
    <n v="336326"/>
    <s v="0000-0001"/>
    <n v="1"/>
    <n v="5459604"/>
    <s v=""/>
    <s v="JOSE FERNANDO LOPES"/>
    <x v="10"/>
    <n v="0.18"/>
    <n v="3.6"/>
    <n v="1"/>
    <x v="8"/>
    <x v="19"/>
    <n v="600"/>
    <n v="300"/>
    <d v="2026-05-13T14:21:21"/>
    <x v="12"/>
    <m/>
    <m/>
    <m/>
    <m/>
    <m/>
    <m/>
    <m/>
    <m/>
    <s v="N/R"/>
    <s v="N/R"/>
    <s v="N/R"/>
    <m/>
    <m/>
    <m/>
    <s v="N/R"/>
    <s v="N/R"/>
    <s v="N/R"/>
    <m/>
  </r>
  <r>
    <x v="12"/>
    <s v="Sim"/>
    <m/>
    <d v="2026-05-20T00:00:00"/>
    <d v="2026-05-04T00:00:00"/>
    <d v="2026-05-20T00:00:00"/>
    <s v="INC08-TFQ"/>
    <x v="2"/>
    <x v="12"/>
    <e v="#N/A"/>
    <n v="336341"/>
    <s v="0003-0007"/>
    <n v="7"/>
    <n v="5459664"/>
    <s v=""/>
    <s v="VID MARILIA"/>
    <x v="12"/>
    <n v="1.3474999999999999"/>
    <n v="26.95"/>
    <n v="1"/>
    <x v="7"/>
    <x v="15"/>
    <n v="2450"/>
    <n v="550"/>
    <d v="2026-05-13T15:00:09"/>
    <x v="12"/>
    <m/>
    <m/>
    <m/>
    <m/>
    <m/>
    <m/>
    <s v="N/R"/>
    <s v="N/R"/>
    <s v="N/R"/>
    <s v="N/R"/>
    <s v="N/R"/>
    <m/>
    <m/>
    <s v="N/R"/>
    <s v="N/R"/>
    <s v="N/R"/>
    <s v="N/R"/>
    <m/>
  </r>
  <r>
    <x v="12"/>
    <s v="Sim"/>
    <m/>
    <d v="2026-05-20T00:00:00"/>
    <d v="2026-05-04T00:00:00"/>
    <d v="2026-05-20T00:00:00"/>
    <s v="INC08-TFQ"/>
    <x v="2"/>
    <x v="12"/>
    <e v="#N/A"/>
    <n v="336343"/>
    <s v="0001-0001"/>
    <n v="1"/>
    <n v="5459666"/>
    <s v=""/>
    <s v="VID MARILIA"/>
    <x v="12"/>
    <n v="1.145"/>
    <n v="22.9"/>
    <n v="1"/>
    <x v="7"/>
    <x v="15"/>
    <n v="2290"/>
    <n v="500"/>
    <d v="2026-05-13T14:36:54"/>
    <x v="12"/>
    <m/>
    <m/>
    <m/>
    <m/>
    <m/>
    <m/>
    <s v="N/R"/>
    <s v="N/R"/>
    <s v="N/R"/>
    <s v="N/R"/>
    <s v="N/R"/>
    <m/>
    <m/>
    <s v="N/R"/>
    <s v="N/R"/>
    <s v="N/R"/>
    <s v="N/R"/>
    <m/>
  </r>
  <r>
    <x v="10"/>
    <s v="Não"/>
    <m/>
    <d v="2026-05-18T00:00:00"/>
    <d v="2026-05-18T00:00:00"/>
    <d v="2026-05-18T00:00:00"/>
    <s v="FUM08-TE12"/>
    <x v="4"/>
    <x v="12"/>
    <n v="2"/>
    <n v="336385"/>
    <s v="0001-0001"/>
    <n v="1"/>
    <n v="5460086"/>
    <s v=""/>
    <s v="JOSE FERNANDO LOPES"/>
    <x v="10"/>
    <n v="0.26250000000000001"/>
    <n v="5.2504999999999997"/>
    <n v="1"/>
    <x v="8"/>
    <x v="9"/>
    <n v="668"/>
    <n v="393"/>
    <d v="2026-05-13T16:03:49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431"/>
    <s v="0001-0001"/>
    <n v="1"/>
    <n v="5460335"/>
    <s v=""/>
    <s v="AURA VIDROS"/>
    <x v="9"/>
    <n v="1.9125000000000001"/>
    <n v="38.25"/>
    <n v="1"/>
    <x v="7"/>
    <x v="9"/>
    <n v="850"/>
    <n v="2250"/>
    <d v="2026-05-13T17:30:45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432"/>
    <s v="0001-0001"/>
    <n v="1"/>
    <n v="5460336"/>
    <s v=""/>
    <s v="JOSE EDNARDO"/>
    <x v="9"/>
    <n v="0.60450000000000004"/>
    <n v="12.09"/>
    <n v="1"/>
    <x v="7"/>
    <x v="6"/>
    <n v="620"/>
    <n v="975"/>
    <d v="2026-05-13T17:3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432"/>
    <s v="0001-0002"/>
    <n v="2"/>
    <n v="5460337"/>
    <s v=""/>
    <s v="JOSE EDNARDO"/>
    <x v="9"/>
    <n v="0.60450000000000004"/>
    <n v="12.09"/>
    <n v="1"/>
    <x v="7"/>
    <x v="6"/>
    <n v="620"/>
    <n v="975"/>
    <d v="2026-05-13T17:31:08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432"/>
    <s v="0001-0003"/>
    <n v="3"/>
    <n v="5460338"/>
    <s v=""/>
    <s v="JOSE EDNARDO"/>
    <x v="9"/>
    <n v="0.65649999999999997"/>
    <n v="13.13"/>
    <n v="1"/>
    <x v="7"/>
    <x v="9"/>
    <n v="650"/>
    <n v="1010"/>
    <d v="2026-05-13T17:31:08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432"/>
    <s v="0001-0004"/>
    <n v="4"/>
    <n v="5460339"/>
    <s v=""/>
    <s v="JOSE EDNARDO"/>
    <x v="9"/>
    <n v="0.65649999999999997"/>
    <n v="13.13"/>
    <n v="1"/>
    <x v="7"/>
    <x v="9"/>
    <n v="650"/>
    <n v="1010"/>
    <d v="2026-05-13T17:31:08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10-TE16"/>
    <x v="4"/>
    <x v="12"/>
    <n v="2"/>
    <n v="336535"/>
    <s v="0000-0001"/>
    <n v="1"/>
    <n v="5460833"/>
    <s v=""/>
    <s v="HORTOGLASS "/>
    <x v="9"/>
    <n v="2.8212999999999999"/>
    <n v="70.532700000000006"/>
    <n v="1"/>
    <x v="11"/>
    <x v="8"/>
    <n v="1178"/>
    <n v="2395"/>
    <d v="2026-05-14T10:00:11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10-TE16"/>
    <x v="4"/>
    <x v="12"/>
    <n v="2"/>
    <n v="336535"/>
    <s v="0000-0002"/>
    <n v="2"/>
    <n v="5460834"/>
    <s v=""/>
    <s v="HORTOGLASS "/>
    <x v="9"/>
    <n v="2.8212999999999999"/>
    <n v="70.532700000000006"/>
    <n v="1"/>
    <x v="11"/>
    <x v="8"/>
    <n v="1178"/>
    <n v="2395"/>
    <d v="2026-05-14T10:00:11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ESI04-EF"/>
    <x v="4"/>
    <x v="12"/>
    <n v="1"/>
    <n v="336536"/>
    <s v="0000-0001"/>
    <n v="1"/>
    <n v="5460835"/>
    <s v=""/>
    <s v="CBC MANUTENCOES E INSTALACOES"/>
    <x v="9"/>
    <n v="1.68"/>
    <n v="16.8"/>
    <n v="1"/>
    <x v="5"/>
    <x v="3"/>
    <n v="700"/>
    <n v="2400"/>
    <d v="2026-05-14T10:00:22"/>
    <x v="12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20T00:00:00"/>
    <d v="2026-05-04T00:00:00"/>
    <d v="2026-05-20T00:00:00"/>
    <s v="ESI04-EF"/>
    <x v="4"/>
    <x v="12"/>
    <n v="1"/>
    <n v="336536"/>
    <s v="0000-0002"/>
    <n v="2"/>
    <n v="5460836"/>
    <s v=""/>
    <s v="CBC MANUTENCOES E INSTALACOES"/>
    <x v="9"/>
    <n v="0.96"/>
    <n v="9.6"/>
    <n v="1"/>
    <x v="5"/>
    <x v="3"/>
    <n v="800"/>
    <n v="1200"/>
    <d v="2026-05-14T10:00:22"/>
    <x v="12"/>
    <m/>
    <m/>
    <m/>
    <m/>
    <s v="N/R"/>
    <s v="N/R"/>
    <s v="N/R"/>
    <s v="N/R"/>
    <s v="N/R"/>
    <s v="N/R"/>
    <s v="N/R"/>
    <m/>
    <s v="N/R"/>
    <s v="N/R"/>
    <s v="N/R"/>
    <m/>
    <s v="N/R"/>
    <m/>
  </r>
  <r>
    <x v="9"/>
    <s v="Não"/>
    <m/>
    <d v="2026-05-20T00:00:00"/>
    <d v="2026-05-04T00:00:00"/>
    <d v="2026-05-20T00:00:00"/>
    <s v="INC06-TF"/>
    <x v="4"/>
    <x v="12"/>
    <n v="2"/>
    <n v="336537"/>
    <s v="0000-0001"/>
    <n v="1"/>
    <n v="5460837"/>
    <s v=""/>
    <s v="AURA VIDROS"/>
    <x v="9"/>
    <n v="0.22589999999999999"/>
    <n v="3.3881000000000001"/>
    <n v="1"/>
    <x v="9"/>
    <x v="6"/>
    <n v="325"/>
    <n v="695"/>
    <d v="2026-05-14T10:00:33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1"/>
    <n v="1"/>
    <n v="5460969"/>
    <s v=""/>
    <s v="VERTICALGLASS "/>
    <x v="8"/>
    <n v="0.38119999999999998"/>
    <n v="5.718"/>
    <n v="1"/>
    <x v="9"/>
    <x v="6"/>
    <n v="849"/>
    <n v="44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2"/>
    <n v="2"/>
    <n v="5460970"/>
    <s v=""/>
    <s v="VERTICALGLASS "/>
    <x v="8"/>
    <n v="0.50900000000000001"/>
    <n v="7.6344000000000003"/>
    <n v="1"/>
    <x v="9"/>
    <x v="6"/>
    <n v="799"/>
    <n v="6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3"/>
    <n v="3"/>
    <n v="5460971"/>
    <s v=""/>
    <s v="VERTICALGLASS "/>
    <x v="8"/>
    <n v="0.50900000000000001"/>
    <n v="7.6344000000000003"/>
    <n v="1"/>
    <x v="9"/>
    <x v="6"/>
    <n v="799"/>
    <n v="6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4"/>
    <n v="4"/>
    <n v="5460972"/>
    <s v=""/>
    <s v="VERTICALGLASS "/>
    <x v="8"/>
    <n v="0.50900000000000001"/>
    <n v="7.6344000000000003"/>
    <n v="1"/>
    <x v="9"/>
    <x v="6"/>
    <n v="799"/>
    <n v="6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5"/>
    <n v="5"/>
    <n v="5460973"/>
    <s v=""/>
    <s v="VERTICALGLASS "/>
    <x v="8"/>
    <n v="1.6068"/>
    <n v="24.102"/>
    <n v="1"/>
    <x v="9"/>
    <x v="6"/>
    <n v="1200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6"/>
    <n v="6"/>
    <n v="5460974"/>
    <s v=""/>
    <s v="VERTICALGLASS "/>
    <x v="8"/>
    <n v="1.6068"/>
    <n v="24.102"/>
    <n v="1"/>
    <x v="9"/>
    <x v="6"/>
    <n v="1200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7"/>
    <n v="7"/>
    <n v="5460975"/>
    <s v=""/>
    <s v="VERTICALGLASS "/>
    <x v="8"/>
    <n v="1.6068"/>
    <n v="24.102"/>
    <n v="1"/>
    <x v="9"/>
    <x v="6"/>
    <n v="1200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8"/>
    <n v="8"/>
    <n v="5460976"/>
    <s v=""/>
    <s v="VERTICALGLASS "/>
    <x v="8"/>
    <n v="1.6041000000000001"/>
    <n v="24.061800000000002"/>
    <n v="1"/>
    <x v="9"/>
    <x v="6"/>
    <n v="1198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09"/>
    <n v="9"/>
    <n v="5460977"/>
    <s v=""/>
    <s v="VERTICALGLASS "/>
    <x v="8"/>
    <n v="1.6041000000000001"/>
    <n v="24.061800000000002"/>
    <n v="1"/>
    <x v="9"/>
    <x v="6"/>
    <n v="1198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10"/>
    <n v="10"/>
    <n v="5460978"/>
    <s v=""/>
    <s v="VERTICALGLASS "/>
    <x v="8"/>
    <n v="1.6041000000000001"/>
    <n v="24.061800000000002"/>
    <n v="1"/>
    <x v="9"/>
    <x v="6"/>
    <n v="1198"/>
    <n v="1339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11"/>
    <n v="11"/>
    <n v="5460979"/>
    <s v=""/>
    <s v="VERTICALGLASS "/>
    <x v="8"/>
    <n v="0.70199999999999996"/>
    <n v="10.5307"/>
    <n v="1"/>
    <x v="9"/>
    <x v="6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12"/>
    <n v="12"/>
    <n v="5460980"/>
    <s v=""/>
    <s v="VERTICALGLASS "/>
    <x v="8"/>
    <n v="0.70199999999999996"/>
    <n v="10.5307"/>
    <n v="1"/>
    <x v="9"/>
    <x v="6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13"/>
    <n v="13"/>
    <n v="5460981"/>
    <s v=""/>
    <s v="VERTICALGLASS "/>
    <x v="8"/>
    <n v="0.70199999999999996"/>
    <n v="10.5307"/>
    <n v="1"/>
    <x v="9"/>
    <x v="6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14"/>
    <n v="14"/>
    <n v="5460982"/>
    <s v=""/>
    <s v="VERTICALGLASS "/>
    <x v="8"/>
    <n v="0.70199999999999996"/>
    <n v="10.5307"/>
    <n v="1"/>
    <x v="9"/>
    <x v="6"/>
    <n v="677"/>
    <n v="103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0T00:00:00"/>
    <d v="2026-05-04T00:00:00"/>
    <d v="2026-05-20T00:00:00"/>
    <s v="INC06-TF"/>
    <x v="4"/>
    <x v="12"/>
    <n v="2"/>
    <n v="336559"/>
    <s v="0000-0015"/>
    <n v="15"/>
    <n v="5460983"/>
    <s v=""/>
    <s v="VERTICALGLASS "/>
    <x v="8"/>
    <n v="1.5686"/>
    <n v="23.528300000000002"/>
    <n v="1"/>
    <x v="9"/>
    <x v="6"/>
    <n v="748"/>
    <n v="2097"/>
    <d v="2026-05-13T18:42:5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F"/>
    <x v="4"/>
    <x v="12"/>
    <n v="2"/>
    <n v="336765"/>
    <s v="0001-0001"/>
    <n v="1"/>
    <n v="5462673"/>
    <s v=""/>
    <s v="OV"/>
    <x v="9"/>
    <n v="1.7069000000000001"/>
    <n v="34.137999999999998"/>
    <n v="1"/>
    <x v="7"/>
    <x v="6"/>
    <n v="845"/>
    <n v="2020"/>
    <d v="2026-05-14T17:33:21"/>
    <x v="12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8-TE12"/>
    <x v="4"/>
    <x v="12"/>
    <n v="2"/>
    <n v="336765"/>
    <s v="0001-0002"/>
    <n v="2"/>
    <n v="5462674"/>
    <s v=""/>
    <s v="OV"/>
    <x v="9"/>
    <n v="1.8436999999999999"/>
    <n v="36.874000000000002"/>
    <n v="1"/>
    <x v="7"/>
    <x v="9"/>
    <n v="895"/>
    <n v="2060"/>
    <d v="2026-05-14T17:33:21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6-TE12"/>
    <x v="4"/>
    <x v="12"/>
    <n v="2"/>
    <n v="336766"/>
    <s v="0001-0001"/>
    <n v="1"/>
    <n v="5462675"/>
    <s v=""/>
    <s v="AURA VIDROS"/>
    <x v="9"/>
    <n v="0.57599999999999996"/>
    <n v="8.64"/>
    <n v="1"/>
    <x v="9"/>
    <x v="9"/>
    <n v="480"/>
    <n v="1200"/>
    <d v="2026-05-14T17:33:35"/>
    <x v="12"/>
    <m/>
    <m/>
    <m/>
    <m/>
    <m/>
    <m/>
    <m/>
    <m/>
    <s v="N/R"/>
    <s v="N/R"/>
    <s v="N/R"/>
    <m/>
    <m/>
    <s v="N/R"/>
    <s v="N/R"/>
    <s v="N/R"/>
    <s v="N/R"/>
    <m/>
  </r>
  <r>
    <x v="9"/>
    <s v="Não"/>
    <m/>
    <d v="2026-05-20T00:00:00"/>
    <d v="2026-05-04T00:00:00"/>
    <d v="2026-05-20T00:00:00"/>
    <s v="INC06-TE12"/>
    <x v="4"/>
    <x v="12"/>
    <n v="2"/>
    <n v="336766"/>
    <s v="0001-0002"/>
    <n v="2"/>
    <n v="5462676"/>
    <s v=""/>
    <s v="AURA VIDROS"/>
    <x v="9"/>
    <n v="0.57599999999999996"/>
    <n v="8.64"/>
    <n v="1"/>
    <x v="9"/>
    <x v="9"/>
    <n v="480"/>
    <n v="1200"/>
    <d v="2026-05-14T17:33:35"/>
    <x v="12"/>
    <m/>
    <m/>
    <m/>
    <m/>
    <m/>
    <m/>
    <m/>
    <m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1"/>
    <n v="1"/>
    <n v="5430730"/>
    <s v=""/>
    <s v="MAV DO BRASIL "/>
    <x v="1"/>
    <n v="0.34449999999999997"/>
    <n v="5.1668000000000003"/>
    <n v="1"/>
    <x v="3"/>
    <x v="0"/>
    <n v="374"/>
    <n v="921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2"/>
    <n v="2"/>
    <n v="5430731"/>
    <s v=""/>
    <s v="MAV DO BRASIL "/>
    <x v="1"/>
    <n v="0.34449999999999997"/>
    <n v="5.1668000000000003"/>
    <n v="1"/>
    <x v="3"/>
    <x v="0"/>
    <n v="374"/>
    <n v="921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3"/>
    <n v="3"/>
    <n v="5430732"/>
    <s v=""/>
    <s v="MAV DO BRASIL "/>
    <x v="1"/>
    <n v="0.33610000000000001"/>
    <n v="5.0419"/>
    <n v="1"/>
    <x v="3"/>
    <x v="0"/>
    <n v="371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4"/>
    <n v="4"/>
    <n v="5430733"/>
    <s v=""/>
    <s v="MAV DO BRASIL "/>
    <x v="1"/>
    <n v="0.34799999999999998"/>
    <n v="5.22"/>
    <n v="1"/>
    <x v="3"/>
    <x v="0"/>
    <n v="371"/>
    <n v="938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5"/>
    <n v="5"/>
    <n v="5430734"/>
    <s v=""/>
    <s v="MAV DO BRASIL "/>
    <x v="1"/>
    <n v="0.35970000000000002"/>
    <n v="5.3952"/>
    <n v="1"/>
    <x v="3"/>
    <x v="0"/>
    <n v="397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6"/>
    <n v="6"/>
    <n v="5430735"/>
    <s v=""/>
    <s v="MAV DO BRASIL "/>
    <x v="1"/>
    <n v="0.37869999999999998"/>
    <n v="5.6810999999999998"/>
    <n v="1"/>
    <x v="3"/>
    <x v="0"/>
    <n v="397"/>
    <n v="954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7"/>
    <n v="7"/>
    <n v="5430736"/>
    <s v=""/>
    <s v="MAV DO BRASIL "/>
    <x v="1"/>
    <n v="0.33610000000000001"/>
    <n v="5.0419"/>
    <n v="1"/>
    <x v="3"/>
    <x v="0"/>
    <n v="371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8"/>
    <n v="8"/>
    <n v="5430737"/>
    <s v=""/>
    <s v="MAV DO BRASIL "/>
    <x v="1"/>
    <n v="0.34649999999999997"/>
    <n v="5.1977000000000002"/>
    <n v="1"/>
    <x v="3"/>
    <x v="0"/>
    <n v="371"/>
    <n v="934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09"/>
    <n v="9"/>
    <n v="5430738"/>
    <s v=""/>
    <s v="MAV DO BRASIL "/>
    <x v="1"/>
    <n v="0.36059999999999998"/>
    <n v="5.4088000000000003"/>
    <n v="1"/>
    <x v="3"/>
    <x v="0"/>
    <n v="398"/>
    <n v="906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6-PF"/>
    <x v="3"/>
    <x v="13"/>
    <n v="4"/>
    <n v="332282"/>
    <s v="0000-0010"/>
    <n v="10"/>
    <n v="5430739"/>
    <s v=""/>
    <s v="MAV DO BRASIL "/>
    <x v="1"/>
    <n v="0.38090000000000002"/>
    <n v="5.7133000000000003"/>
    <n v="1"/>
    <x v="3"/>
    <x v="0"/>
    <n v="398"/>
    <n v="957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8-PF"/>
    <x v="3"/>
    <x v="13"/>
    <n v="4"/>
    <n v="332294"/>
    <s v="0000-0001"/>
    <n v="1"/>
    <n v="5430812"/>
    <s v=""/>
    <s v="MAV DO BRASIL "/>
    <x v="1"/>
    <n v="0.54"/>
    <n v="10.800800000000001"/>
    <n v="1"/>
    <x v="14"/>
    <x v="0"/>
    <n v="230"/>
    <n v="2348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LMLT08-PF"/>
    <x v="3"/>
    <x v="13"/>
    <n v="4"/>
    <n v="332294"/>
    <s v="0000-0002"/>
    <n v="2"/>
    <n v="5430813"/>
    <s v=""/>
    <s v="MAV DO BRASIL "/>
    <x v="1"/>
    <n v="1.7422"/>
    <n v="34.844299999999997"/>
    <n v="1"/>
    <x v="14"/>
    <x v="0"/>
    <n v="742"/>
    <n v="2348"/>
    <d v="2026-04-27T11:23:18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03"/>
    <n v="3"/>
    <n v="5430814"/>
    <s v=""/>
    <s v="MAV DO BRASIL "/>
    <x v="1"/>
    <n v="0.96489999999999998"/>
    <n v="14.473800000000001"/>
    <n v="1"/>
    <x v="9"/>
    <x v="6"/>
    <n v="878"/>
    <n v="1099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04"/>
    <n v="4"/>
    <n v="5430815"/>
    <s v=""/>
    <s v="MAV DO BRASIL "/>
    <x v="1"/>
    <n v="0.96489999999999998"/>
    <n v="14.473800000000001"/>
    <n v="1"/>
    <x v="9"/>
    <x v="6"/>
    <n v="878"/>
    <n v="1099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05"/>
    <n v="5"/>
    <n v="5430816"/>
    <s v=""/>
    <s v="MAV DO BRASIL "/>
    <x v="1"/>
    <n v="0.85580000000000001"/>
    <n v="12.837"/>
    <n v="1"/>
    <x v="9"/>
    <x v="6"/>
    <n v="778"/>
    <n v="11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06"/>
    <n v="6"/>
    <n v="5430817"/>
    <s v=""/>
    <s v="MAV DO BRASIL "/>
    <x v="1"/>
    <n v="0.85580000000000001"/>
    <n v="12.837"/>
    <n v="1"/>
    <x v="9"/>
    <x v="6"/>
    <n v="778"/>
    <n v="11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07"/>
    <n v="7"/>
    <n v="5430818"/>
    <s v=""/>
    <s v="MAV DO BRASIL "/>
    <x v="1"/>
    <n v="0.85270000000000001"/>
    <n v="12.7903"/>
    <n v="1"/>
    <x v="9"/>
    <x v="6"/>
    <n v="778"/>
    <n v="1096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08"/>
    <n v="8"/>
    <n v="5430819"/>
    <s v=""/>
    <s v="MAV DO BRASIL "/>
    <x v="1"/>
    <n v="0.85270000000000001"/>
    <n v="12.7903"/>
    <n v="1"/>
    <x v="9"/>
    <x v="6"/>
    <n v="778"/>
    <n v="1096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09"/>
    <n v="9"/>
    <n v="5430820"/>
    <s v=""/>
    <s v="MAV DO BRASIL "/>
    <x v="1"/>
    <n v="0.87290000000000001"/>
    <n v="13.0937"/>
    <n v="1"/>
    <x v="9"/>
    <x v="6"/>
    <n v="778"/>
    <n v="112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10"/>
    <n v="10"/>
    <n v="5430821"/>
    <s v=""/>
    <s v="MAV DO BRASIL "/>
    <x v="1"/>
    <n v="0.87290000000000001"/>
    <n v="13.0937"/>
    <n v="1"/>
    <x v="9"/>
    <x v="6"/>
    <n v="778"/>
    <n v="112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F"/>
    <x v="4"/>
    <x v="13"/>
    <n v="2"/>
    <n v="332294"/>
    <s v="0000-0011"/>
    <n v="11"/>
    <n v="5430822"/>
    <s v=""/>
    <s v="MAV DO BRASIL "/>
    <x v="1"/>
    <n v="0.70669999999999999"/>
    <n v="10.6012"/>
    <n v="1"/>
    <x v="9"/>
    <x v="6"/>
    <n v="655"/>
    <n v="1079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13"/>
    <n v="13"/>
    <n v="5430824"/>
    <s v=""/>
    <s v="MAV DO BRASIL "/>
    <x v="1"/>
    <n v="0.9204"/>
    <n v="18.407900000000001"/>
    <n v="1"/>
    <x v="7"/>
    <x v="6"/>
    <n v="436"/>
    <n v="2111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14"/>
    <n v="14"/>
    <n v="5430825"/>
    <s v=""/>
    <s v="MAV DO BRASIL "/>
    <x v="1"/>
    <n v="0.9204"/>
    <n v="18.407900000000001"/>
    <n v="1"/>
    <x v="7"/>
    <x v="6"/>
    <n v="436"/>
    <n v="2111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15"/>
    <n v="15"/>
    <n v="5430826"/>
    <s v=""/>
    <s v="MAV DO BRASIL "/>
    <x v="1"/>
    <n v="2.0482999999999998"/>
    <n v="40.965699999999998"/>
    <n v="1"/>
    <x v="7"/>
    <x v="6"/>
    <n v="1013"/>
    <n v="202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16"/>
    <n v="16"/>
    <n v="5430827"/>
    <s v=""/>
    <s v="MAV DO BRASIL "/>
    <x v="1"/>
    <n v="2.0628000000000002"/>
    <n v="41.256"/>
    <n v="1"/>
    <x v="7"/>
    <x v="6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17"/>
    <n v="17"/>
    <n v="5430828"/>
    <s v=""/>
    <s v="MAV DO BRASIL "/>
    <x v="1"/>
    <n v="2.0628000000000002"/>
    <n v="41.256"/>
    <n v="1"/>
    <x v="7"/>
    <x v="6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18"/>
    <n v="18"/>
    <n v="5430829"/>
    <s v=""/>
    <s v="MAV DO BRASIL "/>
    <x v="1"/>
    <n v="2.0628000000000002"/>
    <n v="41.256"/>
    <n v="1"/>
    <x v="7"/>
    <x v="6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19"/>
    <n v="19"/>
    <n v="5430830"/>
    <s v=""/>
    <s v="MAV DO BRASIL "/>
    <x v="1"/>
    <n v="2.0628000000000002"/>
    <n v="41.256"/>
    <n v="1"/>
    <x v="7"/>
    <x v="6"/>
    <n v="900"/>
    <n v="2292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0"/>
    <n v="20"/>
    <n v="5430831"/>
    <s v=""/>
    <s v="MAV DO BRASIL "/>
    <x v="1"/>
    <n v="3.0038"/>
    <n v="60.076000000000001"/>
    <n v="1"/>
    <x v="7"/>
    <x v="6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1"/>
    <n v="21"/>
    <n v="5430832"/>
    <s v=""/>
    <s v="MAV DO BRASIL "/>
    <x v="1"/>
    <n v="3.0038"/>
    <n v="60.076000000000001"/>
    <n v="1"/>
    <x v="7"/>
    <x v="6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2"/>
    <n v="22"/>
    <n v="5430833"/>
    <s v=""/>
    <s v="MAV DO BRASIL "/>
    <x v="1"/>
    <n v="3.0038"/>
    <n v="60.076000000000001"/>
    <n v="1"/>
    <x v="7"/>
    <x v="6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3"/>
    <n v="23"/>
    <n v="5430834"/>
    <s v=""/>
    <s v="MAV DO BRASIL "/>
    <x v="1"/>
    <n v="3.0038"/>
    <n v="60.076000000000001"/>
    <n v="1"/>
    <x v="7"/>
    <x v="6"/>
    <n v="1306"/>
    <n v="2300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4"/>
    <n v="24"/>
    <n v="5430835"/>
    <s v=""/>
    <s v="MAV DO BRASIL "/>
    <x v="1"/>
    <n v="1.8110999999999999"/>
    <n v="36.222200000000001"/>
    <n v="1"/>
    <x v="7"/>
    <x v="6"/>
    <n v="782"/>
    <n v="2316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5"/>
    <n v="25"/>
    <n v="5430836"/>
    <s v=""/>
    <s v="MAV DO BRASIL "/>
    <x v="1"/>
    <n v="1.9895"/>
    <n v="39.790999999999997"/>
    <n v="1"/>
    <x v="7"/>
    <x v="6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6"/>
    <n v="26"/>
    <n v="5430837"/>
    <s v=""/>
    <s v="MAV DO BRASIL "/>
    <x v="1"/>
    <n v="1.9895"/>
    <n v="39.790999999999997"/>
    <n v="1"/>
    <x v="7"/>
    <x v="6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7"/>
    <n v="27"/>
    <n v="5430838"/>
    <s v=""/>
    <s v="MAV DO BRASIL "/>
    <x v="1"/>
    <n v="1.9895"/>
    <n v="39.790999999999997"/>
    <n v="1"/>
    <x v="7"/>
    <x v="6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8"/>
    <n v="28"/>
    <n v="5430839"/>
    <s v=""/>
    <s v="MAV DO BRASIL "/>
    <x v="1"/>
    <n v="1.9895"/>
    <n v="39.790999999999997"/>
    <n v="1"/>
    <x v="7"/>
    <x v="6"/>
    <n v="837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29"/>
    <n v="29"/>
    <n v="5430840"/>
    <s v=""/>
    <s v="MAV DO BRASIL "/>
    <x v="1"/>
    <n v="1.8516999999999999"/>
    <n v="37.033700000000003"/>
    <n v="1"/>
    <x v="7"/>
    <x v="6"/>
    <n v="779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30"/>
    <n v="30"/>
    <n v="5430841"/>
    <s v=""/>
    <s v="MAV DO BRASIL "/>
    <x v="1"/>
    <n v="1.8516999999999999"/>
    <n v="37.033700000000003"/>
    <n v="1"/>
    <x v="7"/>
    <x v="6"/>
    <n v="779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8-TF"/>
    <x v="4"/>
    <x v="13"/>
    <n v="2"/>
    <n v="332294"/>
    <s v="0000-0031"/>
    <n v="31"/>
    <n v="5430842"/>
    <s v=""/>
    <s v="MAV DO BRASIL "/>
    <x v="1"/>
    <n v="1.8516999999999999"/>
    <n v="37.033700000000003"/>
    <n v="1"/>
    <x v="7"/>
    <x v="6"/>
    <n v="779"/>
    <n v="2377"/>
    <d v="2026-04-27T11:2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P16"/>
    <x v="2"/>
    <x v="13"/>
    <e v="#N/A"/>
    <n v="334928"/>
    <s v="0002-0002"/>
    <n v="2"/>
    <n v="5450156"/>
    <s v=""/>
    <s v="ADERITO MACIONIL COTRIM"/>
    <x v="2"/>
    <n v="1.5276000000000001"/>
    <n v="30.552299999999999"/>
    <n v="1"/>
    <x v="7"/>
    <x v="24"/>
    <n v="747"/>
    <n v="2045"/>
    <d v="2026-05-07T16:56:32"/>
    <x v="13"/>
    <m/>
    <m/>
    <m/>
    <m/>
    <m/>
    <m/>
    <m/>
    <m/>
    <s v="N/R"/>
    <m/>
    <s v="N/R"/>
    <m/>
    <m/>
    <s v="N/R"/>
    <s v="N/R"/>
    <m/>
    <s v="N/R"/>
    <d v="2026-05-12T16:09:56"/>
  </r>
  <r>
    <x v="10"/>
    <s v="Não"/>
    <m/>
    <d v="2026-05-19T00:00:00"/>
    <d v="2026-05-19T00:00:00"/>
    <d v="2026-05-19T00:00:00"/>
    <s v="VRD08-TE12"/>
    <x v="4"/>
    <x v="13"/>
    <n v="2"/>
    <n v="335114"/>
    <s v="0001-0001"/>
    <n v="1"/>
    <n v="5451047"/>
    <s v=""/>
    <s v="LEANDRO KAIRIS"/>
    <x v="10"/>
    <n v="2.0632000000000001"/>
    <n v="41.264099999999999"/>
    <n v="1"/>
    <x v="19"/>
    <x v="9"/>
    <n v="783"/>
    <n v="2635"/>
    <d v="2026-05-08T13:23:09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5114"/>
    <s v="0002-0002"/>
    <n v="2"/>
    <n v="5451048"/>
    <s v=""/>
    <s v="LEANDRO KAIRIS"/>
    <x v="10"/>
    <n v="2.0632000000000001"/>
    <n v="41.264099999999999"/>
    <n v="1"/>
    <x v="8"/>
    <x v="9"/>
    <n v="783"/>
    <n v="2635"/>
    <d v="2026-05-08T13:23:09"/>
    <x v="13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10-TFJ50"/>
    <x v="2"/>
    <x v="13"/>
    <e v="#N/A"/>
    <n v="335117"/>
    <s v="0000-0001"/>
    <n v="1"/>
    <n v="5451058"/>
    <s v=""/>
    <s v="METAL13 ESQ"/>
    <x v="18"/>
    <n v="2.6040000000000001"/>
    <n v="65.099999999999994"/>
    <n v="1"/>
    <x v="11"/>
    <x v="25"/>
    <n v="4200"/>
    <n v="62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2"/>
    <n v="2"/>
    <n v="5451059"/>
    <s v=""/>
    <s v="METAL13 ESQ"/>
    <x v="18"/>
    <n v="0.8135"/>
    <n v="16.270800000000001"/>
    <n v="1"/>
    <x v="7"/>
    <x v="6"/>
    <n v="780"/>
    <n v="104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3"/>
    <n v="3"/>
    <n v="5451060"/>
    <s v=""/>
    <s v="METAL13 ESQ"/>
    <x v="18"/>
    <n v="0.8135"/>
    <n v="16.270800000000001"/>
    <n v="1"/>
    <x v="7"/>
    <x v="6"/>
    <n v="780"/>
    <n v="104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4"/>
    <n v="4"/>
    <n v="5451061"/>
    <s v=""/>
    <s v="METAL13 ESQ"/>
    <x v="18"/>
    <n v="0.30330000000000001"/>
    <n v="6.0667"/>
    <n v="1"/>
    <x v="7"/>
    <x v="6"/>
    <n v="766"/>
    <n v="396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5"/>
    <n v="5"/>
    <n v="5451062"/>
    <s v=""/>
    <s v="METAL13 ESQ"/>
    <x v="18"/>
    <n v="0.30330000000000001"/>
    <n v="6.0667"/>
    <n v="1"/>
    <x v="7"/>
    <x v="6"/>
    <n v="766"/>
    <n v="396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6"/>
    <n v="6"/>
    <n v="5451063"/>
    <s v=""/>
    <s v="METAL13 ESQ"/>
    <x v="18"/>
    <n v="1.7083999999999999"/>
    <n v="34.167900000000003"/>
    <n v="1"/>
    <x v="7"/>
    <x v="6"/>
    <n v="877"/>
    <n v="1948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7"/>
    <n v="7"/>
    <n v="5451064"/>
    <s v=""/>
    <s v="METAL13 ESQ"/>
    <x v="18"/>
    <n v="1.7083999999999999"/>
    <n v="34.167900000000003"/>
    <n v="1"/>
    <x v="7"/>
    <x v="6"/>
    <n v="877"/>
    <n v="1948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8"/>
    <n v="8"/>
    <n v="5451065"/>
    <s v=""/>
    <s v="METAL13 ESQ"/>
    <x v="18"/>
    <n v="1.7216"/>
    <n v="34.430999999999997"/>
    <n v="1"/>
    <x v="7"/>
    <x v="6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09"/>
    <n v="9"/>
    <n v="5451066"/>
    <s v=""/>
    <s v="METAL13 ESQ"/>
    <x v="18"/>
    <n v="1.7216"/>
    <n v="34.430999999999997"/>
    <n v="1"/>
    <x v="7"/>
    <x v="6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0"/>
    <n v="10"/>
    <n v="5451067"/>
    <s v=""/>
    <s v="METAL13 ESQ"/>
    <x v="18"/>
    <n v="1.7216"/>
    <n v="34.430999999999997"/>
    <n v="1"/>
    <x v="7"/>
    <x v="6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1"/>
    <n v="11"/>
    <n v="5451068"/>
    <s v=""/>
    <s v="METAL13 ESQ"/>
    <x v="18"/>
    <n v="1.7216"/>
    <n v="34.430999999999997"/>
    <n v="1"/>
    <x v="7"/>
    <x v="6"/>
    <n v="877"/>
    <n v="1963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2"/>
    <n v="12"/>
    <n v="5451069"/>
    <s v=""/>
    <s v="METAL13 ESQ"/>
    <x v="18"/>
    <n v="1.7797000000000001"/>
    <n v="35.593600000000002"/>
    <n v="1"/>
    <x v="7"/>
    <x v="6"/>
    <n v="908"/>
    <n v="196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3"/>
    <n v="13"/>
    <n v="5451070"/>
    <s v=""/>
    <s v="METAL13 ESQ"/>
    <x v="18"/>
    <n v="1.7797000000000001"/>
    <n v="35.593600000000002"/>
    <n v="1"/>
    <x v="7"/>
    <x v="6"/>
    <n v="908"/>
    <n v="196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4"/>
    <n v="14"/>
    <n v="5451071"/>
    <s v=""/>
    <s v="METAL13 ESQ"/>
    <x v="18"/>
    <n v="1.8011999999999999"/>
    <n v="36.024799999999999"/>
    <n v="1"/>
    <x v="7"/>
    <x v="6"/>
    <n v="919"/>
    <n v="1960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6"/>
    <n v="16"/>
    <n v="5451073"/>
    <s v=""/>
    <s v="METAL13 ESQ"/>
    <x v="18"/>
    <n v="0.45600000000000002"/>
    <n v="9.1189999999999998"/>
    <n v="1"/>
    <x v="7"/>
    <x v="6"/>
    <n v="550"/>
    <n v="829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7"/>
    <n v="17"/>
    <n v="5451074"/>
    <s v=""/>
    <s v="METAL13 ESQ"/>
    <x v="18"/>
    <n v="0.45600000000000002"/>
    <n v="9.1189999999999998"/>
    <n v="1"/>
    <x v="7"/>
    <x v="6"/>
    <n v="550"/>
    <n v="829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8"/>
    <n v="18"/>
    <n v="5451075"/>
    <s v=""/>
    <s v="METAL13 ESQ"/>
    <x v="18"/>
    <n v="3.9266000000000001"/>
    <n v="78.532499999999999"/>
    <n v="1"/>
    <x v="7"/>
    <x v="6"/>
    <n v="1415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19"/>
    <n v="19"/>
    <n v="5451076"/>
    <s v=""/>
    <s v="METAL13 ESQ"/>
    <x v="18"/>
    <n v="3.9266000000000001"/>
    <n v="78.532499999999999"/>
    <n v="1"/>
    <x v="7"/>
    <x v="6"/>
    <n v="1415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0"/>
    <n v="20"/>
    <n v="5451077"/>
    <s v=""/>
    <s v="METAL13 ESQ"/>
    <x v="18"/>
    <n v="3.9571999999999998"/>
    <n v="79.143000000000001"/>
    <n v="1"/>
    <x v="7"/>
    <x v="6"/>
    <n v="1426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1"/>
    <n v="21"/>
    <n v="5451078"/>
    <s v=""/>
    <s v="METAL13 ESQ"/>
    <x v="18"/>
    <n v="3.9571999999999998"/>
    <n v="79.143000000000001"/>
    <n v="1"/>
    <x v="7"/>
    <x v="6"/>
    <n v="1426"/>
    <n v="2775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2"/>
    <n v="22"/>
    <n v="5451079"/>
    <s v=""/>
    <s v="METAL13 ESQ"/>
    <x v="18"/>
    <n v="3.1739000000000002"/>
    <n v="63.4788"/>
    <n v="1"/>
    <x v="7"/>
    <x v="6"/>
    <n v="1145"/>
    <n v="2772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3"/>
    <n v="23"/>
    <n v="5451080"/>
    <s v=""/>
    <s v="METAL13 ESQ"/>
    <x v="18"/>
    <n v="3.1739000000000002"/>
    <n v="63.4788"/>
    <n v="1"/>
    <x v="7"/>
    <x v="6"/>
    <n v="1145"/>
    <n v="2772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4"/>
    <n v="24"/>
    <n v="5451081"/>
    <s v=""/>
    <s v="METAL13 ESQ"/>
    <x v="18"/>
    <n v="3.2044000000000001"/>
    <n v="64.0886"/>
    <n v="1"/>
    <x v="7"/>
    <x v="6"/>
    <n v="1156"/>
    <n v="2772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5"/>
    <n v="25"/>
    <n v="5451082"/>
    <s v=""/>
    <s v="METAL13 ESQ"/>
    <x v="18"/>
    <n v="3.3805999999999998"/>
    <n v="67.612399999999994"/>
    <n v="1"/>
    <x v="7"/>
    <x v="6"/>
    <n v="1220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6"/>
    <n v="26"/>
    <n v="5451083"/>
    <s v=""/>
    <s v="METAL13 ESQ"/>
    <x v="18"/>
    <n v="3.3805999999999998"/>
    <n v="67.612399999999994"/>
    <n v="1"/>
    <x v="7"/>
    <x v="6"/>
    <n v="1220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7"/>
    <n v="27"/>
    <n v="5451084"/>
    <s v=""/>
    <s v="METAL13 ESQ"/>
    <x v="18"/>
    <n v="3.4110999999999998"/>
    <n v="68.221999999999994"/>
    <n v="1"/>
    <x v="7"/>
    <x v="6"/>
    <n v="1231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F"/>
    <x v="4"/>
    <x v="13"/>
    <n v="2"/>
    <n v="335117"/>
    <s v="0000-0028"/>
    <n v="28"/>
    <n v="5451085"/>
    <s v=""/>
    <s v="METAL13 ESQ"/>
    <x v="18"/>
    <n v="3.4110999999999998"/>
    <n v="68.221999999999994"/>
    <n v="1"/>
    <x v="7"/>
    <x v="6"/>
    <n v="1231"/>
    <n v="2771"/>
    <d v="2026-05-08T14:12:0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5140"/>
    <s v="0000-0001"/>
    <n v="1"/>
    <n v="5451264"/>
    <s v=""/>
    <s v="ELIEZER ESQ"/>
    <x v="21"/>
    <n v="0.41249999999999998"/>
    <n v="3.0937999999999999"/>
    <n v="1"/>
    <x v="6"/>
    <x v="11"/>
    <n v="550"/>
    <n v="750"/>
    <d v="2026-05-08T13:34:13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5140"/>
    <s v="0000-0002"/>
    <n v="2"/>
    <n v="5451265"/>
    <s v=""/>
    <s v="ELIEZER ESQ"/>
    <x v="21"/>
    <n v="0.41249999999999998"/>
    <n v="3.0937999999999999"/>
    <n v="1"/>
    <x v="6"/>
    <x v="11"/>
    <n v="550"/>
    <n v="750"/>
    <d v="2026-05-08T13:34:13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5140"/>
    <s v="0000-0012"/>
    <n v="12"/>
    <n v="5451275"/>
    <s v=""/>
    <s v="ELIEZER ESQ"/>
    <x v="21"/>
    <n v="0.42559999999999998"/>
    <n v="3.1920000000000002"/>
    <n v="1"/>
    <x v="6"/>
    <x v="11"/>
    <n v="760"/>
    <n v="560"/>
    <d v="2026-05-08T13:34:13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5206"/>
    <s v="0000-0001"/>
    <n v="1"/>
    <n v="5451755"/>
    <s v=""/>
    <s v="CONSUMIDOR DIVIMAX CAMPINAS"/>
    <x v="6"/>
    <n v="0.35249999999999998"/>
    <n v="7.05"/>
    <n v="1"/>
    <x v="7"/>
    <x v="6"/>
    <n v="375"/>
    <n v="940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5206"/>
    <s v="0000-0002"/>
    <n v="2"/>
    <n v="5451756"/>
    <s v=""/>
    <s v="CONSUMIDOR DIVIMAX CAMPINAS"/>
    <x v="6"/>
    <n v="0.35249999999999998"/>
    <n v="7.05"/>
    <n v="1"/>
    <x v="7"/>
    <x v="6"/>
    <n v="375"/>
    <n v="940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5206"/>
    <s v="0000-0003"/>
    <n v="3"/>
    <n v="5451757"/>
    <s v=""/>
    <s v="CONSUMIDOR DIVIMAX CAMPINAS"/>
    <x v="6"/>
    <n v="0.41649999999999998"/>
    <n v="8.33"/>
    <n v="1"/>
    <x v="7"/>
    <x v="9"/>
    <n v="425"/>
    <n v="98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5206"/>
    <s v="0000-0004"/>
    <n v="4"/>
    <n v="5451758"/>
    <s v=""/>
    <s v="CONSUMIDOR DIVIMAX CAMPINAS"/>
    <x v="6"/>
    <n v="0.41649999999999998"/>
    <n v="8.33"/>
    <n v="1"/>
    <x v="7"/>
    <x v="9"/>
    <n v="425"/>
    <n v="98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6"/>
    <x v="4"/>
    <x v="13"/>
    <n v="2"/>
    <n v="335206"/>
    <s v="0000-0005"/>
    <n v="5"/>
    <n v="5451759"/>
    <s v=""/>
    <s v="CONSUMIDOR DIVIMAX CAMPINAS"/>
    <x v="6"/>
    <n v="1.6013999999999999"/>
    <n v="32.027999999999999"/>
    <n v="1"/>
    <x v="7"/>
    <x v="8"/>
    <n v="785"/>
    <n v="204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6"/>
    <x v="4"/>
    <x v="13"/>
    <n v="2"/>
    <n v="335206"/>
    <s v="0000-0006"/>
    <n v="6"/>
    <n v="5451760"/>
    <s v=""/>
    <s v="CONSUMIDOR DIVIMAX CAMPINAS"/>
    <x v="6"/>
    <n v="1.9077999999999999"/>
    <n v="38.155500000000004"/>
    <n v="1"/>
    <x v="7"/>
    <x v="8"/>
    <n v="915"/>
    <n v="2085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FUM08-TF"/>
    <x v="4"/>
    <x v="13"/>
    <n v="2"/>
    <n v="335206"/>
    <s v="0000-0007"/>
    <n v="7"/>
    <n v="5451761"/>
    <s v=""/>
    <s v="CONSUMIDOR DIVIMAX CAMPINAS"/>
    <x v="6"/>
    <n v="1.5875999999999999"/>
    <n v="31.751999999999999"/>
    <n v="1"/>
    <x v="8"/>
    <x v="6"/>
    <n v="720"/>
    <n v="2205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FUM08-TE12"/>
    <x v="4"/>
    <x v="13"/>
    <n v="2"/>
    <n v="335206"/>
    <s v="0000-0008"/>
    <n v="8"/>
    <n v="5451762"/>
    <s v=""/>
    <s v="CONSUMIDOR DIVIMAX CAMPINAS"/>
    <x v="6"/>
    <n v="1.7248000000000001"/>
    <n v="34.496000000000002"/>
    <n v="1"/>
    <x v="8"/>
    <x v="9"/>
    <n v="770"/>
    <n v="224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5206"/>
    <s v="0000-0009"/>
    <n v="9"/>
    <n v="5451763"/>
    <s v=""/>
    <s v="CONSUMIDOR DIVIMAX CAMPINAS"/>
    <x v="6"/>
    <n v="0.52780000000000005"/>
    <n v="10.555999999999999"/>
    <n v="1"/>
    <x v="7"/>
    <x v="6"/>
    <n v="580"/>
    <n v="910"/>
    <d v="2026-05-08T15:3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5206"/>
    <s v="0000-0010"/>
    <n v="10"/>
    <n v="5451764"/>
    <s v=""/>
    <s v="CONSUMIDOR DIVIMAX CAMPINAS"/>
    <x v="6"/>
    <n v="0.59850000000000003"/>
    <n v="11.97"/>
    <n v="1"/>
    <x v="7"/>
    <x v="9"/>
    <n v="630"/>
    <n v="950"/>
    <d v="2026-05-08T15:34:40"/>
    <x v="13"/>
    <m/>
    <m/>
    <m/>
    <m/>
    <m/>
    <m/>
    <m/>
    <m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F"/>
    <x v="4"/>
    <x v="13"/>
    <n v="2"/>
    <n v="335309"/>
    <s v="0001-0001"/>
    <n v="1"/>
    <n v="5452205"/>
    <s v=""/>
    <s v="JCI ESQ"/>
    <x v="21"/>
    <n v="2.2168999999999999"/>
    <n v="44.338500000000003"/>
    <n v="1"/>
    <x v="7"/>
    <x v="6"/>
    <n v="885"/>
    <n v="2505"/>
    <d v="2026-05-11T07:58:3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E12"/>
    <x v="4"/>
    <x v="13"/>
    <n v="2"/>
    <n v="335309"/>
    <s v="0001-0002"/>
    <n v="2"/>
    <n v="5452206"/>
    <s v=""/>
    <s v="JCI ESQ"/>
    <x v="21"/>
    <n v="2.3795999999999999"/>
    <n v="47.591500000000003"/>
    <n v="1"/>
    <x v="7"/>
    <x v="9"/>
    <n v="935"/>
    <n v="2545"/>
    <d v="2026-05-11T07:58:30"/>
    <x v="13"/>
    <m/>
    <m/>
    <m/>
    <m/>
    <m/>
    <m/>
    <m/>
    <m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FB"/>
    <x v="4"/>
    <x v="13"/>
    <n v="2"/>
    <n v="335309"/>
    <s v="0002-0003"/>
    <n v="3"/>
    <n v="5452207"/>
    <s v=""/>
    <s v="JCI ESQ"/>
    <x v="21"/>
    <n v="0.92249999999999999"/>
    <n v="18.45"/>
    <n v="1"/>
    <x v="7"/>
    <x v="13"/>
    <n v="500"/>
    <n v="1845"/>
    <d v="2026-05-11T07:58:30"/>
    <x v="13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21"/>
    <s v="Sim"/>
    <m/>
    <d v="2026-05-21T00:00:00"/>
    <d v="2026-05-04T00:00:00"/>
    <d v="2026-05-21T00:00:00"/>
    <s v="INC08-PCB"/>
    <x v="4"/>
    <x v="13"/>
    <n v="2"/>
    <n v="335309"/>
    <s v="0002-0004"/>
    <n v="4"/>
    <n v="5452208"/>
    <s v=""/>
    <s v="JCI ESQ"/>
    <x v="21"/>
    <n v="1.034"/>
    <n v="20.68"/>
    <n v="1"/>
    <x v="7"/>
    <x v="12"/>
    <n v="550"/>
    <n v="1880"/>
    <d v="2026-05-11T07:58:30"/>
    <x v="13"/>
    <m/>
    <m/>
    <m/>
    <m/>
    <m/>
    <m/>
    <m/>
    <m/>
    <s v="N/R"/>
    <s v="N/R"/>
    <s v="N/R"/>
    <s v="N/R"/>
    <m/>
    <s v="N/R"/>
    <s v="N/R"/>
    <s v="N/R"/>
    <s v="N/R"/>
    <m/>
  </r>
  <r>
    <x v="1"/>
    <s v="Não"/>
    <m/>
    <d v="2026-05-21T00:00:00"/>
    <d v="2026-05-07T00:00:00"/>
    <d v="2026-05-21T00:00:00"/>
    <s v="INC10-TF"/>
    <x v="4"/>
    <x v="13"/>
    <n v="2"/>
    <n v="335620"/>
    <s v="0000-0005"/>
    <n v="5"/>
    <n v="5453958"/>
    <s v=""/>
    <s v="MAV DO BRASIL "/>
    <x v="1"/>
    <n v="3.3871000000000002"/>
    <n v="84.677300000000002"/>
    <n v="1"/>
    <x v="11"/>
    <x v="6"/>
    <n v="1087"/>
    <n v="3116"/>
    <d v="2026-05-11T15:09:4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10-TF"/>
    <x v="4"/>
    <x v="13"/>
    <n v="2"/>
    <n v="335620"/>
    <s v="0000-0006"/>
    <n v="6"/>
    <n v="5453959"/>
    <s v=""/>
    <s v="MAV DO BRASIL "/>
    <x v="1"/>
    <n v="3.3871000000000002"/>
    <n v="84.677300000000002"/>
    <n v="1"/>
    <x v="11"/>
    <x v="6"/>
    <n v="1087"/>
    <n v="3116"/>
    <d v="2026-05-11T15:09:4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12-TF"/>
    <x v="2"/>
    <x v="13"/>
    <e v="#N/A"/>
    <n v="335623"/>
    <s v="0000-0001"/>
    <n v="1"/>
    <n v="5453963"/>
    <s v=""/>
    <s v="MAV DO BRASIL "/>
    <x v="1"/>
    <n v="2.6755"/>
    <n v="80.263800000000003"/>
    <n v="1"/>
    <x v="20"/>
    <x v="6"/>
    <n v="1830"/>
    <n v="1462"/>
    <d v="2026-05-11T16:0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12-TF"/>
    <x v="2"/>
    <x v="13"/>
    <e v="#N/A"/>
    <n v="335623"/>
    <s v="0000-0002"/>
    <n v="2"/>
    <n v="5453964"/>
    <s v=""/>
    <s v="MAV DO BRASIL "/>
    <x v="1"/>
    <n v="2.6755"/>
    <n v="80.263800000000003"/>
    <n v="1"/>
    <x v="20"/>
    <x v="6"/>
    <n v="1830"/>
    <n v="1462"/>
    <d v="2026-05-11T16:0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12-TF"/>
    <x v="2"/>
    <x v="13"/>
    <e v="#N/A"/>
    <n v="335623"/>
    <s v="0000-0003"/>
    <n v="3"/>
    <n v="5453965"/>
    <s v=""/>
    <s v="MAV DO BRASIL "/>
    <x v="1"/>
    <n v="5.3033000000000001"/>
    <n v="159.1002"/>
    <n v="1"/>
    <x v="20"/>
    <x v="6"/>
    <n v="1830"/>
    <n v="2898"/>
    <d v="2026-05-11T16:04:4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10-TF"/>
    <x v="4"/>
    <x v="13"/>
    <n v="2"/>
    <n v="335889"/>
    <s v="0000-0001"/>
    <n v="1"/>
    <n v="5455733"/>
    <s v=""/>
    <s v="ALUMETRIA ESQ"/>
    <x v="21"/>
    <n v="3.1589999999999998"/>
    <n v="78.974999999999994"/>
    <n v="1"/>
    <x v="11"/>
    <x v="6"/>
    <n v="2925"/>
    <n v="1080"/>
    <d v="2026-05-12T14:55:0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E12"/>
    <x v="4"/>
    <x v="13"/>
    <n v="2"/>
    <n v="336139"/>
    <s v="0001-0001"/>
    <n v="1"/>
    <n v="5457973"/>
    <s v=""/>
    <s v="SANTA FE"/>
    <x v="18"/>
    <n v="1.9575"/>
    <n v="39.15"/>
    <n v="1"/>
    <x v="7"/>
    <x v="9"/>
    <n v="900"/>
    <n v="2175"/>
    <d v="2026-05-13T08:26:28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6297"/>
    <s v="0001-0001"/>
    <n v="1"/>
    <n v="5459353"/>
    <s v=""/>
    <s v="JOSE LEANDRO DA SILVA"/>
    <x v="6"/>
    <n v="1.07"/>
    <n v="21.4"/>
    <n v="1"/>
    <x v="7"/>
    <x v="6"/>
    <n v="500"/>
    <n v="2140"/>
    <d v="2026-05-13T14:05:4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6297"/>
    <s v="0001-0002"/>
    <n v="2"/>
    <n v="5459354"/>
    <s v=""/>
    <s v="JOSE LEANDRO DA SILVA"/>
    <x v="6"/>
    <n v="1.07"/>
    <n v="21.4"/>
    <n v="1"/>
    <x v="7"/>
    <x v="6"/>
    <n v="500"/>
    <n v="2140"/>
    <d v="2026-05-13T14:05:4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6297"/>
    <s v="0001-0003"/>
    <n v="3"/>
    <n v="5459355"/>
    <s v=""/>
    <s v="JOSE LEANDRO DA SILVA"/>
    <x v="6"/>
    <n v="1.1990000000000001"/>
    <n v="23.98"/>
    <n v="1"/>
    <x v="7"/>
    <x v="9"/>
    <n v="550"/>
    <n v="2180"/>
    <d v="2026-05-13T14:05:46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6297"/>
    <s v="0001-0004"/>
    <n v="4"/>
    <n v="5459356"/>
    <s v=""/>
    <s v="JOSE LEANDRO DA SILVA"/>
    <x v="6"/>
    <n v="1.1990000000000001"/>
    <n v="23.98"/>
    <n v="1"/>
    <x v="7"/>
    <x v="9"/>
    <n v="550"/>
    <n v="2180"/>
    <d v="2026-05-13T14:05:46"/>
    <x v="13"/>
    <m/>
    <m/>
    <m/>
    <m/>
    <m/>
    <m/>
    <m/>
    <m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E12"/>
    <x v="4"/>
    <x v="13"/>
    <n v="2"/>
    <n v="336353"/>
    <s v="0001-0001"/>
    <n v="1"/>
    <n v="5459733"/>
    <s v=""/>
    <s v="MARCOS VILAS BOA"/>
    <x v="1"/>
    <n v="0.40279999999999999"/>
    <n v="6.0419999999999998"/>
    <n v="1"/>
    <x v="9"/>
    <x v="9"/>
    <n v="530"/>
    <n v="760"/>
    <d v="2026-05-13T15:28:45"/>
    <x v="13"/>
    <m/>
    <m/>
    <m/>
    <m/>
    <m/>
    <m/>
    <m/>
    <m/>
    <s v="N/R"/>
    <s v="N/R"/>
    <s v="N/R"/>
    <m/>
    <m/>
    <s v="N/R"/>
    <s v="N/R"/>
    <s v="N/R"/>
    <s v="N/R"/>
    <m/>
  </r>
  <r>
    <x v="1"/>
    <s v="Não"/>
    <m/>
    <d v="2026-05-21T00:00:00"/>
    <d v="2026-05-07T00:00:00"/>
    <d v="2026-05-21T00:00:00"/>
    <s v="INC06-TE12"/>
    <x v="4"/>
    <x v="13"/>
    <n v="2"/>
    <n v="336353"/>
    <s v="0001-0002"/>
    <n v="2"/>
    <n v="5459734"/>
    <s v=""/>
    <s v="MARCOS VILAS BOA"/>
    <x v="1"/>
    <n v="0.40279999999999999"/>
    <n v="6.0419999999999998"/>
    <n v="1"/>
    <x v="9"/>
    <x v="9"/>
    <n v="530"/>
    <n v="760"/>
    <d v="2026-05-13T15:28:45"/>
    <x v="13"/>
    <m/>
    <m/>
    <m/>
    <m/>
    <m/>
    <m/>
    <m/>
    <m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6386"/>
    <s v="0000-0001"/>
    <n v="1"/>
    <n v="5460087"/>
    <s v=""/>
    <s v="LORIVAL "/>
    <x v="21"/>
    <n v="0.20699999999999999"/>
    <n v="1.5523"/>
    <n v="1"/>
    <x v="6"/>
    <x v="11"/>
    <n v="224"/>
    <n v="924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6386"/>
    <s v="0000-0002"/>
    <n v="2"/>
    <n v="5460088"/>
    <s v=""/>
    <s v="LORIVAL "/>
    <x v="21"/>
    <n v="0.20699999999999999"/>
    <n v="1.5523"/>
    <n v="1"/>
    <x v="6"/>
    <x v="11"/>
    <n v="224"/>
    <n v="924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6386"/>
    <s v="0000-0003"/>
    <n v="3"/>
    <n v="5460089"/>
    <s v=""/>
    <s v="LORIVAL "/>
    <x v="21"/>
    <n v="0.46379999999999999"/>
    <n v="3.4782000000000002"/>
    <n v="1"/>
    <x v="6"/>
    <x v="11"/>
    <n v="680"/>
    <n v="682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6386"/>
    <s v="0000-0004"/>
    <n v="4"/>
    <n v="5460090"/>
    <s v=""/>
    <s v="LORIVAL "/>
    <x v="21"/>
    <n v="0.46379999999999999"/>
    <n v="3.4782000000000002"/>
    <n v="1"/>
    <x v="6"/>
    <x v="11"/>
    <n v="680"/>
    <n v="682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1T00:00:00"/>
    <d v="2026-05-04T00:00:00"/>
    <d v="2026-05-21T00:00:00"/>
    <s v="MBI03-CC"/>
    <x v="4"/>
    <x v="13"/>
    <n v="1"/>
    <n v="336386"/>
    <s v="0000-0005"/>
    <n v="5"/>
    <n v="5460091"/>
    <s v=""/>
    <s v="LORIVAL "/>
    <x v="21"/>
    <n v="0.27960000000000002"/>
    <n v="2.0972"/>
    <n v="1"/>
    <x v="6"/>
    <x v="11"/>
    <n v="410"/>
    <n v="682"/>
    <d v="2026-05-13T16:43:01"/>
    <x v="13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06"/>
    <n v="6"/>
    <n v="5460092"/>
    <s v=""/>
    <s v="LORIVAL "/>
    <x v="21"/>
    <n v="0.77429999999999999"/>
    <n v="11.6152"/>
    <n v="1"/>
    <x v="9"/>
    <x v="6"/>
    <n v="741"/>
    <n v="1045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07"/>
    <n v="7"/>
    <n v="5460093"/>
    <s v=""/>
    <s v="LORIVAL "/>
    <x v="21"/>
    <n v="0.77429999999999999"/>
    <n v="11.6152"/>
    <n v="1"/>
    <x v="9"/>
    <x v="6"/>
    <n v="741"/>
    <n v="1045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08"/>
    <n v="8"/>
    <n v="5460094"/>
    <s v=""/>
    <s v="LORIVAL "/>
    <x v="21"/>
    <n v="0.77429999999999999"/>
    <n v="11.6152"/>
    <n v="1"/>
    <x v="9"/>
    <x v="6"/>
    <n v="741"/>
    <n v="1045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09"/>
    <n v="9"/>
    <n v="5460095"/>
    <s v=""/>
    <s v="LORIVAL "/>
    <x v="21"/>
    <n v="1.0304"/>
    <n v="15.4556"/>
    <n v="1"/>
    <x v="9"/>
    <x v="6"/>
    <n v="493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0"/>
    <n v="10"/>
    <n v="5460096"/>
    <s v=""/>
    <s v="LORIVAL "/>
    <x v="21"/>
    <n v="1.0304"/>
    <n v="15.4556"/>
    <n v="1"/>
    <x v="9"/>
    <x v="6"/>
    <n v="493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1"/>
    <n v="11"/>
    <n v="5460097"/>
    <s v=""/>
    <s v="LORIVAL "/>
    <x v="21"/>
    <n v="1.0304"/>
    <n v="15.4556"/>
    <n v="1"/>
    <x v="9"/>
    <x v="6"/>
    <n v="493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2"/>
    <n v="12"/>
    <n v="5460098"/>
    <s v=""/>
    <s v="LORIVAL "/>
    <x v="21"/>
    <n v="0.7228"/>
    <n v="10.841799999999999"/>
    <n v="1"/>
    <x v="9"/>
    <x v="6"/>
    <n v="691"/>
    <n v="1046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3"/>
    <n v="13"/>
    <n v="5460099"/>
    <s v=""/>
    <s v="LORIVAL "/>
    <x v="21"/>
    <n v="0.7228"/>
    <n v="10.841799999999999"/>
    <n v="1"/>
    <x v="9"/>
    <x v="6"/>
    <n v="691"/>
    <n v="1046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4"/>
    <n v="14"/>
    <n v="5460100"/>
    <s v=""/>
    <s v="LORIVAL "/>
    <x v="21"/>
    <n v="0.33550000000000002"/>
    <n v="5.0327999999999999"/>
    <n v="1"/>
    <x v="9"/>
    <x v="6"/>
    <n v="480"/>
    <n v="699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5"/>
    <n v="15"/>
    <n v="5460101"/>
    <s v=""/>
    <s v="LORIVAL "/>
    <x v="21"/>
    <n v="0.19839999999999999"/>
    <n v="2.976"/>
    <n v="1"/>
    <x v="9"/>
    <x v="6"/>
    <n v="496"/>
    <n v="40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6"/>
    <n v="16"/>
    <n v="5460102"/>
    <s v=""/>
    <s v="LORIVAL "/>
    <x v="21"/>
    <n v="0.19839999999999999"/>
    <n v="2.976"/>
    <n v="1"/>
    <x v="9"/>
    <x v="6"/>
    <n v="496"/>
    <n v="40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7"/>
    <n v="17"/>
    <n v="5460103"/>
    <s v=""/>
    <s v="LORIVAL "/>
    <x v="21"/>
    <n v="1.5047999999999999"/>
    <n v="22.571999999999999"/>
    <n v="1"/>
    <x v="9"/>
    <x v="6"/>
    <n v="720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8"/>
    <n v="18"/>
    <n v="5460104"/>
    <s v=""/>
    <s v="LORIVAL "/>
    <x v="21"/>
    <n v="1.5047999999999999"/>
    <n v="22.571999999999999"/>
    <n v="1"/>
    <x v="9"/>
    <x v="6"/>
    <n v="720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19"/>
    <n v="19"/>
    <n v="5460105"/>
    <s v=""/>
    <s v="LORIVAL "/>
    <x v="21"/>
    <n v="1.5047999999999999"/>
    <n v="22.571999999999999"/>
    <n v="1"/>
    <x v="9"/>
    <x v="6"/>
    <n v="720"/>
    <n v="2090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20"/>
    <n v="20"/>
    <n v="5460106"/>
    <s v=""/>
    <s v="LORIVAL "/>
    <x v="21"/>
    <n v="1.248"/>
    <n v="18.720400000000001"/>
    <n v="1"/>
    <x v="9"/>
    <x v="6"/>
    <n v="641"/>
    <n v="1947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21"/>
    <n v="21"/>
    <n v="5460107"/>
    <s v=""/>
    <s v="LORIVAL "/>
    <x v="21"/>
    <n v="1.2967"/>
    <n v="19.450500000000002"/>
    <n v="1"/>
    <x v="9"/>
    <x v="6"/>
    <n v="666"/>
    <n v="1947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386"/>
    <s v="0000-0022"/>
    <n v="22"/>
    <n v="5460108"/>
    <s v=""/>
    <s v="LORIVAL "/>
    <x v="21"/>
    <n v="0.6966"/>
    <n v="10.4495"/>
    <n v="1"/>
    <x v="9"/>
    <x v="6"/>
    <n v="666"/>
    <n v="1046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F"/>
    <x v="4"/>
    <x v="13"/>
    <n v="2"/>
    <n v="336386"/>
    <s v="0000-0023"/>
    <n v="23"/>
    <n v="5460109"/>
    <s v=""/>
    <s v="LORIVAL "/>
    <x v="21"/>
    <n v="0.89039999999999997"/>
    <n v="17.8078"/>
    <n v="1"/>
    <x v="7"/>
    <x v="6"/>
    <n v="1345"/>
    <n v="662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F"/>
    <x v="4"/>
    <x v="13"/>
    <n v="2"/>
    <n v="336386"/>
    <s v="0000-0024"/>
    <n v="24"/>
    <n v="5460110"/>
    <s v=""/>
    <s v="LORIVAL "/>
    <x v="21"/>
    <n v="1.8036000000000001"/>
    <n v="36.072899999999997"/>
    <n v="1"/>
    <x v="7"/>
    <x v="6"/>
    <n v="1345"/>
    <n v="1341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F"/>
    <x v="4"/>
    <x v="13"/>
    <n v="2"/>
    <n v="336386"/>
    <s v="0000-0025"/>
    <n v="25"/>
    <n v="5460111"/>
    <s v=""/>
    <s v="LORIVAL "/>
    <x v="21"/>
    <n v="2.7128999999999999"/>
    <n v="54.257300000000001"/>
    <n v="1"/>
    <x v="7"/>
    <x v="6"/>
    <n v="1345"/>
    <n v="2017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F"/>
    <x v="4"/>
    <x v="13"/>
    <n v="2"/>
    <n v="336386"/>
    <s v="0000-0026"/>
    <n v="26"/>
    <n v="5460112"/>
    <s v=""/>
    <s v="LORIVAL "/>
    <x v="21"/>
    <n v="1.2078"/>
    <n v="24.1555"/>
    <n v="1"/>
    <x v="7"/>
    <x v="6"/>
    <n v="547"/>
    <n v="2208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F"/>
    <x v="4"/>
    <x v="13"/>
    <n v="2"/>
    <n v="336386"/>
    <s v="0000-0027"/>
    <n v="27"/>
    <n v="5460113"/>
    <s v=""/>
    <s v="LORIVAL "/>
    <x v="21"/>
    <n v="1.2078"/>
    <n v="24.1555"/>
    <n v="1"/>
    <x v="7"/>
    <x v="6"/>
    <n v="547"/>
    <n v="2208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8-TF"/>
    <x v="4"/>
    <x v="13"/>
    <n v="2"/>
    <n v="336386"/>
    <s v="0000-0028"/>
    <n v="28"/>
    <n v="5460114"/>
    <s v=""/>
    <s v="LORIVAL "/>
    <x v="21"/>
    <n v="1.2078"/>
    <n v="24.1555"/>
    <n v="1"/>
    <x v="7"/>
    <x v="6"/>
    <n v="547"/>
    <n v="2208"/>
    <d v="2026-05-13T16:43:0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03"/>
    <s v="0000-0001"/>
    <n v="1"/>
    <n v="5460146"/>
    <s v=""/>
    <s v="VID CENTRAL"/>
    <x v="19"/>
    <n v="1.8214999999999999"/>
    <n v="27.322900000000001"/>
    <n v="1"/>
    <x v="9"/>
    <x v="6"/>
    <n v="937"/>
    <n v="1944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03"/>
    <s v="0000-0002"/>
    <n v="2"/>
    <n v="5460147"/>
    <s v=""/>
    <s v="VID CENTRAL"/>
    <x v="19"/>
    <n v="1.8214999999999999"/>
    <n v="27.322900000000001"/>
    <n v="1"/>
    <x v="9"/>
    <x v="6"/>
    <n v="937"/>
    <n v="1944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LMLT08-PF"/>
    <x v="3"/>
    <x v="13"/>
    <n v="4"/>
    <n v="336404"/>
    <s v="0000-0001"/>
    <n v="1"/>
    <n v="5460148"/>
    <s v=""/>
    <s v="VID CENTRAL"/>
    <x v="19"/>
    <n v="1.9416"/>
    <n v="38.832599999999999"/>
    <n v="1"/>
    <x v="14"/>
    <x v="0"/>
    <n v="915"/>
    <n v="2122"/>
    <d v="2026-05-13T16:59:17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05"/>
    <s v="0000-0001"/>
    <n v="1"/>
    <n v="5460149"/>
    <s v=""/>
    <s v="VID CENTRAL"/>
    <x v="19"/>
    <n v="1.9976"/>
    <n v="39.952800000000003"/>
    <n v="1"/>
    <x v="7"/>
    <x v="6"/>
    <n v="930"/>
    <n v="2148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05"/>
    <s v="0000-0002"/>
    <n v="2"/>
    <n v="5460150"/>
    <s v=""/>
    <s v="VID CENTRAL"/>
    <x v="19"/>
    <n v="1.9976"/>
    <n v="39.952800000000003"/>
    <n v="1"/>
    <x v="7"/>
    <x v="6"/>
    <n v="930"/>
    <n v="2148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07"/>
    <s v="0000-0001"/>
    <n v="1"/>
    <n v="5460152"/>
    <s v=""/>
    <s v="VID CENTRAL"/>
    <x v="19"/>
    <n v="1.4207000000000001"/>
    <n v="28.413399999999999"/>
    <n v="1"/>
    <x v="7"/>
    <x v="6"/>
    <n v="589"/>
    <n v="2412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07"/>
    <s v="0000-0002"/>
    <n v="2"/>
    <n v="5460153"/>
    <s v=""/>
    <s v="VID CENTRAL"/>
    <x v="19"/>
    <n v="1.4207000000000001"/>
    <n v="28.413399999999999"/>
    <n v="1"/>
    <x v="7"/>
    <x v="6"/>
    <n v="589"/>
    <n v="2412"/>
    <d v="2026-05-13T16:5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08"/>
    <s v="0000-0001"/>
    <n v="1"/>
    <n v="5460154"/>
    <s v=""/>
    <s v="VID CENTRAL"/>
    <x v="19"/>
    <n v="1.4117999999999999"/>
    <n v="28.236699999999999"/>
    <n v="1"/>
    <x v="7"/>
    <x v="6"/>
    <n v="589"/>
    <n v="2397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08"/>
    <s v="0000-0002"/>
    <n v="2"/>
    <n v="5460155"/>
    <s v=""/>
    <s v="VID CENTRAL"/>
    <x v="19"/>
    <n v="1.4117999999999999"/>
    <n v="28.236699999999999"/>
    <n v="1"/>
    <x v="7"/>
    <x v="6"/>
    <n v="589"/>
    <n v="2397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10"/>
    <s v="0000-0001"/>
    <n v="1"/>
    <n v="5460174"/>
    <s v=""/>
    <s v="VID CENTRAL"/>
    <x v="19"/>
    <n v="2.2724000000000002"/>
    <n v="45.447600000000001"/>
    <n v="1"/>
    <x v="7"/>
    <x v="6"/>
    <n v="939"/>
    <n v="2420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10"/>
    <s v="0000-0002"/>
    <n v="2"/>
    <n v="5460175"/>
    <s v=""/>
    <s v="VID CENTRAL"/>
    <x v="19"/>
    <n v="2.2724000000000002"/>
    <n v="45.447600000000001"/>
    <n v="1"/>
    <x v="7"/>
    <x v="6"/>
    <n v="939"/>
    <n v="2420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12"/>
    <s v="0000-0001"/>
    <n v="1"/>
    <n v="5460179"/>
    <s v=""/>
    <s v="VID CENTRAL"/>
    <x v="19"/>
    <n v="1.3467"/>
    <n v="26.9345"/>
    <n v="1"/>
    <x v="7"/>
    <x v="6"/>
    <n v="2575"/>
    <n v="523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8-TF"/>
    <x v="4"/>
    <x v="13"/>
    <n v="2"/>
    <n v="336414"/>
    <s v="0000-0001"/>
    <n v="1"/>
    <n v="5460184"/>
    <s v=""/>
    <s v="VID CENTRAL"/>
    <x v="19"/>
    <n v="1.3508"/>
    <n v="27.016500000000001"/>
    <n v="1"/>
    <x v="7"/>
    <x v="6"/>
    <n v="2573"/>
    <n v="525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16"/>
    <s v="0000-0001"/>
    <n v="1"/>
    <n v="5460188"/>
    <s v=""/>
    <s v="VID CENTRAL"/>
    <x v="19"/>
    <n v="0.2034"/>
    <n v="3.0510000000000002"/>
    <n v="1"/>
    <x v="9"/>
    <x v="6"/>
    <n v="449"/>
    <n v="453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18"/>
    <s v="0000-0001"/>
    <n v="1"/>
    <n v="5460192"/>
    <s v=""/>
    <s v="VID CENTRAL"/>
    <x v="19"/>
    <n v="0.28820000000000001"/>
    <n v="4.3228"/>
    <n v="1"/>
    <x v="9"/>
    <x v="6"/>
    <n v="369"/>
    <n v="781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18"/>
    <s v="0000-0002"/>
    <n v="2"/>
    <n v="5460193"/>
    <s v=""/>
    <s v="VID CENTRAL"/>
    <x v="19"/>
    <n v="0.16900000000000001"/>
    <n v="2.5348999999999999"/>
    <n v="1"/>
    <x v="9"/>
    <x v="6"/>
    <n v="393"/>
    <n v="430"/>
    <d v="2026-05-13T16:59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1"/>
    <n v="1"/>
    <n v="5460194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2"/>
    <n v="2"/>
    <n v="5460195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3"/>
    <n v="3"/>
    <n v="5460196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4"/>
    <n v="4"/>
    <n v="5460197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5"/>
    <n v="5"/>
    <n v="5460198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6"/>
    <n v="6"/>
    <n v="5460199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7"/>
    <n v="7"/>
    <n v="5460200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8"/>
    <n v="8"/>
    <n v="5460201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09"/>
    <n v="9"/>
    <n v="5460202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0"/>
    <n v="10"/>
    <n v="5460203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1"/>
    <n v="11"/>
    <n v="5460204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2"/>
    <n v="12"/>
    <n v="5460205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3"/>
    <n v="13"/>
    <n v="5460206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4"/>
    <n v="14"/>
    <n v="5460207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5"/>
    <n v="15"/>
    <n v="5460208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6"/>
    <n v="16"/>
    <n v="5460209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7"/>
    <n v="17"/>
    <n v="5460210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8"/>
    <n v="18"/>
    <n v="5460211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19"/>
    <n v="19"/>
    <n v="5460212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0"/>
    <n v="20"/>
    <n v="5460213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1"/>
    <n v="21"/>
    <n v="5460214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2"/>
    <n v="22"/>
    <n v="5460215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3"/>
    <n v="23"/>
    <n v="5460216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4"/>
    <n v="24"/>
    <n v="5460217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5"/>
    <n v="25"/>
    <n v="5460218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6"/>
    <n v="26"/>
    <n v="5460219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7"/>
    <n v="27"/>
    <n v="5460220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8"/>
    <n v="28"/>
    <n v="5460221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29"/>
    <n v="29"/>
    <n v="5460222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30"/>
    <n v="30"/>
    <n v="5460223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31"/>
    <n v="31"/>
    <n v="5460224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32"/>
    <n v="32"/>
    <n v="5460225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33"/>
    <n v="33"/>
    <n v="5460226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34"/>
    <n v="34"/>
    <n v="5460227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35"/>
    <n v="35"/>
    <n v="5460228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19"/>
    <s v="0000-0036"/>
    <n v="36"/>
    <n v="5460229"/>
    <s v=""/>
    <s v="VID CENTRAL"/>
    <x v="19"/>
    <n v="6.0400000000000002E-2"/>
    <n v="0.90669999999999995"/>
    <n v="1"/>
    <x v="18"/>
    <x v="0"/>
    <n v="207"/>
    <n v="292"/>
    <d v="2026-05-13T16:59:16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1"/>
    <n v="1"/>
    <n v="5460230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2"/>
    <n v="2"/>
    <n v="5460231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3"/>
    <n v="3"/>
    <n v="5460232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4"/>
    <n v="4"/>
    <n v="5460233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5"/>
    <n v="5"/>
    <n v="5460234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6"/>
    <n v="6"/>
    <n v="5460235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7"/>
    <n v="7"/>
    <n v="5460236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8"/>
    <n v="8"/>
    <n v="5460237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09"/>
    <n v="9"/>
    <n v="5460238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0"/>
    <n v="10"/>
    <n v="5460239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1"/>
    <n v="11"/>
    <n v="5460240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2"/>
    <n v="12"/>
    <n v="5460241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3"/>
    <n v="13"/>
    <n v="5460242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4"/>
    <n v="14"/>
    <n v="5460243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5"/>
    <n v="15"/>
    <n v="5460244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6"/>
    <n v="16"/>
    <n v="5460245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7"/>
    <n v="17"/>
    <n v="5460246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8"/>
    <n v="18"/>
    <n v="5460247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19"/>
    <n v="19"/>
    <n v="5460248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0"/>
    <n v="20"/>
    <n v="5460249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1"/>
    <n v="21"/>
    <n v="5460250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2"/>
    <n v="22"/>
    <n v="5460251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3"/>
    <n v="23"/>
    <n v="5460252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4"/>
    <n v="24"/>
    <n v="5460253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5"/>
    <n v="25"/>
    <n v="5460254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6"/>
    <n v="26"/>
    <n v="5460255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7"/>
    <n v="27"/>
    <n v="5460256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8"/>
    <n v="28"/>
    <n v="5460257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29"/>
    <n v="29"/>
    <n v="5460258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30"/>
    <n v="30"/>
    <n v="5460259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31"/>
    <n v="31"/>
    <n v="5460260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32"/>
    <n v="32"/>
    <n v="5460261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33"/>
    <n v="33"/>
    <n v="5460262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34"/>
    <n v="34"/>
    <n v="5460263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35"/>
    <n v="35"/>
    <n v="5460264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LMINC06-PF"/>
    <x v="3"/>
    <x v="13"/>
    <n v="4"/>
    <n v="336420"/>
    <s v="0000-0036"/>
    <n v="36"/>
    <n v="5460265"/>
    <s v=""/>
    <s v="VID CENTRAL"/>
    <x v="19"/>
    <n v="8.2199999999999995E-2"/>
    <n v="1.2334000000000001"/>
    <n v="1"/>
    <x v="18"/>
    <x v="0"/>
    <n v="275"/>
    <n v="299"/>
    <d v="2026-05-13T16:59:15"/>
    <x v="13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21"/>
    <s v="0000-0001"/>
    <n v="1"/>
    <n v="5460266"/>
    <s v=""/>
    <s v="VID CENTRAL"/>
    <x v="19"/>
    <n v="0.75019999999999998"/>
    <n v="11.2524"/>
    <n v="1"/>
    <x v="9"/>
    <x v="6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21"/>
    <s v="0000-0002"/>
    <n v="2"/>
    <n v="5460267"/>
    <s v=""/>
    <s v="VID CENTRAL"/>
    <x v="19"/>
    <n v="0.75019999999999998"/>
    <n v="11.2524"/>
    <n v="1"/>
    <x v="9"/>
    <x v="6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21"/>
    <s v="0000-0003"/>
    <n v="3"/>
    <n v="5460268"/>
    <s v=""/>
    <s v="VID CENTRAL"/>
    <x v="19"/>
    <n v="0.75019999999999998"/>
    <n v="11.2524"/>
    <n v="1"/>
    <x v="9"/>
    <x v="6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1T00:00:00"/>
    <d v="2026-05-05T00:00:00"/>
    <d v="2026-05-21T00:00:00"/>
    <s v="INC06-TF"/>
    <x v="4"/>
    <x v="13"/>
    <n v="2"/>
    <n v="336421"/>
    <s v="0000-0004"/>
    <n v="4"/>
    <n v="5460269"/>
    <s v=""/>
    <s v="VID CENTRAL"/>
    <x v="19"/>
    <n v="0.75019999999999998"/>
    <n v="11.2524"/>
    <n v="1"/>
    <x v="9"/>
    <x v="6"/>
    <n v="722"/>
    <n v="1039"/>
    <d v="2026-05-13T16:59:1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0-0001"/>
    <n v="1"/>
    <n v="5460443"/>
    <s v=""/>
    <s v="BRUNO RODRIGUES DA SILVA"/>
    <x v="10"/>
    <n v="0.36559999999999998"/>
    <n v="7.3125"/>
    <n v="1"/>
    <x v="8"/>
    <x v="6"/>
    <n v="375"/>
    <n v="97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1-0002"/>
    <n v="2"/>
    <n v="5460444"/>
    <s v=""/>
    <s v="BRUNO RODRIGUES DA SILVA"/>
    <x v="10"/>
    <n v="0.89200000000000002"/>
    <n v="17.84"/>
    <n v="1"/>
    <x v="8"/>
    <x v="6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1-0003"/>
    <n v="3"/>
    <n v="5460445"/>
    <s v=""/>
    <s v="BRUNO RODRIGUES DA SILVA"/>
    <x v="10"/>
    <n v="0.89200000000000002"/>
    <n v="17.84"/>
    <n v="1"/>
    <x v="8"/>
    <x v="6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1-0004"/>
    <n v="4"/>
    <n v="5460446"/>
    <s v=""/>
    <s v="BRUNO RODRIGUES DA SILVA"/>
    <x v="10"/>
    <n v="0.89200000000000002"/>
    <n v="17.84"/>
    <n v="1"/>
    <x v="8"/>
    <x v="6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1-0005"/>
    <n v="5"/>
    <n v="5460447"/>
    <s v=""/>
    <s v="BRUNO RODRIGUES DA SILVA"/>
    <x v="10"/>
    <n v="0.89200000000000002"/>
    <n v="17.84"/>
    <n v="1"/>
    <x v="8"/>
    <x v="6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1-0006"/>
    <n v="6"/>
    <n v="5460448"/>
    <s v=""/>
    <s v="BRUNO RODRIGUES DA SILVA"/>
    <x v="10"/>
    <n v="0.89200000000000002"/>
    <n v="17.84"/>
    <n v="1"/>
    <x v="8"/>
    <x v="6"/>
    <n v="800"/>
    <n v="11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1-0007"/>
    <n v="7"/>
    <n v="5460449"/>
    <s v=""/>
    <s v="BRUNO RODRIGUES DA SILVA"/>
    <x v="10"/>
    <n v="0.98180000000000001"/>
    <n v="19.635000000000002"/>
    <n v="1"/>
    <x v="8"/>
    <x v="9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1-0008"/>
    <n v="8"/>
    <n v="5460450"/>
    <s v=""/>
    <s v="BRUNO RODRIGUES DA SILVA"/>
    <x v="10"/>
    <n v="0.98180000000000001"/>
    <n v="19.635000000000002"/>
    <n v="1"/>
    <x v="8"/>
    <x v="9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1-0009"/>
    <n v="9"/>
    <n v="5460451"/>
    <s v=""/>
    <s v="BRUNO RODRIGUES DA SILVA"/>
    <x v="10"/>
    <n v="0.98180000000000001"/>
    <n v="19.635000000000002"/>
    <n v="1"/>
    <x v="8"/>
    <x v="9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1-0010"/>
    <n v="10"/>
    <n v="5460452"/>
    <s v=""/>
    <s v="BRUNO RODRIGUES DA SILVA"/>
    <x v="10"/>
    <n v="0.98180000000000001"/>
    <n v="19.635000000000002"/>
    <n v="1"/>
    <x v="8"/>
    <x v="9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1-0011"/>
    <n v="11"/>
    <n v="5460453"/>
    <s v=""/>
    <s v="BRUNO RODRIGUES DA SILVA"/>
    <x v="10"/>
    <n v="0.98180000000000001"/>
    <n v="19.635000000000002"/>
    <n v="1"/>
    <x v="8"/>
    <x v="9"/>
    <n v="850"/>
    <n v="11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2-0012"/>
    <n v="12"/>
    <n v="5460454"/>
    <s v=""/>
    <s v="BRUNO RODRIGUES DA SILVA"/>
    <x v="10"/>
    <n v="0.92049999999999998"/>
    <n v="18.41"/>
    <n v="1"/>
    <x v="8"/>
    <x v="6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2-0013"/>
    <n v="13"/>
    <n v="5460455"/>
    <s v=""/>
    <s v="BRUNO RODRIGUES DA SILVA"/>
    <x v="10"/>
    <n v="0.92049999999999998"/>
    <n v="18.41"/>
    <n v="1"/>
    <x v="8"/>
    <x v="6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2-0014"/>
    <n v="14"/>
    <n v="5460456"/>
    <s v=""/>
    <s v="BRUNO RODRIGUES DA SILVA"/>
    <x v="10"/>
    <n v="0.92049999999999998"/>
    <n v="18.41"/>
    <n v="1"/>
    <x v="8"/>
    <x v="6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2-0015"/>
    <n v="15"/>
    <n v="5460457"/>
    <s v=""/>
    <s v="BRUNO RODRIGUES DA SILVA"/>
    <x v="10"/>
    <n v="0.92049999999999998"/>
    <n v="18.41"/>
    <n v="1"/>
    <x v="8"/>
    <x v="6"/>
    <n v="7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2-0016"/>
    <n v="16"/>
    <n v="5460458"/>
    <s v=""/>
    <s v="BRUNO RODRIGUES DA SILVA"/>
    <x v="10"/>
    <n v="1.0162"/>
    <n v="20.324999999999999"/>
    <n v="1"/>
    <x v="8"/>
    <x v="9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2-0017"/>
    <n v="17"/>
    <n v="5460459"/>
    <s v=""/>
    <s v="BRUNO RODRIGUES DA SILVA"/>
    <x v="10"/>
    <n v="1.0162"/>
    <n v="20.324999999999999"/>
    <n v="1"/>
    <x v="8"/>
    <x v="9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2-0018"/>
    <n v="18"/>
    <n v="5460460"/>
    <s v=""/>
    <s v="BRUNO RODRIGUES DA SILVA"/>
    <x v="10"/>
    <n v="1.0162"/>
    <n v="20.324999999999999"/>
    <n v="1"/>
    <x v="8"/>
    <x v="9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2-0019"/>
    <n v="19"/>
    <n v="5460461"/>
    <s v=""/>
    <s v="BRUNO RODRIGUES DA SILVA"/>
    <x v="10"/>
    <n v="1.0162"/>
    <n v="20.324999999999999"/>
    <n v="1"/>
    <x v="8"/>
    <x v="9"/>
    <n v="7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3-0020"/>
    <n v="20"/>
    <n v="5460462"/>
    <s v=""/>
    <s v="BRUNO RODRIGUES DA SILVA"/>
    <x v="10"/>
    <n v="0.78900000000000003"/>
    <n v="15.78"/>
    <n v="1"/>
    <x v="8"/>
    <x v="6"/>
    <n v="60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3-0021"/>
    <n v="21"/>
    <n v="5460463"/>
    <s v=""/>
    <s v="BRUNO RODRIGUES DA SILVA"/>
    <x v="10"/>
    <n v="0.88080000000000003"/>
    <n v="17.614999999999998"/>
    <n v="1"/>
    <x v="8"/>
    <x v="9"/>
    <n v="65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4-0022"/>
    <n v="22"/>
    <n v="5460464"/>
    <s v=""/>
    <s v="BRUNO RODRIGUES DA SILVA"/>
    <x v="10"/>
    <n v="0.59179999999999999"/>
    <n v="11.835000000000001"/>
    <n v="1"/>
    <x v="8"/>
    <x v="6"/>
    <n v="45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F"/>
    <x v="4"/>
    <x v="13"/>
    <n v="2"/>
    <n v="336454"/>
    <s v="0004-0023"/>
    <n v="23"/>
    <n v="5460465"/>
    <s v=""/>
    <s v="BRUNO RODRIGUES DA SILVA"/>
    <x v="10"/>
    <n v="0.59179999999999999"/>
    <n v="11.835000000000001"/>
    <n v="1"/>
    <x v="8"/>
    <x v="6"/>
    <n v="450"/>
    <n v="1315"/>
    <d v="2026-05-13T21:18:25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4-0024"/>
    <n v="24"/>
    <n v="5460466"/>
    <s v=""/>
    <s v="BRUNO RODRIGUES DA SILVA"/>
    <x v="10"/>
    <n v="0.67749999999999999"/>
    <n v="13.55"/>
    <n v="1"/>
    <x v="8"/>
    <x v="9"/>
    <n v="50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4-0025"/>
    <n v="25"/>
    <n v="5460467"/>
    <s v=""/>
    <s v="BRUNO RODRIGUES DA SILVA"/>
    <x v="10"/>
    <n v="0.67749999999999999"/>
    <n v="13.55"/>
    <n v="1"/>
    <x v="8"/>
    <x v="9"/>
    <n v="500"/>
    <n v="135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6"/>
    <x v="4"/>
    <x v="13"/>
    <n v="2"/>
    <n v="336454"/>
    <s v="0005-0026"/>
    <n v="26"/>
    <n v="5460468"/>
    <s v=""/>
    <s v="BRUNO RODRIGUES DA SILVA"/>
    <x v="10"/>
    <n v="2.1135999999999999"/>
    <n v="42.273000000000003"/>
    <n v="1"/>
    <x v="8"/>
    <x v="8"/>
    <n v="990"/>
    <n v="2135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19T00:00:00"/>
    <d v="2026-05-19T00:00:00"/>
    <d v="2026-05-19T00:00:00"/>
    <s v="FUM08-TE12"/>
    <x v="4"/>
    <x v="13"/>
    <n v="2"/>
    <n v="336454"/>
    <s v="0006-0027"/>
    <n v="27"/>
    <n v="5460469"/>
    <s v=""/>
    <s v="BRUNO RODRIGUES DA SILVA"/>
    <x v="10"/>
    <n v="0.4476"/>
    <n v="8.9517000000000007"/>
    <n v="1"/>
    <x v="8"/>
    <x v="9"/>
    <n v="788"/>
    <n v="568"/>
    <d v="2026-05-13T21:18:25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70"/>
    <s v="0001-0001"/>
    <n v="1"/>
    <n v="5460575"/>
    <s v=""/>
    <s v="RENAN FAGUNDES PEREIRA GONCALVES"/>
    <x v="2"/>
    <n v="1.222"/>
    <n v="24.44"/>
    <n v="1"/>
    <x v="7"/>
    <x v="9"/>
    <n v="650"/>
    <n v="1880"/>
    <d v="2026-05-14T09:24:44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ESI04-EF"/>
    <x v="4"/>
    <x v="13"/>
    <n v="1"/>
    <n v="336473"/>
    <s v="0000-0001"/>
    <n v="1"/>
    <n v="5460579"/>
    <s v=""/>
    <s v="CONSUMIDOR AMERICANA"/>
    <x v="2"/>
    <n v="1.825"/>
    <n v="18.2499"/>
    <n v="1"/>
    <x v="5"/>
    <x v="3"/>
    <n v="1437"/>
    <n v="1270"/>
    <d v="2026-05-14T09:26:04"/>
    <x v="13"/>
    <m/>
    <m/>
    <m/>
    <m/>
    <s v="N/R"/>
    <s v="N/R"/>
    <s v="N/R"/>
    <s v="N/R"/>
    <s v="N/R"/>
    <s v="N/R"/>
    <s v="N/R"/>
    <m/>
    <s v="N/R"/>
    <s v="N/R"/>
    <s v="N/R"/>
    <m/>
    <s v="N/R"/>
    <m/>
  </r>
  <r>
    <x v="2"/>
    <s v="Não"/>
    <m/>
    <d v="2026-05-21T00:00:00"/>
    <d v="2026-05-04T00:00:00"/>
    <d v="2026-05-21T00:00:00"/>
    <s v="ESI04-EFB"/>
    <x v="4"/>
    <x v="13"/>
    <n v="1"/>
    <n v="336473"/>
    <s v="0000-0002"/>
    <n v="2"/>
    <n v="5460580"/>
    <s v=""/>
    <s v="CONSUMIDOR AMERICANA"/>
    <x v="2"/>
    <n v="1.974"/>
    <n v="19.739999999999998"/>
    <n v="1"/>
    <x v="5"/>
    <x v="2"/>
    <n v="1200"/>
    <n v="1645"/>
    <d v="2026-05-14T09:26:04"/>
    <x v="13"/>
    <m/>
    <m/>
    <m/>
    <s v="N/R"/>
    <s v="N/R"/>
    <s v="N/R"/>
    <s v="N/R"/>
    <s v="N/R"/>
    <m/>
    <s v="N/R"/>
    <s v="N/R"/>
    <m/>
    <s v="N/R"/>
    <s v="N/R"/>
    <s v="N/R"/>
    <m/>
    <s v="N/R"/>
    <m/>
  </r>
  <r>
    <x v="2"/>
    <s v="Não"/>
    <m/>
    <d v="2026-05-21T00:00:00"/>
    <d v="2026-05-04T00:00:00"/>
    <d v="2026-05-21T00:00:00"/>
    <s v="ESI04-EFB"/>
    <x v="4"/>
    <x v="13"/>
    <n v="1"/>
    <n v="336475"/>
    <s v="0000-0001"/>
    <n v="1"/>
    <n v="5460582"/>
    <s v=""/>
    <s v="M&amp;G VID"/>
    <x v="2"/>
    <n v="0.8"/>
    <n v="8"/>
    <n v="1"/>
    <x v="5"/>
    <x v="2"/>
    <n v="800"/>
    <n v="1000"/>
    <d v="2026-05-14T09:26:44"/>
    <x v="13"/>
    <m/>
    <m/>
    <m/>
    <s v="N/R"/>
    <s v="N/R"/>
    <s v="N/R"/>
    <s v="N/R"/>
    <s v="N/R"/>
    <m/>
    <s v="N/R"/>
    <s v="N/R"/>
    <m/>
    <s v="N/R"/>
    <s v="N/R"/>
    <s v="N/R"/>
    <m/>
    <s v="N/R"/>
    <m/>
  </r>
  <r>
    <x v="2"/>
    <s v="Não"/>
    <m/>
    <d v="2026-05-21T00:00:00"/>
    <d v="2026-05-04T00:00:00"/>
    <d v="2026-05-21T00:00:00"/>
    <s v="INC08-TE12"/>
    <x v="4"/>
    <x v="13"/>
    <n v="2"/>
    <n v="336476"/>
    <s v="0001-0001"/>
    <n v="1"/>
    <n v="5460583"/>
    <s v=""/>
    <s v="M&amp;G VID"/>
    <x v="2"/>
    <n v="1.4490000000000001"/>
    <n v="28.98"/>
    <n v="1"/>
    <x v="7"/>
    <x v="9"/>
    <n v="600"/>
    <n v="2415"/>
    <d v="2026-05-14T09:27:10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476"/>
    <s v="0001-0002"/>
    <n v="2"/>
    <n v="5460584"/>
    <s v=""/>
    <s v="M&amp;G VID"/>
    <x v="2"/>
    <n v="0.71250000000000002"/>
    <n v="14.25"/>
    <n v="1"/>
    <x v="7"/>
    <x v="6"/>
    <n v="300"/>
    <n v="2375"/>
    <d v="2026-05-14T09:27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78"/>
    <s v="0000-0001"/>
    <n v="1"/>
    <n v="5460585"/>
    <s v=""/>
    <s v="M&amp;G VID"/>
    <x v="2"/>
    <n v="0.255"/>
    <n v="3.8250000000000002"/>
    <n v="1"/>
    <x v="9"/>
    <x v="6"/>
    <n v="600"/>
    <n v="425"/>
    <d v="2026-05-14T09:27:3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78"/>
    <s v="0000-0002"/>
    <n v="2"/>
    <n v="5460586"/>
    <s v=""/>
    <s v="M&amp;G VID"/>
    <x v="2"/>
    <n v="0.61419999999999997"/>
    <n v="9.2136999999999993"/>
    <n v="1"/>
    <x v="9"/>
    <x v="6"/>
    <n v="650"/>
    <n v="945"/>
    <d v="2026-05-14T09:27:3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79"/>
    <s v="0001-0001"/>
    <n v="1"/>
    <n v="5460587"/>
    <s v=""/>
    <s v="M&amp;G VID"/>
    <x v="2"/>
    <n v="1.5503"/>
    <n v="31.006"/>
    <n v="1"/>
    <x v="7"/>
    <x v="8"/>
    <n v="740"/>
    <n v="2095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79"/>
    <s v="0002-0002"/>
    <n v="2"/>
    <n v="5460588"/>
    <s v=""/>
    <s v="M&amp;G VID"/>
    <x v="2"/>
    <n v="0.36480000000000001"/>
    <n v="7.2960000000000003"/>
    <n v="1"/>
    <x v="7"/>
    <x v="9"/>
    <n v="760"/>
    <n v="480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79"/>
    <s v="0003-0003"/>
    <n v="3"/>
    <n v="5460589"/>
    <s v=""/>
    <s v="M&amp;G VID"/>
    <x v="2"/>
    <n v="0.2883"/>
    <n v="5.766"/>
    <n v="1"/>
    <x v="7"/>
    <x v="9"/>
    <n v="620"/>
    <n v="465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79"/>
    <s v="0004-0004"/>
    <n v="4"/>
    <n v="5460590"/>
    <s v=""/>
    <s v="M&amp;G VID"/>
    <x v="2"/>
    <n v="0.6825"/>
    <n v="13.65"/>
    <n v="1"/>
    <x v="7"/>
    <x v="9"/>
    <n v="700"/>
    <n v="975"/>
    <d v="2026-05-14T09:28:1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80"/>
    <s v="0000-0001"/>
    <n v="1"/>
    <n v="5460591"/>
    <s v=""/>
    <s v="M&amp;G VID"/>
    <x v="2"/>
    <n v="0.16250000000000001"/>
    <n v="2.4371"/>
    <n v="1"/>
    <x v="9"/>
    <x v="6"/>
    <n v="485"/>
    <n v="335"/>
    <d v="2026-05-14T09:28:5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80"/>
    <s v="0000-0002"/>
    <n v="2"/>
    <n v="5460592"/>
    <s v=""/>
    <s v="M&amp;G VID"/>
    <x v="2"/>
    <n v="0.26100000000000001"/>
    <n v="3.915"/>
    <n v="1"/>
    <x v="9"/>
    <x v="6"/>
    <n v="600"/>
    <n v="435"/>
    <d v="2026-05-14T09:28:5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482"/>
    <s v="0001-0001"/>
    <n v="1"/>
    <n v="5460623"/>
    <s v=""/>
    <s v="ANTONIO ADECI DUARTE"/>
    <x v="2"/>
    <n v="0.70120000000000005"/>
    <n v="14.025"/>
    <n v="1"/>
    <x v="8"/>
    <x v="6"/>
    <n v="750"/>
    <n v="935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482"/>
    <s v="0001-0002"/>
    <n v="2"/>
    <n v="5460624"/>
    <s v=""/>
    <s v="ANTONIO ADECI DUARTE"/>
    <x v="2"/>
    <n v="0.70120000000000005"/>
    <n v="14.025"/>
    <n v="1"/>
    <x v="8"/>
    <x v="6"/>
    <n v="750"/>
    <n v="935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482"/>
    <s v="0001-0003"/>
    <n v="3"/>
    <n v="5460625"/>
    <s v=""/>
    <s v="ANTONIO ADECI DUARTE"/>
    <x v="2"/>
    <n v="0.70120000000000005"/>
    <n v="14.025"/>
    <n v="1"/>
    <x v="8"/>
    <x v="6"/>
    <n v="750"/>
    <n v="935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E12"/>
    <x v="4"/>
    <x v="13"/>
    <n v="2"/>
    <n v="336482"/>
    <s v="0001-0004"/>
    <n v="4"/>
    <n v="5460626"/>
    <s v=""/>
    <s v="ANTONIO ADECI DUARTE"/>
    <x v="2"/>
    <n v="0.78"/>
    <n v="15.6"/>
    <n v="1"/>
    <x v="8"/>
    <x v="9"/>
    <n v="800"/>
    <n v="97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E12"/>
    <x v="4"/>
    <x v="13"/>
    <n v="2"/>
    <n v="336482"/>
    <s v="0001-0005"/>
    <n v="5"/>
    <n v="5460627"/>
    <s v=""/>
    <s v="ANTONIO ADECI DUARTE"/>
    <x v="2"/>
    <n v="0.78"/>
    <n v="15.6"/>
    <n v="1"/>
    <x v="8"/>
    <x v="9"/>
    <n v="800"/>
    <n v="97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E12"/>
    <x v="4"/>
    <x v="13"/>
    <n v="2"/>
    <n v="336482"/>
    <s v="0001-0006"/>
    <n v="6"/>
    <n v="5460628"/>
    <s v=""/>
    <s v="ANTONIO ADECI DUARTE"/>
    <x v="2"/>
    <n v="0.78"/>
    <n v="15.6"/>
    <n v="1"/>
    <x v="8"/>
    <x v="9"/>
    <n v="800"/>
    <n v="97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E16"/>
    <x v="4"/>
    <x v="13"/>
    <n v="2"/>
    <n v="336482"/>
    <s v="0002-0007"/>
    <n v="7"/>
    <n v="5460629"/>
    <s v=""/>
    <s v="ANTONIO ADECI DUARTE"/>
    <x v="2"/>
    <n v="1.5935999999999999"/>
    <n v="31.870999999999999"/>
    <n v="1"/>
    <x v="8"/>
    <x v="8"/>
    <n v="785"/>
    <n v="2030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E12"/>
    <x v="4"/>
    <x v="13"/>
    <n v="2"/>
    <n v="336482"/>
    <s v="0003-0008"/>
    <n v="8"/>
    <n v="5460630"/>
    <s v=""/>
    <s v="ANTONIO ADECI DUARTE"/>
    <x v="2"/>
    <n v="0.46579999999999999"/>
    <n v="9.3160000000000007"/>
    <n v="1"/>
    <x v="8"/>
    <x v="9"/>
    <n v="680"/>
    <n v="685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482"/>
    <s v="0004-0009"/>
    <n v="9"/>
    <n v="5460631"/>
    <s v=""/>
    <s v="ANTONIO ADECI DUARTE"/>
    <x v="2"/>
    <n v="2.04"/>
    <n v="40.799999999999997"/>
    <n v="1"/>
    <x v="8"/>
    <x v="6"/>
    <n v="1000"/>
    <n v="2040"/>
    <d v="2026-05-14T09:30:0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E12"/>
    <x v="4"/>
    <x v="13"/>
    <n v="2"/>
    <n v="336482"/>
    <s v="0004-0010"/>
    <n v="10"/>
    <n v="5460632"/>
    <s v=""/>
    <s v="ANTONIO ADECI DUARTE"/>
    <x v="2"/>
    <n v="2.1840000000000002"/>
    <n v="43.68"/>
    <n v="1"/>
    <x v="8"/>
    <x v="9"/>
    <n v="1050"/>
    <n v="2080"/>
    <d v="2026-05-14T09:30:0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E16"/>
    <x v="4"/>
    <x v="13"/>
    <n v="2"/>
    <n v="336483"/>
    <s v="0001-0001"/>
    <n v="1"/>
    <n v="5460633"/>
    <s v=""/>
    <s v="ANTONIO ADECI DUARTE"/>
    <x v="2"/>
    <n v="1.6289"/>
    <n v="32.577500000000001"/>
    <n v="1"/>
    <x v="8"/>
    <x v="8"/>
    <n v="785"/>
    <n v="2075"/>
    <d v="2026-05-14T09:30:49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85"/>
    <s v="0001-0001"/>
    <n v="1"/>
    <n v="5460635"/>
    <s v=""/>
    <s v="M&amp;G VID"/>
    <x v="2"/>
    <n v="0.18190000000000001"/>
    <n v="3.6375000000000002"/>
    <n v="1"/>
    <x v="7"/>
    <x v="9"/>
    <n v="485"/>
    <n v="3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85"/>
    <s v="0002-0002"/>
    <n v="2"/>
    <n v="5460636"/>
    <s v=""/>
    <s v="M&amp;G VID"/>
    <x v="2"/>
    <n v="0.30399999999999999"/>
    <n v="6.08"/>
    <n v="1"/>
    <x v="7"/>
    <x v="9"/>
    <n v="640"/>
    <n v="4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5"/>
    <s v="0003-0003"/>
    <n v="3"/>
    <n v="5460637"/>
    <s v=""/>
    <s v="M&amp;G VID"/>
    <x v="2"/>
    <n v="1.8585"/>
    <n v="37.17"/>
    <n v="1"/>
    <x v="7"/>
    <x v="8"/>
    <n v="885"/>
    <n v="2100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5"/>
    <s v="0004-0004"/>
    <n v="4"/>
    <n v="5460638"/>
    <s v=""/>
    <s v="M&amp;G VID"/>
    <x v="2"/>
    <n v="1.4318"/>
    <n v="28.635000000000002"/>
    <n v="1"/>
    <x v="7"/>
    <x v="8"/>
    <n v="690"/>
    <n v="20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85"/>
    <s v="0005-0005"/>
    <n v="5"/>
    <n v="5460639"/>
    <s v=""/>
    <s v="M&amp;G VID"/>
    <x v="2"/>
    <n v="0.3634"/>
    <n v="7.2675000000000001"/>
    <n v="1"/>
    <x v="7"/>
    <x v="9"/>
    <n v="765"/>
    <n v="475"/>
    <d v="2026-05-14T09:32:15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6"/>
    <s v="0001-0001"/>
    <n v="1"/>
    <n v="5460640"/>
    <s v=""/>
    <s v="DISK VIDROS"/>
    <x v="2"/>
    <n v="1.5857000000000001"/>
    <n v="31.713999999999999"/>
    <n v="1"/>
    <x v="7"/>
    <x v="8"/>
    <n v="785"/>
    <n v="2020"/>
    <d v="2026-05-14T09:32:59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6"/>
    <s v="0002-0002"/>
    <n v="2"/>
    <n v="5460641"/>
    <s v=""/>
    <s v="DISK VIDROS"/>
    <x v="2"/>
    <n v="1.5768"/>
    <n v="31.536000000000001"/>
    <n v="1"/>
    <x v="7"/>
    <x v="8"/>
    <n v="730"/>
    <n v="2160"/>
    <d v="2026-05-14T09:32:59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87"/>
    <s v="0000-0001"/>
    <n v="1"/>
    <n v="5460642"/>
    <s v=""/>
    <s v="M&amp;G VID"/>
    <x v="2"/>
    <n v="0.7802"/>
    <n v="11.702999999999999"/>
    <n v="1"/>
    <x v="9"/>
    <x v="6"/>
    <n v="830"/>
    <n v="940"/>
    <d v="2026-05-14T09:33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87"/>
    <s v="0000-0002"/>
    <n v="2"/>
    <n v="5460643"/>
    <s v=""/>
    <s v="M&amp;G VID"/>
    <x v="2"/>
    <n v="0.25280000000000002"/>
    <n v="3.7919999999999998"/>
    <n v="1"/>
    <x v="9"/>
    <x v="6"/>
    <n v="640"/>
    <n v="395"/>
    <d v="2026-05-14T09:33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488"/>
    <s v="0001-0001"/>
    <n v="1"/>
    <n v="5460644"/>
    <s v=""/>
    <s v="VID MANIA"/>
    <x v="2"/>
    <n v="1.56"/>
    <n v="31.2"/>
    <n v="1"/>
    <x v="7"/>
    <x v="6"/>
    <n v="750"/>
    <n v="2080"/>
    <d v="2026-05-14T09:33:5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88"/>
    <s v="0001-0002"/>
    <n v="2"/>
    <n v="5460645"/>
    <s v=""/>
    <s v="VID MANIA"/>
    <x v="2"/>
    <n v="1.696"/>
    <n v="33.92"/>
    <n v="1"/>
    <x v="7"/>
    <x v="9"/>
    <n v="800"/>
    <n v="2120"/>
    <d v="2026-05-14T09:33:59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8"/>
    <s v="0002-0003"/>
    <n v="3"/>
    <n v="5460646"/>
    <s v=""/>
    <s v="VID MANIA"/>
    <x v="2"/>
    <n v="1.4454"/>
    <n v="28.907"/>
    <n v="1"/>
    <x v="7"/>
    <x v="8"/>
    <n v="685"/>
    <n v="2110"/>
    <d v="2026-05-14T09:33:59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8"/>
    <s v="0003-0004"/>
    <n v="4"/>
    <n v="5460647"/>
    <s v=""/>
    <s v="VID MANIA"/>
    <x v="2"/>
    <n v="1.6564000000000001"/>
    <n v="33.127000000000002"/>
    <n v="1"/>
    <x v="7"/>
    <x v="8"/>
    <n v="785"/>
    <n v="2110"/>
    <d v="2026-05-14T09:33:59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9"/>
    <s v="0001-0001"/>
    <n v="1"/>
    <n v="5460648"/>
    <s v=""/>
    <s v="M&amp;G VID"/>
    <x v="2"/>
    <n v="2.1030000000000002"/>
    <n v="42.0595"/>
    <n v="1"/>
    <x v="7"/>
    <x v="8"/>
    <n v="985"/>
    <n v="2135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89"/>
    <s v="0002-0002"/>
    <n v="2"/>
    <n v="5460649"/>
    <s v=""/>
    <s v="M&amp;G VID"/>
    <x v="2"/>
    <n v="1.5563"/>
    <n v="31.125"/>
    <n v="1"/>
    <x v="7"/>
    <x v="8"/>
    <n v="750"/>
    <n v="2075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89"/>
    <s v="0003-0003"/>
    <n v="3"/>
    <n v="5460650"/>
    <s v=""/>
    <s v="M&amp;G VID"/>
    <x v="2"/>
    <n v="0.82320000000000004"/>
    <n v="16.463999999999999"/>
    <n v="1"/>
    <x v="7"/>
    <x v="9"/>
    <n v="840"/>
    <n v="980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89"/>
    <s v="0004-0004"/>
    <n v="4"/>
    <n v="5460651"/>
    <s v=""/>
    <s v="M&amp;G VID"/>
    <x v="2"/>
    <n v="0.27839999999999998"/>
    <n v="5.5679999999999996"/>
    <n v="1"/>
    <x v="7"/>
    <x v="9"/>
    <n v="640"/>
    <n v="435"/>
    <d v="2026-05-14T09:34:47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90"/>
    <s v="0001-0001"/>
    <n v="1"/>
    <n v="5460652"/>
    <s v=""/>
    <s v="M&amp;G VID"/>
    <x v="2"/>
    <n v="0.91579999999999995"/>
    <n v="18.315000000000001"/>
    <n v="1"/>
    <x v="7"/>
    <x v="8"/>
    <n v="555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90"/>
    <s v="0002-0002"/>
    <n v="2"/>
    <n v="5460653"/>
    <s v=""/>
    <s v="M&amp;G VID"/>
    <x v="2"/>
    <n v="1.0642"/>
    <n v="21.285"/>
    <n v="1"/>
    <x v="7"/>
    <x v="8"/>
    <n v="645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90"/>
    <s v="0003-0003"/>
    <n v="3"/>
    <n v="5460654"/>
    <s v=""/>
    <s v="M&amp;G VID"/>
    <x v="2"/>
    <n v="1.056"/>
    <n v="21.12"/>
    <n v="1"/>
    <x v="7"/>
    <x v="8"/>
    <n v="640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90"/>
    <s v="0004-0004"/>
    <n v="4"/>
    <n v="5460655"/>
    <s v=""/>
    <s v="M&amp;G VID"/>
    <x v="2"/>
    <n v="1.0478000000000001"/>
    <n v="20.954999999999998"/>
    <n v="1"/>
    <x v="7"/>
    <x v="8"/>
    <n v="635"/>
    <n v="1650"/>
    <d v="2026-05-14T09:35:3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492"/>
    <s v="0001-0001"/>
    <n v="1"/>
    <n v="5460657"/>
    <s v=""/>
    <s v="DUANI AP FERREIRA ARAUJO"/>
    <x v="2"/>
    <n v="1.8708"/>
    <n v="37.414999999999999"/>
    <n v="1"/>
    <x v="7"/>
    <x v="6"/>
    <n v="875"/>
    <n v="2138"/>
    <d v="2026-05-14T09:36:5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92"/>
    <s v="0001-0002"/>
    <n v="2"/>
    <n v="5460658"/>
    <s v=""/>
    <s v="DUANI AP FERREIRA ARAUJO"/>
    <x v="2"/>
    <n v="2.0255000000000001"/>
    <n v="40.510800000000003"/>
    <n v="1"/>
    <x v="7"/>
    <x v="9"/>
    <n v="930"/>
    <n v="2178"/>
    <d v="2026-05-14T09:36:59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93"/>
    <s v="0001-0001"/>
    <n v="1"/>
    <n v="5460659"/>
    <s v=""/>
    <s v="JOSE MILTON BELARMINO DOS SANTOS"/>
    <x v="2"/>
    <n v="1.5935999999999999"/>
    <n v="31.872"/>
    <n v="1"/>
    <x v="7"/>
    <x v="8"/>
    <n v="830"/>
    <n v="1920"/>
    <d v="2026-05-14T09:37:3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493"/>
    <s v="0002-0002"/>
    <n v="2"/>
    <n v="5460660"/>
    <s v=""/>
    <s v="JOSE MILTON BELARMINO DOS SANTOS"/>
    <x v="2"/>
    <n v="0.37009999999999998"/>
    <n v="7.4015000000000004"/>
    <n v="1"/>
    <x v="7"/>
    <x v="9"/>
    <n v="655"/>
    <n v="565"/>
    <d v="2026-05-14T09:37:3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493"/>
    <s v="0003-0003"/>
    <n v="3"/>
    <n v="5460661"/>
    <s v=""/>
    <s v="JOSE MILTON BELARMINO DOS SANTOS"/>
    <x v="2"/>
    <n v="0.46579999999999999"/>
    <n v="9.3160000000000007"/>
    <n v="1"/>
    <x v="7"/>
    <x v="8"/>
    <n v="680"/>
    <n v="685"/>
    <d v="2026-05-14T09:37:32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95"/>
    <s v="0000-0001"/>
    <n v="1"/>
    <n v="5460663"/>
    <s v=""/>
    <s v="DUANI AP FERREIRA ARAUJO"/>
    <x v="2"/>
    <n v="0.76429999999999998"/>
    <n v="11.465"/>
    <n v="1"/>
    <x v="9"/>
    <x v="6"/>
    <n v="713"/>
    <n v="1072"/>
    <d v="2026-05-14T09:38:0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495"/>
    <s v="0000-0002"/>
    <n v="2"/>
    <n v="5460664"/>
    <s v=""/>
    <s v="DUANI AP FERREIRA ARAUJO"/>
    <x v="2"/>
    <n v="0.76429999999999998"/>
    <n v="11.465"/>
    <n v="1"/>
    <x v="9"/>
    <x v="6"/>
    <n v="713"/>
    <n v="1072"/>
    <d v="2026-05-14T09:38:0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499"/>
    <s v="0000-0001"/>
    <n v="1"/>
    <n v="5460670"/>
    <s v=""/>
    <s v="DUANI AP FERREIRA ARAUJO"/>
    <x v="2"/>
    <n v="1.952"/>
    <n v="39.039000000000001"/>
    <n v="1"/>
    <x v="7"/>
    <x v="6"/>
    <n v="715"/>
    <n v="2730"/>
    <d v="2026-05-14T09:39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499"/>
    <s v="0000-0002"/>
    <n v="2"/>
    <n v="5460671"/>
    <s v=""/>
    <s v="DUANI AP FERREIRA ARAUJO"/>
    <x v="2"/>
    <n v="1.9728000000000001"/>
    <n v="39.456000000000003"/>
    <n v="1"/>
    <x v="7"/>
    <x v="6"/>
    <n v="720"/>
    <n v="2740"/>
    <d v="2026-05-14T09:39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ESI04-EF"/>
    <x v="4"/>
    <x v="13"/>
    <n v="1"/>
    <n v="336501"/>
    <s v="0000-0001"/>
    <n v="1"/>
    <n v="5460678"/>
    <s v=""/>
    <s v="DUANI AP FERREIRA ARAUJO"/>
    <x v="2"/>
    <n v="0.88200000000000001"/>
    <n v="8.82"/>
    <n v="1"/>
    <x v="5"/>
    <x v="3"/>
    <n v="700"/>
    <n v="1260"/>
    <d v="2026-05-14T09:39:58"/>
    <x v="13"/>
    <m/>
    <m/>
    <m/>
    <m/>
    <s v="N/R"/>
    <s v="N/R"/>
    <s v="N/R"/>
    <s v="N/R"/>
    <s v="N/R"/>
    <s v="N/R"/>
    <s v="N/R"/>
    <m/>
    <s v="N/R"/>
    <s v="N/R"/>
    <s v="N/R"/>
    <m/>
    <s v="N/R"/>
    <m/>
  </r>
  <r>
    <x v="2"/>
    <s v="Não"/>
    <m/>
    <d v="2026-05-21T00:00:00"/>
    <d v="2026-05-04T00:00:00"/>
    <d v="2026-05-21T00:00:00"/>
    <s v="INC06-TF"/>
    <x v="4"/>
    <x v="13"/>
    <n v="2"/>
    <n v="336502"/>
    <s v="0000-0001"/>
    <n v="1"/>
    <n v="5460679"/>
    <s v=""/>
    <s v="ME VIDROS IRMAO"/>
    <x v="2"/>
    <n v="0.48060000000000003"/>
    <n v="7.2089999999999996"/>
    <n v="1"/>
    <x v="9"/>
    <x v="6"/>
    <n v="54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502"/>
    <s v="0000-0002"/>
    <n v="2"/>
    <n v="5460680"/>
    <s v=""/>
    <s v="ME VIDROS IRMAO"/>
    <x v="2"/>
    <n v="0.48060000000000003"/>
    <n v="7.2089999999999996"/>
    <n v="1"/>
    <x v="9"/>
    <x v="6"/>
    <n v="54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502"/>
    <s v="0000-0003"/>
    <n v="3"/>
    <n v="5460681"/>
    <s v=""/>
    <s v="ME VIDROS IRMAO"/>
    <x v="2"/>
    <n v="0.60519999999999996"/>
    <n v="9.0779999999999994"/>
    <n v="1"/>
    <x v="9"/>
    <x v="6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502"/>
    <s v="0000-0004"/>
    <n v="4"/>
    <n v="5460682"/>
    <s v=""/>
    <s v="ME VIDROS IRMAO"/>
    <x v="2"/>
    <n v="0.60519999999999996"/>
    <n v="9.0779999999999994"/>
    <n v="1"/>
    <x v="9"/>
    <x v="6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502"/>
    <s v="0000-0005"/>
    <n v="5"/>
    <n v="5460683"/>
    <s v=""/>
    <s v="ME VIDROS IRMAO"/>
    <x v="2"/>
    <n v="0.60519999999999996"/>
    <n v="9.0779999999999994"/>
    <n v="1"/>
    <x v="9"/>
    <x v="6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502"/>
    <s v="0000-0006"/>
    <n v="6"/>
    <n v="5460684"/>
    <s v=""/>
    <s v="ME VIDROS IRMAO"/>
    <x v="2"/>
    <n v="0.60519999999999996"/>
    <n v="9.0779999999999994"/>
    <n v="1"/>
    <x v="9"/>
    <x v="6"/>
    <n v="680"/>
    <n v="890"/>
    <d v="2026-05-14T09:40:2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503"/>
    <s v="0001-0001"/>
    <n v="1"/>
    <n v="5460685"/>
    <s v=""/>
    <s v="ME VIDROS IRMAO"/>
    <x v="2"/>
    <n v="1.159"/>
    <n v="23.18"/>
    <n v="1"/>
    <x v="7"/>
    <x v="9"/>
    <n v="500"/>
    <n v="2318"/>
    <d v="2026-05-14T09:41:16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503"/>
    <s v="0001-0002"/>
    <n v="2"/>
    <n v="5460686"/>
    <s v=""/>
    <s v="ME VIDROS IRMAO"/>
    <x v="2"/>
    <n v="1.1415"/>
    <n v="22.83"/>
    <n v="1"/>
    <x v="7"/>
    <x v="6"/>
    <n v="500"/>
    <n v="2283"/>
    <d v="2026-05-14T09:41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503"/>
    <s v="0002-0003"/>
    <n v="3"/>
    <n v="5460687"/>
    <s v=""/>
    <s v="ME VIDROS IRMAO"/>
    <x v="2"/>
    <n v="1.115"/>
    <n v="22.3"/>
    <n v="1"/>
    <x v="7"/>
    <x v="9"/>
    <n v="500"/>
    <n v="2230"/>
    <d v="2026-05-14T09:41:16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503"/>
    <s v="0002-0004"/>
    <n v="4"/>
    <n v="5460688"/>
    <s v=""/>
    <s v="ME VIDROS IRMAO"/>
    <x v="2"/>
    <n v="1.0974999999999999"/>
    <n v="21.95"/>
    <n v="1"/>
    <x v="7"/>
    <x v="6"/>
    <n v="500"/>
    <n v="2195"/>
    <d v="2026-05-14T09:41:1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503"/>
    <s v="0003-0005"/>
    <n v="5"/>
    <n v="5460689"/>
    <s v=""/>
    <s v="ME VIDROS IRMAO"/>
    <x v="2"/>
    <n v="2.1158000000000001"/>
    <n v="42.314999999999998"/>
    <n v="1"/>
    <x v="7"/>
    <x v="8"/>
    <n v="930"/>
    <n v="2275"/>
    <d v="2026-05-14T09:41:16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504"/>
    <s v="0000-0001"/>
    <n v="1"/>
    <n v="5460690"/>
    <s v=""/>
    <s v="SERGIO MARCIO MILANI"/>
    <x v="2"/>
    <n v="0.38069999999999998"/>
    <n v="7.6139999999999999"/>
    <n v="1"/>
    <x v="7"/>
    <x v="6"/>
    <n v="810"/>
    <n v="470"/>
    <d v="2026-05-14T09:41:46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506"/>
    <s v="0001-0001"/>
    <n v="1"/>
    <n v="5460694"/>
    <s v=""/>
    <s v="CONSUMIDOR AMERICANA"/>
    <x v="2"/>
    <n v="1.3732"/>
    <n v="27.464500000000001"/>
    <n v="1"/>
    <x v="7"/>
    <x v="8"/>
    <n v="665"/>
    <n v="2065"/>
    <d v="2026-05-14T09:42:13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507"/>
    <s v="0000-0001"/>
    <n v="1"/>
    <n v="5460695"/>
    <s v=""/>
    <s v="SERGIO MARCIO MILANI"/>
    <x v="2"/>
    <n v="0.44879999999999998"/>
    <n v="8.9749999999999996"/>
    <n v="1"/>
    <x v="8"/>
    <x v="6"/>
    <n v="625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507"/>
    <s v="0000-0002"/>
    <n v="2"/>
    <n v="5460696"/>
    <s v=""/>
    <s v="SERGIO MARCIO MILANI"/>
    <x v="2"/>
    <n v="0.44879999999999998"/>
    <n v="8.9749999999999996"/>
    <n v="1"/>
    <x v="8"/>
    <x v="6"/>
    <n v="625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507"/>
    <s v="0000-0003"/>
    <n v="3"/>
    <n v="5460697"/>
    <s v=""/>
    <s v="SERGIO MARCIO MILANI"/>
    <x v="2"/>
    <n v="0.30869999999999997"/>
    <n v="6.1748000000000003"/>
    <n v="1"/>
    <x v="8"/>
    <x v="6"/>
    <n v="430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FUM08-TF"/>
    <x v="4"/>
    <x v="13"/>
    <n v="2"/>
    <n v="336507"/>
    <s v="0000-0004"/>
    <n v="4"/>
    <n v="5460698"/>
    <s v=""/>
    <s v="SERGIO MARCIO MILANI"/>
    <x v="2"/>
    <n v="0.30869999999999997"/>
    <n v="6.1748000000000003"/>
    <n v="1"/>
    <x v="8"/>
    <x v="6"/>
    <n v="430"/>
    <n v="718"/>
    <d v="2026-05-14T09:42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ESI04-EF"/>
    <x v="4"/>
    <x v="13"/>
    <n v="1"/>
    <n v="336508"/>
    <s v="0000-0001"/>
    <n v="1"/>
    <n v="5460699"/>
    <s v=""/>
    <s v="ZELAO MOVEIS"/>
    <x v="2"/>
    <n v="1.8944000000000001"/>
    <n v="18.943999999999999"/>
    <n v="1"/>
    <x v="5"/>
    <x v="3"/>
    <n v="1480"/>
    <n v="1280"/>
    <d v="2026-05-14T09:43:15"/>
    <x v="13"/>
    <m/>
    <m/>
    <m/>
    <m/>
    <s v="N/R"/>
    <s v="N/R"/>
    <s v="N/R"/>
    <s v="N/R"/>
    <s v="N/R"/>
    <s v="N/R"/>
    <s v="N/R"/>
    <m/>
    <s v="N/R"/>
    <s v="N/R"/>
    <s v="N/R"/>
    <m/>
    <s v="N/R"/>
    <m/>
  </r>
  <r>
    <x v="2"/>
    <s v="Não"/>
    <m/>
    <d v="2026-05-21T00:00:00"/>
    <d v="2026-05-04T00:00:00"/>
    <d v="2026-05-21T00:00:00"/>
    <s v="ESI04-EFB"/>
    <x v="4"/>
    <x v="13"/>
    <n v="1"/>
    <n v="336509"/>
    <s v="0000-0001"/>
    <n v="1"/>
    <n v="5460700"/>
    <s v=""/>
    <s v="SARACURA VIDROS"/>
    <x v="2"/>
    <n v="1.6"/>
    <n v="16"/>
    <n v="1"/>
    <x v="5"/>
    <x v="2"/>
    <n v="1600"/>
    <n v="1000"/>
    <d v="2026-05-14T09:43:40"/>
    <x v="13"/>
    <m/>
    <m/>
    <m/>
    <s v="N/R"/>
    <s v="N/R"/>
    <s v="N/R"/>
    <s v="N/R"/>
    <s v="N/R"/>
    <m/>
    <s v="N/R"/>
    <s v="N/R"/>
    <m/>
    <s v="N/R"/>
    <s v="N/R"/>
    <s v="N/R"/>
    <m/>
    <s v="N/R"/>
    <m/>
  </r>
  <r>
    <x v="2"/>
    <s v="Não"/>
    <m/>
    <d v="2026-05-21T00:00:00"/>
    <d v="2026-05-04T00:00:00"/>
    <d v="2026-05-21T00:00:00"/>
    <s v="INC08-TE12"/>
    <x v="4"/>
    <x v="13"/>
    <n v="2"/>
    <n v="336510"/>
    <s v="0001-0001"/>
    <n v="1"/>
    <n v="5460701"/>
    <s v=""/>
    <s v="VEP"/>
    <x v="2"/>
    <n v="0.5645"/>
    <n v="11.2905"/>
    <n v="1"/>
    <x v="7"/>
    <x v="9"/>
    <n v="585"/>
    <n v="965"/>
    <d v="2026-05-14T09:44:1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510"/>
    <s v="0002-0002"/>
    <n v="2"/>
    <n v="5460702"/>
    <s v=""/>
    <s v="VEP"/>
    <x v="2"/>
    <n v="0.2135"/>
    <n v="4.2705000000000002"/>
    <n v="1"/>
    <x v="7"/>
    <x v="9"/>
    <n v="585"/>
    <n v="365"/>
    <d v="2026-05-14T09:44:1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510"/>
    <s v="0002-0003"/>
    <n v="3"/>
    <n v="5460703"/>
    <s v=""/>
    <s v="VEP"/>
    <x v="2"/>
    <n v="0.2135"/>
    <n v="4.2705000000000002"/>
    <n v="1"/>
    <x v="7"/>
    <x v="9"/>
    <n v="585"/>
    <n v="365"/>
    <d v="2026-05-14T09:44:18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6525"/>
    <s v="0000-0001"/>
    <n v="1"/>
    <n v="5460766"/>
    <s v=""/>
    <s v="J E VIDROS"/>
    <x v="6"/>
    <n v="1.2748999999999999"/>
    <n v="25.498000000000001"/>
    <n v="1"/>
    <x v="7"/>
    <x v="6"/>
    <n v="610"/>
    <n v="2090"/>
    <d v="2026-05-14T09:50:5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6525"/>
    <s v="0000-0002"/>
    <n v="2"/>
    <n v="5460767"/>
    <s v=""/>
    <s v="J E VIDROS"/>
    <x v="6"/>
    <n v="1.2748999999999999"/>
    <n v="25.498000000000001"/>
    <n v="1"/>
    <x v="7"/>
    <x v="6"/>
    <n v="610"/>
    <n v="2090"/>
    <d v="2026-05-14T09:50:5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6525"/>
    <s v="0001-0003"/>
    <n v="3"/>
    <n v="5460768"/>
    <s v=""/>
    <s v="J E VIDROS"/>
    <x v="6"/>
    <n v="1.3845000000000001"/>
    <n v="27.69"/>
    <n v="1"/>
    <x v="7"/>
    <x v="9"/>
    <n v="650"/>
    <n v="2130"/>
    <d v="2026-05-14T09:50:50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6525"/>
    <s v="0001-0004"/>
    <n v="4"/>
    <n v="5460769"/>
    <s v=""/>
    <s v="J E VIDROS"/>
    <x v="6"/>
    <n v="1.3845000000000001"/>
    <n v="27.69"/>
    <n v="1"/>
    <x v="7"/>
    <x v="9"/>
    <n v="650"/>
    <n v="2130"/>
    <d v="2026-05-14T09:50:50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6526"/>
    <s v="0000-0001"/>
    <n v="1"/>
    <n v="5460770"/>
    <s v=""/>
    <s v="CONSUMIDOR RENAN"/>
    <x v="6"/>
    <n v="0.38129999999999997"/>
    <n v="7.6260000000000003"/>
    <n v="1"/>
    <x v="7"/>
    <x v="6"/>
    <n v="930"/>
    <n v="410"/>
    <d v="2026-05-14T09:51:1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6"/>
    <x v="4"/>
    <x v="13"/>
    <n v="2"/>
    <n v="336526"/>
    <s v="0002-0002"/>
    <n v="2"/>
    <n v="5460771"/>
    <s v=""/>
    <s v="CONSUMIDOR RENAN"/>
    <x v="6"/>
    <n v="1.9802999999999999"/>
    <n v="39.606000000000002"/>
    <n v="1"/>
    <x v="7"/>
    <x v="8"/>
    <n v="943"/>
    <n v="2100"/>
    <d v="2026-05-14T09:51:13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Q"/>
    <x v="2"/>
    <x v="13"/>
    <e v="#N/A"/>
    <n v="336527"/>
    <s v="0005-0007"/>
    <n v="7"/>
    <n v="5460778"/>
    <s v=""/>
    <s v="VID DELTA"/>
    <x v="6"/>
    <n v="0.435"/>
    <n v="8.6999999999999993"/>
    <n v="1"/>
    <x v="7"/>
    <x v="15"/>
    <n v="1000"/>
    <n v="435"/>
    <d v="2026-05-14T09:52:10"/>
    <x v="13"/>
    <m/>
    <m/>
    <m/>
    <m/>
    <m/>
    <m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Q"/>
    <x v="2"/>
    <x v="13"/>
    <e v="#N/A"/>
    <n v="336527"/>
    <s v="0006-0008"/>
    <n v="8"/>
    <n v="5460779"/>
    <s v=""/>
    <s v="VID DELTA"/>
    <x v="6"/>
    <n v="0.52310000000000001"/>
    <n v="10.4625"/>
    <n v="1"/>
    <x v="7"/>
    <x v="15"/>
    <n v="1395"/>
    <n v="375"/>
    <d v="2026-05-14T09:52:10"/>
    <x v="13"/>
    <m/>
    <m/>
    <m/>
    <m/>
    <m/>
    <m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6528"/>
    <s v="0001-0001"/>
    <n v="1"/>
    <n v="5460793"/>
    <s v=""/>
    <s v="CONSUMIDOR RENAN"/>
    <x v="6"/>
    <n v="0.92249999999999999"/>
    <n v="18.45"/>
    <n v="1"/>
    <x v="7"/>
    <x v="6"/>
    <n v="450"/>
    <n v="2050"/>
    <d v="2026-05-14T09:5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F"/>
    <x v="4"/>
    <x v="13"/>
    <n v="2"/>
    <n v="336528"/>
    <s v="0001-0002"/>
    <n v="2"/>
    <n v="5460794"/>
    <s v=""/>
    <s v="CONSUMIDOR RENAN"/>
    <x v="6"/>
    <n v="0.92249999999999999"/>
    <n v="18.45"/>
    <n v="1"/>
    <x v="7"/>
    <x v="6"/>
    <n v="450"/>
    <n v="2050"/>
    <d v="2026-05-14T09:53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6528"/>
    <s v="0001-0003"/>
    <n v="3"/>
    <n v="5460795"/>
    <s v=""/>
    <s v="CONSUMIDOR RENAN"/>
    <x v="6"/>
    <n v="1.0475000000000001"/>
    <n v="20.95"/>
    <n v="1"/>
    <x v="7"/>
    <x v="9"/>
    <n v="500"/>
    <n v="2095"/>
    <d v="2026-05-14T09:53:18"/>
    <x v="13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1T00:00:00"/>
    <d v="2026-05-04T00:00:00"/>
    <d v="2026-05-21T00:00:00"/>
    <s v="INC08-TE12"/>
    <x v="4"/>
    <x v="13"/>
    <n v="2"/>
    <n v="336528"/>
    <s v="0001-0004"/>
    <n v="4"/>
    <n v="5460796"/>
    <s v=""/>
    <s v="CONSUMIDOR RENAN"/>
    <x v="6"/>
    <n v="1.0475000000000001"/>
    <n v="20.95"/>
    <n v="1"/>
    <x v="7"/>
    <x v="9"/>
    <n v="500"/>
    <n v="2095"/>
    <d v="2026-05-14T09:53:18"/>
    <x v="13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8-TE16"/>
    <x v="4"/>
    <x v="13"/>
    <n v="2"/>
    <n v="336550"/>
    <s v="0001-0001"/>
    <n v="1"/>
    <n v="5460915"/>
    <s v=""/>
    <s v="SANTA FE"/>
    <x v="18"/>
    <n v="0.48680000000000001"/>
    <n v="9.7361000000000004"/>
    <n v="1"/>
    <x v="7"/>
    <x v="8"/>
    <n v="835"/>
    <n v="583"/>
    <d v="2026-05-14T09:43:57"/>
    <x v="13"/>
    <m/>
    <m/>
    <m/>
    <m/>
    <m/>
    <m/>
    <m/>
    <m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678"/>
    <s v="0000-0001"/>
    <n v="1"/>
    <n v="5461825"/>
    <s v=""/>
    <s v="JCI ESQ"/>
    <x v="21"/>
    <n v="1.339"/>
    <n v="20.084499999999998"/>
    <n v="1"/>
    <x v="9"/>
    <x v="6"/>
    <n v="953"/>
    <n v="1405"/>
    <d v="2026-05-14T14:47:0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1T00:00:00"/>
    <d v="2026-05-04T00:00:00"/>
    <d v="2026-05-21T00:00:00"/>
    <s v="INC06-TF"/>
    <x v="4"/>
    <x v="13"/>
    <n v="2"/>
    <n v="336678"/>
    <s v="0000-0002"/>
    <n v="2"/>
    <n v="5461826"/>
    <s v=""/>
    <s v="JCI ESQ"/>
    <x v="21"/>
    <n v="1.339"/>
    <n v="20.084499999999998"/>
    <n v="1"/>
    <x v="9"/>
    <x v="6"/>
    <n v="953"/>
    <n v="1405"/>
    <d v="2026-05-14T14:47:0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21T00:00:00"/>
    <d v="2026-05-04T00:00:00"/>
    <d v="2026-05-21T00:00:00"/>
    <s v="FUM08-TF"/>
    <x v="4"/>
    <x v="13"/>
    <n v="2"/>
    <n v="336694"/>
    <s v="0001-0001"/>
    <n v="1"/>
    <n v="5462033"/>
    <s v=""/>
    <s v="DECORE VIDROS"/>
    <x v="15"/>
    <n v="1.4384999999999999"/>
    <n v="28.77"/>
    <n v="1"/>
    <x v="8"/>
    <x v="6"/>
    <n v="700"/>
    <n v="2055"/>
    <d v="2026-05-14T15:33:1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21T00:00:00"/>
    <d v="2026-05-04T00:00:00"/>
    <d v="2026-05-21T00:00:00"/>
    <s v="FUM08-TF"/>
    <x v="4"/>
    <x v="13"/>
    <n v="2"/>
    <n v="336694"/>
    <s v="0001-0002"/>
    <n v="2"/>
    <n v="5462034"/>
    <s v=""/>
    <s v="DECORE VIDROS"/>
    <x v="15"/>
    <n v="1.4384999999999999"/>
    <n v="28.77"/>
    <n v="1"/>
    <x v="8"/>
    <x v="6"/>
    <n v="700"/>
    <n v="2055"/>
    <d v="2026-05-14T15:33:12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21T00:00:00"/>
    <d v="2026-05-04T00:00:00"/>
    <d v="2026-05-21T00:00:00"/>
    <s v="FUM08-TE12"/>
    <x v="4"/>
    <x v="13"/>
    <n v="2"/>
    <n v="336694"/>
    <s v="0001-0003"/>
    <n v="3"/>
    <n v="5462035"/>
    <s v=""/>
    <s v="DECORE VIDROS"/>
    <x v="15"/>
    <n v="1.5503"/>
    <n v="31.006"/>
    <n v="1"/>
    <x v="8"/>
    <x v="9"/>
    <n v="740"/>
    <n v="2095"/>
    <d v="2026-05-14T15:33:12"/>
    <x v="13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21T00:00:00"/>
    <d v="2026-05-04T00:00:00"/>
    <d v="2026-05-21T00:00:00"/>
    <s v="FUM08-TE12"/>
    <x v="4"/>
    <x v="13"/>
    <n v="2"/>
    <n v="336694"/>
    <s v="0001-0004"/>
    <n v="4"/>
    <n v="5462036"/>
    <s v=""/>
    <s v="DECORE VIDROS"/>
    <x v="15"/>
    <n v="1.5503"/>
    <n v="31.006"/>
    <n v="1"/>
    <x v="8"/>
    <x v="9"/>
    <n v="740"/>
    <n v="2095"/>
    <d v="2026-05-14T15:33:12"/>
    <x v="13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6-TE16"/>
    <x v="4"/>
    <x v="13"/>
    <n v="2"/>
    <n v="336701"/>
    <s v="0001-0001"/>
    <n v="1"/>
    <n v="5462086"/>
    <s v=""/>
    <s v="GRANGUELLI VID"/>
    <x v="18"/>
    <n v="1.68"/>
    <n v="25.2"/>
    <n v="1"/>
    <x v="9"/>
    <x v="8"/>
    <n v="1400"/>
    <n v="1200"/>
    <d v="2026-05-14T14:31:00"/>
    <x v="13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21T00:00:00"/>
    <d v="2026-05-07T00:00:00"/>
    <d v="2026-05-21T00:00:00"/>
    <s v="INC06-TE16"/>
    <x v="4"/>
    <x v="13"/>
    <n v="2"/>
    <n v="336703"/>
    <s v="0001-0001"/>
    <n v="1"/>
    <n v="5462087"/>
    <s v=""/>
    <s v="GRANGUELLI VID"/>
    <x v="18"/>
    <n v="0.12"/>
    <n v="1.8"/>
    <n v="1"/>
    <x v="9"/>
    <x v="8"/>
    <n v="400"/>
    <n v="300"/>
    <d v="2026-05-14T14:31:00"/>
    <x v="13"/>
    <m/>
    <m/>
    <m/>
    <m/>
    <m/>
    <m/>
    <m/>
    <m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1"/>
    <n v="1"/>
    <n v="5462501"/>
    <s v=""/>
    <s v="BR VIDROS "/>
    <x v="16"/>
    <n v="1.8106"/>
    <n v="27.1584"/>
    <n v="1"/>
    <x v="9"/>
    <x v="6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2"/>
    <n v="2"/>
    <n v="5462502"/>
    <s v=""/>
    <s v="BR VIDROS "/>
    <x v="16"/>
    <n v="1.8106"/>
    <n v="27.1584"/>
    <n v="1"/>
    <x v="9"/>
    <x v="6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3"/>
    <n v="3"/>
    <n v="5462503"/>
    <s v=""/>
    <s v="BR VIDROS "/>
    <x v="16"/>
    <n v="1.8106"/>
    <n v="27.1584"/>
    <n v="1"/>
    <x v="9"/>
    <x v="6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4"/>
    <n v="4"/>
    <n v="5462504"/>
    <s v=""/>
    <s v="BR VIDROS "/>
    <x v="16"/>
    <n v="1.8106"/>
    <n v="27.1584"/>
    <n v="1"/>
    <x v="9"/>
    <x v="6"/>
    <n v="920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5"/>
    <n v="5"/>
    <n v="5462505"/>
    <s v=""/>
    <s v="BR VIDROS "/>
    <x v="16"/>
    <n v="1.8577999999999999"/>
    <n v="27.866900000000001"/>
    <n v="1"/>
    <x v="9"/>
    <x v="6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6"/>
    <n v="6"/>
    <n v="5462506"/>
    <s v=""/>
    <s v="BR VIDROS "/>
    <x v="16"/>
    <n v="1.8577999999999999"/>
    <n v="27.866900000000001"/>
    <n v="1"/>
    <x v="9"/>
    <x v="6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7"/>
    <n v="7"/>
    <n v="5462507"/>
    <s v=""/>
    <s v="BR VIDROS "/>
    <x v="16"/>
    <n v="1.8577999999999999"/>
    <n v="27.866900000000001"/>
    <n v="1"/>
    <x v="9"/>
    <x v="6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49"/>
    <s v="0000-0008"/>
    <n v="8"/>
    <n v="5462508"/>
    <s v=""/>
    <s v="BR VIDROS "/>
    <x v="16"/>
    <n v="1.8577999999999999"/>
    <n v="27.866900000000001"/>
    <n v="1"/>
    <x v="9"/>
    <x v="6"/>
    <n v="944"/>
    <n v="1968"/>
    <d v="2026-05-14T16:49:19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0"/>
    <s v="0000-0001"/>
    <n v="1"/>
    <n v="5462509"/>
    <s v=""/>
    <s v="BR VIDROS "/>
    <x v="16"/>
    <n v="0.37859999999999999"/>
    <n v="5.6788999999999996"/>
    <n v="1"/>
    <x v="9"/>
    <x v="6"/>
    <n v="513"/>
    <n v="73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0"/>
    <s v="0000-0002"/>
    <n v="2"/>
    <n v="5462510"/>
    <s v=""/>
    <s v="BR VIDROS "/>
    <x v="16"/>
    <n v="0.37859999999999999"/>
    <n v="5.6788999999999996"/>
    <n v="1"/>
    <x v="9"/>
    <x v="6"/>
    <n v="513"/>
    <n v="73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0"/>
    <s v="0000-0003"/>
    <n v="3"/>
    <n v="5462511"/>
    <s v=""/>
    <s v="BR VIDROS "/>
    <x v="16"/>
    <n v="0.37859999999999999"/>
    <n v="5.6788999999999996"/>
    <n v="1"/>
    <x v="9"/>
    <x v="6"/>
    <n v="513"/>
    <n v="73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0"/>
    <s v="0000-0004"/>
    <n v="4"/>
    <n v="5462512"/>
    <s v=""/>
    <s v="BR VIDROS "/>
    <x v="16"/>
    <n v="0.47089999999999999"/>
    <n v="7.0640000000000001"/>
    <n v="1"/>
    <x v="9"/>
    <x v="6"/>
    <n v="513"/>
    <n v="91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0"/>
    <s v="0000-0005"/>
    <n v="5"/>
    <n v="5462513"/>
    <s v=""/>
    <s v="BR VIDROS "/>
    <x v="16"/>
    <n v="0.47089999999999999"/>
    <n v="7.0640000000000001"/>
    <n v="1"/>
    <x v="9"/>
    <x v="6"/>
    <n v="513"/>
    <n v="918"/>
    <d v="2026-05-14T16:44:0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2"/>
    <s v="0000-0001"/>
    <n v="1"/>
    <n v="5462515"/>
    <s v=""/>
    <s v="BR VIDROS "/>
    <x v="16"/>
    <n v="0.46300000000000002"/>
    <n v="6.9455"/>
    <n v="1"/>
    <x v="9"/>
    <x v="6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2"/>
    <s v="0000-0002"/>
    <n v="2"/>
    <n v="5462516"/>
    <s v=""/>
    <s v="BR VIDROS "/>
    <x v="16"/>
    <n v="0.46300000000000002"/>
    <n v="6.9455"/>
    <n v="1"/>
    <x v="9"/>
    <x v="6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2"/>
    <s v="0000-0003"/>
    <n v="3"/>
    <n v="5462517"/>
    <s v=""/>
    <s v="BR VIDROS "/>
    <x v="16"/>
    <n v="0.46300000000000002"/>
    <n v="6.9455"/>
    <n v="1"/>
    <x v="9"/>
    <x v="6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1T00:00:00"/>
    <d v="2026-05-07T00:00:00"/>
    <d v="2026-05-21T00:00:00"/>
    <s v="INC06-TF"/>
    <x v="4"/>
    <x v="13"/>
    <n v="2"/>
    <n v="336752"/>
    <s v="0000-0004"/>
    <n v="4"/>
    <n v="5462518"/>
    <s v=""/>
    <s v="BR VIDROS "/>
    <x v="16"/>
    <n v="0.46300000000000002"/>
    <n v="6.9455"/>
    <n v="1"/>
    <x v="9"/>
    <x v="6"/>
    <n v="436"/>
    <n v="1062"/>
    <d v="2026-05-14T16:49:1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771"/>
    <s v="0003-0003"/>
    <n v="3"/>
    <n v="5462844"/>
    <s v=""/>
    <s v="CARLOS ALBERTO RODRIGUES DE FREITAS"/>
    <x v="2"/>
    <n v="1.17"/>
    <n v="23.4"/>
    <n v="1"/>
    <x v="7"/>
    <x v="6"/>
    <n v="780"/>
    <n v="1500"/>
    <d v="2026-05-14T20:05:18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772"/>
    <s v="0001-0001"/>
    <n v="1"/>
    <n v="5462845"/>
    <s v=""/>
    <s v="DUANI AP FERREIRA ARAUJO"/>
    <x v="2"/>
    <n v="2.0680000000000001"/>
    <n v="41.36"/>
    <n v="1"/>
    <x v="7"/>
    <x v="9"/>
    <n v="800"/>
    <n v="2585"/>
    <d v="2026-05-14T20:05:31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772"/>
    <s v="0002-0002"/>
    <n v="2"/>
    <n v="5462846"/>
    <s v=""/>
    <s v="DUANI AP FERREIRA ARAUJO"/>
    <x v="2"/>
    <n v="1.9161999999999999"/>
    <n v="38.325000000000003"/>
    <n v="1"/>
    <x v="7"/>
    <x v="6"/>
    <n v="750"/>
    <n v="2555"/>
    <d v="2026-05-14T20:05:3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772"/>
    <s v="0002-0003"/>
    <n v="3"/>
    <n v="5462847"/>
    <s v=""/>
    <s v="DUANI AP FERREIRA ARAUJO"/>
    <x v="2"/>
    <n v="1.9161999999999999"/>
    <n v="38.325000000000003"/>
    <n v="1"/>
    <x v="7"/>
    <x v="6"/>
    <n v="750"/>
    <n v="2555"/>
    <d v="2026-05-14T20:05:31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1"/>
    <n v="1"/>
    <n v="5462848"/>
    <s v=""/>
    <s v="DUANI AP FERREIRA ARAUJO"/>
    <x v="2"/>
    <n v="0.49120000000000003"/>
    <n v="7.3685"/>
    <n v="1"/>
    <x v="9"/>
    <x v="6"/>
    <n v="357"/>
    <n v="1376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2"/>
    <n v="2"/>
    <n v="5462849"/>
    <s v=""/>
    <s v="DUANI AP FERREIRA ARAUJO"/>
    <x v="2"/>
    <n v="0.49120000000000003"/>
    <n v="7.3685"/>
    <n v="1"/>
    <x v="9"/>
    <x v="6"/>
    <n v="357"/>
    <n v="1376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3"/>
    <n v="3"/>
    <n v="5462850"/>
    <s v=""/>
    <s v="DUANI AP FERREIRA ARAUJO"/>
    <x v="2"/>
    <n v="0.54330000000000001"/>
    <n v="8.1498000000000008"/>
    <n v="1"/>
    <x v="9"/>
    <x v="6"/>
    <n v="376"/>
    <n v="1445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4"/>
    <n v="4"/>
    <n v="5462851"/>
    <s v=""/>
    <s v="DUANI AP FERREIRA ARAUJO"/>
    <x v="2"/>
    <n v="0.54330000000000001"/>
    <n v="8.1498000000000008"/>
    <n v="1"/>
    <x v="9"/>
    <x v="6"/>
    <n v="376"/>
    <n v="1445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5"/>
    <n v="5"/>
    <n v="5462852"/>
    <s v=""/>
    <s v="DUANI AP FERREIRA ARAUJO"/>
    <x v="2"/>
    <n v="0.36799999999999999"/>
    <n v="5.5202"/>
    <n v="1"/>
    <x v="9"/>
    <x v="6"/>
    <n v="408"/>
    <n v="902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6"/>
    <n v="6"/>
    <n v="5462853"/>
    <s v=""/>
    <s v="DUANI AP FERREIRA ARAUJO"/>
    <x v="2"/>
    <n v="0.36799999999999999"/>
    <n v="5.5202"/>
    <n v="1"/>
    <x v="9"/>
    <x v="6"/>
    <n v="408"/>
    <n v="902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7"/>
    <n v="7"/>
    <n v="5462854"/>
    <s v=""/>
    <s v="DUANI AP FERREIRA ARAUJO"/>
    <x v="2"/>
    <n v="2.0270999999999999"/>
    <n v="30.4072"/>
    <n v="1"/>
    <x v="9"/>
    <x v="6"/>
    <n v="1046"/>
    <n v="1938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3"/>
    <s v="0000-0008"/>
    <n v="8"/>
    <n v="5462855"/>
    <s v=""/>
    <s v="DUANI AP FERREIRA ARAUJO"/>
    <x v="2"/>
    <n v="2.0270999999999999"/>
    <n v="30.4072"/>
    <n v="1"/>
    <x v="9"/>
    <x v="6"/>
    <n v="1046"/>
    <n v="1938"/>
    <d v="2026-05-14T20:05:47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4"/>
    <s v="0000-0001"/>
    <n v="1"/>
    <n v="5462856"/>
    <s v=""/>
    <s v="DUANI AP FERREIRA ARAUJO"/>
    <x v="2"/>
    <n v="2.0133000000000001"/>
    <n v="30.1998"/>
    <n v="1"/>
    <x v="9"/>
    <x v="6"/>
    <n v="1033"/>
    <n v="1949"/>
    <d v="2026-05-14T20:06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4"/>
    <s v="0000-0002"/>
    <n v="2"/>
    <n v="5462857"/>
    <s v=""/>
    <s v="DUANI AP FERREIRA ARAUJO"/>
    <x v="2"/>
    <n v="2.0133000000000001"/>
    <n v="30.1998"/>
    <n v="1"/>
    <x v="9"/>
    <x v="6"/>
    <n v="1033"/>
    <n v="1949"/>
    <d v="2026-05-14T20:06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6-TF"/>
    <x v="4"/>
    <x v="13"/>
    <n v="2"/>
    <n v="336774"/>
    <s v="0000-0003"/>
    <n v="3"/>
    <n v="5462858"/>
    <s v=""/>
    <s v="DUANI AP FERREIRA ARAUJO"/>
    <x v="2"/>
    <n v="1.2972999999999999"/>
    <n v="19.4588"/>
    <n v="1"/>
    <x v="9"/>
    <x v="6"/>
    <n v="668"/>
    <n v="1942"/>
    <d v="2026-05-14T20:06:10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6"/>
    <x v="4"/>
    <x v="13"/>
    <n v="2"/>
    <n v="336776"/>
    <s v="0001-0001"/>
    <n v="1"/>
    <n v="5462860"/>
    <s v=""/>
    <s v="VID CILLOS"/>
    <x v="2"/>
    <n v="1.3291999999999999"/>
    <n v="26.585000000000001"/>
    <n v="1"/>
    <x v="7"/>
    <x v="8"/>
    <n v="650"/>
    <n v="2045"/>
    <d v="2026-05-14T20:06:28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10-TE16"/>
    <x v="4"/>
    <x v="13"/>
    <n v="2"/>
    <n v="336777"/>
    <s v="0001-0001"/>
    <n v="1"/>
    <n v="5462861"/>
    <s v=""/>
    <s v="CONSUMIDOR AMERICANA"/>
    <x v="2"/>
    <n v="1.7325999999999999"/>
    <n v="43.315600000000003"/>
    <n v="1"/>
    <x v="11"/>
    <x v="8"/>
    <n v="835"/>
    <n v="2075"/>
    <d v="2026-05-14T20:06:36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778"/>
    <s v="0001-0001"/>
    <n v="1"/>
    <n v="5462862"/>
    <s v=""/>
    <s v="CARLOS ALBERTO RODRIGUES DE FREITAS"/>
    <x v="2"/>
    <n v="2.2181999999999999"/>
    <n v="44.365000000000002"/>
    <n v="1"/>
    <x v="7"/>
    <x v="6"/>
    <n v="950"/>
    <n v="2335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778"/>
    <s v="0001-0002"/>
    <n v="2"/>
    <n v="5462863"/>
    <s v=""/>
    <s v="CARLOS ALBERTO RODRIGUES DE FREITAS"/>
    <x v="2"/>
    <n v="2.2181999999999999"/>
    <n v="44.365000000000002"/>
    <n v="1"/>
    <x v="7"/>
    <x v="6"/>
    <n v="950"/>
    <n v="2335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778"/>
    <s v="0001-0003"/>
    <n v="3"/>
    <n v="5462864"/>
    <s v=""/>
    <s v="CARLOS ALBERTO RODRIGUES DE FREITAS"/>
    <x v="2"/>
    <n v="2.4462000000000002"/>
    <n v="48.924999999999997"/>
    <n v="1"/>
    <x v="7"/>
    <x v="9"/>
    <n v="1030"/>
    <n v="2375"/>
    <d v="2026-05-14T20:06:43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E12"/>
    <x v="4"/>
    <x v="13"/>
    <n v="2"/>
    <n v="336778"/>
    <s v="0001-0004"/>
    <n v="4"/>
    <n v="5462865"/>
    <s v=""/>
    <s v="CARLOS ALBERTO RODRIGUES DE FREITAS"/>
    <x v="2"/>
    <n v="2.4462000000000002"/>
    <n v="48.924999999999997"/>
    <n v="1"/>
    <x v="7"/>
    <x v="9"/>
    <n v="1030"/>
    <n v="2375"/>
    <d v="2026-05-14T20:06:43"/>
    <x v="13"/>
    <m/>
    <m/>
    <m/>
    <m/>
    <m/>
    <m/>
    <m/>
    <m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778"/>
    <s v="0002-0005"/>
    <n v="5"/>
    <n v="5462866"/>
    <s v=""/>
    <s v="CARLOS ALBERTO RODRIGUES DE FREITAS"/>
    <x v="2"/>
    <n v="0.57299999999999995"/>
    <n v="11.46"/>
    <n v="1"/>
    <x v="7"/>
    <x v="6"/>
    <n v="300"/>
    <n v="1910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1T00:00:00"/>
    <d v="2026-05-04T00:00:00"/>
    <d v="2026-05-21T00:00:00"/>
    <s v="INC08-TF"/>
    <x v="4"/>
    <x v="13"/>
    <n v="2"/>
    <n v="336778"/>
    <s v="0002-0006"/>
    <n v="6"/>
    <n v="5462867"/>
    <s v=""/>
    <s v="CARLOS ALBERTO RODRIGUES DE FREITAS"/>
    <x v="2"/>
    <n v="0.57299999999999995"/>
    <n v="11.46"/>
    <n v="1"/>
    <x v="7"/>
    <x v="6"/>
    <n v="300"/>
    <n v="1910"/>
    <d v="2026-05-14T20:06:43"/>
    <x v="13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1"/>
    <n v="1"/>
    <n v="5436745"/>
    <s v=""/>
    <s v="QUALITY SAO CARLOS EMPREENDIMENTOS IMOBILIARIOS"/>
    <x v="13"/>
    <n v="0.41699999999999998"/>
    <n v="3.1274999999999999"/>
    <n v="1"/>
    <x v="6"/>
    <x v="11"/>
    <n v="695"/>
    <n v="600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2"/>
    <n v="2"/>
    <n v="5436746"/>
    <s v=""/>
    <s v="QUALITY SAO CARLOS EMPREENDIMENTOS IMOBILIARIOS"/>
    <x v="13"/>
    <n v="0.41699999999999998"/>
    <n v="3.1274999999999999"/>
    <n v="1"/>
    <x v="6"/>
    <x v="11"/>
    <n v="695"/>
    <n v="600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3"/>
    <n v="3"/>
    <n v="5436747"/>
    <s v=""/>
    <s v="QUALITY SAO CARLOS EMPREENDIMENTOS IMOBILIARIOS"/>
    <x v="13"/>
    <n v="0.41699999999999998"/>
    <n v="3.1274999999999999"/>
    <n v="1"/>
    <x v="6"/>
    <x v="11"/>
    <n v="695"/>
    <n v="600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4"/>
    <n v="4"/>
    <n v="5436748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5"/>
    <n v="5"/>
    <n v="5436749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6"/>
    <n v="6"/>
    <n v="5436750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7"/>
    <n v="7"/>
    <n v="5436751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8"/>
    <n v="8"/>
    <n v="5436752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09"/>
    <n v="9"/>
    <n v="5436753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0"/>
    <n v="10"/>
    <n v="5436754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1"/>
    <n v="11"/>
    <n v="5436755"/>
    <s v=""/>
    <s v="QUALITY SAO CARLOS EMPREENDIMENTOS IMOBILIARIOS"/>
    <x v="13"/>
    <n v="0.53910000000000002"/>
    <n v="4.0430000000000001"/>
    <n v="1"/>
    <x v="6"/>
    <x v="11"/>
    <n v="714"/>
    <n v="7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2"/>
    <n v="12"/>
    <n v="5436756"/>
    <s v=""/>
    <s v="QUALITY SAO CARLOS EMPREENDIMENTOS IMOBILIARIOS"/>
    <x v="13"/>
    <n v="0.56330000000000002"/>
    <n v="4.2248000000000001"/>
    <n v="1"/>
    <x v="6"/>
    <x v="11"/>
    <n v="860"/>
    <n v="6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3"/>
    <n v="13"/>
    <n v="5436757"/>
    <s v=""/>
    <s v="QUALITY SAO CARLOS EMPREENDIMENTOS IMOBILIARIOS"/>
    <x v="13"/>
    <n v="0.56330000000000002"/>
    <n v="4.2248000000000001"/>
    <n v="1"/>
    <x v="6"/>
    <x v="11"/>
    <n v="860"/>
    <n v="65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4"/>
    <n v="14"/>
    <n v="5436758"/>
    <s v=""/>
    <s v="QUALITY SAO CARLOS EMPREENDIMENTOS IMOBILIARIOS"/>
    <x v="13"/>
    <n v="0.37869999999999998"/>
    <n v="2.8401000000000001"/>
    <n v="1"/>
    <x v="6"/>
    <x v="11"/>
    <n v="93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5"/>
    <n v="15"/>
    <n v="5436759"/>
    <s v=""/>
    <s v="QUALITY SAO CARLOS EMPREENDIMENTOS IMOBILIARIOS"/>
    <x v="13"/>
    <n v="0.37869999999999998"/>
    <n v="2.8401000000000001"/>
    <n v="1"/>
    <x v="6"/>
    <x v="11"/>
    <n v="93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6"/>
    <n v="16"/>
    <n v="5436760"/>
    <s v=""/>
    <s v="QUALITY SAO CARLOS EMPREENDIMENTOS IMOBILIARIOS"/>
    <x v="13"/>
    <n v="0.38269999999999998"/>
    <n v="2.8704000000000001"/>
    <n v="1"/>
    <x v="6"/>
    <x v="11"/>
    <n v="94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7"/>
    <n v="17"/>
    <n v="5436761"/>
    <s v=""/>
    <s v="QUALITY SAO CARLOS EMPREENDIMENTOS IMOBILIARIOS"/>
    <x v="13"/>
    <n v="0.36649999999999999"/>
    <n v="2.7488999999999999"/>
    <n v="1"/>
    <x v="6"/>
    <x v="11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8"/>
    <n v="18"/>
    <n v="5436762"/>
    <s v=""/>
    <s v="QUALITY SAO CARLOS EMPREENDIMENTOS IMOBILIARIOS"/>
    <x v="13"/>
    <n v="0.36649999999999999"/>
    <n v="2.7488999999999999"/>
    <n v="1"/>
    <x v="6"/>
    <x v="11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19"/>
    <n v="19"/>
    <n v="5436763"/>
    <s v=""/>
    <s v="QUALITY SAO CARLOS EMPREENDIMENTOS IMOBILIARIOS"/>
    <x v="13"/>
    <n v="0.37059999999999998"/>
    <n v="2.7793000000000001"/>
    <n v="1"/>
    <x v="6"/>
    <x v="11"/>
    <n v="91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0"/>
    <n v="20"/>
    <n v="5436764"/>
    <s v=""/>
    <s v="QUALITY SAO CARLOS EMPREENDIMENTOS IMOBILIARIOS"/>
    <x v="13"/>
    <n v="0.36649999999999999"/>
    <n v="2.7488999999999999"/>
    <n v="1"/>
    <x v="6"/>
    <x v="11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1"/>
    <n v="21"/>
    <n v="5436765"/>
    <s v=""/>
    <s v="QUALITY SAO CARLOS EMPREENDIMENTOS IMOBILIARIOS"/>
    <x v="13"/>
    <n v="0.36649999999999999"/>
    <n v="2.7488999999999999"/>
    <n v="1"/>
    <x v="6"/>
    <x v="11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2"/>
    <n v="22"/>
    <n v="5436766"/>
    <s v=""/>
    <s v="QUALITY SAO CARLOS EMPREENDIMENTOS IMOBILIARIOS"/>
    <x v="13"/>
    <n v="0.36649999999999999"/>
    <n v="2.7488999999999999"/>
    <n v="1"/>
    <x v="6"/>
    <x v="11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3"/>
    <n v="23"/>
    <n v="5436767"/>
    <s v=""/>
    <s v="QUALITY SAO CARLOS EMPREENDIMENTOS IMOBILIARIOS"/>
    <x v="13"/>
    <n v="0.36649999999999999"/>
    <n v="2.7488999999999999"/>
    <n v="1"/>
    <x v="6"/>
    <x v="11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4"/>
    <n v="24"/>
    <n v="5436768"/>
    <s v=""/>
    <s v="QUALITY SAO CARLOS EMPREENDIMENTOS IMOBILIARIOS"/>
    <x v="13"/>
    <n v="0.37059999999999998"/>
    <n v="2.7793000000000001"/>
    <n v="1"/>
    <x v="6"/>
    <x v="11"/>
    <n v="91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5"/>
    <n v="25"/>
    <n v="5436769"/>
    <s v=""/>
    <s v="QUALITY SAO CARLOS EMPREENDIMENTOS IMOBILIARIOS"/>
    <x v="13"/>
    <n v="0.37059999999999998"/>
    <n v="2.7793000000000001"/>
    <n v="1"/>
    <x v="6"/>
    <x v="11"/>
    <n v="91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6"/>
    <n v="26"/>
    <n v="5436770"/>
    <s v=""/>
    <s v="QUALITY SAO CARLOS EMPREENDIMENTOS IMOBILIARIOS"/>
    <x v="13"/>
    <n v="0.26729999999999998"/>
    <n v="2.0047999999999999"/>
    <n v="1"/>
    <x v="6"/>
    <x v="11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7"/>
    <n v="27"/>
    <n v="5436771"/>
    <s v=""/>
    <s v="QUALITY SAO CARLOS EMPREENDIMENTOS IMOBILIARIOS"/>
    <x v="13"/>
    <n v="0.26729999999999998"/>
    <n v="2.0047999999999999"/>
    <n v="1"/>
    <x v="6"/>
    <x v="11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8"/>
    <n v="28"/>
    <n v="5436772"/>
    <s v=""/>
    <s v="QUALITY SAO CARLOS EMPREENDIMENTOS IMOBILIARIOS"/>
    <x v="13"/>
    <n v="0.26729999999999998"/>
    <n v="2.0047999999999999"/>
    <n v="1"/>
    <x v="6"/>
    <x v="11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29"/>
    <n v="29"/>
    <n v="5436773"/>
    <s v=""/>
    <s v="QUALITY SAO CARLOS EMPREENDIMENTOS IMOBILIARIOS"/>
    <x v="13"/>
    <n v="0.26729999999999998"/>
    <n v="2.0047999999999999"/>
    <n v="1"/>
    <x v="6"/>
    <x v="11"/>
    <n v="6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0"/>
    <n v="30"/>
    <n v="5436774"/>
    <s v=""/>
    <s v="QUALITY SAO CARLOS EMPREENDIMENTOS IMOBILIARIOS"/>
    <x v="13"/>
    <n v="0.30780000000000002"/>
    <n v="2.3085"/>
    <n v="1"/>
    <x v="6"/>
    <x v="11"/>
    <n v="7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1"/>
    <n v="31"/>
    <n v="5436775"/>
    <s v=""/>
    <s v="QUALITY SAO CARLOS EMPREENDIMENTOS IMOBILIARIOS"/>
    <x v="13"/>
    <n v="0.30780000000000002"/>
    <n v="2.3085"/>
    <n v="1"/>
    <x v="6"/>
    <x v="11"/>
    <n v="7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2"/>
    <n v="32"/>
    <n v="5436776"/>
    <s v=""/>
    <s v="QUALITY SAO CARLOS EMPREENDIMENTOS IMOBILIARIOS"/>
    <x v="13"/>
    <n v="0.18629999999999999"/>
    <n v="1.3973"/>
    <n v="1"/>
    <x v="6"/>
    <x v="11"/>
    <n v="4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3"/>
    <n v="33"/>
    <n v="5436777"/>
    <s v=""/>
    <s v="QUALITY SAO CARLOS EMPREENDIMENTOS IMOBILIARIOS"/>
    <x v="13"/>
    <n v="0.18629999999999999"/>
    <n v="1.3973"/>
    <n v="1"/>
    <x v="6"/>
    <x v="11"/>
    <n v="46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4"/>
    <n v="34"/>
    <n v="5436778"/>
    <s v=""/>
    <s v="QUALITY SAO CARLOS EMPREENDIMENTOS IMOBILIARIOS"/>
    <x v="13"/>
    <n v="0.20660000000000001"/>
    <n v="1.5490999999999999"/>
    <n v="1"/>
    <x v="6"/>
    <x v="11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5"/>
    <n v="35"/>
    <n v="5436779"/>
    <s v=""/>
    <s v="QUALITY SAO CARLOS EMPREENDIMENTOS IMOBILIARIOS"/>
    <x v="13"/>
    <n v="0.20660000000000001"/>
    <n v="1.5490999999999999"/>
    <n v="1"/>
    <x v="6"/>
    <x v="11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6"/>
    <n v="36"/>
    <n v="5436780"/>
    <s v=""/>
    <s v="QUALITY SAO CARLOS EMPREENDIMENTOS IMOBILIARIOS"/>
    <x v="13"/>
    <n v="0.20660000000000001"/>
    <n v="1.5490999999999999"/>
    <n v="1"/>
    <x v="6"/>
    <x v="11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7"/>
    <n v="37"/>
    <n v="5436781"/>
    <s v=""/>
    <s v="QUALITY SAO CARLOS EMPREENDIMENTOS IMOBILIARIOS"/>
    <x v="13"/>
    <n v="0.20660000000000001"/>
    <n v="1.5490999999999999"/>
    <n v="1"/>
    <x v="6"/>
    <x v="11"/>
    <n v="510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8"/>
    <n v="38"/>
    <n v="5436782"/>
    <s v=""/>
    <s v="QUALITY SAO CARLOS EMPREENDIMENTOS IMOBILIARIOS"/>
    <x v="13"/>
    <n v="0.30580000000000002"/>
    <n v="2.2932999999999999"/>
    <n v="1"/>
    <x v="6"/>
    <x v="11"/>
    <n v="75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39"/>
    <n v="39"/>
    <n v="5436783"/>
    <s v=""/>
    <s v="QUALITY SAO CARLOS EMPREENDIMENTOS IMOBILIARIOS"/>
    <x v="13"/>
    <n v="0.36649999999999999"/>
    <n v="2.7488999999999999"/>
    <n v="1"/>
    <x v="6"/>
    <x v="11"/>
    <n v="9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40"/>
    <n v="40"/>
    <n v="5436784"/>
    <s v=""/>
    <s v="QUALITY SAO CARLOS EMPREENDIMENTOS IMOBILIARIOS"/>
    <x v="13"/>
    <n v="0.32600000000000001"/>
    <n v="2.4451999999999998"/>
    <n v="1"/>
    <x v="6"/>
    <x v="11"/>
    <n v="8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41"/>
    <n v="41"/>
    <n v="5436785"/>
    <s v=""/>
    <s v="QUALITY SAO CARLOS EMPREENDIMENTOS IMOBILIARIOS"/>
    <x v="13"/>
    <n v="0.28549999999999998"/>
    <n v="2.1414"/>
    <n v="1"/>
    <x v="6"/>
    <x v="11"/>
    <n v="7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42"/>
    <n v="42"/>
    <n v="5436786"/>
    <s v=""/>
    <s v="QUALITY SAO CARLOS EMPREENDIMENTOS IMOBILIARIOS"/>
    <x v="13"/>
    <n v="0.28549999999999998"/>
    <n v="2.1414"/>
    <n v="1"/>
    <x v="6"/>
    <x v="11"/>
    <n v="705"/>
    <n v="4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2976"/>
    <s v="0000-0043"/>
    <n v="43"/>
    <n v="5436787"/>
    <s v=""/>
    <s v="QUALITY SAO CARLOS EMPREENDIMENTOS IMOBILIARIOS"/>
    <x v="13"/>
    <n v="0.2455"/>
    <n v="1.8413999999999999"/>
    <n v="1"/>
    <x v="6"/>
    <x v="11"/>
    <n v="805"/>
    <n v="305"/>
    <d v="2026-05-06T10:56:41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44"/>
    <n v="44"/>
    <n v="5436788"/>
    <s v=""/>
    <s v="QUALITY SAO CARLOS EMPREENDIMENTOS IMOBILIARIOS"/>
    <x v="13"/>
    <n v="0.82609999999999995"/>
    <n v="12.3911"/>
    <n v="1"/>
    <x v="9"/>
    <x v="6"/>
    <n v="95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45"/>
    <n v="45"/>
    <n v="5436789"/>
    <s v=""/>
    <s v="QUALITY SAO CARLOS EMPREENDIMENTOS IMOBILIARIOS"/>
    <x v="13"/>
    <n v="0.82609999999999995"/>
    <n v="12.3911"/>
    <n v="1"/>
    <x v="9"/>
    <x v="6"/>
    <n v="95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46"/>
    <n v="46"/>
    <n v="5436790"/>
    <s v=""/>
    <s v="QUALITY SAO CARLOS EMPREENDIMENTOS IMOBILIARIOS"/>
    <x v="13"/>
    <n v="1.3018000000000001"/>
    <n v="19.5274"/>
    <n v="1"/>
    <x v="9"/>
    <x v="6"/>
    <n v="150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47"/>
    <n v="47"/>
    <n v="5436791"/>
    <s v=""/>
    <s v="QUALITY SAO CARLOS EMPREENDIMENTOS IMOBILIARIOS"/>
    <x v="13"/>
    <n v="1.3018000000000001"/>
    <n v="19.5274"/>
    <n v="1"/>
    <x v="9"/>
    <x v="6"/>
    <n v="1505"/>
    <n v="8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48"/>
    <n v="48"/>
    <n v="5436792"/>
    <s v=""/>
    <s v="QUALITY SAO CARLOS EMPREENDIMENTOS IMOBILIARIOS"/>
    <x v="13"/>
    <n v="0.87329999999999997"/>
    <n v="13.0999"/>
    <n v="1"/>
    <x v="9"/>
    <x v="6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49"/>
    <n v="49"/>
    <n v="5436793"/>
    <s v=""/>
    <s v="QUALITY SAO CARLOS EMPREENDIMENTOS IMOBILIARIOS"/>
    <x v="13"/>
    <n v="0.87329999999999997"/>
    <n v="13.0999"/>
    <n v="1"/>
    <x v="9"/>
    <x v="6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50"/>
    <n v="50"/>
    <n v="5436794"/>
    <s v=""/>
    <s v="QUALITY SAO CARLOS EMPREENDIMENTOS IMOBILIARIOS"/>
    <x v="13"/>
    <n v="0.87329999999999997"/>
    <n v="13.0999"/>
    <n v="1"/>
    <x v="9"/>
    <x v="6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2976"/>
    <s v="0000-0051"/>
    <n v="51"/>
    <n v="5436795"/>
    <s v=""/>
    <s v="QUALITY SAO CARLOS EMPREENDIMENTOS IMOBILIARIOS"/>
    <x v="13"/>
    <n v="0.87329999999999997"/>
    <n v="13.0999"/>
    <n v="1"/>
    <x v="9"/>
    <x v="6"/>
    <n v="905"/>
    <n v="9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2"/>
    <n v="52"/>
    <n v="5437083"/>
    <s v=""/>
    <s v="QUALITY SAO CARLOS EMPREENDIMENTOS IMOBILIARIOS"/>
    <x v="13"/>
    <n v="2.7881999999999998"/>
    <n v="55.765000000000001"/>
    <n v="1"/>
    <x v="7"/>
    <x v="6"/>
    <n v="29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3"/>
    <n v="53"/>
    <n v="5437084"/>
    <s v=""/>
    <s v="QUALITY SAO CARLOS EMPREENDIMENTOS IMOBILIARIOS"/>
    <x v="13"/>
    <n v="2.7881999999999998"/>
    <n v="55.765000000000001"/>
    <n v="1"/>
    <x v="7"/>
    <x v="6"/>
    <n v="29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4"/>
    <n v="54"/>
    <n v="5437085"/>
    <s v=""/>
    <s v="QUALITY SAO CARLOS EMPREENDIMENTOS IMOBILIARIOS"/>
    <x v="13"/>
    <n v="2.6932"/>
    <n v="53.865000000000002"/>
    <n v="1"/>
    <x v="7"/>
    <x v="6"/>
    <n v="28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5"/>
    <n v="55"/>
    <n v="5437086"/>
    <s v=""/>
    <s v="QUALITY SAO CARLOS EMPREENDIMENTOS IMOBILIARIOS"/>
    <x v="13"/>
    <n v="2.6932"/>
    <n v="53.865000000000002"/>
    <n v="1"/>
    <x v="7"/>
    <x v="6"/>
    <n v="2835"/>
    <n v="95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6"/>
    <n v="56"/>
    <n v="5437087"/>
    <s v=""/>
    <s v="QUALITY SAO CARLOS EMPREENDIMENTOS IMOBILIARIOS"/>
    <x v="13"/>
    <n v="2.6890000000000001"/>
    <n v="53.780999999999999"/>
    <n v="1"/>
    <x v="7"/>
    <x v="6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7"/>
    <n v="57"/>
    <n v="5437088"/>
    <s v=""/>
    <s v="QUALITY SAO CARLOS EMPREENDIMENTOS IMOBILIARIOS"/>
    <x v="13"/>
    <n v="2.6890000000000001"/>
    <n v="53.780999999999999"/>
    <n v="1"/>
    <x v="7"/>
    <x v="6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8"/>
    <n v="58"/>
    <n v="5437089"/>
    <s v=""/>
    <s v="QUALITY SAO CARLOS EMPREENDIMENTOS IMOBILIARIOS"/>
    <x v="13"/>
    <n v="2.6890000000000001"/>
    <n v="53.780999999999999"/>
    <n v="1"/>
    <x v="7"/>
    <x v="6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59"/>
    <n v="59"/>
    <n v="5437090"/>
    <s v=""/>
    <s v="QUALITY SAO CARLOS EMPREENDIMENTOS IMOBILIARIOS"/>
    <x v="13"/>
    <n v="2.6890000000000001"/>
    <n v="53.780999999999999"/>
    <n v="1"/>
    <x v="7"/>
    <x v="6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0"/>
    <n v="60"/>
    <n v="5437091"/>
    <s v=""/>
    <s v="QUALITY SAO CARLOS EMPREENDIMENTOS IMOBILIARIOS"/>
    <x v="13"/>
    <n v="2.6890000000000001"/>
    <n v="53.780999999999999"/>
    <n v="1"/>
    <x v="7"/>
    <x v="6"/>
    <n v="2730"/>
    <n v="9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1"/>
    <n v="61"/>
    <n v="5437092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2"/>
    <n v="62"/>
    <n v="5437093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3"/>
    <n v="63"/>
    <n v="5437094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4"/>
    <n v="64"/>
    <n v="5437095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5"/>
    <n v="65"/>
    <n v="5437096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6"/>
    <n v="66"/>
    <n v="5437097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7"/>
    <n v="67"/>
    <n v="5437098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8"/>
    <n v="68"/>
    <n v="5437099"/>
    <s v=""/>
    <s v="QUALITY SAO CARLOS EMPREENDIMENTOS IMOBILIARIOS"/>
    <x v="13"/>
    <n v="2.7073999999999998"/>
    <n v="54.147599999999997"/>
    <n v="1"/>
    <x v="7"/>
    <x v="6"/>
    <n v="2314"/>
    <n v="117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69"/>
    <n v="69"/>
    <n v="5437100"/>
    <s v=""/>
    <s v="QUALITY SAO CARLOS EMPREENDIMENTOS IMOBILIARIOS"/>
    <x v="13"/>
    <n v="2.6617999999999999"/>
    <n v="53.234999999999999"/>
    <n v="1"/>
    <x v="7"/>
    <x v="6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0"/>
    <n v="70"/>
    <n v="5437101"/>
    <s v=""/>
    <s v="QUALITY SAO CARLOS EMPREENDIMENTOS IMOBILIARIOS"/>
    <x v="13"/>
    <n v="2.6617999999999999"/>
    <n v="53.234999999999999"/>
    <n v="1"/>
    <x v="7"/>
    <x v="6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1"/>
    <n v="71"/>
    <n v="5437102"/>
    <s v=""/>
    <s v="QUALITY SAO CARLOS EMPREENDIMENTOS IMOBILIARIOS"/>
    <x v="13"/>
    <n v="2.6617999999999999"/>
    <n v="53.234999999999999"/>
    <n v="1"/>
    <x v="7"/>
    <x v="6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2"/>
    <n v="72"/>
    <n v="5437103"/>
    <s v=""/>
    <s v="QUALITY SAO CARLOS EMPREENDIMENTOS IMOBILIARIOS"/>
    <x v="13"/>
    <n v="2.6617999999999999"/>
    <n v="53.234999999999999"/>
    <n v="1"/>
    <x v="7"/>
    <x v="6"/>
    <n v="2730"/>
    <n v="9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3"/>
    <n v="73"/>
    <n v="5437104"/>
    <s v=""/>
    <s v="QUALITY SAO CARLOS EMPREENDIMENTOS IMOBILIARIOS"/>
    <x v="13"/>
    <n v="3.4262000000000001"/>
    <n v="68.522999999999996"/>
    <n v="1"/>
    <x v="7"/>
    <x v="6"/>
    <n v="2730"/>
    <n v="125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4"/>
    <n v="74"/>
    <n v="5437105"/>
    <s v=""/>
    <s v="QUALITY SAO CARLOS EMPREENDIMENTOS IMOBILIARIOS"/>
    <x v="13"/>
    <n v="3.4262000000000001"/>
    <n v="68.522999999999996"/>
    <n v="1"/>
    <x v="7"/>
    <x v="6"/>
    <n v="2730"/>
    <n v="125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5"/>
    <n v="75"/>
    <n v="5437106"/>
    <s v=""/>
    <s v="QUALITY SAO CARLOS EMPREENDIMENTOS IMOBILIARIOS"/>
    <x v="13"/>
    <n v="2.6244000000000001"/>
    <n v="52.488"/>
    <n v="1"/>
    <x v="7"/>
    <x v="6"/>
    <n v="2160"/>
    <n v="121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6"/>
    <n v="76"/>
    <n v="5437107"/>
    <s v=""/>
    <s v="QUALITY SAO CARLOS EMPREENDIMENTOS IMOBILIARIOS"/>
    <x v="13"/>
    <n v="2.6244000000000001"/>
    <n v="52.488"/>
    <n v="1"/>
    <x v="7"/>
    <x v="6"/>
    <n v="2160"/>
    <n v="121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7"/>
    <n v="77"/>
    <n v="5437108"/>
    <s v=""/>
    <s v="QUALITY SAO CARLOS EMPREENDIMENTOS IMOBILIARIOS"/>
    <x v="13"/>
    <n v="2.1991999999999998"/>
    <n v="43.982999999999997"/>
    <n v="1"/>
    <x v="7"/>
    <x v="6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8"/>
    <n v="78"/>
    <n v="5437109"/>
    <s v=""/>
    <s v="QUALITY SAO CARLOS EMPREENDIMENTOS IMOBILIARIOS"/>
    <x v="13"/>
    <n v="2.1991999999999998"/>
    <n v="43.982999999999997"/>
    <n v="1"/>
    <x v="7"/>
    <x v="6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79"/>
    <n v="79"/>
    <n v="5437110"/>
    <s v=""/>
    <s v="QUALITY SAO CARLOS EMPREENDIMENTOS IMOBILIARIOS"/>
    <x v="13"/>
    <n v="2.1991999999999998"/>
    <n v="43.982999999999997"/>
    <n v="1"/>
    <x v="7"/>
    <x v="6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0"/>
    <n v="80"/>
    <n v="5437111"/>
    <s v=""/>
    <s v="QUALITY SAO CARLOS EMPREENDIMENTOS IMOBILIARIOS"/>
    <x v="13"/>
    <n v="2.1991999999999998"/>
    <n v="43.982999999999997"/>
    <n v="1"/>
    <x v="7"/>
    <x v="6"/>
    <n v="2430"/>
    <n v="9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1"/>
    <n v="81"/>
    <n v="5437112"/>
    <s v=""/>
    <s v="QUALITY SAO CARLOS EMPREENDIMENTOS IMOBILIARIOS"/>
    <x v="13"/>
    <n v="2.5249999999999999"/>
    <n v="50.499000000000002"/>
    <n v="1"/>
    <x v="7"/>
    <x v="6"/>
    <n v="2715"/>
    <n v="9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2"/>
    <n v="82"/>
    <n v="5437113"/>
    <s v=""/>
    <s v="QUALITY SAO CARLOS EMPREENDIMENTOS IMOBILIARIOS"/>
    <x v="13"/>
    <n v="2.5249999999999999"/>
    <n v="50.499000000000002"/>
    <n v="1"/>
    <x v="7"/>
    <x v="6"/>
    <n v="2715"/>
    <n v="9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3"/>
    <n v="83"/>
    <n v="5437114"/>
    <s v=""/>
    <s v="QUALITY SAO CARLOS EMPREENDIMENTOS IMOBILIARIOS"/>
    <x v="13"/>
    <n v="2.5249999999999999"/>
    <n v="50.499000000000002"/>
    <n v="1"/>
    <x v="7"/>
    <x v="6"/>
    <n v="2715"/>
    <n v="9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4"/>
    <n v="84"/>
    <n v="5437115"/>
    <s v=""/>
    <s v="QUALITY SAO CARLOS EMPREENDIMENTOS IMOBILIARIOS"/>
    <x v="13"/>
    <n v="2.1816"/>
    <n v="43.631999999999998"/>
    <n v="1"/>
    <x v="7"/>
    <x v="6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5"/>
    <n v="85"/>
    <n v="5437116"/>
    <s v=""/>
    <s v="QUALITY SAO CARLOS EMPREENDIMENTOS IMOBILIARIOS"/>
    <x v="13"/>
    <n v="2.1816"/>
    <n v="43.631999999999998"/>
    <n v="1"/>
    <x v="7"/>
    <x v="6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6"/>
    <n v="86"/>
    <n v="5437117"/>
    <s v=""/>
    <s v="QUALITY SAO CARLOS EMPREENDIMENTOS IMOBILIARIOS"/>
    <x v="13"/>
    <n v="2.1816"/>
    <n v="43.631999999999998"/>
    <n v="1"/>
    <x v="7"/>
    <x v="6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7"/>
    <n v="87"/>
    <n v="5437118"/>
    <s v=""/>
    <s v="QUALITY SAO CARLOS EMPREENDIMENTOS IMOBILIARIOS"/>
    <x v="13"/>
    <n v="2.1816"/>
    <n v="43.631999999999998"/>
    <n v="1"/>
    <x v="7"/>
    <x v="6"/>
    <n v="2160"/>
    <n v="101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8"/>
    <n v="88"/>
    <n v="5437119"/>
    <s v=""/>
    <s v="QUALITY SAO CARLOS EMPREENDIMENTOS IMOBILIARIOS"/>
    <x v="13"/>
    <n v="2.5568"/>
    <n v="51.136000000000003"/>
    <n v="1"/>
    <x v="7"/>
    <x v="6"/>
    <n v="2720"/>
    <n v="94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89"/>
    <n v="89"/>
    <n v="5437120"/>
    <s v=""/>
    <s v="QUALITY SAO CARLOS EMPREENDIMENTOS IMOBILIARIOS"/>
    <x v="13"/>
    <n v="2.5568"/>
    <n v="51.136000000000003"/>
    <n v="1"/>
    <x v="7"/>
    <x v="6"/>
    <n v="2720"/>
    <n v="94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0"/>
    <n v="90"/>
    <n v="5437121"/>
    <s v=""/>
    <s v="QUALITY SAO CARLOS EMPREENDIMENTOS IMOBILIARIOS"/>
    <x v="13"/>
    <n v="2.5568"/>
    <n v="51.136000000000003"/>
    <n v="1"/>
    <x v="7"/>
    <x v="6"/>
    <n v="2720"/>
    <n v="94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1"/>
    <n v="91"/>
    <n v="5437122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2"/>
    <n v="92"/>
    <n v="5437123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3"/>
    <n v="93"/>
    <n v="5437124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4"/>
    <n v="94"/>
    <n v="5437125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5"/>
    <n v="95"/>
    <n v="5437126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6"/>
    <n v="96"/>
    <n v="5437127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7"/>
    <n v="97"/>
    <n v="5437128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8"/>
    <n v="98"/>
    <n v="5437129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099"/>
    <n v="99"/>
    <n v="5437130"/>
    <s v=""/>
    <s v="QUALITY SAO CARLOS EMPREENDIMENTOS IMOBILIARIOS"/>
    <x v="13"/>
    <n v="2.516"/>
    <n v="50.32"/>
    <n v="1"/>
    <x v="7"/>
    <x v="6"/>
    <n v="2720"/>
    <n v="92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0"/>
    <n v="100"/>
    <n v="5437131"/>
    <s v=""/>
    <s v="QUALITY SAO CARLOS EMPREENDIMENTOS IMOBILIARIOS"/>
    <x v="13"/>
    <n v="2.3551000000000002"/>
    <n v="47.102499999999999"/>
    <n v="1"/>
    <x v="7"/>
    <x v="6"/>
    <n v="1135"/>
    <n v="20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1"/>
    <n v="101"/>
    <n v="5437132"/>
    <s v=""/>
    <s v="QUALITY SAO CARLOS EMPREENDIMENTOS IMOBILIARIOS"/>
    <x v="13"/>
    <n v="2.3551000000000002"/>
    <n v="47.102499999999999"/>
    <n v="1"/>
    <x v="7"/>
    <x v="6"/>
    <n v="1135"/>
    <n v="207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2"/>
    <n v="102"/>
    <n v="5437133"/>
    <s v=""/>
    <s v="QUALITY SAO CARLOS EMPREENDIMENTOS IMOBILIARIOS"/>
    <x v="13"/>
    <n v="2.8006000000000002"/>
    <n v="56.012"/>
    <n v="1"/>
    <x v="7"/>
    <x v="6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3"/>
    <n v="103"/>
    <n v="5437134"/>
    <s v=""/>
    <s v="QUALITY SAO CARLOS EMPREENDIMENTOS IMOBILIARIOS"/>
    <x v="13"/>
    <n v="2.8006000000000002"/>
    <n v="56.012"/>
    <n v="1"/>
    <x v="7"/>
    <x v="6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4"/>
    <n v="104"/>
    <n v="5437135"/>
    <s v=""/>
    <s v="QUALITY SAO CARLOS EMPREENDIMENTOS IMOBILIARIOS"/>
    <x v="13"/>
    <n v="2.8006000000000002"/>
    <n v="56.012"/>
    <n v="1"/>
    <x v="7"/>
    <x v="6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5"/>
    <n v="105"/>
    <n v="5437136"/>
    <s v=""/>
    <s v="QUALITY SAO CARLOS EMPREENDIMENTOS IMOBILIARIOS"/>
    <x v="13"/>
    <n v="2.8006000000000002"/>
    <n v="56.012"/>
    <n v="1"/>
    <x v="7"/>
    <x v="6"/>
    <n v="1045"/>
    <n v="268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6"/>
    <n v="106"/>
    <n v="5437137"/>
    <s v=""/>
    <s v="QUALITY SAO CARLOS EMPREENDIMENTOS IMOBILIARIOS"/>
    <x v="13"/>
    <n v="0.86150000000000004"/>
    <n v="17.230499999999999"/>
    <n v="1"/>
    <x v="7"/>
    <x v="6"/>
    <n v="315"/>
    <n v="273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7"/>
    <n v="107"/>
    <n v="5437138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8"/>
    <n v="108"/>
    <n v="5437139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09"/>
    <n v="109"/>
    <n v="5437140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0"/>
    <n v="110"/>
    <n v="5437141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1"/>
    <n v="111"/>
    <n v="5437142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2"/>
    <n v="112"/>
    <n v="5437143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3"/>
    <n v="113"/>
    <n v="5437144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4"/>
    <n v="114"/>
    <n v="5437145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5"/>
    <n v="115"/>
    <n v="5437146"/>
    <s v=""/>
    <s v="QUALITY SAO CARLOS EMPREENDIMENTOS IMOBILIARIOS"/>
    <x v="13"/>
    <n v="2.3938999999999999"/>
    <n v="47.878500000000003"/>
    <n v="1"/>
    <x v="7"/>
    <x v="6"/>
    <n v="885"/>
    <n v="27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6"/>
    <n v="116"/>
    <n v="5437147"/>
    <s v=""/>
    <s v="QUALITY SAO CARLOS EMPREENDIMENTOS IMOBILIARIOS"/>
    <x v="13"/>
    <n v="1.1679999999999999"/>
    <n v="23.359500000000001"/>
    <n v="1"/>
    <x v="7"/>
    <x v="6"/>
    <n v="435"/>
    <n v="26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7"/>
    <n v="117"/>
    <n v="5437148"/>
    <s v=""/>
    <s v="QUALITY SAO CARLOS EMPREENDIMENTOS IMOBILIARIOS"/>
    <x v="13"/>
    <n v="0.92630000000000001"/>
    <n v="18.526499999999999"/>
    <n v="1"/>
    <x v="7"/>
    <x v="6"/>
    <n v="345"/>
    <n v="268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8"/>
    <n v="118"/>
    <n v="5437149"/>
    <s v=""/>
    <s v="QUALITY SAO CARLOS EMPREENDIMENTOS IMOBILIARIOS"/>
    <x v="13"/>
    <n v="2.5529999999999999"/>
    <n v="51.06"/>
    <n v="1"/>
    <x v="7"/>
    <x v="6"/>
    <n v="925"/>
    <n v="27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19"/>
    <n v="119"/>
    <n v="5437150"/>
    <s v=""/>
    <s v="QUALITY SAO CARLOS EMPREENDIMENTOS IMOBILIARIOS"/>
    <x v="13"/>
    <n v="2.5529999999999999"/>
    <n v="51.06"/>
    <n v="1"/>
    <x v="7"/>
    <x v="6"/>
    <n v="925"/>
    <n v="27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0"/>
    <n v="120"/>
    <n v="5437151"/>
    <s v=""/>
    <s v="QUALITY SAO CARLOS EMPREENDIMENTOS IMOBILIARIOS"/>
    <x v="13"/>
    <n v="2.5529999999999999"/>
    <n v="51.06"/>
    <n v="1"/>
    <x v="7"/>
    <x v="6"/>
    <n v="925"/>
    <n v="27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1"/>
    <n v="121"/>
    <n v="5437152"/>
    <s v=""/>
    <s v="QUALITY SAO CARLOS EMPREENDIMENTOS IMOBILIARIOS"/>
    <x v="13"/>
    <n v="2.3077000000000001"/>
    <n v="46.155000000000001"/>
    <n v="1"/>
    <x v="7"/>
    <x v="6"/>
    <n v="850"/>
    <n v="271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2"/>
    <n v="122"/>
    <n v="5437153"/>
    <s v=""/>
    <s v="QUALITY SAO CARLOS EMPREENDIMENTOS IMOBILIARIOS"/>
    <x v="13"/>
    <n v="2.2519"/>
    <n v="45.038499999999999"/>
    <n v="1"/>
    <x v="7"/>
    <x v="6"/>
    <n v="845"/>
    <n v="266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3"/>
    <n v="123"/>
    <n v="5437154"/>
    <s v=""/>
    <s v="QUALITY SAO CARLOS EMPREENDIMENTOS IMOBILIARIOS"/>
    <x v="13"/>
    <n v="2.3153000000000001"/>
    <n v="46.306800000000003"/>
    <n v="1"/>
    <x v="7"/>
    <x v="6"/>
    <n v="855"/>
    <n v="2708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4"/>
    <n v="124"/>
    <n v="5437155"/>
    <s v=""/>
    <s v="QUALITY SAO CARLOS EMPREENDIMENTOS IMOBILIARIOS"/>
    <x v="13"/>
    <n v="2.3153000000000001"/>
    <n v="46.306800000000003"/>
    <n v="1"/>
    <x v="7"/>
    <x v="6"/>
    <n v="855"/>
    <n v="2708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5"/>
    <n v="125"/>
    <n v="5437156"/>
    <s v=""/>
    <s v="QUALITY SAO CARLOS EMPREENDIMENTOS IMOBILIARIOS"/>
    <x v="13"/>
    <n v="2.3153000000000001"/>
    <n v="46.306800000000003"/>
    <n v="1"/>
    <x v="7"/>
    <x v="6"/>
    <n v="855"/>
    <n v="2708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6"/>
    <n v="126"/>
    <n v="5437157"/>
    <s v=""/>
    <s v="QUALITY SAO CARLOS EMPREENDIMENTOS IMOBILIARIOS"/>
    <x v="13"/>
    <n v="2.456"/>
    <n v="49.1205"/>
    <n v="1"/>
    <x v="7"/>
    <x v="6"/>
    <n v="1145"/>
    <n v="214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7"/>
    <n v="127"/>
    <n v="5437158"/>
    <s v=""/>
    <s v="QUALITY SAO CARLOS EMPREENDIMENTOS IMOBILIARIOS"/>
    <x v="13"/>
    <n v="2.456"/>
    <n v="49.1205"/>
    <n v="1"/>
    <x v="7"/>
    <x v="6"/>
    <n v="1145"/>
    <n v="214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8"/>
    <n v="128"/>
    <n v="5437159"/>
    <s v=""/>
    <s v="QUALITY SAO CARLOS EMPREENDIMENTOS IMOBILIARIOS"/>
    <x v="13"/>
    <n v="1.6166"/>
    <n v="32.332000000000001"/>
    <n v="1"/>
    <x v="7"/>
    <x v="6"/>
    <n v="685"/>
    <n v="23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29"/>
    <n v="129"/>
    <n v="5437160"/>
    <s v=""/>
    <s v="QUALITY SAO CARLOS EMPREENDIMENTOS IMOBILIARIOS"/>
    <x v="13"/>
    <n v="1.6166"/>
    <n v="32.332000000000001"/>
    <n v="1"/>
    <x v="7"/>
    <x v="6"/>
    <n v="685"/>
    <n v="236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30"/>
    <n v="130"/>
    <n v="5438988"/>
    <s v=""/>
    <s v="QUALITY SAO CARLOS EMPREENDIMENTOS IMOBILIARIOS"/>
    <x v="13"/>
    <n v="3.0623"/>
    <n v="61.246000000000002"/>
    <n v="1"/>
    <x v="7"/>
    <x v="6"/>
    <n v="2710"/>
    <n v="11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31"/>
    <n v="131"/>
    <n v="5438989"/>
    <s v=""/>
    <s v="QUALITY SAO CARLOS EMPREENDIMENTOS IMOBILIARIOS"/>
    <x v="13"/>
    <n v="3.0623"/>
    <n v="61.246000000000002"/>
    <n v="1"/>
    <x v="7"/>
    <x v="6"/>
    <n v="2710"/>
    <n v="1130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32"/>
    <n v="132"/>
    <n v="5438990"/>
    <s v=""/>
    <s v="QUALITY SAO CARLOS EMPREENDIMENTOS IMOBILIARIOS"/>
    <x v="13"/>
    <n v="0.93500000000000005"/>
    <n v="18.699000000000002"/>
    <n v="1"/>
    <x v="7"/>
    <x v="6"/>
    <n v="2710"/>
    <n v="34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33"/>
    <n v="133"/>
    <n v="5438991"/>
    <s v=""/>
    <s v="QUALITY SAO CARLOS EMPREENDIMENTOS IMOBILIARIOS"/>
    <x v="13"/>
    <n v="2.3445"/>
    <n v="46.89"/>
    <n v="1"/>
    <x v="7"/>
    <x v="6"/>
    <n v="900"/>
    <n v="26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34"/>
    <n v="134"/>
    <n v="5438992"/>
    <s v=""/>
    <s v="QUALITY SAO CARLOS EMPREENDIMENTOS IMOBILIARIOS"/>
    <x v="13"/>
    <n v="2.3445"/>
    <n v="46.89"/>
    <n v="1"/>
    <x v="7"/>
    <x v="6"/>
    <n v="900"/>
    <n v="26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2976"/>
    <s v="0000-0135"/>
    <n v="135"/>
    <n v="5438993"/>
    <s v=""/>
    <s v="QUALITY SAO CARLOS EMPREENDIMENTOS IMOBILIARIOS"/>
    <x v="13"/>
    <n v="2.3445"/>
    <n v="46.89"/>
    <n v="1"/>
    <x v="7"/>
    <x v="6"/>
    <n v="900"/>
    <n v="2605"/>
    <d v="2026-05-06T10:56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5"/>
    <s v="Não"/>
    <m/>
    <d v="2026-05-22T00:00:00"/>
    <d v="2026-05-04T00:00:00"/>
    <d v="2026-05-22T00:00:00"/>
    <s v="FUM08-TEQ"/>
    <x v="2"/>
    <x v="14"/>
    <e v="#N/A"/>
    <n v="334961"/>
    <s v="0000-0001"/>
    <n v="1"/>
    <n v="5450256"/>
    <s v=""/>
    <s v="HANNA VIDROS "/>
    <x v="15"/>
    <n v="1.4563999999999999"/>
    <n v="29.128"/>
    <n v="1"/>
    <x v="8"/>
    <x v="22"/>
    <n v="880"/>
    <n v="1655"/>
    <d v="2026-05-08T08:07:22"/>
    <x v="14"/>
    <m/>
    <m/>
    <m/>
    <m/>
    <m/>
    <m/>
    <m/>
    <m/>
    <s v="N/R"/>
    <s v="N/R"/>
    <s v="N/R"/>
    <m/>
    <m/>
    <s v="N/R"/>
    <s v="N/R"/>
    <s v="N/R"/>
    <s v="N/R"/>
    <m/>
  </r>
  <r>
    <x v="15"/>
    <s v="Não"/>
    <m/>
    <d v="2026-05-22T00:00:00"/>
    <d v="2026-05-04T00:00:00"/>
    <d v="2026-05-22T00:00:00"/>
    <s v="FUM08-TEA"/>
    <x v="2"/>
    <x v="14"/>
    <e v="#N/A"/>
    <n v="334961"/>
    <s v="0000-0002"/>
    <n v="2"/>
    <n v="5450257"/>
    <s v=""/>
    <s v="HANNA VIDROS "/>
    <x v="15"/>
    <n v="1.5271999999999999"/>
    <n v="30.544"/>
    <n v="1"/>
    <x v="8"/>
    <x v="26"/>
    <n v="920"/>
    <n v="1660"/>
    <d v="2026-05-08T08:07:22"/>
    <x v="14"/>
    <m/>
    <m/>
    <m/>
    <m/>
    <m/>
    <m/>
    <m/>
    <m/>
    <s v="N/R"/>
    <s v="N/R"/>
    <s v="N/R"/>
    <m/>
    <m/>
    <m/>
    <s v="N/R"/>
    <s v="N/R"/>
    <s v="N/R"/>
    <m/>
  </r>
  <r>
    <x v="15"/>
    <s v="Não"/>
    <m/>
    <d v="2026-05-22T00:00:00"/>
    <d v="2026-05-04T00:00:00"/>
    <d v="2026-05-22T00:00:00"/>
    <s v="FUM08-TFQ"/>
    <x v="2"/>
    <x v="14"/>
    <e v="#N/A"/>
    <n v="334961"/>
    <s v="0000-0003"/>
    <n v="3"/>
    <n v="5450258"/>
    <s v=""/>
    <s v="HANNA VIDROS "/>
    <x v="15"/>
    <n v="2.9767999999999999"/>
    <n v="59.534999999999997"/>
    <n v="1"/>
    <x v="8"/>
    <x v="15"/>
    <n v="1575"/>
    <n v="1890"/>
    <d v="2026-05-08T08:07:22"/>
    <x v="14"/>
    <m/>
    <m/>
    <m/>
    <m/>
    <m/>
    <m/>
    <s v="N/R"/>
    <s v="N/R"/>
    <s v="N/R"/>
    <s v="N/R"/>
    <s v="N/R"/>
    <m/>
    <m/>
    <s v="N/R"/>
    <s v="N/R"/>
    <s v="N/R"/>
    <s v="N/R"/>
    <m/>
  </r>
  <r>
    <x v="15"/>
    <s v="Não"/>
    <m/>
    <d v="2026-05-22T00:00:00"/>
    <d v="2026-05-04T00:00:00"/>
    <d v="2026-05-22T00:00:00"/>
    <s v="FUM08-TEA"/>
    <x v="2"/>
    <x v="14"/>
    <e v="#N/A"/>
    <n v="334961"/>
    <s v="0000-0004"/>
    <n v="4"/>
    <n v="5450259"/>
    <s v=""/>
    <s v="HANNA VIDROS "/>
    <x v="15"/>
    <n v="1.0449999999999999"/>
    <n v="20.9"/>
    <n v="1"/>
    <x v="8"/>
    <x v="26"/>
    <n v="1045"/>
    <n v="1000"/>
    <d v="2026-05-08T08:07:22"/>
    <x v="14"/>
    <m/>
    <m/>
    <m/>
    <m/>
    <m/>
    <m/>
    <m/>
    <m/>
    <s v="N/R"/>
    <s v="N/R"/>
    <s v="N/R"/>
    <m/>
    <m/>
    <m/>
    <s v="N/R"/>
    <s v="N/R"/>
    <s v="N/R"/>
    <m/>
  </r>
  <r>
    <x v="15"/>
    <s v="Não"/>
    <m/>
    <d v="2026-05-22T00:00:00"/>
    <d v="2026-05-04T00:00:00"/>
    <d v="2026-05-22T00:00:00"/>
    <s v="FUM08-TFQ"/>
    <x v="2"/>
    <x v="14"/>
    <e v="#N/A"/>
    <n v="334961"/>
    <s v="0000-0005"/>
    <n v="5"/>
    <n v="5450260"/>
    <s v=""/>
    <s v="HANNA VIDROS "/>
    <x v="15"/>
    <n v="1.7153"/>
    <n v="34.306800000000003"/>
    <n v="1"/>
    <x v="8"/>
    <x v="15"/>
    <n v="1243"/>
    <n v="1380"/>
    <d v="2026-05-08T08:07:22"/>
    <x v="14"/>
    <m/>
    <m/>
    <m/>
    <m/>
    <m/>
    <m/>
    <s v="N/R"/>
    <s v="N/R"/>
    <s v="N/R"/>
    <s v="N/R"/>
    <s v="N/R"/>
    <m/>
    <m/>
    <s v="N/R"/>
    <s v="N/R"/>
    <s v="N/R"/>
    <s v="N/R"/>
    <m/>
  </r>
  <r>
    <x v="15"/>
    <s v="Não"/>
    <m/>
    <d v="2026-05-22T00:00:00"/>
    <d v="2026-05-04T00:00:00"/>
    <d v="2026-05-22T00:00:00"/>
    <s v="FUM08-TFQ"/>
    <x v="2"/>
    <x v="14"/>
    <e v="#N/A"/>
    <n v="334961"/>
    <s v="0000-0006"/>
    <n v="6"/>
    <n v="5450261"/>
    <s v=""/>
    <s v="HANNA VIDROS "/>
    <x v="15"/>
    <n v="1.3922000000000001"/>
    <n v="27.8432"/>
    <n v="1"/>
    <x v="8"/>
    <x v="15"/>
    <n v="1243"/>
    <n v="1120"/>
    <d v="2026-05-08T08:07:22"/>
    <x v="14"/>
    <m/>
    <m/>
    <m/>
    <m/>
    <m/>
    <m/>
    <s v="N/R"/>
    <s v="N/R"/>
    <s v="N/R"/>
    <s v="N/R"/>
    <s v="N/R"/>
    <m/>
    <m/>
    <s v="N/R"/>
    <s v="N/R"/>
    <s v="N/R"/>
    <s v="N/R"/>
    <m/>
  </r>
  <r>
    <x v="10"/>
    <s v="Não"/>
    <m/>
    <d v="2026-05-20T00:00:00"/>
    <d v="2026-05-20T00:00:00"/>
    <d v="2026-05-20T00:00:00"/>
    <s v="ESI04-EFA"/>
    <x v="4"/>
    <x v="14"/>
    <n v="1"/>
    <n v="335101"/>
    <s v="0001-0001"/>
    <n v="1"/>
    <n v="5451018"/>
    <s v=""/>
    <s v="VIDROS COUTO"/>
    <x v="10"/>
    <n v="0.5"/>
    <n v="5"/>
    <n v="1"/>
    <x v="5"/>
    <x v="27"/>
    <n v="500"/>
    <n v="1000"/>
    <d v="2026-05-08T08:39:36"/>
    <x v="14"/>
    <m/>
    <m/>
    <m/>
    <m/>
    <m/>
    <m/>
    <s v="N/R"/>
    <s v="N/R"/>
    <s v="N/R"/>
    <s v="N/R"/>
    <s v="N/R"/>
    <m/>
    <s v="N/R"/>
    <m/>
    <s v="N/R"/>
    <m/>
    <s v="N/R"/>
    <m/>
  </r>
  <r>
    <x v="22"/>
    <s v="Não"/>
    <m/>
    <d v="2026-05-22T00:00:00"/>
    <d v="2026-05-08T00:00:00"/>
    <d v="2026-05-22T00:00:00"/>
    <s v="INC10-TF"/>
    <x v="4"/>
    <x v="14"/>
    <n v="2"/>
    <n v="335247"/>
    <s v="0000-0002"/>
    <n v="2"/>
    <n v="5451970"/>
    <s v=""/>
    <s v="REALIZA PROJETOS EM ALUMINIO"/>
    <x v="22"/>
    <n v="2.4045000000000001"/>
    <n v="60.112499999999997"/>
    <n v="1"/>
    <x v="11"/>
    <x v="6"/>
    <n v="2290"/>
    <n v="1050"/>
    <d v="2026-05-08T16:36:0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1"/>
    <n v="1"/>
    <n v="5451980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2"/>
    <n v="2"/>
    <n v="5451981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3"/>
    <n v="3"/>
    <n v="5451982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4"/>
    <n v="4"/>
    <n v="5451983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5"/>
    <n v="5"/>
    <n v="5451984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6"/>
    <n v="6"/>
    <n v="5451985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7"/>
    <n v="7"/>
    <n v="5451986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8"/>
    <n v="8"/>
    <n v="5451987"/>
    <s v=""/>
    <s v="MK SERVICOS"/>
    <x v="11"/>
    <n v="4.38"/>
    <n v="65.700299999999999"/>
    <n v="1"/>
    <x v="9"/>
    <x v="6"/>
    <n v="1591"/>
    <n v="2753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09"/>
    <n v="9"/>
    <n v="5451988"/>
    <s v=""/>
    <s v="MK SERVICOS"/>
    <x v="11"/>
    <n v="4.4019000000000004"/>
    <n v="66.028999999999996"/>
    <n v="1"/>
    <x v="9"/>
    <x v="6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10"/>
    <n v="10"/>
    <n v="5451989"/>
    <s v=""/>
    <s v="MK SERVICOS"/>
    <x v="11"/>
    <n v="4.4019000000000004"/>
    <n v="66.028999999999996"/>
    <n v="1"/>
    <x v="9"/>
    <x v="6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11"/>
    <n v="11"/>
    <n v="5451990"/>
    <s v=""/>
    <s v="MK SERVICOS"/>
    <x v="11"/>
    <n v="4.4019000000000004"/>
    <n v="66.028999999999996"/>
    <n v="1"/>
    <x v="9"/>
    <x v="6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253"/>
    <s v="0000-0012"/>
    <n v="12"/>
    <n v="5451991"/>
    <s v=""/>
    <s v="MK SERVICOS"/>
    <x v="11"/>
    <n v="4.4019000000000004"/>
    <n v="66.028999999999996"/>
    <n v="1"/>
    <x v="9"/>
    <x v="6"/>
    <n v="1584"/>
    <n v="2779"/>
    <d v="2026-05-08T15:55:5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F"/>
    <x v="4"/>
    <x v="14"/>
    <n v="2"/>
    <n v="335331"/>
    <s v="0000-0001"/>
    <n v="1"/>
    <n v="5452276"/>
    <s v=""/>
    <s v="IMPACTO METAL "/>
    <x v="7"/>
    <n v="0.6099"/>
    <n v="9.1486999999999998"/>
    <n v="1"/>
    <x v="9"/>
    <x v="6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F"/>
    <x v="4"/>
    <x v="14"/>
    <n v="2"/>
    <n v="335331"/>
    <s v="0000-0002"/>
    <n v="2"/>
    <n v="5452277"/>
    <s v=""/>
    <s v="IMPACTO METAL "/>
    <x v="7"/>
    <n v="0.6099"/>
    <n v="9.1486999999999998"/>
    <n v="1"/>
    <x v="9"/>
    <x v="6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F"/>
    <x v="4"/>
    <x v="14"/>
    <n v="2"/>
    <n v="335331"/>
    <s v="0000-0003"/>
    <n v="3"/>
    <n v="5452278"/>
    <s v=""/>
    <s v="IMPACTO METAL "/>
    <x v="7"/>
    <n v="0.6099"/>
    <n v="9.1486999999999998"/>
    <n v="1"/>
    <x v="9"/>
    <x v="6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F"/>
    <x v="4"/>
    <x v="14"/>
    <n v="2"/>
    <n v="335331"/>
    <s v="0000-0004"/>
    <n v="4"/>
    <n v="5452279"/>
    <s v=""/>
    <s v="IMPACTO METAL "/>
    <x v="7"/>
    <n v="0.6099"/>
    <n v="9.1486999999999998"/>
    <n v="1"/>
    <x v="9"/>
    <x v="6"/>
    <n v="591"/>
    <n v="1032"/>
    <d v="2026-05-11T09:06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MBI03-CC"/>
    <x v="4"/>
    <x v="14"/>
    <n v="1"/>
    <n v="335331"/>
    <s v="0000-0005"/>
    <n v="5"/>
    <n v="5452280"/>
    <s v=""/>
    <s v="IMPACTO METAL "/>
    <x v="7"/>
    <n v="0.42120000000000002"/>
    <n v="3.1589999999999998"/>
    <n v="1"/>
    <x v="6"/>
    <x v="11"/>
    <n v="624"/>
    <n v="675"/>
    <d v="2026-05-11T09:06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MBI03-CC"/>
    <x v="4"/>
    <x v="14"/>
    <n v="1"/>
    <n v="335331"/>
    <s v="0000-0006"/>
    <n v="6"/>
    <n v="5452281"/>
    <s v=""/>
    <s v="IMPACTO METAL "/>
    <x v="7"/>
    <n v="0.42120000000000002"/>
    <n v="3.1589999999999998"/>
    <n v="1"/>
    <x v="6"/>
    <x v="11"/>
    <n v="624"/>
    <n v="675"/>
    <d v="2026-05-11T09:06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2"/>
    <s v="Não"/>
    <m/>
    <d v="2026-05-22T00:00:00"/>
    <d v="2026-05-08T00:00:00"/>
    <d v="2026-05-22T00:00:00"/>
    <s v="LMLT06-PF"/>
    <x v="4"/>
    <x v="14"/>
    <n v="4"/>
    <n v="335454"/>
    <s v="0000-0001"/>
    <n v="1"/>
    <n v="5452823"/>
    <s v=""/>
    <s v="DURAN ESQ"/>
    <x v="22"/>
    <n v="1.2719"/>
    <n v="19.078499999999998"/>
    <n v="1"/>
    <x v="3"/>
    <x v="0"/>
    <n v="644"/>
    <n v="1975"/>
    <d v="2026-05-11T14:50:49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5460"/>
    <s v="0000-0001"/>
    <n v="1"/>
    <n v="5452841"/>
    <s v=""/>
    <s v="RESIDENCE ESQ"/>
    <x v="13"/>
    <n v="0.57189999999999996"/>
    <n v="4.2893999999999997"/>
    <n v="1"/>
    <x v="6"/>
    <x v="11"/>
    <n v="801"/>
    <n v="714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5460"/>
    <s v="0000-0002"/>
    <n v="2"/>
    <n v="5452842"/>
    <s v=""/>
    <s v="RESIDENCE ESQ"/>
    <x v="13"/>
    <n v="0.29360000000000003"/>
    <n v="2.2023999999999999"/>
    <n v="1"/>
    <x v="6"/>
    <x v="11"/>
    <n v="449"/>
    <n v="654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5460"/>
    <s v="0000-0003"/>
    <n v="3"/>
    <n v="5452843"/>
    <s v=""/>
    <s v="RESIDENCE ESQ"/>
    <x v="13"/>
    <n v="0.3327"/>
    <n v="2.4954000000000001"/>
    <n v="1"/>
    <x v="6"/>
    <x v="11"/>
    <n v="476"/>
    <n v="699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5460"/>
    <s v="0000-0004"/>
    <n v="4"/>
    <n v="5452844"/>
    <s v=""/>
    <s v="RESIDENCE ESQ"/>
    <x v="13"/>
    <n v="0.5081"/>
    <n v="3.8111000000000002"/>
    <n v="1"/>
    <x v="6"/>
    <x v="11"/>
    <n v="728"/>
    <n v="698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5460"/>
    <s v="0000-0005"/>
    <n v="5"/>
    <n v="5452845"/>
    <s v=""/>
    <s v="RESIDENCE ESQ"/>
    <x v="13"/>
    <n v="0.55420000000000003"/>
    <n v="4.1566000000000001"/>
    <n v="1"/>
    <x v="6"/>
    <x v="11"/>
    <n v="794"/>
    <n v="698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5460"/>
    <s v="0000-0006"/>
    <n v="6"/>
    <n v="5452846"/>
    <s v=""/>
    <s v="RESIDENCE ESQ"/>
    <x v="13"/>
    <n v="0.71330000000000005"/>
    <n v="5.3494000000000002"/>
    <n v="1"/>
    <x v="6"/>
    <x v="11"/>
    <n v="1006"/>
    <n v="709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MBI03-CC"/>
    <x v="4"/>
    <x v="14"/>
    <n v="1"/>
    <n v="335460"/>
    <s v="0000-0007"/>
    <n v="7"/>
    <n v="5452847"/>
    <s v=""/>
    <s v="RESIDENCE ESQ"/>
    <x v="13"/>
    <n v="0.73170000000000002"/>
    <n v="5.4875999999999996"/>
    <n v="1"/>
    <x v="6"/>
    <x v="11"/>
    <n v="1076"/>
    <n v="680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08"/>
    <n v="8"/>
    <n v="5452848"/>
    <s v=""/>
    <s v="RESIDENCE ESQ"/>
    <x v="13"/>
    <n v="0.86099999999999999"/>
    <n v="12.9148"/>
    <n v="1"/>
    <x v="9"/>
    <x v="6"/>
    <n v="691"/>
    <n v="12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09"/>
    <n v="9"/>
    <n v="5452849"/>
    <s v=""/>
    <s v="RESIDENCE ESQ"/>
    <x v="13"/>
    <n v="0.86099999999999999"/>
    <n v="12.9148"/>
    <n v="1"/>
    <x v="9"/>
    <x v="6"/>
    <n v="691"/>
    <n v="12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0"/>
    <n v="10"/>
    <n v="5452850"/>
    <s v=""/>
    <s v="RESIDENCE ESQ"/>
    <x v="13"/>
    <n v="0.34429999999999999"/>
    <n v="5.1642999999999999"/>
    <n v="1"/>
    <x v="9"/>
    <x v="6"/>
    <n v="928"/>
    <n v="37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1"/>
    <n v="11"/>
    <n v="5452851"/>
    <s v=""/>
    <s v="RESIDENCE ESQ"/>
    <x v="13"/>
    <n v="0.34429999999999999"/>
    <n v="5.1642999999999999"/>
    <n v="1"/>
    <x v="9"/>
    <x v="6"/>
    <n v="928"/>
    <n v="37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CC"/>
    <x v="4"/>
    <x v="14"/>
    <n v="1"/>
    <n v="335460"/>
    <s v="0000-0012"/>
    <n v="12"/>
    <n v="5452852"/>
    <s v=""/>
    <s v="RESIDENCE ESQ"/>
    <x v="13"/>
    <n v="0.51639999999999997"/>
    <n v="7.7462999999999997"/>
    <n v="1"/>
    <x v="9"/>
    <x v="11"/>
    <n v="604"/>
    <n v="855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INC06-CC"/>
    <x v="4"/>
    <x v="14"/>
    <n v="1"/>
    <n v="335460"/>
    <s v="0000-0013"/>
    <n v="13"/>
    <n v="5452853"/>
    <s v=""/>
    <s v="RESIDENCE ESQ"/>
    <x v="13"/>
    <n v="0.67230000000000001"/>
    <n v="10.0848"/>
    <n v="1"/>
    <x v="9"/>
    <x v="11"/>
    <n v="704"/>
    <n v="955"/>
    <d v="2026-05-11T10:07:2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4"/>
    <n v="14"/>
    <n v="5452854"/>
    <s v=""/>
    <s v="RESIDENCE ESQ"/>
    <x v="13"/>
    <n v="0.51929999999999998"/>
    <n v="7.7900999999999998"/>
    <n v="1"/>
    <x v="9"/>
    <x v="6"/>
    <n v="606"/>
    <n v="857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5"/>
    <n v="15"/>
    <n v="5452855"/>
    <s v=""/>
    <s v="RESIDENCE ESQ"/>
    <x v="13"/>
    <n v="0.67559999999999998"/>
    <n v="10.134600000000001"/>
    <n v="1"/>
    <x v="9"/>
    <x v="6"/>
    <n v="706"/>
    <n v="957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6"/>
    <n v="16"/>
    <n v="5452856"/>
    <s v=""/>
    <s v="RESIDENCE ESQ"/>
    <x v="13"/>
    <n v="2.0331999999999999"/>
    <n v="30.4984"/>
    <n v="1"/>
    <x v="9"/>
    <x v="6"/>
    <n v="863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7"/>
    <n v="17"/>
    <n v="5452857"/>
    <s v=""/>
    <s v="RESIDENCE ESQ"/>
    <x v="13"/>
    <n v="2.0331999999999999"/>
    <n v="30.4984"/>
    <n v="1"/>
    <x v="9"/>
    <x v="6"/>
    <n v="863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8"/>
    <n v="18"/>
    <n v="5452858"/>
    <s v=""/>
    <s v="RESIDENCE ESQ"/>
    <x v="13"/>
    <n v="2.0331999999999999"/>
    <n v="30.4984"/>
    <n v="1"/>
    <x v="9"/>
    <x v="6"/>
    <n v="863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19"/>
    <n v="19"/>
    <n v="5452859"/>
    <s v=""/>
    <s v="RESIDENCE ESQ"/>
    <x v="13"/>
    <n v="2.3311999999999999"/>
    <n v="34.967300000000002"/>
    <n v="1"/>
    <x v="9"/>
    <x v="6"/>
    <n v="955"/>
    <n v="244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20"/>
    <n v="20"/>
    <n v="5452860"/>
    <s v=""/>
    <s v="RESIDENCE ESQ"/>
    <x v="13"/>
    <n v="2.3311999999999999"/>
    <n v="34.967300000000002"/>
    <n v="1"/>
    <x v="9"/>
    <x v="6"/>
    <n v="955"/>
    <n v="244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21"/>
    <n v="21"/>
    <n v="5452861"/>
    <s v=""/>
    <s v="RESIDENCE ESQ"/>
    <x v="13"/>
    <n v="2.3311999999999999"/>
    <n v="34.967300000000002"/>
    <n v="1"/>
    <x v="9"/>
    <x v="6"/>
    <n v="955"/>
    <n v="244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22"/>
    <n v="22"/>
    <n v="5452862"/>
    <s v=""/>
    <s v="RESIDENCE ESQ"/>
    <x v="13"/>
    <n v="1.4945999999999999"/>
    <n v="22.4192"/>
    <n v="1"/>
    <x v="9"/>
    <x v="6"/>
    <n v="659"/>
    <n v="2268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23"/>
    <n v="23"/>
    <n v="5452863"/>
    <s v=""/>
    <s v="RESIDENCE ESQ"/>
    <x v="13"/>
    <n v="1.4945999999999999"/>
    <n v="22.4192"/>
    <n v="1"/>
    <x v="9"/>
    <x v="6"/>
    <n v="659"/>
    <n v="2268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LMLT06-PF"/>
    <x v="4"/>
    <x v="14"/>
    <n v="4"/>
    <n v="335460"/>
    <s v="0000-0024"/>
    <n v="24"/>
    <n v="5452864"/>
    <s v=""/>
    <s v="RESIDENCE ESQ"/>
    <x v="13"/>
    <n v="1.248"/>
    <n v="18.72"/>
    <n v="1"/>
    <x v="3"/>
    <x v="0"/>
    <n v="640"/>
    <n v="195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LMLT06-PF"/>
    <x v="4"/>
    <x v="14"/>
    <n v="4"/>
    <n v="335460"/>
    <s v="0000-0025"/>
    <n v="25"/>
    <n v="5452865"/>
    <s v=""/>
    <s v="RESIDENCE ESQ"/>
    <x v="13"/>
    <n v="1.2054"/>
    <n v="18.081"/>
    <n v="1"/>
    <x v="3"/>
    <x v="0"/>
    <n v="615"/>
    <n v="196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26"/>
    <n v="26"/>
    <n v="5452866"/>
    <s v=""/>
    <s v="RESIDENCE ESQ"/>
    <x v="13"/>
    <n v="1.5765"/>
    <n v="23.6477"/>
    <n v="1"/>
    <x v="9"/>
    <x v="6"/>
    <n v="672"/>
    <n v="23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27"/>
    <n v="27"/>
    <n v="5452867"/>
    <s v=""/>
    <s v="RESIDENCE ESQ"/>
    <x v="13"/>
    <n v="1.5765"/>
    <n v="23.6477"/>
    <n v="1"/>
    <x v="9"/>
    <x v="6"/>
    <n v="672"/>
    <n v="234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LMLT06-PF"/>
    <x v="4"/>
    <x v="14"/>
    <n v="4"/>
    <n v="335460"/>
    <s v="0000-0028"/>
    <n v="28"/>
    <n v="5452868"/>
    <s v=""/>
    <s v="RESIDENCE ESQ"/>
    <x v="13"/>
    <n v="1.014"/>
    <n v="15.21"/>
    <n v="1"/>
    <x v="3"/>
    <x v="0"/>
    <n v="520"/>
    <n v="195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LMLT06-PF"/>
    <x v="4"/>
    <x v="14"/>
    <n v="4"/>
    <n v="335460"/>
    <s v="0000-0029"/>
    <n v="29"/>
    <n v="5452869"/>
    <s v=""/>
    <s v="RESIDENCE ESQ"/>
    <x v="13"/>
    <n v="0.81899999999999995"/>
    <n v="12.285"/>
    <n v="1"/>
    <x v="3"/>
    <x v="0"/>
    <n v="420"/>
    <n v="1950"/>
    <d v="2026-05-11T10:07:2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0"/>
    <n v="30"/>
    <n v="5452870"/>
    <s v=""/>
    <s v="RESIDENCE ESQ"/>
    <x v="13"/>
    <n v="2.2288000000000001"/>
    <n v="33.431600000000003"/>
    <n v="1"/>
    <x v="9"/>
    <x v="6"/>
    <n v="946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1"/>
    <n v="31"/>
    <n v="5452871"/>
    <s v=""/>
    <s v="RESIDENCE ESQ"/>
    <x v="13"/>
    <n v="2.2288000000000001"/>
    <n v="33.431600000000003"/>
    <n v="1"/>
    <x v="9"/>
    <x v="6"/>
    <n v="946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2"/>
    <n v="32"/>
    <n v="5452872"/>
    <s v=""/>
    <s v="RESIDENCE ESQ"/>
    <x v="13"/>
    <n v="2.2288000000000001"/>
    <n v="33.431600000000003"/>
    <n v="1"/>
    <x v="9"/>
    <x v="6"/>
    <n v="946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3"/>
    <n v="33"/>
    <n v="5452873"/>
    <s v=""/>
    <s v="RESIDENCE ESQ"/>
    <x v="13"/>
    <n v="2.1320000000000001"/>
    <n v="31.979700000000001"/>
    <n v="1"/>
    <x v="9"/>
    <x v="6"/>
    <n v="903"/>
    <n v="236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4"/>
    <n v="34"/>
    <n v="5452874"/>
    <s v=""/>
    <s v="RESIDENCE ESQ"/>
    <x v="13"/>
    <n v="2.1320000000000001"/>
    <n v="31.979700000000001"/>
    <n v="1"/>
    <x v="9"/>
    <x v="6"/>
    <n v="903"/>
    <n v="236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5"/>
    <n v="35"/>
    <n v="5452875"/>
    <s v=""/>
    <s v="RESIDENCE ESQ"/>
    <x v="13"/>
    <n v="2.1320000000000001"/>
    <n v="31.979700000000001"/>
    <n v="1"/>
    <x v="9"/>
    <x v="6"/>
    <n v="903"/>
    <n v="2361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6"/>
    <n v="36"/>
    <n v="5452876"/>
    <s v=""/>
    <s v="RESIDENCE ESQ"/>
    <x v="13"/>
    <n v="1.5192000000000001"/>
    <n v="22.7879"/>
    <n v="1"/>
    <x v="9"/>
    <x v="6"/>
    <n v="674"/>
    <n v="225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7"/>
    <n v="37"/>
    <n v="5452877"/>
    <s v=""/>
    <s v="RESIDENCE ESQ"/>
    <x v="13"/>
    <n v="1.5192000000000001"/>
    <n v="22.7879"/>
    <n v="1"/>
    <x v="9"/>
    <x v="6"/>
    <n v="674"/>
    <n v="225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8"/>
    <n v="38"/>
    <n v="5452878"/>
    <s v=""/>
    <s v="RESIDENCE ESQ"/>
    <x v="13"/>
    <n v="1.3895999999999999"/>
    <n v="20.844000000000001"/>
    <n v="1"/>
    <x v="9"/>
    <x v="6"/>
    <n v="720"/>
    <n v="1930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39"/>
    <n v="39"/>
    <n v="5452879"/>
    <s v=""/>
    <s v="RESIDENCE ESQ"/>
    <x v="13"/>
    <n v="2.5373999999999999"/>
    <n v="38.061199999999999"/>
    <n v="1"/>
    <x v="9"/>
    <x v="6"/>
    <n v="107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40"/>
    <n v="40"/>
    <n v="5452880"/>
    <s v=""/>
    <s v="RESIDENCE ESQ"/>
    <x v="13"/>
    <n v="2.5373999999999999"/>
    <n v="38.061199999999999"/>
    <n v="1"/>
    <x v="9"/>
    <x v="6"/>
    <n v="107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6-TF"/>
    <x v="4"/>
    <x v="14"/>
    <n v="2"/>
    <n v="335460"/>
    <s v="0000-0041"/>
    <n v="41"/>
    <n v="5452881"/>
    <s v=""/>
    <s v="RESIDENCE ESQ"/>
    <x v="13"/>
    <n v="2.5373999999999999"/>
    <n v="38.061199999999999"/>
    <n v="1"/>
    <x v="9"/>
    <x v="6"/>
    <n v="107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2"/>
    <n v="42"/>
    <n v="5452882"/>
    <s v=""/>
    <s v="RESIDENCE ESQ"/>
    <x v="13"/>
    <n v="3.0649000000000002"/>
    <n v="61.2986"/>
    <n v="1"/>
    <x v="7"/>
    <x v="6"/>
    <n v="1443"/>
    <n v="212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3"/>
    <n v="43"/>
    <n v="5452883"/>
    <s v=""/>
    <s v="RESIDENCE ESQ"/>
    <x v="13"/>
    <n v="3.6248"/>
    <n v="72.495099999999994"/>
    <n v="1"/>
    <x v="7"/>
    <x v="6"/>
    <n v="1594"/>
    <n v="227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4"/>
    <n v="44"/>
    <n v="5452884"/>
    <s v=""/>
    <s v="RESIDENCE ESQ"/>
    <x v="13"/>
    <n v="3.9588000000000001"/>
    <n v="79.174999999999997"/>
    <n v="1"/>
    <x v="7"/>
    <x v="6"/>
    <n v="2408"/>
    <n v="164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5"/>
    <n v="45"/>
    <n v="5452885"/>
    <s v=""/>
    <s v="RESIDENCE ESQ"/>
    <x v="13"/>
    <n v="3.9588000000000001"/>
    <n v="79.174999999999997"/>
    <n v="1"/>
    <x v="7"/>
    <x v="6"/>
    <n v="2408"/>
    <n v="164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6"/>
    <n v="46"/>
    <n v="5452886"/>
    <s v=""/>
    <s v="RESIDENCE ESQ"/>
    <x v="13"/>
    <n v="4.2668999999999997"/>
    <n v="85.338899999999995"/>
    <n v="1"/>
    <x v="7"/>
    <x v="6"/>
    <n v="1856"/>
    <n v="2299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7"/>
    <n v="47"/>
    <n v="5452887"/>
    <s v=""/>
    <s v="RESIDENCE ESQ"/>
    <x v="13"/>
    <n v="5.0796000000000001"/>
    <n v="101.5917"/>
    <n v="1"/>
    <x v="7"/>
    <x v="6"/>
    <n v="2896"/>
    <n v="175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8"/>
    <n v="48"/>
    <n v="5452888"/>
    <s v=""/>
    <s v="RESIDENCE ESQ"/>
    <x v="13"/>
    <n v="2.5362"/>
    <n v="50.724200000000003"/>
    <n v="1"/>
    <x v="7"/>
    <x v="6"/>
    <n v="1172"/>
    <n v="216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49"/>
    <n v="49"/>
    <n v="5452889"/>
    <s v=""/>
    <s v="RESIDENCE ESQ"/>
    <x v="13"/>
    <n v="2.5362"/>
    <n v="50.724200000000003"/>
    <n v="1"/>
    <x v="7"/>
    <x v="6"/>
    <n v="1172"/>
    <n v="216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50"/>
    <n v="50"/>
    <n v="5452890"/>
    <s v=""/>
    <s v="RESIDENCE ESQ"/>
    <x v="13"/>
    <n v="2.5642999999999998"/>
    <n v="51.285400000000003"/>
    <n v="1"/>
    <x v="7"/>
    <x v="6"/>
    <n v="1153"/>
    <n v="222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51"/>
    <n v="51"/>
    <n v="5452891"/>
    <s v=""/>
    <s v="RESIDENCE ESQ"/>
    <x v="13"/>
    <n v="2.5642999999999998"/>
    <n v="51.285400000000003"/>
    <n v="1"/>
    <x v="7"/>
    <x v="6"/>
    <n v="1153"/>
    <n v="2224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52"/>
    <n v="52"/>
    <n v="5452892"/>
    <s v=""/>
    <s v="RESIDENCE ESQ"/>
    <x v="13"/>
    <n v="2.9615"/>
    <n v="59.229799999999997"/>
    <n v="1"/>
    <x v="7"/>
    <x v="6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53"/>
    <n v="53"/>
    <n v="5452893"/>
    <s v=""/>
    <s v="RESIDENCE ESQ"/>
    <x v="13"/>
    <n v="2.9615"/>
    <n v="59.229799999999997"/>
    <n v="1"/>
    <x v="7"/>
    <x v="6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54"/>
    <n v="54"/>
    <n v="5452894"/>
    <s v=""/>
    <s v="RESIDENCE ESQ"/>
    <x v="13"/>
    <n v="2.9615"/>
    <n v="59.229799999999997"/>
    <n v="1"/>
    <x v="7"/>
    <x v="6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3"/>
    <s v="Sim"/>
    <m/>
    <d v="2026-05-22T00:00:00"/>
    <d v="2026-05-08T00:00:00"/>
    <d v="2026-05-22T00:00:00"/>
    <s v="INC08-TF"/>
    <x v="4"/>
    <x v="14"/>
    <n v="2"/>
    <n v="335460"/>
    <s v="0000-0055"/>
    <n v="55"/>
    <n v="5452895"/>
    <s v=""/>
    <s v="RESIDENCE ESQ"/>
    <x v="13"/>
    <n v="2.9615"/>
    <n v="59.229799999999997"/>
    <n v="1"/>
    <x v="7"/>
    <x v="6"/>
    <n v="1257"/>
    <n v="2356"/>
    <d v="2026-05-11T10:07:2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2T00:00:00"/>
    <d v="2026-05-04T00:00:00"/>
    <d v="2026-05-22T00:00:00"/>
    <s v="INC08-TF"/>
    <x v="4"/>
    <x v="14"/>
    <n v="2"/>
    <n v="335632"/>
    <s v="0000-0001"/>
    <n v="1"/>
    <n v="5453983"/>
    <s v=""/>
    <s v="NELSON GONCALVES"/>
    <x v="9"/>
    <n v="1.8560000000000001"/>
    <n v="37.119999999999997"/>
    <n v="1"/>
    <x v="7"/>
    <x v="6"/>
    <n v="1600"/>
    <n v="116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2T00:00:00"/>
    <d v="2026-05-04T00:00:00"/>
    <d v="2026-05-22T00:00:00"/>
    <s v="INC08-TF"/>
    <x v="4"/>
    <x v="14"/>
    <n v="2"/>
    <n v="335632"/>
    <s v="0000-0002"/>
    <n v="2"/>
    <n v="5453984"/>
    <s v=""/>
    <s v="NELSON GONCALVES"/>
    <x v="9"/>
    <n v="1.9039999999999999"/>
    <n v="38.08"/>
    <n v="1"/>
    <x v="7"/>
    <x v="6"/>
    <n v="1600"/>
    <n v="119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2T00:00:00"/>
    <d v="2026-05-04T00:00:00"/>
    <d v="2026-05-22T00:00:00"/>
    <s v="INC08-TF"/>
    <x v="4"/>
    <x v="14"/>
    <n v="2"/>
    <n v="335632"/>
    <s v="0000-0003"/>
    <n v="3"/>
    <n v="5453985"/>
    <s v=""/>
    <s v="NELSON GONCALVES"/>
    <x v="9"/>
    <n v="1.9039999999999999"/>
    <n v="38.08"/>
    <n v="1"/>
    <x v="7"/>
    <x v="6"/>
    <n v="1600"/>
    <n v="119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2T00:00:00"/>
    <d v="2026-05-04T00:00:00"/>
    <d v="2026-05-22T00:00:00"/>
    <s v="INC08-TF"/>
    <x v="4"/>
    <x v="14"/>
    <n v="2"/>
    <n v="335632"/>
    <s v="0000-0004"/>
    <n v="4"/>
    <n v="5453986"/>
    <s v=""/>
    <s v="NELSON GONCALVES"/>
    <x v="9"/>
    <n v="1.08"/>
    <n v="21.6"/>
    <n v="1"/>
    <x v="7"/>
    <x v="6"/>
    <n v="1200"/>
    <n v="900"/>
    <d v="2026-05-11T16:21:3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2T00:00:00"/>
    <d v="2026-05-04T00:00:00"/>
    <d v="2026-05-22T00:00:00"/>
    <s v="INC10-TER"/>
    <x v="2"/>
    <x v="14"/>
    <e v="#N/A"/>
    <n v="335670"/>
    <s v="0000-0001"/>
    <n v="1"/>
    <n v="5454273"/>
    <s v=""/>
    <s v="DECDECOR ESQ, REVESTIMENTOS &amp; DECORACOES"/>
    <x v="2"/>
    <n v="1.69"/>
    <n v="42.25"/>
    <n v="1"/>
    <x v="11"/>
    <x v="28"/>
    <n v="1300"/>
    <n v="1300"/>
    <d v="2026-05-11T23:26:38"/>
    <x v="14"/>
    <m/>
    <m/>
    <m/>
    <m/>
    <m/>
    <m/>
    <m/>
    <m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1"/>
    <n v="1"/>
    <n v="5454869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2"/>
    <n v="2"/>
    <n v="5454870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3"/>
    <n v="3"/>
    <n v="5454871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4"/>
    <n v="4"/>
    <n v="5454872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5"/>
    <n v="5"/>
    <n v="5454873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6"/>
    <n v="6"/>
    <n v="5454874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7"/>
    <n v="7"/>
    <n v="5454875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8"/>
    <n v="8"/>
    <n v="5454876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09"/>
    <n v="9"/>
    <n v="5454877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10"/>
    <n v="10"/>
    <n v="5454878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11"/>
    <n v="11"/>
    <n v="5454879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5765"/>
    <s v="0000-0012"/>
    <n v="12"/>
    <n v="5454880"/>
    <s v=""/>
    <s v="HMY DO BRASIL"/>
    <x v="11"/>
    <n v="0.43969999999999998"/>
    <n v="6.5951000000000004"/>
    <n v="1"/>
    <x v="9"/>
    <x v="6"/>
    <n v="762"/>
    <n v="577"/>
    <d v="2026-05-12T09:41:06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5776"/>
    <s v="0000-0001"/>
    <n v="1"/>
    <n v="5454996"/>
    <s v=""/>
    <s v="VL AQUARISMO "/>
    <x v="7"/>
    <n v="0.36"/>
    <n v="5.4"/>
    <n v="1"/>
    <x v="9"/>
    <x v="11"/>
    <n v="1200"/>
    <n v="3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5776"/>
    <s v="0000-0002"/>
    <n v="2"/>
    <n v="5454997"/>
    <s v=""/>
    <s v="VL AQUARISMO "/>
    <x v="7"/>
    <n v="0.6"/>
    <n v="9"/>
    <n v="1"/>
    <x v="9"/>
    <x v="11"/>
    <n v="1200"/>
    <n v="5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5776"/>
    <s v="0000-0003"/>
    <n v="3"/>
    <n v="5454998"/>
    <s v=""/>
    <s v="VL AQUARISMO "/>
    <x v="7"/>
    <n v="0.6"/>
    <n v="9"/>
    <n v="1"/>
    <x v="9"/>
    <x v="11"/>
    <n v="1200"/>
    <n v="5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5776"/>
    <s v="0000-0004"/>
    <n v="4"/>
    <n v="5454999"/>
    <s v=""/>
    <s v="VL AQUARISMO "/>
    <x v="7"/>
    <n v="0.31"/>
    <n v="4.6500000000000004"/>
    <n v="1"/>
    <x v="9"/>
    <x v="11"/>
    <n v="620"/>
    <n v="500"/>
    <d v="2026-05-12T09:51:37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22T00:00:00"/>
    <d v="2026-05-04T00:00:00"/>
    <d v="2026-05-22T00:00:00"/>
    <s v="LMINC08-PF"/>
    <x v="4"/>
    <x v="14"/>
    <n v="4"/>
    <n v="335780"/>
    <s v="0000-0001"/>
    <n v="1"/>
    <n v="5455015"/>
    <s v=""/>
    <s v="ESQUADRIUM ESQ E VIDROS"/>
    <x v="12"/>
    <n v="3.3108"/>
    <n v="66.215999999999994"/>
    <n v="1"/>
    <x v="1"/>
    <x v="0"/>
    <n v="1860"/>
    <n v="1780"/>
    <d v="2026-05-12T10:45:55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ESI04-EF"/>
    <x v="4"/>
    <x v="14"/>
    <n v="1"/>
    <n v="335865"/>
    <s v="0000-0001"/>
    <n v="1"/>
    <n v="5455600"/>
    <s v=""/>
    <s v="DSA ESQ DE ALUM"/>
    <x v="7"/>
    <n v="1.2684"/>
    <n v="12.683999999999999"/>
    <n v="1"/>
    <x v="5"/>
    <x v="3"/>
    <n v="755"/>
    <n v="1680"/>
    <d v="2026-05-13T09:56:44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x v="7"/>
    <s v="Dep."/>
    <m/>
    <d v="2026-05-22T00:00:00"/>
    <d v="2026-05-04T00:00:00"/>
    <d v="2026-05-22T00:00:00"/>
    <s v="ESI04-EF"/>
    <x v="4"/>
    <x v="14"/>
    <n v="1"/>
    <n v="335865"/>
    <s v="0000-0002"/>
    <n v="2"/>
    <n v="5455601"/>
    <s v=""/>
    <s v="DSA ESQ DE ALUM"/>
    <x v="7"/>
    <n v="2.1242000000000001"/>
    <n v="21.241499999999998"/>
    <n v="1"/>
    <x v="5"/>
    <x v="3"/>
    <n v="1190"/>
    <n v="1785"/>
    <d v="2026-05-13T09:56:44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1"/>
    <n v="1"/>
    <n v="5457316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2"/>
    <n v="2"/>
    <n v="5457317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3"/>
    <n v="3"/>
    <n v="5457318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4"/>
    <n v="4"/>
    <n v="5457319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5"/>
    <n v="5"/>
    <n v="5457320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6"/>
    <n v="6"/>
    <n v="5457321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7"/>
    <n v="7"/>
    <n v="5457322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8"/>
    <n v="8"/>
    <n v="5457323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09"/>
    <n v="9"/>
    <n v="5457324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10"/>
    <n v="10"/>
    <n v="5457325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11"/>
    <n v="11"/>
    <n v="5457326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12"/>
    <n v="12"/>
    <n v="5457327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13"/>
    <n v="13"/>
    <n v="5457328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14"/>
    <n v="14"/>
    <n v="5457329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47"/>
    <s v="0001-0015"/>
    <n v="15"/>
    <n v="5457330"/>
    <s v=""/>
    <s v="MD SERV E PRODUTOS DE LABORATORIO"/>
    <x v="7"/>
    <n v="0.94430000000000003"/>
    <n v="14.1645"/>
    <n v="1"/>
    <x v="9"/>
    <x v="8"/>
    <n v="133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51"/>
    <s v="0001-0001"/>
    <n v="1"/>
    <n v="5457690"/>
    <s v=""/>
    <s v="MD SERV E PRODUTOS DE LABORATORIO"/>
    <x v="7"/>
    <n v="1.1608000000000001"/>
    <n v="17.412700000000001"/>
    <n v="1"/>
    <x v="9"/>
    <x v="8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51"/>
    <s v="0001-0002"/>
    <n v="2"/>
    <n v="5457691"/>
    <s v=""/>
    <s v="MD SERV E PRODUTOS DE LABORATORIO"/>
    <x v="7"/>
    <n v="1.1608000000000001"/>
    <n v="17.412700000000001"/>
    <n v="1"/>
    <x v="9"/>
    <x v="8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51"/>
    <s v="0001-0003"/>
    <n v="3"/>
    <n v="5457692"/>
    <s v=""/>
    <s v="MD SERV E PRODUTOS DE LABORATORIO"/>
    <x v="7"/>
    <n v="1.1608000000000001"/>
    <n v="17.412700000000001"/>
    <n v="1"/>
    <x v="9"/>
    <x v="8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51"/>
    <s v="0001-0004"/>
    <n v="4"/>
    <n v="5457693"/>
    <s v=""/>
    <s v="MD SERV E PRODUTOS DE LABORATORIO"/>
    <x v="7"/>
    <n v="1.1608000000000001"/>
    <n v="17.412700000000001"/>
    <n v="1"/>
    <x v="9"/>
    <x v="8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TE16"/>
    <x v="4"/>
    <x v="14"/>
    <n v="2"/>
    <n v="336051"/>
    <s v="0001-0005"/>
    <n v="5"/>
    <n v="5457694"/>
    <s v=""/>
    <s v="MD SERV E PRODUTOS DE LABORATORIO"/>
    <x v="7"/>
    <n v="1.1608000000000001"/>
    <n v="17.412700000000001"/>
    <n v="1"/>
    <x v="9"/>
    <x v="8"/>
    <n v="1635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8-TE16"/>
    <x v="4"/>
    <x v="14"/>
    <n v="2"/>
    <n v="336052"/>
    <s v="0001-0001"/>
    <n v="1"/>
    <n v="5457695"/>
    <s v=""/>
    <s v="MD SERV E PRODUTOS DE LABORATORIO"/>
    <x v="7"/>
    <n v="1.3774"/>
    <n v="27.547999999999998"/>
    <n v="1"/>
    <x v="7"/>
    <x v="8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8-TE16"/>
    <x v="4"/>
    <x v="14"/>
    <n v="2"/>
    <n v="336052"/>
    <s v="0001-0002"/>
    <n v="2"/>
    <n v="5457696"/>
    <s v=""/>
    <s v="MD SERV E PRODUTOS DE LABORATORIO"/>
    <x v="7"/>
    <n v="1.3774"/>
    <n v="27.547999999999998"/>
    <n v="1"/>
    <x v="7"/>
    <x v="8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8-TE16"/>
    <x v="4"/>
    <x v="14"/>
    <n v="2"/>
    <n v="336052"/>
    <s v="0001-0003"/>
    <n v="3"/>
    <n v="5457697"/>
    <s v=""/>
    <s v="MD SERV E PRODUTOS DE LABORATORIO"/>
    <x v="7"/>
    <n v="1.3774"/>
    <n v="27.547999999999998"/>
    <n v="1"/>
    <x v="7"/>
    <x v="8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8-TE16"/>
    <x v="4"/>
    <x v="14"/>
    <n v="2"/>
    <n v="336052"/>
    <s v="0001-0004"/>
    <n v="4"/>
    <n v="5457698"/>
    <s v=""/>
    <s v="MD SERV E PRODUTOS DE LABORATORIO"/>
    <x v="7"/>
    <n v="1.3774"/>
    <n v="27.547999999999998"/>
    <n v="1"/>
    <x v="7"/>
    <x v="8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8-TE16"/>
    <x v="4"/>
    <x v="14"/>
    <n v="2"/>
    <n v="336052"/>
    <s v="0001-0005"/>
    <n v="5"/>
    <n v="5457699"/>
    <s v=""/>
    <s v="MD SERV E PRODUTOS DE LABORATORIO"/>
    <x v="7"/>
    <n v="1.3774"/>
    <n v="27.547999999999998"/>
    <n v="1"/>
    <x v="7"/>
    <x v="8"/>
    <n v="1940"/>
    <n v="710"/>
    <d v="2026-05-12T16:07:08"/>
    <x v="14"/>
    <m/>
    <m/>
    <m/>
    <m/>
    <m/>
    <m/>
    <m/>
    <m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071"/>
    <s v="0000-0001"/>
    <n v="1"/>
    <n v="5457270"/>
    <s v=""/>
    <s v="VID GUADALUPE"/>
    <x v="22"/>
    <n v="0.56659999999999999"/>
    <n v="8.4985999999999997"/>
    <n v="1"/>
    <x v="9"/>
    <x v="6"/>
    <n v="655"/>
    <n v="865"/>
    <d v="2026-05-12T16:51:1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ESI04-EFB"/>
    <x v="4"/>
    <x v="14"/>
    <n v="1"/>
    <n v="336085"/>
    <s v="0000-0001"/>
    <n v="1"/>
    <n v="5457332"/>
    <s v=""/>
    <s v="VID GUADALUPE"/>
    <x v="22"/>
    <n v="0.81"/>
    <n v="8.1"/>
    <n v="1"/>
    <x v="5"/>
    <x v="2"/>
    <n v="900"/>
    <n v="900"/>
    <d v="2026-05-12T17:17:41"/>
    <x v="14"/>
    <m/>
    <m/>
    <m/>
    <s v="N/R"/>
    <s v="N/R"/>
    <s v="N/R"/>
    <s v="N/R"/>
    <s v="N/R"/>
    <m/>
    <s v="N/R"/>
    <s v="N/R"/>
    <m/>
    <s v="N/R"/>
    <s v="N/R"/>
    <s v="N/R"/>
    <m/>
    <s v="N/R"/>
    <m/>
  </r>
  <r>
    <x v="12"/>
    <s v="Sim"/>
    <m/>
    <d v="2026-05-22T00:00:00"/>
    <d v="2026-05-04T00:00:00"/>
    <d v="2026-05-22T00:00:00"/>
    <s v="LMINC08-PF"/>
    <x v="4"/>
    <x v="14"/>
    <n v="4"/>
    <n v="336140"/>
    <s v="0000-0001"/>
    <n v="1"/>
    <n v="5457974"/>
    <s v=""/>
    <s v="L R DISTRIBUIDORA"/>
    <x v="12"/>
    <n v="0.76229999999999998"/>
    <n v="15.247"/>
    <n v="1"/>
    <x v="1"/>
    <x v="0"/>
    <n v="790"/>
    <n v="965"/>
    <d v="2026-05-12T17:25:3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2"/>
    <s v="Sim"/>
    <m/>
    <d v="2026-05-22T00:00:00"/>
    <d v="2026-05-04T00:00:00"/>
    <d v="2026-05-22T00:00:00"/>
    <s v="LMINC08-PF"/>
    <x v="4"/>
    <x v="14"/>
    <n v="4"/>
    <n v="336140"/>
    <s v="0000-0002"/>
    <n v="2"/>
    <n v="5457975"/>
    <s v=""/>
    <s v="L R DISTRIBUIDORA"/>
    <x v="12"/>
    <n v="0.75949999999999995"/>
    <n v="15.1891"/>
    <n v="1"/>
    <x v="1"/>
    <x v="0"/>
    <n v="787"/>
    <n v="965"/>
    <d v="2026-05-12T17:25:30"/>
    <x v="14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2"/>
    <s v="Não"/>
    <m/>
    <d v="2026-05-22T00:00:00"/>
    <d v="2026-05-08T00:00:00"/>
    <d v="2026-05-22T00:00:00"/>
    <s v="MBI03-CC"/>
    <x v="4"/>
    <x v="14"/>
    <n v="1"/>
    <n v="336301"/>
    <s v="0000-0001"/>
    <n v="1"/>
    <n v="5459364"/>
    <s v=""/>
    <s v="DURAN ESQ"/>
    <x v="22"/>
    <n v="0.22270000000000001"/>
    <n v="1.6700999999999999"/>
    <n v="1"/>
    <x v="6"/>
    <x v="11"/>
    <n v="462"/>
    <n v="482"/>
    <d v="2026-05-13T17:18:13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2"/>
    <s v="Não"/>
    <m/>
    <d v="2026-05-22T00:00:00"/>
    <d v="2026-05-08T00:00:00"/>
    <d v="2026-05-22T00:00:00"/>
    <s v="MBI03-CC"/>
    <x v="4"/>
    <x v="14"/>
    <n v="1"/>
    <n v="336301"/>
    <s v="0000-0002"/>
    <n v="2"/>
    <n v="5459365"/>
    <s v=""/>
    <s v="DURAN ESQ"/>
    <x v="22"/>
    <n v="0.22270000000000001"/>
    <n v="1.6700999999999999"/>
    <n v="1"/>
    <x v="6"/>
    <x v="11"/>
    <n v="462"/>
    <n v="482"/>
    <d v="2026-05-13T17:18:13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2"/>
    <s v="Não"/>
    <m/>
    <d v="2026-05-22T00:00:00"/>
    <d v="2026-05-08T00:00:00"/>
    <d v="2026-05-22T00:00:00"/>
    <s v="MBI03-CC"/>
    <x v="4"/>
    <x v="14"/>
    <n v="1"/>
    <n v="336301"/>
    <s v="0000-0003"/>
    <n v="3"/>
    <n v="5459366"/>
    <s v=""/>
    <s v="DURAN ESQ"/>
    <x v="22"/>
    <n v="0.42709999999999998"/>
    <n v="3.2033999999999998"/>
    <n v="1"/>
    <x v="6"/>
    <x v="11"/>
    <n v="903"/>
    <n v="473"/>
    <d v="2026-05-13T17:18:13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1"/>
    <n v="1"/>
    <n v="5459373"/>
    <s v=""/>
    <s v="DURAN ESQ"/>
    <x v="22"/>
    <n v="2.9058000000000002"/>
    <n v="58.116399999999999"/>
    <n v="1"/>
    <x v="7"/>
    <x v="6"/>
    <n v="1149"/>
    <n v="2529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2"/>
    <n v="2"/>
    <n v="5459374"/>
    <s v=""/>
    <s v="DURAN ESQ"/>
    <x v="22"/>
    <n v="2.9058000000000002"/>
    <n v="58.116399999999999"/>
    <n v="1"/>
    <x v="7"/>
    <x v="6"/>
    <n v="1149"/>
    <n v="2529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3"/>
    <n v="3"/>
    <n v="5459375"/>
    <s v=""/>
    <s v="DURAN ESQ"/>
    <x v="22"/>
    <n v="2.9058000000000002"/>
    <n v="58.116399999999999"/>
    <n v="1"/>
    <x v="7"/>
    <x v="6"/>
    <n v="1149"/>
    <n v="2529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4"/>
    <n v="4"/>
    <n v="5459376"/>
    <s v=""/>
    <s v="DURAN ESQ"/>
    <x v="22"/>
    <n v="4.1090999999999998"/>
    <n v="82.181700000000006"/>
    <n v="1"/>
    <x v="7"/>
    <x v="6"/>
    <n v="1453"/>
    <n v="2828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5"/>
    <n v="5"/>
    <n v="5459377"/>
    <s v=""/>
    <s v="DURAN ESQ"/>
    <x v="22"/>
    <n v="4.1090999999999998"/>
    <n v="82.181700000000006"/>
    <n v="1"/>
    <x v="7"/>
    <x v="6"/>
    <n v="1453"/>
    <n v="2828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6"/>
    <n v="6"/>
    <n v="5459378"/>
    <s v=""/>
    <s v="DURAN ESQ"/>
    <x v="22"/>
    <n v="4.1090999999999998"/>
    <n v="82.181700000000006"/>
    <n v="1"/>
    <x v="7"/>
    <x v="6"/>
    <n v="1453"/>
    <n v="2828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7"/>
    <n v="7"/>
    <n v="5459379"/>
    <s v=""/>
    <s v="DURAN ESQ"/>
    <x v="22"/>
    <n v="3.2353000000000001"/>
    <n v="64.705699999999993"/>
    <n v="1"/>
    <x v="7"/>
    <x v="6"/>
    <n v="1142"/>
    <n v="2833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8"/>
    <n v="8"/>
    <n v="5459380"/>
    <s v=""/>
    <s v="DURAN ESQ"/>
    <x v="22"/>
    <n v="3.2353000000000001"/>
    <n v="64.705699999999993"/>
    <n v="1"/>
    <x v="7"/>
    <x v="6"/>
    <n v="1142"/>
    <n v="2833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09"/>
    <n v="9"/>
    <n v="5459381"/>
    <s v=""/>
    <s v="DURAN ESQ"/>
    <x v="22"/>
    <n v="3.2353000000000001"/>
    <n v="64.705699999999993"/>
    <n v="1"/>
    <x v="7"/>
    <x v="6"/>
    <n v="1142"/>
    <n v="2833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0"/>
    <n v="10"/>
    <n v="5459382"/>
    <s v=""/>
    <s v="DURAN ESQ"/>
    <x v="22"/>
    <n v="4.0256999999999996"/>
    <n v="80.513900000000007"/>
    <n v="1"/>
    <x v="7"/>
    <x v="6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1"/>
    <n v="11"/>
    <n v="5459383"/>
    <s v=""/>
    <s v="DURAN ESQ"/>
    <x v="22"/>
    <n v="4.0256999999999996"/>
    <n v="80.513900000000007"/>
    <n v="1"/>
    <x v="7"/>
    <x v="6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2"/>
    <n v="12"/>
    <n v="5459384"/>
    <s v=""/>
    <s v="DURAN ESQ"/>
    <x v="22"/>
    <n v="4.0256999999999996"/>
    <n v="80.513900000000007"/>
    <n v="1"/>
    <x v="7"/>
    <x v="6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3"/>
    <n v="13"/>
    <n v="5459385"/>
    <s v=""/>
    <s v="DURAN ESQ"/>
    <x v="22"/>
    <n v="4.0256999999999996"/>
    <n v="80.513900000000007"/>
    <n v="1"/>
    <x v="7"/>
    <x v="6"/>
    <n v="1417"/>
    <n v="2841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4"/>
    <n v="14"/>
    <n v="5459386"/>
    <s v=""/>
    <s v="DURAN ESQ"/>
    <x v="22"/>
    <n v="3.0167000000000002"/>
    <n v="60.334400000000002"/>
    <n v="1"/>
    <x v="7"/>
    <x v="6"/>
    <n v="1069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5"/>
    <n v="15"/>
    <n v="5459387"/>
    <s v=""/>
    <s v="DURAN ESQ"/>
    <x v="22"/>
    <n v="3.0167000000000002"/>
    <n v="60.334400000000002"/>
    <n v="1"/>
    <x v="7"/>
    <x v="6"/>
    <n v="1069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6"/>
    <n v="16"/>
    <n v="5459388"/>
    <s v=""/>
    <s v="DURAN ESQ"/>
    <x v="22"/>
    <n v="1.9895"/>
    <n v="39.790199999999999"/>
    <n v="1"/>
    <x v="7"/>
    <x v="6"/>
    <n v="705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7"/>
    <n v="17"/>
    <n v="5459389"/>
    <s v=""/>
    <s v="DURAN ESQ"/>
    <x v="22"/>
    <n v="1.9895"/>
    <n v="39.790199999999999"/>
    <n v="1"/>
    <x v="7"/>
    <x v="6"/>
    <n v="705"/>
    <n v="2822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303"/>
    <s v="0000-0018"/>
    <n v="18"/>
    <n v="5459390"/>
    <s v=""/>
    <s v="DURAN ESQ"/>
    <x v="22"/>
    <n v="1.6111"/>
    <n v="32.2224"/>
    <n v="1"/>
    <x v="7"/>
    <x v="6"/>
    <n v="588"/>
    <n v="2740"/>
    <d v="2026-05-13T17:18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1"/>
    <n v="1"/>
    <n v="5459410"/>
    <s v=""/>
    <s v="DURAN ESQ"/>
    <x v="22"/>
    <n v="1.5912999999999999"/>
    <n v="23.869800000000001"/>
    <n v="1"/>
    <x v="9"/>
    <x v="6"/>
    <n v="819"/>
    <n v="1943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2"/>
    <n v="2"/>
    <n v="5459411"/>
    <s v=""/>
    <s v="DURAN ESQ"/>
    <x v="22"/>
    <n v="1.5912999999999999"/>
    <n v="23.869800000000001"/>
    <n v="1"/>
    <x v="9"/>
    <x v="6"/>
    <n v="819"/>
    <n v="1943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3"/>
    <n v="3"/>
    <n v="5459412"/>
    <s v=""/>
    <s v="DURAN ESQ"/>
    <x v="22"/>
    <n v="1.7885"/>
    <n v="26.827200000000001"/>
    <n v="1"/>
    <x v="9"/>
    <x v="6"/>
    <n v="920"/>
    <n v="1944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4"/>
    <n v="4"/>
    <n v="5459413"/>
    <s v=""/>
    <s v="DURAN ESQ"/>
    <x v="22"/>
    <n v="1.7885"/>
    <n v="26.827200000000001"/>
    <n v="1"/>
    <x v="9"/>
    <x v="6"/>
    <n v="920"/>
    <n v="1944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5"/>
    <n v="5"/>
    <n v="5459414"/>
    <s v=""/>
    <s v="DURAN ESQ"/>
    <x v="22"/>
    <n v="1.7885"/>
    <n v="26.827200000000001"/>
    <n v="1"/>
    <x v="9"/>
    <x v="6"/>
    <n v="920"/>
    <n v="1944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6"/>
    <n v="6"/>
    <n v="5459415"/>
    <s v=""/>
    <s v="DURAN ESQ"/>
    <x v="22"/>
    <n v="0.27760000000000001"/>
    <n v="4.1635999999999997"/>
    <n v="1"/>
    <x v="9"/>
    <x v="6"/>
    <n v="442"/>
    <n v="628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7"/>
    <n v="7"/>
    <n v="5459416"/>
    <s v=""/>
    <s v="DURAN ESQ"/>
    <x v="22"/>
    <n v="0.27760000000000001"/>
    <n v="4.1635999999999997"/>
    <n v="1"/>
    <x v="9"/>
    <x v="6"/>
    <n v="442"/>
    <n v="628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8"/>
    <n v="8"/>
    <n v="5459417"/>
    <s v=""/>
    <s v="DURAN ESQ"/>
    <x v="22"/>
    <n v="0.30159999999999998"/>
    <n v="4.524"/>
    <n v="1"/>
    <x v="9"/>
    <x v="6"/>
    <n v="464"/>
    <n v="650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09"/>
    <n v="9"/>
    <n v="5459418"/>
    <s v=""/>
    <s v="DURAN ESQ"/>
    <x v="22"/>
    <n v="0.30159999999999998"/>
    <n v="4.524"/>
    <n v="1"/>
    <x v="9"/>
    <x v="6"/>
    <n v="464"/>
    <n v="650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10"/>
    <n v="10"/>
    <n v="5459419"/>
    <s v=""/>
    <s v="DURAN ESQ"/>
    <x v="22"/>
    <n v="1.1761999999999999"/>
    <n v="17.642299999999999"/>
    <n v="1"/>
    <x v="9"/>
    <x v="6"/>
    <n v="883"/>
    <n v="1332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305"/>
    <s v="0000-0011"/>
    <n v="11"/>
    <n v="5459420"/>
    <s v=""/>
    <s v="DURAN ESQ"/>
    <x v="22"/>
    <n v="1.1761999999999999"/>
    <n v="17.642299999999999"/>
    <n v="1"/>
    <x v="9"/>
    <x v="6"/>
    <n v="883"/>
    <n v="1332"/>
    <d v="2026-05-13T17:19:41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F"/>
    <x v="4"/>
    <x v="14"/>
    <n v="2"/>
    <n v="336341"/>
    <s v="0001-0001"/>
    <n v="1"/>
    <n v="5459658"/>
    <s v=""/>
    <s v="VID MARILIA"/>
    <x v="12"/>
    <n v="0.72089999999999999"/>
    <n v="14.417999999999999"/>
    <n v="1"/>
    <x v="7"/>
    <x v="6"/>
    <n v="540"/>
    <n v="1335"/>
    <d v="2026-05-13T15:00:0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2"/>
    <x v="4"/>
    <x v="14"/>
    <n v="2"/>
    <n v="336341"/>
    <s v="0001-0002"/>
    <n v="2"/>
    <n v="5459659"/>
    <s v=""/>
    <s v="VID MARILIA"/>
    <x v="12"/>
    <n v="0.81120000000000003"/>
    <n v="16.225000000000001"/>
    <n v="1"/>
    <x v="7"/>
    <x v="9"/>
    <n v="590"/>
    <n v="1375"/>
    <d v="2026-05-13T15:00:09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F"/>
    <x v="4"/>
    <x v="14"/>
    <n v="2"/>
    <n v="336341"/>
    <s v="0002-0003"/>
    <n v="3"/>
    <n v="5459660"/>
    <s v=""/>
    <s v="VID MARILIA"/>
    <x v="12"/>
    <n v="0.82369999999999999"/>
    <n v="16.4739"/>
    <n v="1"/>
    <x v="7"/>
    <x v="6"/>
    <n v="617"/>
    <n v="1335"/>
    <d v="2026-05-13T15:00:0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F"/>
    <x v="4"/>
    <x v="14"/>
    <n v="2"/>
    <n v="336341"/>
    <s v="0002-0004"/>
    <n v="4"/>
    <n v="5459661"/>
    <s v=""/>
    <s v="VID MARILIA"/>
    <x v="12"/>
    <n v="0.82369999999999999"/>
    <n v="16.4739"/>
    <n v="1"/>
    <x v="7"/>
    <x v="6"/>
    <n v="617"/>
    <n v="1335"/>
    <d v="2026-05-13T15:00:0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2"/>
    <x v="4"/>
    <x v="14"/>
    <n v="2"/>
    <n v="336341"/>
    <s v="0002-0005"/>
    <n v="5"/>
    <n v="5459662"/>
    <s v=""/>
    <s v="VID MARILIA"/>
    <x v="12"/>
    <n v="0.91710000000000003"/>
    <n v="18.342500000000001"/>
    <n v="1"/>
    <x v="7"/>
    <x v="9"/>
    <n v="667"/>
    <n v="1375"/>
    <d v="2026-05-13T15:00:09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2"/>
    <x v="4"/>
    <x v="14"/>
    <n v="2"/>
    <n v="336341"/>
    <s v="0002-0006"/>
    <n v="6"/>
    <n v="5459663"/>
    <s v=""/>
    <s v="VID MARILIA"/>
    <x v="12"/>
    <n v="0.91710000000000003"/>
    <n v="18.342500000000001"/>
    <n v="1"/>
    <x v="7"/>
    <x v="9"/>
    <n v="667"/>
    <n v="1375"/>
    <d v="2026-05-13T15:00:09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6"/>
    <x v="4"/>
    <x v="14"/>
    <n v="2"/>
    <n v="336342"/>
    <s v="0001-0001"/>
    <n v="1"/>
    <n v="5459665"/>
    <s v=""/>
    <s v="VID MARILIA"/>
    <x v="12"/>
    <n v="1.4901"/>
    <n v="29.802499999999998"/>
    <n v="1"/>
    <x v="7"/>
    <x v="8"/>
    <n v="655"/>
    <n v="2275"/>
    <d v="2026-05-13T14:37:44"/>
    <x v="14"/>
    <m/>
    <m/>
    <m/>
    <m/>
    <m/>
    <m/>
    <m/>
    <m/>
    <s v="N/R"/>
    <s v="N/R"/>
    <s v="N/R"/>
    <m/>
    <m/>
    <s v="N/R"/>
    <s v="N/R"/>
    <s v="N/R"/>
    <s v="N/R"/>
    <m/>
  </r>
  <r>
    <x v="11"/>
    <s v="Não"/>
    <m/>
    <d v="2026-05-22T00:00:00"/>
    <d v="2026-05-08T00:00:00"/>
    <d v="2026-05-22T00:00:00"/>
    <s v="INC06-TF"/>
    <x v="4"/>
    <x v="14"/>
    <n v="2"/>
    <n v="336355"/>
    <s v="0000-0001"/>
    <n v="1"/>
    <n v="5459811"/>
    <s v=""/>
    <s v="MK SERVICOS"/>
    <x v="11"/>
    <n v="1.2"/>
    <n v="18"/>
    <n v="1"/>
    <x v="9"/>
    <x v="6"/>
    <n v="800"/>
    <n v="1500"/>
    <d v="2026-05-13T15:50:0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430"/>
    <s v="0000-0001"/>
    <n v="1"/>
    <n v="5460333"/>
    <s v=""/>
    <s v="DURAN ESQ"/>
    <x v="22"/>
    <n v="0.36919999999999997"/>
    <n v="5.5373000000000001"/>
    <n v="1"/>
    <x v="9"/>
    <x v="6"/>
    <n v="505"/>
    <n v="731"/>
    <d v="2026-05-14T09:11:3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6-TF"/>
    <x v="4"/>
    <x v="14"/>
    <n v="2"/>
    <n v="336430"/>
    <s v="0000-0002"/>
    <n v="2"/>
    <n v="5460334"/>
    <s v=""/>
    <s v="DURAN ESQ"/>
    <x v="22"/>
    <n v="0.36919999999999997"/>
    <n v="5.5373000000000001"/>
    <n v="1"/>
    <x v="9"/>
    <x v="6"/>
    <n v="505"/>
    <n v="731"/>
    <d v="2026-05-14T09:11:3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6465"/>
    <s v="0000-0001"/>
    <n v="1"/>
    <n v="5460552"/>
    <s v=""/>
    <s v="VL AQUARISMO "/>
    <x v="7"/>
    <n v="0.29749999999999999"/>
    <n v="4.4625000000000004"/>
    <n v="1"/>
    <x v="9"/>
    <x v="11"/>
    <n v="850"/>
    <n v="35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6465"/>
    <s v="0000-0002"/>
    <n v="2"/>
    <n v="5460553"/>
    <s v=""/>
    <s v="VL AQUARISMO "/>
    <x v="7"/>
    <n v="0.29749999999999999"/>
    <n v="4.4625000000000004"/>
    <n v="1"/>
    <x v="9"/>
    <x v="11"/>
    <n v="850"/>
    <n v="35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6465"/>
    <s v="0000-0003"/>
    <n v="3"/>
    <n v="5460554"/>
    <s v=""/>
    <s v="VL AQUARISMO "/>
    <x v="7"/>
    <n v="0.38250000000000001"/>
    <n v="5.7374999999999998"/>
    <n v="1"/>
    <x v="9"/>
    <x v="11"/>
    <n v="850"/>
    <n v="45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7"/>
    <s v="Dep."/>
    <m/>
    <d v="2026-05-22T00:00:00"/>
    <d v="2026-05-04T00:00:00"/>
    <d v="2026-05-22T00:00:00"/>
    <s v="INC06-CC"/>
    <x v="4"/>
    <x v="14"/>
    <n v="1"/>
    <n v="336465"/>
    <s v="0000-0004"/>
    <n v="4"/>
    <n v="5460555"/>
    <s v=""/>
    <s v="VL AQUARISMO "/>
    <x v="7"/>
    <n v="0.32200000000000001"/>
    <n v="4.83"/>
    <n v="1"/>
    <x v="9"/>
    <x v="11"/>
    <n v="350"/>
    <n v="920"/>
    <d v="2026-05-14T09:19:30"/>
    <x v="14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8"/>
    <s v="Sim"/>
    <m/>
    <d v="2026-05-22T00:00:00"/>
    <d v="2026-05-04T00:00:00"/>
    <d v="2026-05-22T00:00:00"/>
    <s v="ESI04-EF"/>
    <x v="4"/>
    <x v="14"/>
    <n v="1"/>
    <n v="336520"/>
    <s v="0001-0001"/>
    <n v="1"/>
    <n v="5460761"/>
    <s v=""/>
    <s v="IPIRANGA VID"/>
    <x v="8"/>
    <n v="1.1400999999999999"/>
    <n v="11.401300000000001"/>
    <n v="1"/>
    <x v="5"/>
    <x v="3"/>
    <n v="1939"/>
    <n v="588"/>
    <d v="2026-05-14T09:31:48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x v="8"/>
    <s v="Sim"/>
    <m/>
    <d v="2026-05-22T00:00:00"/>
    <d v="2026-05-04T00:00:00"/>
    <d v="2026-05-22T00:00:00"/>
    <s v="ESI04-EF"/>
    <x v="4"/>
    <x v="14"/>
    <n v="1"/>
    <n v="336520"/>
    <s v="0001-0002"/>
    <n v="2"/>
    <n v="5460762"/>
    <s v=""/>
    <s v="IPIRANGA VID"/>
    <x v="8"/>
    <n v="1.1400999999999999"/>
    <n v="11.401300000000001"/>
    <n v="1"/>
    <x v="5"/>
    <x v="3"/>
    <n v="1939"/>
    <n v="588"/>
    <d v="2026-05-14T09:31:48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x v="8"/>
    <s v="Sim"/>
    <m/>
    <d v="2026-05-22T00:00:00"/>
    <d v="2026-05-04T00:00:00"/>
    <d v="2026-05-22T00:00:00"/>
    <s v="ESI04-EF"/>
    <x v="4"/>
    <x v="14"/>
    <n v="1"/>
    <n v="336520"/>
    <s v="0001-0003"/>
    <n v="3"/>
    <n v="5460763"/>
    <s v=""/>
    <s v="IPIRANGA VID"/>
    <x v="8"/>
    <n v="1.1400999999999999"/>
    <n v="11.401300000000001"/>
    <n v="1"/>
    <x v="5"/>
    <x v="3"/>
    <n v="1939"/>
    <n v="588"/>
    <d v="2026-05-14T09:31:48"/>
    <x v="14"/>
    <m/>
    <m/>
    <m/>
    <m/>
    <s v="N/R"/>
    <s v="N/R"/>
    <s v="N/R"/>
    <s v="N/R"/>
    <s v="N/R"/>
    <s v="N/R"/>
    <s v="N/R"/>
    <m/>
    <s v="N/R"/>
    <s v="N/R"/>
    <s v="N/R"/>
    <m/>
    <s v="N/R"/>
    <m/>
  </r>
  <r>
    <x v="12"/>
    <s v="Sim"/>
    <m/>
    <d v="2026-05-22T00:00:00"/>
    <d v="2026-05-04T00:00:00"/>
    <d v="2026-05-22T00:00:00"/>
    <s v="INC08-TF"/>
    <x v="4"/>
    <x v="14"/>
    <n v="2"/>
    <n v="336533"/>
    <s v="0001-0001"/>
    <n v="1"/>
    <n v="5460807"/>
    <s v=""/>
    <s v="FENIX"/>
    <x v="12"/>
    <n v="0.82650000000000001"/>
    <n v="16.53"/>
    <n v="1"/>
    <x v="7"/>
    <x v="6"/>
    <n v="435"/>
    <n v="1900"/>
    <d v="2026-05-14T09:43:0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2"/>
    <x v="4"/>
    <x v="14"/>
    <n v="2"/>
    <n v="336533"/>
    <s v="0001-0002"/>
    <n v="2"/>
    <n v="5460808"/>
    <s v=""/>
    <s v="FENIX"/>
    <x v="12"/>
    <n v="1.52"/>
    <n v="30.4"/>
    <n v="1"/>
    <x v="7"/>
    <x v="9"/>
    <n v="800"/>
    <n v="1900"/>
    <d v="2026-05-14T09:43:00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F"/>
    <x v="4"/>
    <x v="14"/>
    <n v="2"/>
    <n v="336533"/>
    <s v="0002-0003"/>
    <n v="3"/>
    <n v="5460809"/>
    <s v=""/>
    <s v="FENIX"/>
    <x v="12"/>
    <n v="0.4788"/>
    <n v="9.5760000000000005"/>
    <n v="1"/>
    <x v="7"/>
    <x v="6"/>
    <n v="252"/>
    <n v="1900"/>
    <d v="2026-05-14T09:43:00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2"/>
    <x v="4"/>
    <x v="14"/>
    <n v="2"/>
    <n v="336533"/>
    <s v="0002-0004"/>
    <n v="4"/>
    <n v="5460810"/>
    <s v=""/>
    <s v="FENIX"/>
    <x v="12"/>
    <n v="1.33"/>
    <n v="26.6"/>
    <n v="1"/>
    <x v="7"/>
    <x v="9"/>
    <n v="700"/>
    <n v="1900"/>
    <d v="2026-05-14T09:43:00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2"/>
    <x v="4"/>
    <x v="14"/>
    <n v="2"/>
    <n v="336538"/>
    <s v="0000-0001"/>
    <n v="1"/>
    <n v="5460838"/>
    <s v=""/>
    <s v="FENIX"/>
    <x v="12"/>
    <n v="3.0937999999999999"/>
    <n v="61.875999999999998"/>
    <n v="1"/>
    <x v="7"/>
    <x v="9"/>
    <n v="1240"/>
    <n v="2495"/>
    <d v="2026-05-14T09:43:30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1"/>
    <n v="1"/>
    <n v="5460957"/>
    <s v=""/>
    <s v="FENIX"/>
    <x v="12"/>
    <n v="1.0832999999999999"/>
    <n v="16.249700000000001"/>
    <n v="1"/>
    <x v="9"/>
    <x v="6"/>
    <n v="1004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2"/>
    <n v="2"/>
    <n v="5460958"/>
    <s v=""/>
    <s v="FENIX"/>
    <x v="12"/>
    <n v="1.0573999999999999"/>
    <n v="15.8613"/>
    <n v="1"/>
    <x v="9"/>
    <x v="6"/>
    <n v="980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3"/>
    <n v="3"/>
    <n v="5460959"/>
    <s v=""/>
    <s v="FENIX"/>
    <x v="12"/>
    <n v="1.1006"/>
    <n v="16.508700000000001"/>
    <n v="1"/>
    <x v="9"/>
    <x v="6"/>
    <n v="1020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4"/>
    <n v="4"/>
    <n v="5460960"/>
    <s v=""/>
    <s v="FENIX"/>
    <x v="12"/>
    <n v="1.0887"/>
    <n v="16.3307"/>
    <n v="1"/>
    <x v="9"/>
    <x v="6"/>
    <n v="1009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5"/>
    <n v="5"/>
    <n v="5460961"/>
    <s v=""/>
    <s v="FENIX"/>
    <x v="12"/>
    <n v="1.0552999999999999"/>
    <n v="15.828900000000001"/>
    <n v="1"/>
    <x v="9"/>
    <x v="6"/>
    <n v="978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6"/>
    <n v="6"/>
    <n v="5460962"/>
    <s v=""/>
    <s v="FENIX"/>
    <x v="12"/>
    <n v="1.0844"/>
    <n v="16.265899999999998"/>
    <n v="1"/>
    <x v="9"/>
    <x v="6"/>
    <n v="1005"/>
    <n v="1079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7"/>
    <n v="7"/>
    <n v="5460963"/>
    <s v=""/>
    <s v="FENIX"/>
    <x v="12"/>
    <n v="1.1556999999999999"/>
    <n v="17.3352"/>
    <n v="1"/>
    <x v="9"/>
    <x v="6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8"/>
    <n v="8"/>
    <n v="5460964"/>
    <s v=""/>
    <s v="FENIX"/>
    <x v="12"/>
    <n v="1.1556999999999999"/>
    <n v="17.3352"/>
    <n v="1"/>
    <x v="9"/>
    <x v="6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09"/>
    <n v="9"/>
    <n v="5460965"/>
    <s v=""/>
    <s v="FENIX"/>
    <x v="12"/>
    <n v="1.1556999999999999"/>
    <n v="17.3352"/>
    <n v="1"/>
    <x v="9"/>
    <x v="6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10"/>
    <n v="10"/>
    <n v="5460966"/>
    <s v=""/>
    <s v="FENIX"/>
    <x v="12"/>
    <n v="1.1556999999999999"/>
    <n v="17.3352"/>
    <n v="1"/>
    <x v="9"/>
    <x v="6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11"/>
    <n v="11"/>
    <n v="5460967"/>
    <s v=""/>
    <s v="FENIX"/>
    <x v="12"/>
    <n v="1.1556999999999999"/>
    <n v="17.3352"/>
    <n v="1"/>
    <x v="9"/>
    <x v="6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6-TF"/>
    <x v="4"/>
    <x v="14"/>
    <n v="2"/>
    <n v="336558"/>
    <s v="0000-0012"/>
    <n v="12"/>
    <n v="5460968"/>
    <s v=""/>
    <s v="FENIX"/>
    <x v="12"/>
    <n v="1.1556999999999999"/>
    <n v="17.3352"/>
    <n v="1"/>
    <x v="9"/>
    <x v="6"/>
    <n v="992"/>
    <n v="1165"/>
    <d v="2026-05-14T10:04:59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1"/>
    <n v="1"/>
    <n v="5461465"/>
    <s v=""/>
    <s v="SANTANA ESQ METALICAS"/>
    <x v="22"/>
    <n v="0.7248"/>
    <n v="14.4962"/>
    <n v="1"/>
    <x v="7"/>
    <x v="6"/>
    <n v="578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2"/>
    <n v="2"/>
    <n v="5461466"/>
    <s v=""/>
    <s v="SANTANA ESQ METALICAS"/>
    <x v="22"/>
    <n v="0.7248"/>
    <n v="14.4962"/>
    <n v="1"/>
    <x v="7"/>
    <x v="6"/>
    <n v="578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3"/>
    <n v="3"/>
    <n v="5461467"/>
    <s v=""/>
    <s v="SANTANA ESQ METALICAS"/>
    <x v="22"/>
    <n v="0.80510000000000004"/>
    <n v="16.101400000000002"/>
    <n v="1"/>
    <x v="7"/>
    <x v="6"/>
    <n v="642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4"/>
    <n v="4"/>
    <n v="5461468"/>
    <s v=""/>
    <s v="SANTANA ESQ METALICAS"/>
    <x v="22"/>
    <n v="0.80510000000000004"/>
    <n v="16.101400000000002"/>
    <n v="1"/>
    <x v="7"/>
    <x v="6"/>
    <n v="642"/>
    <n v="125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5"/>
    <n v="5"/>
    <n v="5461469"/>
    <s v=""/>
    <s v="SANTANA ESQ METALICAS"/>
    <x v="22"/>
    <n v="2.4419"/>
    <n v="48.837499999999999"/>
    <n v="1"/>
    <x v="7"/>
    <x v="6"/>
    <n v="1002"/>
    <n v="243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6"/>
    <n v="6"/>
    <n v="5461470"/>
    <s v=""/>
    <s v="SANTANA ESQ METALICAS"/>
    <x v="22"/>
    <n v="2.4419"/>
    <n v="48.837499999999999"/>
    <n v="1"/>
    <x v="7"/>
    <x v="6"/>
    <n v="1002"/>
    <n v="243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7"/>
    <n v="7"/>
    <n v="5461471"/>
    <s v=""/>
    <s v="SANTANA ESQ METALICAS"/>
    <x v="22"/>
    <n v="2.4419"/>
    <n v="48.837499999999999"/>
    <n v="1"/>
    <x v="7"/>
    <x v="6"/>
    <n v="1002"/>
    <n v="243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8"/>
    <n v="8"/>
    <n v="5461472"/>
    <s v=""/>
    <s v="SANTANA ESQ METALICAS"/>
    <x v="22"/>
    <n v="1.7145999999999999"/>
    <n v="34.292700000000004"/>
    <n v="1"/>
    <x v="7"/>
    <x v="6"/>
    <n v="836"/>
    <n v="2051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09"/>
    <n v="9"/>
    <n v="5461473"/>
    <s v=""/>
    <s v="SANTANA ESQ METALICAS"/>
    <x v="22"/>
    <n v="1.7145999999999999"/>
    <n v="34.292700000000004"/>
    <n v="1"/>
    <x v="7"/>
    <x v="6"/>
    <n v="836"/>
    <n v="2051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0"/>
    <n v="10"/>
    <n v="5461474"/>
    <s v=""/>
    <s v="SANTANA ESQ METALICAS"/>
    <x v="22"/>
    <n v="1.9051"/>
    <n v="38.102899999999998"/>
    <n v="1"/>
    <x v="7"/>
    <x v="6"/>
    <n v="978"/>
    <n v="194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1"/>
    <n v="11"/>
    <n v="5461475"/>
    <s v=""/>
    <s v="SANTANA ESQ METALICAS"/>
    <x v="22"/>
    <n v="1.9051"/>
    <n v="38.102899999999998"/>
    <n v="1"/>
    <x v="7"/>
    <x v="6"/>
    <n v="978"/>
    <n v="194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2"/>
    <n v="12"/>
    <n v="5461476"/>
    <s v=""/>
    <s v="SANTANA ESQ METALICAS"/>
    <x v="22"/>
    <n v="1.7096"/>
    <n v="34.192399999999999"/>
    <n v="1"/>
    <x v="7"/>
    <x v="6"/>
    <n v="836"/>
    <n v="2045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3"/>
    <n v="13"/>
    <n v="5461477"/>
    <s v=""/>
    <s v="SANTANA ESQ METALICAS"/>
    <x v="22"/>
    <n v="1.7096"/>
    <n v="34.192399999999999"/>
    <n v="1"/>
    <x v="7"/>
    <x v="6"/>
    <n v="836"/>
    <n v="2045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4"/>
    <n v="14"/>
    <n v="5461478"/>
    <s v=""/>
    <s v="SANTANA ESQ METALICAS"/>
    <x v="22"/>
    <n v="1.2938000000000001"/>
    <n v="25.875900000000001"/>
    <n v="1"/>
    <x v="7"/>
    <x v="6"/>
    <n v="2009"/>
    <n v="64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5"/>
    <n v="15"/>
    <n v="5461479"/>
    <s v=""/>
    <s v="SANTANA ESQ METALICAS"/>
    <x v="22"/>
    <n v="1.2938000000000001"/>
    <n v="25.875900000000001"/>
    <n v="1"/>
    <x v="7"/>
    <x v="6"/>
    <n v="2009"/>
    <n v="64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6"/>
    <n v="16"/>
    <n v="5461480"/>
    <s v=""/>
    <s v="SANTANA ESQ METALICAS"/>
    <x v="22"/>
    <n v="1.2938000000000001"/>
    <n v="25.875900000000001"/>
    <n v="1"/>
    <x v="7"/>
    <x v="6"/>
    <n v="2009"/>
    <n v="64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7"/>
    <n v="17"/>
    <n v="5461481"/>
    <s v=""/>
    <s v="SANTANA ESQ METALICAS"/>
    <x v="22"/>
    <n v="1.8304"/>
    <n v="36.608499999999999"/>
    <n v="1"/>
    <x v="7"/>
    <x v="6"/>
    <n v="757"/>
    <n v="241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8"/>
    <n v="18"/>
    <n v="5461482"/>
    <s v=""/>
    <s v="SANTANA ESQ METALICAS"/>
    <x v="22"/>
    <n v="1.8304"/>
    <n v="36.608499999999999"/>
    <n v="1"/>
    <x v="7"/>
    <x v="6"/>
    <n v="757"/>
    <n v="241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19"/>
    <n v="19"/>
    <n v="5461483"/>
    <s v=""/>
    <s v="SANTANA ESQ METALICAS"/>
    <x v="22"/>
    <n v="1.8304"/>
    <n v="36.608499999999999"/>
    <n v="1"/>
    <x v="7"/>
    <x v="6"/>
    <n v="757"/>
    <n v="241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0"/>
    <n v="20"/>
    <n v="5461484"/>
    <s v=""/>
    <s v="SANTANA ESQ METALICAS"/>
    <x v="22"/>
    <n v="0.66069999999999995"/>
    <n v="13.2136"/>
    <n v="1"/>
    <x v="7"/>
    <x v="6"/>
    <n v="332"/>
    <n v="199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1"/>
    <n v="21"/>
    <n v="5461485"/>
    <s v=""/>
    <s v="SANTANA ESQ METALICAS"/>
    <x v="22"/>
    <n v="0.66069999999999995"/>
    <n v="13.2136"/>
    <n v="1"/>
    <x v="7"/>
    <x v="6"/>
    <n v="332"/>
    <n v="199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2"/>
    <n v="22"/>
    <n v="5461486"/>
    <s v=""/>
    <s v="SANTANA ESQ METALICAS"/>
    <x v="22"/>
    <n v="0.66069999999999995"/>
    <n v="13.2136"/>
    <n v="1"/>
    <x v="7"/>
    <x v="6"/>
    <n v="332"/>
    <n v="199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3"/>
    <n v="23"/>
    <n v="5461487"/>
    <s v=""/>
    <s v="SANTANA ESQ METALICAS"/>
    <x v="22"/>
    <n v="0.84260000000000002"/>
    <n v="16.8523"/>
    <n v="1"/>
    <x v="7"/>
    <x v="6"/>
    <n v="747"/>
    <n v="112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4"/>
    <n v="24"/>
    <n v="5461488"/>
    <s v=""/>
    <s v="SANTANA ESQ METALICAS"/>
    <x v="22"/>
    <n v="0.84260000000000002"/>
    <n v="16.8523"/>
    <n v="1"/>
    <x v="7"/>
    <x v="6"/>
    <n v="747"/>
    <n v="1128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5"/>
    <n v="25"/>
    <n v="5461489"/>
    <s v=""/>
    <s v="SANTANA ESQ METALICAS"/>
    <x v="22"/>
    <n v="1.7412000000000001"/>
    <n v="34.824300000000001"/>
    <n v="1"/>
    <x v="7"/>
    <x v="6"/>
    <n v="1545"/>
    <n v="112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6"/>
    <n v="26"/>
    <n v="5461490"/>
    <s v=""/>
    <s v="SANTANA ESQ METALICAS"/>
    <x v="22"/>
    <n v="1.7412000000000001"/>
    <n v="34.824300000000001"/>
    <n v="1"/>
    <x v="7"/>
    <x v="6"/>
    <n v="1545"/>
    <n v="1127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7"/>
    <n v="27"/>
    <n v="5461491"/>
    <s v=""/>
    <s v="SANTANA ESQ METALICAS"/>
    <x v="22"/>
    <n v="1.4832000000000001"/>
    <n v="29.664000000000001"/>
    <n v="1"/>
    <x v="7"/>
    <x v="6"/>
    <n v="1545"/>
    <n v="960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8"/>
    <n v="28"/>
    <n v="5461492"/>
    <s v=""/>
    <s v="SANTANA ESQ METALICAS"/>
    <x v="22"/>
    <n v="0.46139999999999998"/>
    <n v="9.2274999999999991"/>
    <n v="1"/>
    <x v="7"/>
    <x v="6"/>
    <n v="1424"/>
    <n v="32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29"/>
    <n v="29"/>
    <n v="5461493"/>
    <s v=""/>
    <s v="SANTANA ESQ METALICAS"/>
    <x v="22"/>
    <n v="0.32700000000000001"/>
    <n v="6.5401999999999996"/>
    <n v="1"/>
    <x v="7"/>
    <x v="6"/>
    <n v="265"/>
    <n v="123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22"/>
    <s v="Não"/>
    <m/>
    <d v="2026-05-22T00:00:00"/>
    <d v="2026-05-08T00:00:00"/>
    <d v="2026-05-22T00:00:00"/>
    <s v="INC08-TF"/>
    <x v="4"/>
    <x v="14"/>
    <n v="2"/>
    <n v="336602"/>
    <s v="0000-0030"/>
    <n v="30"/>
    <n v="5461494"/>
    <s v=""/>
    <s v="SANTANA ESQ METALICAS"/>
    <x v="22"/>
    <n v="0.32700000000000001"/>
    <n v="6.5401999999999996"/>
    <n v="1"/>
    <x v="7"/>
    <x v="6"/>
    <n v="265"/>
    <n v="1234"/>
    <d v="2026-05-14T12:00:28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08-TF"/>
    <x v="4"/>
    <x v="14"/>
    <n v="2"/>
    <n v="336643"/>
    <s v="0000-0001"/>
    <n v="1"/>
    <n v="5461702"/>
    <s v=""/>
    <s v="RN ALUMINIUN"/>
    <x v="8"/>
    <n v="1.0170999999999999"/>
    <n v="20.342199999999998"/>
    <n v="1"/>
    <x v="7"/>
    <x v="6"/>
    <n v="1930"/>
    <n v="527"/>
    <d v="2026-05-14T12:49:1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10-TF"/>
    <x v="4"/>
    <x v="14"/>
    <n v="2"/>
    <n v="336647"/>
    <s v="0000-0001"/>
    <n v="1"/>
    <n v="5461709"/>
    <s v=""/>
    <s v="RN ALUMINIUN"/>
    <x v="8"/>
    <n v="3.8233999999999999"/>
    <n v="95.586299999999994"/>
    <n v="1"/>
    <x v="11"/>
    <x v="6"/>
    <n v="1627"/>
    <n v="2350"/>
    <d v="2026-05-14T12:49:1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10-TE16"/>
    <x v="4"/>
    <x v="14"/>
    <n v="2"/>
    <n v="336647"/>
    <s v="0000-0002"/>
    <n v="2"/>
    <n v="5461710"/>
    <s v=""/>
    <s v="RN ALUMINIUN"/>
    <x v="8"/>
    <n v="4.0164"/>
    <n v="100.4104"/>
    <n v="1"/>
    <x v="11"/>
    <x v="8"/>
    <n v="1677"/>
    <n v="2395"/>
    <d v="2026-05-14T12:49:12"/>
    <x v="14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10-TE16"/>
    <x v="4"/>
    <x v="14"/>
    <n v="2"/>
    <n v="336649"/>
    <s v="0000-0001"/>
    <n v="1"/>
    <n v="5461712"/>
    <s v=""/>
    <s v="RN ALUMINIUN"/>
    <x v="8"/>
    <n v="3.9375"/>
    <n v="98.437899999999999"/>
    <n v="1"/>
    <x v="11"/>
    <x v="8"/>
    <n v="1642"/>
    <n v="2398"/>
    <d v="2026-05-14T12:49:12"/>
    <x v="14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10-TF"/>
    <x v="4"/>
    <x v="14"/>
    <n v="2"/>
    <n v="336649"/>
    <s v="0000-0002"/>
    <n v="2"/>
    <n v="5461713"/>
    <s v=""/>
    <s v="RN ALUMINIUN"/>
    <x v="8"/>
    <n v="3.746"/>
    <n v="93.6494"/>
    <n v="1"/>
    <x v="11"/>
    <x v="6"/>
    <n v="1592"/>
    <n v="2353"/>
    <d v="2026-05-14T12:49:12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08-TF"/>
    <x v="4"/>
    <x v="14"/>
    <n v="2"/>
    <n v="336650"/>
    <s v="0001-0001"/>
    <n v="1"/>
    <n v="5461725"/>
    <s v=""/>
    <s v="RN ALUMINIUN"/>
    <x v="8"/>
    <n v="0.45340000000000003"/>
    <n v="9.0675000000000008"/>
    <n v="1"/>
    <x v="7"/>
    <x v="6"/>
    <n v="975"/>
    <n v="465"/>
    <d v="2026-05-14T12:49:13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08-TE12"/>
    <x v="4"/>
    <x v="14"/>
    <n v="2"/>
    <n v="336650"/>
    <s v="0001-0002"/>
    <n v="2"/>
    <n v="5461726"/>
    <s v=""/>
    <s v="RN ALUMINIUN"/>
    <x v="8"/>
    <n v="0.52280000000000004"/>
    <n v="10.455"/>
    <n v="1"/>
    <x v="7"/>
    <x v="9"/>
    <n v="1025"/>
    <n v="510"/>
    <d v="2026-05-14T12:49:13"/>
    <x v="14"/>
    <m/>
    <m/>
    <m/>
    <m/>
    <m/>
    <m/>
    <m/>
    <m/>
    <s v="N/R"/>
    <s v="N/R"/>
    <s v="N/R"/>
    <m/>
    <m/>
    <s v="N/R"/>
    <s v="N/R"/>
    <s v="N/R"/>
    <s v="N/R"/>
    <m/>
  </r>
  <r>
    <x v="8"/>
    <s v="Sim"/>
    <m/>
    <d v="2026-05-22T00:00:00"/>
    <d v="2026-05-04T00:00:00"/>
    <d v="2026-05-22T00:00:00"/>
    <s v="INC10-TE16"/>
    <x v="4"/>
    <x v="14"/>
    <n v="2"/>
    <n v="336653"/>
    <s v="0001-0001"/>
    <n v="1"/>
    <n v="5461800"/>
    <s v=""/>
    <s v="FAT 3º - 225 JAHU COM DE ESQ"/>
    <x v="8"/>
    <n v="1.2967"/>
    <n v="32.417000000000002"/>
    <n v="1"/>
    <x v="11"/>
    <x v="8"/>
    <n v="616"/>
    <n v="2105"/>
    <d v="2026-05-14T13:15:45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6"/>
    <x v="4"/>
    <x v="14"/>
    <n v="2"/>
    <n v="336707"/>
    <s v="0001-0001"/>
    <n v="1"/>
    <n v="5462143"/>
    <s v=""/>
    <s v="L R DISTRIBUIDORA"/>
    <x v="12"/>
    <n v="1.1187"/>
    <n v="22.374400000000001"/>
    <n v="1"/>
    <x v="7"/>
    <x v="8"/>
    <n v="608"/>
    <n v="1840"/>
    <d v="2026-05-14T15:22:01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E16"/>
    <x v="4"/>
    <x v="14"/>
    <n v="2"/>
    <n v="336707"/>
    <s v="0001-0002"/>
    <n v="2"/>
    <n v="5462144"/>
    <s v=""/>
    <s v="L R DISTRIBUIDORA"/>
    <x v="12"/>
    <n v="1.1169"/>
    <n v="22.337599999999998"/>
    <n v="1"/>
    <x v="7"/>
    <x v="8"/>
    <n v="607"/>
    <n v="1840"/>
    <d v="2026-05-14T15:22:01"/>
    <x v="14"/>
    <m/>
    <m/>
    <m/>
    <m/>
    <m/>
    <m/>
    <m/>
    <m/>
    <s v="N/R"/>
    <s v="N/R"/>
    <s v="N/R"/>
    <m/>
    <m/>
    <s v="N/R"/>
    <s v="N/R"/>
    <s v="N/R"/>
    <s v="N/R"/>
    <m/>
  </r>
  <r>
    <x v="12"/>
    <s v="Sim"/>
    <m/>
    <d v="2026-05-22T00:00:00"/>
    <d v="2026-05-04T00:00:00"/>
    <d v="2026-05-22T00:00:00"/>
    <s v="INC08-TF"/>
    <x v="4"/>
    <x v="14"/>
    <n v="2"/>
    <n v="336760"/>
    <s v="0000-0001"/>
    <n v="1"/>
    <n v="5462610"/>
    <s v=""/>
    <s v="L R DISTRIBUIDORA"/>
    <x v="12"/>
    <n v="0.47360000000000002"/>
    <n v="9.4719999999999995"/>
    <n v="1"/>
    <x v="7"/>
    <x v="6"/>
    <n v="740"/>
    <n v="640"/>
    <d v="2026-05-14T17:17:05"/>
    <x v="14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1"/>
    <n v="1"/>
    <n v="5450488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2"/>
    <n v="2"/>
    <n v="5450489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3"/>
    <n v="3"/>
    <n v="5450490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4"/>
    <n v="4"/>
    <n v="5450491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5"/>
    <n v="5"/>
    <n v="5450492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6"/>
    <n v="6"/>
    <n v="5450493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7"/>
    <n v="7"/>
    <n v="5450494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8"/>
    <n v="8"/>
    <n v="5450495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09"/>
    <n v="9"/>
    <n v="5450496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10"/>
    <n v="10"/>
    <n v="5450497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11"/>
    <n v="11"/>
    <n v="5450498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12"/>
    <n v="12"/>
    <n v="5450499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006"/>
    <s v="0000-0013"/>
    <n v="13"/>
    <n v="5450500"/>
    <s v=""/>
    <s v="BOX E BOX"/>
    <x v="4"/>
    <n v="0.46710000000000002"/>
    <n v="9.3424999999999994"/>
    <n v="1"/>
    <x v="8"/>
    <x v="6"/>
    <n v="505"/>
    <n v="925"/>
    <d v="2026-05-08T08:56:0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5071"/>
    <s v="0001-0001"/>
    <n v="1"/>
    <n v="5450882"/>
    <s v=""/>
    <s v="MBX ESQ"/>
    <x v="4"/>
    <n v="1.5189999999999999"/>
    <n v="30.38"/>
    <n v="1"/>
    <x v="7"/>
    <x v="9"/>
    <n v="700"/>
    <n v="2170"/>
    <d v="2026-05-08T09:55:44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6"/>
    <x v="4"/>
    <x v="15"/>
    <n v="2"/>
    <n v="335071"/>
    <s v="0001-0002"/>
    <n v="2"/>
    <n v="5450883"/>
    <s v=""/>
    <s v="MBX ESQ"/>
    <x v="4"/>
    <n v="1.5212000000000001"/>
    <n v="30.423400000000001"/>
    <n v="1"/>
    <x v="7"/>
    <x v="8"/>
    <n v="701"/>
    <n v="2170"/>
    <d v="2026-05-08T09:55:44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5071"/>
    <s v="0001-0003"/>
    <n v="3"/>
    <n v="5450884"/>
    <s v=""/>
    <s v="MBX ESQ"/>
    <x v="4"/>
    <n v="1.5314000000000001"/>
    <n v="30.628799999999998"/>
    <n v="1"/>
    <x v="7"/>
    <x v="6"/>
    <n v="720"/>
    <n v="2127"/>
    <d v="2026-05-08T09:55:4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9"/>
    <s v="Não"/>
    <m/>
    <d v="2026-05-23T00:00:00"/>
    <d v="2026-05-04T00:00:00"/>
    <d v="2026-05-23T00:00:00"/>
    <s v="ESI04-EFA"/>
    <x v="4"/>
    <x v="15"/>
    <n v="1"/>
    <n v="335084"/>
    <s v="0000-0001"/>
    <n v="1"/>
    <n v="5450930"/>
    <s v=""/>
    <s v="VID BEZERRA"/>
    <x v="9"/>
    <n v="1.2350000000000001"/>
    <n v="12.35"/>
    <n v="1"/>
    <x v="5"/>
    <x v="27"/>
    <n v="650"/>
    <n v="1900"/>
    <d v="2026-05-08T11:56:09"/>
    <x v="15"/>
    <m/>
    <m/>
    <m/>
    <m/>
    <m/>
    <m/>
    <s v="N/R"/>
    <s v="N/R"/>
    <s v="N/R"/>
    <s v="N/R"/>
    <s v="N/R"/>
    <m/>
    <s v="N/R"/>
    <m/>
    <s v="N/R"/>
    <m/>
    <s v="N/R"/>
    <m/>
  </r>
  <r>
    <x v="9"/>
    <s v="Não"/>
    <m/>
    <d v="2026-05-23T00:00:00"/>
    <d v="2026-05-04T00:00:00"/>
    <d v="2026-05-23T00:00:00"/>
    <s v="ESI04-EFA"/>
    <x v="4"/>
    <x v="15"/>
    <n v="1"/>
    <n v="335084"/>
    <s v="0000-0002"/>
    <n v="2"/>
    <n v="5450931"/>
    <s v=""/>
    <s v="VID BEZERRA"/>
    <x v="9"/>
    <n v="1.2350000000000001"/>
    <n v="12.35"/>
    <n v="1"/>
    <x v="5"/>
    <x v="27"/>
    <n v="650"/>
    <n v="1900"/>
    <d v="2026-05-08T11:56:09"/>
    <x v="15"/>
    <m/>
    <m/>
    <m/>
    <m/>
    <m/>
    <m/>
    <s v="N/R"/>
    <s v="N/R"/>
    <s v="N/R"/>
    <s v="N/R"/>
    <s v="N/R"/>
    <m/>
    <s v="N/R"/>
    <m/>
    <s v="N/R"/>
    <m/>
    <s v="N/R"/>
    <m/>
  </r>
  <r>
    <x v="9"/>
    <s v="Não"/>
    <m/>
    <d v="2026-05-23T00:00:00"/>
    <d v="2026-05-04T00:00:00"/>
    <d v="2026-05-23T00:00:00"/>
    <s v="ULT08-LTF"/>
    <x v="2"/>
    <x v="15"/>
    <e v="#N/A"/>
    <n v="335111"/>
    <s v="0000-0001"/>
    <n v="1"/>
    <n v="5451036"/>
    <s v=""/>
    <s v="CONSUMIDOR DIVIMAX HORTOLÂNDIA"/>
    <x v="9"/>
    <n v="1.2507999999999999"/>
    <n v="25.015999999999998"/>
    <n v="1"/>
    <x v="21"/>
    <x v="29"/>
    <n v="118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x v="9"/>
    <s v="Não"/>
    <m/>
    <d v="2026-05-23T00:00:00"/>
    <d v="2026-05-04T00:00:00"/>
    <d v="2026-05-23T00:00:00"/>
    <s v="ULT08-LTF"/>
    <x v="2"/>
    <x v="15"/>
    <e v="#N/A"/>
    <n v="335111"/>
    <s v="0000-0001"/>
    <n v="1"/>
    <n v="5451037"/>
    <s v=""/>
    <s v="CONSUMIDOR DIVIMAX HORTOLÂNDIA"/>
    <x v="9"/>
    <n v="1.2507999999999999"/>
    <n v="25.015999999999998"/>
    <n v="1"/>
    <x v="21"/>
    <x v="29"/>
    <n v="118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x v="9"/>
    <s v="Não"/>
    <m/>
    <d v="2026-05-23T00:00:00"/>
    <d v="2026-05-04T00:00:00"/>
    <d v="2026-05-23T00:00:00"/>
    <s v="ULT08-LTF"/>
    <x v="2"/>
    <x v="15"/>
    <e v="#N/A"/>
    <n v="335111"/>
    <s v="0000-0002"/>
    <n v="2"/>
    <n v="5451039"/>
    <s v=""/>
    <s v="CONSUMIDOR DIVIMAX HORTOLÂNDIA"/>
    <x v="9"/>
    <n v="1.2614000000000001"/>
    <n v="25.228000000000002"/>
    <n v="1"/>
    <x v="21"/>
    <x v="29"/>
    <n v="119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x v="9"/>
    <s v="Não"/>
    <m/>
    <d v="2026-05-23T00:00:00"/>
    <d v="2026-05-04T00:00:00"/>
    <d v="2026-05-23T00:00:00"/>
    <s v="ULT08-LTF"/>
    <x v="2"/>
    <x v="15"/>
    <e v="#N/A"/>
    <n v="335111"/>
    <s v="0000-0002"/>
    <n v="2"/>
    <n v="5451040"/>
    <s v=""/>
    <s v="CONSUMIDOR DIVIMAX HORTOLÂNDIA"/>
    <x v="9"/>
    <n v="1.2614000000000001"/>
    <n v="25.228000000000002"/>
    <n v="1"/>
    <x v="21"/>
    <x v="29"/>
    <n v="1190"/>
    <n v="1060"/>
    <d v="2026-05-08T13:27:04"/>
    <x v="15"/>
    <m/>
    <m/>
    <m/>
    <m/>
    <s v="N/R"/>
    <s v="N/R"/>
    <s v="N/R"/>
    <s v="N/R"/>
    <s v="N/R"/>
    <s v="N/R"/>
    <m/>
    <m/>
    <m/>
    <s v="N/R"/>
    <s v="N/R"/>
    <m/>
    <s v="N/R"/>
    <m/>
  </r>
  <r>
    <x v="4"/>
    <s v="Dep."/>
    <m/>
    <d v="2026-05-23T00:00:00"/>
    <d v="2026-05-05T00:00:00"/>
    <d v="2026-05-23T00:00:00"/>
    <s v="FUM08-TE12"/>
    <x v="4"/>
    <x v="15"/>
    <n v="2"/>
    <n v="335143"/>
    <s v="0000-0001"/>
    <n v="1"/>
    <n v="5451292"/>
    <s v=""/>
    <s v="BOX E BOX"/>
    <x v="4"/>
    <n v="0.79559999999999997"/>
    <n v="15.912000000000001"/>
    <n v="1"/>
    <x v="8"/>
    <x v="9"/>
    <n v="680"/>
    <n v="1170"/>
    <d v="2026-05-08T13:44:23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F"/>
    <x v="4"/>
    <x v="15"/>
    <n v="2"/>
    <n v="335143"/>
    <s v="0000-0002"/>
    <n v="2"/>
    <n v="5451293"/>
    <s v=""/>
    <s v="BOX E BOX"/>
    <x v="4"/>
    <n v="1.0785"/>
    <n v="21.569600000000001"/>
    <n v="1"/>
    <x v="8"/>
    <x v="6"/>
    <n v="1040"/>
    <n v="1037"/>
    <d v="2026-05-08T13:44:2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FUM08-TE12"/>
    <x v="4"/>
    <x v="15"/>
    <n v="2"/>
    <n v="335143"/>
    <s v="0001-0003"/>
    <n v="3"/>
    <n v="5451294"/>
    <s v=""/>
    <s v="BOX E BOX"/>
    <x v="4"/>
    <n v="1.1288"/>
    <n v="22.574999999999999"/>
    <n v="1"/>
    <x v="8"/>
    <x v="9"/>
    <n v="1050"/>
    <n v="1075"/>
    <d v="2026-05-08T13:44:23"/>
    <x v="15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21T00:00:00"/>
    <d v="2026-05-21T00:00:00"/>
    <d v="2026-05-21T00:00:00"/>
    <s v="ESI04-EFA"/>
    <x v="4"/>
    <x v="15"/>
    <n v="1"/>
    <n v="335562"/>
    <s v="0000-0001"/>
    <n v="1"/>
    <n v="5453430"/>
    <s v=""/>
    <s v="LETICIA OLIVEIRA"/>
    <x v="10"/>
    <n v="0.96"/>
    <n v="9.6"/>
    <n v="1"/>
    <x v="5"/>
    <x v="27"/>
    <n v="800"/>
    <n v="1200"/>
    <d v="2026-05-11T11:39:37"/>
    <x v="15"/>
    <m/>
    <m/>
    <m/>
    <m/>
    <m/>
    <m/>
    <s v="N/R"/>
    <s v="N/R"/>
    <s v="N/R"/>
    <s v="N/R"/>
    <s v="N/R"/>
    <m/>
    <s v="N/R"/>
    <m/>
    <s v="N/R"/>
    <m/>
    <s v="N/R"/>
    <m/>
  </r>
  <r>
    <x v="10"/>
    <s v="Não"/>
    <m/>
    <d v="2026-05-21T00:00:00"/>
    <d v="2026-05-21T00:00:00"/>
    <d v="2026-05-21T00:00:00"/>
    <s v="ESI04-EFA"/>
    <x v="4"/>
    <x v="15"/>
    <n v="1"/>
    <n v="335562"/>
    <s v="0000-0002"/>
    <n v="2"/>
    <n v="5453431"/>
    <s v=""/>
    <s v="LETICIA OLIVEIRA"/>
    <x v="10"/>
    <n v="0.96"/>
    <n v="9.6"/>
    <n v="1"/>
    <x v="5"/>
    <x v="27"/>
    <n v="800"/>
    <n v="1200"/>
    <d v="2026-05-11T11:39:37"/>
    <x v="15"/>
    <m/>
    <m/>
    <m/>
    <m/>
    <m/>
    <m/>
    <s v="N/R"/>
    <s v="N/R"/>
    <s v="N/R"/>
    <s v="N/R"/>
    <s v="N/R"/>
    <m/>
    <s v="N/R"/>
    <m/>
    <s v="N/R"/>
    <m/>
    <s v="N/R"/>
    <m/>
  </r>
  <r>
    <x v="4"/>
    <s v="Dep."/>
    <m/>
    <d v="2026-05-23T00:00:00"/>
    <d v="2026-05-05T00:00:00"/>
    <d v="2026-05-23T00:00:00"/>
    <s v="ACD06-TF"/>
    <x v="2"/>
    <x v="15"/>
    <e v="#N/A"/>
    <n v="335630"/>
    <s v="0000-0001"/>
    <n v="1"/>
    <n v="5453978"/>
    <s v=""/>
    <s v="ESQ VISUAL"/>
    <x v="4"/>
    <n v="1.4635"/>
    <n v="21.952100000000002"/>
    <n v="1"/>
    <x v="22"/>
    <x v="6"/>
    <n v="741"/>
    <n v="1975"/>
    <d v="2026-05-11T15:51:4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"/>
    <x v="4"/>
    <x v="15"/>
    <n v="2"/>
    <n v="335740"/>
    <s v="0001-0001"/>
    <n v="1"/>
    <n v="5454568"/>
    <s v=""/>
    <s v="ULIBOX"/>
    <x v="4"/>
    <n v="0.30690000000000001"/>
    <n v="6.1379999999999999"/>
    <n v="1"/>
    <x v="7"/>
    <x v="14"/>
    <n v="682"/>
    <n v="450"/>
    <d v="2026-05-11T16:01:13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"/>
    <x v="4"/>
    <x v="15"/>
    <n v="2"/>
    <n v="335740"/>
    <s v="0002-0002"/>
    <n v="2"/>
    <n v="5454569"/>
    <s v=""/>
    <s v="ULIBOX"/>
    <x v="4"/>
    <n v="0.30690000000000001"/>
    <n v="6.1379999999999999"/>
    <n v="1"/>
    <x v="7"/>
    <x v="14"/>
    <n v="682"/>
    <n v="450"/>
    <d v="2026-05-11T16:01:13"/>
    <x v="15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3T00:00:00"/>
    <d v="2026-05-05T00:00:00"/>
    <d v="2026-05-23T00:00:00"/>
    <s v="LMINC08-PF"/>
    <x v="4"/>
    <x v="15"/>
    <n v="4"/>
    <n v="335805"/>
    <s v="0000-0001"/>
    <n v="1"/>
    <n v="5455185"/>
    <s v=""/>
    <s v="LACERDA INOX"/>
    <x v="14"/>
    <n v="1.385"/>
    <n v="27.7"/>
    <n v="1"/>
    <x v="1"/>
    <x v="0"/>
    <n v="1385"/>
    <n v="1000"/>
    <d v="2026-05-11T16:32:46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5848"/>
    <s v="0001-0001"/>
    <n v="1"/>
    <n v="5455503"/>
    <s v=""/>
    <s v="ULIBOX"/>
    <x v="4"/>
    <n v="1.3869"/>
    <n v="27.738"/>
    <n v="1"/>
    <x v="7"/>
    <x v="6"/>
    <n v="1035"/>
    <n v="134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5848"/>
    <s v="0001-0002"/>
    <n v="2"/>
    <n v="5455504"/>
    <s v=""/>
    <s v="ULIBOX"/>
    <x v="4"/>
    <n v="1.4973000000000001"/>
    <n v="29.946000000000002"/>
    <n v="1"/>
    <x v="7"/>
    <x v="9"/>
    <n v="1085"/>
    <n v="138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5850"/>
    <s v="0000-0001"/>
    <n v="1"/>
    <n v="5455505"/>
    <s v=""/>
    <s v="ULIBOX"/>
    <x v="4"/>
    <n v="0.25919999999999999"/>
    <n v="5.1840000000000002"/>
    <n v="1"/>
    <x v="7"/>
    <x v="6"/>
    <n v="810"/>
    <n v="32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5850"/>
    <s v="0000-0002"/>
    <n v="2"/>
    <n v="5455506"/>
    <s v=""/>
    <s v="ULIBOX"/>
    <x v="4"/>
    <n v="0.25919999999999999"/>
    <n v="5.1840000000000002"/>
    <n v="1"/>
    <x v="7"/>
    <x v="6"/>
    <n v="810"/>
    <n v="32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5851"/>
    <s v="0001-0001"/>
    <n v="1"/>
    <n v="5455519"/>
    <s v=""/>
    <s v="ULIBOX"/>
    <x v="4"/>
    <n v="0.3488"/>
    <n v="6.9749999999999996"/>
    <n v="1"/>
    <x v="7"/>
    <x v="6"/>
    <n v="375"/>
    <n v="93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5851"/>
    <s v="0001-0002"/>
    <n v="2"/>
    <n v="5455520"/>
    <s v=""/>
    <s v="ULIBOX"/>
    <x v="4"/>
    <n v="0.3488"/>
    <n v="6.9749999999999996"/>
    <n v="1"/>
    <x v="7"/>
    <x v="6"/>
    <n v="375"/>
    <n v="93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5851"/>
    <s v="0001-0003"/>
    <n v="3"/>
    <n v="5455521"/>
    <s v=""/>
    <s v="ULIBOX"/>
    <x v="4"/>
    <n v="0.41220000000000001"/>
    <n v="8.2449999999999992"/>
    <n v="1"/>
    <x v="7"/>
    <x v="9"/>
    <n v="425"/>
    <n v="97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5851"/>
    <s v="0001-0004"/>
    <n v="4"/>
    <n v="5455522"/>
    <s v=""/>
    <s v="ULIBOX"/>
    <x v="4"/>
    <n v="0.41220000000000001"/>
    <n v="8.2449999999999992"/>
    <n v="1"/>
    <x v="7"/>
    <x v="9"/>
    <n v="425"/>
    <n v="97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5853"/>
    <s v="0001-0001"/>
    <n v="1"/>
    <n v="5455531"/>
    <s v=""/>
    <s v="ULIBOX"/>
    <x v="4"/>
    <n v="1.9224000000000001"/>
    <n v="38.448"/>
    <n v="1"/>
    <x v="7"/>
    <x v="9"/>
    <n v="890"/>
    <n v="2160"/>
    <d v="2026-05-12T08:09:45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5853"/>
    <s v="0001-0002"/>
    <n v="2"/>
    <n v="5455532"/>
    <s v=""/>
    <s v="ULIBOX"/>
    <x v="4"/>
    <n v="1.7807999999999999"/>
    <n v="35.616"/>
    <n v="1"/>
    <x v="7"/>
    <x v="6"/>
    <n v="840"/>
    <n v="2120"/>
    <d v="2026-05-12T08:09:4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6-TF"/>
    <x v="4"/>
    <x v="15"/>
    <n v="2"/>
    <n v="335863"/>
    <s v="0000-0001"/>
    <n v="1"/>
    <n v="5455596"/>
    <s v=""/>
    <s v="MBX ESQ"/>
    <x v="4"/>
    <n v="1.3469"/>
    <n v="20.203900000000001"/>
    <n v="1"/>
    <x v="9"/>
    <x v="6"/>
    <n v="658"/>
    <n v="2047"/>
    <d v="2026-05-12T10:45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6-TF"/>
    <x v="4"/>
    <x v="15"/>
    <n v="2"/>
    <n v="335863"/>
    <s v="0000-0002"/>
    <n v="2"/>
    <n v="5455597"/>
    <s v=""/>
    <s v="MBX ESQ"/>
    <x v="4"/>
    <n v="1.3469"/>
    <n v="20.203900000000001"/>
    <n v="1"/>
    <x v="9"/>
    <x v="6"/>
    <n v="658"/>
    <n v="2047"/>
    <d v="2026-05-12T10:45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6-TF"/>
    <x v="4"/>
    <x v="15"/>
    <n v="2"/>
    <n v="335863"/>
    <s v="0000-0003"/>
    <n v="3"/>
    <n v="5455598"/>
    <s v=""/>
    <s v="MBX ESQ"/>
    <x v="4"/>
    <n v="1.3469"/>
    <n v="20.203900000000001"/>
    <n v="1"/>
    <x v="9"/>
    <x v="6"/>
    <n v="658"/>
    <n v="2047"/>
    <d v="2026-05-12T10:45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LMINC08-PF"/>
    <x v="4"/>
    <x v="15"/>
    <n v="4"/>
    <n v="335959"/>
    <s v="0000-0001"/>
    <n v="1"/>
    <n v="5456558"/>
    <s v=""/>
    <s v="VIDRO.FORTE"/>
    <x v="4"/>
    <n v="2.4024999999999999"/>
    <n v="48.05"/>
    <n v="1"/>
    <x v="1"/>
    <x v="0"/>
    <n v="1550"/>
    <n v="1550"/>
    <d v="2026-05-12T14:10:04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23T00:00:00"/>
    <d v="2026-05-05T00:00:00"/>
    <d v="2026-05-23T00:00:00"/>
    <s v="LMLT08-PF"/>
    <x v="4"/>
    <x v="15"/>
    <n v="4"/>
    <n v="335960"/>
    <s v="0000-0001"/>
    <n v="1"/>
    <n v="5456559"/>
    <s v=""/>
    <s v="VIDRO.FORTE"/>
    <x v="4"/>
    <n v="1.7879"/>
    <n v="35.758800000000001"/>
    <n v="1"/>
    <x v="14"/>
    <x v="0"/>
    <n v="1155"/>
    <n v="1548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23T00:00:00"/>
    <d v="2026-05-05T00:00:00"/>
    <d v="2026-05-23T00:00:00"/>
    <s v="LMLT08-PF"/>
    <x v="4"/>
    <x v="15"/>
    <n v="4"/>
    <n v="335960"/>
    <s v="0000-0002"/>
    <n v="2"/>
    <n v="5456560"/>
    <s v=""/>
    <s v="VIDRO.FORTE"/>
    <x v="4"/>
    <n v="1.7245999999999999"/>
    <n v="34.4925"/>
    <n v="1"/>
    <x v="14"/>
    <x v="0"/>
    <n v="1125"/>
    <n v="1533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23T00:00:00"/>
    <d v="2026-05-05T00:00:00"/>
    <d v="2026-05-23T00:00:00"/>
    <s v="LMLT08-PF"/>
    <x v="4"/>
    <x v="15"/>
    <n v="4"/>
    <n v="335960"/>
    <s v="0000-0003"/>
    <n v="3"/>
    <n v="5456561"/>
    <s v=""/>
    <s v="VIDRO.FORTE"/>
    <x v="4"/>
    <n v="1.5606"/>
    <n v="31.212"/>
    <n v="1"/>
    <x v="14"/>
    <x v="0"/>
    <n v="1020"/>
    <n v="1530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23T00:00:00"/>
    <d v="2026-05-05T00:00:00"/>
    <d v="2026-05-23T00:00:00"/>
    <s v="LMLT08-PF"/>
    <x v="4"/>
    <x v="15"/>
    <n v="4"/>
    <n v="335960"/>
    <s v="0000-0004"/>
    <n v="4"/>
    <n v="5456562"/>
    <s v=""/>
    <s v="VIDRO.FORTE"/>
    <x v="4"/>
    <n v="0.38700000000000001"/>
    <n v="7.74"/>
    <n v="1"/>
    <x v="14"/>
    <x v="0"/>
    <n v="1290"/>
    <n v="300"/>
    <d v="2026-05-12T14:14:3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1"/>
    <n v="1"/>
    <n v="5461832"/>
    <s v=""/>
    <s v="QUADRI ESQ"/>
    <x v="20"/>
    <n v="2.0749"/>
    <n v="20.748999999999999"/>
    <n v="1"/>
    <x v="4"/>
    <x v="1"/>
    <n v="866"/>
    <n v="239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1"/>
    <n v="1"/>
    <n v="5461833"/>
    <s v=""/>
    <s v="QUADRI ESQ"/>
    <x v="20"/>
    <n v="2.0749"/>
    <n v="20.748999999999999"/>
    <n v="1"/>
    <x v="4"/>
    <x v="1"/>
    <n v="866"/>
    <n v="239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2"/>
    <n v="2"/>
    <n v="5461835"/>
    <s v=""/>
    <s v="QUADRI ESQ"/>
    <x v="20"/>
    <n v="2.1194000000000002"/>
    <n v="21.193999999999999"/>
    <n v="1"/>
    <x v="4"/>
    <x v="1"/>
    <n v="801"/>
    <n v="264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2"/>
    <n v="2"/>
    <n v="5461836"/>
    <s v=""/>
    <s v="QUADRI ESQ"/>
    <x v="20"/>
    <n v="2.1194000000000002"/>
    <n v="21.193999999999999"/>
    <n v="1"/>
    <x v="4"/>
    <x v="1"/>
    <n v="801"/>
    <n v="264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3"/>
    <n v="3"/>
    <n v="5461839"/>
    <s v=""/>
    <s v="QUADRI ESQ"/>
    <x v="20"/>
    <n v="2.9639000000000002"/>
    <n v="29.638999999999999"/>
    <n v="1"/>
    <x v="4"/>
    <x v="1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3"/>
    <n v="3"/>
    <n v="5461840"/>
    <s v=""/>
    <s v="QUADRI ESQ"/>
    <x v="20"/>
    <n v="2.9639000000000002"/>
    <n v="29.638999999999999"/>
    <n v="1"/>
    <x v="4"/>
    <x v="1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4"/>
    <n v="4"/>
    <n v="5461841"/>
    <s v=""/>
    <s v="QUADRI ESQ"/>
    <x v="20"/>
    <n v="2.9639000000000002"/>
    <n v="29.638999999999999"/>
    <n v="1"/>
    <x v="4"/>
    <x v="1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4"/>
    <n v="4"/>
    <n v="5461842"/>
    <s v=""/>
    <s v="QUADRI ESQ"/>
    <x v="20"/>
    <n v="2.9639000000000002"/>
    <n v="29.638999999999999"/>
    <n v="1"/>
    <x v="4"/>
    <x v="1"/>
    <n v="1133"/>
    <n v="2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5"/>
    <n v="5"/>
    <n v="5461846"/>
    <s v=""/>
    <s v="QUADRI ESQ"/>
    <x v="20"/>
    <n v="5.0811000000000002"/>
    <n v="50.811"/>
    <n v="1"/>
    <x v="4"/>
    <x v="1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5"/>
    <n v="5"/>
    <n v="5461847"/>
    <s v=""/>
    <s v="QUADRI ESQ"/>
    <x v="20"/>
    <n v="5.0811000000000002"/>
    <n v="50.811"/>
    <n v="1"/>
    <x v="4"/>
    <x v="1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6"/>
    <n v="6"/>
    <n v="5461848"/>
    <s v=""/>
    <s v="QUADRI ESQ"/>
    <x v="20"/>
    <n v="5.0811000000000002"/>
    <n v="50.811"/>
    <n v="1"/>
    <x v="4"/>
    <x v="1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6"/>
    <n v="6"/>
    <n v="5461849"/>
    <s v=""/>
    <s v="QUADRI ESQ"/>
    <x v="20"/>
    <n v="5.0811000000000002"/>
    <n v="50.811"/>
    <n v="1"/>
    <x v="4"/>
    <x v="1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7"/>
    <n v="7"/>
    <n v="5461850"/>
    <s v=""/>
    <s v="QUADRI ESQ"/>
    <x v="20"/>
    <n v="5.0811000000000002"/>
    <n v="50.811"/>
    <n v="1"/>
    <x v="4"/>
    <x v="1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7"/>
    <n v="7"/>
    <n v="5461851"/>
    <s v=""/>
    <s v="QUADRI ESQ"/>
    <x v="20"/>
    <n v="5.0811000000000002"/>
    <n v="50.811"/>
    <n v="1"/>
    <x v="4"/>
    <x v="1"/>
    <n v="1776"/>
    <n v="2861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8"/>
    <n v="8"/>
    <n v="5461854"/>
    <s v=""/>
    <s v="QUADRI ESQ"/>
    <x v="20"/>
    <n v="1.9045000000000001"/>
    <n v="19.045000000000002"/>
    <n v="1"/>
    <x v="4"/>
    <x v="1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8"/>
    <n v="8"/>
    <n v="5461855"/>
    <s v=""/>
    <s v="QUADRI ESQ"/>
    <x v="20"/>
    <n v="1.9045000000000001"/>
    <n v="19.045000000000002"/>
    <n v="1"/>
    <x v="4"/>
    <x v="1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9"/>
    <n v="9"/>
    <n v="5461856"/>
    <s v=""/>
    <s v="QUADRI ESQ"/>
    <x v="20"/>
    <n v="1.9045000000000001"/>
    <n v="19.045000000000002"/>
    <n v="1"/>
    <x v="4"/>
    <x v="1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09"/>
    <n v="9"/>
    <n v="5461857"/>
    <s v=""/>
    <s v="QUADRI ESQ"/>
    <x v="20"/>
    <n v="1.9045000000000001"/>
    <n v="19.045000000000002"/>
    <n v="1"/>
    <x v="4"/>
    <x v="1"/>
    <n v="708"/>
    <n v="269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0"/>
    <n v="10"/>
    <n v="5461860"/>
    <s v=""/>
    <s v="QUADRI ESQ"/>
    <x v="20"/>
    <n v="3.6328"/>
    <n v="36.328000000000003"/>
    <n v="1"/>
    <x v="4"/>
    <x v="1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0"/>
    <n v="10"/>
    <n v="5461861"/>
    <s v=""/>
    <s v="QUADRI ESQ"/>
    <x v="20"/>
    <n v="3.6328"/>
    <n v="36.328000000000003"/>
    <n v="1"/>
    <x v="4"/>
    <x v="1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1"/>
    <n v="11"/>
    <n v="5461862"/>
    <s v=""/>
    <s v="QUADRI ESQ"/>
    <x v="20"/>
    <n v="3.6328"/>
    <n v="36.328000000000003"/>
    <n v="1"/>
    <x v="4"/>
    <x v="1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1"/>
    <n v="11"/>
    <n v="5461863"/>
    <s v=""/>
    <s v="QUADRI ESQ"/>
    <x v="20"/>
    <n v="3.6328"/>
    <n v="36.328000000000003"/>
    <n v="1"/>
    <x v="4"/>
    <x v="1"/>
    <n v="1353"/>
    <n v="268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2"/>
    <n v="12"/>
    <n v="5461866"/>
    <s v=""/>
    <s v="QUADRI ESQ"/>
    <x v="20"/>
    <n v="3.6661999999999999"/>
    <n v="36.661999999999999"/>
    <n v="1"/>
    <x v="4"/>
    <x v="1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2"/>
    <n v="12"/>
    <n v="5461867"/>
    <s v=""/>
    <s v="QUADRI ESQ"/>
    <x v="20"/>
    <n v="3.6661999999999999"/>
    <n v="36.661999999999999"/>
    <n v="1"/>
    <x v="4"/>
    <x v="1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3"/>
    <n v="13"/>
    <n v="5461868"/>
    <s v=""/>
    <s v="QUADRI ESQ"/>
    <x v="20"/>
    <n v="3.6661999999999999"/>
    <n v="36.661999999999999"/>
    <n v="1"/>
    <x v="4"/>
    <x v="1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3"/>
    <n v="13"/>
    <n v="5461869"/>
    <s v=""/>
    <s v="QUADRI ESQ"/>
    <x v="20"/>
    <n v="3.6661999999999999"/>
    <n v="36.661999999999999"/>
    <n v="1"/>
    <x v="4"/>
    <x v="1"/>
    <n v="1368"/>
    <n v="268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4"/>
    <n v="14"/>
    <n v="5461872"/>
    <s v=""/>
    <s v="QUADRI ESQ"/>
    <x v="20"/>
    <n v="4.9184000000000001"/>
    <n v="49.183999999999997"/>
    <n v="1"/>
    <x v="4"/>
    <x v="1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4"/>
    <n v="14"/>
    <n v="5461873"/>
    <s v=""/>
    <s v="QUADRI ESQ"/>
    <x v="20"/>
    <n v="4.9184000000000001"/>
    <n v="49.183999999999997"/>
    <n v="1"/>
    <x v="4"/>
    <x v="1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5"/>
    <n v="15"/>
    <n v="5461874"/>
    <s v=""/>
    <s v="QUADRI ESQ"/>
    <x v="20"/>
    <n v="4.9184000000000001"/>
    <n v="49.183999999999997"/>
    <n v="1"/>
    <x v="4"/>
    <x v="1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5"/>
    <n v="15"/>
    <n v="5461875"/>
    <s v=""/>
    <s v="QUADRI ESQ"/>
    <x v="20"/>
    <n v="4.9184000000000001"/>
    <n v="49.183999999999997"/>
    <n v="1"/>
    <x v="4"/>
    <x v="1"/>
    <n v="1825"/>
    <n v="2695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6"/>
    <n v="16"/>
    <n v="5461879"/>
    <s v=""/>
    <s v="QUADRI ESQ"/>
    <x v="20"/>
    <n v="3.8875999999999999"/>
    <n v="38.875999999999998"/>
    <n v="1"/>
    <x v="4"/>
    <x v="1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6"/>
    <n v="16"/>
    <n v="5461880"/>
    <s v=""/>
    <s v="QUADRI ESQ"/>
    <x v="20"/>
    <n v="3.8875999999999999"/>
    <n v="38.875999999999998"/>
    <n v="1"/>
    <x v="4"/>
    <x v="1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7"/>
    <n v="17"/>
    <n v="5461881"/>
    <s v=""/>
    <s v="QUADRI ESQ"/>
    <x v="20"/>
    <n v="3.8875999999999999"/>
    <n v="38.875999999999998"/>
    <n v="1"/>
    <x v="4"/>
    <x v="1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7"/>
    <n v="17"/>
    <n v="5461882"/>
    <s v=""/>
    <s v="QUADRI ESQ"/>
    <x v="20"/>
    <n v="3.8875999999999999"/>
    <n v="38.875999999999998"/>
    <n v="1"/>
    <x v="4"/>
    <x v="1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8"/>
    <n v="18"/>
    <n v="5461883"/>
    <s v=""/>
    <s v="QUADRI ESQ"/>
    <x v="20"/>
    <n v="3.8875999999999999"/>
    <n v="38.875999999999998"/>
    <n v="1"/>
    <x v="4"/>
    <x v="1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8"/>
    <n v="18"/>
    <n v="5461884"/>
    <s v=""/>
    <s v="QUADRI ESQ"/>
    <x v="20"/>
    <n v="3.8875999999999999"/>
    <n v="38.875999999999998"/>
    <n v="1"/>
    <x v="4"/>
    <x v="1"/>
    <n v="1467"/>
    <n v="2650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9"/>
    <n v="19"/>
    <n v="5461887"/>
    <s v=""/>
    <s v="QUADRI ESQ"/>
    <x v="20"/>
    <n v="1.2075"/>
    <n v="12.074999999999999"/>
    <n v="1"/>
    <x v="4"/>
    <x v="1"/>
    <n v="652"/>
    <n v="1852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19"/>
    <n v="19"/>
    <n v="5461886"/>
    <s v=""/>
    <s v="QUADRI ESQ"/>
    <x v="20"/>
    <n v="1.2075"/>
    <n v="12.074999999999999"/>
    <n v="1"/>
    <x v="4"/>
    <x v="1"/>
    <n v="652"/>
    <n v="1852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20"/>
    <n v="20"/>
    <n v="5461889"/>
    <s v=""/>
    <s v="QUADRI ESQ"/>
    <x v="20"/>
    <n v="0.43330000000000002"/>
    <n v="4.3330000000000002"/>
    <n v="1"/>
    <x v="4"/>
    <x v="1"/>
    <n v="216"/>
    <n v="200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20"/>
    <n v="20"/>
    <n v="5461890"/>
    <s v=""/>
    <s v="QUADRI ESQ"/>
    <x v="20"/>
    <n v="0.43330000000000002"/>
    <n v="4.3330000000000002"/>
    <n v="1"/>
    <x v="4"/>
    <x v="1"/>
    <n v="216"/>
    <n v="200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21"/>
    <n v="21"/>
    <n v="5461893"/>
    <s v=""/>
    <s v="QUADRI ESQ"/>
    <x v="20"/>
    <n v="0.73060000000000003"/>
    <n v="7.306"/>
    <n v="1"/>
    <x v="4"/>
    <x v="1"/>
    <n v="1186"/>
    <n v="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20"/>
    <s v="Sim"/>
    <m/>
    <d v="2026-05-23T00:00:00"/>
    <d v="2026-05-06T00:00:00"/>
    <d v="2026-05-23T00:00:00"/>
    <s v="INC04-LCF"/>
    <x v="2"/>
    <x v="15"/>
    <e v="#N/A"/>
    <n v="336039"/>
    <s v="0000-0021"/>
    <n v="21"/>
    <n v="5461894"/>
    <s v=""/>
    <s v="QUADRI ESQ"/>
    <x v="20"/>
    <n v="0.73060000000000003"/>
    <n v="7.306"/>
    <n v="1"/>
    <x v="4"/>
    <x v="1"/>
    <n v="1186"/>
    <n v="616"/>
    <d v="2026-05-12T16:11:10"/>
    <x v="15"/>
    <m/>
    <m/>
    <m/>
    <m/>
    <s v="N/R"/>
    <s v="N/R"/>
    <s v="N/R"/>
    <s v="N/R"/>
    <s v="N/R"/>
    <s v="N/R"/>
    <m/>
    <m/>
    <s v="N/R"/>
    <s v="N/R"/>
    <s v="N/R"/>
    <m/>
    <s v="N/R"/>
    <m/>
  </r>
  <r>
    <x v="4"/>
    <s v="Dep."/>
    <m/>
    <d v="2026-05-23T00:00:00"/>
    <d v="2026-05-05T00:00:00"/>
    <d v="2026-05-23T00:00:00"/>
    <s v="INC08-TE16"/>
    <x v="4"/>
    <x v="15"/>
    <n v="2"/>
    <n v="336095"/>
    <s v="0001-0001"/>
    <n v="1"/>
    <n v="5457728"/>
    <s v=""/>
    <s v="PERSAN BOX"/>
    <x v="4"/>
    <n v="1.4775"/>
    <n v="29.55"/>
    <n v="1"/>
    <x v="7"/>
    <x v="8"/>
    <n v="750"/>
    <n v="1970"/>
    <d v="2026-05-12T16:40:57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PCB"/>
    <x v="4"/>
    <x v="15"/>
    <n v="2"/>
    <n v="336096"/>
    <s v="0001-0001"/>
    <n v="1"/>
    <n v="5457729"/>
    <s v=""/>
    <s v="PERSAN BOX"/>
    <x v="4"/>
    <n v="1.1279999999999999"/>
    <n v="22.56"/>
    <n v="1"/>
    <x v="7"/>
    <x v="12"/>
    <n v="600"/>
    <n v="1880"/>
    <d v="2026-05-12T16:40:57"/>
    <x v="15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23T00:00:00"/>
    <d v="2026-05-05T00:00:00"/>
    <d v="2026-05-23T00:00:00"/>
    <s v="INC08-FB"/>
    <x v="4"/>
    <x v="15"/>
    <n v="2"/>
    <n v="336096"/>
    <s v="0001-0002"/>
    <n v="2"/>
    <n v="5457730"/>
    <s v=""/>
    <s v="PERSAN BOX"/>
    <x v="4"/>
    <n v="1.107"/>
    <n v="22.14"/>
    <n v="1"/>
    <x v="7"/>
    <x v="13"/>
    <n v="600"/>
    <n v="1845"/>
    <d v="2026-05-12T16:40:57"/>
    <x v="15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165"/>
    <s v="0001-0001"/>
    <n v="1"/>
    <n v="5458091"/>
    <s v=""/>
    <s v="ULIBOX"/>
    <x v="4"/>
    <n v="1.3348"/>
    <n v="26.696000000000002"/>
    <n v="1"/>
    <x v="7"/>
    <x v="9"/>
    <n v="710"/>
    <n v="1880"/>
    <d v="2026-05-13T09:29:29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178"/>
    <s v="0001-0001"/>
    <n v="1"/>
    <n v="5458155"/>
    <s v=""/>
    <s v="ULIBOX"/>
    <x v="4"/>
    <n v="1.5791999999999999"/>
    <n v="31.584"/>
    <n v="1"/>
    <x v="7"/>
    <x v="9"/>
    <n v="840"/>
    <n v="1880"/>
    <d v="2026-05-13T09:29:29"/>
    <x v="15"/>
    <m/>
    <m/>
    <m/>
    <m/>
    <m/>
    <m/>
    <m/>
    <m/>
    <s v="N/R"/>
    <s v="N/R"/>
    <s v="N/R"/>
    <m/>
    <m/>
    <s v="N/R"/>
    <s v="N/R"/>
    <s v="N/R"/>
    <s v="N/R"/>
    <m/>
  </r>
  <r>
    <x v="10"/>
    <s v="Não"/>
    <m/>
    <d v="2026-05-21T00:00:00"/>
    <d v="2026-05-21T00:00:00"/>
    <d v="2026-05-21T00:00:00"/>
    <s v="INC08-TFP"/>
    <x v="2"/>
    <x v="15"/>
    <e v="#N/A"/>
    <n v="336199"/>
    <s v="0001-0001"/>
    <n v="1"/>
    <n v="5458272"/>
    <s v=""/>
    <s v="DANIEL VIDRACEIRO"/>
    <x v="10"/>
    <n v="0.66300000000000003"/>
    <n v="13.26"/>
    <n v="1"/>
    <x v="7"/>
    <x v="30"/>
    <n v="650"/>
    <n v="1020"/>
    <d v="2026-05-13T09:32:46"/>
    <x v="15"/>
    <m/>
    <m/>
    <m/>
    <m/>
    <s v="N/R"/>
    <s v="N/R"/>
    <s v="N/R"/>
    <s v="N/R"/>
    <s v="N/R"/>
    <m/>
    <s v="N/R"/>
    <m/>
    <m/>
    <s v="N/R"/>
    <s v="N/R"/>
    <m/>
    <s v="N/R"/>
    <m/>
  </r>
  <r>
    <x v="4"/>
    <s v="Dep."/>
    <m/>
    <d v="2026-05-23T00:00:00"/>
    <d v="2026-05-05T00:00:00"/>
    <d v="2026-05-23T00:00:00"/>
    <s v="INC10-TE16"/>
    <x v="4"/>
    <x v="15"/>
    <n v="2"/>
    <n v="336209"/>
    <s v="0000-0001"/>
    <n v="1"/>
    <n v="5458351"/>
    <s v=""/>
    <s v="VID MORENO"/>
    <x v="4"/>
    <n v="1.9350000000000001"/>
    <n v="48.375"/>
    <n v="1"/>
    <x v="11"/>
    <x v="8"/>
    <n v="1000"/>
    <n v="1935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10-TE12"/>
    <x v="4"/>
    <x v="15"/>
    <n v="2"/>
    <n v="336209"/>
    <s v="0001-0002"/>
    <n v="2"/>
    <n v="5458352"/>
    <s v=""/>
    <s v="VID MORENO"/>
    <x v="4"/>
    <n v="2.0737999999999999"/>
    <n v="51.843800000000002"/>
    <n v="1"/>
    <x v="11"/>
    <x v="9"/>
    <n v="1050"/>
    <n v="1975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10-TE16"/>
    <x v="4"/>
    <x v="15"/>
    <n v="2"/>
    <n v="336210"/>
    <s v="0000-0001"/>
    <n v="1"/>
    <n v="5458353"/>
    <s v=""/>
    <s v="VID MORENO"/>
    <x v="4"/>
    <n v="1.0579000000000001"/>
    <n v="26.446899999999999"/>
    <n v="1"/>
    <x v="11"/>
    <x v="8"/>
    <n v="525"/>
    <n v="2015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10-TE16"/>
    <x v="4"/>
    <x v="15"/>
    <n v="2"/>
    <n v="336210"/>
    <s v="0000-0002"/>
    <n v="2"/>
    <n v="5458354"/>
    <s v=""/>
    <s v="VID MORENO"/>
    <x v="4"/>
    <n v="1.0948"/>
    <n v="27.370999999999999"/>
    <n v="1"/>
    <x v="11"/>
    <x v="8"/>
    <n v="542"/>
    <n v="2020"/>
    <d v="2026-05-13T09:55:13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10-TF"/>
    <x v="4"/>
    <x v="15"/>
    <n v="2"/>
    <n v="336212"/>
    <s v="0000-0001"/>
    <n v="1"/>
    <n v="5458360"/>
    <s v=""/>
    <s v="VID MORENO"/>
    <x v="4"/>
    <n v="0.63449999999999995"/>
    <n v="15.862500000000001"/>
    <n v="1"/>
    <x v="11"/>
    <x v="6"/>
    <n v="940"/>
    <n v="675"/>
    <d v="2026-05-13T09:55:1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10-TF"/>
    <x v="4"/>
    <x v="15"/>
    <n v="2"/>
    <n v="336212"/>
    <s v="0000-0002"/>
    <n v="2"/>
    <n v="5458361"/>
    <s v=""/>
    <s v="VID MORENO"/>
    <x v="4"/>
    <n v="0.63390000000000002"/>
    <n v="15.8483"/>
    <n v="1"/>
    <x v="11"/>
    <x v="6"/>
    <n v="935"/>
    <n v="678"/>
    <d v="2026-05-13T09:55:1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10-TF"/>
    <x v="4"/>
    <x v="15"/>
    <n v="2"/>
    <n v="336212"/>
    <s v="0000-0003"/>
    <n v="3"/>
    <n v="5458362"/>
    <s v=""/>
    <s v="VID MORENO"/>
    <x v="4"/>
    <n v="0.69489999999999996"/>
    <n v="17.373100000000001"/>
    <n v="1"/>
    <x v="11"/>
    <x v="6"/>
    <n v="1045"/>
    <n v="665"/>
    <d v="2026-05-13T09:55:13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LMN1408-PF"/>
    <x v="4"/>
    <x v="15"/>
    <n v="4"/>
    <n v="336399"/>
    <s v="0000-0001"/>
    <n v="1"/>
    <n v="5460138"/>
    <s v=""/>
    <s v="TG VID"/>
    <x v="0"/>
    <n v="0.97019999999999995"/>
    <n v="19.404499999999999"/>
    <n v="1"/>
    <x v="23"/>
    <x v="0"/>
    <n v="985"/>
    <n v="985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3T00:00:00"/>
    <d v="2026-05-05T00:00:00"/>
    <d v="2026-05-23T00:00:00"/>
    <s v="LMN1408-PF"/>
    <x v="4"/>
    <x v="15"/>
    <n v="4"/>
    <n v="336399"/>
    <s v="0000-0002"/>
    <n v="2"/>
    <n v="5460139"/>
    <s v=""/>
    <s v="TG VID"/>
    <x v="0"/>
    <n v="0.97019999999999995"/>
    <n v="19.404499999999999"/>
    <n v="1"/>
    <x v="23"/>
    <x v="0"/>
    <n v="985"/>
    <n v="985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3T00:00:00"/>
    <d v="2026-05-05T00:00:00"/>
    <d v="2026-05-23T00:00:00"/>
    <s v="LMN1408-PF"/>
    <x v="4"/>
    <x v="15"/>
    <n v="4"/>
    <n v="336399"/>
    <s v="0000-0003"/>
    <n v="3"/>
    <n v="5460140"/>
    <s v=""/>
    <s v="TG VID"/>
    <x v="0"/>
    <n v="1.4281999999999999"/>
    <n v="28.565000000000001"/>
    <n v="1"/>
    <x v="23"/>
    <x v="0"/>
    <n v="985"/>
    <n v="145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3T00:00:00"/>
    <d v="2026-05-05T00:00:00"/>
    <d v="2026-05-23T00:00:00"/>
    <s v="LMN1408-PF"/>
    <x v="4"/>
    <x v="15"/>
    <n v="4"/>
    <n v="336399"/>
    <s v="0000-0004"/>
    <n v="4"/>
    <n v="5460141"/>
    <s v=""/>
    <s v="TG VID"/>
    <x v="0"/>
    <n v="1.4281999999999999"/>
    <n v="28.565000000000001"/>
    <n v="1"/>
    <x v="23"/>
    <x v="0"/>
    <n v="985"/>
    <n v="145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3T00:00:00"/>
    <d v="2026-05-05T00:00:00"/>
    <d v="2026-05-23T00:00:00"/>
    <s v="LMN1408-PF"/>
    <x v="4"/>
    <x v="15"/>
    <n v="4"/>
    <n v="336399"/>
    <s v="0000-0005"/>
    <n v="5"/>
    <n v="5460142"/>
    <s v=""/>
    <s v="TG VID"/>
    <x v="0"/>
    <n v="0.9456"/>
    <n v="18.911999999999999"/>
    <n v="1"/>
    <x v="23"/>
    <x v="0"/>
    <n v="985"/>
    <n v="96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3T00:00:00"/>
    <d v="2026-05-05T00:00:00"/>
    <d v="2026-05-23T00:00:00"/>
    <s v="LMN1408-PF"/>
    <x v="4"/>
    <x v="15"/>
    <n v="4"/>
    <n v="336399"/>
    <s v="0000-0006"/>
    <n v="6"/>
    <n v="5460143"/>
    <s v=""/>
    <s v="TG VID"/>
    <x v="0"/>
    <n v="1.3919999999999999"/>
    <n v="27.84"/>
    <n v="1"/>
    <x v="23"/>
    <x v="0"/>
    <n v="960"/>
    <n v="1450"/>
    <d v="2026-05-13T16:49:42"/>
    <x v="15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437"/>
    <s v="0001-0001"/>
    <n v="1"/>
    <n v="5460373"/>
    <s v=""/>
    <s v="CONSTRULAR LIMEIRA COM DE ESQ"/>
    <x v="4"/>
    <n v="0.68400000000000005"/>
    <n v="13.68"/>
    <n v="1"/>
    <x v="7"/>
    <x v="6"/>
    <n v="450"/>
    <n v="1520"/>
    <d v="2026-05-13T17:39:24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10-TEM"/>
    <x v="2"/>
    <x v="15"/>
    <e v="#N/A"/>
    <n v="336450"/>
    <s v="0000-0001"/>
    <n v="1"/>
    <n v="5460423"/>
    <s v=""/>
    <s v="ULIBOX"/>
    <x v="4"/>
    <n v="1.9944"/>
    <n v="49.860999999999997"/>
    <n v="1"/>
    <x v="11"/>
    <x v="31"/>
    <n v="2380"/>
    <n v="838"/>
    <d v="2026-05-14T08:38:13"/>
    <x v="15"/>
    <m/>
    <m/>
    <m/>
    <m/>
    <m/>
    <m/>
    <m/>
    <m/>
    <s v="N/R"/>
    <s v="N/R"/>
    <s v="N/R"/>
    <m/>
    <m/>
    <m/>
    <s v="N/R"/>
    <m/>
    <s v="N/R"/>
    <m/>
  </r>
  <r>
    <x v="4"/>
    <s v="Dep."/>
    <m/>
    <d v="2026-05-23T00:00:00"/>
    <d v="2026-05-05T00:00:00"/>
    <d v="2026-05-23T00:00:00"/>
    <s v="INC10-TEM"/>
    <x v="2"/>
    <x v="15"/>
    <e v="#N/A"/>
    <n v="336450"/>
    <s v="0000-0002"/>
    <n v="2"/>
    <n v="5460424"/>
    <s v=""/>
    <s v="ULIBOX"/>
    <x v="4"/>
    <n v="2.4443999999999999"/>
    <n v="61.11"/>
    <n v="1"/>
    <x v="11"/>
    <x v="31"/>
    <n v="2910"/>
    <n v="840"/>
    <d v="2026-05-14T08:38:13"/>
    <x v="15"/>
    <m/>
    <m/>
    <m/>
    <m/>
    <m/>
    <m/>
    <m/>
    <m/>
    <s v="N/R"/>
    <s v="N/R"/>
    <s v="N/R"/>
    <m/>
    <m/>
    <m/>
    <s v="N/R"/>
    <m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0-0010"/>
    <n v="10"/>
    <n v="5460781"/>
    <s v=""/>
    <s v="VID DELTA"/>
    <x v="6"/>
    <n v="8.4900000000000003E-2"/>
    <n v="1.698"/>
    <n v="1"/>
    <x v="7"/>
    <x v="14"/>
    <n v="300"/>
    <n v="283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0-0011"/>
    <n v="11"/>
    <n v="5460782"/>
    <s v=""/>
    <s v="VID DELTA"/>
    <x v="6"/>
    <n v="8.4900000000000003E-2"/>
    <n v="1.698"/>
    <n v="1"/>
    <x v="7"/>
    <x v="14"/>
    <n v="300"/>
    <n v="283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12"/>
    <x v="4"/>
    <x v="15"/>
    <n v="2"/>
    <n v="336527"/>
    <s v="0000-0016"/>
    <n v="16"/>
    <n v="5460787"/>
    <s v=""/>
    <s v="VID DELTA"/>
    <x v="6"/>
    <n v="0.311"/>
    <n v="6.2205000000000004"/>
    <n v="1"/>
    <x v="7"/>
    <x v="9"/>
    <n v="435"/>
    <n v="71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12"/>
    <x v="4"/>
    <x v="15"/>
    <n v="2"/>
    <n v="336527"/>
    <s v="0000-0017"/>
    <n v="17"/>
    <n v="5460788"/>
    <s v=""/>
    <s v="VID DELTA"/>
    <x v="6"/>
    <n v="0.311"/>
    <n v="6.2205000000000004"/>
    <n v="1"/>
    <x v="7"/>
    <x v="9"/>
    <n v="435"/>
    <n v="71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F"/>
    <x v="4"/>
    <x v="15"/>
    <n v="2"/>
    <n v="336527"/>
    <s v="0000-0018"/>
    <n v="18"/>
    <n v="5460789"/>
    <s v=""/>
    <s v="VID DELTA"/>
    <x v="6"/>
    <n v="0.10009999999999999"/>
    <n v="2.0019999999999998"/>
    <n v="1"/>
    <x v="7"/>
    <x v="6"/>
    <n v="140"/>
    <n v="715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1-0001"/>
    <n v="1"/>
    <n v="5460772"/>
    <s v=""/>
    <s v="VID DELTA"/>
    <x v="6"/>
    <n v="0.32850000000000001"/>
    <n v="6.57"/>
    <n v="1"/>
    <x v="7"/>
    <x v="14"/>
    <n v="450"/>
    <n v="73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1-0002"/>
    <n v="2"/>
    <n v="5460773"/>
    <s v=""/>
    <s v="VID DELTA"/>
    <x v="6"/>
    <n v="0.32850000000000001"/>
    <n v="6.57"/>
    <n v="1"/>
    <x v="7"/>
    <x v="14"/>
    <n v="450"/>
    <n v="73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2-0003"/>
    <n v="3"/>
    <n v="5460774"/>
    <s v=""/>
    <s v="VID DELTA"/>
    <x v="6"/>
    <n v="0.2828"/>
    <n v="5.6550000000000002"/>
    <n v="1"/>
    <x v="7"/>
    <x v="14"/>
    <n v="390"/>
    <n v="72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3-0004"/>
    <n v="4"/>
    <n v="5460775"/>
    <s v=""/>
    <s v="VID DELTA"/>
    <x v="6"/>
    <n v="0.21240000000000001"/>
    <n v="4.2480000000000002"/>
    <n v="1"/>
    <x v="7"/>
    <x v="14"/>
    <n v="295"/>
    <n v="72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4-0005"/>
    <n v="5"/>
    <n v="5460776"/>
    <s v=""/>
    <s v="VID DELTA"/>
    <x v="6"/>
    <n v="0.216"/>
    <n v="4.32"/>
    <n v="1"/>
    <x v="7"/>
    <x v="14"/>
    <n v="300"/>
    <n v="72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"/>
    <x v="4"/>
    <x v="15"/>
    <n v="2"/>
    <n v="336527"/>
    <s v="0004-0006"/>
    <n v="6"/>
    <n v="5460777"/>
    <s v=""/>
    <s v="VID DELTA"/>
    <x v="6"/>
    <n v="0.216"/>
    <n v="4.32"/>
    <n v="1"/>
    <x v="7"/>
    <x v="14"/>
    <n v="300"/>
    <n v="72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F"/>
    <x v="4"/>
    <x v="15"/>
    <n v="2"/>
    <n v="336527"/>
    <s v="0007-0009"/>
    <n v="9"/>
    <n v="5460780"/>
    <s v=""/>
    <s v="VID DELTA"/>
    <x v="6"/>
    <n v="0.4002"/>
    <n v="8.0039999999999996"/>
    <n v="1"/>
    <x v="7"/>
    <x v="6"/>
    <n v="920"/>
    <n v="435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F"/>
    <x v="4"/>
    <x v="15"/>
    <n v="2"/>
    <n v="336527"/>
    <s v="0008-0012"/>
    <n v="12"/>
    <n v="5460783"/>
    <s v=""/>
    <s v="VID DELTA"/>
    <x v="6"/>
    <n v="0.33300000000000002"/>
    <n v="6.66"/>
    <n v="1"/>
    <x v="7"/>
    <x v="6"/>
    <n v="370"/>
    <n v="900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F"/>
    <x v="4"/>
    <x v="15"/>
    <n v="2"/>
    <n v="336527"/>
    <s v="0008-0013"/>
    <n v="13"/>
    <n v="5460784"/>
    <s v=""/>
    <s v="VID DELTA"/>
    <x v="6"/>
    <n v="0.33300000000000002"/>
    <n v="6.66"/>
    <n v="1"/>
    <x v="7"/>
    <x v="6"/>
    <n v="370"/>
    <n v="900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12"/>
    <x v="4"/>
    <x v="15"/>
    <n v="2"/>
    <n v="336527"/>
    <s v="0008-0014"/>
    <n v="14"/>
    <n v="5460785"/>
    <s v=""/>
    <s v="VID DELTA"/>
    <x v="6"/>
    <n v="0.39689999999999998"/>
    <n v="7.9379999999999997"/>
    <n v="1"/>
    <x v="7"/>
    <x v="9"/>
    <n v="420"/>
    <n v="94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12"/>
    <x v="4"/>
    <x v="15"/>
    <n v="2"/>
    <n v="336527"/>
    <s v="0008-0015"/>
    <n v="15"/>
    <n v="5460786"/>
    <s v=""/>
    <s v="VID DELTA"/>
    <x v="6"/>
    <n v="0.39689999999999998"/>
    <n v="7.9379999999999997"/>
    <n v="1"/>
    <x v="7"/>
    <x v="9"/>
    <n v="420"/>
    <n v="94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F"/>
    <x v="4"/>
    <x v="15"/>
    <n v="2"/>
    <n v="336527"/>
    <s v="0009-0019"/>
    <n v="19"/>
    <n v="5460790"/>
    <s v=""/>
    <s v="VID DELTA"/>
    <x v="6"/>
    <n v="0.36099999999999999"/>
    <n v="7.22"/>
    <n v="1"/>
    <x v="7"/>
    <x v="6"/>
    <n v="380"/>
    <n v="950"/>
    <d v="2026-05-14T09:52:10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12"/>
    <x v="4"/>
    <x v="15"/>
    <n v="2"/>
    <n v="336527"/>
    <s v="0009-0020"/>
    <n v="20"/>
    <n v="5460791"/>
    <s v=""/>
    <s v="VID DELTA"/>
    <x v="6"/>
    <n v="0.42780000000000001"/>
    <n v="8.5570000000000004"/>
    <n v="1"/>
    <x v="7"/>
    <x v="9"/>
    <n v="430"/>
    <n v="995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6"/>
    <s v="Não"/>
    <m/>
    <d v="2026-05-23T00:00:00"/>
    <d v="2026-05-04T00:00:00"/>
    <d v="2026-05-23T00:00:00"/>
    <s v="INC08-TE12"/>
    <x v="4"/>
    <x v="15"/>
    <n v="2"/>
    <n v="336527"/>
    <s v="0010-0021"/>
    <n v="21"/>
    <n v="5460792"/>
    <s v=""/>
    <s v="VID DELTA"/>
    <x v="6"/>
    <n v="1.8942000000000001"/>
    <n v="37.884"/>
    <n v="1"/>
    <x v="7"/>
    <x v="9"/>
    <n v="820"/>
    <n v="2310"/>
    <d v="2026-05-14T09:52:10"/>
    <x v="15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8-TF"/>
    <x v="4"/>
    <x v="15"/>
    <n v="2"/>
    <n v="336551"/>
    <s v="0000-0001"/>
    <n v="1"/>
    <n v="5460916"/>
    <s v=""/>
    <s v="INOVA PROJETOS "/>
    <x v="0"/>
    <n v="3.1612"/>
    <n v="63.225000000000001"/>
    <n v="1"/>
    <x v="7"/>
    <x v="6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8-TF"/>
    <x v="4"/>
    <x v="15"/>
    <n v="2"/>
    <n v="336551"/>
    <s v="0000-0002"/>
    <n v="2"/>
    <n v="5460917"/>
    <s v=""/>
    <s v="INOVA PROJETOS "/>
    <x v="0"/>
    <n v="3.1612"/>
    <n v="63.225000000000001"/>
    <n v="1"/>
    <x v="7"/>
    <x v="6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8-TF"/>
    <x v="4"/>
    <x v="15"/>
    <n v="2"/>
    <n v="336551"/>
    <s v="0000-0003"/>
    <n v="3"/>
    <n v="5460918"/>
    <s v=""/>
    <s v="INOVA PROJETOS "/>
    <x v="0"/>
    <n v="3.1612"/>
    <n v="63.225000000000001"/>
    <n v="1"/>
    <x v="7"/>
    <x v="6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8-TF"/>
    <x v="4"/>
    <x v="15"/>
    <n v="2"/>
    <n v="336551"/>
    <s v="0000-0004"/>
    <n v="4"/>
    <n v="5460919"/>
    <s v=""/>
    <s v="INOVA PROJETOS "/>
    <x v="0"/>
    <n v="3.1612"/>
    <n v="63.225000000000001"/>
    <n v="1"/>
    <x v="7"/>
    <x v="6"/>
    <n v="1250"/>
    <n v="252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551"/>
    <s v="0000-0005"/>
    <n v="5"/>
    <n v="5460920"/>
    <s v=""/>
    <s v="INOVA PROJETOS "/>
    <x v="0"/>
    <n v="1.3592"/>
    <n v="20.3886"/>
    <n v="1"/>
    <x v="9"/>
    <x v="6"/>
    <n v="701"/>
    <n v="193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551"/>
    <s v="0000-0006"/>
    <n v="6"/>
    <n v="5460921"/>
    <s v=""/>
    <s v="INOVA PROJETOS "/>
    <x v="0"/>
    <n v="1.3592"/>
    <n v="20.3886"/>
    <n v="1"/>
    <x v="9"/>
    <x v="6"/>
    <n v="701"/>
    <n v="1939"/>
    <d v="2026-05-14T10:15:1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1"/>
    <n v="1"/>
    <n v="5461217"/>
    <s v=""/>
    <s v="INOVA PROJETOS "/>
    <x v="0"/>
    <n v="1.5576000000000001"/>
    <n v="31.152200000000001"/>
    <n v="1"/>
    <x v="8"/>
    <x v="6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2"/>
    <n v="2"/>
    <n v="5461218"/>
    <s v=""/>
    <s v="INOVA PROJETOS "/>
    <x v="0"/>
    <n v="1.5576000000000001"/>
    <n v="31.152200000000001"/>
    <n v="1"/>
    <x v="8"/>
    <x v="6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3"/>
    <n v="3"/>
    <n v="5461219"/>
    <s v=""/>
    <s v="INOVA PROJETOS "/>
    <x v="0"/>
    <n v="1.5576000000000001"/>
    <n v="31.152200000000001"/>
    <n v="1"/>
    <x v="8"/>
    <x v="6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4"/>
    <n v="4"/>
    <n v="5461220"/>
    <s v=""/>
    <s v="INOVA PROJETOS "/>
    <x v="0"/>
    <n v="1.5576000000000001"/>
    <n v="31.152200000000001"/>
    <n v="1"/>
    <x v="8"/>
    <x v="6"/>
    <n v="882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5"/>
    <n v="5"/>
    <n v="5461221"/>
    <s v=""/>
    <s v="INOVA PROJETOS "/>
    <x v="0"/>
    <n v="1.4393"/>
    <n v="28.785799999999998"/>
    <n v="1"/>
    <x v="8"/>
    <x v="6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6"/>
    <n v="6"/>
    <n v="5461222"/>
    <s v=""/>
    <s v="INOVA PROJETOS "/>
    <x v="0"/>
    <n v="1.4393"/>
    <n v="28.785799999999998"/>
    <n v="1"/>
    <x v="8"/>
    <x v="6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7"/>
    <n v="7"/>
    <n v="5461223"/>
    <s v=""/>
    <s v="INOVA PROJETOS "/>
    <x v="0"/>
    <n v="1.4393"/>
    <n v="28.785799999999998"/>
    <n v="1"/>
    <x v="8"/>
    <x v="6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FUM08-TF"/>
    <x v="4"/>
    <x v="15"/>
    <n v="2"/>
    <n v="336592"/>
    <s v="0000-0008"/>
    <n v="8"/>
    <n v="5461224"/>
    <s v=""/>
    <s v="INOVA PROJETOS "/>
    <x v="0"/>
    <n v="1.4393"/>
    <n v="28.785799999999998"/>
    <n v="1"/>
    <x v="8"/>
    <x v="6"/>
    <n v="815"/>
    <n v="1766"/>
    <d v="2026-05-14T11:15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6"/>
    <x v="4"/>
    <x v="15"/>
    <n v="2"/>
    <n v="336612"/>
    <s v="0001-0001"/>
    <n v="1"/>
    <n v="5461567"/>
    <s v=""/>
    <s v="CONSTRULAR LIMEIRA COM DE ESQ"/>
    <x v="4"/>
    <n v="1.5666"/>
    <n v="31.3325"/>
    <n v="1"/>
    <x v="7"/>
    <x v="8"/>
    <n v="755"/>
    <n v="2075"/>
    <d v="2026-05-14T12:35:41"/>
    <x v="15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1"/>
    <n v="1"/>
    <n v="5461587"/>
    <s v=""/>
    <s v="DA "/>
    <x v="0"/>
    <n v="0.17860000000000001"/>
    <n v="2.6783999999999999"/>
    <n v="1"/>
    <x v="9"/>
    <x v="6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2"/>
    <n v="2"/>
    <n v="5461588"/>
    <s v=""/>
    <s v="DA "/>
    <x v="0"/>
    <n v="0.17860000000000001"/>
    <n v="2.6783999999999999"/>
    <n v="1"/>
    <x v="9"/>
    <x v="6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3"/>
    <n v="3"/>
    <n v="5461589"/>
    <s v=""/>
    <s v="DA "/>
    <x v="0"/>
    <n v="0.17860000000000001"/>
    <n v="2.6783999999999999"/>
    <n v="1"/>
    <x v="9"/>
    <x v="6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4"/>
    <n v="4"/>
    <n v="5461590"/>
    <s v=""/>
    <s v="DA "/>
    <x v="0"/>
    <n v="0.17860000000000001"/>
    <n v="2.6783999999999999"/>
    <n v="1"/>
    <x v="9"/>
    <x v="6"/>
    <n v="640"/>
    <n v="27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5"/>
    <n v="5"/>
    <n v="5461591"/>
    <s v=""/>
    <s v="DA "/>
    <x v="0"/>
    <n v="0.79459999999999997"/>
    <n v="11.9192"/>
    <n v="1"/>
    <x v="9"/>
    <x v="6"/>
    <n v="1090"/>
    <n v="72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6"/>
    <n v="6"/>
    <n v="5461592"/>
    <s v=""/>
    <s v="DA "/>
    <x v="0"/>
    <n v="0.79459999999999997"/>
    <n v="11.9192"/>
    <n v="1"/>
    <x v="9"/>
    <x v="6"/>
    <n v="1090"/>
    <n v="729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7"/>
    <n v="7"/>
    <n v="5461593"/>
    <s v=""/>
    <s v="DA "/>
    <x v="0"/>
    <n v="0.39539999999999997"/>
    <n v="5.9314"/>
    <n v="1"/>
    <x v="9"/>
    <x v="6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8"/>
    <n v="8"/>
    <n v="5461594"/>
    <s v=""/>
    <s v="DA "/>
    <x v="0"/>
    <n v="0.39539999999999997"/>
    <n v="5.9314"/>
    <n v="1"/>
    <x v="9"/>
    <x v="6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09"/>
    <n v="9"/>
    <n v="5461595"/>
    <s v=""/>
    <s v="DA "/>
    <x v="0"/>
    <n v="0.39539999999999997"/>
    <n v="5.9314"/>
    <n v="1"/>
    <x v="9"/>
    <x v="6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6-TF"/>
    <x v="4"/>
    <x v="15"/>
    <n v="2"/>
    <n v="336619"/>
    <s v="0000-0010"/>
    <n v="10"/>
    <n v="5461596"/>
    <s v=""/>
    <s v="DA "/>
    <x v="0"/>
    <n v="0.39539999999999997"/>
    <n v="5.9314"/>
    <n v="1"/>
    <x v="9"/>
    <x v="6"/>
    <n v="490"/>
    <n v="807"/>
    <d v="2026-05-14T11:14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3T00:00:00"/>
    <d v="2026-05-05T00:00:00"/>
    <d v="2026-05-23T00:00:00"/>
    <s v="INC08-TE16"/>
    <x v="4"/>
    <x v="15"/>
    <n v="2"/>
    <n v="336639"/>
    <s v="0000-0001"/>
    <n v="1"/>
    <n v="5461684"/>
    <s v=""/>
    <s v="VID LIBRIANI"/>
    <x v="14"/>
    <n v="1.1752"/>
    <n v="23.504000000000001"/>
    <n v="1"/>
    <x v="7"/>
    <x v="8"/>
    <n v="565"/>
    <n v="2080"/>
    <d v="2026-05-14T12:33:57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26"/>
    <s v="0000-0001"/>
    <n v="1"/>
    <n v="5462308"/>
    <s v=""/>
    <s v="VIDRO.FORTE"/>
    <x v="4"/>
    <n v="2.6909999999999998"/>
    <n v="53.82"/>
    <n v="1"/>
    <x v="7"/>
    <x v="6"/>
    <n v="2070"/>
    <n v="1300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26"/>
    <s v="0000-0002"/>
    <n v="2"/>
    <n v="5462309"/>
    <s v=""/>
    <s v="VIDRO.FORTE"/>
    <x v="4"/>
    <n v="2.7"/>
    <n v="54"/>
    <n v="1"/>
    <x v="7"/>
    <x v="6"/>
    <n v="1350"/>
    <n v="2000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26"/>
    <s v="0000-0003"/>
    <n v="3"/>
    <n v="5462310"/>
    <s v=""/>
    <s v="VIDRO.FORTE"/>
    <x v="4"/>
    <n v="2.7134999999999998"/>
    <n v="54.27"/>
    <n v="1"/>
    <x v="7"/>
    <x v="6"/>
    <n v="1350"/>
    <n v="2010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6-TF"/>
    <x v="4"/>
    <x v="15"/>
    <n v="2"/>
    <n v="336726"/>
    <s v="0000-0005"/>
    <n v="5"/>
    <n v="5462312"/>
    <s v=""/>
    <s v="VIDRO.FORTE"/>
    <x v="4"/>
    <n v="0.50049999999999994"/>
    <n v="7.5075000000000003"/>
    <n v="1"/>
    <x v="9"/>
    <x v="6"/>
    <n v="700"/>
    <n v="715"/>
    <d v="2026-05-14T15:29:51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6"/>
    <x v="4"/>
    <x v="15"/>
    <n v="2"/>
    <n v="336726"/>
    <s v="0001-0004"/>
    <n v="4"/>
    <n v="5462311"/>
    <s v=""/>
    <s v="VIDRO.FORTE"/>
    <x v="4"/>
    <n v="1.8089999999999999"/>
    <n v="36.18"/>
    <n v="1"/>
    <x v="7"/>
    <x v="8"/>
    <n v="900"/>
    <n v="2010"/>
    <d v="2026-05-14T15:29:51"/>
    <x v="15"/>
    <m/>
    <m/>
    <m/>
    <m/>
    <m/>
    <m/>
    <m/>
    <m/>
    <s v="N/R"/>
    <s v="N/R"/>
    <s v="N/R"/>
    <m/>
    <m/>
    <s v="N/R"/>
    <s v="N/R"/>
    <s v="N/R"/>
    <s v="N/R"/>
    <m/>
  </r>
  <r>
    <x v="14"/>
    <s v="Não"/>
    <m/>
    <d v="2026-05-23T00:00:00"/>
    <d v="2026-05-05T00:00:00"/>
    <d v="2026-05-23T00:00:00"/>
    <s v="INC08-TF"/>
    <x v="4"/>
    <x v="15"/>
    <n v="2"/>
    <n v="336729"/>
    <s v="0000-0001"/>
    <n v="1"/>
    <n v="5462325"/>
    <s v=""/>
    <s v="VID LIBRIANI"/>
    <x v="14"/>
    <n v="0.24099999999999999"/>
    <n v="4.8204000000000002"/>
    <n v="1"/>
    <x v="7"/>
    <x v="6"/>
    <n v="1854"/>
    <n v="130"/>
    <d v="2026-05-14T15:27:09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40"/>
    <s v="0001-0001"/>
    <n v="1"/>
    <n v="5462384"/>
    <s v=""/>
    <s v="VIDRO.FORTE"/>
    <x v="4"/>
    <n v="0.78049999999999997"/>
    <n v="15.61"/>
    <n v="1"/>
    <x v="7"/>
    <x v="6"/>
    <n v="700"/>
    <n v="111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1-0002"/>
    <n v="2"/>
    <n v="5462385"/>
    <s v=""/>
    <s v="VIDRO.FORTE"/>
    <x v="4"/>
    <n v="0.86619999999999997"/>
    <n v="17.324999999999999"/>
    <n v="1"/>
    <x v="7"/>
    <x v="9"/>
    <n v="750"/>
    <n v="115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40"/>
    <s v="0002-0003"/>
    <n v="3"/>
    <n v="5462386"/>
    <s v=""/>
    <s v="VIDRO.FORTE"/>
    <x v="4"/>
    <n v="0.54249999999999998"/>
    <n v="10.85"/>
    <n v="1"/>
    <x v="7"/>
    <x v="6"/>
    <n v="500"/>
    <n v="108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40"/>
    <s v="0002-0004"/>
    <n v="4"/>
    <n v="5462387"/>
    <s v=""/>
    <s v="VIDRO.FORTE"/>
    <x v="4"/>
    <n v="0.54249999999999998"/>
    <n v="10.85"/>
    <n v="1"/>
    <x v="7"/>
    <x v="6"/>
    <n v="500"/>
    <n v="108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2-0005"/>
    <n v="5"/>
    <n v="5462388"/>
    <s v=""/>
    <s v="VIDRO.FORTE"/>
    <x v="4"/>
    <n v="0.61880000000000002"/>
    <n v="12.375"/>
    <n v="1"/>
    <x v="7"/>
    <x v="9"/>
    <n v="550"/>
    <n v="112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2-0006"/>
    <n v="6"/>
    <n v="5462389"/>
    <s v=""/>
    <s v="VIDRO.FORTE"/>
    <x v="4"/>
    <n v="0.61880000000000002"/>
    <n v="12.375"/>
    <n v="1"/>
    <x v="7"/>
    <x v="9"/>
    <n v="550"/>
    <n v="112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40"/>
    <s v="0003-0007"/>
    <n v="7"/>
    <n v="5462390"/>
    <s v=""/>
    <s v="VIDRO.FORTE"/>
    <x v="4"/>
    <n v="1.4735"/>
    <n v="29.47"/>
    <n v="1"/>
    <x v="7"/>
    <x v="6"/>
    <n v="700"/>
    <n v="210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3-0008"/>
    <n v="8"/>
    <n v="5462391"/>
    <s v=""/>
    <s v="VIDRO.FORTE"/>
    <x v="4"/>
    <n v="1.6088"/>
    <n v="32.174999999999997"/>
    <n v="1"/>
    <x v="7"/>
    <x v="9"/>
    <n v="750"/>
    <n v="214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40"/>
    <s v="0004-0009"/>
    <n v="9"/>
    <n v="5462392"/>
    <s v=""/>
    <s v="VIDRO.FORTE"/>
    <x v="4"/>
    <n v="1.4350000000000001"/>
    <n v="28.7"/>
    <n v="1"/>
    <x v="7"/>
    <x v="6"/>
    <n v="700"/>
    <n v="2050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4-0010"/>
    <n v="10"/>
    <n v="5462393"/>
    <s v=""/>
    <s v="VIDRO.FORTE"/>
    <x v="4"/>
    <n v="1.5674999999999999"/>
    <n v="31.35"/>
    <n v="1"/>
    <x v="7"/>
    <x v="9"/>
    <n v="750"/>
    <n v="2090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5-0011"/>
    <n v="11"/>
    <n v="5462394"/>
    <s v=""/>
    <s v="VIDRO.FORTE"/>
    <x v="4"/>
    <n v="0.25"/>
    <n v="5"/>
    <n v="1"/>
    <x v="7"/>
    <x v="9"/>
    <n v="500"/>
    <n v="500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6-0012"/>
    <n v="12"/>
    <n v="5462395"/>
    <s v=""/>
    <s v="VIDRO.FORTE"/>
    <x v="4"/>
    <n v="0.31059999999999999"/>
    <n v="6.2130000000000001"/>
    <n v="1"/>
    <x v="7"/>
    <x v="9"/>
    <n v="570"/>
    <n v="54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"/>
    <x v="4"/>
    <x v="15"/>
    <n v="2"/>
    <n v="336740"/>
    <s v="0007-0013"/>
    <n v="13"/>
    <n v="5462396"/>
    <s v=""/>
    <s v="VIDRO.FORTE"/>
    <x v="4"/>
    <n v="0.4304"/>
    <n v="8.6069999999999993"/>
    <n v="1"/>
    <x v="7"/>
    <x v="14"/>
    <n v="570"/>
    <n v="75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6"/>
    <x v="4"/>
    <x v="15"/>
    <n v="2"/>
    <n v="336740"/>
    <s v="0008-0014"/>
    <n v="14"/>
    <n v="5462397"/>
    <s v=""/>
    <s v="VIDRO.FORTE"/>
    <x v="4"/>
    <n v="1.7367999999999999"/>
    <n v="34.735999999999997"/>
    <n v="1"/>
    <x v="7"/>
    <x v="8"/>
    <n v="835"/>
    <n v="2080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40"/>
    <s v="0009-0015"/>
    <n v="15"/>
    <n v="5462398"/>
    <s v=""/>
    <s v="VIDRO.FORTE"/>
    <x v="4"/>
    <n v="0.79449999999999998"/>
    <n v="15.89"/>
    <n v="1"/>
    <x v="7"/>
    <x v="6"/>
    <n v="700"/>
    <n v="113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09-0016"/>
    <n v="16"/>
    <n v="5462399"/>
    <s v=""/>
    <s v="VIDRO.FORTE"/>
    <x v="4"/>
    <n v="0.88119999999999998"/>
    <n v="17.625"/>
    <n v="1"/>
    <x v="7"/>
    <x v="9"/>
    <n v="750"/>
    <n v="117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F"/>
    <x v="4"/>
    <x v="15"/>
    <n v="2"/>
    <n v="336740"/>
    <s v="0010-0017"/>
    <n v="17"/>
    <n v="5462400"/>
    <s v=""/>
    <s v="VIDRO.FORTE"/>
    <x v="4"/>
    <n v="0.876"/>
    <n v="17.52"/>
    <n v="1"/>
    <x v="7"/>
    <x v="6"/>
    <n v="800"/>
    <n v="1095"/>
    <d v="2026-05-14T15:23:2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8-TE12"/>
    <x v="4"/>
    <x v="15"/>
    <n v="2"/>
    <n v="336740"/>
    <s v="0010-0018"/>
    <n v="18"/>
    <n v="5462401"/>
    <s v=""/>
    <s v="VIDRO.FORTE"/>
    <x v="4"/>
    <n v="0.90800000000000003"/>
    <n v="18.16"/>
    <n v="1"/>
    <x v="7"/>
    <x v="9"/>
    <n v="800"/>
    <n v="1135"/>
    <d v="2026-05-14T15:23:2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6-TF"/>
    <x v="4"/>
    <x v="15"/>
    <n v="2"/>
    <n v="336741"/>
    <s v="0000-0001"/>
    <n v="1"/>
    <n v="5462402"/>
    <s v=""/>
    <s v="VIDRO.FORTE"/>
    <x v="4"/>
    <n v="1.2"/>
    <n v="18"/>
    <n v="1"/>
    <x v="9"/>
    <x v="6"/>
    <n v="1600"/>
    <n v="750"/>
    <d v="2026-05-14T15:28:05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14"/>
    <s v="Não"/>
    <m/>
    <d v="2026-05-23T00:00:00"/>
    <d v="2026-05-05T00:00:00"/>
    <d v="2026-05-23T00:00:00"/>
    <s v="INC08-TE12"/>
    <x v="4"/>
    <x v="15"/>
    <n v="2"/>
    <n v="336751"/>
    <s v="0001-0001"/>
    <n v="1"/>
    <n v="5462514"/>
    <s v=""/>
    <s v="VID LIBRIANI"/>
    <x v="14"/>
    <n v="1.6160000000000001"/>
    <n v="32.32"/>
    <n v="1"/>
    <x v="7"/>
    <x v="9"/>
    <n v="800"/>
    <n v="2020"/>
    <d v="2026-05-14T16:44:02"/>
    <x v="15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6-TF"/>
    <x v="4"/>
    <x v="15"/>
    <n v="2"/>
    <n v="336756"/>
    <s v="0001-0001"/>
    <n v="1"/>
    <n v="5462532"/>
    <s v=""/>
    <s v="CONSTRULAR LIMEIRA COM DE ESQ"/>
    <x v="4"/>
    <n v="0.58120000000000005"/>
    <n v="8.7180999999999997"/>
    <n v="1"/>
    <x v="9"/>
    <x v="6"/>
    <n v="665"/>
    <n v="874"/>
    <d v="2026-05-14T17:11:18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3T00:00:00"/>
    <d v="2026-05-05T00:00:00"/>
    <d v="2026-05-23T00:00:00"/>
    <s v="INC06-TF"/>
    <x v="4"/>
    <x v="15"/>
    <n v="2"/>
    <n v="336756"/>
    <s v="0001-0002"/>
    <n v="2"/>
    <n v="5462533"/>
    <s v=""/>
    <s v="CONSTRULAR LIMEIRA COM DE ESQ"/>
    <x v="4"/>
    <n v="0.58120000000000005"/>
    <n v="8.7180999999999997"/>
    <n v="1"/>
    <x v="9"/>
    <x v="6"/>
    <n v="665"/>
    <n v="874"/>
    <d v="2026-05-14T17:11:18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3T00:00:00"/>
    <d v="2026-05-05T00:00:00"/>
    <d v="2026-05-23T00:00:00"/>
    <s v="INC08-TF"/>
    <x v="4"/>
    <x v="15"/>
    <n v="2"/>
    <n v="336812"/>
    <s v="0000-0001"/>
    <n v="1"/>
    <n v="5463043"/>
    <s v=""/>
    <s v="DA "/>
    <x v="0"/>
    <n v="1.1788000000000001"/>
    <n v="23.576599999999999"/>
    <n v="1"/>
    <x v="7"/>
    <x v="6"/>
    <n v="599"/>
    <n v="1968"/>
    <d v="2026-05-15T09:27:12"/>
    <x v="15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MBI03-CC"/>
    <x v="4"/>
    <x v="16"/>
    <n v="1"/>
    <n v="330554"/>
    <s v="0000-0001"/>
    <n v="1"/>
    <n v="5415546"/>
    <s v=""/>
    <s v="GRUPO LUCHI ESQ"/>
    <x v="1"/>
    <n v="0.2271"/>
    <n v="1.7029000000000001"/>
    <n v="1"/>
    <x v="6"/>
    <x v="11"/>
    <n v="476"/>
    <n v="477"/>
    <d v="2026-04-17T11:54:41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4T00:00:00"/>
    <d v="2026-05-07T00:00:00"/>
    <d v="2026-05-24T00:00:00"/>
    <s v="MBI03-CC"/>
    <x v="4"/>
    <x v="16"/>
    <n v="1"/>
    <n v="330554"/>
    <s v="0000-0002"/>
    <n v="2"/>
    <n v="5415547"/>
    <s v=""/>
    <s v="GRUPO LUCHI ESQ"/>
    <x v="1"/>
    <n v="0.1376"/>
    <n v="1.0321"/>
    <n v="1"/>
    <x v="6"/>
    <x v="11"/>
    <n v="495"/>
    <n v="278"/>
    <d v="2026-04-17T11:54:41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4T00:00:00"/>
    <d v="2026-05-07T00:00:00"/>
    <d v="2026-05-24T00:00:00"/>
    <s v="MBI03-CC"/>
    <x v="4"/>
    <x v="16"/>
    <n v="1"/>
    <n v="330554"/>
    <s v="0000-0003"/>
    <n v="3"/>
    <n v="5415548"/>
    <s v=""/>
    <s v="GRUPO LUCHI ESQ"/>
    <x v="1"/>
    <n v="0.18"/>
    <n v="1.3496999999999999"/>
    <n v="1"/>
    <x v="6"/>
    <x v="11"/>
    <n v="547"/>
    <n v="329"/>
    <d v="2026-04-17T11:54:41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04"/>
    <n v="4"/>
    <n v="5415549"/>
    <s v=""/>
    <s v="GRUPO LUCHI ESQ"/>
    <x v="1"/>
    <n v="1.6418999999999999"/>
    <n v="24.628900000000002"/>
    <n v="1"/>
    <x v="9"/>
    <x v="6"/>
    <n v="661"/>
    <n v="248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07"/>
    <n v="7"/>
    <n v="5415552"/>
    <s v=""/>
    <s v="GRUPO LUCHI ESQ"/>
    <x v="1"/>
    <n v="1.3562000000000001"/>
    <n v="20.342600000000001"/>
    <n v="1"/>
    <x v="9"/>
    <x v="6"/>
    <n v="531"/>
    <n v="255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08"/>
    <n v="8"/>
    <n v="5415553"/>
    <s v=""/>
    <s v="GRUPO LUCHI ESQ"/>
    <x v="1"/>
    <n v="1.3562000000000001"/>
    <n v="20.342600000000001"/>
    <n v="1"/>
    <x v="9"/>
    <x v="6"/>
    <n v="531"/>
    <n v="255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09"/>
    <n v="9"/>
    <n v="5415554"/>
    <s v=""/>
    <s v="GRUPO LUCHI ESQ"/>
    <x v="1"/>
    <n v="0.4894"/>
    <n v="7.3414000000000001"/>
    <n v="1"/>
    <x v="9"/>
    <x v="6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10"/>
    <n v="10"/>
    <n v="5415555"/>
    <s v=""/>
    <s v="GRUPO LUCHI ESQ"/>
    <x v="1"/>
    <n v="0.4894"/>
    <n v="7.3414000000000001"/>
    <n v="1"/>
    <x v="9"/>
    <x v="6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11"/>
    <n v="11"/>
    <n v="5415556"/>
    <s v=""/>
    <s v="GRUPO LUCHI ESQ"/>
    <x v="1"/>
    <n v="0.3145"/>
    <n v="4.7173999999999996"/>
    <n v="1"/>
    <x v="9"/>
    <x v="6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12"/>
    <n v="12"/>
    <n v="5415557"/>
    <s v=""/>
    <s v="GRUPO LUCHI ESQ"/>
    <x v="1"/>
    <n v="0.3145"/>
    <n v="4.7173999999999996"/>
    <n v="1"/>
    <x v="9"/>
    <x v="6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13"/>
    <n v="13"/>
    <n v="5415558"/>
    <s v=""/>
    <s v="GRUPO LUCHI ESQ"/>
    <x v="1"/>
    <n v="0.4894"/>
    <n v="7.3414000000000001"/>
    <n v="1"/>
    <x v="9"/>
    <x v="6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4"/>
    <s v="0000-0014"/>
    <n v="14"/>
    <n v="5415559"/>
    <s v=""/>
    <s v="GRUPO LUCHI ESQ"/>
    <x v="1"/>
    <n v="0.4894"/>
    <n v="7.3414000000000001"/>
    <n v="1"/>
    <x v="9"/>
    <x v="6"/>
    <n v="602"/>
    <n v="813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5"/>
    <s v="0000-0001"/>
    <n v="1"/>
    <n v="5415560"/>
    <s v=""/>
    <s v="GRUPO LUCHI ESQ"/>
    <x v="1"/>
    <n v="0.3145"/>
    <n v="4.7173999999999996"/>
    <n v="1"/>
    <x v="9"/>
    <x v="6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5"/>
    <s v="0000-0002"/>
    <n v="2"/>
    <n v="5415561"/>
    <s v=""/>
    <s v="GRUPO LUCHI ESQ"/>
    <x v="1"/>
    <n v="0.3145"/>
    <n v="4.7173999999999996"/>
    <n v="1"/>
    <x v="9"/>
    <x v="6"/>
    <n v="624"/>
    <n v="504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5"/>
    <s v="0000-0003"/>
    <n v="3"/>
    <n v="5415562"/>
    <s v=""/>
    <s v="GRUPO LUCHI ESQ"/>
    <x v="1"/>
    <n v="2.0261999999999998"/>
    <n v="30.392499999999998"/>
    <n v="1"/>
    <x v="9"/>
    <x v="6"/>
    <n v="1410"/>
    <n v="143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5"/>
    <s v="0000-0004"/>
    <n v="4"/>
    <n v="5415563"/>
    <s v=""/>
    <s v="GRUPO LUCHI ESQ"/>
    <x v="1"/>
    <n v="2.0261999999999998"/>
    <n v="30.392499999999998"/>
    <n v="1"/>
    <x v="9"/>
    <x v="6"/>
    <n v="1410"/>
    <n v="143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5"/>
    <s v="0000-0005"/>
    <n v="5"/>
    <n v="5415564"/>
    <s v=""/>
    <s v="GRUPO LUCHI ESQ"/>
    <x v="1"/>
    <n v="0.96789999999999998"/>
    <n v="14.519"/>
    <n v="1"/>
    <x v="9"/>
    <x v="6"/>
    <n v="1449"/>
    <n v="668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5"/>
    <s v="0000-0006"/>
    <n v="6"/>
    <n v="5415565"/>
    <s v=""/>
    <s v="GRUPO LUCHI ESQ"/>
    <x v="1"/>
    <n v="0.96789999999999998"/>
    <n v="14.519"/>
    <n v="1"/>
    <x v="9"/>
    <x v="6"/>
    <n v="1449"/>
    <n v="668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6-TF"/>
    <x v="4"/>
    <x v="16"/>
    <n v="2"/>
    <n v="330555"/>
    <s v="0000-0008"/>
    <n v="8"/>
    <n v="5415567"/>
    <s v=""/>
    <s v="GRUPO LUCHI ESQ"/>
    <x v="1"/>
    <n v="0.57389999999999997"/>
    <n v="8.6079000000000008"/>
    <n v="1"/>
    <x v="9"/>
    <x v="6"/>
    <n v="591"/>
    <n v="971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8-TF"/>
    <x v="4"/>
    <x v="16"/>
    <n v="2"/>
    <n v="330555"/>
    <s v="0000-0009"/>
    <n v="9"/>
    <n v="5415568"/>
    <s v=""/>
    <s v="GRUPO LUCHI ESQ"/>
    <x v="1"/>
    <n v="1.8714999999999999"/>
    <n v="37.430500000000002"/>
    <n v="1"/>
    <x v="7"/>
    <x v="6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8-TF"/>
    <x v="4"/>
    <x v="16"/>
    <n v="2"/>
    <n v="330555"/>
    <s v="0000-0010"/>
    <n v="10"/>
    <n v="5415569"/>
    <s v=""/>
    <s v="GRUPO LUCHI ESQ"/>
    <x v="1"/>
    <n v="1.8714999999999999"/>
    <n v="37.430500000000002"/>
    <n v="1"/>
    <x v="7"/>
    <x v="6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8-TF"/>
    <x v="4"/>
    <x v="16"/>
    <n v="2"/>
    <n v="330555"/>
    <s v="0000-0011"/>
    <n v="11"/>
    <n v="5415570"/>
    <s v=""/>
    <s v="GRUPO LUCHI ESQ"/>
    <x v="1"/>
    <n v="1.8714999999999999"/>
    <n v="37.430500000000002"/>
    <n v="1"/>
    <x v="7"/>
    <x v="6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08-TF"/>
    <x v="4"/>
    <x v="16"/>
    <n v="2"/>
    <n v="330555"/>
    <s v="0000-0012"/>
    <n v="12"/>
    <n v="5415571"/>
    <s v=""/>
    <s v="GRUPO LUCHI ESQ"/>
    <x v="1"/>
    <n v="1.8714999999999999"/>
    <n v="37.430500000000002"/>
    <n v="1"/>
    <x v="7"/>
    <x v="6"/>
    <n v="813"/>
    <n v="2302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10-TF"/>
    <x v="4"/>
    <x v="16"/>
    <n v="2"/>
    <n v="330555"/>
    <s v="0000-0014"/>
    <n v="14"/>
    <n v="5415573"/>
    <s v=""/>
    <s v="GRUPO LUCHI ESQ"/>
    <x v="1"/>
    <n v="2.2963"/>
    <n v="57.407400000000003"/>
    <n v="1"/>
    <x v="11"/>
    <x v="6"/>
    <n v="962"/>
    <n v="238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"/>
    <s v="Não"/>
    <m/>
    <d v="2026-05-24T00:00:00"/>
    <d v="2026-05-07T00:00:00"/>
    <d v="2026-05-24T00:00:00"/>
    <s v="INC10-TF"/>
    <x v="4"/>
    <x v="16"/>
    <n v="2"/>
    <n v="330555"/>
    <s v="0000-0015"/>
    <n v="15"/>
    <n v="5415574"/>
    <s v=""/>
    <s v="GRUPO LUCHI ESQ"/>
    <x v="1"/>
    <n v="2.2963"/>
    <n v="57.407400000000003"/>
    <n v="1"/>
    <x v="11"/>
    <x v="6"/>
    <n v="962"/>
    <n v="2387"/>
    <d v="2026-04-17T11:54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4T00:00:00"/>
    <d v="2026-05-05T00:00:00"/>
    <d v="2026-05-24T00:00:00"/>
    <s v="INC10-LTF"/>
    <x v="2"/>
    <x v="16"/>
    <e v="#N/A"/>
    <n v="335506"/>
    <s v="0000-0003"/>
    <n v="3"/>
    <n v="5453151"/>
    <s v=""/>
    <s v="DIVIBRAS"/>
    <x v="19"/>
    <n v="1.1399999999999999"/>
    <n v="28.5"/>
    <n v="1"/>
    <x v="11"/>
    <x v="29"/>
    <n v="1140"/>
    <n v="1000"/>
    <d v="2026-05-08T10:46:01"/>
    <x v="16"/>
    <m/>
    <m/>
    <m/>
    <m/>
    <s v="N/R"/>
    <s v="N/R"/>
    <s v="N/R"/>
    <s v="N/R"/>
    <s v="N/R"/>
    <s v="N/R"/>
    <m/>
    <m/>
    <m/>
    <s v="N/R"/>
    <s v="N/R"/>
    <m/>
    <s v="N/R"/>
    <d v="2026-05-15T09:17:09"/>
  </r>
  <r>
    <x v="2"/>
    <s v="Não"/>
    <m/>
    <d v="2026-05-24T00:00:00"/>
    <d v="2026-05-04T00:00:00"/>
    <d v="2026-05-24T00:00:00"/>
    <s v="INC06-TFR"/>
    <x v="2"/>
    <x v="16"/>
    <e v="#N/A"/>
    <n v="335683"/>
    <s v="0000-0001"/>
    <n v="1"/>
    <n v="5454318"/>
    <s v=""/>
    <s v="DECDECOR ESQ, REVESTIMENTOS &amp; DECORACOES"/>
    <x v="2"/>
    <n v="0.64"/>
    <n v="9.6"/>
    <n v="1"/>
    <x v="9"/>
    <x v="32"/>
    <n v="800"/>
    <n v="800"/>
    <d v="2026-05-11T23:57:25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2"/>
    <s v="Não"/>
    <m/>
    <d v="2026-05-24T00:00:00"/>
    <d v="2026-05-04T00:00:00"/>
    <d v="2026-05-24T00:00:00"/>
    <s v="VRD08-TE12"/>
    <x v="4"/>
    <x v="16"/>
    <n v="2"/>
    <n v="336011"/>
    <s v="0001-0001"/>
    <n v="1"/>
    <n v="5456905"/>
    <s v=""/>
    <s v="M&amp;G VID"/>
    <x v="2"/>
    <n v="0.41810000000000003"/>
    <n v="8.3620000000000001"/>
    <n v="1"/>
    <x v="19"/>
    <x v="9"/>
    <n v="740"/>
    <n v="565"/>
    <d v="2026-05-12T15:51:14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08-TE12"/>
    <x v="4"/>
    <x v="16"/>
    <n v="2"/>
    <n v="336238"/>
    <s v="0001-0001"/>
    <n v="1"/>
    <n v="5458903"/>
    <s v=""/>
    <s v="VID SAO PAULO"/>
    <x v="17"/>
    <n v="1.8314999999999999"/>
    <n v="36.630000000000003"/>
    <n v="1"/>
    <x v="7"/>
    <x v="9"/>
    <n v="925"/>
    <n v="1980"/>
    <d v="2026-05-13T11:45:34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08-TF"/>
    <x v="4"/>
    <x v="16"/>
    <n v="2"/>
    <n v="336238"/>
    <s v="0001-0002"/>
    <n v="2"/>
    <n v="5458904"/>
    <s v=""/>
    <s v="VID SAO PAULO"/>
    <x v="17"/>
    <n v="1.7019"/>
    <n v="34.037500000000001"/>
    <n v="1"/>
    <x v="7"/>
    <x v="6"/>
    <n v="875"/>
    <n v="1945"/>
    <d v="2026-05-13T11:45:34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08-TE12"/>
    <x v="4"/>
    <x v="16"/>
    <n v="2"/>
    <n v="336240"/>
    <s v="0001-0001"/>
    <n v="1"/>
    <n v="5458910"/>
    <s v=""/>
    <s v="VID SAO PAULO"/>
    <x v="17"/>
    <n v="1.8117000000000001"/>
    <n v="36.234000000000002"/>
    <n v="1"/>
    <x v="7"/>
    <x v="9"/>
    <n v="915"/>
    <n v="1980"/>
    <d v="2026-05-13T11:45:34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08-TF"/>
    <x v="4"/>
    <x v="16"/>
    <n v="2"/>
    <n v="336240"/>
    <s v="0001-0002"/>
    <n v="2"/>
    <n v="5458911"/>
    <s v=""/>
    <s v="VID SAO PAULO"/>
    <x v="17"/>
    <n v="1.6823999999999999"/>
    <n v="33.648499999999999"/>
    <n v="1"/>
    <x v="7"/>
    <x v="6"/>
    <n v="865"/>
    <n v="1945"/>
    <d v="2026-05-13T11:45:34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0-0011"/>
    <n v="11"/>
    <n v="5459216"/>
    <s v=""/>
    <s v="VID SAO PAULO"/>
    <x v="17"/>
    <n v="0.4"/>
    <n v="10"/>
    <n v="1"/>
    <x v="11"/>
    <x v="9"/>
    <n v="800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0-0016"/>
    <n v="16"/>
    <n v="5459694"/>
    <s v=""/>
    <s v="VID SAO PAULO"/>
    <x v="17"/>
    <n v="0.58299999999999996"/>
    <n v="14.574999999999999"/>
    <n v="1"/>
    <x v="11"/>
    <x v="9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1-0001"/>
    <n v="1"/>
    <n v="5459206"/>
    <s v=""/>
    <s v="VID SAO PAULO"/>
    <x v="17"/>
    <n v="0.55100000000000005"/>
    <n v="13.775"/>
    <n v="1"/>
    <x v="11"/>
    <x v="9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1-0002"/>
    <n v="2"/>
    <n v="5459207"/>
    <s v=""/>
    <s v="VID SAO PAULO"/>
    <x v="17"/>
    <n v="0.55100000000000005"/>
    <n v="13.775"/>
    <n v="1"/>
    <x v="11"/>
    <x v="9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1-0003"/>
    <n v="3"/>
    <n v="5459208"/>
    <s v=""/>
    <s v="VID SAO PAULO"/>
    <x v="17"/>
    <n v="0.55100000000000005"/>
    <n v="13.775"/>
    <n v="1"/>
    <x v="11"/>
    <x v="9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1-0004"/>
    <n v="4"/>
    <n v="5459209"/>
    <s v=""/>
    <s v="VID SAO PAULO"/>
    <x v="17"/>
    <n v="0.55100000000000005"/>
    <n v="13.775"/>
    <n v="1"/>
    <x v="11"/>
    <x v="9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1-0005"/>
    <n v="5"/>
    <n v="5459210"/>
    <s v=""/>
    <s v="VID SAO PAULO"/>
    <x v="17"/>
    <n v="0.55100000000000005"/>
    <n v="13.775"/>
    <n v="1"/>
    <x v="11"/>
    <x v="9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1-0006"/>
    <n v="6"/>
    <n v="5459211"/>
    <s v=""/>
    <s v="VID SAO PAULO"/>
    <x v="17"/>
    <n v="0.55100000000000005"/>
    <n v="13.775"/>
    <n v="1"/>
    <x v="11"/>
    <x v="9"/>
    <n v="1102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2-0007"/>
    <n v="7"/>
    <n v="5459212"/>
    <s v=""/>
    <s v="VID SAO PAULO"/>
    <x v="17"/>
    <n v="0.60199999999999998"/>
    <n v="15.05"/>
    <n v="1"/>
    <x v="11"/>
    <x v="9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2-0008"/>
    <n v="8"/>
    <n v="5459213"/>
    <s v=""/>
    <s v="VID SAO PAULO"/>
    <x v="17"/>
    <n v="0.60199999999999998"/>
    <n v="15.05"/>
    <n v="1"/>
    <x v="11"/>
    <x v="9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2-0009"/>
    <n v="9"/>
    <n v="5459214"/>
    <s v=""/>
    <s v="VID SAO PAULO"/>
    <x v="17"/>
    <n v="0.60199999999999998"/>
    <n v="15.05"/>
    <n v="1"/>
    <x v="11"/>
    <x v="9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2-0010"/>
    <n v="10"/>
    <n v="5459215"/>
    <s v=""/>
    <s v="VID SAO PAULO"/>
    <x v="17"/>
    <n v="0.60199999999999998"/>
    <n v="15.05"/>
    <n v="1"/>
    <x v="11"/>
    <x v="9"/>
    <n v="1204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3-0012"/>
    <n v="12"/>
    <n v="5459217"/>
    <s v=""/>
    <s v="VID SAO PAULO"/>
    <x v="17"/>
    <n v="0.58299999999999996"/>
    <n v="14.574999999999999"/>
    <n v="1"/>
    <x v="11"/>
    <x v="9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3-0013"/>
    <n v="13"/>
    <n v="5459218"/>
    <s v=""/>
    <s v="VID SAO PAULO"/>
    <x v="17"/>
    <n v="0.58299999999999996"/>
    <n v="14.574999999999999"/>
    <n v="1"/>
    <x v="11"/>
    <x v="9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3-0014"/>
    <n v="14"/>
    <n v="5459219"/>
    <s v=""/>
    <s v="VID SAO PAULO"/>
    <x v="17"/>
    <n v="0.58299999999999996"/>
    <n v="14.574999999999999"/>
    <n v="1"/>
    <x v="11"/>
    <x v="9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7"/>
    <s v="Dep."/>
    <m/>
    <d v="2026-05-24T00:00:00"/>
    <d v="2026-05-06T00:00:00"/>
    <d v="2026-05-24T00:00:00"/>
    <s v="INC10-TE12"/>
    <x v="4"/>
    <x v="16"/>
    <n v="2"/>
    <n v="336286"/>
    <s v="0003-0015"/>
    <n v="15"/>
    <n v="5459220"/>
    <s v=""/>
    <s v="VID SAO PAULO"/>
    <x v="17"/>
    <n v="0.58299999999999996"/>
    <n v="14.574999999999999"/>
    <n v="1"/>
    <x v="11"/>
    <x v="9"/>
    <n v="1166"/>
    <n v="500"/>
    <d v="2026-05-13T13:18:39"/>
    <x v="16"/>
    <m/>
    <m/>
    <m/>
    <m/>
    <m/>
    <m/>
    <m/>
    <m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320"/>
    <s v="0000-0001"/>
    <n v="1"/>
    <n v="5459517"/>
    <s v=""/>
    <s v="GRANGUELLI VID"/>
    <x v="18"/>
    <n v="1.2124999999999999"/>
    <n v="24.25"/>
    <n v="1"/>
    <x v="7"/>
    <x v="6"/>
    <n v="970"/>
    <n v="1250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320"/>
    <s v="0000-0003"/>
    <n v="3"/>
    <n v="5459519"/>
    <s v=""/>
    <s v="GRANGUELLI VID"/>
    <x v="18"/>
    <n v="1.4211"/>
    <n v="28.420999999999999"/>
    <n v="1"/>
    <x v="7"/>
    <x v="6"/>
    <n v="970"/>
    <n v="1465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320"/>
    <s v="0000-0005"/>
    <n v="5"/>
    <n v="5459521"/>
    <s v=""/>
    <s v="GRANGUELLI VID"/>
    <x v="18"/>
    <n v="1.4211"/>
    <n v="28.420999999999999"/>
    <n v="1"/>
    <x v="7"/>
    <x v="6"/>
    <n v="970"/>
    <n v="1465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320"/>
    <s v="0000-0006"/>
    <n v="6"/>
    <n v="5459522"/>
    <s v=""/>
    <s v="GRANGUELLI VID"/>
    <x v="18"/>
    <n v="1.3726"/>
    <n v="27.451000000000001"/>
    <n v="1"/>
    <x v="7"/>
    <x v="6"/>
    <n v="970"/>
    <n v="1415"/>
    <d v="2026-05-13T14:26:26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6"/>
    <s v="Sim"/>
    <m/>
    <d v="2026-05-24T00:00:00"/>
    <d v="2026-05-07T00:00:00"/>
    <d v="2026-05-24T00:00:00"/>
    <s v="INC10-TEMK"/>
    <x v="2"/>
    <x v="16"/>
    <e v="#N/A"/>
    <n v="336452"/>
    <s v="0000-0001"/>
    <n v="1"/>
    <n v="5460435"/>
    <s v=""/>
    <s v="ITAPE ESQ DE ALUM"/>
    <x v="16"/>
    <n v="1.8358000000000001"/>
    <n v="45.895499999999998"/>
    <n v="1"/>
    <x v="11"/>
    <x v="33"/>
    <n v="2115"/>
    <n v="868"/>
    <d v="2026-05-14T08:38:13"/>
    <x v="16"/>
    <m/>
    <m/>
    <m/>
    <m/>
    <m/>
    <m/>
    <m/>
    <m/>
    <s v="N/R"/>
    <s v="N/R"/>
    <s v="N/R"/>
    <m/>
    <m/>
    <m/>
    <s v="N/R"/>
    <m/>
    <s v="N/R"/>
    <m/>
  </r>
  <r>
    <x v="16"/>
    <s v="Sim"/>
    <m/>
    <d v="2026-05-24T00:00:00"/>
    <d v="2026-05-07T00:00:00"/>
    <d v="2026-05-24T00:00:00"/>
    <s v="INC10-TEM"/>
    <x v="2"/>
    <x v="16"/>
    <e v="#N/A"/>
    <n v="336452"/>
    <s v="0000-0002"/>
    <n v="2"/>
    <n v="5460436"/>
    <s v=""/>
    <s v="ITAPE ESQ DE ALUM"/>
    <x v="16"/>
    <n v="1.6224000000000001"/>
    <n v="40.561"/>
    <n v="1"/>
    <x v="11"/>
    <x v="31"/>
    <n v="1880"/>
    <n v="863"/>
    <d v="2026-05-14T08:38:13"/>
    <x v="16"/>
    <m/>
    <m/>
    <m/>
    <m/>
    <m/>
    <m/>
    <m/>
    <m/>
    <s v="N/R"/>
    <s v="N/R"/>
    <s v="N/R"/>
    <m/>
    <m/>
    <m/>
    <s v="N/R"/>
    <m/>
    <s v="N/R"/>
    <m/>
  </r>
  <r>
    <x v="16"/>
    <s v="Sim"/>
    <m/>
    <d v="2026-05-24T00:00:00"/>
    <d v="2026-05-07T00:00:00"/>
    <d v="2026-05-24T00:00:00"/>
    <s v="INC10-TEMK"/>
    <x v="2"/>
    <x v="16"/>
    <e v="#N/A"/>
    <n v="336452"/>
    <s v="0000-0003"/>
    <n v="3"/>
    <n v="5460437"/>
    <s v=""/>
    <s v="ITAPE ESQ DE ALUM"/>
    <x v="16"/>
    <n v="1.3948"/>
    <n v="34.869"/>
    <n v="1"/>
    <x v="11"/>
    <x v="33"/>
    <n v="1576"/>
    <n v="885"/>
    <d v="2026-05-14T08:38:13"/>
    <x v="16"/>
    <m/>
    <m/>
    <m/>
    <m/>
    <m/>
    <m/>
    <m/>
    <m/>
    <s v="N/R"/>
    <s v="N/R"/>
    <s v="N/R"/>
    <m/>
    <m/>
    <m/>
    <s v="N/R"/>
    <m/>
    <s v="N/R"/>
    <m/>
  </r>
  <r>
    <x v="16"/>
    <s v="Sim"/>
    <m/>
    <d v="2026-05-24T00:00:00"/>
    <d v="2026-05-07T00:00:00"/>
    <d v="2026-05-24T00:00:00"/>
    <s v="INC10-TEM"/>
    <x v="2"/>
    <x v="16"/>
    <e v="#N/A"/>
    <n v="336452"/>
    <s v="0000-0004"/>
    <n v="4"/>
    <n v="5460438"/>
    <s v=""/>
    <s v="ITAPE ESQ DE ALUM"/>
    <x v="16"/>
    <n v="1.8986000000000001"/>
    <n v="47.465000000000003"/>
    <n v="1"/>
    <x v="11"/>
    <x v="31"/>
    <n v="2200"/>
    <n v="863"/>
    <d v="2026-05-14T08:38:13"/>
    <x v="16"/>
    <m/>
    <m/>
    <m/>
    <m/>
    <m/>
    <m/>
    <m/>
    <m/>
    <s v="N/R"/>
    <s v="N/R"/>
    <s v="N/R"/>
    <m/>
    <m/>
    <m/>
    <s v="N/R"/>
    <m/>
    <s v="N/R"/>
    <m/>
  </r>
  <r>
    <x v="17"/>
    <s v="Dep."/>
    <m/>
    <d v="2026-05-24T00:00:00"/>
    <d v="2026-05-06T00:00:00"/>
    <d v="2026-05-24T00:00:00"/>
    <s v="INC06-TFR"/>
    <x v="2"/>
    <x v="16"/>
    <e v="#N/A"/>
    <n v="336635"/>
    <s v="0000-0001"/>
    <n v="1"/>
    <n v="5461677"/>
    <s v=""/>
    <s v="VID SAO PAULO"/>
    <x v="17"/>
    <n v="1.44"/>
    <n v="21.6"/>
    <n v="1"/>
    <x v="9"/>
    <x v="32"/>
    <n v="1200"/>
    <n v="1200"/>
    <d v="2026-05-14T12:08:41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706"/>
    <s v="0000-0002"/>
    <n v="2"/>
    <n v="5462137"/>
    <s v=""/>
    <s v="GRANGUELLI VID"/>
    <x v="18"/>
    <n v="1.3676999999999999"/>
    <n v="27.353999999999999"/>
    <n v="1"/>
    <x v="7"/>
    <x v="6"/>
    <n v="970"/>
    <n v="141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706"/>
    <s v="0000-0004"/>
    <n v="4"/>
    <n v="5462139"/>
    <s v=""/>
    <s v="GRANGUELLI VID"/>
    <x v="18"/>
    <n v="1.4841"/>
    <n v="29.681999999999999"/>
    <n v="1"/>
    <x v="7"/>
    <x v="6"/>
    <n v="970"/>
    <n v="153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706"/>
    <s v="0000-0005"/>
    <n v="5"/>
    <n v="5462140"/>
    <s v=""/>
    <s v="GRANGUELLI VID"/>
    <x v="18"/>
    <n v="1.2124999999999999"/>
    <n v="24.25"/>
    <n v="1"/>
    <x v="7"/>
    <x v="6"/>
    <n v="970"/>
    <n v="125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706"/>
    <s v="0000-0006"/>
    <n v="6"/>
    <n v="5462141"/>
    <s v=""/>
    <s v="GRANGUELLI VID"/>
    <x v="18"/>
    <n v="1.3676999999999999"/>
    <n v="27.353999999999999"/>
    <n v="1"/>
    <x v="7"/>
    <x v="6"/>
    <n v="970"/>
    <n v="141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8"/>
    <s v="Sim"/>
    <m/>
    <d v="2026-05-24T00:00:00"/>
    <d v="2026-05-07T00:00:00"/>
    <d v="2026-05-24T00:00:00"/>
    <s v="INC08-TF"/>
    <x v="4"/>
    <x v="16"/>
    <n v="2"/>
    <n v="336706"/>
    <s v="0000-0007"/>
    <n v="7"/>
    <n v="5462142"/>
    <s v=""/>
    <s v="GRANGUELLI VID"/>
    <x v="18"/>
    <n v="1.3676999999999999"/>
    <n v="27.353999999999999"/>
    <n v="1"/>
    <x v="7"/>
    <x v="6"/>
    <n v="970"/>
    <n v="1410"/>
    <d v="2026-05-14T15:38:19"/>
    <x v="16"/>
    <m/>
    <m/>
    <m/>
    <m/>
    <s v="N/R"/>
    <s v="N/R"/>
    <s v="N/R"/>
    <s v="N/R"/>
    <s v="N/R"/>
    <s v="N/R"/>
    <s v="N/R"/>
    <m/>
    <m/>
    <s v="N/R"/>
    <s v="N/R"/>
    <s v="N/R"/>
    <s v="N/R"/>
    <m/>
  </r>
  <r>
    <x v="19"/>
    <s v="Não"/>
    <m/>
    <d v="2026-05-24T00:00:00"/>
    <d v="2026-05-05T00:00:00"/>
    <d v="2026-05-24T00:00:00"/>
    <s v="LMREF08-PF"/>
    <x v="2"/>
    <x v="16"/>
    <e v="#N/A"/>
    <n v="336734"/>
    <s v="0000-0001"/>
    <n v="1"/>
    <n v="5462333"/>
    <s v=""/>
    <s v="DIVIBRAS"/>
    <x v="19"/>
    <n v="3.6568000000000001"/>
    <n v="73.135999999999996"/>
    <n v="1"/>
    <x v="24"/>
    <x v="0"/>
    <n v="1400"/>
    <n v="2612"/>
    <d v="2026-05-14T16:01:14"/>
    <x v="16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22T00:00:00"/>
    <d v="2026-05-22T00:00:00"/>
    <d v="2026-05-22T00:00:00"/>
    <s v="FUM04-CC"/>
    <x v="2"/>
    <x v="16"/>
    <e v="#N/A"/>
    <n v="336784"/>
    <s v="0000-0001"/>
    <n v="1"/>
    <n v="5462892"/>
    <s v=""/>
    <s v="OLIVEIRA ESQ"/>
    <x v="10"/>
    <n v="0.28960000000000002"/>
    <n v="2.8957999999999999"/>
    <n v="1"/>
    <x v="25"/>
    <x v="11"/>
    <n v="495"/>
    <n v="585"/>
    <d v="2026-05-14T15:55:04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22T00:00:00"/>
    <d v="2026-05-22T00:00:00"/>
    <d v="2026-05-22T00:00:00"/>
    <s v="MBI03-CC"/>
    <x v="4"/>
    <x v="16"/>
    <n v="1"/>
    <n v="336784"/>
    <s v="0000-0002"/>
    <n v="2"/>
    <n v="5462893"/>
    <s v=""/>
    <s v="OLIVEIRA ESQ"/>
    <x v="10"/>
    <n v="0.25"/>
    <n v="1.875"/>
    <n v="1"/>
    <x v="6"/>
    <x v="11"/>
    <n v="500"/>
    <n v="500"/>
    <d v="2026-05-14T15:55:04"/>
    <x v="16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"/>
    <s v="Não"/>
    <m/>
    <d v="2026-05-26T00:00:00"/>
    <d v="2026-05-04T00:00:00"/>
    <d v="2026-05-26T00:00:00"/>
    <s v="ESI04-EFQ"/>
    <x v="4"/>
    <x v="17"/>
    <n v="1"/>
    <n v="335671"/>
    <s v="0000-0001"/>
    <n v="1"/>
    <n v="5454274"/>
    <s v=""/>
    <s v="ME VIDROS IRMAO"/>
    <x v="2"/>
    <n v="2.2885"/>
    <n v="22.885200000000001"/>
    <n v="1"/>
    <x v="5"/>
    <x v="20"/>
    <n v="1560"/>
    <n v="1467"/>
    <d v="2026-05-11T23:26:55"/>
    <x v="17"/>
    <m/>
    <m/>
    <m/>
    <m/>
    <m/>
    <m/>
    <s v="N/R"/>
    <s v="N/R"/>
    <s v="N/R"/>
    <s v="N/R"/>
    <s v="N/R"/>
    <m/>
    <s v="N/R"/>
    <s v="N/R"/>
    <s v="N/R"/>
    <m/>
    <s v="N/R"/>
    <m/>
  </r>
  <r>
    <x v="2"/>
    <s v="Não"/>
    <m/>
    <d v="2026-05-26T00:00:00"/>
    <d v="2026-05-04T00:00:00"/>
    <d v="2026-05-26T00:00:00"/>
    <s v="ESI04-EFQ"/>
    <x v="4"/>
    <x v="17"/>
    <n v="1"/>
    <n v="335671"/>
    <s v="0000-0002"/>
    <n v="2"/>
    <n v="5454275"/>
    <s v=""/>
    <s v="ME VIDROS IRMAO"/>
    <x v="2"/>
    <n v="2.3292000000000002"/>
    <n v="23.291599999999999"/>
    <n v="1"/>
    <x v="5"/>
    <x v="20"/>
    <n v="1603"/>
    <n v="1453"/>
    <d v="2026-05-11T23:26:55"/>
    <x v="17"/>
    <m/>
    <m/>
    <m/>
    <m/>
    <m/>
    <m/>
    <s v="N/R"/>
    <s v="N/R"/>
    <s v="N/R"/>
    <s v="N/R"/>
    <s v="N/R"/>
    <m/>
    <s v="N/R"/>
    <s v="N/R"/>
    <s v="N/R"/>
    <m/>
    <s v="N/R"/>
    <m/>
  </r>
  <r>
    <x v="12"/>
    <s v="Sim"/>
    <m/>
    <d v="2026-05-27T00:00:00"/>
    <d v="2026-05-04T00:00:00"/>
    <d v="2026-05-27T00:00:00"/>
    <s v="INC08-LCF"/>
    <x v="2"/>
    <x v="18"/>
    <e v="#N/A"/>
    <n v="335023"/>
    <s v="0000-0001"/>
    <n v="1"/>
    <n v="5458397"/>
    <s v=""/>
    <s v="L R DISTRIBUIDORA"/>
    <x v="12"/>
    <n v="1.0649999999999999"/>
    <n v="21.3"/>
    <n v="1"/>
    <x v="7"/>
    <x v="1"/>
    <n v="1000"/>
    <n v="1065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x v="12"/>
    <s v="Sim"/>
    <m/>
    <d v="2026-05-27T00:00:00"/>
    <d v="2026-05-04T00:00:00"/>
    <d v="2026-05-27T00:00:00"/>
    <s v="INC08-LCF"/>
    <x v="2"/>
    <x v="18"/>
    <e v="#N/A"/>
    <n v="335023"/>
    <s v="0000-0001"/>
    <n v="1"/>
    <n v="5458398"/>
    <s v=""/>
    <s v="L R DISTRIBUIDORA"/>
    <x v="12"/>
    <n v="1.0649999999999999"/>
    <n v="21.3"/>
    <n v="1"/>
    <x v="7"/>
    <x v="1"/>
    <n v="1000"/>
    <n v="1065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x v="12"/>
    <s v="Sim"/>
    <m/>
    <d v="2026-05-27T00:00:00"/>
    <d v="2026-05-04T00:00:00"/>
    <d v="2026-05-27T00:00:00"/>
    <s v="INC08-LCF"/>
    <x v="2"/>
    <x v="18"/>
    <e v="#N/A"/>
    <n v="335023"/>
    <s v="0000-0001"/>
    <n v="1"/>
    <n v="5458399"/>
    <s v=""/>
    <s v="L R DISTRIBUIDORA"/>
    <x v="12"/>
    <n v="1.0649999999999999"/>
    <n v="21.3"/>
    <n v="1"/>
    <x v="7"/>
    <x v="1"/>
    <n v="1000"/>
    <n v="1065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x v="12"/>
    <s v="Sim"/>
    <m/>
    <d v="2026-05-27T00:00:00"/>
    <d v="2026-05-04T00:00:00"/>
    <d v="2026-05-27T00:00:00"/>
    <s v="INC08-LCF"/>
    <x v="2"/>
    <x v="18"/>
    <e v="#N/A"/>
    <n v="335023"/>
    <s v="0000-0002"/>
    <n v="2"/>
    <n v="5458401"/>
    <s v=""/>
    <s v="L R DISTRIBUIDORA"/>
    <x v="12"/>
    <n v="1.2572000000000001"/>
    <n v="25.143999999999998"/>
    <n v="1"/>
    <x v="7"/>
    <x v="1"/>
    <n v="1175"/>
    <n v="1070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x v="12"/>
    <s v="Sim"/>
    <m/>
    <d v="2026-05-27T00:00:00"/>
    <d v="2026-05-04T00:00:00"/>
    <d v="2026-05-27T00:00:00"/>
    <s v="INC08-LCF"/>
    <x v="2"/>
    <x v="18"/>
    <e v="#N/A"/>
    <n v="335023"/>
    <s v="0000-0002"/>
    <n v="2"/>
    <n v="5458402"/>
    <s v=""/>
    <s v="L R DISTRIBUIDORA"/>
    <x v="12"/>
    <n v="1.2572000000000001"/>
    <n v="25.143999999999998"/>
    <n v="1"/>
    <x v="7"/>
    <x v="1"/>
    <n v="1175"/>
    <n v="1070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x v="12"/>
    <s v="Sim"/>
    <m/>
    <d v="2026-05-27T00:00:00"/>
    <d v="2026-05-04T00:00:00"/>
    <d v="2026-05-27T00:00:00"/>
    <s v="INC08-LCF"/>
    <x v="2"/>
    <x v="18"/>
    <e v="#N/A"/>
    <n v="335023"/>
    <s v="0000-0002"/>
    <n v="2"/>
    <n v="5458403"/>
    <s v=""/>
    <s v="L R DISTRIBUIDORA"/>
    <x v="12"/>
    <n v="1.2572000000000001"/>
    <n v="25.143999999999998"/>
    <n v="1"/>
    <x v="7"/>
    <x v="1"/>
    <n v="1175"/>
    <n v="1070"/>
    <d v="2026-05-13T11:13:48"/>
    <x v="18"/>
    <m/>
    <m/>
    <m/>
    <m/>
    <s v="N/R"/>
    <s v="N/R"/>
    <s v="N/R"/>
    <s v="N/R"/>
    <s v="N/R"/>
    <s v="N/R"/>
    <m/>
    <m/>
    <s v="N/R"/>
    <s v="N/R"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8"/>
    <s v="0000-0001"/>
    <n v="1"/>
    <n v="5450637"/>
    <s v=""/>
    <s v="LINEAR "/>
    <x v="7"/>
    <n v="0.86580000000000001"/>
    <n v="12.987"/>
    <n v="1"/>
    <x v="9"/>
    <x v="34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8"/>
    <s v="0000-0001"/>
    <n v="1"/>
    <n v="5450638"/>
    <s v=""/>
    <s v="LINEAR "/>
    <x v="7"/>
    <n v="0.86580000000000001"/>
    <n v="12.987"/>
    <n v="1"/>
    <x v="9"/>
    <x v="34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1"/>
    <n v="1"/>
    <n v="5450645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1"/>
    <n v="1"/>
    <n v="5450646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2"/>
    <n v="2"/>
    <n v="5450647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2"/>
    <n v="2"/>
    <n v="5450648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3"/>
    <n v="3"/>
    <n v="5450649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3"/>
    <n v="3"/>
    <n v="5450650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4"/>
    <n v="4"/>
    <n v="5450651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4"/>
    <n v="4"/>
    <n v="5450652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5"/>
    <n v="5"/>
    <n v="5450653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5"/>
    <n v="5"/>
    <n v="5450654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6"/>
    <n v="6"/>
    <n v="5450655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39"/>
    <s v="0000-0006"/>
    <n v="6"/>
    <n v="5450656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0"/>
    <s v="0000-0001"/>
    <n v="1"/>
    <n v="5450658"/>
    <s v=""/>
    <s v="LINEAR "/>
    <x v="7"/>
    <n v="0.86580000000000001"/>
    <n v="12.987"/>
    <n v="1"/>
    <x v="9"/>
    <x v="34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0"/>
    <s v="0000-0001"/>
    <n v="1"/>
    <n v="5450659"/>
    <s v=""/>
    <s v="LINEAR "/>
    <x v="7"/>
    <n v="0.86580000000000001"/>
    <n v="12.987"/>
    <n v="1"/>
    <x v="9"/>
    <x v="34"/>
    <n v="1170"/>
    <n v="74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1"/>
    <s v="0000-0001"/>
    <n v="1"/>
    <n v="5450662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1"/>
    <s v="0000-0001"/>
    <n v="1"/>
    <n v="5450663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1"/>
    <s v="0000-0002"/>
    <n v="2"/>
    <n v="5450664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1"/>
    <s v="0000-0002"/>
    <n v="2"/>
    <n v="5450665"/>
    <s v=""/>
    <s v="LINEAR "/>
    <x v="7"/>
    <n v="1.6791"/>
    <n v="25.186499999999999"/>
    <n v="1"/>
    <x v="9"/>
    <x v="34"/>
    <n v="1382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2"/>
    <s v="0000-0001"/>
    <n v="1"/>
    <n v="5450667"/>
    <s v=""/>
    <s v="LINEAR "/>
    <x v="7"/>
    <n v="1.2152000000000001"/>
    <n v="18.228000000000002"/>
    <n v="1"/>
    <x v="9"/>
    <x v="34"/>
    <n v="980"/>
    <n v="124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2"/>
    <s v="0000-0001"/>
    <n v="1"/>
    <n v="5450668"/>
    <s v=""/>
    <s v="LINEAR "/>
    <x v="7"/>
    <n v="1.2152000000000001"/>
    <n v="18.228000000000002"/>
    <n v="1"/>
    <x v="9"/>
    <x v="34"/>
    <n v="980"/>
    <n v="124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X"/>
    <x v="2"/>
    <x v="18"/>
    <e v="#N/A"/>
    <n v="335044"/>
    <s v="0000-0001"/>
    <n v="1"/>
    <n v="5450673"/>
    <s v=""/>
    <s v="LINEAR "/>
    <x v="7"/>
    <n v="1.3038000000000001"/>
    <n v="19.556999999999999"/>
    <n v="1"/>
    <x v="9"/>
    <x v="35"/>
    <n v="1060"/>
    <n v="1230"/>
    <d v="2026-05-07T17:37:56"/>
    <x v="18"/>
    <m/>
    <m/>
    <m/>
    <s v="N/R"/>
    <m/>
    <s v="N/R"/>
    <m/>
    <s v="N/R"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X"/>
    <x v="2"/>
    <x v="18"/>
    <e v="#N/A"/>
    <n v="335044"/>
    <s v="0000-0001"/>
    <n v="1"/>
    <n v="5450674"/>
    <s v=""/>
    <s v="LINEAR "/>
    <x v="7"/>
    <n v="1.3038000000000001"/>
    <n v="19.556999999999999"/>
    <n v="1"/>
    <x v="9"/>
    <x v="35"/>
    <n v="1060"/>
    <n v="1230"/>
    <d v="2026-05-07T17:37:56"/>
    <x v="18"/>
    <m/>
    <m/>
    <m/>
    <s v="N/R"/>
    <m/>
    <s v="N/R"/>
    <m/>
    <s v="N/R"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1"/>
    <n v="1"/>
    <n v="5450682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1"/>
    <n v="1"/>
    <n v="5450683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2"/>
    <n v="2"/>
    <n v="5450684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2"/>
    <n v="2"/>
    <n v="5450685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3"/>
    <n v="3"/>
    <n v="5450686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3"/>
    <n v="3"/>
    <n v="5450687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4"/>
    <n v="4"/>
    <n v="5450688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6"/>
    <s v="0000-0004"/>
    <n v="4"/>
    <n v="5450689"/>
    <s v=""/>
    <s v="LINEAR "/>
    <x v="7"/>
    <n v="1.8104"/>
    <n v="27.155999999999999"/>
    <n v="1"/>
    <x v="9"/>
    <x v="34"/>
    <n v="1490"/>
    <n v="1215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7"/>
    <s v="0000-0001"/>
    <n v="1"/>
    <n v="5450691"/>
    <s v=""/>
    <s v="LINEAR "/>
    <x v="7"/>
    <n v="1.169"/>
    <n v="17.535"/>
    <n v="1"/>
    <x v="9"/>
    <x v="34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7"/>
    <s v="0000-0001"/>
    <n v="1"/>
    <n v="5450692"/>
    <s v=""/>
    <s v="LINEAR "/>
    <x v="7"/>
    <n v="1.169"/>
    <n v="17.535"/>
    <n v="1"/>
    <x v="9"/>
    <x v="34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8"/>
    <s v="0000-0001"/>
    <n v="1"/>
    <n v="5450695"/>
    <s v=""/>
    <s v="LINEAR "/>
    <x v="7"/>
    <n v="1.7343"/>
    <n v="26.014500000000002"/>
    <n v="1"/>
    <x v="9"/>
    <x v="34"/>
    <n v="1410"/>
    <n v="123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8"/>
    <s v="0000-0001"/>
    <n v="1"/>
    <n v="5450694"/>
    <s v=""/>
    <s v="LINEAR "/>
    <x v="7"/>
    <n v="1.7343"/>
    <n v="26.014500000000002"/>
    <n v="1"/>
    <x v="9"/>
    <x v="34"/>
    <n v="1410"/>
    <n v="123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9"/>
    <s v="0000-0001"/>
    <n v="1"/>
    <n v="5450698"/>
    <s v=""/>
    <s v="LINEAR "/>
    <x v="7"/>
    <n v="1.169"/>
    <n v="17.535"/>
    <n v="1"/>
    <x v="9"/>
    <x v="34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9"/>
    <s v="0000-0001"/>
    <n v="1"/>
    <n v="5450699"/>
    <s v=""/>
    <s v="LINEAR "/>
    <x v="7"/>
    <n v="1.169"/>
    <n v="17.535"/>
    <n v="1"/>
    <x v="9"/>
    <x v="34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9"/>
    <s v="0000-0002"/>
    <n v="2"/>
    <n v="5450700"/>
    <s v=""/>
    <s v="LINEAR "/>
    <x v="7"/>
    <n v="1.169"/>
    <n v="17.535"/>
    <n v="1"/>
    <x v="9"/>
    <x v="34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x v="7"/>
    <s v="Dep."/>
    <m/>
    <d v="2026-05-27T00:00:00"/>
    <d v="2026-05-04T00:00:00"/>
    <d v="2026-05-27T00:00:00"/>
    <s v="INC06-LTEK"/>
    <x v="2"/>
    <x v="18"/>
    <e v="#N/A"/>
    <n v="335049"/>
    <s v="0000-0002"/>
    <n v="2"/>
    <n v="5450701"/>
    <s v=""/>
    <s v="LINEAR "/>
    <x v="7"/>
    <n v="1.169"/>
    <n v="17.535"/>
    <n v="1"/>
    <x v="9"/>
    <x v="34"/>
    <n v="1670"/>
    <n v="700"/>
    <d v="2026-05-07T17:37:56"/>
    <x v="18"/>
    <m/>
    <m/>
    <m/>
    <m/>
    <m/>
    <m/>
    <m/>
    <m/>
    <s v="N/R"/>
    <s v="N/R"/>
    <m/>
    <m/>
    <m/>
    <m/>
    <s v="N/R"/>
    <m/>
    <s v="N/R"/>
    <m/>
  </r>
  <r>
    <x v="20"/>
    <s v="Sim"/>
    <m/>
    <d v="2026-05-27T00:00:00"/>
    <d v="2026-05-06T00:00:00"/>
    <d v="2026-05-27T00:00:00"/>
    <s v="ACD06-TF"/>
    <x v="2"/>
    <x v="18"/>
    <e v="#N/A"/>
    <n v="335940"/>
    <s v="0000-0003"/>
    <n v="3"/>
    <n v="5456336"/>
    <s v=""/>
    <s v="IRMAOS ESPADARI"/>
    <x v="20"/>
    <n v="0.37859999999999999"/>
    <n v="5.6791"/>
    <n v="1"/>
    <x v="22"/>
    <x v="6"/>
    <n v="847"/>
    <n v="447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7T00:00:00"/>
    <d v="2026-05-06T00:00:00"/>
    <d v="2026-05-27T00:00:00"/>
    <s v="ACD06-TF"/>
    <x v="2"/>
    <x v="18"/>
    <e v="#N/A"/>
    <n v="335940"/>
    <s v="0000-0004"/>
    <n v="4"/>
    <n v="5456337"/>
    <s v=""/>
    <s v="IRMAOS ESPADARI"/>
    <x v="20"/>
    <n v="0.37859999999999999"/>
    <n v="5.6791"/>
    <n v="1"/>
    <x v="22"/>
    <x v="6"/>
    <n v="847"/>
    <n v="447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7T00:00:00"/>
    <d v="2026-05-06T00:00:00"/>
    <d v="2026-05-27T00:00:00"/>
    <s v="ACD06-TF"/>
    <x v="2"/>
    <x v="18"/>
    <e v="#N/A"/>
    <n v="335940"/>
    <s v="0000-0006"/>
    <n v="6"/>
    <n v="5456339"/>
    <s v=""/>
    <s v="IRMAOS ESPADARI"/>
    <x v="20"/>
    <n v="0.60209999999999997"/>
    <n v="9.0315999999999992"/>
    <n v="1"/>
    <x v="22"/>
    <x v="6"/>
    <n v="1347"/>
    <n v="447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7T00:00:00"/>
    <d v="2026-05-06T00:00:00"/>
    <d v="2026-05-27T00:00:00"/>
    <s v="ACD06-TF"/>
    <x v="2"/>
    <x v="18"/>
    <e v="#N/A"/>
    <n v="335940"/>
    <s v="0000-0009"/>
    <n v="9"/>
    <n v="5456342"/>
    <s v=""/>
    <s v="IRMAOS ESPADARI"/>
    <x v="20"/>
    <n v="0.94850000000000001"/>
    <n v="14.2272"/>
    <n v="1"/>
    <x v="22"/>
    <x v="6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7T00:00:00"/>
    <d v="2026-05-06T00:00:00"/>
    <d v="2026-05-27T00:00:00"/>
    <s v="ACD06-TF"/>
    <x v="2"/>
    <x v="18"/>
    <e v="#N/A"/>
    <n v="335940"/>
    <s v="0000-0010"/>
    <n v="10"/>
    <n v="5456343"/>
    <s v=""/>
    <s v="IRMAOS ESPADARI"/>
    <x v="20"/>
    <n v="0.94850000000000001"/>
    <n v="14.2272"/>
    <n v="1"/>
    <x v="22"/>
    <x v="6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7T00:00:00"/>
    <d v="2026-05-06T00:00:00"/>
    <d v="2026-05-27T00:00:00"/>
    <s v="ACD06-TF"/>
    <x v="2"/>
    <x v="18"/>
    <e v="#N/A"/>
    <n v="335940"/>
    <s v="0000-0011"/>
    <n v="11"/>
    <n v="5456344"/>
    <s v=""/>
    <s v="IRMAOS ESPADARI"/>
    <x v="20"/>
    <n v="0.94850000000000001"/>
    <n v="14.2272"/>
    <n v="1"/>
    <x v="22"/>
    <x v="6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7T00:00:00"/>
    <d v="2026-05-06T00:00:00"/>
    <d v="2026-05-27T00:00:00"/>
    <s v="ACD06-TF"/>
    <x v="2"/>
    <x v="18"/>
    <e v="#N/A"/>
    <n v="335940"/>
    <s v="0000-0012"/>
    <n v="12"/>
    <n v="5456345"/>
    <s v=""/>
    <s v="IRMAOS ESPADARI"/>
    <x v="20"/>
    <n v="0.94850000000000001"/>
    <n v="14.2272"/>
    <n v="1"/>
    <x v="22"/>
    <x v="6"/>
    <n v="760"/>
    <n v="1248"/>
    <d v="2026-05-12T13:24:00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0"/>
    <s v="Sim"/>
    <m/>
    <d v="2026-05-27T00:00:00"/>
    <d v="2026-05-06T00:00:00"/>
    <d v="2026-05-27T00:00:00"/>
    <s v="LMINC08-PF"/>
    <x v="4"/>
    <x v="18"/>
    <n v="4"/>
    <n v="336029"/>
    <s v="0000-0001"/>
    <n v="1"/>
    <n v="5457063"/>
    <s v=""/>
    <s v="QUADRI ESQ"/>
    <x v="20"/>
    <n v="0.90710000000000002"/>
    <n v="18.1416"/>
    <n v="1"/>
    <x v="1"/>
    <x v="0"/>
    <n v="707"/>
    <n v="1283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7T00:00:00"/>
    <d v="2026-05-06T00:00:00"/>
    <d v="2026-05-27T00:00:00"/>
    <s v="LMINC08-PF"/>
    <x v="4"/>
    <x v="18"/>
    <n v="4"/>
    <n v="336029"/>
    <s v="0000-0002"/>
    <n v="2"/>
    <n v="5457064"/>
    <s v=""/>
    <s v="QUADRI ESQ"/>
    <x v="20"/>
    <n v="0.90710000000000002"/>
    <n v="18.1416"/>
    <n v="1"/>
    <x v="1"/>
    <x v="0"/>
    <n v="707"/>
    <n v="1283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7T00:00:00"/>
    <d v="2026-05-06T00:00:00"/>
    <d v="2026-05-27T00:00:00"/>
    <s v="LMINC08-PF"/>
    <x v="4"/>
    <x v="18"/>
    <n v="4"/>
    <n v="336029"/>
    <s v="0000-0003"/>
    <n v="3"/>
    <n v="5457065"/>
    <s v=""/>
    <s v="QUADRI ESQ"/>
    <x v="20"/>
    <n v="0.62770000000000004"/>
    <n v="12.5535"/>
    <n v="1"/>
    <x v="1"/>
    <x v="0"/>
    <n v="1546"/>
    <n v="406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0"/>
    <s v="Sim"/>
    <m/>
    <d v="2026-05-27T00:00:00"/>
    <d v="2026-05-06T00:00:00"/>
    <d v="2026-05-27T00:00:00"/>
    <s v="LMINC08-PF"/>
    <x v="4"/>
    <x v="18"/>
    <n v="4"/>
    <n v="336029"/>
    <s v="0000-0004"/>
    <n v="4"/>
    <n v="5457066"/>
    <s v=""/>
    <s v="QUADRI ESQ"/>
    <x v="20"/>
    <n v="0.97299999999999998"/>
    <n v="19.4602"/>
    <n v="1"/>
    <x v="1"/>
    <x v="0"/>
    <n v="522"/>
    <n v="1864"/>
    <d v="2026-05-12T16:09:07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10"/>
    <s v="Não"/>
    <m/>
    <d v="2026-05-25T00:00:00"/>
    <d v="2026-05-25T00:00:00"/>
    <d v="2026-05-25T00:00:00"/>
    <s v="INC08-TFS"/>
    <x v="2"/>
    <x v="18"/>
    <e v="#N/A"/>
    <n v="336347"/>
    <s v="0000-0001"/>
    <n v="1"/>
    <n v="5459682"/>
    <s v=""/>
    <s v="CONSUMIDOR VICTOR"/>
    <x v="10"/>
    <n v="0.25130000000000002"/>
    <n v="5.0259999999999998"/>
    <n v="1"/>
    <x v="7"/>
    <x v="36"/>
    <n v="359"/>
    <n v="700"/>
    <d v="2026-05-13T15:04:37"/>
    <x v="18"/>
    <m/>
    <m/>
    <m/>
    <m/>
    <s v="N/R"/>
    <s v="N/R"/>
    <s v="N/R"/>
    <s v="N/R"/>
    <s v="N/R"/>
    <s v="N/R"/>
    <s v="N/R"/>
    <m/>
    <m/>
    <s v="N/R"/>
    <s v="N/R"/>
    <m/>
    <m/>
    <m/>
  </r>
  <r>
    <x v="8"/>
    <s v="Sim"/>
    <m/>
    <d v="2026-05-27T00:00:00"/>
    <d v="2026-05-04T00:00:00"/>
    <d v="2026-05-27T00:00:00"/>
    <s v="INC06-TF"/>
    <x v="4"/>
    <x v="18"/>
    <n v="2"/>
    <n v="336477"/>
    <s v="0000-0004"/>
    <n v="4"/>
    <n v="5460596"/>
    <s v=""/>
    <s v="FAT 3º - 225 JAHU COM DE ESQ"/>
    <x v="8"/>
    <n v="2.9379"/>
    <n v="44.067999999999998"/>
    <n v="1"/>
    <x v="9"/>
    <x v="6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05"/>
    <n v="5"/>
    <n v="5460597"/>
    <s v=""/>
    <s v="FAT 3º - 225 JAHU COM DE ESQ"/>
    <x v="8"/>
    <n v="2.9379"/>
    <n v="44.067999999999998"/>
    <n v="1"/>
    <x v="9"/>
    <x v="6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06"/>
    <n v="6"/>
    <n v="5460598"/>
    <s v=""/>
    <s v="FAT 3º - 225 JAHU COM DE ESQ"/>
    <x v="8"/>
    <n v="2.9379"/>
    <n v="44.067999999999998"/>
    <n v="1"/>
    <x v="9"/>
    <x v="6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07"/>
    <n v="7"/>
    <n v="5460599"/>
    <s v=""/>
    <s v="FAT 3º - 225 JAHU COM DE ESQ"/>
    <x v="8"/>
    <n v="2.9379"/>
    <n v="44.067999999999998"/>
    <n v="1"/>
    <x v="9"/>
    <x v="6"/>
    <n v="1523"/>
    <n v="1929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08"/>
    <n v="8"/>
    <n v="5460600"/>
    <s v=""/>
    <s v="FAT 3º - 225 JAHU COM DE ESQ"/>
    <x v="8"/>
    <n v="1.1926000000000001"/>
    <n v="17.8889"/>
    <n v="1"/>
    <x v="9"/>
    <x v="6"/>
    <n v="630"/>
    <n v="189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09"/>
    <n v="9"/>
    <n v="5460601"/>
    <s v=""/>
    <s v="FAT 3º - 225 JAHU COM DE ESQ"/>
    <x v="8"/>
    <n v="1.1535"/>
    <n v="17.302900000000001"/>
    <n v="1"/>
    <x v="9"/>
    <x v="6"/>
    <n v="630"/>
    <n v="183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0"/>
    <n v="10"/>
    <n v="5460602"/>
    <s v=""/>
    <s v="FAT 3º - 225 JAHU COM DE ESQ"/>
    <x v="8"/>
    <n v="1.1857"/>
    <n v="17.7849"/>
    <n v="1"/>
    <x v="9"/>
    <x v="6"/>
    <n v="630"/>
    <n v="1882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1"/>
    <n v="11"/>
    <n v="5460603"/>
    <s v=""/>
    <s v="FAT 3º - 225 JAHU COM DE ESQ"/>
    <x v="8"/>
    <n v="1.1957"/>
    <n v="17.9361"/>
    <n v="1"/>
    <x v="9"/>
    <x v="6"/>
    <n v="630"/>
    <n v="189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2"/>
    <n v="12"/>
    <n v="5460604"/>
    <s v=""/>
    <s v="FAT 3º - 225 JAHU COM DE ESQ"/>
    <x v="8"/>
    <n v="1.2282999999999999"/>
    <n v="18.424399999999999"/>
    <n v="1"/>
    <x v="9"/>
    <x v="6"/>
    <n v="653"/>
    <n v="188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3"/>
    <n v="13"/>
    <n v="5460605"/>
    <s v=""/>
    <s v="FAT 3º - 225 JAHU COM DE ESQ"/>
    <x v="8"/>
    <n v="1.2622"/>
    <n v="18.932500000000001"/>
    <n v="1"/>
    <x v="9"/>
    <x v="6"/>
    <n v="665"/>
    <n v="189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4"/>
    <n v="14"/>
    <n v="5460606"/>
    <s v=""/>
    <s v="FAT 3º - 225 JAHU COM DE ESQ"/>
    <x v="8"/>
    <n v="1.2686999999999999"/>
    <n v="19.030999999999999"/>
    <n v="1"/>
    <x v="9"/>
    <x v="6"/>
    <n v="635"/>
    <n v="199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5"/>
    <n v="15"/>
    <n v="5460607"/>
    <s v=""/>
    <s v="FAT 3º - 225 JAHU COM DE ESQ"/>
    <x v="8"/>
    <n v="1.2551000000000001"/>
    <n v="18.825900000000001"/>
    <n v="1"/>
    <x v="9"/>
    <x v="6"/>
    <n v="663"/>
    <n v="189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6"/>
    <n v="16"/>
    <n v="5460608"/>
    <s v=""/>
    <s v="FAT 3º - 225 JAHU COM DE ESQ"/>
    <x v="8"/>
    <n v="1.5680000000000001"/>
    <n v="23.5199"/>
    <n v="1"/>
    <x v="9"/>
    <x v="6"/>
    <n v="827"/>
    <n v="1896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7"/>
    <n v="17"/>
    <n v="5460609"/>
    <s v=""/>
    <s v="FAT 3º - 225 JAHU COM DE ESQ"/>
    <x v="8"/>
    <n v="1.5629"/>
    <n v="23.443300000000001"/>
    <n v="1"/>
    <x v="9"/>
    <x v="6"/>
    <n v="830"/>
    <n v="188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8"/>
    <n v="18"/>
    <n v="5460610"/>
    <s v=""/>
    <s v="FAT 3º - 225 JAHU COM DE ESQ"/>
    <x v="8"/>
    <n v="1.5794999999999999"/>
    <n v="23.692399999999999"/>
    <n v="1"/>
    <x v="9"/>
    <x v="6"/>
    <n v="830"/>
    <n v="1903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19"/>
    <n v="19"/>
    <n v="5460611"/>
    <s v=""/>
    <s v="FAT 3º - 225 JAHU COM DE ESQ"/>
    <x v="8"/>
    <n v="1.6535"/>
    <n v="24.802700000000002"/>
    <n v="1"/>
    <x v="9"/>
    <x v="6"/>
    <n v="828"/>
    <n v="1997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20"/>
    <n v="20"/>
    <n v="5460612"/>
    <s v=""/>
    <s v="FAT 3º - 225 JAHU COM DE ESQ"/>
    <x v="8"/>
    <n v="1.3579000000000001"/>
    <n v="20.3688"/>
    <n v="1"/>
    <x v="9"/>
    <x v="6"/>
    <n v="690"/>
    <n v="1968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21"/>
    <n v="21"/>
    <n v="5460613"/>
    <s v=""/>
    <s v="FAT 3º - 225 JAHU COM DE ESQ"/>
    <x v="8"/>
    <n v="1.3334999999999999"/>
    <n v="20.002199999999998"/>
    <n v="1"/>
    <x v="9"/>
    <x v="6"/>
    <n v="680"/>
    <n v="196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8"/>
    <s v="Sim"/>
    <m/>
    <d v="2026-05-27T00:00:00"/>
    <d v="2026-05-04T00:00:00"/>
    <d v="2026-05-27T00:00:00"/>
    <s v="INC06-TF"/>
    <x v="4"/>
    <x v="18"/>
    <n v="2"/>
    <n v="336477"/>
    <s v="0000-0022"/>
    <n v="22"/>
    <n v="5460614"/>
    <s v=""/>
    <s v="FAT 3º - 225 JAHU COM DE ESQ"/>
    <x v="8"/>
    <n v="1.3531"/>
    <n v="20.296399999999998"/>
    <n v="1"/>
    <x v="9"/>
    <x v="6"/>
    <n v="690"/>
    <n v="1961"/>
    <d v="2026-05-14T09:59:5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1"/>
    <n v="1"/>
    <n v="5461597"/>
    <s v=""/>
    <s v="DA "/>
    <x v="0"/>
    <n v="1.7285999999999999"/>
    <n v="34.571199999999997"/>
    <n v="1"/>
    <x v="1"/>
    <x v="0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2"/>
    <n v="2"/>
    <n v="5461598"/>
    <s v=""/>
    <s v="DA "/>
    <x v="0"/>
    <n v="1.7285999999999999"/>
    <n v="34.571199999999997"/>
    <n v="1"/>
    <x v="1"/>
    <x v="0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3"/>
    <n v="3"/>
    <n v="5461599"/>
    <s v=""/>
    <s v="DA "/>
    <x v="0"/>
    <n v="1.7285999999999999"/>
    <n v="34.571199999999997"/>
    <n v="1"/>
    <x v="1"/>
    <x v="0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4"/>
    <n v="4"/>
    <n v="5461600"/>
    <s v=""/>
    <s v="DA "/>
    <x v="0"/>
    <n v="1.7285999999999999"/>
    <n v="34.571199999999997"/>
    <n v="1"/>
    <x v="1"/>
    <x v="0"/>
    <n v="747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5"/>
    <n v="5"/>
    <n v="5461601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6"/>
    <n v="6"/>
    <n v="5461602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7"/>
    <n v="7"/>
    <n v="5461603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8"/>
    <n v="8"/>
    <n v="5461604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09"/>
    <n v="9"/>
    <n v="5461605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0"/>
    <n v="10"/>
    <n v="5461606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1"/>
    <n v="11"/>
    <n v="5461607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2"/>
    <n v="12"/>
    <n v="5461608"/>
    <s v=""/>
    <s v="DA "/>
    <x v="0"/>
    <n v="1.99"/>
    <n v="39.800800000000002"/>
    <n v="1"/>
    <x v="1"/>
    <x v="0"/>
    <n v="860"/>
    <n v="231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3"/>
    <n v="13"/>
    <n v="5461609"/>
    <s v=""/>
    <s v="DA "/>
    <x v="0"/>
    <n v="1.8093999999999999"/>
    <n v="36.188600000000001"/>
    <n v="1"/>
    <x v="1"/>
    <x v="0"/>
    <n v="867"/>
    <n v="2087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4"/>
    <n v="14"/>
    <n v="5461610"/>
    <s v=""/>
    <s v="DA "/>
    <x v="0"/>
    <n v="1.8093999999999999"/>
    <n v="36.188600000000001"/>
    <n v="1"/>
    <x v="1"/>
    <x v="0"/>
    <n v="867"/>
    <n v="2087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5"/>
    <n v="15"/>
    <n v="5461611"/>
    <s v=""/>
    <s v="DA "/>
    <x v="0"/>
    <n v="1.3749"/>
    <n v="27.497499999999999"/>
    <n v="1"/>
    <x v="1"/>
    <x v="0"/>
    <n v="724"/>
    <n v="1899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6"/>
    <n v="16"/>
    <n v="5461612"/>
    <s v=""/>
    <s v="DA "/>
    <x v="0"/>
    <n v="1.3749"/>
    <n v="27.497499999999999"/>
    <n v="1"/>
    <x v="1"/>
    <x v="0"/>
    <n v="724"/>
    <n v="1899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7"/>
    <n v="17"/>
    <n v="5461613"/>
    <s v=""/>
    <s v="DA "/>
    <x v="0"/>
    <n v="1.3965000000000001"/>
    <n v="27.93"/>
    <n v="1"/>
    <x v="1"/>
    <x v="0"/>
    <n v="73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8"/>
    <n v="18"/>
    <n v="5461614"/>
    <s v=""/>
    <s v="DA "/>
    <x v="0"/>
    <n v="1.3965000000000001"/>
    <n v="27.93"/>
    <n v="1"/>
    <x v="1"/>
    <x v="0"/>
    <n v="73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19"/>
    <n v="19"/>
    <n v="5461615"/>
    <s v=""/>
    <s v="DA "/>
    <x v="0"/>
    <n v="1.4155"/>
    <n v="28.31"/>
    <n v="1"/>
    <x v="1"/>
    <x v="0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0"/>
    <n v="20"/>
    <n v="5461616"/>
    <s v=""/>
    <s v="DA "/>
    <x v="0"/>
    <n v="1.4155"/>
    <n v="28.31"/>
    <n v="1"/>
    <x v="1"/>
    <x v="0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1"/>
    <n v="21"/>
    <n v="5461617"/>
    <s v=""/>
    <s v="DA "/>
    <x v="0"/>
    <n v="1.4155"/>
    <n v="28.31"/>
    <n v="1"/>
    <x v="1"/>
    <x v="0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2"/>
    <n v="22"/>
    <n v="5461618"/>
    <s v=""/>
    <s v="DA "/>
    <x v="0"/>
    <n v="1.4155"/>
    <n v="28.31"/>
    <n v="1"/>
    <x v="1"/>
    <x v="0"/>
    <n v="745"/>
    <n v="1900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3"/>
    <n v="23"/>
    <n v="5461619"/>
    <s v=""/>
    <s v="DA "/>
    <x v="0"/>
    <n v="1.7416"/>
    <n v="34.831200000000003"/>
    <n v="1"/>
    <x v="1"/>
    <x v="0"/>
    <n v="920"/>
    <n v="1893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4"/>
    <n v="24"/>
    <n v="5461620"/>
    <s v=""/>
    <s v="DA "/>
    <x v="0"/>
    <n v="1.7416"/>
    <n v="34.831200000000003"/>
    <n v="1"/>
    <x v="1"/>
    <x v="0"/>
    <n v="920"/>
    <n v="1893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5"/>
    <n v="25"/>
    <n v="5461621"/>
    <s v=""/>
    <s v="DA "/>
    <x v="0"/>
    <n v="1.0351999999999999"/>
    <n v="20.703499999999998"/>
    <n v="1"/>
    <x v="1"/>
    <x v="0"/>
    <n v="1175"/>
    <n v="881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6"/>
    <n v="26"/>
    <n v="5461622"/>
    <s v=""/>
    <s v="DA "/>
    <x v="0"/>
    <n v="1.0351999999999999"/>
    <n v="20.703499999999998"/>
    <n v="1"/>
    <x v="1"/>
    <x v="0"/>
    <n v="1175"/>
    <n v="881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7"/>
    <n v="27"/>
    <n v="5461623"/>
    <s v=""/>
    <s v="DA "/>
    <x v="0"/>
    <n v="1.0783"/>
    <n v="21.566199999999998"/>
    <n v="1"/>
    <x v="1"/>
    <x v="0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8"/>
    <n v="28"/>
    <n v="5461624"/>
    <s v=""/>
    <s v="DA "/>
    <x v="0"/>
    <n v="1.0783"/>
    <n v="21.566199999999998"/>
    <n v="1"/>
    <x v="1"/>
    <x v="0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29"/>
    <n v="29"/>
    <n v="5461625"/>
    <s v=""/>
    <s v="DA "/>
    <x v="0"/>
    <n v="1.0783"/>
    <n v="21.566199999999998"/>
    <n v="1"/>
    <x v="1"/>
    <x v="0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0"/>
    <n v="30"/>
    <n v="5461626"/>
    <s v=""/>
    <s v="DA "/>
    <x v="0"/>
    <n v="1.0783"/>
    <n v="21.566199999999998"/>
    <n v="1"/>
    <x v="1"/>
    <x v="0"/>
    <n v="693"/>
    <n v="1556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1"/>
    <n v="31"/>
    <n v="5461627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2"/>
    <n v="32"/>
    <n v="5461628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3"/>
    <n v="33"/>
    <n v="5461629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4"/>
    <n v="34"/>
    <n v="5461630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5"/>
    <n v="35"/>
    <n v="5461631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6"/>
    <n v="36"/>
    <n v="5461632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7"/>
    <n v="37"/>
    <n v="5461633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8"/>
    <n v="38"/>
    <n v="5461634"/>
    <s v=""/>
    <s v="DA "/>
    <x v="0"/>
    <n v="1.9894000000000001"/>
    <n v="39.7883"/>
    <n v="1"/>
    <x v="1"/>
    <x v="0"/>
    <n v="814"/>
    <n v="2444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39"/>
    <n v="39"/>
    <n v="5461635"/>
    <s v=""/>
    <s v="DA "/>
    <x v="0"/>
    <n v="2.6960000000000002"/>
    <n v="53.919400000000003"/>
    <n v="1"/>
    <x v="1"/>
    <x v="0"/>
    <n v="1104"/>
    <n v="244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0"/>
    <n v="40"/>
    <n v="5461636"/>
    <s v=""/>
    <s v="DA "/>
    <x v="0"/>
    <n v="2.6960000000000002"/>
    <n v="53.919400000000003"/>
    <n v="1"/>
    <x v="1"/>
    <x v="0"/>
    <n v="1104"/>
    <n v="244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1"/>
    <n v="41"/>
    <n v="5461637"/>
    <s v=""/>
    <s v="DA "/>
    <x v="0"/>
    <n v="2.6960000000000002"/>
    <n v="53.919400000000003"/>
    <n v="1"/>
    <x v="1"/>
    <x v="0"/>
    <n v="1104"/>
    <n v="244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2"/>
    <n v="42"/>
    <n v="5461638"/>
    <s v=""/>
    <s v="DA "/>
    <x v="0"/>
    <n v="2.0409000000000002"/>
    <n v="40.819000000000003"/>
    <n v="1"/>
    <x v="1"/>
    <x v="0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3"/>
    <n v="43"/>
    <n v="5461639"/>
    <s v=""/>
    <s v="DA "/>
    <x v="0"/>
    <n v="2.0409000000000002"/>
    <n v="40.819000000000003"/>
    <n v="1"/>
    <x v="1"/>
    <x v="0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4"/>
    <n v="44"/>
    <n v="5461640"/>
    <s v=""/>
    <s v="DA "/>
    <x v="0"/>
    <n v="2.0409000000000002"/>
    <n v="40.819000000000003"/>
    <n v="1"/>
    <x v="1"/>
    <x v="0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5"/>
    <n v="45"/>
    <n v="5461641"/>
    <s v=""/>
    <s v="DA "/>
    <x v="0"/>
    <n v="2.0409000000000002"/>
    <n v="40.819000000000003"/>
    <n v="1"/>
    <x v="1"/>
    <x v="0"/>
    <n v="819"/>
    <n v="2492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6"/>
    <n v="46"/>
    <n v="5461642"/>
    <s v=""/>
    <s v="DA "/>
    <x v="0"/>
    <n v="1.4762"/>
    <n v="29.523499999999999"/>
    <n v="1"/>
    <x v="1"/>
    <x v="0"/>
    <n v="685"/>
    <n v="2155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0"/>
    <s v="Não"/>
    <m/>
    <d v="2026-05-27T00:00:00"/>
    <d v="2026-05-05T00:00:00"/>
    <d v="2026-05-27T00:00:00"/>
    <s v="LMINC08-PF"/>
    <x v="4"/>
    <x v="18"/>
    <n v="4"/>
    <n v="336620"/>
    <s v="0000-0047"/>
    <n v="47"/>
    <n v="5461643"/>
    <s v=""/>
    <s v="DA "/>
    <x v="0"/>
    <n v="1.4762"/>
    <n v="29.523499999999999"/>
    <n v="1"/>
    <x v="1"/>
    <x v="0"/>
    <n v="685"/>
    <n v="2155"/>
    <d v="2026-05-14T11:14:13"/>
    <x v="18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4"/>
    <s v="Dep."/>
    <m/>
    <d v="2026-05-27T00:00:00"/>
    <d v="2026-05-05T00:00:00"/>
    <d v="2026-05-27T00:00:00"/>
    <s v="INC06-TF"/>
    <x v="4"/>
    <x v="18"/>
    <n v="2"/>
    <n v="336633"/>
    <s v="0000-0001"/>
    <n v="1"/>
    <n v="5461671"/>
    <s v=""/>
    <s v="ANDERSON DOS SANTOS MATOS "/>
    <x v="4"/>
    <n v="0.57120000000000004"/>
    <n v="8.5679999999999996"/>
    <n v="1"/>
    <x v="9"/>
    <x v="6"/>
    <n v="672"/>
    <n v="850"/>
    <d v="2026-05-14T11:23:15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7T00:00:00"/>
    <d v="2026-05-05T00:00:00"/>
    <d v="2026-05-27T00:00:00"/>
    <s v="INC08-PCB"/>
    <x v="4"/>
    <x v="18"/>
    <n v="2"/>
    <n v="336651"/>
    <s v="0001-0001"/>
    <n v="1"/>
    <n v="5461727"/>
    <s v=""/>
    <s v="BOX E BOX"/>
    <x v="4"/>
    <n v="1.222"/>
    <n v="24.44"/>
    <n v="1"/>
    <x v="7"/>
    <x v="12"/>
    <n v="650"/>
    <n v="1880"/>
    <d v="2026-05-14T13:09:08"/>
    <x v="18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27T00:00:00"/>
    <d v="2026-05-05T00:00:00"/>
    <d v="2026-05-27T00:00:00"/>
    <s v="INC08-FB"/>
    <x v="4"/>
    <x v="18"/>
    <n v="2"/>
    <n v="336651"/>
    <s v="0001-0002"/>
    <n v="2"/>
    <n v="5461728"/>
    <s v=""/>
    <s v="BOX E BOX"/>
    <x v="4"/>
    <n v="1.1992"/>
    <n v="23.984999999999999"/>
    <n v="1"/>
    <x v="7"/>
    <x v="13"/>
    <n v="650"/>
    <n v="1845"/>
    <d v="2026-05-14T13:09:08"/>
    <x v="1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4"/>
    <s v="Dep."/>
    <m/>
    <d v="2026-05-27T00:00:00"/>
    <d v="2026-05-05T00:00:00"/>
    <d v="2026-05-27T00:00:00"/>
    <s v="INC08-PCB"/>
    <x v="4"/>
    <x v="18"/>
    <n v="2"/>
    <n v="336651"/>
    <s v="0002-0003"/>
    <n v="3"/>
    <n v="5461729"/>
    <s v=""/>
    <s v="BOX E BOX"/>
    <x v="4"/>
    <n v="1.034"/>
    <n v="20.68"/>
    <n v="1"/>
    <x v="7"/>
    <x v="12"/>
    <n v="550"/>
    <n v="1880"/>
    <d v="2026-05-14T13:09:08"/>
    <x v="18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27T00:00:00"/>
    <d v="2026-05-05T00:00:00"/>
    <d v="2026-05-27T00:00:00"/>
    <s v="INC08-PCB"/>
    <x v="4"/>
    <x v="18"/>
    <n v="2"/>
    <n v="336651"/>
    <s v="0002-0004"/>
    <n v="4"/>
    <n v="5461730"/>
    <s v=""/>
    <s v="BOX E BOX"/>
    <x v="4"/>
    <n v="1.034"/>
    <n v="20.68"/>
    <n v="1"/>
    <x v="7"/>
    <x v="12"/>
    <n v="550"/>
    <n v="1880"/>
    <d v="2026-05-14T13:09:08"/>
    <x v="18"/>
    <m/>
    <m/>
    <m/>
    <m/>
    <m/>
    <m/>
    <m/>
    <m/>
    <s v="N/R"/>
    <s v="N/R"/>
    <s v="N/R"/>
    <s v="N/R"/>
    <m/>
    <s v="N/R"/>
    <s v="N/R"/>
    <s v="N/R"/>
    <s v="N/R"/>
    <m/>
  </r>
  <r>
    <x v="4"/>
    <s v="Dep."/>
    <m/>
    <d v="2026-05-27T00:00:00"/>
    <d v="2026-05-05T00:00:00"/>
    <d v="2026-05-27T00:00:00"/>
    <s v="INC08-FB"/>
    <x v="4"/>
    <x v="18"/>
    <n v="2"/>
    <n v="336651"/>
    <s v="0002-0005"/>
    <n v="5"/>
    <n v="5461731"/>
    <s v=""/>
    <s v="BOX E BOX"/>
    <x v="4"/>
    <n v="0.92249999999999999"/>
    <n v="18.45"/>
    <n v="1"/>
    <x v="7"/>
    <x v="13"/>
    <n v="500"/>
    <n v="1845"/>
    <d v="2026-05-14T13:09:08"/>
    <x v="1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4"/>
    <s v="Dep."/>
    <m/>
    <d v="2026-05-27T00:00:00"/>
    <d v="2026-05-05T00:00:00"/>
    <d v="2026-05-27T00:00:00"/>
    <s v="INC08-FB"/>
    <x v="4"/>
    <x v="18"/>
    <n v="2"/>
    <n v="336651"/>
    <s v="0002-0006"/>
    <n v="6"/>
    <n v="5461732"/>
    <s v=""/>
    <s v="BOX E BOX"/>
    <x v="4"/>
    <n v="0.92249999999999999"/>
    <n v="18.45"/>
    <n v="1"/>
    <x v="7"/>
    <x v="13"/>
    <n v="500"/>
    <n v="1845"/>
    <d v="2026-05-14T13:09:08"/>
    <x v="18"/>
    <m/>
    <m/>
    <m/>
    <m/>
    <s v="N/R"/>
    <s v="N/R"/>
    <s v="N/R"/>
    <s v="N/R"/>
    <s v="N/R"/>
    <s v="N/R"/>
    <s v="N/R"/>
    <s v="N/R"/>
    <m/>
    <s v="N/R"/>
    <s v="N/R"/>
    <s v="N/R"/>
    <s v="N/R"/>
    <m/>
  </r>
  <r>
    <x v="8"/>
    <s v="Sim"/>
    <m/>
    <d v="2026-05-27T00:00:00"/>
    <d v="2026-05-04T00:00:00"/>
    <d v="2026-05-27T00:00:00"/>
    <s v="ACD06-TF"/>
    <x v="2"/>
    <x v="18"/>
    <e v="#N/A"/>
    <n v="336674"/>
    <s v="0000-0001"/>
    <n v="1"/>
    <n v="5461805"/>
    <s v=""/>
    <s v="MG ALUM E VIDRO"/>
    <x v="8"/>
    <n v="1.3435999999999999"/>
    <n v="20.153199999999998"/>
    <n v="1"/>
    <x v="22"/>
    <x v="6"/>
    <n v="689"/>
    <n v="1950"/>
    <d v="2026-05-14T14:23:44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7T00:00:00"/>
    <d v="2026-05-05T00:00:00"/>
    <d v="2026-05-27T00:00:00"/>
    <s v="INC08-TF"/>
    <x v="4"/>
    <x v="18"/>
    <n v="2"/>
    <n v="336709"/>
    <s v="0000-0001"/>
    <n v="1"/>
    <n v="5462147"/>
    <s v=""/>
    <s v="ULIANA"/>
    <x v="4"/>
    <n v="2.7277"/>
    <n v="54.553199999999997"/>
    <n v="1"/>
    <x v="7"/>
    <x v="6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7T00:00:00"/>
    <d v="2026-05-05T00:00:00"/>
    <d v="2026-05-27T00:00:00"/>
    <s v="INC08-TF"/>
    <x v="4"/>
    <x v="18"/>
    <n v="2"/>
    <n v="336709"/>
    <s v="0000-0002"/>
    <n v="2"/>
    <n v="5462148"/>
    <s v=""/>
    <s v="ULIANA"/>
    <x v="4"/>
    <n v="2.7277"/>
    <n v="54.553199999999997"/>
    <n v="1"/>
    <x v="7"/>
    <x v="6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7T00:00:00"/>
    <d v="2026-05-05T00:00:00"/>
    <d v="2026-05-27T00:00:00"/>
    <s v="INC08-TF"/>
    <x v="4"/>
    <x v="18"/>
    <n v="2"/>
    <n v="336709"/>
    <s v="0000-0003"/>
    <n v="3"/>
    <n v="5462149"/>
    <s v=""/>
    <s v="ULIANA"/>
    <x v="4"/>
    <n v="2.7277"/>
    <n v="54.553199999999997"/>
    <n v="1"/>
    <x v="7"/>
    <x v="6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7T00:00:00"/>
    <d v="2026-05-05T00:00:00"/>
    <d v="2026-05-27T00:00:00"/>
    <s v="INC08-TF"/>
    <x v="4"/>
    <x v="18"/>
    <n v="2"/>
    <n v="336709"/>
    <s v="0000-0004"/>
    <n v="4"/>
    <n v="5462150"/>
    <s v=""/>
    <s v="ULIANA"/>
    <x v="4"/>
    <n v="2.7277"/>
    <n v="54.553199999999997"/>
    <n v="1"/>
    <x v="7"/>
    <x v="6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7T00:00:00"/>
    <d v="2026-05-05T00:00:00"/>
    <d v="2026-05-27T00:00:00"/>
    <s v="INC08-TF"/>
    <x v="4"/>
    <x v="18"/>
    <n v="2"/>
    <n v="336709"/>
    <s v="0000-0005"/>
    <n v="5"/>
    <n v="5462151"/>
    <s v=""/>
    <s v="ULIANA"/>
    <x v="4"/>
    <n v="2.7277"/>
    <n v="54.553199999999997"/>
    <n v="1"/>
    <x v="7"/>
    <x v="6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4"/>
    <s v="Dep."/>
    <m/>
    <d v="2026-05-27T00:00:00"/>
    <d v="2026-05-05T00:00:00"/>
    <d v="2026-05-27T00:00:00"/>
    <s v="INC08-TF"/>
    <x v="4"/>
    <x v="18"/>
    <n v="2"/>
    <n v="336709"/>
    <s v="0000-0006"/>
    <n v="6"/>
    <n v="5462152"/>
    <s v=""/>
    <s v="ULIANA"/>
    <x v="4"/>
    <n v="2.7277"/>
    <n v="54.553199999999997"/>
    <n v="1"/>
    <x v="7"/>
    <x v="6"/>
    <n v="1063"/>
    <n v="2566"/>
    <d v="2026-05-14T15:27:06"/>
    <x v="18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LMLT06-PF"/>
    <x v="4"/>
    <x v="19"/>
    <n v="4"/>
    <n v="333367"/>
    <s v="0000-0001"/>
    <n v="1"/>
    <n v="5438742"/>
    <s v=""/>
    <s v="JCI ESQ"/>
    <x v="21"/>
    <n v="0.73080000000000001"/>
    <n v="10.9617"/>
    <n v="1"/>
    <x v="3"/>
    <x v="0"/>
    <n v="351"/>
    <n v="2082"/>
    <d v="2026-04-30T13:51:59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1"/>
    <n v="1"/>
    <n v="5458465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2"/>
    <n v="2"/>
    <n v="5458466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3"/>
    <n v="3"/>
    <n v="5458467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4"/>
    <n v="4"/>
    <n v="5458468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5"/>
    <n v="5"/>
    <n v="5458469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6"/>
    <n v="6"/>
    <n v="5458470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7"/>
    <n v="7"/>
    <n v="5458471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8"/>
    <n v="8"/>
    <n v="5458472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09"/>
    <n v="9"/>
    <n v="5458473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10"/>
    <n v="10"/>
    <n v="5458474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11"/>
    <n v="11"/>
    <n v="5458475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12"/>
    <n v="12"/>
    <n v="5458476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13"/>
    <n v="13"/>
    <n v="5458477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14"/>
    <n v="14"/>
    <n v="5458478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15"/>
    <n v="15"/>
    <n v="5458479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MBI03-CC"/>
    <x v="4"/>
    <x v="19"/>
    <n v="1"/>
    <n v="336225"/>
    <s v="0000-0016"/>
    <n v="16"/>
    <n v="5458480"/>
    <s v=""/>
    <s v="ALUMETRIA ESQ"/>
    <x v="21"/>
    <n v="0.20380000000000001"/>
    <n v="1.5288999999999999"/>
    <n v="1"/>
    <x v="6"/>
    <x v="11"/>
    <n v="450"/>
    <n v="453"/>
    <d v="2026-05-14T11:48:41"/>
    <x v="19"/>
    <m/>
    <m/>
    <s v="N/R"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17"/>
    <n v="17"/>
    <n v="5458481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18"/>
    <n v="18"/>
    <n v="5458482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19"/>
    <n v="19"/>
    <n v="5458483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0"/>
    <n v="20"/>
    <n v="5458484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1"/>
    <n v="21"/>
    <n v="5458485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2"/>
    <n v="22"/>
    <n v="5458486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3"/>
    <n v="23"/>
    <n v="5458487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4"/>
    <n v="24"/>
    <n v="5458488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5"/>
    <n v="25"/>
    <n v="5458489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6"/>
    <n v="26"/>
    <n v="5458490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7"/>
    <n v="27"/>
    <n v="5458491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8"/>
    <n v="28"/>
    <n v="5458492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29"/>
    <n v="29"/>
    <n v="5458493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0"/>
    <n v="30"/>
    <n v="5458494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1"/>
    <n v="31"/>
    <n v="5458495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2"/>
    <n v="32"/>
    <n v="5458496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3"/>
    <n v="33"/>
    <n v="5458497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4"/>
    <n v="34"/>
    <n v="5458498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5"/>
    <n v="35"/>
    <n v="5458499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6"/>
    <n v="36"/>
    <n v="5458500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7"/>
    <n v="37"/>
    <n v="5458501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8"/>
    <n v="38"/>
    <n v="5458502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39"/>
    <n v="39"/>
    <n v="5458503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0"/>
    <n v="40"/>
    <n v="5458504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1"/>
    <n v="41"/>
    <n v="5458505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2"/>
    <n v="42"/>
    <n v="5458506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3"/>
    <n v="43"/>
    <n v="5458507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4"/>
    <n v="44"/>
    <n v="5458508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5"/>
    <n v="45"/>
    <n v="5458509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6"/>
    <n v="46"/>
    <n v="5458510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7"/>
    <n v="47"/>
    <n v="5458511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8"/>
    <n v="48"/>
    <n v="5458512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49"/>
    <n v="49"/>
    <n v="5458513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0"/>
    <n v="50"/>
    <n v="5458514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1"/>
    <n v="51"/>
    <n v="5458515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2"/>
    <n v="52"/>
    <n v="5458516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3"/>
    <n v="53"/>
    <n v="5458517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4"/>
    <n v="54"/>
    <n v="5458518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5"/>
    <n v="55"/>
    <n v="5458519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6"/>
    <n v="56"/>
    <n v="5458520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7"/>
    <n v="57"/>
    <n v="5458521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8"/>
    <n v="58"/>
    <n v="5458522"/>
    <s v=""/>
    <s v="ALUMETRIA ESQ"/>
    <x v="21"/>
    <n v="0.46850000000000003"/>
    <n v="7.0274999999999999"/>
    <n v="1"/>
    <x v="9"/>
    <x v="6"/>
    <n v="5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59"/>
    <n v="59"/>
    <n v="5458523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0"/>
    <n v="60"/>
    <n v="5458524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1"/>
    <n v="61"/>
    <n v="5458525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2"/>
    <n v="62"/>
    <n v="5458526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3"/>
    <n v="63"/>
    <n v="5458527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4"/>
    <n v="64"/>
    <n v="5458528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5"/>
    <n v="65"/>
    <n v="5458529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6"/>
    <n v="66"/>
    <n v="5458530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7"/>
    <n v="67"/>
    <n v="5458531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8"/>
    <n v="68"/>
    <n v="5458532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69"/>
    <n v="69"/>
    <n v="5458533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0"/>
    <n v="70"/>
    <n v="5458534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1"/>
    <n v="71"/>
    <n v="5458535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2"/>
    <n v="72"/>
    <n v="5458536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3"/>
    <n v="73"/>
    <n v="5458537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4"/>
    <n v="74"/>
    <n v="5458538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5"/>
    <n v="75"/>
    <n v="5458539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6"/>
    <n v="76"/>
    <n v="5458540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7"/>
    <n v="77"/>
    <n v="5458541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8"/>
    <n v="78"/>
    <n v="5458542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79"/>
    <n v="79"/>
    <n v="5458543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0"/>
    <n v="80"/>
    <n v="5458544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1"/>
    <n v="81"/>
    <n v="5458545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2"/>
    <n v="82"/>
    <n v="5458546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3"/>
    <n v="83"/>
    <n v="5458547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4"/>
    <n v="84"/>
    <n v="5458548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5"/>
    <n v="85"/>
    <n v="5458549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6"/>
    <n v="86"/>
    <n v="5458550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7"/>
    <n v="87"/>
    <n v="5458551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8"/>
    <n v="88"/>
    <n v="5458552"/>
    <s v=""/>
    <s v="ALUMETRIA ESQ"/>
    <x v="21"/>
    <n v="1.3402000000000001"/>
    <n v="20.103400000000001"/>
    <n v="1"/>
    <x v="9"/>
    <x v="6"/>
    <n v="6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89"/>
    <n v="89"/>
    <n v="5458553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0"/>
    <n v="90"/>
    <n v="5458554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1"/>
    <n v="91"/>
    <n v="5458555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2"/>
    <n v="92"/>
    <n v="5458556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3"/>
    <n v="93"/>
    <n v="5458557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4"/>
    <n v="94"/>
    <n v="5458558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5"/>
    <n v="95"/>
    <n v="5458559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6"/>
    <n v="96"/>
    <n v="5458560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7"/>
    <n v="97"/>
    <n v="5458561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8"/>
    <n v="98"/>
    <n v="5458562"/>
    <s v=""/>
    <s v="ALUMETRIA ESQ"/>
    <x v="21"/>
    <n v="0.44019999999999998"/>
    <n v="6.6032000000000002"/>
    <n v="1"/>
    <x v="9"/>
    <x v="6"/>
    <n v="668"/>
    <n v="659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099"/>
    <n v="99"/>
    <n v="5458563"/>
    <s v=""/>
    <s v="ALUMETRIA ESQ"/>
    <x v="21"/>
    <n v="1.7298"/>
    <n v="25.947399999999998"/>
    <n v="1"/>
    <x v="9"/>
    <x v="6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0"/>
    <n v="100"/>
    <n v="5458564"/>
    <s v=""/>
    <s v="ALUMETRIA ESQ"/>
    <x v="21"/>
    <n v="1.7298"/>
    <n v="25.947399999999998"/>
    <n v="1"/>
    <x v="9"/>
    <x v="6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1"/>
    <n v="101"/>
    <n v="5458565"/>
    <s v=""/>
    <s v="ALUMETRIA ESQ"/>
    <x v="21"/>
    <n v="1.7298"/>
    <n v="25.947399999999998"/>
    <n v="1"/>
    <x v="9"/>
    <x v="6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2"/>
    <n v="102"/>
    <n v="5458566"/>
    <s v=""/>
    <s v="ALUMETRIA ESQ"/>
    <x v="21"/>
    <n v="1.7298"/>
    <n v="25.947399999999998"/>
    <n v="1"/>
    <x v="9"/>
    <x v="6"/>
    <n v="8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3"/>
    <n v="103"/>
    <n v="5458567"/>
    <s v=""/>
    <s v="ALUMETRIA ESQ"/>
    <x v="21"/>
    <n v="2.2168000000000001"/>
    <n v="33.252400000000002"/>
    <n v="1"/>
    <x v="9"/>
    <x v="6"/>
    <n v="11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4"/>
    <n v="104"/>
    <n v="5458568"/>
    <s v=""/>
    <s v="ALUMETRIA ESQ"/>
    <x v="21"/>
    <n v="2.2168000000000001"/>
    <n v="33.252400000000002"/>
    <n v="1"/>
    <x v="9"/>
    <x v="6"/>
    <n v="11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5"/>
    <n v="105"/>
    <n v="5458569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6"/>
    <n v="106"/>
    <n v="5458570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7"/>
    <n v="107"/>
    <n v="5458571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8"/>
    <n v="108"/>
    <n v="5458572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09"/>
    <n v="109"/>
    <n v="5458573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0"/>
    <n v="110"/>
    <n v="5458574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1"/>
    <n v="111"/>
    <n v="5458575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2"/>
    <n v="112"/>
    <n v="5458576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3"/>
    <n v="113"/>
    <n v="5458577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4"/>
    <n v="114"/>
    <n v="5458578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5"/>
    <n v="115"/>
    <n v="5458579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6"/>
    <n v="116"/>
    <n v="5458580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7"/>
    <n v="117"/>
    <n v="5458581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8"/>
    <n v="118"/>
    <n v="5458582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19"/>
    <n v="119"/>
    <n v="5458583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0"/>
    <n v="120"/>
    <n v="5458584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1"/>
    <n v="121"/>
    <n v="5458585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2"/>
    <n v="122"/>
    <n v="5458586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3"/>
    <n v="123"/>
    <n v="5458587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4"/>
    <n v="124"/>
    <n v="5458588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5"/>
    <n v="125"/>
    <n v="5458589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6"/>
    <n v="126"/>
    <n v="5458590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7"/>
    <n v="127"/>
    <n v="5458591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8"/>
    <n v="128"/>
    <n v="5458592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29"/>
    <n v="129"/>
    <n v="5458593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0"/>
    <n v="130"/>
    <n v="5458594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1"/>
    <n v="131"/>
    <n v="5458595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2"/>
    <n v="132"/>
    <n v="5458596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3"/>
    <n v="133"/>
    <n v="5458597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4"/>
    <n v="134"/>
    <n v="5458598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5"/>
    <n v="135"/>
    <n v="5458599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6"/>
    <n v="136"/>
    <n v="5458600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7"/>
    <n v="137"/>
    <n v="5458601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8"/>
    <n v="138"/>
    <n v="5458602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39"/>
    <n v="139"/>
    <n v="5458603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0"/>
    <n v="140"/>
    <n v="5458604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1"/>
    <n v="141"/>
    <n v="5458605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2"/>
    <n v="142"/>
    <n v="5458606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3"/>
    <n v="143"/>
    <n v="5458607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4"/>
    <n v="144"/>
    <n v="5458608"/>
    <s v=""/>
    <s v="ALUMETRIA ESQ"/>
    <x v="21"/>
    <n v="0.56220000000000003"/>
    <n v="8.4329999999999998"/>
    <n v="1"/>
    <x v="9"/>
    <x v="6"/>
    <n v="6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5"/>
    <n v="145"/>
    <n v="5458609"/>
    <s v=""/>
    <s v="ALUMETRIA ESQ"/>
    <x v="21"/>
    <n v="0.60899999999999999"/>
    <n v="9.1356999999999999"/>
    <n v="1"/>
    <x v="9"/>
    <x v="6"/>
    <n v="65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6"/>
    <n v="146"/>
    <n v="5458610"/>
    <s v=""/>
    <s v="ALUMETRIA ESQ"/>
    <x v="21"/>
    <n v="0.60899999999999999"/>
    <n v="9.1356999999999999"/>
    <n v="1"/>
    <x v="9"/>
    <x v="6"/>
    <n v="65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7"/>
    <n v="147"/>
    <n v="5458611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8"/>
    <n v="148"/>
    <n v="5458612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49"/>
    <n v="149"/>
    <n v="5458613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0"/>
    <n v="150"/>
    <n v="5458614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1"/>
    <n v="151"/>
    <n v="5458615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2"/>
    <n v="152"/>
    <n v="5458616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3"/>
    <n v="153"/>
    <n v="5458617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4"/>
    <n v="154"/>
    <n v="5458618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5"/>
    <n v="155"/>
    <n v="5458619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6"/>
    <n v="156"/>
    <n v="5458620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7"/>
    <n v="157"/>
    <n v="5458621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8"/>
    <n v="158"/>
    <n v="5458622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59"/>
    <n v="159"/>
    <n v="5458623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0"/>
    <n v="160"/>
    <n v="5458624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1"/>
    <n v="161"/>
    <n v="5458625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2"/>
    <n v="162"/>
    <n v="5458626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3"/>
    <n v="163"/>
    <n v="5458627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4"/>
    <n v="164"/>
    <n v="5458628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5"/>
    <n v="165"/>
    <n v="5458629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6"/>
    <n v="166"/>
    <n v="5458630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7"/>
    <n v="167"/>
    <n v="5458631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8"/>
    <n v="168"/>
    <n v="5458632"/>
    <s v=""/>
    <s v="ALUMETRIA ESQ"/>
    <x v="21"/>
    <n v="0.65590000000000004"/>
    <n v="9.8384999999999998"/>
    <n v="1"/>
    <x v="9"/>
    <x v="6"/>
    <n v="700"/>
    <n v="9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69"/>
    <n v="169"/>
    <n v="5458633"/>
    <s v=""/>
    <s v="ALUMETRIA ESQ"/>
    <x v="21"/>
    <n v="0.755"/>
    <n v="11.3246"/>
    <n v="1"/>
    <x v="9"/>
    <x v="6"/>
    <n v="902"/>
    <n v="8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0"/>
    <n v="170"/>
    <n v="5458634"/>
    <s v=""/>
    <s v="ALUMETRIA ESQ"/>
    <x v="21"/>
    <n v="0.755"/>
    <n v="11.3246"/>
    <n v="1"/>
    <x v="9"/>
    <x v="6"/>
    <n v="902"/>
    <n v="837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1"/>
    <n v="171"/>
    <n v="5458635"/>
    <s v=""/>
    <s v="ALUMETRIA ESQ"/>
    <x v="21"/>
    <n v="0.9506"/>
    <n v="14.259399999999999"/>
    <n v="1"/>
    <x v="9"/>
    <x v="6"/>
    <n v="4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2"/>
    <n v="172"/>
    <n v="5458636"/>
    <s v=""/>
    <s v="ALUMETRIA ESQ"/>
    <x v="21"/>
    <n v="0.9506"/>
    <n v="14.259399999999999"/>
    <n v="1"/>
    <x v="9"/>
    <x v="6"/>
    <n v="48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3"/>
    <n v="173"/>
    <n v="5458637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4"/>
    <n v="174"/>
    <n v="5458638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5"/>
    <n v="175"/>
    <n v="5458639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6"/>
    <n v="176"/>
    <n v="5458640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7"/>
    <n v="177"/>
    <n v="5458641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8"/>
    <n v="178"/>
    <n v="5458642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79"/>
    <n v="179"/>
    <n v="5458643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80"/>
    <n v="180"/>
    <n v="5458644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81"/>
    <n v="181"/>
    <n v="5458645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82"/>
    <n v="182"/>
    <n v="5458646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83"/>
    <n v="183"/>
    <n v="5458647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INC06-TF"/>
    <x v="4"/>
    <x v="19"/>
    <n v="2"/>
    <n v="336225"/>
    <s v="0000-0184"/>
    <n v="184"/>
    <n v="5458648"/>
    <s v=""/>
    <s v="ALUMETRIA ESQ"/>
    <x v="21"/>
    <n v="1.2427999999999999"/>
    <n v="18.642399999999999"/>
    <n v="1"/>
    <x v="9"/>
    <x v="6"/>
    <n v="638"/>
    <n v="1948"/>
    <d v="2026-05-14T11:48:41"/>
    <x v="19"/>
    <m/>
    <m/>
    <m/>
    <m/>
    <s v="N/R"/>
    <s v="N/R"/>
    <s v="N/R"/>
    <s v="N/R"/>
    <s v="N/R"/>
    <s v="N/R"/>
    <s v="N/R"/>
    <m/>
    <m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225"/>
    <s v="0000-0185"/>
    <n v="185"/>
    <n v="5458649"/>
    <s v=""/>
    <s v="ALUMETRIA ESQ"/>
    <x v="21"/>
    <n v="1.8654999999999999"/>
    <n v="37.308999999999997"/>
    <n v="1"/>
    <x v="1"/>
    <x v="0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225"/>
    <s v="0000-0186"/>
    <n v="186"/>
    <n v="5458650"/>
    <s v=""/>
    <s v="ALUMETRIA ESQ"/>
    <x v="21"/>
    <n v="1.8654999999999999"/>
    <n v="37.308999999999997"/>
    <n v="1"/>
    <x v="1"/>
    <x v="0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225"/>
    <s v="0000-0187"/>
    <n v="187"/>
    <n v="5458651"/>
    <s v=""/>
    <s v="ALUMETRIA ESQ"/>
    <x v="21"/>
    <n v="1.8654999999999999"/>
    <n v="37.308999999999997"/>
    <n v="1"/>
    <x v="1"/>
    <x v="0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225"/>
    <s v="0000-0188"/>
    <n v="188"/>
    <n v="5458652"/>
    <s v=""/>
    <s v="ALUMETRIA ESQ"/>
    <x v="21"/>
    <n v="1.8654999999999999"/>
    <n v="37.308999999999997"/>
    <n v="1"/>
    <x v="1"/>
    <x v="0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225"/>
    <s v="0000-0189"/>
    <n v="189"/>
    <n v="5458653"/>
    <s v=""/>
    <s v="ALUMETRIA ESQ"/>
    <x v="21"/>
    <n v="1.8654999999999999"/>
    <n v="37.308999999999997"/>
    <n v="1"/>
    <x v="1"/>
    <x v="0"/>
    <n v="1477"/>
    <n v="1263"/>
    <d v="2026-05-14T11:48:41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LT06-PF"/>
    <x v="4"/>
    <x v="19"/>
    <n v="4"/>
    <n v="336352"/>
    <s v="0000-0001"/>
    <n v="1"/>
    <n v="5459724"/>
    <s v=""/>
    <s v="LORIVAL "/>
    <x v="21"/>
    <n v="1.5256000000000001"/>
    <n v="22.883800000000001"/>
    <n v="1"/>
    <x v="3"/>
    <x v="0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LT06-PF"/>
    <x v="4"/>
    <x v="19"/>
    <n v="4"/>
    <n v="336352"/>
    <s v="0000-0002"/>
    <n v="2"/>
    <n v="5459725"/>
    <s v=""/>
    <s v="LORIVAL "/>
    <x v="21"/>
    <n v="1.5256000000000001"/>
    <n v="22.883800000000001"/>
    <n v="1"/>
    <x v="3"/>
    <x v="0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LT06-PF"/>
    <x v="4"/>
    <x v="19"/>
    <n v="4"/>
    <n v="336352"/>
    <s v="0000-0003"/>
    <n v="3"/>
    <n v="5459726"/>
    <s v=""/>
    <s v="LORIVAL "/>
    <x v="21"/>
    <n v="1.5256000000000001"/>
    <n v="22.883800000000001"/>
    <n v="1"/>
    <x v="3"/>
    <x v="0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LT06-PF"/>
    <x v="4"/>
    <x v="19"/>
    <n v="4"/>
    <n v="336352"/>
    <s v="0000-0004"/>
    <n v="4"/>
    <n v="5459727"/>
    <s v=""/>
    <s v="LORIVAL "/>
    <x v="21"/>
    <n v="1.5256000000000001"/>
    <n v="22.883800000000001"/>
    <n v="1"/>
    <x v="3"/>
    <x v="0"/>
    <n v="737"/>
    <n v="207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352"/>
    <s v="0000-0005"/>
    <n v="5"/>
    <n v="5459728"/>
    <s v=""/>
    <s v="LORIVAL "/>
    <x v="21"/>
    <n v="1.1242000000000001"/>
    <n v="22.4846"/>
    <n v="1"/>
    <x v="1"/>
    <x v="0"/>
    <n v="1668"/>
    <n v="674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352"/>
    <s v="0000-0006"/>
    <n v="6"/>
    <n v="5459729"/>
    <s v=""/>
    <s v="LORIVAL "/>
    <x v="21"/>
    <n v="1.1242000000000001"/>
    <n v="22.4846"/>
    <n v="1"/>
    <x v="1"/>
    <x v="0"/>
    <n v="1668"/>
    <n v="674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352"/>
    <s v="0000-0007"/>
    <n v="7"/>
    <n v="5459730"/>
    <s v=""/>
    <s v="LORIVAL "/>
    <x v="21"/>
    <n v="1.7"/>
    <n v="34"/>
    <n v="1"/>
    <x v="1"/>
    <x v="0"/>
    <n v="850"/>
    <n v="200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352"/>
    <s v="0000-0008"/>
    <n v="8"/>
    <n v="5459731"/>
    <s v=""/>
    <s v="LORIVAL "/>
    <x v="21"/>
    <n v="1.7"/>
    <n v="34"/>
    <n v="1"/>
    <x v="1"/>
    <x v="0"/>
    <n v="850"/>
    <n v="200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1"/>
    <s v="Sim"/>
    <m/>
    <d v="2026-05-28T00:00:00"/>
    <d v="2026-05-04T00:00:00"/>
    <d v="2026-05-28T00:00:00"/>
    <s v="LMINC08-PF"/>
    <x v="4"/>
    <x v="19"/>
    <n v="4"/>
    <n v="336352"/>
    <s v="0000-0009"/>
    <n v="9"/>
    <n v="5459732"/>
    <s v=""/>
    <s v="LORIVAL "/>
    <x v="21"/>
    <n v="1.7"/>
    <n v="34"/>
    <n v="1"/>
    <x v="1"/>
    <x v="0"/>
    <n v="850"/>
    <n v="2000"/>
    <d v="2026-05-13T16:38:38"/>
    <x v="19"/>
    <m/>
    <m/>
    <m/>
    <s v="N/R"/>
    <s v="N/R"/>
    <s v="N/R"/>
    <s v="N/R"/>
    <s v="N/R"/>
    <s v="N/R"/>
    <s v="N/R"/>
    <s v="N/R"/>
    <s v="N/R"/>
    <s v="N/R"/>
    <s v="N/R"/>
    <s v="N/R"/>
    <s v="N/R"/>
    <s v="N/R"/>
    <m/>
  </r>
  <r>
    <x v="2"/>
    <s v="Não"/>
    <m/>
    <d v="2026-05-28T00:00:00"/>
    <d v="2026-05-04T00:00:00"/>
    <d v="2026-05-28T00:00:00"/>
    <s v="INC08-TES12"/>
    <x v="2"/>
    <x v="19"/>
    <e v="#N/A"/>
    <n v="336511"/>
    <s v="0002-0002"/>
    <n v="2"/>
    <n v="5460705"/>
    <s v=""/>
    <s v="SERGIO MARCIO MILANI"/>
    <x v="2"/>
    <n v="0.24010000000000001"/>
    <n v="4.8014999999999999"/>
    <n v="1"/>
    <x v="7"/>
    <x v="37"/>
    <n v="495"/>
    <n v="485"/>
    <d v="2026-05-14T09:44:53"/>
    <x v="19"/>
    <m/>
    <m/>
    <m/>
    <m/>
    <m/>
    <m/>
    <m/>
    <m/>
    <s v="N/R"/>
    <s v="N/R"/>
    <s v="N/R"/>
    <m/>
    <m/>
    <s v="N/R"/>
    <s v="N/R"/>
    <m/>
    <m/>
    <m/>
  </r>
  <r>
    <x v="21"/>
    <s v="Sim"/>
    <m/>
    <d v="2026-05-28T00:00:00"/>
    <d v="2026-05-04T00:00:00"/>
    <d v="2026-05-28T00:00:00"/>
    <s v="ESIA06-EF"/>
    <x v="2"/>
    <x v="19"/>
    <e v="#N/A"/>
    <n v="336581"/>
    <s v="0001-0001"/>
    <n v="1"/>
    <n v="5461139"/>
    <s v=""/>
    <s v="JCI ESQ"/>
    <x v="21"/>
    <n v="1.0371999999999999"/>
    <n v="15.5581"/>
    <n v="1"/>
    <x v="26"/>
    <x v="3"/>
    <n v="1007"/>
    <n v="103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x v="21"/>
    <s v="Sim"/>
    <m/>
    <d v="2026-05-28T00:00:00"/>
    <d v="2026-05-04T00:00:00"/>
    <d v="2026-05-28T00:00:00"/>
    <s v="ESIA06-EF"/>
    <x v="2"/>
    <x v="19"/>
    <e v="#N/A"/>
    <n v="336581"/>
    <s v="0001-0002"/>
    <n v="2"/>
    <n v="5461140"/>
    <s v=""/>
    <s v="JCI ESQ"/>
    <x v="21"/>
    <n v="1.0371999999999999"/>
    <n v="15.5581"/>
    <n v="1"/>
    <x v="26"/>
    <x v="3"/>
    <n v="1007"/>
    <n v="103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x v="21"/>
    <s v="Sim"/>
    <m/>
    <d v="2026-05-28T00:00:00"/>
    <d v="2026-05-04T00:00:00"/>
    <d v="2026-05-28T00:00:00"/>
    <s v="ESIA06-EF"/>
    <x v="2"/>
    <x v="19"/>
    <e v="#N/A"/>
    <n v="336581"/>
    <s v="0002-0003"/>
    <n v="3"/>
    <n v="5461141"/>
    <s v=""/>
    <s v="JCI ESQ"/>
    <x v="21"/>
    <n v="3.8639999999999999"/>
    <n v="57.96"/>
    <n v="1"/>
    <x v="26"/>
    <x v="3"/>
    <n v="2100"/>
    <n v="184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x v="21"/>
    <s v="Sim"/>
    <m/>
    <d v="2026-05-28T00:00:00"/>
    <d v="2026-05-04T00:00:00"/>
    <d v="2026-05-28T00:00:00"/>
    <s v="ESIA06-EF"/>
    <x v="2"/>
    <x v="19"/>
    <e v="#N/A"/>
    <n v="336581"/>
    <s v="0003-0004"/>
    <n v="4"/>
    <n v="5461142"/>
    <s v=""/>
    <s v="JCI ESQ"/>
    <x v="21"/>
    <n v="2.2799999999999998"/>
    <n v="34.200000000000003"/>
    <n v="1"/>
    <x v="26"/>
    <x v="3"/>
    <n v="2000"/>
    <n v="114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x v="21"/>
    <s v="Sim"/>
    <m/>
    <d v="2026-05-28T00:00:00"/>
    <d v="2026-05-04T00:00:00"/>
    <d v="2026-05-28T00:00:00"/>
    <s v="ESIA06-EF"/>
    <x v="2"/>
    <x v="19"/>
    <e v="#N/A"/>
    <n v="336581"/>
    <s v="0004-0005"/>
    <n v="5"/>
    <n v="5461143"/>
    <s v=""/>
    <s v="JCI ESQ"/>
    <x v="21"/>
    <n v="0.79310000000000003"/>
    <n v="11.8965"/>
    <n v="1"/>
    <x v="26"/>
    <x v="3"/>
    <n v="770"/>
    <n v="1030"/>
    <d v="2026-05-14T10:50:03"/>
    <x v="19"/>
    <m/>
    <m/>
    <m/>
    <m/>
    <s v="N/R"/>
    <s v="N/R"/>
    <s v="N/R"/>
    <s v="N/R"/>
    <s v="N/R"/>
    <s v="N/R"/>
    <s v="N/R"/>
    <m/>
    <s v="N/R"/>
    <s v="N/R"/>
    <s v="N/R"/>
    <m/>
    <s v="N/R"/>
    <m/>
  </r>
  <r>
    <x v="21"/>
    <s v="Sim"/>
    <m/>
    <d v="2026-05-28T00:00:00"/>
    <d v="2026-05-04T00:00:00"/>
    <d v="2026-05-28T00:00:00"/>
    <s v="ESIA06-EE"/>
    <x v="2"/>
    <x v="19"/>
    <e v="#N/A"/>
    <n v="336581"/>
    <s v="0005-0006"/>
    <n v="6"/>
    <n v="5461144"/>
    <s v=""/>
    <s v="JCI ESQ"/>
    <x v="21"/>
    <n v="1.8128"/>
    <n v="27.192"/>
    <n v="1"/>
    <x v="26"/>
    <x v="4"/>
    <n v="1760"/>
    <n v="1030"/>
    <d v="2026-05-14T10:50:03"/>
    <x v="19"/>
    <m/>
    <m/>
    <m/>
    <m/>
    <m/>
    <m/>
    <m/>
    <m/>
    <s v="N/R"/>
    <s v="N/R"/>
    <s v="N/R"/>
    <m/>
    <s v="N/R"/>
    <s v="N/R"/>
    <s v="N/R"/>
    <m/>
    <s v="N/R"/>
    <m/>
  </r>
  <r>
    <x v="10"/>
    <s v="Não"/>
    <m/>
    <d v="2026-05-26T00:00:00"/>
    <d v="2026-05-26T00:00:00"/>
    <d v="2026-05-26T00:00:00"/>
    <s v="ESI04-EFA"/>
    <x v="4"/>
    <x v="19"/>
    <n v="1"/>
    <n v="336623"/>
    <s v="0000-0001"/>
    <n v="1"/>
    <n v="5461653"/>
    <s v=""/>
    <s v="SERGIO"/>
    <x v="10"/>
    <n v="1.45"/>
    <n v="14.5"/>
    <n v="1"/>
    <x v="5"/>
    <x v="27"/>
    <n v="1000"/>
    <n v="1450"/>
    <d v="2026-05-14T11:18:17"/>
    <x v="19"/>
    <m/>
    <m/>
    <m/>
    <m/>
    <m/>
    <m/>
    <s v="N/R"/>
    <s v="N/R"/>
    <s v="N/R"/>
    <s v="N/R"/>
    <s v="N/R"/>
    <m/>
    <s v="N/R"/>
    <m/>
    <s v="N/R"/>
    <m/>
    <s v="N/R"/>
    <m/>
  </r>
  <r>
    <x v="19"/>
    <s v="Não"/>
    <m/>
    <d v="2026-05-29T00:00:00"/>
    <d v="2026-05-05T00:00:00"/>
    <d v="2026-05-29T00:00:00"/>
    <s v="INC06-LTF"/>
    <x v="2"/>
    <x v="20"/>
    <e v="#N/A"/>
    <n v="336455"/>
    <s v="0000-0001"/>
    <n v="1"/>
    <n v="5461577"/>
    <s v=""/>
    <s v="DIVIBRAS"/>
    <x v="19"/>
    <n v="1.5960000000000001"/>
    <n v="23.94"/>
    <n v="1"/>
    <x v="9"/>
    <x v="29"/>
    <n v="133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x v="19"/>
    <s v="Não"/>
    <m/>
    <d v="2026-05-29T00:00:00"/>
    <d v="2026-05-05T00:00:00"/>
    <d v="2026-05-29T00:00:00"/>
    <s v="INC06-LTF"/>
    <x v="2"/>
    <x v="20"/>
    <e v="#N/A"/>
    <n v="336455"/>
    <s v="0000-0001"/>
    <n v="1"/>
    <n v="5461578"/>
    <s v=""/>
    <s v="DIVIBRAS"/>
    <x v="19"/>
    <n v="1.5960000000000001"/>
    <n v="23.94"/>
    <n v="1"/>
    <x v="9"/>
    <x v="29"/>
    <n v="133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x v="19"/>
    <s v="Não"/>
    <m/>
    <d v="2026-05-29T00:00:00"/>
    <d v="2026-05-05T00:00:00"/>
    <d v="2026-05-29T00:00:00"/>
    <s v="INC06-LTF"/>
    <x v="2"/>
    <x v="20"/>
    <e v="#N/A"/>
    <n v="336455"/>
    <s v="0000-0002"/>
    <n v="2"/>
    <n v="5461579"/>
    <s v=""/>
    <s v="DIVIBRAS"/>
    <x v="19"/>
    <n v="1.62"/>
    <n v="24.3"/>
    <n v="1"/>
    <x v="9"/>
    <x v="29"/>
    <n v="135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x v="19"/>
    <s v="Não"/>
    <m/>
    <d v="2026-05-29T00:00:00"/>
    <d v="2026-05-05T00:00:00"/>
    <d v="2026-05-29T00:00:00"/>
    <s v="INC06-LTF"/>
    <x v="2"/>
    <x v="20"/>
    <e v="#N/A"/>
    <n v="336455"/>
    <s v="0000-0002"/>
    <n v="2"/>
    <n v="5461580"/>
    <s v=""/>
    <s v="DIVIBRAS"/>
    <x v="19"/>
    <n v="1.62"/>
    <n v="24.3"/>
    <n v="1"/>
    <x v="9"/>
    <x v="29"/>
    <n v="135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x v="19"/>
    <s v="Não"/>
    <m/>
    <d v="2026-05-29T00:00:00"/>
    <d v="2026-05-05T00:00:00"/>
    <d v="2026-05-29T00:00:00"/>
    <s v="INC06-LTF"/>
    <x v="2"/>
    <x v="20"/>
    <e v="#N/A"/>
    <n v="336455"/>
    <s v="0000-0003"/>
    <n v="3"/>
    <n v="5461581"/>
    <s v=""/>
    <s v="DIVIBRAS"/>
    <x v="19"/>
    <n v="1.296"/>
    <n v="19.440000000000001"/>
    <n v="1"/>
    <x v="9"/>
    <x v="29"/>
    <n v="108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x v="19"/>
    <s v="Não"/>
    <m/>
    <d v="2026-05-29T00:00:00"/>
    <d v="2026-05-05T00:00:00"/>
    <d v="2026-05-29T00:00:00"/>
    <s v="INC06-LTF"/>
    <x v="2"/>
    <x v="20"/>
    <e v="#N/A"/>
    <n v="336455"/>
    <s v="0000-0003"/>
    <n v="3"/>
    <n v="5461582"/>
    <s v=""/>
    <s v="DIVIBRAS"/>
    <x v="19"/>
    <n v="1.296"/>
    <n v="19.440000000000001"/>
    <n v="1"/>
    <x v="9"/>
    <x v="29"/>
    <n v="1080"/>
    <n v="1200"/>
    <d v="2026-05-14T13:21:09"/>
    <x v="20"/>
    <m/>
    <m/>
    <m/>
    <m/>
    <s v="N/R"/>
    <s v="N/R"/>
    <s v="N/R"/>
    <s v="N/R"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1"/>
    <n v="1"/>
    <n v="5461034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1"/>
    <n v="1"/>
    <n v="5461035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2"/>
    <n v="2"/>
    <n v="5461036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2"/>
    <n v="2"/>
    <n v="5461037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3"/>
    <n v="3"/>
    <n v="5461038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3"/>
    <n v="3"/>
    <n v="5461039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4"/>
    <n v="4"/>
    <n v="5461040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4"/>
    <n v="4"/>
    <n v="5461041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5"/>
    <n v="5"/>
    <n v="5461042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5"/>
    <n v="5"/>
    <n v="5461043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6"/>
    <n v="6"/>
    <n v="5461044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6"/>
    <n v="6"/>
    <n v="5461045"/>
    <s v=""/>
    <s v="EFATA ESQ"/>
    <x v="18"/>
    <n v="0.6734"/>
    <n v="10.101000000000001"/>
    <n v="1"/>
    <x v="9"/>
    <x v="38"/>
    <n v="1005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7"/>
    <n v="7"/>
    <n v="5461046"/>
    <s v=""/>
    <s v="EFATA ESQ"/>
    <x v="18"/>
    <n v="0.63849999999999996"/>
    <n v="9.5775000000000006"/>
    <n v="1"/>
    <x v="9"/>
    <x v="38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7"/>
    <n v="7"/>
    <n v="5461047"/>
    <s v=""/>
    <s v="EFATA ESQ"/>
    <x v="18"/>
    <n v="0.63849999999999996"/>
    <n v="9.5775000000000006"/>
    <n v="1"/>
    <x v="9"/>
    <x v="38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8"/>
    <n v="8"/>
    <n v="5461048"/>
    <s v=""/>
    <s v="EFATA ESQ"/>
    <x v="18"/>
    <n v="0.63849999999999996"/>
    <n v="9.5775000000000006"/>
    <n v="1"/>
    <x v="9"/>
    <x v="38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8"/>
    <n v="8"/>
    <n v="5461049"/>
    <s v=""/>
    <s v="EFATA ESQ"/>
    <x v="18"/>
    <n v="0.63849999999999996"/>
    <n v="9.5775000000000006"/>
    <n v="1"/>
    <x v="9"/>
    <x v="38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9"/>
    <n v="9"/>
    <n v="5461050"/>
    <s v=""/>
    <s v="EFATA ESQ"/>
    <x v="18"/>
    <n v="0.63849999999999996"/>
    <n v="9.5775000000000006"/>
    <n v="1"/>
    <x v="9"/>
    <x v="38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09"/>
    <n v="9"/>
    <n v="5461051"/>
    <s v=""/>
    <s v="EFATA ESQ"/>
    <x v="18"/>
    <n v="0.63849999999999996"/>
    <n v="9.5775000000000006"/>
    <n v="1"/>
    <x v="9"/>
    <x v="38"/>
    <n v="95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0"/>
    <n v="10"/>
    <n v="5461052"/>
    <s v=""/>
    <s v="EFATA ESQ"/>
    <x v="18"/>
    <n v="0.60299999999999998"/>
    <n v="9.0449999999999999"/>
    <n v="1"/>
    <x v="9"/>
    <x v="38"/>
    <n v="90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0"/>
    <n v="10"/>
    <n v="5461053"/>
    <s v=""/>
    <s v="EFATA ESQ"/>
    <x v="18"/>
    <n v="0.60299999999999998"/>
    <n v="9.0449999999999999"/>
    <n v="1"/>
    <x v="9"/>
    <x v="38"/>
    <n v="90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1"/>
    <n v="11"/>
    <n v="5461054"/>
    <s v=""/>
    <s v="EFATA ESQ"/>
    <x v="18"/>
    <n v="0.68540000000000001"/>
    <n v="10.281000000000001"/>
    <n v="1"/>
    <x v="9"/>
    <x v="38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1"/>
    <n v="11"/>
    <n v="5461055"/>
    <s v=""/>
    <s v="EFATA ESQ"/>
    <x v="18"/>
    <n v="0.68540000000000001"/>
    <n v="10.281000000000001"/>
    <n v="1"/>
    <x v="9"/>
    <x v="38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2"/>
    <n v="12"/>
    <n v="5461056"/>
    <s v=""/>
    <s v="EFATA ESQ"/>
    <x v="18"/>
    <n v="0.56279999999999997"/>
    <n v="8.4420000000000002"/>
    <n v="1"/>
    <x v="9"/>
    <x v="38"/>
    <n v="84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2"/>
    <n v="12"/>
    <n v="5461057"/>
    <s v=""/>
    <s v="EFATA ESQ"/>
    <x v="18"/>
    <n v="0.56279999999999997"/>
    <n v="8.4420000000000002"/>
    <n v="1"/>
    <x v="9"/>
    <x v="38"/>
    <n v="840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3"/>
    <n v="13"/>
    <n v="5461058"/>
    <s v=""/>
    <s v="EFATA ESQ"/>
    <x v="18"/>
    <n v="0.68540000000000001"/>
    <n v="10.281000000000001"/>
    <n v="1"/>
    <x v="9"/>
    <x v="38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3"/>
    <n v="13"/>
    <n v="5461059"/>
    <s v=""/>
    <s v="EFATA ESQ"/>
    <x v="18"/>
    <n v="0.68540000000000001"/>
    <n v="10.281000000000001"/>
    <n v="1"/>
    <x v="9"/>
    <x v="38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4"/>
    <n v="14"/>
    <n v="5461060"/>
    <s v=""/>
    <s v="EFATA ESQ"/>
    <x v="18"/>
    <n v="0.68540000000000001"/>
    <n v="10.281000000000001"/>
    <n v="1"/>
    <x v="9"/>
    <x v="38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8"/>
    <s v="Sim"/>
    <m/>
    <d v="2026-05-29T00:00:00"/>
    <d v="2026-05-07T00:00:00"/>
    <d v="2026-05-29T00:00:00"/>
    <s v="INC06-LTE"/>
    <x v="2"/>
    <x v="20"/>
    <e v="#N/A"/>
    <n v="336462"/>
    <s v="0000-0014"/>
    <n v="14"/>
    <n v="5461061"/>
    <s v=""/>
    <s v="EFATA ESQ"/>
    <x v="18"/>
    <n v="0.68540000000000001"/>
    <n v="10.281000000000001"/>
    <n v="1"/>
    <x v="9"/>
    <x v="38"/>
    <n v="1023"/>
    <n v="670"/>
    <d v="2026-05-14T10:37:05"/>
    <x v="20"/>
    <m/>
    <m/>
    <m/>
    <m/>
    <m/>
    <m/>
    <m/>
    <m/>
    <s v="N/R"/>
    <s v="N/R"/>
    <m/>
    <m/>
    <m/>
    <s v="N/R"/>
    <s v="N/R"/>
    <m/>
    <s v="N/R"/>
    <m/>
  </r>
  <r>
    <x v="13"/>
    <s v="Sim"/>
    <m/>
    <d v="2026-05-29T00:00:00"/>
    <d v="2026-05-08T00:00:00"/>
    <d v="2026-05-29T00:00:00"/>
    <s v="INC10-TES16"/>
    <x v="2"/>
    <x v="20"/>
    <e v="#N/A"/>
    <n v="336463"/>
    <s v="0001-0001"/>
    <n v="1"/>
    <n v="5460547"/>
    <s v=""/>
    <s v="VIDROSHOP"/>
    <x v="13"/>
    <n v="1.7934000000000001"/>
    <n v="44.836199999999998"/>
    <n v="1"/>
    <x v="11"/>
    <x v="39"/>
    <n v="828"/>
    <n v="2166"/>
    <d v="2026-05-14T09:02:16"/>
    <x v="20"/>
    <m/>
    <m/>
    <m/>
    <m/>
    <m/>
    <m/>
    <m/>
    <m/>
    <s v="N/R"/>
    <s v="N/R"/>
    <s v="N/R"/>
    <m/>
    <m/>
    <s v="N/R"/>
    <s v="N/R"/>
    <m/>
    <m/>
    <m/>
  </r>
  <r>
    <x v="13"/>
    <s v="Sim"/>
    <m/>
    <d v="2026-05-29T00:00:00"/>
    <d v="2026-05-08T00:00:00"/>
    <d v="2026-05-29T00:00:00"/>
    <s v="INC10-TES16"/>
    <x v="2"/>
    <x v="20"/>
    <e v="#N/A"/>
    <n v="336463"/>
    <s v="0002-0002"/>
    <n v="2"/>
    <n v="5460548"/>
    <s v=""/>
    <s v="VIDROSHOP"/>
    <x v="13"/>
    <n v="1.7802"/>
    <n v="44.505000000000003"/>
    <n v="1"/>
    <x v="11"/>
    <x v="39"/>
    <n v="828"/>
    <n v="2150"/>
    <d v="2026-05-14T09:02:16"/>
    <x v="20"/>
    <m/>
    <m/>
    <m/>
    <m/>
    <m/>
    <m/>
    <m/>
    <m/>
    <s v="N/R"/>
    <s v="N/R"/>
    <s v="N/R"/>
    <m/>
    <m/>
    <s v="N/R"/>
    <s v="N/R"/>
    <m/>
    <m/>
    <m/>
  </r>
  <r>
    <x v="0"/>
    <s v="Não"/>
    <m/>
    <d v="2026-05-30T00:00:00"/>
    <d v="2026-05-05T00:00:00"/>
    <d v="2026-05-30T00:00:00"/>
    <s v="INC10-TFA"/>
    <x v="2"/>
    <x v="21"/>
    <e v="#N/A"/>
    <n v="333310"/>
    <s v="0000-0001"/>
    <n v="1"/>
    <n v="5438549"/>
    <s v=""/>
    <s v="IMPERGLASS"/>
    <x v="0"/>
    <n v="2.6339999999999999"/>
    <n v="65.849999999999994"/>
    <n v="1"/>
    <x v="11"/>
    <x v="40"/>
    <n v="878"/>
    <n v="3000"/>
    <d v="2026-04-30T10:30:27"/>
    <x v="21"/>
    <m/>
    <m/>
    <m/>
    <m/>
    <m/>
    <m/>
    <s v="N/R"/>
    <s v="N/R"/>
    <s v="N/R"/>
    <s v="N/R"/>
    <s v="N/R"/>
    <m/>
    <m/>
    <m/>
    <s v="N/R"/>
    <s v="N/R"/>
    <s v="N/R"/>
    <m/>
  </r>
  <r>
    <x v="0"/>
    <s v="Não"/>
    <m/>
    <d v="2026-05-30T00:00:00"/>
    <d v="2026-05-05T00:00:00"/>
    <d v="2026-05-30T00:00:00"/>
    <s v="INC10-TE16"/>
    <x v="4"/>
    <x v="21"/>
    <n v="2"/>
    <n v="333310"/>
    <s v="0001-0002"/>
    <n v="2"/>
    <n v="5438550"/>
    <s v=""/>
    <s v="IMPERGLASS"/>
    <x v="0"/>
    <n v="2.6833999999999998"/>
    <n v="67.083699999999993"/>
    <n v="1"/>
    <x v="11"/>
    <x v="8"/>
    <n v="890"/>
    <n v="3015"/>
    <d v="2026-04-30T10:30:27"/>
    <x v="21"/>
    <m/>
    <m/>
    <m/>
    <m/>
    <m/>
    <m/>
    <m/>
    <m/>
    <s v="N/R"/>
    <s v="N/R"/>
    <s v="N/R"/>
    <m/>
    <m/>
    <s v="N/R"/>
    <s v="N/R"/>
    <s v="N/R"/>
    <s v="N/R"/>
    <m/>
  </r>
  <r>
    <x v="0"/>
    <s v="Não"/>
    <m/>
    <d v="2026-05-30T00:00:00"/>
    <d v="2026-05-05T00:00:00"/>
    <d v="2026-05-30T00:00:00"/>
    <s v="INC10-TE16"/>
    <x v="4"/>
    <x v="21"/>
    <n v="2"/>
    <n v="333310"/>
    <s v="0001-0003"/>
    <n v="3"/>
    <n v="5438551"/>
    <s v=""/>
    <s v="IMPERGLASS"/>
    <x v="0"/>
    <n v="2.6833999999999998"/>
    <n v="67.083699999999993"/>
    <n v="1"/>
    <x v="11"/>
    <x v="8"/>
    <n v="890"/>
    <n v="3015"/>
    <d v="2026-04-30T10:30:27"/>
    <x v="21"/>
    <m/>
    <m/>
    <m/>
    <m/>
    <m/>
    <m/>
    <m/>
    <m/>
    <s v="N/R"/>
    <s v="N/R"/>
    <s v="N/R"/>
    <m/>
    <m/>
    <s v="N/R"/>
    <s v="N/R"/>
    <s v="N/R"/>
    <s v="N/R"/>
    <m/>
  </r>
  <r>
    <x v="4"/>
    <s v="Dep."/>
    <m/>
    <d v="2026-05-30T00:00:00"/>
    <d v="2026-05-05T00:00:00"/>
    <d v="2026-05-30T00:00:00"/>
    <s v="INC06-TFS"/>
    <x v="2"/>
    <x v="21"/>
    <e v="#N/A"/>
    <n v="336056"/>
    <s v="0000-0001"/>
    <n v="1"/>
    <n v="5457173"/>
    <s v=""/>
    <s v="ESQ VISUAL"/>
    <x v="4"/>
    <n v="1.4567000000000001"/>
    <n v="21.850300000000001"/>
    <n v="1"/>
    <x v="9"/>
    <x v="36"/>
    <n v="724"/>
    <n v="2012"/>
    <d v="2026-05-12T16:26:27"/>
    <x v="21"/>
    <m/>
    <m/>
    <m/>
    <m/>
    <s v="N/R"/>
    <s v="N/R"/>
    <s v="N/R"/>
    <s v="N/R"/>
    <s v="N/R"/>
    <s v="N/R"/>
    <s v="N/R"/>
    <m/>
    <m/>
    <s v="N/R"/>
    <s v="N/R"/>
    <m/>
    <m/>
    <m/>
  </r>
  <r>
    <x v="7"/>
    <s v="Dep."/>
    <m/>
    <d v="2026-05-30T00:00:00"/>
    <d v="2026-05-04T00:00:00"/>
    <d v="2026-05-30T00:00:00"/>
    <s v="INC10-TEMK"/>
    <x v="2"/>
    <x v="21"/>
    <e v="#N/A"/>
    <n v="336457"/>
    <s v="0000-0001"/>
    <n v="1"/>
    <n v="5460489"/>
    <s v=""/>
    <s v="ILUMINOX"/>
    <x v="7"/>
    <n v="1.6769000000000001"/>
    <n v="41.922499999999999"/>
    <n v="1"/>
    <x v="11"/>
    <x v="33"/>
    <n v="2045"/>
    <n v="820"/>
    <d v="2026-05-14T08:38:13"/>
    <x v="21"/>
    <m/>
    <m/>
    <m/>
    <m/>
    <m/>
    <m/>
    <m/>
    <m/>
    <s v="N/R"/>
    <s v="N/R"/>
    <s v="N/R"/>
    <m/>
    <m/>
    <m/>
    <s v="N/R"/>
    <m/>
    <s v="N/R"/>
    <m/>
  </r>
  <r>
    <x v="7"/>
    <s v="Dep."/>
    <m/>
    <d v="2026-05-30T00:00:00"/>
    <d v="2026-05-04T00:00:00"/>
    <d v="2026-05-30T00:00:00"/>
    <s v="INC10-TEMK"/>
    <x v="2"/>
    <x v="21"/>
    <e v="#N/A"/>
    <n v="336457"/>
    <s v="0000-0002"/>
    <n v="2"/>
    <n v="5460490"/>
    <s v=""/>
    <s v="ILUMINOX"/>
    <x v="7"/>
    <n v="1.7137"/>
    <n v="42.842799999999997"/>
    <n v="1"/>
    <x v="11"/>
    <x v="33"/>
    <n v="2095"/>
    <n v="818"/>
    <d v="2026-05-14T08:38:13"/>
    <x v="21"/>
    <m/>
    <m/>
    <m/>
    <m/>
    <m/>
    <m/>
    <m/>
    <m/>
    <s v="N/R"/>
    <s v="N/R"/>
    <s v="N/R"/>
    <m/>
    <m/>
    <m/>
    <s v="N/R"/>
    <m/>
    <s v="N/R"/>
    <m/>
  </r>
  <r>
    <x v="7"/>
    <s v="Dep."/>
    <m/>
    <d v="2026-05-30T00:00:00"/>
    <d v="2026-05-04T00:00:00"/>
    <d v="2026-05-30T00:00:00"/>
    <s v="INC10-TEMK"/>
    <x v="2"/>
    <x v="21"/>
    <e v="#N/A"/>
    <n v="336457"/>
    <s v="0000-0003"/>
    <n v="3"/>
    <n v="5460491"/>
    <s v=""/>
    <s v="ILUMINOX"/>
    <x v="7"/>
    <n v="2.4857999999999998"/>
    <n v="62.143700000000003"/>
    <n v="1"/>
    <x v="11"/>
    <x v="33"/>
    <n v="3050"/>
    <n v="815"/>
    <d v="2026-05-14T08:38:13"/>
    <x v="21"/>
    <m/>
    <m/>
    <m/>
    <m/>
    <m/>
    <m/>
    <m/>
    <m/>
    <s v="N/R"/>
    <s v="N/R"/>
    <s v="N/R"/>
    <m/>
    <m/>
    <m/>
    <s v="N/R"/>
    <m/>
    <s v="N/R"/>
    <m/>
  </r>
  <r>
    <x v="7"/>
    <s v="Dep."/>
    <m/>
    <d v="2026-05-30T00:00:00"/>
    <d v="2026-05-04T00:00:00"/>
    <d v="2026-05-30T00:00:00"/>
    <s v="INC10-TEMK"/>
    <x v="2"/>
    <x v="21"/>
    <e v="#N/A"/>
    <n v="336457"/>
    <s v="0000-0004"/>
    <n v="4"/>
    <n v="5460492"/>
    <s v=""/>
    <s v="ILUMINOX"/>
    <x v="7"/>
    <n v="1.8806"/>
    <n v="47.0139"/>
    <n v="1"/>
    <x v="11"/>
    <x v="33"/>
    <n v="2285"/>
    <n v="823"/>
    <d v="2026-05-14T08:38:13"/>
    <x v="21"/>
    <m/>
    <m/>
    <m/>
    <m/>
    <m/>
    <m/>
    <m/>
    <m/>
    <s v="N/R"/>
    <s v="N/R"/>
    <s v="N/R"/>
    <m/>
    <m/>
    <m/>
    <s v="N/R"/>
    <m/>
    <s v="N/R"/>
    <m/>
  </r>
  <r>
    <x v="7"/>
    <s v="Dep."/>
    <m/>
    <d v="2026-05-30T00:00:00"/>
    <d v="2026-05-04T00:00:00"/>
    <d v="2026-05-30T00:00:00"/>
    <s v="INC10-TEMK"/>
    <x v="2"/>
    <x v="21"/>
    <e v="#N/A"/>
    <n v="336457"/>
    <s v="0000-0005"/>
    <n v="5"/>
    <n v="5460493"/>
    <s v=""/>
    <s v="ILUMINOX"/>
    <x v="7"/>
    <n v="1.681"/>
    <n v="42.024700000000003"/>
    <n v="1"/>
    <x v="11"/>
    <x v="33"/>
    <n v="2055"/>
    <n v="818"/>
    <d v="2026-05-14T08:38:13"/>
    <x v="21"/>
    <m/>
    <m/>
    <m/>
    <m/>
    <m/>
    <m/>
    <m/>
    <m/>
    <s v="N/R"/>
    <s v="N/R"/>
    <s v="N/R"/>
    <m/>
    <m/>
    <m/>
    <s v="N/R"/>
    <m/>
    <s v="N/R"/>
    <m/>
  </r>
  <r>
    <x v="21"/>
    <s v="Sim"/>
    <m/>
    <d v="2026-05-31T00:00:00"/>
    <d v="2026-05-04T00:00:00"/>
    <d v="2026-05-31T00:00:00"/>
    <s v="INC06-LTEMK"/>
    <x v="2"/>
    <x v="22"/>
    <e v="#N/A"/>
    <n v="336144"/>
    <s v="0000-0001"/>
    <n v="1"/>
    <n v="5457981"/>
    <s v=""/>
    <s v="EXPERT ESQ"/>
    <x v="21"/>
    <n v="3.8106"/>
    <n v="57.158999999999999"/>
    <n v="1"/>
    <x v="9"/>
    <x v="41"/>
    <n v="2920"/>
    <n v="1305"/>
    <d v="2026-05-12T17:58:59"/>
    <x v="22"/>
    <m/>
    <m/>
    <m/>
    <m/>
    <m/>
    <m/>
    <m/>
    <m/>
    <s v="N/R"/>
    <s v="N/R"/>
    <m/>
    <m/>
    <m/>
    <m/>
    <s v="N/R"/>
    <m/>
    <s v="N/R"/>
    <m/>
  </r>
  <r>
    <x v="21"/>
    <s v="Sim"/>
    <m/>
    <d v="2026-05-31T00:00:00"/>
    <d v="2026-05-04T00:00:00"/>
    <d v="2026-05-31T00:00:00"/>
    <s v="INC06-LTEMK"/>
    <x v="2"/>
    <x v="22"/>
    <e v="#N/A"/>
    <n v="336144"/>
    <s v="0000-0001"/>
    <n v="1"/>
    <n v="5457982"/>
    <s v=""/>
    <s v="EXPERT ESQ"/>
    <x v="21"/>
    <n v="3.8106"/>
    <n v="57.158999999999999"/>
    <n v="1"/>
    <x v="9"/>
    <x v="41"/>
    <n v="2920"/>
    <n v="1305"/>
    <d v="2026-05-12T17:58:59"/>
    <x v="22"/>
    <m/>
    <m/>
    <m/>
    <m/>
    <m/>
    <m/>
    <m/>
    <m/>
    <s v="N/R"/>
    <s v="N/R"/>
    <m/>
    <m/>
    <m/>
    <m/>
    <s v="N/R"/>
    <m/>
    <s v="N/R"/>
    <m/>
  </r>
  <r>
    <x v="21"/>
    <s v="Sim"/>
    <m/>
    <d v="2026-05-31T00:00:00"/>
    <d v="2026-05-04T00:00:00"/>
    <d v="2026-05-31T00:00:00"/>
    <s v="INC06-LTEMK"/>
    <x v="2"/>
    <x v="22"/>
    <e v="#N/A"/>
    <n v="336144"/>
    <s v="0000-0002"/>
    <n v="2"/>
    <n v="5457984"/>
    <s v=""/>
    <s v="EXPERT ESQ"/>
    <x v="21"/>
    <n v="1.4298999999999999"/>
    <n v="21.448499999999999"/>
    <n v="1"/>
    <x v="9"/>
    <x v="41"/>
    <n v="1580"/>
    <n v="905"/>
    <d v="2026-05-12T17:58:59"/>
    <x v="22"/>
    <m/>
    <m/>
    <m/>
    <m/>
    <m/>
    <m/>
    <m/>
    <m/>
    <s v="N/R"/>
    <s v="N/R"/>
    <m/>
    <m/>
    <m/>
    <m/>
    <s v="N/R"/>
    <m/>
    <s v="N/R"/>
    <m/>
  </r>
  <r>
    <x v="21"/>
    <s v="Sim"/>
    <m/>
    <d v="2026-05-31T00:00:00"/>
    <d v="2026-05-04T00:00:00"/>
    <d v="2026-05-31T00:00:00"/>
    <s v="INC06-LTEMK"/>
    <x v="2"/>
    <x v="22"/>
    <e v="#N/A"/>
    <n v="336144"/>
    <s v="0000-0002"/>
    <n v="2"/>
    <n v="5457985"/>
    <s v=""/>
    <s v="EXPERT ESQ"/>
    <x v="21"/>
    <n v="1.4298999999999999"/>
    <n v="21.448499999999999"/>
    <n v="1"/>
    <x v="9"/>
    <x v="41"/>
    <n v="1580"/>
    <n v="905"/>
    <d v="2026-05-12T17:58:59"/>
    <x v="22"/>
    <m/>
    <m/>
    <m/>
    <m/>
    <m/>
    <m/>
    <m/>
    <m/>
    <s v="N/R"/>
    <s v="N/R"/>
    <m/>
    <m/>
    <m/>
    <m/>
    <s v="N/R"/>
    <m/>
    <s v="N/R"/>
    <m/>
  </r>
  <r>
    <x v="21"/>
    <s v="Sim"/>
    <m/>
    <d v="2026-05-31T00:00:00"/>
    <d v="2026-05-04T00:00:00"/>
    <d v="2026-05-31T00:00:00"/>
    <s v="INC06-LTEMK"/>
    <x v="2"/>
    <x v="22"/>
    <e v="#N/A"/>
    <n v="336144"/>
    <s v="0000-0003"/>
    <n v="3"/>
    <n v="5457987"/>
    <s v=""/>
    <s v="EXPERT ESQ"/>
    <x v="21"/>
    <n v="3.7961999999999998"/>
    <n v="56.942999999999998"/>
    <n v="1"/>
    <x v="9"/>
    <x v="41"/>
    <n v="2775"/>
    <n v="1368"/>
    <d v="2026-05-12T17:58:59"/>
    <x v="22"/>
    <m/>
    <m/>
    <m/>
    <m/>
    <m/>
    <m/>
    <m/>
    <m/>
    <s v="N/R"/>
    <s v="N/R"/>
    <m/>
    <m/>
    <m/>
    <m/>
    <s v="N/R"/>
    <m/>
    <s v="N/R"/>
    <m/>
  </r>
  <r>
    <x v="21"/>
    <s v="Sim"/>
    <m/>
    <d v="2026-05-31T00:00:00"/>
    <d v="2026-05-04T00:00:00"/>
    <d v="2026-05-31T00:00:00"/>
    <s v="INC06-LTEMK"/>
    <x v="2"/>
    <x v="22"/>
    <e v="#N/A"/>
    <n v="336144"/>
    <s v="0000-0003"/>
    <n v="3"/>
    <n v="5457988"/>
    <s v=""/>
    <s v="EXPERT ESQ"/>
    <x v="21"/>
    <n v="3.7961999999999998"/>
    <n v="56.942999999999998"/>
    <n v="1"/>
    <x v="9"/>
    <x v="41"/>
    <n v="2775"/>
    <n v="1368"/>
    <d v="2026-05-12T17:58:59"/>
    <x v="22"/>
    <m/>
    <m/>
    <m/>
    <m/>
    <m/>
    <m/>
    <m/>
    <m/>
    <s v="N/R"/>
    <s v="N/R"/>
    <m/>
    <m/>
    <m/>
    <m/>
    <s v="N/R"/>
    <m/>
    <s v="N/R"/>
    <m/>
  </r>
  <r>
    <x v="10"/>
    <s v="Não"/>
    <m/>
    <d v="2026-05-30T00:00:00"/>
    <d v="2026-05-30T00:00:00"/>
    <d v="2026-05-30T00:00:00"/>
    <s v="ESI04-EFR"/>
    <x v="2"/>
    <x v="23"/>
    <e v="#N/A"/>
    <n v="336623"/>
    <s v="0000-0002"/>
    <n v="2"/>
    <n v="5461654"/>
    <s v=""/>
    <s v="SERGIO"/>
    <x v="10"/>
    <n v="0.64"/>
    <n v="6.4"/>
    <n v="1"/>
    <x v="5"/>
    <x v="42"/>
    <n v="800"/>
    <n v="800"/>
    <d v="2026-05-14T11:18:17"/>
    <x v="23"/>
    <m/>
    <m/>
    <m/>
    <m/>
    <s v="N/R"/>
    <s v="N/R"/>
    <s v="N/R"/>
    <s v="N/R"/>
    <s v="N/R"/>
    <s v="N/R"/>
    <s v="N/R"/>
    <m/>
    <s v="N/R"/>
    <s v="N/R"/>
    <s v="N/R"/>
    <m/>
    <s v="N/R"/>
    <m/>
  </r>
  <r>
    <x v="4"/>
    <s v="Dep."/>
    <m/>
    <d v="2026-06-03T00:00:00"/>
    <d v="2026-05-05T00:00:00"/>
    <d v="2026-06-03T00:00:00"/>
    <s v="INC08-TES16"/>
    <x v="4"/>
    <x v="24"/>
    <n v="2"/>
    <n v="336747"/>
    <s v="0001-0001"/>
    <n v="1"/>
    <n v="5462499"/>
    <s v=""/>
    <s v="ULIBOX"/>
    <x v="4"/>
    <n v="1.42"/>
    <n v="28.399699999999999"/>
    <n v="1"/>
    <x v="7"/>
    <x v="39"/>
    <n v="684"/>
    <n v="2076"/>
    <d v="2026-05-14T16:33:45"/>
    <x v="24"/>
    <m/>
    <m/>
    <m/>
    <m/>
    <m/>
    <m/>
    <m/>
    <m/>
    <s v="N/R"/>
    <s v="N/R"/>
    <s v="N/R"/>
    <m/>
    <m/>
    <s v="N/R"/>
    <s v="N/R"/>
    <m/>
    <m/>
    <m/>
  </r>
  <r>
    <x v="5"/>
    <e v="#N/A"/>
    <m/>
    <e v="#N/A"/>
    <e v="#N/A"/>
    <e v="#N/A"/>
    <s v="-"/>
    <x v="0"/>
    <x v="25"/>
    <e v="#N/A"/>
    <m/>
    <n v="3138"/>
    <m/>
    <m/>
    <m/>
    <m/>
    <x v="23"/>
    <n v="4031.3597999999715"/>
    <n v="72306.733950000053"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  <r>
    <x v="5"/>
    <e v="#N/A"/>
    <m/>
    <e v="#N/A"/>
    <e v="#N/A"/>
    <e v="#N/A"/>
    <s v="-"/>
    <x v="0"/>
    <x v="25"/>
    <e v="#N/A"/>
    <m/>
    <m/>
    <m/>
    <m/>
    <m/>
    <m/>
    <x v="23"/>
    <m/>
    <m/>
    <m/>
    <x v="27"/>
    <x v="43"/>
    <m/>
    <m/>
    <m/>
    <x v="25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297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>
  <location ref="A3:V67" firstHeaderRow="1" firstDataRow="2" firstDataCol="1"/>
  <pivotFields count="42">
    <pivotField showAll="0"/>
    <pivotField showAll="0"/>
    <pivotField numFmtId="14" showAll="0"/>
    <pivotField numFmtId="14" showAll="0"/>
    <pivotField showAll="0" defaultSubtotal="0"/>
    <pivotField showAll="0" defaultSubtotal="0"/>
    <pivotField numFmtId="1"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25">
        <item x="10"/>
        <item x="21"/>
        <item h="1" x="11"/>
        <item h="1" x="22"/>
        <item h="1" x="0"/>
        <item h="1" x="18"/>
        <item x="7"/>
        <item h="1" x="16"/>
        <item x="2"/>
        <item x="6"/>
        <item x="9"/>
        <item x="15"/>
        <item h="1" x="19"/>
        <item h="1" x="14"/>
        <item h="1" x="1"/>
        <item h="1" x="4"/>
        <item h="1" x="3"/>
        <item h="1" x="20"/>
        <item h="1" x="17"/>
        <item h="1" x="13"/>
        <item x="12"/>
        <item x="8"/>
        <item h="1" x="23"/>
        <item h="1" x="5"/>
        <item t="default"/>
      </items>
    </pivotField>
    <pivotField dataField="1" showAll="0"/>
    <pivotField showAll="0"/>
    <pivotField showAll="0"/>
    <pivotField axis="axisRow" showAll="0">
      <items count="55">
        <item m="1" x="40"/>
        <item m="1" x="52"/>
        <item m="1" x="38"/>
        <item m="1" x="50"/>
        <item x="5"/>
        <item x="10"/>
        <item x="8"/>
        <item m="1" x="47"/>
        <item x="2"/>
        <item x="4"/>
        <item x="9"/>
        <item x="7"/>
        <item x="11"/>
        <item x="20"/>
        <item m="1" x="39"/>
        <item x="1"/>
        <item m="1" x="28"/>
        <item x="3"/>
        <item x="16"/>
        <item x="14"/>
        <item x="23"/>
        <item x="0"/>
        <item m="1" x="29"/>
        <item m="1" x="35"/>
        <item x="6"/>
        <item x="17"/>
        <item m="1" x="32"/>
        <item m="1" x="34"/>
        <item m="1" x="53"/>
        <item x="19"/>
        <item m="1" x="45"/>
        <item x="27"/>
        <item x="18"/>
        <item x="15"/>
        <item x="12"/>
        <item x="22"/>
        <item m="1" x="49"/>
        <item m="1" x="36"/>
        <item m="1" x="37"/>
        <item m="1" x="42"/>
        <item m="1" x="30"/>
        <item x="25"/>
        <item m="1" x="46"/>
        <item m="1" x="48"/>
        <item m="1" x="44"/>
        <item m="1" x="31"/>
        <item x="24"/>
        <item m="1" x="33"/>
        <item x="13"/>
        <item x="21"/>
        <item m="1" x="43"/>
        <item m="1" x="51"/>
        <item m="1" x="41"/>
        <item x="26"/>
        <item t="default"/>
      </items>
    </pivotField>
    <pivotField showAll="0"/>
    <pivotField showAll="0"/>
    <pivotField showAll="0"/>
    <pivotField showAll="0"/>
    <pivotField axis="axisCol" showAll="0">
      <items count="47">
        <item m="1" x="26"/>
        <item m="1" x="38"/>
        <item m="1" x="44"/>
        <item m="1" x="33"/>
        <item x="0"/>
        <item m="1" x="41"/>
        <item m="1" x="36"/>
        <item m="1" x="42"/>
        <item m="1" x="30"/>
        <item m="1" x="39"/>
        <item m="1" x="45"/>
        <item m="1" x="34"/>
        <item x="1"/>
        <item m="1" x="43"/>
        <item m="1" x="31"/>
        <item x="2"/>
        <item m="1" x="28"/>
        <item m="1" x="40"/>
        <item x="3"/>
        <item m="1" x="35"/>
        <item m="1" x="29"/>
        <item x="5"/>
        <item x="6"/>
        <item x="7"/>
        <item x="9"/>
        <item x="13"/>
        <item x="14"/>
        <item x="15"/>
        <item x="16"/>
        <item m="1" x="27"/>
        <item x="25"/>
        <item m="1" x="32"/>
        <item x="4"/>
        <item x="8"/>
        <item x="12"/>
        <item x="19"/>
        <item m="1" x="37"/>
        <item x="10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8"/>
  </rowFields>
  <rowItems count="63">
    <i>
      <x/>
    </i>
    <i r="1">
      <x v="4"/>
    </i>
    <i r="1">
      <x v="5"/>
    </i>
    <i r="1">
      <x v="6"/>
    </i>
    <i r="1">
      <x v="8"/>
    </i>
    <i r="1">
      <x v="11"/>
    </i>
    <i r="1">
      <x v="24"/>
    </i>
    <i r="1">
      <x v="29"/>
    </i>
    <i r="1">
      <x v="41"/>
    </i>
    <i>
      <x v="1"/>
    </i>
    <i r="1">
      <x v="10"/>
    </i>
    <i r="1">
      <x v="11"/>
    </i>
    <i r="1">
      <x v="12"/>
    </i>
    <i r="1">
      <x v="15"/>
    </i>
    <i r="1">
      <x v="17"/>
    </i>
    <i r="1">
      <x v="24"/>
    </i>
    <i r="1">
      <x v="53"/>
    </i>
    <i>
      <x v="6"/>
    </i>
    <i r="1">
      <x v="4"/>
    </i>
    <i r="1">
      <x v="10"/>
    </i>
    <i r="1">
      <x v="11"/>
    </i>
    <i r="1">
      <x v="12"/>
    </i>
    <i r="1">
      <x v="15"/>
    </i>
    <i r="1">
      <x v="24"/>
    </i>
    <i>
      <x v="8"/>
    </i>
    <i r="1">
      <x v="4"/>
    </i>
    <i r="1">
      <x v="6"/>
    </i>
    <i r="1">
      <x v="8"/>
    </i>
    <i r="1">
      <x v="10"/>
    </i>
    <i r="1">
      <x v="11"/>
    </i>
    <i r="1">
      <x v="12"/>
    </i>
    <i r="1">
      <x v="29"/>
    </i>
    <i>
      <x v="9"/>
    </i>
    <i r="1">
      <x v="4"/>
    </i>
    <i r="1">
      <x v="6"/>
    </i>
    <i r="1">
      <x v="11"/>
    </i>
    <i>
      <x v="10"/>
    </i>
    <i r="1">
      <x v="4"/>
    </i>
    <i r="1">
      <x v="6"/>
    </i>
    <i r="1">
      <x v="10"/>
    </i>
    <i r="1">
      <x v="11"/>
    </i>
    <i r="1">
      <x v="12"/>
    </i>
    <i r="1">
      <x v="49"/>
    </i>
    <i>
      <x v="11"/>
    </i>
    <i r="1">
      <x v="6"/>
    </i>
    <i r="1">
      <x v="10"/>
    </i>
    <i r="1">
      <x v="11"/>
    </i>
    <i>
      <x v="20"/>
    </i>
    <i r="1">
      <x v="10"/>
    </i>
    <i r="1">
      <x v="11"/>
    </i>
    <i r="1">
      <x v="12"/>
    </i>
    <i r="1">
      <x v="15"/>
    </i>
    <i r="1">
      <x v="17"/>
    </i>
    <i r="1">
      <x v="19"/>
    </i>
    <i>
      <x v="21"/>
    </i>
    <i r="1">
      <x v="4"/>
    </i>
    <i r="1">
      <x v="10"/>
    </i>
    <i r="1">
      <x v="11"/>
    </i>
    <i r="1">
      <x v="12"/>
    </i>
    <i r="1">
      <x v="15"/>
    </i>
    <i r="1">
      <x v="17"/>
    </i>
    <i r="1">
      <x v="35"/>
    </i>
    <i t="grand">
      <x/>
    </i>
  </rowItems>
  <colFields count="1">
    <field x="23"/>
  </colFields>
  <colItems count="21">
    <i>
      <x v="12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3"/>
    </i>
    <i>
      <x v="44"/>
    </i>
    <i t="grand">
      <x/>
    </i>
  </colItems>
  <dataFields count="1">
    <dataField name="Soma de M2 Vendido" fld="15" baseField="0" baseItem="0"/>
  </dataFields>
  <formats count="19">
    <format dxfId="290">
      <pivotArea type="all" dataOnly="0" outline="0" fieldPosition="0"/>
    </format>
    <format dxfId="291">
      <pivotArea outline="0" collapsedLevelsAreSubtotals="1" fieldPosition="0"/>
    </format>
    <format dxfId="292">
      <pivotArea type="origin" dataOnly="0" labelOnly="1" outline="0" fieldPosition="0"/>
    </format>
    <format dxfId="293">
      <pivotArea field="23" type="button" dataOnly="0" labelOnly="1" outline="0" axis="axisCol" fieldPosition="0"/>
    </format>
    <format dxfId="294">
      <pivotArea type="topRight" dataOnly="0" labelOnly="1" outline="0" fieldPosition="0"/>
    </format>
    <format dxfId="295">
      <pivotArea field="14" type="button" dataOnly="0" labelOnly="1" outline="0" axis="axisRow" fieldPosition="0"/>
    </format>
    <format dxfId="296">
      <pivotArea dataOnly="0" labelOnly="1" fieldPosition="0">
        <references count="1">
          <reference field="14" count="0"/>
        </references>
      </pivotArea>
    </format>
    <format dxfId="297">
      <pivotArea dataOnly="0" labelOnly="1" grandRow="1" outline="0" fieldPosition="0"/>
    </format>
    <format dxfId="298">
      <pivotArea dataOnly="0" labelOnly="1" fieldPosition="0">
        <references count="2">
          <reference field="14" count="1" selected="0">
            <x v="0"/>
          </reference>
          <reference field="18" count="11">
            <x v="2"/>
            <x v="4"/>
            <x v="5"/>
            <x v="6"/>
            <x v="10"/>
            <x v="11"/>
            <x v="18"/>
            <x v="26"/>
            <x v="27"/>
            <x v="30"/>
            <x v="33"/>
          </reference>
        </references>
      </pivotArea>
    </format>
    <format dxfId="299">
      <pivotArea dataOnly="0" labelOnly="1" fieldPosition="0">
        <references count="2">
          <reference field="14" count="1" selected="0">
            <x v="1"/>
          </reference>
          <reference field="18" count="5">
            <x v="10"/>
            <x v="11"/>
            <x v="17"/>
            <x v="24"/>
            <x v="28"/>
          </reference>
        </references>
      </pivotArea>
    </format>
    <format dxfId="300">
      <pivotArea dataOnly="0" labelOnly="1" fieldPosition="0">
        <references count="2">
          <reference field="14" count="1" selected="0">
            <x v="6"/>
          </reference>
          <reference field="18" count="8">
            <x v="7"/>
            <x v="10"/>
            <x v="11"/>
            <x v="12"/>
            <x v="13"/>
            <x v="15"/>
            <x v="17"/>
            <x v="20"/>
          </reference>
        </references>
      </pivotArea>
    </format>
    <format dxfId="301">
      <pivotArea dataOnly="0" labelOnly="1" fieldPosition="0">
        <references count="2">
          <reference field="14" count="1" selected="0">
            <x v="8"/>
          </reference>
          <reference field="18" count="7">
            <x v="4"/>
            <x v="6"/>
            <x v="10"/>
            <x v="11"/>
            <x v="12"/>
            <x v="29"/>
            <x v="32"/>
          </reference>
        </references>
      </pivotArea>
    </format>
    <format dxfId="302">
      <pivotArea dataOnly="0" labelOnly="1" fieldPosition="0">
        <references count="2">
          <reference field="14" count="1" selected="0">
            <x v="9"/>
          </reference>
          <reference field="18" count="5">
            <x v="10"/>
            <x v="11"/>
            <x v="12"/>
            <x v="17"/>
            <x v="24"/>
          </reference>
        </references>
      </pivotArea>
    </format>
    <format dxfId="303">
      <pivotArea dataOnly="0" labelOnly="1" fieldPosition="0">
        <references count="2">
          <reference field="14" count="1" selected="0">
            <x v="10"/>
          </reference>
          <reference field="18" count="5">
            <x v="6"/>
            <x v="10"/>
            <x v="11"/>
            <x v="12"/>
            <x v="29"/>
          </reference>
        </references>
      </pivotArea>
    </format>
    <format dxfId="304">
      <pivotArea dataOnly="0" labelOnly="1" fieldPosition="0">
        <references count="2">
          <reference field="14" count="1" selected="0">
            <x v="11"/>
          </reference>
          <reference field="18" count="4">
            <x v="4"/>
            <x v="6"/>
            <x v="10"/>
            <x v="11"/>
          </reference>
        </references>
      </pivotArea>
    </format>
    <format dxfId="305">
      <pivotArea dataOnly="0" labelOnly="1" fieldPosition="0">
        <references count="2">
          <reference field="14" count="1" selected="0">
            <x v="20"/>
          </reference>
          <reference field="18" count="5">
            <x v="10"/>
            <x v="11"/>
            <x v="12"/>
            <x v="17"/>
            <x v="23"/>
          </reference>
        </references>
      </pivotArea>
    </format>
    <format dxfId="306">
      <pivotArea dataOnly="0" labelOnly="1" fieldPosition="0">
        <references count="2">
          <reference field="14" count="1" selected="0">
            <x v="21"/>
          </reference>
          <reference field="18" count="8">
            <x v="10"/>
            <x v="11"/>
            <x v="12"/>
            <x v="15"/>
            <x v="16"/>
            <x v="17"/>
            <x v="20"/>
            <x v="23"/>
          </reference>
        </references>
      </pivotArea>
    </format>
    <format dxfId="307">
      <pivotArea dataOnly="0" labelOnly="1" fieldPosition="0">
        <references count="1">
          <reference field="23" count="19">
            <x v="2"/>
            <x v="3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9"/>
          </reference>
        </references>
      </pivotArea>
    </format>
    <format dxfId="30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306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rowHeaderCaption="Rotas" colHeaderCaption="Limite de Produção">
  <location ref="B3:E8" firstHeaderRow="1" firstDataRow="3" firstDataCol="1" rowPageCount="1" colPageCount="1"/>
  <pivotFields count="46">
    <pivotField axis="axisRow" multipleItemSelectionAllowed="1" showAll="0" sortType="ascending">
      <items count="24">
        <item h="1" x="3"/>
        <item x="7"/>
        <item h="1" x="20"/>
        <item x="4"/>
        <item h="1" x="0"/>
        <item h="1" x="17"/>
        <item x="13"/>
        <item h="1" x="18"/>
        <item h="1" x="14"/>
        <item x="12"/>
        <item x="8"/>
        <item h="1" x="1"/>
        <item h="1" x="2"/>
        <item x="6"/>
        <item h="1" x="9"/>
        <item h="1" x="15"/>
        <item h="1" x="19"/>
        <item h="1" x="21"/>
        <item x="11"/>
        <item x="22"/>
        <item x="10"/>
        <item h="1" x="1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>
      <items count="25">
        <item n="Retira" x="10"/>
        <item x="21"/>
        <item x="11"/>
        <item x="22"/>
        <item x="0"/>
        <item x="18"/>
        <item x="7"/>
        <item x="16"/>
        <item x="2"/>
        <item x="6"/>
        <item x="9"/>
        <item x="15"/>
        <item x="19"/>
        <item x="14"/>
        <item x="1"/>
        <item x="4"/>
        <item x="3"/>
        <item x="20"/>
        <item x="17"/>
        <item x="13"/>
        <item x="12"/>
        <item x="8"/>
        <item x="23"/>
        <item x="5"/>
        <item t="default"/>
      </items>
    </pivotField>
    <pivotField dataField="1" showAll="0"/>
    <pivotField showAll="0"/>
    <pivotField showAll="0"/>
    <pivotField axis="axisPage" multipleItemSelectionAllowed="1" showAll="0">
      <items count="53">
        <item m="1" x="38"/>
        <item m="1" x="50"/>
        <item h="1" x="12"/>
        <item h="1" m="1" x="37"/>
        <item h="1" x="5"/>
        <item h="1" x="10"/>
        <item h="1" x="8"/>
        <item h="1" m="1" x="45"/>
        <item h="1" x="4"/>
        <item x="9"/>
        <item h="1" x="7"/>
        <item h="1" x="11"/>
        <item h="1" x="20"/>
        <item h="1" x="18"/>
        <item h="1" x="1"/>
        <item h="1" m="1" x="28"/>
        <item h="1" x="3"/>
        <item h="1" x="16"/>
        <item h="1" x="14"/>
        <item h="1" x="23"/>
        <item h="1" x="0"/>
        <item h="1" x="15"/>
        <item h="1" m="1" x="34"/>
        <item h="1" x="6"/>
        <item h="1" x="17"/>
        <item m="1" x="31"/>
        <item h="1" m="1" x="33"/>
        <item m="1" x="51"/>
        <item h="1" x="19"/>
        <item m="1" x="43"/>
        <item h="1" x="27"/>
        <item h="1" x="2"/>
        <item h="1" x="22"/>
        <item m="1" x="47"/>
        <item h="1" m="1" x="35"/>
        <item h="1" m="1" x="36"/>
        <item h="1" m="1" x="40"/>
        <item h="1" m="1" x="29"/>
        <item h="1" x="25"/>
        <item h="1" m="1" x="44"/>
        <item h="1" m="1" x="46"/>
        <item h="1" m="1" x="42"/>
        <item h="1" m="1" x="30"/>
        <item h="1" x="24"/>
        <item h="1" m="1" x="32"/>
        <item h="1" x="13"/>
        <item h="1" m="1" x="48"/>
        <item h="1" x="21"/>
        <item h="1" m="1" x="41"/>
        <item h="1" m="1" x="49"/>
        <item h="1" m="1" x="39"/>
        <item h="1" x="26"/>
        <item t="default"/>
      </items>
    </pivotField>
    <pivotField showAll="0"/>
    <pivotField showAll="0"/>
    <pivotField showAll="0"/>
    <pivotField showAll="0"/>
    <pivotField axis="axisCol" showAll="0">
      <items count="46">
        <item m="1" x="26"/>
        <item m="1" x="37"/>
        <item m="1" x="43"/>
        <item m="1" x="33"/>
        <item x="0"/>
        <item m="1" x="40"/>
        <item m="1" x="41"/>
        <item m="1" x="30"/>
        <item m="1" x="27"/>
        <item m="1" x="38"/>
        <item m="1" x="44"/>
        <item m="1" x="34"/>
        <item x="1"/>
        <item m="1" x="42"/>
        <item m="1" x="31"/>
        <item x="2"/>
        <item m="1" x="28"/>
        <item m="1" x="39"/>
        <item x="3"/>
        <item m="1" x="35"/>
        <item m="1" x="29"/>
        <item x="5"/>
        <item x="6"/>
        <item x="7"/>
        <item x="9"/>
        <item x="25"/>
        <item x="13"/>
        <item x="14"/>
        <item x="15"/>
        <item x="16"/>
        <item m="1" x="32"/>
        <item x="4"/>
        <item x="8"/>
        <item x="12"/>
        <item x="19"/>
        <item m="1" x="36"/>
        <item x="10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">
    <i>
      <x v="3"/>
    </i>
    <i>
      <x v="6"/>
    </i>
    <i t="grand">
      <x/>
    </i>
  </rowItems>
  <colFields count="2">
    <field x="44"/>
    <field x="25"/>
  </colFields>
  <colItems count="3">
    <i>
      <x v="133"/>
    </i>
    <i>
      <x v="134"/>
    </i>
    <i t="grand">
      <x/>
    </i>
  </colItems>
  <pageFields count="1">
    <pageField fld="20" hier="-1"/>
  </pageFields>
  <dataFields count="1">
    <dataField name=" M2" fld="17" baseField="0" baseItem="0"/>
  </dataFields>
  <formats count="45">
    <format dxfId="245">
      <pivotArea type="all" dataOnly="0" outline="0" fieldPosition="0"/>
    </format>
    <format dxfId="246">
      <pivotArea outline="0" collapsedLevelsAreSubtotals="1" fieldPosition="0"/>
    </format>
    <format dxfId="247">
      <pivotArea type="origin" dataOnly="0" labelOnly="1" outline="0" fieldPosition="0"/>
    </format>
    <format dxfId="248">
      <pivotArea field="44" type="button" dataOnly="0" labelOnly="1" outline="0" axis="axisCol" fieldPosition="0"/>
    </format>
    <format dxfId="249">
      <pivotArea field="25" type="button" dataOnly="0" labelOnly="1" outline="0" axis="axisCol" fieldPosition="1"/>
    </format>
    <format dxfId="250">
      <pivotArea type="topRight" dataOnly="0" labelOnly="1" outline="0" fieldPosition="0"/>
    </format>
    <format dxfId="251">
      <pivotArea field="16" type="button" dataOnly="0" labelOnly="1" outline="0"/>
    </format>
    <format dxfId="252">
      <pivotArea dataOnly="0" labelOnly="1" grandRow="1" outline="0" fieldPosition="0"/>
    </format>
    <format dxfId="253">
      <pivotArea dataOnly="0" labelOnly="1" fieldPosition="0">
        <references count="1">
          <reference field="44" count="11">
            <x v="116"/>
            <x v="117"/>
            <x v="118"/>
            <x v="119"/>
            <x v="120"/>
            <x v="124"/>
            <x v="125"/>
            <x v="126"/>
            <x v="127"/>
            <x v="132"/>
            <x v="135"/>
          </reference>
        </references>
      </pivotArea>
    </format>
    <format dxfId="254">
      <pivotArea dataOnly="0" labelOnly="1" grandCol="1" outline="0" fieldPosition="0"/>
    </format>
    <format dxfId="255">
      <pivotArea type="all" dataOnly="0" outline="0" fieldPosition="0"/>
    </format>
    <format dxfId="256">
      <pivotArea type="all" dataOnly="0" outline="0" fieldPosition="0"/>
    </format>
    <format dxfId="257">
      <pivotArea collapsedLevelsAreSubtotals="1" fieldPosition="0">
        <references count="2">
          <reference field="0" count="2">
            <x v="9"/>
            <x v="10"/>
          </reference>
          <reference field="44" count="2" selected="0">
            <x v="124"/>
            <x v="126"/>
          </reference>
        </references>
      </pivotArea>
    </format>
    <format dxfId="258">
      <pivotArea collapsedLevelsAreSubtotals="1" fieldPosition="0">
        <references count="2">
          <reference field="0" count="1">
            <x v="6"/>
          </reference>
          <reference field="44" count="1" selected="0">
            <x v="126"/>
          </reference>
        </references>
      </pivotArea>
    </format>
    <format dxfId="259">
      <pivotArea collapsedLevelsAreSubtotals="1" fieldPosition="0">
        <references count="2">
          <reference field="0" count="1">
            <x v="1"/>
          </reference>
          <reference field="44" count="1" selected="0">
            <x v="126"/>
          </reference>
        </references>
      </pivotArea>
    </format>
    <format dxfId="260">
      <pivotArea collapsedLevelsAreSubtotals="1" fieldPosition="0">
        <references count="2">
          <reference field="0" count="1">
            <x v="18"/>
          </reference>
          <reference field="44" count="1" selected="0">
            <x v="124"/>
          </reference>
        </references>
      </pivotArea>
    </format>
    <format dxfId="261">
      <pivotArea collapsedLevelsAreSubtotals="1" fieldPosition="0">
        <references count="2">
          <reference field="0" count="1">
            <x v="3"/>
          </reference>
          <reference field="44" count="1" selected="0">
            <x v="127"/>
          </reference>
        </references>
      </pivotArea>
    </format>
    <format dxfId="262">
      <pivotArea collapsedLevelsAreSubtotals="1" fieldPosition="0">
        <references count="2">
          <reference field="0" count="1">
            <x v="8"/>
          </reference>
          <reference field="44" count="1" selected="0">
            <x v="127"/>
          </reference>
        </references>
      </pivotArea>
    </format>
    <format dxfId="263">
      <pivotArea collapsedLevelsAreSubtotals="1" fieldPosition="0">
        <references count="2">
          <reference field="0" count="6">
            <x v="1"/>
            <x v="6"/>
            <x v="9"/>
            <x v="10"/>
            <x v="14"/>
            <x v="17"/>
          </reference>
          <reference field="44" count="3" selected="0">
            <x v="124"/>
            <x v="125"/>
            <x v="126"/>
          </reference>
        </references>
      </pivotArea>
    </format>
    <format dxfId="264">
      <pivotArea dataOnly="0" labelOnly="1" offset="IV256" fieldPosition="0">
        <references count="1">
          <reference field="44" count="1">
            <x v="124"/>
          </reference>
        </references>
      </pivotArea>
    </format>
    <format dxfId="265">
      <pivotArea dataOnly="0" labelOnly="1" offset="IV256" fieldPosition="0">
        <references count="1">
          <reference field="44" count="1">
            <x v="125"/>
          </reference>
        </references>
      </pivotArea>
    </format>
    <format dxfId="266">
      <pivotArea dataOnly="0" labelOnly="1" offset="IV256" fieldPosition="0">
        <references count="1">
          <reference field="44" count="1">
            <x v="126"/>
          </reference>
        </references>
      </pivotArea>
    </format>
    <format dxfId="267">
      <pivotArea collapsedLevelsAreSubtotals="1" fieldPosition="0">
        <references count="2">
          <reference field="0" count="6">
            <x v="1"/>
            <x v="3"/>
            <x v="5"/>
            <x v="6"/>
            <x v="7"/>
            <x v="8"/>
          </reference>
          <reference field="44" count="1" selected="0">
            <x v="127"/>
          </reference>
        </references>
      </pivotArea>
    </format>
    <format dxfId="268">
      <pivotArea collapsedLevelsAreSubtotals="1" fieldPosition="0">
        <references count="2">
          <reference field="0" count="1">
            <x v="11"/>
          </reference>
          <reference field="44" count="1" selected="0">
            <x v="118"/>
          </reference>
        </references>
      </pivotArea>
    </format>
    <format dxfId="269">
      <pivotArea collapsedLevelsAreSubtotals="1" fieldPosition="0">
        <references count="2">
          <reference field="0" count="1">
            <x v="11"/>
          </reference>
          <reference field="44" count="1" selected="0">
            <x v="118"/>
          </reference>
        </references>
      </pivotArea>
    </format>
    <format dxfId="270">
      <pivotArea collapsedLevelsAreSubtotals="1" fieldPosition="0">
        <references count="2">
          <reference field="0" count="1">
            <x v="15"/>
          </reference>
          <reference field="44" count="1" selected="0">
            <x v="126"/>
          </reference>
        </references>
      </pivotArea>
    </format>
    <format dxfId="271">
      <pivotArea collapsedLevelsAreSubtotals="1" fieldPosition="0">
        <references count="2">
          <reference field="0" count="1">
            <x v="20"/>
          </reference>
          <reference field="44" count="1" selected="0">
            <x v="126"/>
          </reference>
        </references>
      </pivotArea>
    </format>
    <format dxfId="272">
      <pivotArea collapsedLevelsAreSubtotals="1" fieldPosition="0">
        <references count="2">
          <reference field="0" count="7">
            <x v="12"/>
            <x v="13"/>
            <x v="15"/>
            <x v="16"/>
            <x v="17"/>
            <x v="20"/>
            <x v="21"/>
          </reference>
          <reference field="44" count="3" selected="0">
            <x v="120"/>
            <x v="125"/>
            <x v="126"/>
          </reference>
        </references>
      </pivotArea>
    </format>
    <format dxfId="273">
      <pivotArea dataOnly="0" labelOnly="1" fieldPosition="0">
        <references count="1">
          <reference field="0" count="1">
            <x v="1"/>
          </reference>
        </references>
      </pivotArea>
    </format>
    <format dxfId="274">
      <pivotArea dataOnly="0" labelOnly="1" fieldPosition="0">
        <references count="1">
          <reference field="0" count="1">
            <x v="6"/>
          </reference>
        </references>
      </pivotArea>
    </format>
    <format dxfId="275">
      <pivotArea dataOnly="0" labelOnly="1" fieldPosition="0">
        <references count="1">
          <reference field="0" count="1">
            <x v="9"/>
          </reference>
        </references>
      </pivotArea>
    </format>
    <format dxfId="276">
      <pivotArea dataOnly="0" labelOnly="1" fieldPosition="0">
        <references count="1">
          <reference field="0" count="1">
            <x v="10"/>
          </reference>
        </references>
      </pivotArea>
    </format>
    <format dxfId="277">
      <pivotArea dataOnly="0" labelOnly="1" fieldPosition="0">
        <references count="1">
          <reference field="0" count="1">
            <x v="14"/>
          </reference>
        </references>
      </pivotArea>
    </format>
    <format dxfId="278">
      <pivotArea dataOnly="0" labelOnly="1" fieldPosition="0">
        <references count="1">
          <reference field="0" count="3">
            <x v="1"/>
            <x v="9"/>
            <x v="10"/>
          </reference>
        </references>
      </pivotArea>
    </format>
    <format dxfId="279">
      <pivotArea collapsedLevelsAreSubtotals="1" fieldPosition="0">
        <references count="2">
          <reference field="0" count="1">
            <x v="20"/>
          </reference>
          <reference field="44" count="1" selected="0">
            <x v="127"/>
          </reference>
        </references>
      </pivotArea>
    </format>
    <format dxfId="280">
      <pivotArea dataOnly="0" labelOnly="1" fieldPosition="0">
        <references count="1">
          <reference field="0" count="1">
            <x v="14"/>
          </reference>
        </references>
      </pivotArea>
    </format>
    <format dxfId="281">
      <pivotArea collapsedLevelsAreSubtotals="1" fieldPosition="0">
        <references count="2">
          <reference field="0" count="1">
            <x v="9"/>
          </reference>
          <reference field="44" count="1" selected="0">
            <x v="124"/>
          </reference>
        </references>
      </pivotArea>
    </format>
    <format dxfId="282">
      <pivotArea collapsedLevelsAreSubtotals="1" fieldPosition="0">
        <references count="2">
          <reference field="0" count="1">
            <x v="20"/>
          </reference>
          <reference field="44" count="1" selected="0">
            <x v="128"/>
          </reference>
        </references>
      </pivotArea>
    </format>
    <format dxfId="283">
      <pivotArea collapsedLevelsAreSubtotals="1" fieldPosition="0">
        <references count="2">
          <reference field="0" count="1">
            <x v="20"/>
          </reference>
          <reference field="44" count="1" selected="0">
            <x v="123"/>
          </reference>
        </references>
      </pivotArea>
    </format>
    <format dxfId="284">
      <pivotArea collapsedLevelsAreSubtotals="1" fieldPosition="0">
        <references count="2">
          <reference field="0" count="1">
            <x v="13"/>
          </reference>
          <reference field="44" count="1" selected="0">
            <x v="127"/>
          </reference>
        </references>
      </pivotArea>
    </format>
    <format dxfId="285">
      <pivotArea collapsedLevelsAreSubtotals="1" fieldPosition="0">
        <references count="2">
          <reference field="0" count="1">
            <x v="8"/>
          </reference>
          <reference field="44" count="1" selected="0">
            <x v="127"/>
          </reference>
        </references>
      </pivotArea>
    </format>
    <format dxfId="286">
      <pivotArea collapsedLevelsAreSubtotals="1" fieldPosition="0">
        <references count="2">
          <reference field="0" count="1">
            <x v="3"/>
          </reference>
          <reference field="44" count="1" selected="0">
            <x v="127"/>
          </reference>
        </references>
      </pivotArea>
    </format>
    <format dxfId="287">
      <pivotArea field="44" grandRow="1" outline="0" collapsedLevelsAreSubtotals="1" axis="axisCol" fieldPosition="0">
        <references count="1">
          <reference field="44" count="5" selected="0">
            <x v="119"/>
            <x v="123"/>
            <x v="124"/>
            <x v="127"/>
            <x v="128"/>
          </reference>
        </references>
      </pivotArea>
    </format>
    <format dxfId="288">
      <pivotArea field="44" grandRow="1" outline="0" collapsedLevelsAreSubtotals="1" axis="axisCol" fieldPosition="0">
        <references count="1">
          <reference field="44" count="1" selected="0">
            <x v="128"/>
          </reference>
        </references>
      </pivotArea>
    </format>
    <format dxfId="289">
      <pivotArea dataOnly="0" labelOnly="1" fieldPosition="0">
        <references count="1">
          <reference field="0" count="1">
            <x v="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5" type="dateBetween" evalOrder="-1" id="7">
      <autoFilter ref="A1">
        <filterColumn colId="0">
          <customFilters and="1">
            <customFilter operator="greaterThanOrEqual" val="46140"/>
            <customFilter operator="lessThanOrEqual" val="4615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2" cacheId="306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rowHeaderCaption="Rotas" colHeaderCaption="Limite de produção">
  <location ref="B4:G11" firstHeaderRow="1" firstDataRow="3" firstDataCol="1" rowPageCount="1" colPageCount="1"/>
  <pivotFields count="46">
    <pivotField axis="axisRow" showAll="0">
      <items count="24">
        <item h="1" x="3"/>
        <item h="1" x="7"/>
        <item h="1" x="20"/>
        <item x="4"/>
        <item h="1" x="0"/>
        <item h="1" x="17"/>
        <item x="13"/>
        <item h="1" x="18"/>
        <item h="1" x="14"/>
        <item x="12"/>
        <item x="8"/>
        <item h="1" x="1"/>
        <item h="1" x="2"/>
        <item x="6"/>
        <item h="1" x="9"/>
        <item h="1" x="15"/>
        <item h="1" x="19"/>
        <item h="1" x="21"/>
        <item x="11"/>
        <item x="22"/>
        <item x="10"/>
        <item h="1" x="1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3">
        <item h="1" m="1" x="38"/>
        <item h="1" m="1" x="50"/>
        <item h="1" x="12"/>
        <item h="1" m="1" x="37"/>
        <item h="1" x="5"/>
        <item h="1" x="10"/>
        <item h="1" x="8"/>
        <item h="1" m="1" x="45"/>
        <item h="1" x="4"/>
        <item h="1" x="9"/>
        <item x="7"/>
        <item h="1" x="11"/>
        <item h="1" x="20"/>
        <item h="1" x="18"/>
        <item h="1" x="1"/>
        <item h="1" m="1" x="28"/>
        <item h="1" x="3"/>
        <item h="1" x="16"/>
        <item h="1" x="14"/>
        <item h="1" x="23"/>
        <item h="1" x="0"/>
        <item h="1" x="15"/>
        <item h="1" m="1" x="34"/>
        <item h="1" x="6"/>
        <item h="1" x="17"/>
        <item h="1" m="1" x="31"/>
        <item h="1" m="1" x="33"/>
        <item h="1" m="1" x="51"/>
        <item h="1" x="19"/>
        <item h="1" m="1" x="43"/>
        <item h="1" x="27"/>
        <item h="1" x="2"/>
        <item h="1" x="22"/>
        <item h="1" m="1" x="47"/>
        <item h="1" m="1" x="35"/>
        <item h="1" m="1" x="36"/>
        <item h="1" m="1" x="40"/>
        <item h="1" m="1" x="29"/>
        <item h="1" x="25"/>
        <item h="1" m="1" x="44"/>
        <item h="1" m="1" x="46"/>
        <item h="1" m="1" x="42"/>
        <item h="1" m="1" x="30"/>
        <item h="1" x="24"/>
        <item h="1" m="1" x="32"/>
        <item h="1" x="13"/>
        <item h="1" m="1" x="48"/>
        <item h="1" x="21"/>
        <item h="1" m="1" x="41"/>
        <item h="1" m="1" x="49"/>
        <item h="1" m="1" x="39"/>
        <item h="1" x="26"/>
        <item t="default"/>
      </items>
    </pivotField>
    <pivotField showAll="0"/>
    <pivotField showAll="0"/>
    <pivotField showAll="0"/>
    <pivotField showAll="0"/>
    <pivotField axis="axisCol" showAll="0">
      <items count="46">
        <item m="1" x="26"/>
        <item m="1" x="37"/>
        <item m="1" x="43"/>
        <item m="1" x="33"/>
        <item x="0"/>
        <item m="1" x="40"/>
        <item m="1" x="41"/>
        <item m="1" x="30"/>
        <item m="1" x="27"/>
        <item m="1" x="38"/>
        <item m="1" x="44"/>
        <item m="1" x="34"/>
        <item x="1"/>
        <item m="1" x="42"/>
        <item m="1" x="31"/>
        <item x="2"/>
        <item m="1" x="28"/>
        <item m="1" x="39"/>
        <item x="3"/>
        <item m="1" x="35"/>
        <item m="1" x="29"/>
        <item x="5"/>
        <item x="6"/>
        <item x="7"/>
        <item x="9"/>
        <item x="25"/>
        <item x="13"/>
        <item x="14"/>
        <item x="15"/>
        <item x="16"/>
        <item m="1" x="32"/>
        <item x="4"/>
        <item x="8"/>
        <item x="12"/>
        <item x="19"/>
        <item m="1" x="36"/>
        <item x="10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5">
    <i>
      <x v="3"/>
    </i>
    <i>
      <x v="9"/>
    </i>
    <i>
      <x v="13"/>
    </i>
    <i>
      <x v="20"/>
    </i>
    <i t="grand">
      <x/>
    </i>
  </rowItems>
  <colFields count="2">
    <field x="44"/>
    <field x="25"/>
  </colFields>
  <colItems count="5">
    <i>
      <x v="132"/>
    </i>
    <i>
      <x v="133"/>
    </i>
    <i>
      <x v="134"/>
    </i>
    <i>
      <x v="135"/>
    </i>
    <i t="grand">
      <x/>
    </i>
  </colItems>
  <pageFields count="1">
    <pageField fld="20" hier="-1"/>
  </pageFields>
  <dataFields count="1">
    <dataField name=" M2" fld="17" baseField="0" baseItem="0"/>
  </dataFields>
  <formats count="37">
    <format dxfId="209">
      <pivotArea field="44" grandRow="1" outline="0" collapsedLevelsAreSubtotals="1" axis="axisCol" fieldPosition="0">
        <references count="1">
          <reference field="44" count="4" selected="0">
            <x v="117"/>
            <x v="118"/>
            <x v="119"/>
            <x v="120"/>
          </reference>
        </references>
      </pivotArea>
    </format>
    <format dxfId="210">
      <pivotArea outline="0" collapsedLevelsAreSubtotals="1" fieldPosition="0"/>
    </format>
    <format dxfId="211">
      <pivotArea dataOnly="0" labelOnly="1" outline="0" fieldPosition="0">
        <references count="1">
          <reference field="20" count="0"/>
        </references>
      </pivotArea>
    </format>
    <format dxfId="212">
      <pivotArea field="44" type="button" dataOnly="0" labelOnly="1" outline="0" axis="axisCol" fieldPosition="0"/>
    </format>
    <format dxfId="213">
      <pivotArea field="25" type="button" dataOnly="0" labelOnly="1" outline="0" axis="axisCol" fieldPosition="1"/>
    </format>
    <format dxfId="214">
      <pivotArea type="topRight" dataOnly="0" labelOnly="1" outline="0" fieldPosition="0"/>
    </format>
    <format dxfId="215">
      <pivotArea dataOnly="0" labelOnly="1" fieldPosition="0">
        <references count="1">
          <reference field="44" count="7">
            <x v="89"/>
            <x v="113"/>
            <x v="114"/>
            <x v="117"/>
            <x v="118"/>
            <x v="119"/>
            <x v="120"/>
          </reference>
        </references>
      </pivotArea>
    </format>
    <format dxfId="216">
      <pivotArea dataOnly="0" labelOnly="1" grandCol="1" outline="0" fieldPosition="0"/>
    </format>
    <format dxfId="217">
      <pivotArea type="all" dataOnly="0" outline="0" fieldPosition="0"/>
    </format>
    <format dxfId="218">
      <pivotArea type="all" dataOnly="0" outline="0" fieldPosition="0"/>
    </format>
    <format dxfId="219">
      <pivotArea collapsedLevelsAreSubtotals="1" fieldPosition="0">
        <references count="2">
          <reference field="0" count="3">
            <x v="7"/>
            <x v="11"/>
            <x v="12"/>
          </reference>
          <reference field="44" count="1" selected="0">
            <x v="120"/>
          </reference>
        </references>
      </pivotArea>
    </format>
    <format dxfId="220">
      <pivotArea collapsedLevelsAreSubtotals="1" fieldPosition="0">
        <references count="2">
          <reference field="0" count="1">
            <x v="21"/>
          </reference>
          <reference field="44" count="1" selected="0">
            <x v="127"/>
          </reference>
        </references>
      </pivotArea>
    </format>
    <format dxfId="221">
      <pivotArea collapsedLevelsAreSubtotals="1" fieldPosition="0">
        <references count="2">
          <reference field="0" count="1">
            <x v="9"/>
          </reference>
          <reference field="44" count="1" selected="0">
            <x v="124"/>
          </reference>
        </references>
      </pivotArea>
    </format>
    <format dxfId="222">
      <pivotArea collapsedLevelsAreSubtotals="1" fieldPosition="0">
        <references count="2">
          <reference field="0" count="1">
            <x v="10"/>
          </reference>
          <reference field="44" count="1" selected="0">
            <x v="124"/>
          </reference>
        </references>
      </pivotArea>
    </format>
    <format dxfId="223">
      <pivotArea collapsedLevelsAreSubtotals="1" fieldPosition="0">
        <references count="2">
          <reference field="0" count="1">
            <x v="20"/>
          </reference>
          <reference field="44" count="1" selected="0">
            <x v="125"/>
          </reference>
        </references>
      </pivotArea>
    </format>
    <format dxfId="224">
      <pivotArea collapsedLevelsAreSubtotals="1" fieldPosition="0">
        <references count="2">
          <reference field="0" count="1">
            <x v="14"/>
          </reference>
          <reference field="44" count="1" selected="0">
            <x v="126"/>
          </reference>
        </references>
      </pivotArea>
    </format>
    <format dxfId="225">
      <pivotArea collapsedLevelsAreSubtotals="1" fieldPosition="0">
        <references count="2">
          <reference field="0" count="1">
            <x v="20"/>
          </reference>
          <reference field="44" count="1" selected="0">
            <x v="127"/>
          </reference>
        </references>
      </pivotArea>
    </format>
    <format dxfId="226">
      <pivotArea collapsedLevelsAreSubtotals="1" fieldPosition="0">
        <references count="2">
          <reference field="0" count="1">
            <x v="20"/>
          </reference>
          <reference field="44" count="1" selected="0">
            <x v="128"/>
          </reference>
        </references>
      </pivotArea>
    </format>
    <format dxfId="227">
      <pivotArea collapsedLevelsAreSubtotals="1" fieldPosition="0">
        <references count="2">
          <reference field="0" count="1">
            <x v="3"/>
          </reference>
          <reference field="44" count="1" selected="0">
            <x v="127"/>
          </reference>
        </references>
      </pivotArea>
    </format>
    <format dxfId="228">
      <pivotArea collapsedLevelsAreSubtotals="1" fieldPosition="0">
        <references count="2">
          <reference field="0" count="1">
            <x v="3"/>
          </reference>
          <reference field="44" count="1" selected="0">
            <x v="119"/>
          </reference>
        </references>
      </pivotArea>
    </format>
    <format dxfId="229">
      <pivotArea collapsedLevelsAreSubtotals="1" fieldPosition="0">
        <references count="2">
          <reference field="0" count="1">
            <x v="8"/>
          </reference>
          <reference field="44" count="1" selected="0">
            <x v="127"/>
          </reference>
        </references>
      </pivotArea>
    </format>
    <format dxfId="230">
      <pivotArea collapsedLevelsAreSubtotals="1" fieldPosition="0">
        <references count="2">
          <reference field="0" count="1">
            <x v="13"/>
          </reference>
          <reference field="44" count="1" selected="0">
            <x v="127"/>
          </reference>
        </references>
      </pivotArea>
    </format>
    <format dxfId="231">
      <pivotArea collapsedLevelsAreSubtotals="1" fieldPosition="0">
        <references count="2">
          <reference field="0" count="1">
            <x v="20"/>
          </reference>
          <reference field="44" count="1" selected="0">
            <x v="126"/>
          </reference>
        </references>
      </pivotArea>
    </format>
    <format dxfId="232">
      <pivotArea field="44" grandRow="1" outline="0" collapsedLevelsAreSubtotals="1" axis="axisCol" fieldPosition="0">
        <references count="1">
          <reference field="44" count="6" selected="0">
            <x v="89"/>
            <x v="119"/>
            <x v="126"/>
            <x v="127"/>
            <x v="128"/>
            <x v="131"/>
          </reference>
        </references>
      </pivotArea>
    </format>
    <format dxfId="233">
      <pivotArea field="44" grandRow="1" outline="0" collapsedLevelsAreSubtotals="1" axis="axisCol" fieldPosition="0">
        <references count="1">
          <reference field="44" count="1" selected="0">
            <x v="89"/>
          </reference>
        </references>
      </pivotArea>
    </format>
    <format dxfId="234">
      <pivotArea field="44" grandRow="1" outline="0" collapsedLevelsAreSubtotals="1" axis="axisCol" fieldPosition="0">
        <references count="1">
          <reference field="44" count="1" selected="0">
            <x v="131"/>
          </reference>
        </references>
      </pivotArea>
    </format>
    <format dxfId="235">
      <pivotArea collapsedLevelsAreSubtotals="1" fieldPosition="0">
        <references count="2">
          <reference field="0" count="1">
            <x v="1"/>
          </reference>
          <reference field="44" count="1" selected="0">
            <x v="128"/>
          </reference>
        </references>
      </pivotArea>
    </format>
    <format dxfId="236">
      <pivotArea field="44" grandRow="1" outline="0" collapsedLevelsAreSubtotals="1" axis="axisCol" fieldPosition="0">
        <references count="1">
          <reference field="44" count="1" selected="0">
            <x v="128"/>
          </reference>
        </references>
      </pivotArea>
    </format>
    <format dxfId="237">
      <pivotArea collapsedLevelsAreSubtotals="1" fieldPosition="0">
        <references count="2">
          <reference field="0" count="8">
            <x v="7"/>
            <x v="11"/>
            <x v="12"/>
            <x v="13"/>
            <x v="16"/>
            <x v="17"/>
            <x v="20"/>
            <x v="21"/>
          </reference>
          <reference field="44" count="1" selected="0">
            <x v="132"/>
          </reference>
        </references>
      </pivotArea>
    </format>
    <format dxfId="238">
      <pivotArea collapsedLevelsAreSubtotals="1" fieldPosition="0">
        <references count="2">
          <reference field="0" count="1">
            <x v="7"/>
          </reference>
          <reference field="44" count="1" selected="0">
            <x v="132"/>
          </reference>
        </references>
      </pivotArea>
    </format>
    <format dxfId="239">
      <pivotArea collapsedLevelsAreSubtotals="1" fieldPosition="0">
        <references count="2">
          <reference field="0" count="1">
            <x v="12"/>
          </reference>
          <reference field="44" count="1" selected="0">
            <x v="132"/>
          </reference>
        </references>
      </pivotArea>
    </format>
    <format dxfId="240">
      <pivotArea collapsedLevelsAreSubtotals="1" fieldPosition="0">
        <references count="2">
          <reference field="0" count="1">
            <x v="16"/>
          </reference>
          <reference field="44" count="1" selected="0">
            <x v="132"/>
          </reference>
        </references>
      </pivotArea>
    </format>
    <format dxfId="241">
      <pivotArea collapsedLevelsAreSubtotals="1" fieldPosition="0">
        <references count="2">
          <reference field="0" count="1">
            <x v="17"/>
          </reference>
          <reference field="44" count="1" selected="0">
            <x v="132"/>
          </reference>
        </references>
      </pivotArea>
    </format>
    <format dxfId="242">
      <pivotArea collapsedLevelsAreSubtotals="1" fieldPosition="0">
        <references count="2">
          <reference field="0" count="1">
            <x v="21"/>
          </reference>
          <reference field="44" count="1" selected="0">
            <x v="132"/>
          </reference>
        </references>
      </pivotArea>
    </format>
    <format dxfId="243">
      <pivotArea collapsedLevelsAreSubtotals="1" fieldPosition="0">
        <references count="2">
          <reference field="0" count="1">
            <x v="20"/>
          </reference>
          <reference field="44" count="1" selected="0">
            <x v="132"/>
          </reference>
        </references>
      </pivotArea>
    </format>
    <format dxfId="244">
      <pivotArea collapsedLevelsAreSubtotals="1" fieldPosition="0">
        <references count="2">
          <reference field="0" count="1">
            <x v="13"/>
          </reference>
          <reference field="44" count="1" selected="0">
            <x v="132"/>
          </reference>
        </references>
      </pivotArea>
    </format>
    <format dxfId="44">
      <pivotArea collapsedLevelsAreSubtotals="1" fieldPosition="0">
        <references count="2">
          <reference field="0" count="2">
            <x v="13"/>
            <x v="20"/>
          </reference>
          <reference field="44" count="1" selected="0">
            <x v="13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5" type="dateBetween" evalOrder="-1" id="2">
      <autoFilter ref="A1">
        <filterColumn colId="0">
          <customFilters and="1">
            <customFilter operator="greaterThanOrEqual" val="46140"/>
            <customFilter operator="lessThanOrEqual" val="4615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2" cacheId="306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rowHeaderCaption="Rotas" colHeaderCaption="Limite de Produção">
  <location ref="B4:D8" firstHeaderRow="1" firstDataRow="3" firstDataCol="1" rowPageCount="1" colPageCount="1"/>
  <pivotFields count="46">
    <pivotField axis="axisRow" showAll="0">
      <items count="24">
        <item h="1" x="3"/>
        <item x="7"/>
        <item h="1" x="20"/>
        <item x="4"/>
        <item h="1" x="0"/>
        <item h="1" x="17"/>
        <item x="13"/>
        <item h="1" x="18"/>
        <item h="1" x="14"/>
        <item x="12"/>
        <item x="8"/>
        <item h="1" x="1"/>
        <item h="1" x="2"/>
        <item x="6"/>
        <item h="1" x="9"/>
        <item h="1" x="15"/>
        <item h="1" x="19"/>
        <item h="1" x="21"/>
        <item x="11"/>
        <item x="22"/>
        <item x="10"/>
        <item h="1" x="1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3">
        <item h="1" m="1" x="38"/>
        <item h="1" m="1" x="50"/>
        <item h="1" x="12"/>
        <item h="1" m="1" x="37"/>
        <item h="1" x="5"/>
        <item h="1" x="10"/>
        <item h="1" x="8"/>
        <item h="1" m="1" x="45"/>
        <item h="1" x="4"/>
        <item h="1" x="9"/>
        <item h="1" x="7"/>
        <item x="11"/>
        <item h="1" x="20"/>
        <item h="1" x="18"/>
        <item h="1" x="1"/>
        <item h="1" m="1" x="28"/>
        <item h="1" x="3"/>
        <item h="1" x="16"/>
        <item h="1" x="14"/>
        <item h="1" x="23"/>
        <item h="1" x="0"/>
        <item h="1" x="15"/>
        <item h="1" m="1" x="34"/>
        <item h="1" x="6"/>
        <item h="1" x="17"/>
        <item h="1" m="1" x="31"/>
        <item h="1" m="1" x="33"/>
        <item h="1" m="1" x="51"/>
        <item h="1" x="19"/>
        <item h="1" m="1" x="43"/>
        <item h="1" x="27"/>
        <item h="1" x="2"/>
        <item h="1" x="22"/>
        <item h="1" m="1" x="47"/>
        <item h="1" m="1" x="35"/>
        <item h="1" m="1" x="36"/>
        <item h="1" m="1" x="40"/>
        <item h="1" m="1" x="29"/>
        <item h="1" x="25"/>
        <item h="1" m="1" x="44"/>
        <item h="1" m="1" x="46"/>
        <item h="1" m="1" x="42"/>
        <item h="1" m="1" x="30"/>
        <item h="1" x="24"/>
        <item h="1" m="1" x="32"/>
        <item h="1" x="13"/>
        <item h="1" m="1" x="48"/>
        <item h="1" x="21"/>
        <item h="1" m="1" x="41"/>
        <item h="1" m="1" x="49"/>
        <item h="1" m="1" x="39"/>
        <item h="1" x="26"/>
        <item t="default"/>
      </items>
    </pivotField>
    <pivotField showAll="0"/>
    <pivotField showAll="0"/>
    <pivotField showAll="0"/>
    <pivotField showAll="0"/>
    <pivotField axis="axisCol" showAll="0">
      <items count="46">
        <item m="1" x="26"/>
        <item m="1" x="37"/>
        <item m="1" x="43"/>
        <item m="1" x="33"/>
        <item x="0"/>
        <item m="1" x="40"/>
        <item m="1" x="41"/>
        <item m="1" x="30"/>
        <item m="1" x="27"/>
        <item m="1" x="38"/>
        <item m="1" x="44"/>
        <item m="1" x="34"/>
        <item x="1"/>
        <item m="1" x="42"/>
        <item m="1" x="31"/>
        <item x="2"/>
        <item m="1" x="28"/>
        <item m="1" x="39"/>
        <item x="3"/>
        <item m="1" x="35"/>
        <item m="1" x="29"/>
        <item x="5"/>
        <item x="6"/>
        <item x="7"/>
        <item x="9"/>
        <item x="25"/>
        <item x="13"/>
        <item x="14"/>
        <item x="15"/>
        <item x="16"/>
        <item m="1" x="32"/>
        <item x="4"/>
        <item x="8"/>
        <item x="12"/>
        <item x="19"/>
        <item m="1" x="36"/>
        <item x="10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">
    <i>
      <x v="10"/>
    </i>
    <i t="grand">
      <x/>
    </i>
  </rowItems>
  <colFields count="2">
    <field x="44"/>
    <field x="25"/>
  </colFields>
  <colItems count="2">
    <i>
      <x v="133"/>
    </i>
    <i t="grand">
      <x/>
    </i>
  </colItems>
  <pageFields count="1">
    <pageField fld="20" hier="-1"/>
  </pageFields>
  <dataFields count="1">
    <dataField name=" M2 " fld="17" baseField="0" baseItem="0"/>
  </dataFields>
  <formats count="23">
    <format dxfId="186">
      <pivotArea field="44" grandRow="1" outline="0" collapsedLevelsAreSubtotals="1" axis="axisCol" fieldPosition="0">
        <references count="1">
          <reference field="44" count="4" selected="0">
            <x v="117"/>
            <x v="118"/>
            <x v="119"/>
            <x v="120"/>
          </reference>
        </references>
      </pivotArea>
    </format>
    <format dxfId="187">
      <pivotArea field="44" grandRow="1" outline="0" collapsedLevelsAreSubtotals="1" axis="axisCol" fieldPosition="0">
        <references count="1">
          <reference field="44" count="4" selected="0">
            <x v="114"/>
            <x v="117"/>
            <x v="119"/>
            <x v="120"/>
          </reference>
        </references>
      </pivotArea>
    </format>
    <format dxfId="188">
      <pivotArea grandRow="1" grandCol="1" outline="0" collapsedLevelsAreSubtotals="1" fieldPosition="0"/>
    </format>
    <format dxfId="189">
      <pivotArea outline="0" collapsedLevelsAreSubtotals="1" fieldPosition="0"/>
    </format>
    <format dxfId="190">
      <pivotArea dataOnly="0" labelOnly="1" outline="0" fieldPosition="0">
        <references count="1">
          <reference field="20" count="0"/>
        </references>
      </pivotArea>
    </format>
    <format dxfId="191">
      <pivotArea field="44" type="button" dataOnly="0" labelOnly="1" outline="0" axis="axisCol" fieldPosition="0"/>
    </format>
    <format dxfId="192">
      <pivotArea field="25" type="button" dataOnly="0" labelOnly="1" outline="0" axis="axisCol" fieldPosition="1"/>
    </format>
    <format dxfId="193">
      <pivotArea type="topRight" dataOnly="0" labelOnly="1" outline="0" fieldPosition="0"/>
    </format>
    <format dxfId="194">
      <pivotArea dataOnly="0" labelOnly="1" fieldPosition="0">
        <references count="1">
          <reference field="44" count="5">
            <x v="110"/>
            <x v="114"/>
            <x v="117"/>
            <x v="119"/>
            <x v="120"/>
          </reference>
        </references>
      </pivotArea>
    </format>
    <format dxfId="195">
      <pivotArea dataOnly="0" labelOnly="1" grandCol="1" outline="0" fieldPosition="0"/>
    </format>
    <format dxfId="196">
      <pivotArea type="all" dataOnly="0" outline="0" fieldPosition="0"/>
    </format>
    <format dxfId="197">
      <pivotArea type="all" dataOnly="0" outline="0" fieldPosition="0"/>
    </format>
    <format dxfId="198">
      <pivotArea collapsedLevelsAreSubtotals="1" fieldPosition="0">
        <references count="2">
          <reference field="0" count="1">
            <x v="7"/>
          </reference>
          <reference field="44" count="1" selected="0">
            <x v="125"/>
          </reference>
        </references>
      </pivotArea>
    </format>
    <format dxfId="199">
      <pivotArea collapsedLevelsAreSubtotals="1" fieldPosition="0">
        <references count="2">
          <reference field="0" count="1">
            <x v="20"/>
          </reference>
          <reference field="44" count="1" selected="0">
            <x v="126"/>
          </reference>
        </references>
      </pivotArea>
    </format>
    <format dxfId="200">
      <pivotArea collapsedLevelsAreSubtotals="1" fieldPosition="0">
        <references count="2">
          <reference field="0" count="1">
            <x v="20"/>
          </reference>
          <reference field="44" count="1" selected="0">
            <x v="127"/>
          </reference>
        </references>
      </pivotArea>
    </format>
    <format dxfId="201">
      <pivotArea collapsedLevelsAreSubtotals="1" fieldPosition="0">
        <references count="2">
          <reference field="0" count="1">
            <x v="7"/>
          </reference>
          <reference field="44" count="1" selected="0">
            <x v="125"/>
          </reference>
        </references>
      </pivotArea>
    </format>
    <format dxfId="202">
      <pivotArea collapsedLevelsAreSubtotals="1" fieldPosition="0">
        <references count="2">
          <reference field="0" count="1">
            <x v="10"/>
          </reference>
          <reference field="44" count="1" selected="0">
            <x v="126"/>
          </reference>
        </references>
      </pivotArea>
    </format>
    <format dxfId="203">
      <pivotArea collapsedLevelsAreSubtotals="1" fieldPosition="0">
        <references count="2">
          <reference field="0" count="1">
            <x v="14"/>
          </reference>
          <reference field="44" count="1" selected="0">
            <x v="126"/>
          </reference>
        </references>
      </pivotArea>
    </format>
    <format dxfId="204">
      <pivotArea collapsedLevelsAreSubtotals="1" fieldPosition="0">
        <references count="2">
          <reference field="0" count="1">
            <x v="3"/>
          </reference>
          <reference field="44" count="1" selected="0">
            <x v="127"/>
          </reference>
        </references>
      </pivotArea>
    </format>
    <format dxfId="205">
      <pivotArea collapsedLevelsAreSubtotals="1" fieldPosition="0">
        <references count="2">
          <reference field="0" count="1">
            <x v="4"/>
          </reference>
          <reference field="44" count="1" selected="0">
            <x v="127"/>
          </reference>
        </references>
      </pivotArea>
    </format>
    <format dxfId="206">
      <pivotArea field="44" grandRow="1" outline="0" collapsedLevelsAreSubtotals="1" axis="axisCol" fieldPosition="0">
        <references count="1">
          <reference field="44" count="4" selected="0">
            <x v="126"/>
            <x v="127"/>
            <x v="131"/>
            <x v="132"/>
          </reference>
        </references>
      </pivotArea>
    </format>
    <format dxfId="207">
      <pivotArea field="44" grandRow="1" outline="0" collapsedLevelsAreSubtotals="1" axis="axisCol" fieldPosition="0">
        <references count="1">
          <reference field="44" count="1" selected="0">
            <x v="132"/>
          </reference>
        </references>
      </pivotArea>
    </format>
    <format dxfId="208">
      <pivotArea field="44" grandRow="1" outline="0" collapsedLevelsAreSubtotals="1" axis="axisCol" fieldPosition="0">
        <references count="1">
          <reference field="44" count="1" selected="0">
            <x v="13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5" type="dateBetween" evalOrder="-1" id="2">
      <autoFilter ref="A1">
        <filterColumn colId="0">
          <customFilters and="1">
            <customFilter operator="greaterThanOrEqual" val="46145"/>
            <customFilter operator="lessThanOrEqual" val="4615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2" cacheId="306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rowHeaderCaption="Rotas" colHeaderCaption="Limite de Produção">
  <location ref="B3:I16" firstHeaderRow="1" firstDataRow="3" firstDataCol="1" rowPageCount="1" colPageCount="1"/>
  <pivotFields count="46">
    <pivotField axis="axisPage" multipleItemSelectionAllowed="1" showAll="0" sortType="ascending">
      <items count="24">
        <item h="1" x="3"/>
        <item x="7"/>
        <item h="1" x="20"/>
        <item x="4"/>
        <item h="1" x="0"/>
        <item h="1" x="17"/>
        <item x="13"/>
        <item h="1" x="18"/>
        <item h="1" x="14"/>
        <item x="12"/>
        <item x="8"/>
        <item h="1" x="1"/>
        <item h="1" x="2"/>
        <item h="1" x="6"/>
        <item h="1" x="9"/>
        <item h="1" x="15"/>
        <item h="1" x="19"/>
        <item h="1" x="21"/>
        <item x="11"/>
        <item x="22"/>
        <item x="10"/>
        <item h="1" x="1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>
      <items count="25">
        <item n="Retira" x="10"/>
        <item x="21"/>
        <item x="11"/>
        <item x="22"/>
        <item x="0"/>
        <item x="18"/>
        <item x="7"/>
        <item x="16"/>
        <item x="2"/>
        <item x="6"/>
        <item x="9"/>
        <item x="15"/>
        <item x="19"/>
        <item x="14"/>
        <item x="1"/>
        <item x="4"/>
        <item x="3"/>
        <item x="20"/>
        <item x="17"/>
        <item x="13"/>
        <item x="12"/>
        <item x="8"/>
        <item x="23"/>
        <item x="5"/>
        <item t="default"/>
      </items>
    </pivotField>
    <pivotField dataField="1" showAll="0"/>
    <pivotField showAll="0"/>
    <pivotField showAll="0"/>
    <pivotField axis="axisRow" multipleItemSelectionAllowed="1" showAll="0">
      <items count="53">
        <item m="1" x="38"/>
        <item m="1" x="50"/>
        <item x="12"/>
        <item m="1" x="37"/>
        <item x="5"/>
        <item x="10"/>
        <item x="8"/>
        <item m="1" x="45"/>
        <item x="4"/>
        <item x="9"/>
        <item x="7"/>
        <item x="11"/>
        <item x="20"/>
        <item x="18"/>
        <item x="1"/>
        <item m="1" x="28"/>
        <item x="3"/>
        <item x="16"/>
        <item x="14"/>
        <item x="23"/>
        <item x="0"/>
        <item x="15"/>
        <item m="1" x="34"/>
        <item x="6"/>
        <item x="17"/>
        <item m="1" x="31"/>
        <item m="1" x="33"/>
        <item m="1" x="51"/>
        <item x="19"/>
        <item m="1" x="43"/>
        <item x="27"/>
        <item x="2"/>
        <item x="22"/>
        <item m="1" x="47"/>
        <item m="1" x="35"/>
        <item m="1" x="36"/>
        <item m="1" x="40"/>
        <item m="1" x="29"/>
        <item x="25"/>
        <item m="1" x="44"/>
        <item m="1" x="46"/>
        <item m="1" x="42"/>
        <item h="1" m="1" x="30"/>
        <item x="24"/>
        <item m="1" x="32"/>
        <item x="13"/>
        <item m="1" x="48"/>
        <item x="21"/>
        <item m="1" x="41"/>
        <item m="1" x="49"/>
        <item m="1" x="39"/>
        <item x="26"/>
        <item t="default"/>
      </items>
    </pivotField>
    <pivotField showAll="0"/>
    <pivotField showAll="0"/>
    <pivotField showAll="0"/>
    <pivotField showAll="0"/>
    <pivotField axis="axisCol" showAll="0">
      <items count="46">
        <item m="1" x="26"/>
        <item m="1" x="37"/>
        <item m="1" x="43"/>
        <item m="1" x="33"/>
        <item x="0"/>
        <item m="1" x="40"/>
        <item m="1" x="41"/>
        <item m="1" x="30"/>
        <item m="1" x="27"/>
        <item m="1" x="38"/>
        <item m="1" x="44"/>
        <item m="1" x="34"/>
        <item x="1"/>
        <item m="1" x="42"/>
        <item m="1" x="31"/>
        <item x="2"/>
        <item m="1" x="28"/>
        <item m="1" x="39"/>
        <item x="3"/>
        <item m="1" x="35"/>
        <item m="1" x="29"/>
        <item x="5"/>
        <item x="6"/>
        <item x="7"/>
        <item x="9"/>
        <item x="25"/>
        <item x="13"/>
        <item x="14"/>
        <item x="15"/>
        <item x="16"/>
        <item m="1" x="32"/>
        <item x="4"/>
        <item x="8"/>
        <item x="12"/>
        <item x="19"/>
        <item m="1" x="36"/>
        <item x="10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11">
    <i>
      <x v="4"/>
    </i>
    <i>
      <x v="5"/>
    </i>
    <i>
      <x v="6"/>
    </i>
    <i>
      <x v="9"/>
    </i>
    <i>
      <x v="10"/>
    </i>
    <i>
      <x v="11"/>
    </i>
    <i>
      <x v="14"/>
    </i>
    <i>
      <x v="16"/>
    </i>
    <i>
      <x v="23"/>
    </i>
    <i>
      <x v="31"/>
    </i>
    <i t="grand">
      <x/>
    </i>
  </rowItems>
  <colFields count="2">
    <field x="44"/>
    <field x="25"/>
  </colFields>
  <colItems count="7">
    <i>
      <x v="127"/>
    </i>
    <i>
      <x v="131"/>
    </i>
    <i>
      <x v="132"/>
    </i>
    <i>
      <x v="133"/>
    </i>
    <i>
      <x v="134"/>
    </i>
    <i>
      <x v="135"/>
    </i>
    <i t="grand">
      <x/>
    </i>
  </colItems>
  <pageFields count="1">
    <pageField fld="0" hier="-1"/>
  </pageFields>
  <dataFields count="1">
    <dataField name=" M2" fld="17" baseField="0" baseItem="0"/>
  </dataFields>
  <formats count="95">
    <format dxfId="91">
      <pivotArea type="all" dataOnly="0" outline="0" fieldPosition="0"/>
    </format>
    <format dxfId="92">
      <pivotArea outline="0" collapsedLevelsAreSubtotals="1" fieldPosition="0"/>
    </format>
    <format dxfId="93">
      <pivotArea type="origin" dataOnly="0" labelOnly="1" outline="0" fieldPosition="0"/>
    </format>
    <format dxfId="94">
      <pivotArea field="44" type="button" dataOnly="0" labelOnly="1" outline="0" axis="axisCol" fieldPosition="0"/>
    </format>
    <format dxfId="95">
      <pivotArea field="25" type="button" dataOnly="0" labelOnly="1" outline="0" axis="axisCol" fieldPosition="1"/>
    </format>
    <format dxfId="96">
      <pivotArea type="topRight" dataOnly="0" labelOnly="1" outline="0" fieldPosition="0"/>
    </format>
    <format dxfId="97">
      <pivotArea field="16" type="button" dataOnly="0" labelOnly="1" outline="0"/>
    </format>
    <format dxfId="98">
      <pivotArea dataOnly="0" labelOnly="1" grandRow="1" outline="0" fieldPosition="0"/>
    </format>
    <format dxfId="99">
      <pivotArea dataOnly="0" labelOnly="1" fieldPosition="0">
        <references count="1">
          <reference field="44" count="11">
            <x v="116"/>
            <x v="117"/>
            <x v="118"/>
            <x v="119"/>
            <x v="120"/>
            <x v="124"/>
            <x v="125"/>
            <x v="126"/>
            <x v="127"/>
            <x v="132"/>
            <x v="135"/>
          </reference>
        </references>
      </pivotArea>
    </format>
    <format dxfId="100">
      <pivotArea dataOnly="0" labelOnly="1" grandCol="1" outline="0" fieldPosition="0"/>
    </format>
    <format dxfId="101">
      <pivotArea type="all" dataOnly="0" outline="0" fieldPosition="0"/>
    </format>
    <format dxfId="102">
      <pivotArea type="all" dataOnly="0" outline="0" fieldPosition="0"/>
    </format>
    <format dxfId="103">
      <pivotArea collapsedLevelsAreSubtotals="1" fieldPosition="0">
        <references count="2">
          <reference field="0" count="2">
            <x v="9"/>
            <x v="10"/>
          </reference>
          <reference field="44" count="2" selected="0">
            <x v="124"/>
            <x v="126"/>
          </reference>
        </references>
      </pivotArea>
    </format>
    <format dxfId="104">
      <pivotArea collapsedLevelsAreSubtotals="1" fieldPosition="0">
        <references count="2">
          <reference field="0" count="1">
            <x v="6"/>
          </reference>
          <reference field="44" count="1" selected="0">
            <x v="126"/>
          </reference>
        </references>
      </pivotArea>
    </format>
    <format dxfId="105">
      <pivotArea collapsedLevelsAreSubtotals="1" fieldPosition="0">
        <references count="2">
          <reference field="0" count="1">
            <x v="18"/>
          </reference>
          <reference field="44" count="1" selected="0">
            <x v="124"/>
          </reference>
        </references>
      </pivotArea>
    </format>
    <format dxfId="106">
      <pivotArea collapsedLevelsAreSubtotals="1" fieldPosition="0">
        <references count="2">
          <reference field="0" count="1">
            <x v="3"/>
          </reference>
          <reference field="44" count="1" selected="0">
            <x v="127"/>
          </reference>
        </references>
      </pivotArea>
    </format>
    <format dxfId="107">
      <pivotArea collapsedLevelsAreSubtotals="1" fieldPosition="0">
        <references count="2">
          <reference field="0" count="1">
            <x v="8"/>
          </reference>
          <reference field="44" count="1" selected="0">
            <x v="127"/>
          </reference>
        </references>
      </pivotArea>
    </format>
    <format dxfId="108">
      <pivotArea collapsedLevelsAreSubtotals="1" fieldPosition="0">
        <references count="2">
          <reference field="0" count="1">
            <x v="11"/>
          </reference>
          <reference field="44" count="1" selected="0">
            <x v="118"/>
          </reference>
        </references>
      </pivotArea>
    </format>
    <format dxfId="109">
      <pivotArea collapsedLevelsAreSubtotals="1" fieldPosition="0">
        <references count="2">
          <reference field="0" count="1">
            <x v="15"/>
          </reference>
          <reference field="44" count="1" selected="0">
            <x v="126"/>
          </reference>
        </references>
      </pivotArea>
    </format>
    <format dxfId="110">
      <pivotArea collapsedLevelsAreSubtotals="1" fieldPosition="0">
        <references count="2">
          <reference field="0" count="1">
            <x v="20"/>
          </reference>
          <reference field="44" count="1" selected="0">
            <x v="126"/>
          </reference>
        </references>
      </pivotArea>
    </format>
    <format dxfId="111">
      <pivotArea dataOnly="0" labelOnly="1" fieldPosition="0">
        <references count="1">
          <reference field="0" count="1">
            <x v="1"/>
          </reference>
        </references>
      </pivotArea>
    </format>
    <format dxfId="112">
      <pivotArea dataOnly="0" labelOnly="1" fieldPosition="0">
        <references count="1">
          <reference field="0" count="1">
            <x v="6"/>
          </reference>
        </references>
      </pivotArea>
    </format>
    <format dxfId="113">
      <pivotArea dataOnly="0" labelOnly="1" fieldPosition="0">
        <references count="1">
          <reference field="0" count="1">
            <x v="9"/>
          </reference>
        </references>
      </pivotArea>
    </format>
    <format dxfId="114">
      <pivotArea dataOnly="0" labelOnly="1" fieldPosition="0">
        <references count="1">
          <reference field="0" count="1">
            <x v="10"/>
          </reference>
        </references>
      </pivotArea>
    </format>
    <format dxfId="115">
      <pivotArea dataOnly="0" labelOnly="1" fieldPosition="0">
        <references count="1">
          <reference field="0" count="1">
            <x v="14"/>
          </reference>
        </references>
      </pivotArea>
    </format>
    <format dxfId="116">
      <pivotArea dataOnly="0" labelOnly="1" fieldPosition="0">
        <references count="1">
          <reference field="0" count="3">
            <x v="1"/>
            <x v="9"/>
            <x v="10"/>
          </reference>
        </references>
      </pivotArea>
    </format>
    <format dxfId="117">
      <pivotArea collapsedLevelsAreSubtotals="1" fieldPosition="0">
        <references count="2">
          <reference field="0" count="1">
            <x v="20"/>
          </reference>
          <reference field="44" count="1" selected="0">
            <x v="127"/>
          </reference>
        </references>
      </pivotArea>
    </format>
    <format dxfId="118">
      <pivotArea dataOnly="0" labelOnly="1" fieldPosition="0">
        <references count="1">
          <reference field="0" count="1">
            <x v="14"/>
          </reference>
        </references>
      </pivotArea>
    </format>
    <format dxfId="119">
      <pivotArea collapsedLevelsAreSubtotals="1" fieldPosition="0">
        <references count="2">
          <reference field="20" count="1">
            <x v="9"/>
          </reference>
          <reference field="44" count="1" selected="0">
            <x v="124"/>
          </reference>
        </references>
      </pivotArea>
    </format>
    <format dxfId="120">
      <pivotArea collapsedLevelsAreSubtotals="1" fieldPosition="0">
        <references count="2">
          <reference field="20" count="1">
            <x v="10"/>
          </reference>
          <reference field="44" count="1" selected="0">
            <x v="126"/>
          </reference>
        </references>
      </pivotArea>
    </format>
    <format dxfId="121">
      <pivotArea collapsedLevelsAreSubtotals="1" fieldPosition="0">
        <references count="2">
          <reference field="20" count="1">
            <x v="11"/>
          </reference>
          <reference field="44" count="1" selected="0">
            <x v="126"/>
          </reference>
        </references>
      </pivotArea>
    </format>
    <format dxfId="122">
      <pivotArea collapsedLevelsAreSubtotals="1" fieldPosition="0">
        <references count="2">
          <reference field="20" count="1">
            <x v="12"/>
          </reference>
          <reference field="44" count="1" selected="0">
            <x v="126"/>
          </reference>
        </references>
      </pivotArea>
    </format>
    <format dxfId="123">
      <pivotArea collapsedLevelsAreSubtotals="1" fieldPosition="0">
        <references count="2">
          <reference field="20" count="1">
            <x v="14"/>
          </reference>
          <reference field="44" count="1" selected="0">
            <x v="124"/>
          </reference>
        </references>
      </pivotArea>
    </format>
    <format dxfId="124">
      <pivotArea collapsedLevelsAreSubtotals="1" fieldPosition="0">
        <references count="2">
          <reference field="20" count="1">
            <x v="14"/>
          </reference>
          <reference field="44" count="1" selected="0">
            <x v="126"/>
          </reference>
        </references>
      </pivotArea>
    </format>
    <format dxfId="125">
      <pivotArea collapsedLevelsAreSubtotals="1" fieldPosition="0">
        <references count="2">
          <reference field="20" count="1">
            <x v="16"/>
          </reference>
          <reference field="44" count="1" selected="0">
            <x v="124"/>
          </reference>
        </references>
      </pivotArea>
    </format>
    <format dxfId="126">
      <pivotArea collapsedLevelsAreSubtotals="1" fieldPosition="0">
        <references count="2">
          <reference field="20" count="1">
            <x v="16"/>
          </reference>
          <reference field="44" count="1" selected="0">
            <x v="126"/>
          </reference>
        </references>
      </pivotArea>
    </format>
    <format dxfId="127">
      <pivotArea collapsedLevelsAreSubtotals="1" fieldPosition="0">
        <references count="2">
          <reference field="20" count="1">
            <x v="17"/>
          </reference>
          <reference field="44" count="1" selected="0">
            <x v="120"/>
          </reference>
        </references>
      </pivotArea>
    </format>
    <format dxfId="128">
      <pivotArea collapsedLevelsAreSubtotals="1" fieldPosition="0">
        <references count="2">
          <reference field="20" count="2">
            <x v="19"/>
            <x v="22"/>
          </reference>
          <reference field="44" count="1" selected="0">
            <x v="124"/>
          </reference>
        </references>
      </pivotArea>
    </format>
    <format dxfId="129">
      <pivotArea collapsedLevelsAreSubtotals="1" fieldPosition="0">
        <references count="2">
          <reference field="20" count="1">
            <x v="19"/>
          </reference>
          <reference field="44" count="1" selected="0">
            <x v="126"/>
          </reference>
        </references>
      </pivotArea>
    </format>
    <format dxfId="130">
      <pivotArea collapsedLevelsAreSubtotals="1" fieldPosition="0">
        <references count="2">
          <reference field="20" count="1">
            <x v="38"/>
          </reference>
          <reference field="44" count="1" selected="0">
            <x v="123"/>
          </reference>
        </references>
      </pivotArea>
    </format>
    <format dxfId="131">
      <pivotArea dataOnly="0" labelOnly="1" fieldPosition="0">
        <references count="1">
          <reference field="0" count="1">
            <x v="6"/>
          </reference>
        </references>
      </pivotArea>
    </format>
    <format dxfId="132">
      <pivotArea collapsedLevelsAreSubtotals="1" fieldPosition="0">
        <references count="2">
          <reference field="0" count="1">
            <x v="11"/>
          </reference>
          <reference field="44" count="1" selected="0">
            <x v="118"/>
          </reference>
        </references>
      </pivotArea>
    </format>
    <format dxfId="133">
      <pivotArea collapsedLevelsAreSubtotals="1" fieldPosition="0">
        <references count="2">
          <reference field="0" count="1">
            <x v="8"/>
          </reference>
          <reference field="44" count="1" selected="0">
            <x v="113"/>
          </reference>
        </references>
      </pivotArea>
    </format>
    <format dxfId="134">
      <pivotArea collapsedLevelsAreSubtotals="1" fieldPosition="0">
        <references count="2">
          <reference field="0" count="1">
            <x v="7"/>
          </reference>
          <reference field="44" count="1" selected="0">
            <x v="118"/>
          </reference>
        </references>
      </pivotArea>
    </format>
    <format dxfId="135">
      <pivotArea collapsedLevelsAreSubtotals="1" fieldPosition="0">
        <references count="2">
          <reference field="0" count="6">
            <x v="4"/>
            <x v="6"/>
            <x v="7"/>
            <x v="8"/>
            <x v="9"/>
            <x v="10"/>
          </reference>
          <reference field="44" count="3" selected="0">
            <x v="113"/>
            <x v="118"/>
            <x v="119"/>
          </reference>
        </references>
      </pivotArea>
    </format>
    <format dxfId="136">
      <pivotArea collapsedLevelsAreSubtotals="1" fieldPosition="0">
        <references count="2">
          <reference field="0" count="1">
            <x v="8"/>
          </reference>
          <reference field="44" count="1" selected="0">
            <x v="113"/>
          </reference>
        </references>
      </pivotArea>
    </format>
    <format dxfId="137">
      <pivotArea collapsedLevelsAreSubtotals="1" fieldPosition="0">
        <references count="2">
          <reference field="0" count="1">
            <x v="7"/>
          </reference>
          <reference field="44" count="1" selected="0">
            <x v="118"/>
          </reference>
        </references>
      </pivotArea>
    </format>
    <format dxfId="138">
      <pivotArea collapsedLevelsAreSubtotals="1" fieldPosition="0">
        <references count="2">
          <reference field="0" count="1">
            <x v="1"/>
          </reference>
          <reference field="44" count="1" selected="0">
            <x v="119"/>
          </reference>
        </references>
      </pivotArea>
    </format>
    <format dxfId="139">
      <pivotArea collapsedLevelsAreSubtotals="1" fieldPosition="0">
        <references count="2">
          <reference field="0" count="1">
            <x v="10"/>
          </reference>
          <reference field="44" count="1" selected="0">
            <x v="119"/>
          </reference>
        </references>
      </pivotArea>
    </format>
    <format dxfId="140">
      <pivotArea collapsedLevelsAreSubtotals="1" fieldPosition="0">
        <references count="2">
          <reference field="0" count="1">
            <x v="11"/>
          </reference>
          <reference field="44" count="1" selected="0">
            <x v="120"/>
          </reference>
        </references>
      </pivotArea>
    </format>
    <format dxfId="141">
      <pivotArea collapsedLevelsAreSubtotals="1" fieldPosition="0">
        <references count="2">
          <reference field="0" count="1">
            <x v="0"/>
          </reference>
          <reference field="44" count="1" selected="0">
            <x v="124"/>
          </reference>
        </references>
      </pivotArea>
    </format>
    <format dxfId="142">
      <pivotArea collapsedLevelsAreSubtotals="1" fieldPosition="0">
        <references count="2">
          <reference field="0" count="1">
            <x v="1"/>
          </reference>
          <reference field="44" count="1" selected="0">
            <x v="126"/>
          </reference>
        </references>
      </pivotArea>
    </format>
    <format dxfId="143">
      <pivotArea collapsedLevelsAreSubtotals="1" fieldPosition="0">
        <references count="2">
          <reference field="0" count="1">
            <x v="7"/>
          </reference>
          <reference field="44" count="1" selected="0">
            <x v="128"/>
          </reference>
        </references>
      </pivotArea>
    </format>
    <format dxfId="144">
      <pivotArea collapsedLevelsAreSubtotals="1" fieldPosition="0">
        <references count="2">
          <reference field="0" count="1">
            <x v="11"/>
          </reference>
          <reference field="44" count="1" selected="0">
            <x v="128"/>
          </reference>
        </references>
      </pivotArea>
    </format>
    <format dxfId="145">
      <pivotArea collapsedLevelsAreSubtotals="1" fieldPosition="0">
        <references count="2">
          <reference field="0" count="1">
            <x v="4"/>
          </reference>
          <reference field="44" count="1" selected="0">
            <x v="119"/>
          </reference>
        </references>
      </pivotArea>
    </format>
    <format dxfId="146">
      <pivotArea collapsedLevelsAreSubtotals="1" fieldPosition="0">
        <references count="2">
          <reference field="0" count="1">
            <x v="6"/>
          </reference>
          <reference field="44" count="1" selected="0">
            <x v="118"/>
          </reference>
        </references>
      </pivotArea>
    </format>
    <format dxfId="147">
      <pivotArea collapsedLevelsAreSubtotals="1" fieldPosition="0">
        <references count="2">
          <reference field="0" count="1">
            <x v="1"/>
          </reference>
          <reference field="44" count="1" selected="0">
            <x v="119"/>
          </reference>
        </references>
      </pivotArea>
    </format>
    <format dxfId="148">
      <pivotArea collapsedLevelsAreSubtotals="1" fieldPosition="0">
        <references count="2">
          <reference field="0" count="1">
            <x v="11"/>
          </reference>
          <reference field="44" count="1" selected="0">
            <x v="125"/>
          </reference>
        </references>
      </pivotArea>
    </format>
    <format dxfId="149">
      <pivotArea collapsedLevelsAreSubtotals="1" fieldPosition="0">
        <references count="2">
          <reference field="0" count="1">
            <x v="5"/>
          </reference>
          <reference field="44" count="1" selected="0">
            <x v="128"/>
          </reference>
        </references>
      </pivotArea>
    </format>
    <format dxfId="150">
      <pivotArea collapsedLevelsAreSubtotals="1" fieldPosition="0">
        <references count="2">
          <reference field="0" count="1">
            <x v="20"/>
          </reference>
          <reference field="44" count="1" selected="0">
            <x v="128"/>
          </reference>
        </references>
      </pivotArea>
    </format>
    <format dxfId="151">
      <pivotArea collapsedLevelsAreSubtotals="1" fieldPosition="0">
        <references count="2">
          <reference field="0" count="0"/>
          <reference field="44" count="20" selected="0">
            <x v="61"/>
            <x v="62"/>
            <x v="89"/>
            <x v="92"/>
            <x v="120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8"/>
          </reference>
        </references>
      </pivotArea>
    </format>
    <format dxfId="152">
      <pivotArea dataOnly="0" labelOnly="1" offset="IV256" fieldPosition="0">
        <references count="1">
          <reference field="44" count="1">
            <x v="61"/>
          </reference>
        </references>
      </pivotArea>
    </format>
    <format dxfId="153">
      <pivotArea dataOnly="0" labelOnly="1" offset="IV256" fieldPosition="0">
        <references count="1">
          <reference field="44" count="1">
            <x v="62"/>
          </reference>
        </references>
      </pivotArea>
    </format>
    <format dxfId="154">
      <pivotArea dataOnly="0" labelOnly="1" offset="IV256" fieldPosition="0">
        <references count="1">
          <reference field="44" count="1">
            <x v="89"/>
          </reference>
        </references>
      </pivotArea>
    </format>
    <format dxfId="155">
      <pivotArea dataOnly="0" labelOnly="1" offset="IV256" fieldPosition="0">
        <references count="1">
          <reference field="44" count="1">
            <x v="92"/>
          </reference>
        </references>
      </pivotArea>
    </format>
    <format dxfId="156">
      <pivotArea dataOnly="0" labelOnly="1" offset="IV256" fieldPosition="0">
        <references count="1">
          <reference field="44" count="1">
            <x v="124"/>
          </reference>
        </references>
      </pivotArea>
    </format>
    <format dxfId="157">
      <pivotArea dataOnly="0" labelOnly="1" offset="IV256" fieldPosition="0">
        <references count="1">
          <reference field="44" count="1">
            <x v="130"/>
          </reference>
        </references>
      </pivotArea>
    </format>
    <format dxfId="158">
      <pivotArea dataOnly="0" labelOnly="1" offset="IV256" fieldPosition="0">
        <references count="1">
          <reference field="44" count="1">
            <x v="131"/>
          </reference>
        </references>
      </pivotArea>
    </format>
    <format dxfId="159">
      <pivotArea dataOnly="0" labelOnly="1" offset="IV256" fieldPosition="0">
        <references count="1">
          <reference field="44" count="1">
            <x v="132"/>
          </reference>
        </references>
      </pivotArea>
    </format>
    <format dxfId="160">
      <pivotArea dataOnly="0" labelOnly="1" offset="IV256" fieldPosition="0">
        <references count="1">
          <reference field="44" count="1">
            <x v="133"/>
          </reference>
        </references>
      </pivotArea>
    </format>
    <format dxfId="161">
      <pivotArea dataOnly="0" labelOnly="1" offset="IV256" fieldPosition="0">
        <references count="1">
          <reference field="44" count="1">
            <x v="134"/>
          </reference>
        </references>
      </pivotArea>
    </format>
    <format dxfId="162">
      <pivotArea dataOnly="0" labelOnly="1" offset="IV256" fieldPosition="0">
        <references count="1">
          <reference field="44" count="1">
            <x v="135"/>
          </reference>
        </references>
      </pivotArea>
    </format>
    <format dxfId="163">
      <pivotArea dataOnly="0" labelOnly="1" offset="IV256" fieldPosition="0">
        <references count="1">
          <reference field="44" count="1">
            <x v="136"/>
          </reference>
        </references>
      </pivotArea>
    </format>
    <format dxfId="164">
      <pivotArea dataOnly="0" labelOnly="1" offset="IV256" fieldPosition="0">
        <references count="1">
          <reference field="44" count="1">
            <x v="138"/>
          </reference>
        </references>
      </pivotArea>
    </format>
    <format dxfId="165">
      <pivotArea collapsedLevelsAreSubtotals="1" fieldPosition="0">
        <references count="2">
          <reference field="20" count="9">
            <x v="4"/>
            <x v="9"/>
            <x v="10"/>
            <x v="11"/>
            <x v="14"/>
            <x v="15"/>
            <x v="23"/>
            <x v="24"/>
            <x v="31"/>
          </reference>
          <reference field="44" count="7" selected="0">
            <x v="120"/>
            <x v="123"/>
            <x v="125"/>
            <x v="126"/>
            <x v="127"/>
            <x v="128"/>
            <x v="129"/>
          </reference>
        </references>
      </pivotArea>
    </format>
    <format dxfId="166">
      <pivotArea dataOnly="0" labelOnly="1" fieldPosition="0">
        <references count="1">
          <reference field="44" count="1">
            <x v="120"/>
          </reference>
        </references>
      </pivotArea>
    </format>
    <format dxfId="167">
      <pivotArea dataOnly="0" labelOnly="1" fieldPosition="0">
        <references count="1">
          <reference field="44" count="1">
            <x v="123"/>
          </reference>
        </references>
      </pivotArea>
    </format>
    <format dxfId="168">
      <pivotArea dataOnly="0" labelOnly="1" fieldPosition="0">
        <references count="1">
          <reference field="44" count="1">
            <x v="125"/>
          </reference>
        </references>
      </pivotArea>
    </format>
    <format dxfId="169">
      <pivotArea dataOnly="0" labelOnly="1" fieldPosition="0">
        <references count="1">
          <reference field="44" count="1">
            <x v="126"/>
          </reference>
        </references>
      </pivotArea>
    </format>
    <format dxfId="170">
      <pivotArea dataOnly="0" labelOnly="1" fieldPosition="0">
        <references count="1">
          <reference field="44" count="1">
            <x v="127"/>
          </reference>
        </references>
      </pivotArea>
    </format>
    <format dxfId="171">
      <pivotArea dataOnly="0" labelOnly="1" fieldPosition="0">
        <references count="1">
          <reference field="44" count="1">
            <x v="128"/>
          </reference>
        </references>
      </pivotArea>
    </format>
    <format dxfId="172">
      <pivotArea collapsedLevelsAreSubtotals="1" fieldPosition="0">
        <references count="2">
          <reference field="20" count="9">
            <x v="4"/>
            <x v="9"/>
            <x v="10"/>
            <x v="11"/>
            <x v="14"/>
            <x v="15"/>
            <x v="23"/>
            <x v="24"/>
            <x v="31"/>
          </reference>
          <reference field="44" count="7" selected="0">
            <x v="120"/>
            <x v="123"/>
            <x v="125"/>
            <x v="126"/>
            <x v="127"/>
            <x v="128"/>
            <x v="129"/>
          </reference>
        </references>
      </pivotArea>
    </format>
    <format dxfId="173">
      <pivotArea dataOnly="0" labelOnly="1" offset="IV256" fieldPosition="0">
        <references count="1">
          <reference field="44" count="1">
            <x v="120"/>
          </reference>
        </references>
      </pivotArea>
    </format>
    <format dxfId="174">
      <pivotArea dataOnly="0" labelOnly="1" offset="IV256" fieldPosition="0">
        <references count="1">
          <reference field="44" count="1">
            <x v="123"/>
          </reference>
        </references>
      </pivotArea>
    </format>
    <format dxfId="175">
      <pivotArea dataOnly="0" labelOnly="1" offset="IV256" fieldPosition="0">
        <references count="1">
          <reference field="44" count="1">
            <x v="125"/>
          </reference>
        </references>
      </pivotArea>
    </format>
    <format dxfId="176">
      <pivotArea dataOnly="0" labelOnly="1" offset="IV256" fieldPosition="0">
        <references count="1">
          <reference field="44" count="1">
            <x v="126"/>
          </reference>
        </references>
      </pivotArea>
    </format>
    <format dxfId="177">
      <pivotArea dataOnly="0" labelOnly="1" offset="IV256" fieldPosition="0">
        <references count="1">
          <reference field="44" count="1">
            <x v="127"/>
          </reference>
        </references>
      </pivotArea>
    </format>
    <format dxfId="178">
      <pivotArea dataOnly="0" labelOnly="1" offset="IV256" fieldPosition="0">
        <references count="1">
          <reference field="44" count="1">
            <x v="128"/>
          </reference>
        </references>
      </pivotArea>
    </format>
    <format dxfId="179">
      <pivotArea dataOnly="0" labelOnly="1" offset="IV256" fieldPosition="0">
        <references count="1">
          <reference field="44" count="1">
            <x v="129"/>
          </reference>
        </references>
      </pivotArea>
    </format>
    <format dxfId="180">
      <pivotArea collapsedLevelsAreSubtotals="1" fieldPosition="0">
        <references count="2">
          <reference field="20" count="0"/>
          <reference field="44" count="19" selected="0">
            <x v="61"/>
            <x v="62"/>
            <x v="89"/>
            <x v="92"/>
            <x v="120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</reference>
        </references>
      </pivotArea>
    </format>
    <format dxfId="181">
      <pivotArea dataOnly="0" labelOnly="1" fieldPosition="0">
        <references count="1">
          <reference field="44" count="19">
            <x v="61"/>
            <x v="62"/>
            <x v="89"/>
            <x v="92"/>
            <x v="120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</reference>
        </references>
      </pivotArea>
    </format>
    <format dxfId="182">
      <pivotArea collapsedLevelsAreSubtotals="1" fieldPosition="0">
        <references count="2">
          <reference field="20" count="26">
            <x v="7"/>
            <x v="8"/>
            <x v="9"/>
            <x v="10"/>
            <x v="11"/>
            <x v="13"/>
            <x v="14"/>
            <x v="16"/>
            <x v="18"/>
            <x v="19"/>
            <x v="20"/>
            <x v="21"/>
            <x v="23"/>
            <x v="24"/>
            <x v="26"/>
            <x v="30"/>
            <x v="31"/>
            <x v="35"/>
            <x v="36"/>
            <x v="38"/>
            <x v="39"/>
            <x v="40"/>
            <x v="41"/>
            <x v="42"/>
            <x v="43"/>
            <x v="44"/>
          </reference>
          <reference field="44" count="8" selected="0">
            <x v="120"/>
            <x v="123"/>
            <x v="124"/>
            <x v="125"/>
            <x v="126"/>
            <x v="127"/>
            <x v="128"/>
            <x v="129"/>
          </reference>
        </references>
      </pivotArea>
    </format>
    <format dxfId="183">
      <pivotArea grandRow="1" grandCol="1" outline="0" collapsedLevelsAreSubtotals="1" fieldPosition="0"/>
    </format>
    <format dxfId="184">
      <pivotArea collapsedLevelsAreSubtotals="1" fieldPosition="0">
        <references count="2">
          <reference field="20" count="1">
            <x v="4"/>
          </reference>
          <reference field="44" count="1" selected="0">
            <x v="125"/>
          </reference>
        </references>
      </pivotArea>
    </format>
    <format dxfId="185">
      <pivotArea collapsedLevelsAreSubtotals="1" fieldPosition="0">
        <references count="2">
          <reference field="20" count="2">
            <x v="4"/>
            <x v="5"/>
          </reference>
          <reference field="44" count="6" selected="0">
            <x v="120"/>
            <x v="123"/>
            <x v="124"/>
            <x v="125"/>
            <x v="126"/>
            <x v="127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5" type="dateBetween" evalOrder="-1" id="14">
      <autoFilter ref="A1">
        <filterColumn colId="0">
          <customFilters and="1">
            <customFilter operator="greaterThanOrEqual" val="46082"/>
            <customFilter operator="lessThanOrEqual" val="4615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ela dinâmica2" cacheId="306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>
  <location ref="A3:P14" firstHeaderRow="1" firstDataRow="3" firstDataCol="1" rowPageCount="1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multipleItemSelectionAllowed="1" showAll="0">
      <items count="53">
        <item m="1" x="38"/>
        <item m="1" x="50"/>
        <item x="12"/>
        <item m="1" x="37"/>
        <item x="5"/>
        <item x="10"/>
        <item x="8"/>
        <item m="1" x="45"/>
        <item x="4"/>
        <item x="9"/>
        <item x="7"/>
        <item x="11"/>
        <item x="20"/>
        <item x="18"/>
        <item x="1"/>
        <item m="1" x="28"/>
        <item x="3"/>
        <item x="16"/>
        <item x="14"/>
        <item x="23"/>
        <item x="0"/>
        <item x="15"/>
        <item m="1" x="34"/>
        <item x="6"/>
        <item x="17"/>
        <item m="1" x="31"/>
        <item m="1" x="33"/>
        <item m="1" x="51"/>
        <item x="19"/>
        <item m="1" x="43"/>
        <item x="27"/>
        <item x="2"/>
        <item x="22"/>
        <item m="1" x="47"/>
        <item m="1" x="35"/>
        <item m="1" x="36"/>
        <item m="1" x="40"/>
        <item m="1" x="29"/>
        <item x="25"/>
        <item m="1" x="44"/>
        <item m="1" x="46"/>
        <item m="1" x="42"/>
        <item m="1" x="30"/>
        <item x="24"/>
        <item m="1" x="32"/>
        <item x="13"/>
        <item m="1" x="48"/>
        <item x="21"/>
        <item m="1" x="41"/>
        <item m="1" x="49"/>
        <item m="1" x="39"/>
        <item x="26"/>
        <item t="default"/>
      </items>
    </pivotField>
    <pivotField axis="axisPage" multipleItemSelectionAllowed="1" showAll="0">
      <items count="67">
        <item h="1" x="11"/>
        <item h="1" x="17"/>
        <item h="1" x="4"/>
        <item h="1" x="13"/>
        <item x="1"/>
        <item h="1" m="1" x="44"/>
        <item h="1" x="12"/>
        <item h="1" x="0"/>
        <item h="1" m="1" x="55"/>
        <item h="1" x="14"/>
        <item h="1" x="9"/>
        <item h="1" x="8"/>
        <item x="26"/>
        <item x="19"/>
        <item x="18"/>
        <item x="31"/>
        <item m="1" x="52"/>
        <item x="33"/>
        <item x="24"/>
        <item x="37"/>
        <item x="39"/>
        <item h="1" x="6"/>
        <item x="40"/>
        <item h="1" x="23"/>
        <item m="1" x="47"/>
        <item x="30"/>
        <item x="15"/>
        <item x="32"/>
        <item x="36"/>
        <item h="1" x="43"/>
        <item h="1" x="3"/>
        <item h="1" x="21"/>
        <item h="1" m="1" x="56"/>
        <item h="1" m="1" x="46"/>
        <item h="1" m="1" x="65"/>
        <item h="1" x="28"/>
        <item h="1" m="1" x="45"/>
        <item h="1" m="1" x="51"/>
        <item h="1" m="1" x="60"/>
        <item h="1" x="2"/>
        <item h="1" x="22"/>
        <item h="1" m="1" x="48"/>
        <item h="1" m="1" x="50"/>
        <item h="1" m="1" x="53"/>
        <item h="1" x="27"/>
        <item h="1" x="34"/>
        <item h="1" m="1" x="54"/>
        <item h="1" m="1" x="62"/>
        <item h="1" x="20"/>
        <item h="1" x="38"/>
        <item h="1" x="5"/>
        <item h="1" m="1" x="61"/>
        <item h="1" m="1" x="49"/>
        <item h="1" x="25"/>
        <item h="1" m="1" x="59"/>
        <item h="1" m="1" x="63"/>
        <item h="1" m="1" x="64"/>
        <item h="1" x="10"/>
        <item h="1" x="7"/>
        <item h="1" x="29"/>
        <item h="1" m="1" x="58"/>
        <item h="1" x="35"/>
        <item h="1" x="41"/>
        <item h="1" m="1" x="57"/>
        <item h="1" x="42"/>
        <item h="1" x="16"/>
        <item t="default"/>
      </items>
    </pivotField>
    <pivotField showAll="0"/>
    <pivotField showAll="0"/>
    <pivotField showAll="0"/>
    <pivotField axis="axisCol" showAll="0">
      <items count="46">
        <item m="1" x="26"/>
        <item m="1" x="37"/>
        <item m="1" x="43"/>
        <item m="1" x="33"/>
        <item x="0"/>
        <item m="1" x="40"/>
        <item m="1" x="41"/>
        <item m="1" x="30"/>
        <item m="1" x="27"/>
        <item m="1" x="38"/>
        <item m="1" x="44"/>
        <item m="1" x="34"/>
        <item x="1"/>
        <item m="1" x="42"/>
        <item m="1" x="31"/>
        <item x="2"/>
        <item m="1" x="28"/>
        <item m="1" x="39"/>
        <item x="3"/>
        <item m="1" x="35"/>
        <item m="1" x="29"/>
        <item x="5"/>
        <item x="6"/>
        <item x="7"/>
        <item x="9"/>
        <item x="25"/>
        <item x="13"/>
        <item x="14"/>
        <item x="15"/>
        <item x="16"/>
        <item m="1" x="32"/>
        <item x="4"/>
        <item x="8"/>
        <item x="12"/>
        <item x="19"/>
        <item m="1" x="36"/>
        <item x="10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9">
    <i>
      <x v="5"/>
    </i>
    <i>
      <x v="6"/>
    </i>
    <i>
      <x v="8"/>
    </i>
    <i>
      <x v="9"/>
    </i>
    <i>
      <x v="10"/>
    </i>
    <i>
      <x v="11"/>
    </i>
    <i>
      <x v="31"/>
    </i>
    <i>
      <x v="45"/>
    </i>
    <i t="grand">
      <x/>
    </i>
  </rowItems>
  <colFields count="2">
    <field x="44"/>
    <field x="25"/>
  </colFields>
  <colItems count="15">
    <i>
      <x v="120"/>
    </i>
    <i>
      <x v="127"/>
    </i>
    <i>
      <x v="134"/>
    </i>
    <i>
      <x v="135"/>
    </i>
    <i>
      <x v="138"/>
    </i>
    <i>
      <x v="139"/>
    </i>
    <i>
      <x v="140"/>
    </i>
    <i>
      <x v="141"/>
    </i>
    <i>
      <x v="142"/>
    </i>
    <i>
      <x v="145"/>
    </i>
    <i>
      <x v="146"/>
    </i>
    <i>
      <x v="147"/>
    </i>
    <i>
      <x v="148"/>
    </i>
    <i>
      <x v="152"/>
    </i>
    <i t="grand">
      <x/>
    </i>
  </colItems>
  <pageFields count="1">
    <pageField fld="21" hier="-1"/>
  </pageFields>
  <dataFields count="1">
    <dataField name="Soma de M2 Vendido" fld="17" baseField="0" baseItem="0"/>
  </dataFields>
  <formats count="14">
    <format dxfId="77">
      <pivotArea field="44" grandRow="1" outline="0" collapsedLevelsAreSubtotals="1" axis="axisCol" fieldPosition="0">
        <references count="1">
          <reference field="44" count="4" selected="0">
            <x v="117"/>
            <x v="118"/>
            <x v="119"/>
            <x v="120"/>
          </reference>
        </references>
      </pivotArea>
    </format>
    <format dxfId="78">
      <pivotArea field="44" grandRow="1" outline="0" collapsedLevelsAreSubtotals="1" axis="axisCol" fieldPosition="0">
        <references count="1">
          <reference field="44" count="4" selected="0">
            <x v="114"/>
            <x v="117"/>
            <x v="119"/>
            <x v="120"/>
          </reference>
        </references>
      </pivotArea>
    </format>
    <format dxfId="79">
      <pivotArea grandRow="1" grandCol="1" outline="0" collapsedLevelsAreSubtotals="1" fieldPosition="0"/>
    </format>
    <format dxfId="80">
      <pivotArea outline="0" collapsedLevelsAreSubtotals="1" fieldPosition="0"/>
    </format>
    <format dxfId="81">
      <pivotArea field="44" type="button" dataOnly="0" labelOnly="1" outline="0" axis="axisCol" fieldPosition="0"/>
    </format>
    <format dxfId="82">
      <pivotArea field="25" type="button" dataOnly="0" labelOnly="1" outline="0" axis="axisCol" fieldPosition="1"/>
    </format>
    <format dxfId="83">
      <pivotArea type="topRight" dataOnly="0" labelOnly="1" outline="0" fieldPosition="0"/>
    </format>
    <format dxfId="84">
      <pivotArea dataOnly="0" labelOnly="1" fieldPosition="0">
        <references count="1">
          <reference field="44" count="5">
            <x v="110"/>
            <x v="114"/>
            <x v="117"/>
            <x v="119"/>
            <x v="120"/>
          </reference>
        </references>
      </pivotArea>
    </format>
    <format dxfId="85">
      <pivotArea collapsedLevelsAreSubtotals="1" fieldPosition="0">
        <references count="2">
          <reference field="20" count="0"/>
          <reference field="44" count="2" selected="0">
            <x v="124"/>
            <x v="127"/>
          </reference>
        </references>
      </pivotArea>
    </format>
    <format dxfId="86">
      <pivotArea collapsedLevelsAreSubtotals="1" fieldPosition="0">
        <references count="2">
          <reference field="20" count="0"/>
          <reference field="44" count="1" selected="0">
            <x v="133"/>
          </reference>
        </references>
      </pivotArea>
    </format>
    <format dxfId="87">
      <pivotArea outline="0" collapsedLevelsAreSubtotals="1" fieldPosition="0">
        <references count="1">
          <reference field="44" count="9" selected="0">
            <x v="117"/>
            <x v="120"/>
            <x v="126"/>
            <x v="127"/>
            <x v="128"/>
            <x v="132"/>
            <x v="133"/>
            <x v="134"/>
            <x v="135"/>
          </reference>
        </references>
      </pivotArea>
    </format>
    <format dxfId="88">
      <pivotArea grandCol="1" outline="0" collapsedLevelsAreSubtotals="1" fieldPosition="0"/>
    </format>
    <format dxfId="89">
      <pivotArea dataOnly="0" labelOnly="1" fieldPosition="0">
        <references count="1">
          <reference field="44" count="9">
            <x v="117"/>
            <x v="120"/>
            <x v="126"/>
            <x v="127"/>
            <x v="128"/>
            <x v="132"/>
            <x v="133"/>
            <x v="134"/>
            <x v="135"/>
          </reference>
        </references>
      </pivotArea>
    </format>
    <format dxfId="9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ela dinâmica3" cacheId="306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>
  <location ref="A4:X27" firstHeaderRow="1" firstDataRow="2" firstDataCol="1" rowPageCount="2" colPageCount="1"/>
  <pivotFields count="46">
    <pivotField axis="axisPage" multipleItemSelectionAllowed="1" showAll="0">
      <items count="24">
        <item x="3"/>
        <item x="7"/>
        <item x="20"/>
        <item x="4"/>
        <item x="0"/>
        <item x="17"/>
        <item x="13"/>
        <item x="18"/>
        <item x="14"/>
        <item x="12"/>
        <item x="8"/>
        <item x="1"/>
        <item x="2"/>
        <item x="6"/>
        <item x="9"/>
        <item x="15"/>
        <item x="19"/>
        <item x="21"/>
        <item x="11"/>
        <item x="22"/>
        <item x="10"/>
        <item x="1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4"/>
        <item x="0"/>
        <item m="1" x="5"/>
        <item x="1"/>
        <item x="3"/>
        <item x="2"/>
        <item t="default"/>
      </items>
    </pivotField>
    <pivotField axis="axisCol" numFmtId="1" showAll="0">
      <items count="67">
        <item m="1" x="58"/>
        <item m="1" x="65"/>
        <item m="1" x="34"/>
        <item m="1" x="31"/>
        <item m="1" x="49"/>
        <item m="1" x="50"/>
        <item m="1" x="36"/>
        <item x="3"/>
        <item m="1" x="2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53"/>
        <item x="17"/>
        <item x="18"/>
        <item x="20"/>
        <item x="21"/>
        <item m="1" x="38"/>
        <item m="1" x="45"/>
        <item m="1" x="59"/>
        <item m="1" x="54"/>
        <item m="1" x="30"/>
        <item m="1" x="56"/>
        <item m="1" x="41"/>
        <item x="19"/>
        <item x="23"/>
        <item m="1" x="44"/>
        <item m="1" x="32"/>
        <item m="1" x="46"/>
        <item m="1" x="33"/>
        <item m="1" x="52"/>
        <item m="1" x="55"/>
        <item x="22"/>
        <item m="1" x="42"/>
        <item m="1" x="51"/>
        <item m="1" x="61"/>
        <item m="1" x="26"/>
        <item m="1" x="60"/>
        <item x="2"/>
        <item m="1" x="64"/>
        <item m="1" x="48"/>
        <item x="0"/>
        <item m="1" x="57"/>
        <item m="1" x="47"/>
        <item m="1" x="43"/>
        <item m="1" x="37"/>
        <item m="1" x="62"/>
        <item m="1" x="35"/>
        <item m="1" x="63"/>
        <item m="1" x="28"/>
        <item m="1" x="39"/>
        <item m="1" x="29"/>
        <item m="1" x="40"/>
        <item x="1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3">
        <item m="1" x="38"/>
        <item x="22"/>
        <item m="1" x="50"/>
        <item x="12"/>
        <item m="1" x="35"/>
        <item m="1" x="29"/>
        <item m="1" x="37"/>
        <item sd="0" x="5"/>
        <item sd="0" m="1" x="36"/>
        <item m="1" x="40"/>
        <item sd="0" x="25"/>
        <item sd="0" x="10"/>
        <item sd="0" x="8"/>
        <item sd="0" m="1" x="45"/>
        <item x="2"/>
        <item x="4"/>
        <item h="1" sd="0" x="9"/>
        <item h="1" sd="0" x="7"/>
        <item h="1" sd="0" x="11"/>
        <item x="20"/>
        <item x="18"/>
        <item x="1"/>
        <item m="1" x="28"/>
        <item x="3"/>
        <item x="16"/>
        <item x="14"/>
        <item x="23"/>
        <item x="0"/>
        <item x="15"/>
        <item m="1" x="34"/>
        <item x="6"/>
        <item x="17"/>
        <item m="1" x="31"/>
        <item m="1" x="33"/>
        <item m="1" x="47"/>
        <item m="1" x="51"/>
        <item x="19"/>
        <item m="1" x="43"/>
        <item x="27"/>
        <item h="1" m="1" x="44"/>
        <item h="1" m="1" x="46"/>
        <item h="1" m="1" x="42"/>
        <item h="1" m="1" x="30"/>
        <item h="1" x="24"/>
        <item h="1" m="1" x="32"/>
        <item h="1" x="13"/>
        <item h="1" m="1" x="48"/>
        <item h="1" x="21"/>
        <item h="1" m="1" x="41"/>
        <item h="1" m="1" x="49"/>
        <item h="1" m="1" x="39"/>
        <item h="1" x="26"/>
        <item t="default"/>
      </items>
    </pivotField>
    <pivotField showAll="0"/>
    <pivotField showAll="0"/>
    <pivotField showAll="0"/>
    <pivotField showAll="0"/>
    <pivotField showAll="0">
      <items count="46">
        <item m="1" x="26"/>
        <item m="1" x="37"/>
        <item m="1" x="43"/>
        <item m="1" x="33"/>
        <item x="0"/>
        <item m="1" x="32"/>
        <item m="1" x="40"/>
        <item m="1" x="41"/>
        <item m="1" x="30"/>
        <item m="1" x="27"/>
        <item m="1" x="38"/>
        <item m="1" x="44"/>
        <item m="1" x="34"/>
        <item x="1"/>
        <item m="1" x="36"/>
        <item m="1" x="42"/>
        <item m="1" x="31"/>
        <item x="2"/>
        <item m="1" x="28"/>
        <item m="1" x="39"/>
        <item x="3"/>
        <item m="1" x="35"/>
        <item x="4"/>
        <item m="1" x="29"/>
        <item x="5"/>
        <item x="6"/>
        <item x="7"/>
        <item x="8"/>
        <item x="9"/>
        <item x="10"/>
        <item x="12"/>
        <item x="13"/>
        <item x="14"/>
        <item x="15"/>
        <item x="16"/>
        <item x="19"/>
        <item x="25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0"/>
  </rowFields>
  <rowItems count="22">
    <i>
      <x v="1"/>
    </i>
    <i>
      <x v="3"/>
    </i>
    <i>
      <x v="7"/>
    </i>
    <i>
      <x v="10"/>
    </i>
    <i>
      <x v="11"/>
    </i>
    <i>
      <x v="12"/>
    </i>
    <i>
      <x v="14"/>
    </i>
    <i>
      <x v="15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6"/>
    </i>
    <i>
      <x v="38"/>
    </i>
    <i t="grand">
      <x/>
    </i>
  </rowItems>
  <colFields count="1">
    <field x="8"/>
  </colFields>
  <colItems count="23"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34"/>
    </i>
    <i>
      <x v="35"/>
    </i>
    <i>
      <x v="48"/>
    </i>
    <i>
      <x v="51"/>
    </i>
    <i>
      <x v="63"/>
    </i>
    <i>
      <x v="65"/>
    </i>
    <i t="grand">
      <x/>
    </i>
  </colItems>
  <pageFields count="2">
    <pageField fld="7" hier="-1"/>
    <pageField fld="0" hier="-1"/>
  </pageFields>
  <dataFields count="1">
    <dataField name="Soma de M2 Vendido" fld="17" baseField="0" baseItem="0"/>
  </dataFields>
  <formats count="10">
    <format dxfId="67">
      <pivotArea collapsedLevelsAreSubtotals="1" fieldPosition="0">
        <references count="2">
          <reference field="8" count="1" selected="0">
            <x v="13"/>
          </reference>
          <reference field="20" count="1">
            <x v="11"/>
          </reference>
        </references>
      </pivotArea>
    </format>
    <format dxfId="68">
      <pivotArea collapsedLevelsAreSubtotals="1" fieldPosition="0">
        <references count="2">
          <reference field="8" count="1" selected="0">
            <x v="10"/>
          </reference>
          <reference field="20" count="1">
            <x v="10"/>
          </reference>
        </references>
      </pivotArea>
    </format>
    <format dxfId="69">
      <pivotArea collapsedLevelsAreSubtotals="1" fieldPosition="0">
        <references count="2">
          <reference field="8" count="1" selected="0">
            <x v="11"/>
          </reference>
          <reference field="20" count="1">
            <x v="8"/>
          </reference>
        </references>
      </pivotArea>
    </format>
    <format dxfId="70">
      <pivotArea collapsedLevelsAreSubtotals="1" fieldPosition="0">
        <references count="2">
          <reference field="8" count="1" selected="0">
            <x v="11"/>
          </reference>
          <reference field="20" count="1">
            <x v="7"/>
          </reference>
        </references>
      </pivotArea>
    </format>
    <format dxfId="71">
      <pivotArea collapsedLevelsAreSubtotals="1" fieldPosition="0">
        <references count="2">
          <reference field="8" count="1" selected="0">
            <x v="14"/>
          </reference>
          <reference field="20" count="1">
            <x v="19"/>
          </reference>
        </references>
      </pivotArea>
    </format>
    <format dxfId="72">
      <pivotArea collapsedLevelsAreSubtotals="1" fieldPosition="0">
        <references count="2">
          <reference field="8" count="1" selected="0">
            <x v="14"/>
          </reference>
          <reference field="20" count="1">
            <x v="19"/>
          </reference>
        </references>
      </pivotArea>
    </format>
    <format dxfId="73">
      <pivotArea collapsedLevelsAreSubtotals="1" fieldPosition="0">
        <references count="2">
          <reference field="8" count="1" selected="0">
            <x v="15"/>
          </reference>
          <reference field="20" count="1">
            <x v="19"/>
          </reference>
        </references>
      </pivotArea>
    </format>
    <format dxfId="74">
      <pivotArea collapsedLevelsAreSubtotals="1" fieldPosition="0">
        <references count="2">
          <reference field="8" count="1" selected="0">
            <x v="15"/>
          </reference>
          <reference field="20" count="1">
            <x v="15"/>
          </reference>
        </references>
      </pivotArea>
    </format>
    <format dxfId="75">
      <pivotArea collapsedLevelsAreSubtotals="1" fieldPosition="0">
        <references count="2">
          <reference field="8" count="1" selected="0">
            <x v="16"/>
          </reference>
          <reference field="20" count="1">
            <x v="15"/>
          </reference>
        </references>
      </pivotArea>
    </format>
    <format dxfId="76">
      <pivotArea collapsedLevelsAreSubtotals="1" fieldPosition="0">
        <references count="2">
          <reference field="8" count="1" selected="0">
            <x v="22"/>
          </reference>
          <reference field="20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ela dinâmica2" cacheId="306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rowHeaderCaption="Rotas" colHeaderCaption="Limite de Produção">
  <location ref="B4:I12" firstHeaderRow="1" firstDataRow="3" firstDataCol="1" rowPageCount="1" colPageCount="1"/>
  <pivotFields count="46">
    <pivotField axis="axisPage" multipleItemSelectionAllowed="1" showAll="0">
      <items count="24">
        <item h="1" x="3"/>
        <item h="1" x="7"/>
        <item h="1" x="20"/>
        <item h="1" x="4"/>
        <item h="1" x="0"/>
        <item h="1" x="17"/>
        <item h="1" x="13"/>
        <item x="18"/>
        <item h="1" x="14"/>
        <item h="1" x="12"/>
        <item h="1" x="8"/>
        <item x="1"/>
        <item x="2"/>
        <item x="6"/>
        <item h="1" x="9"/>
        <item x="15"/>
        <item x="19"/>
        <item x="21"/>
        <item h="1" x="11"/>
        <item h="1" x="22"/>
        <item x="10"/>
        <item x="1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multipleItemSelectionAllowed="1" showAll="0">
      <items count="53">
        <item h="1" m="1" x="38"/>
        <item h="1" m="1" x="50"/>
        <item h="1" x="12"/>
        <item h="1" m="1" x="37"/>
        <item h="1" x="5"/>
        <item h="1" x="10"/>
        <item h="1" x="8"/>
        <item h="1" m="1" x="45"/>
        <item h="1" x="4"/>
        <item h="1" x="9"/>
        <item h="1" x="7"/>
        <item h="1" x="11"/>
        <item h="1" x="20"/>
        <item x="18"/>
        <item x="1"/>
        <item m="1" x="28"/>
        <item x="3"/>
        <item x="16"/>
        <item x="14"/>
        <item x="23"/>
        <item x="0"/>
        <item x="15"/>
        <item m="1" x="34"/>
        <item h="1" x="6"/>
        <item h="1" x="17"/>
        <item h="1" m="1" x="31"/>
        <item h="1" m="1" x="33"/>
        <item h="1" m="1" x="51"/>
        <item h="1" x="19"/>
        <item h="1" m="1" x="43"/>
        <item h="1" x="27"/>
        <item h="1" x="2"/>
        <item h="1" x="22"/>
        <item h="1" m="1" x="47"/>
        <item h="1" m="1" x="35"/>
        <item h="1" m="1" x="36"/>
        <item h="1" m="1" x="40"/>
        <item h="1" m="1" x="29"/>
        <item h="1" x="25"/>
        <item m="1" x="44"/>
        <item h="1" m="1" x="46"/>
        <item h="1" m="1" x="42"/>
        <item m="1" x="30"/>
        <item x="24"/>
        <item h="1" m="1" x="32"/>
        <item h="1" x="13"/>
        <item h="1" m="1" x="48"/>
        <item h="1" x="21"/>
        <item m="1" x="41"/>
        <item h="1" m="1" x="49"/>
        <item h="1" m="1" x="39"/>
        <item h="1" x="26"/>
        <item t="default"/>
      </items>
    </pivotField>
    <pivotField showAll="0"/>
    <pivotField showAll="0"/>
    <pivotField showAll="0"/>
    <pivotField showAll="0"/>
    <pivotField axis="axisCol" showAll="0">
      <items count="46">
        <item m="1" x="26"/>
        <item m="1" x="37"/>
        <item m="1" x="43"/>
        <item m="1" x="33"/>
        <item x="0"/>
        <item m="1" x="40"/>
        <item m="1" x="41"/>
        <item m="1" x="30"/>
        <item m="1" x="27"/>
        <item m="1" x="38"/>
        <item m="1" x="44"/>
        <item m="1" x="34"/>
        <item x="1"/>
        <item m="1" x="42"/>
        <item m="1" x="31"/>
        <item x="2"/>
        <item m="1" x="28"/>
        <item m="1" x="39"/>
        <item x="3"/>
        <item m="1" x="35"/>
        <item m="1" x="29"/>
        <item x="5"/>
        <item x="6"/>
        <item x="7"/>
        <item x="9"/>
        <item x="25"/>
        <item x="13"/>
        <item x="14"/>
        <item x="15"/>
        <item x="16"/>
        <item m="1" x="32"/>
        <item x="4"/>
        <item x="8"/>
        <item x="12"/>
        <item x="19"/>
        <item m="1" x="36"/>
        <item x="10"/>
        <item x="11"/>
        <item x="18"/>
        <item x="17"/>
        <item x="21"/>
        <item x="20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6">
    <i>
      <x v="13"/>
    </i>
    <i>
      <x v="14"/>
    </i>
    <i>
      <x v="16"/>
    </i>
    <i>
      <x v="18"/>
    </i>
    <i>
      <x v="43"/>
    </i>
    <i t="grand">
      <x/>
    </i>
  </rowItems>
  <colFields count="2">
    <field x="44"/>
    <field x="25"/>
  </colFields>
  <colItems count="7">
    <i>
      <x v="120"/>
    </i>
    <i>
      <x v="132"/>
    </i>
    <i>
      <x v="135"/>
    </i>
    <i>
      <x v="139"/>
    </i>
    <i>
      <x v="142"/>
    </i>
    <i>
      <x v="146"/>
    </i>
    <i t="grand">
      <x/>
    </i>
  </colItems>
  <pageFields count="1">
    <pageField fld="0" hier="-1"/>
  </pageFields>
  <dataFields count="1">
    <dataField name=" M2 " fld="17" baseField="0" baseItem="0"/>
  </dataFields>
  <formats count="22">
    <format dxfId="45">
      <pivotArea field="44" grandRow="1" outline="0" collapsedLevelsAreSubtotals="1" axis="axisCol" fieldPosition="0">
        <references count="1">
          <reference field="44" count="4" selected="0">
            <x v="117"/>
            <x v="118"/>
            <x v="119"/>
            <x v="120"/>
          </reference>
        </references>
      </pivotArea>
    </format>
    <format dxfId="46">
      <pivotArea field="44" grandRow="1" outline="0" collapsedLevelsAreSubtotals="1" axis="axisCol" fieldPosition="0">
        <references count="1">
          <reference field="44" count="4" selected="0">
            <x v="114"/>
            <x v="117"/>
            <x v="119"/>
            <x v="120"/>
          </reference>
        </references>
      </pivotArea>
    </format>
    <format dxfId="47">
      <pivotArea grandRow="1" grandCol="1" outline="0" collapsedLevelsAreSubtotals="1" fieldPosition="0"/>
    </format>
    <format dxfId="48">
      <pivotArea outline="0" collapsedLevelsAreSubtotals="1" fieldPosition="0"/>
    </format>
    <format dxfId="49">
      <pivotArea dataOnly="0" labelOnly="1" outline="0" fieldPosition="0">
        <references count="1">
          <reference field="20" count="0"/>
        </references>
      </pivotArea>
    </format>
    <format dxfId="50">
      <pivotArea field="44" type="button" dataOnly="0" labelOnly="1" outline="0" axis="axisCol" fieldPosition="0"/>
    </format>
    <format dxfId="51">
      <pivotArea field="25" type="button" dataOnly="0" labelOnly="1" outline="0" axis="axisCol" fieldPosition="1"/>
    </format>
    <format dxfId="52">
      <pivotArea type="topRight" dataOnly="0" labelOnly="1" outline="0" fieldPosition="0"/>
    </format>
    <format dxfId="53">
      <pivotArea dataOnly="0" labelOnly="1" fieldPosition="0">
        <references count="1">
          <reference field="44" count="5">
            <x v="110"/>
            <x v="114"/>
            <x v="117"/>
            <x v="119"/>
            <x v="120"/>
          </reference>
        </references>
      </pivotArea>
    </format>
    <format dxfId="54">
      <pivotArea dataOnly="0" labelOnly="1" grandCol="1" outline="0" fieldPosition="0"/>
    </format>
    <format dxfId="55">
      <pivotArea type="all" dataOnly="0" outline="0" fieldPosition="0"/>
    </format>
    <format dxfId="56">
      <pivotArea type="all" dataOnly="0" outline="0" fieldPosition="0"/>
    </format>
    <format dxfId="57">
      <pivotArea collapsedLevelsAreSubtotals="1" fieldPosition="0">
        <references count="2">
          <reference field="0" count="1">
            <x v="7"/>
          </reference>
          <reference field="44" count="1" selected="0">
            <x v="125"/>
          </reference>
        </references>
      </pivotArea>
    </format>
    <format dxfId="58">
      <pivotArea collapsedLevelsAreSubtotals="1" fieldPosition="0">
        <references count="2">
          <reference field="0" count="1">
            <x v="20"/>
          </reference>
          <reference field="44" count="1" selected="0">
            <x v="126"/>
          </reference>
        </references>
      </pivotArea>
    </format>
    <format dxfId="59">
      <pivotArea collapsedLevelsAreSubtotals="1" fieldPosition="0">
        <references count="2">
          <reference field="0" count="1">
            <x v="20"/>
          </reference>
          <reference field="44" count="1" selected="0">
            <x v="127"/>
          </reference>
        </references>
      </pivotArea>
    </format>
    <format dxfId="60">
      <pivotArea collapsedLevelsAreSubtotals="1" fieldPosition="0">
        <references count="2">
          <reference field="20" count="1">
            <x v="13"/>
          </reference>
          <reference field="44" count="1" selected="0">
            <x v="120"/>
          </reference>
        </references>
      </pivotArea>
    </format>
    <format dxfId="61">
      <pivotArea collapsedLevelsAreSubtotals="1" fieldPosition="0">
        <references count="2">
          <reference field="20" count="1">
            <x v="17"/>
          </reference>
          <reference field="44" count="1" selected="0">
            <x v="117"/>
          </reference>
        </references>
      </pivotArea>
    </format>
    <format dxfId="62">
      <pivotArea collapsedLevelsAreSubtotals="1" fieldPosition="0">
        <references count="2">
          <reference field="20" count="1">
            <x v="16"/>
          </reference>
          <reference field="44" count="1" selected="0">
            <x v="118"/>
          </reference>
        </references>
      </pivotArea>
    </format>
    <format dxfId="63">
      <pivotArea collapsedLevelsAreSubtotals="1" fieldPosition="0">
        <references count="2">
          <reference field="20" count="1">
            <x v="17"/>
          </reference>
          <reference field="44" count="1" selected="0">
            <x v="118"/>
          </reference>
        </references>
      </pivotArea>
    </format>
    <format dxfId="64">
      <pivotArea collapsedLevelsAreSubtotals="1" fieldPosition="0">
        <references count="2">
          <reference field="20" count="1">
            <x v="17"/>
          </reference>
          <reference field="44" count="1" selected="0">
            <x v="120"/>
          </reference>
        </references>
      </pivotArea>
    </format>
    <format dxfId="65">
      <pivotArea collapsedLevelsAreSubtotals="1" fieldPosition="0">
        <references count="2">
          <reference field="20" count="1">
            <x v="16"/>
          </reference>
          <reference field="44" count="1" selected="0">
            <x v="120"/>
          </reference>
        </references>
      </pivotArea>
    </format>
    <format dxfId="66">
      <pivotArea collapsedLevelsAreSubtotals="1" fieldPosition="0">
        <references count="2">
          <reference field="20" count="1">
            <x v="19"/>
          </reference>
          <reference field="44" count="1" selected="0">
            <x v="1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67"/>
  <sheetViews>
    <sheetView workbookViewId="0">
      <selection activeCell="C25" sqref="C25"/>
    </sheetView>
  </sheetViews>
  <sheetFormatPr defaultRowHeight="14.25"/>
  <cols>
    <col min="1" max="1" width="19.625" bestFit="1" customWidth="1"/>
    <col min="2" max="2" width="19.5" bestFit="1" customWidth="1"/>
    <col min="3" max="18" width="9.875" bestFit="1" customWidth="1"/>
    <col min="19" max="19" width="9.875" customWidth="1"/>
    <col min="20" max="20" width="9.875" bestFit="1" customWidth="1"/>
    <col min="21" max="21" width="9.875" customWidth="1"/>
    <col min="22" max="22" width="10.75" customWidth="1"/>
    <col min="23" max="24" width="9.875" bestFit="1" customWidth="1"/>
    <col min="25" max="26" width="9.875" customWidth="1"/>
    <col min="27" max="27" width="10.75" bestFit="1" customWidth="1"/>
    <col min="28" max="30" width="10.375" bestFit="1" customWidth="1"/>
    <col min="31" max="32" width="10.75" bestFit="1" customWidth="1"/>
  </cols>
  <sheetData>
    <row r="3" spans="1:22">
      <c r="A3" s="77" t="s">
        <v>267</v>
      </c>
      <c r="B3" s="77" t="s">
        <v>270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22">
      <c r="A4" s="77" t="s">
        <v>268</v>
      </c>
      <c r="B4" s="83">
        <v>46142</v>
      </c>
      <c r="C4" s="83">
        <v>46153</v>
      </c>
      <c r="D4" s="83">
        <v>46154</v>
      </c>
      <c r="E4" s="83">
        <v>46155</v>
      </c>
      <c r="F4" s="83">
        <v>46157</v>
      </c>
      <c r="G4" s="83">
        <v>46161</v>
      </c>
      <c r="H4" s="83">
        <v>46162</v>
      </c>
      <c r="I4" s="83">
        <v>46163</v>
      </c>
      <c r="J4" s="83">
        <v>46164</v>
      </c>
      <c r="K4" s="83">
        <v>46151</v>
      </c>
      <c r="L4" s="83">
        <v>46156</v>
      </c>
      <c r="M4" s="83">
        <v>46160</v>
      </c>
      <c r="N4" s="83">
        <v>46168</v>
      </c>
      <c r="O4" s="83">
        <v>46158</v>
      </c>
      <c r="P4" s="83">
        <v>46159</v>
      </c>
      <c r="Q4" s="83">
        <v>46167</v>
      </c>
      <c r="R4" s="83">
        <v>46166</v>
      </c>
      <c r="S4" s="83">
        <v>46170</v>
      </c>
      <c r="T4" s="83">
        <v>46171</v>
      </c>
      <c r="U4" s="83">
        <v>46172</v>
      </c>
      <c r="V4" s="77" t="s">
        <v>269</v>
      </c>
    </row>
    <row r="5" spans="1:22">
      <c r="A5" s="78" t="s">
        <v>62</v>
      </c>
      <c r="B5" s="79"/>
      <c r="C5" s="79">
        <v>2.9663999999999997</v>
      </c>
      <c r="D5" s="79">
        <v>8.3068999999999988</v>
      </c>
      <c r="E5" s="79">
        <v>12.3931</v>
      </c>
      <c r="F5" s="79">
        <v>57.219299999999997</v>
      </c>
      <c r="G5" s="79">
        <v>28.377400000000002</v>
      </c>
      <c r="H5" s="79">
        <v>0.5</v>
      </c>
      <c r="I5" s="79">
        <v>2.5830000000000002</v>
      </c>
      <c r="J5" s="79">
        <v>0.53960000000000008</v>
      </c>
      <c r="K5" s="79"/>
      <c r="L5" s="79">
        <v>6.6597</v>
      </c>
      <c r="M5" s="79">
        <v>2.6391</v>
      </c>
      <c r="N5" s="79">
        <v>1.45</v>
      </c>
      <c r="O5" s="79">
        <v>4.9695</v>
      </c>
      <c r="P5" s="79">
        <v>9.5440000000000005</v>
      </c>
      <c r="Q5" s="79">
        <v>0.25130000000000002</v>
      </c>
      <c r="R5" s="79"/>
      <c r="S5" s="79"/>
      <c r="T5" s="79"/>
      <c r="U5" s="79">
        <v>0.64</v>
      </c>
      <c r="V5" s="79">
        <v>139.0393</v>
      </c>
    </row>
    <row r="6" spans="1:22">
      <c r="A6" s="84" t="s">
        <v>212</v>
      </c>
      <c r="B6" s="79"/>
      <c r="C6" s="79">
        <v>2.6564999999999999</v>
      </c>
      <c r="D6" s="79">
        <v>7.248899999999999</v>
      </c>
      <c r="E6" s="79">
        <v>4.5387000000000004</v>
      </c>
      <c r="F6" s="79"/>
      <c r="G6" s="79"/>
      <c r="H6" s="79">
        <v>0.5</v>
      </c>
      <c r="I6" s="79">
        <v>1.92</v>
      </c>
      <c r="J6" s="79"/>
      <c r="K6" s="79"/>
      <c r="L6" s="79"/>
      <c r="M6" s="79"/>
      <c r="N6" s="79">
        <v>1.45</v>
      </c>
      <c r="O6" s="79">
        <v>4.9695</v>
      </c>
      <c r="P6" s="79">
        <v>9.5440000000000005</v>
      </c>
      <c r="Q6" s="79"/>
      <c r="R6" s="79"/>
      <c r="S6" s="79"/>
      <c r="T6" s="79"/>
      <c r="U6" s="79">
        <v>0.64</v>
      </c>
      <c r="V6" s="79">
        <v>33.467600000000004</v>
      </c>
    </row>
    <row r="7" spans="1:22">
      <c r="A7" s="84" t="s">
        <v>91</v>
      </c>
      <c r="B7" s="79"/>
      <c r="C7" s="79"/>
      <c r="D7" s="79"/>
      <c r="E7" s="79"/>
      <c r="F7" s="79">
        <v>13.342000000000002</v>
      </c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>
        <v>13.342000000000002</v>
      </c>
    </row>
    <row r="8" spans="1:22">
      <c r="A8" s="84" t="s">
        <v>254</v>
      </c>
      <c r="B8" s="79"/>
      <c r="C8" s="79"/>
      <c r="D8" s="79">
        <v>1.0580000000000001</v>
      </c>
      <c r="E8" s="79">
        <v>6.1837999999999997</v>
      </c>
      <c r="F8" s="79">
        <v>21.545599999999993</v>
      </c>
      <c r="G8" s="79">
        <v>26.3142</v>
      </c>
      <c r="H8" s="79"/>
      <c r="I8" s="79"/>
      <c r="J8" s="79"/>
      <c r="K8" s="79"/>
      <c r="L8" s="79"/>
      <c r="M8" s="79">
        <v>2.6391</v>
      </c>
      <c r="N8" s="79"/>
      <c r="O8" s="79"/>
      <c r="P8" s="79"/>
      <c r="Q8" s="79"/>
      <c r="R8" s="79"/>
      <c r="S8" s="79"/>
      <c r="T8" s="79"/>
      <c r="U8" s="79"/>
      <c r="V8" s="79">
        <v>57.74069999999999</v>
      </c>
    </row>
    <row r="9" spans="1:22">
      <c r="A9" s="84" t="s">
        <v>354</v>
      </c>
      <c r="B9" s="79"/>
      <c r="C9" s="79"/>
      <c r="D9" s="79"/>
      <c r="E9" s="79"/>
      <c r="F9" s="79">
        <v>0.35149999999999998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>
        <v>0.35149999999999998</v>
      </c>
    </row>
    <row r="10" spans="1:22">
      <c r="A10" s="84" t="s">
        <v>63</v>
      </c>
      <c r="B10" s="79"/>
      <c r="C10" s="79"/>
      <c r="D10" s="79"/>
      <c r="E10" s="79">
        <v>1.3612</v>
      </c>
      <c r="F10" s="79">
        <v>21.980200000000004</v>
      </c>
      <c r="G10" s="79"/>
      <c r="H10" s="79"/>
      <c r="I10" s="79">
        <v>0.66300000000000003</v>
      </c>
      <c r="J10" s="79"/>
      <c r="K10" s="79"/>
      <c r="L10" s="79">
        <v>6.3955000000000002</v>
      </c>
      <c r="M10" s="79"/>
      <c r="N10" s="79"/>
      <c r="O10" s="79"/>
      <c r="P10" s="79"/>
      <c r="Q10" s="79">
        <v>0.25130000000000002</v>
      </c>
      <c r="R10" s="79"/>
      <c r="S10" s="79"/>
      <c r="T10" s="79"/>
      <c r="U10" s="79"/>
      <c r="V10" s="79">
        <v>30.651200000000003</v>
      </c>
    </row>
    <row r="11" spans="1:22">
      <c r="A11" s="84" t="s">
        <v>249</v>
      </c>
      <c r="B11" s="79"/>
      <c r="C11" s="79">
        <v>0.30990000000000001</v>
      </c>
      <c r="D11" s="79"/>
      <c r="E11" s="79">
        <v>0.30940000000000001</v>
      </c>
      <c r="F11" s="79"/>
      <c r="G11" s="79"/>
      <c r="H11" s="79"/>
      <c r="I11" s="79"/>
      <c r="J11" s="79">
        <v>0.25</v>
      </c>
      <c r="K11" s="79"/>
      <c r="L11" s="79">
        <v>0.26419999999999999</v>
      </c>
      <c r="M11" s="79"/>
      <c r="N11" s="79"/>
      <c r="O11" s="79"/>
      <c r="P11" s="79"/>
      <c r="Q11" s="79"/>
      <c r="R11" s="79"/>
      <c r="S11" s="79"/>
      <c r="T11" s="79"/>
      <c r="U11" s="79"/>
      <c r="V11" s="79">
        <v>1.1335</v>
      </c>
    </row>
    <row r="12" spans="1:22">
      <c r="A12" s="84" t="s">
        <v>593</v>
      </c>
      <c r="B12" s="79"/>
      <c r="C12" s="79"/>
      <c r="D12" s="79"/>
      <c r="E12" s="79"/>
      <c r="F12" s="79"/>
      <c r="G12" s="79">
        <v>2.0632000000000001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>
        <v>2.0632000000000001</v>
      </c>
    </row>
    <row r="13" spans="1:22">
      <c r="A13" s="84" t="s">
        <v>501</v>
      </c>
      <c r="B13" s="79"/>
      <c r="C13" s="79"/>
      <c r="D13" s="79"/>
      <c r="E13" s="79"/>
      <c r="F13" s="79"/>
      <c r="G13" s="79"/>
      <c r="H13" s="79"/>
      <c r="I13" s="79"/>
      <c r="J13" s="79">
        <v>0.28960000000000002</v>
      </c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>
        <v>0.28960000000000002</v>
      </c>
    </row>
    <row r="14" spans="1:22">
      <c r="A14" s="78" t="s">
        <v>198</v>
      </c>
      <c r="B14" s="79"/>
      <c r="C14" s="79"/>
      <c r="D14" s="79"/>
      <c r="E14" s="79"/>
      <c r="F14" s="79"/>
      <c r="G14" s="79">
        <v>39.639799999999994</v>
      </c>
      <c r="H14" s="79"/>
      <c r="I14" s="79"/>
      <c r="J14" s="79"/>
      <c r="K14" s="79"/>
      <c r="L14" s="79"/>
      <c r="M14" s="79"/>
      <c r="N14" s="79">
        <v>169.69260000000003</v>
      </c>
      <c r="O14" s="79"/>
      <c r="P14" s="79"/>
      <c r="Q14" s="79"/>
      <c r="R14" s="79"/>
      <c r="S14" s="79"/>
      <c r="T14" s="79">
        <v>18.073399999999999</v>
      </c>
      <c r="U14" s="79"/>
      <c r="V14" s="79">
        <v>227.40580000000003</v>
      </c>
    </row>
    <row r="15" spans="1:22">
      <c r="A15" s="84" t="s">
        <v>185</v>
      </c>
      <c r="B15" s="79"/>
      <c r="C15" s="79"/>
      <c r="D15" s="79"/>
      <c r="E15" s="79"/>
      <c r="F15" s="79"/>
      <c r="G15" s="79">
        <v>18.025699999999997</v>
      </c>
      <c r="H15" s="79"/>
      <c r="I15" s="79"/>
      <c r="J15" s="79"/>
      <c r="K15" s="79"/>
      <c r="L15" s="79"/>
      <c r="M15" s="79"/>
      <c r="N15" s="79">
        <v>132.09840000000003</v>
      </c>
      <c r="O15" s="79"/>
      <c r="P15" s="79"/>
      <c r="Q15" s="79"/>
      <c r="R15" s="79"/>
      <c r="S15" s="79"/>
      <c r="T15" s="79">
        <v>18.073399999999999</v>
      </c>
      <c r="U15" s="79"/>
      <c r="V15" s="79">
        <v>168.19750000000002</v>
      </c>
    </row>
    <row r="16" spans="1:22">
      <c r="A16" s="84" t="s">
        <v>63</v>
      </c>
      <c r="B16" s="79"/>
      <c r="C16" s="79"/>
      <c r="D16" s="79"/>
      <c r="E16" s="79"/>
      <c r="F16" s="79"/>
      <c r="G16" s="79">
        <v>15.583299999999998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>
        <v>15.583299999999998</v>
      </c>
    </row>
    <row r="17" spans="1:22">
      <c r="A17" s="84" t="s">
        <v>95</v>
      </c>
      <c r="B17" s="79"/>
      <c r="C17" s="79"/>
      <c r="D17" s="79"/>
      <c r="E17" s="79"/>
      <c r="F17" s="79"/>
      <c r="G17" s="79">
        <v>3.1589999999999998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>
        <v>3.1589999999999998</v>
      </c>
    </row>
    <row r="18" spans="1:22">
      <c r="A18" s="84" t="s">
        <v>251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>
        <v>16.675900000000002</v>
      </c>
      <c r="O18" s="79"/>
      <c r="P18" s="79"/>
      <c r="Q18" s="79"/>
      <c r="R18" s="79"/>
      <c r="S18" s="79"/>
      <c r="T18" s="79"/>
      <c r="U18" s="79"/>
      <c r="V18" s="79">
        <v>16.675900000000002</v>
      </c>
    </row>
    <row r="19" spans="1:22">
      <c r="A19" s="84" t="s">
        <v>197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>
        <v>6.8332000000000006</v>
      </c>
      <c r="O19" s="79"/>
      <c r="P19" s="79"/>
      <c r="Q19" s="79"/>
      <c r="R19" s="79"/>
      <c r="S19" s="79"/>
      <c r="T19" s="79"/>
      <c r="U19" s="79"/>
      <c r="V19" s="79">
        <v>6.8332000000000006</v>
      </c>
    </row>
    <row r="20" spans="1:22">
      <c r="A20" s="84" t="s">
        <v>249</v>
      </c>
      <c r="B20" s="79"/>
      <c r="C20" s="79"/>
      <c r="D20" s="79"/>
      <c r="E20" s="79"/>
      <c r="F20" s="79"/>
      <c r="G20" s="79">
        <v>2.8718000000000004</v>
      </c>
      <c r="H20" s="79"/>
      <c r="I20" s="79"/>
      <c r="J20" s="79"/>
      <c r="K20" s="79"/>
      <c r="L20" s="79"/>
      <c r="M20" s="79"/>
      <c r="N20" s="79">
        <v>3.2608000000000015</v>
      </c>
      <c r="O20" s="79"/>
      <c r="P20" s="79"/>
      <c r="Q20" s="79"/>
      <c r="R20" s="79"/>
      <c r="S20" s="79"/>
      <c r="T20" s="79"/>
      <c r="U20" s="79"/>
      <c r="V20" s="79">
        <v>6.1326000000000018</v>
      </c>
    </row>
    <row r="21" spans="1:22">
      <c r="A21" s="84" t="s">
        <v>682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>
        <v>10.824300000000001</v>
      </c>
      <c r="O21" s="79"/>
      <c r="P21" s="79"/>
      <c r="Q21" s="79"/>
      <c r="R21" s="79"/>
      <c r="S21" s="79"/>
      <c r="T21" s="79"/>
      <c r="U21" s="79"/>
      <c r="V21" s="79">
        <v>10.824300000000001</v>
      </c>
    </row>
    <row r="22" spans="1:22">
      <c r="A22" s="78" t="s">
        <v>144</v>
      </c>
      <c r="B22" s="79"/>
      <c r="C22" s="79">
        <v>3.0697000000000001</v>
      </c>
      <c r="D22" s="79"/>
      <c r="E22" s="79"/>
      <c r="F22" s="79"/>
      <c r="G22" s="79"/>
      <c r="H22" s="79">
        <v>36.69959999999999</v>
      </c>
      <c r="I22" s="79"/>
      <c r="J22" s="79"/>
      <c r="K22" s="79"/>
      <c r="L22" s="79"/>
      <c r="M22" s="79">
        <v>56.122799999999998</v>
      </c>
      <c r="N22" s="79"/>
      <c r="O22" s="79"/>
      <c r="P22" s="79"/>
      <c r="Q22" s="79">
        <v>60.332599999999978</v>
      </c>
      <c r="R22" s="79"/>
      <c r="S22" s="79">
        <v>9.4380000000000006</v>
      </c>
      <c r="T22" s="79"/>
      <c r="U22" s="79"/>
      <c r="V22" s="79">
        <v>165.6627</v>
      </c>
    </row>
    <row r="23" spans="1:22">
      <c r="A23" s="84" t="s">
        <v>212</v>
      </c>
      <c r="B23" s="79"/>
      <c r="C23" s="79"/>
      <c r="D23" s="79"/>
      <c r="E23" s="79"/>
      <c r="F23" s="79"/>
      <c r="G23" s="79"/>
      <c r="H23" s="79">
        <v>3.3925999999999998</v>
      </c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>
        <v>3.3925999999999998</v>
      </c>
    </row>
    <row r="24" spans="1:22">
      <c r="A24" s="84" t="s">
        <v>185</v>
      </c>
      <c r="B24" s="79"/>
      <c r="C24" s="79"/>
      <c r="D24" s="79"/>
      <c r="E24" s="79"/>
      <c r="F24" s="79"/>
      <c r="G24" s="79"/>
      <c r="H24" s="79">
        <v>25.577599999999993</v>
      </c>
      <c r="I24" s="79"/>
      <c r="J24" s="79"/>
      <c r="K24" s="79"/>
      <c r="L24" s="79"/>
      <c r="M24" s="79">
        <v>29.032700000000006</v>
      </c>
      <c r="N24" s="79"/>
      <c r="O24" s="79"/>
      <c r="P24" s="79"/>
      <c r="Q24" s="79">
        <v>60.332599999999978</v>
      </c>
      <c r="R24" s="79"/>
      <c r="S24" s="79"/>
      <c r="T24" s="79"/>
      <c r="U24" s="79"/>
      <c r="V24" s="79">
        <v>114.94289999999998</v>
      </c>
    </row>
    <row r="25" spans="1:22">
      <c r="A25" s="84" t="s">
        <v>63</v>
      </c>
      <c r="B25" s="79"/>
      <c r="C25" s="79"/>
      <c r="D25" s="79"/>
      <c r="E25" s="79"/>
      <c r="F25" s="79"/>
      <c r="G25" s="79"/>
      <c r="H25" s="79">
        <v>6.8869999999999996</v>
      </c>
      <c r="I25" s="79"/>
      <c r="J25" s="79"/>
      <c r="K25" s="79"/>
      <c r="L25" s="79"/>
      <c r="M25" s="79">
        <v>25.191999999999997</v>
      </c>
      <c r="N25" s="79"/>
      <c r="O25" s="79"/>
      <c r="P25" s="79"/>
      <c r="Q25" s="79"/>
      <c r="R25" s="79"/>
      <c r="S25" s="79"/>
      <c r="T25" s="79"/>
      <c r="U25" s="79"/>
      <c r="V25" s="79">
        <v>32.078999999999994</v>
      </c>
    </row>
    <row r="26" spans="1:22">
      <c r="A26" s="84" t="s">
        <v>95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>
        <v>0.27289999999999998</v>
      </c>
      <c r="N26" s="79"/>
      <c r="O26" s="79"/>
      <c r="P26" s="79"/>
      <c r="Q26" s="79"/>
      <c r="R26" s="79"/>
      <c r="S26" s="79">
        <v>9.4380000000000006</v>
      </c>
      <c r="T26" s="79"/>
      <c r="U26" s="79"/>
      <c r="V26" s="79">
        <v>9.7109000000000005</v>
      </c>
    </row>
    <row r="27" spans="1:22">
      <c r="A27" s="84" t="s">
        <v>251</v>
      </c>
      <c r="B27" s="79"/>
      <c r="C27" s="79">
        <v>3.0697000000000001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>
        <v>3.0697000000000001</v>
      </c>
    </row>
    <row r="28" spans="1:22">
      <c r="A28" s="84" t="s">
        <v>249</v>
      </c>
      <c r="B28" s="79"/>
      <c r="C28" s="79"/>
      <c r="D28" s="79"/>
      <c r="E28" s="79"/>
      <c r="F28" s="79"/>
      <c r="G28" s="79"/>
      <c r="H28" s="79">
        <v>0.84240000000000004</v>
      </c>
      <c r="I28" s="79"/>
      <c r="J28" s="79"/>
      <c r="K28" s="79"/>
      <c r="L28" s="79"/>
      <c r="M28" s="79">
        <v>1.6252</v>
      </c>
      <c r="N28" s="79"/>
      <c r="O28" s="79"/>
      <c r="P28" s="79"/>
      <c r="Q28" s="79"/>
      <c r="R28" s="79"/>
      <c r="S28" s="79"/>
      <c r="T28" s="79"/>
      <c r="U28" s="79"/>
      <c r="V28" s="79">
        <v>2.4676</v>
      </c>
    </row>
    <row r="29" spans="1:22">
      <c r="A29" s="78" t="s">
        <v>142</v>
      </c>
      <c r="B29" s="79">
        <v>18</v>
      </c>
      <c r="C29" s="79"/>
      <c r="D29" s="79">
        <v>2.2465000000000002</v>
      </c>
      <c r="E29" s="79"/>
      <c r="F29" s="79">
        <v>133.15829999999997</v>
      </c>
      <c r="G29" s="79">
        <v>112.79910000000001</v>
      </c>
      <c r="H29" s="79">
        <v>1.69</v>
      </c>
      <c r="I29" s="79"/>
      <c r="J29" s="79">
        <v>1.0581</v>
      </c>
      <c r="K29" s="79"/>
      <c r="L29" s="79"/>
      <c r="M29" s="79"/>
      <c r="N29" s="79">
        <v>0.24010000000000001</v>
      </c>
      <c r="O29" s="79"/>
      <c r="P29" s="79">
        <v>4.4192</v>
      </c>
      <c r="Q29" s="79"/>
      <c r="R29" s="79">
        <v>4.6177000000000001</v>
      </c>
      <c r="S29" s="79"/>
      <c r="T29" s="79"/>
      <c r="U29" s="79"/>
      <c r="V29" s="79">
        <v>278.22899999999993</v>
      </c>
    </row>
    <row r="30" spans="1:22">
      <c r="A30" s="84" t="s">
        <v>212</v>
      </c>
      <c r="B30" s="79"/>
      <c r="C30" s="79"/>
      <c r="D30" s="79">
        <v>1.675</v>
      </c>
      <c r="E30" s="79"/>
      <c r="F30" s="79"/>
      <c r="G30" s="79">
        <v>8.9754000000000005</v>
      </c>
      <c r="H30" s="79"/>
      <c r="I30" s="79"/>
      <c r="J30" s="79"/>
      <c r="K30" s="79"/>
      <c r="L30" s="79"/>
      <c r="M30" s="79"/>
      <c r="N30" s="79"/>
      <c r="O30" s="79"/>
      <c r="P30" s="79">
        <v>4.4192</v>
      </c>
      <c r="Q30" s="79"/>
      <c r="R30" s="79">
        <v>4.6177000000000001</v>
      </c>
      <c r="S30" s="79"/>
      <c r="T30" s="79"/>
      <c r="U30" s="79"/>
      <c r="V30" s="79">
        <v>19.6873</v>
      </c>
    </row>
    <row r="31" spans="1:22">
      <c r="A31" s="84" t="s">
        <v>254</v>
      </c>
      <c r="B31" s="79"/>
      <c r="C31" s="79"/>
      <c r="D31" s="79"/>
      <c r="E31" s="79"/>
      <c r="F31" s="79">
        <v>6.7298999999999989</v>
      </c>
      <c r="G31" s="79">
        <v>13.870899999999997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>
        <v>20.600799999999996</v>
      </c>
    </row>
    <row r="32" spans="1:22">
      <c r="A32" s="84" t="s">
        <v>354</v>
      </c>
      <c r="B32" s="79">
        <v>18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>
        <v>18</v>
      </c>
    </row>
    <row r="33" spans="1:22">
      <c r="A33" s="84" t="s">
        <v>185</v>
      </c>
      <c r="B33" s="79"/>
      <c r="C33" s="79"/>
      <c r="D33" s="79">
        <v>0.57150000000000001</v>
      </c>
      <c r="E33" s="79"/>
      <c r="F33" s="79">
        <v>57.898299999999999</v>
      </c>
      <c r="G33" s="79">
        <v>19.4194</v>
      </c>
      <c r="H33" s="79"/>
      <c r="I33" s="79"/>
      <c r="J33" s="79">
        <v>0.64</v>
      </c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>
        <v>78.529200000000003</v>
      </c>
    </row>
    <row r="34" spans="1:22">
      <c r="A34" s="84" t="s">
        <v>63</v>
      </c>
      <c r="B34" s="79"/>
      <c r="C34" s="79"/>
      <c r="D34" s="79"/>
      <c r="E34" s="79"/>
      <c r="F34" s="79">
        <v>68.530099999999976</v>
      </c>
      <c r="G34" s="79">
        <v>68.80080000000001</v>
      </c>
      <c r="H34" s="79"/>
      <c r="I34" s="79"/>
      <c r="J34" s="79"/>
      <c r="K34" s="79"/>
      <c r="L34" s="79"/>
      <c r="M34" s="79"/>
      <c r="N34" s="79">
        <v>0.24010000000000001</v>
      </c>
      <c r="O34" s="79"/>
      <c r="P34" s="79"/>
      <c r="Q34" s="79"/>
      <c r="R34" s="79"/>
      <c r="S34" s="79"/>
      <c r="T34" s="79"/>
      <c r="U34" s="79"/>
      <c r="V34" s="79">
        <v>137.571</v>
      </c>
    </row>
    <row r="35" spans="1:22">
      <c r="A35" s="84" t="s">
        <v>95</v>
      </c>
      <c r="B35" s="79"/>
      <c r="C35" s="79"/>
      <c r="D35" s="79"/>
      <c r="E35" s="79"/>
      <c r="F35" s="79"/>
      <c r="G35" s="79">
        <v>1.7325999999999999</v>
      </c>
      <c r="H35" s="79">
        <v>1.69</v>
      </c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>
        <v>3.4226000000000001</v>
      </c>
    </row>
    <row r="36" spans="1:22">
      <c r="A36" s="84" t="s">
        <v>593</v>
      </c>
      <c r="B36" s="79"/>
      <c r="C36" s="79"/>
      <c r="D36" s="79"/>
      <c r="E36" s="79"/>
      <c r="F36" s="79"/>
      <c r="G36" s="79"/>
      <c r="H36" s="79"/>
      <c r="I36" s="79"/>
      <c r="J36" s="79">
        <v>0.41810000000000003</v>
      </c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>
        <v>0.41810000000000003</v>
      </c>
    </row>
    <row r="37" spans="1:22">
      <c r="A37" s="78" t="s">
        <v>122</v>
      </c>
      <c r="B37" s="79"/>
      <c r="C37" s="79"/>
      <c r="D37" s="79">
        <v>3.2063000000000001</v>
      </c>
      <c r="E37" s="79"/>
      <c r="F37" s="79"/>
      <c r="G37" s="79">
        <v>26.602399999999992</v>
      </c>
      <c r="H37" s="79"/>
      <c r="I37" s="79">
        <v>7.0191000000000008</v>
      </c>
      <c r="J37" s="79"/>
      <c r="K37" s="79">
        <v>1.377</v>
      </c>
      <c r="L37" s="79">
        <v>3.8171999999999997</v>
      </c>
      <c r="M37" s="79"/>
      <c r="N37" s="79"/>
      <c r="O37" s="79">
        <v>0.96</v>
      </c>
      <c r="P37" s="79"/>
      <c r="Q37" s="79"/>
      <c r="R37" s="79"/>
      <c r="S37" s="79"/>
      <c r="T37" s="79"/>
      <c r="U37" s="79"/>
      <c r="V37" s="79">
        <v>42.981999999999992</v>
      </c>
    </row>
    <row r="38" spans="1:22">
      <c r="A38" s="84" t="s">
        <v>212</v>
      </c>
      <c r="B38" s="79"/>
      <c r="C38" s="79"/>
      <c r="D38" s="79"/>
      <c r="E38" s="79"/>
      <c r="F38" s="79"/>
      <c r="G38" s="79"/>
      <c r="H38" s="79"/>
      <c r="I38" s="79"/>
      <c r="J38" s="79"/>
      <c r="K38" s="79">
        <v>1.377</v>
      </c>
      <c r="L38" s="79"/>
      <c r="M38" s="79"/>
      <c r="N38" s="79"/>
      <c r="O38" s="79">
        <v>0.96</v>
      </c>
      <c r="P38" s="79"/>
      <c r="Q38" s="79"/>
      <c r="R38" s="79"/>
      <c r="S38" s="79"/>
      <c r="T38" s="79"/>
      <c r="U38" s="79"/>
      <c r="V38" s="79">
        <v>2.3369999999999997</v>
      </c>
    </row>
    <row r="39" spans="1:22">
      <c r="A39" s="84" t="s">
        <v>254</v>
      </c>
      <c r="B39" s="79"/>
      <c r="C39" s="79"/>
      <c r="D39" s="79"/>
      <c r="E39" s="79"/>
      <c r="F39" s="79"/>
      <c r="G39" s="79">
        <v>3.3124000000000002</v>
      </c>
      <c r="H39" s="79"/>
      <c r="I39" s="79"/>
      <c r="J39" s="79"/>
      <c r="K39" s="79"/>
      <c r="L39" s="79">
        <v>3.8171999999999997</v>
      </c>
      <c r="M39" s="79"/>
      <c r="N39" s="79"/>
      <c r="O39" s="79"/>
      <c r="P39" s="79"/>
      <c r="Q39" s="79"/>
      <c r="R39" s="79"/>
      <c r="S39" s="79"/>
      <c r="T39" s="79"/>
      <c r="U39" s="79"/>
      <c r="V39" s="79">
        <v>7.1295999999999999</v>
      </c>
    </row>
    <row r="40" spans="1:22">
      <c r="A40" s="84" t="s">
        <v>63</v>
      </c>
      <c r="B40" s="79"/>
      <c r="C40" s="79"/>
      <c r="D40" s="79">
        <v>3.2063000000000001</v>
      </c>
      <c r="E40" s="79"/>
      <c r="F40" s="79"/>
      <c r="G40" s="79">
        <v>23.289999999999992</v>
      </c>
      <c r="H40" s="79"/>
      <c r="I40" s="79">
        <v>7.0191000000000008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>
        <v>33.515399999999993</v>
      </c>
    </row>
    <row r="41" spans="1:22">
      <c r="A41" s="78" t="s">
        <v>170</v>
      </c>
      <c r="B41" s="79"/>
      <c r="C41" s="79">
        <v>19.973200000000002</v>
      </c>
      <c r="D41" s="79"/>
      <c r="E41" s="79">
        <v>3.1965000000000003</v>
      </c>
      <c r="F41" s="79"/>
      <c r="G41" s="79"/>
      <c r="H41" s="79">
        <v>6.7439999999999998</v>
      </c>
      <c r="I41" s="79">
        <v>7.4944000000000006</v>
      </c>
      <c r="J41" s="79"/>
      <c r="K41" s="79"/>
      <c r="L41" s="79"/>
      <c r="M41" s="79">
        <v>83.000700000000009</v>
      </c>
      <c r="N41" s="79"/>
      <c r="O41" s="79"/>
      <c r="P41" s="79"/>
      <c r="Q41" s="79"/>
      <c r="R41" s="79"/>
      <c r="S41" s="79"/>
      <c r="T41" s="79"/>
      <c r="U41" s="79"/>
      <c r="V41" s="79">
        <v>120.40880000000001</v>
      </c>
    </row>
    <row r="42" spans="1:22">
      <c r="A42" s="84" t="s">
        <v>212</v>
      </c>
      <c r="B42" s="79"/>
      <c r="C42" s="79">
        <v>19.973200000000002</v>
      </c>
      <c r="D42" s="79"/>
      <c r="E42" s="79"/>
      <c r="F42" s="79"/>
      <c r="G42" s="79"/>
      <c r="H42" s="79"/>
      <c r="I42" s="79">
        <v>2.4700000000000002</v>
      </c>
      <c r="J42" s="79"/>
      <c r="K42" s="79"/>
      <c r="L42" s="79"/>
      <c r="M42" s="79">
        <v>2.6399999999999997</v>
      </c>
      <c r="N42" s="79"/>
      <c r="O42" s="79"/>
      <c r="P42" s="79"/>
      <c r="Q42" s="79"/>
      <c r="R42" s="79"/>
      <c r="S42" s="79"/>
      <c r="T42" s="79"/>
      <c r="U42" s="79"/>
      <c r="V42" s="79">
        <v>25.083200000000001</v>
      </c>
    </row>
    <row r="43" spans="1:22">
      <c r="A43" s="84" t="s">
        <v>254</v>
      </c>
      <c r="B43" s="79"/>
      <c r="C43" s="79"/>
      <c r="D43" s="79"/>
      <c r="E43" s="79">
        <v>3.1965000000000003</v>
      </c>
      <c r="F43" s="79"/>
      <c r="G43" s="79"/>
      <c r="H43" s="79"/>
      <c r="I43" s="79"/>
      <c r="J43" s="79"/>
      <c r="K43" s="79"/>
      <c r="L43" s="79"/>
      <c r="M43" s="79">
        <v>1.3069999999999999</v>
      </c>
      <c r="N43" s="79"/>
      <c r="O43" s="79"/>
      <c r="P43" s="79"/>
      <c r="Q43" s="79"/>
      <c r="R43" s="79"/>
      <c r="S43" s="79"/>
      <c r="T43" s="79"/>
      <c r="U43" s="79"/>
      <c r="V43" s="79">
        <v>4.5035000000000007</v>
      </c>
    </row>
    <row r="44" spans="1:22">
      <c r="A44" s="84" t="s">
        <v>185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>
        <v>1.3778999999999999</v>
      </c>
      <c r="N44" s="79"/>
      <c r="O44" s="79"/>
      <c r="P44" s="79"/>
      <c r="Q44" s="79"/>
      <c r="R44" s="79"/>
      <c r="S44" s="79"/>
      <c r="T44" s="79"/>
      <c r="U44" s="79"/>
      <c r="V44" s="79">
        <v>1.3778999999999999</v>
      </c>
    </row>
    <row r="45" spans="1:22">
      <c r="A45" s="84" t="s">
        <v>63</v>
      </c>
      <c r="B45" s="79"/>
      <c r="C45" s="79"/>
      <c r="D45" s="79"/>
      <c r="E45" s="79"/>
      <c r="F45" s="79"/>
      <c r="G45" s="79"/>
      <c r="H45" s="79">
        <v>6.7439999999999998</v>
      </c>
      <c r="I45" s="79"/>
      <c r="J45" s="79"/>
      <c r="K45" s="79"/>
      <c r="L45" s="79"/>
      <c r="M45" s="79">
        <v>72.033200000000008</v>
      </c>
      <c r="N45" s="79"/>
      <c r="O45" s="79"/>
      <c r="P45" s="79"/>
      <c r="Q45" s="79"/>
      <c r="R45" s="79"/>
      <c r="S45" s="79"/>
      <c r="T45" s="79"/>
      <c r="U45" s="79"/>
      <c r="V45" s="79">
        <v>78.777200000000008</v>
      </c>
    </row>
    <row r="46" spans="1:22">
      <c r="A46" s="84" t="s">
        <v>95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>
        <v>5.6425999999999998</v>
      </c>
      <c r="N46" s="79"/>
      <c r="O46" s="79"/>
      <c r="P46" s="79"/>
      <c r="Q46" s="79"/>
      <c r="R46" s="79"/>
      <c r="S46" s="79"/>
      <c r="T46" s="79"/>
      <c r="U46" s="79"/>
      <c r="V46" s="79">
        <v>5.6425999999999998</v>
      </c>
    </row>
    <row r="47" spans="1:22">
      <c r="A47" s="84" t="s">
        <v>505</v>
      </c>
      <c r="B47" s="79"/>
      <c r="C47" s="79"/>
      <c r="D47" s="79"/>
      <c r="E47" s="79"/>
      <c r="F47" s="79"/>
      <c r="G47" s="79"/>
      <c r="H47" s="79"/>
      <c r="I47" s="79">
        <v>5.0244</v>
      </c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>
        <v>5.0244</v>
      </c>
    </row>
    <row r="48" spans="1:22">
      <c r="A48" s="78" t="s">
        <v>140</v>
      </c>
      <c r="B48" s="79"/>
      <c r="C48" s="79"/>
      <c r="D48" s="79"/>
      <c r="E48" s="79"/>
      <c r="F48" s="79">
        <v>41.535700000000006</v>
      </c>
      <c r="G48" s="79">
        <v>5.9775999999999989</v>
      </c>
      <c r="H48" s="79">
        <v>10.1129</v>
      </c>
      <c r="I48" s="79"/>
      <c r="J48" s="79"/>
      <c r="K48" s="79"/>
      <c r="L48" s="79">
        <v>0.79269999999999996</v>
      </c>
      <c r="M48" s="79"/>
      <c r="N48" s="79"/>
      <c r="O48" s="79"/>
      <c r="P48" s="79"/>
      <c r="Q48" s="79"/>
      <c r="R48" s="79"/>
      <c r="S48" s="79"/>
      <c r="T48" s="79"/>
      <c r="U48" s="79"/>
      <c r="V48" s="79">
        <v>58.418899999999994</v>
      </c>
    </row>
    <row r="49" spans="1:22">
      <c r="A49" s="84" t="s">
        <v>254</v>
      </c>
      <c r="B49" s="79"/>
      <c r="C49" s="79"/>
      <c r="D49" s="79"/>
      <c r="E49" s="79"/>
      <c r="F49" s="79">
        <v>22.216799999999999</v>
      </c>
      <c r="G49" s="79">
        <v>5.9775999999999989</v>
      </c>
      <c r="H49" s="79">
        <v>10.1129</v>
      </c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>
        <v>38.307299999999998</v>
      </c>
    </row>
    <row r="50" spans="1:22">
      <c r="A50" s="84" t="s">
        <v>185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>
        <v>0.79269999999999996</v>
      </c>
      <c r="M50" s="79"/>
      <c r="N50" s="79"/>
      <c r="O50" s="79"/>
      <c r="P50" s="79"/>
      <c r="Q50" s="79"/>
      <c r="R50" s="79"/>
      <c r="S50" s="79"/>
      <c r="T50" s="79"/>
      <c r="U50" s="79"/>
      <c r="V50" s="79">
        <v>0.79269999999999996</v>
      </c>
    </row>
    <row r="51" spans="1:22">
      <c r="A51" s="84" t="s">
        <v>63</v>
      </c>
      <c r="B51" s="79"/>
      <c r="C51" s="79"/>
      <c r="D51" s="79"/>
      <c r="E51" s="79"/>
      <c r="F51" s="79">
        <v>19.318900000000003</v>
      </c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>
        <v>19.318900000000003</v>
      </c>
    </row>
    <row r="52" spans="1:22">
      <c r="A52" s="78" t="s">
        <v>168</v>
      </c>
      <c r="B52" s="79"/>
      <c r="C52" s="79"/>
      <c r="D52" s="79"/>
      <c r="E52" s="79">
        <v>9.1049000000000007</v>
      </c>
      <c r="F52" s="79"/>
      <c r="G52" s="79"/>
      <c r="H52" s="79">
        <v>34.698599999999999</v>
      </c>
      <c r="I52" s="79"/>
      <c r="J52" s="79"/>
      <c r="K52" s="79"/>
      <c r="L52" s="79"/>
      <c r="M52" s="79">
        <v>128.72190000000009</v>
      </c>
      <c r="N52" s="79"/>
      <c r="O52" s="79"/>
      <c r="P52" s="79"/>
      <c r="Q52" s="79">
        <v>6.9665999999999997</v>
      </c>
      <c r="R52" s="79"/>
      <c r="S52" s="79"/>
      <c r="T52" s="79"/>
      <c r="U52" s="79"/>
      <c r="V52" s="79">
        <v>179.49200000000008</v>
      </c>
    </row>
    <row r="53" spans="1:22">
      <c r="A53" s="84" t="s">
        <v>185</v>
      </c>
      <c r="B53" s="79"/>
      <c r="C53" s="79"/>
      <c r="D53" s="79"/>
      <c r="E53" s="79"/>
      <c r="F53" s="79"/>
      <c r="G53" s="79"/>
      <c r="H53" s="79">
        <v>13.403899999999997</v>
      </c>
      <c r="I53" s="79"/>
      <c r="J53" s="79"/>
      <c r="K53" s="79"/>
      <c r="L53" s="79"/>
      <c r="M53" s="79">
        <v>0.65559999999999996</v>
      </c>
      <c r="N53" s="79"/>
      <c r="O53" s="79"/>
      <c r="P53" s="79"/>
      <c r="Q53" s="79"/>
      <c r="R53" s="79"/>
      <c r="S53" s="79"/>
      <c r="T53" s="79"/>
      <c r="U53" s="79"/>
      <c r="V53" s="79">
        <v>14.059499999999996</v>
      </c>
    </row>
    <row r="54" spans="1:22">
      <c r="A54" s="84" t="s">
        <v>63</v>
      </c>
      <c r="B54" s="79"/>
      <c r="C54" s="79"/>
      <c r="D54" s="79"/>
      <c r="E54" s="79">
        <v>0.44400000000000001</v>
      </c>
      <c r="F54" s="79"/>
      <c r="G54" s="79"/>
      <c r="H54" s="79">
        <v>16.4621</v>
      </c>
      <c r="I54" s="79"/>
      <c r="J54" s="79"/>
      <c r="K54" s="79"/>
      <c r="L54" s="79"/>
      <c r="M54" s="79">
        <v>121.50610000000009</v>
      </c>
      <c r="N54" s="79"/>
      <c r="O54" s="79"/>
      <c r="P54" s="79"/>
      <c r="Q54" s="79">
        <v>6.9665999999999997</v>
      </c>
      <c r="R54" s="79"/>
      <c r="S54" s="79"/>
      <c r="T54" s="79"/>
      <c r="U54" s="79"/>
      <c r="V54" s="79">
        <v>145.3788000000001</v>
      </c>
    </row>
    <row r="55" spans="1:22">
      <c r="A55" s="84" t="s">
        <v>95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>
        <v>4.3520000000000003</v>
      </c>
      <c r="N55" s="79"/>
      <c r="O55" s="79"/>
      <c r="P55" s="79"/>
      <c r="Q55" s="79"/>
      <c r="R55" s="79"/>
      <c r="S55" s="79"/>
      <c r="T55" s="79"/>
      <c r="U55" s="79"/>
      <c r="V55" s="79">
        <v>4.3520000000000003</v>
      </c>
    </row>
    <row r="56" spans="1:22">
      <c r="A56" s="84" t="s">
        <v>251</v>
      </c>
      <c r="B56" s="79"/>
      <c r="C56" s="79"/>
      <c r="D56" s="79"/>
      <c r="E56" s="79"/>
      <c r="F56" s="79"/>
      <c r="G56" s="79"/>
      <c r="H56" s="79">
        <v>4.8325999999999993</v>
      </c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>
        <v>4.8325999999999993</v>
      </c>
    </row>
    <row r="57" spans="1:22">
      <c r="A57" s="84" t="s">
        <v>197</v>
      </c>
      <c r="B57" s="79"/>
      <c r="C57" s="79"/>
      <c r="D57" s="79"/>
      <c r="E57" s="79">
        <v>8.6608999999999998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>
        <v>8.6608999999999998</v>
      </c>
    </row>
    <row r="58" spans="1:22">
      <c r="A58" s="84" t="s">
        <v>263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>
        <v>2.2082000000000002</v>
      </c>
      <c r="N58" s="79"/>
      <c r="O58" s="79"/>
      <c r="P58" s="79"/>
      <c r="Q58" s="79"/>
      <c r="R58" s="79"/>
      <c r="S58" s="79"/>
      <c r="T58" s="79"/>
      <c r="U58" s="79"/>
      <c r="V58" s="79">
        <v>2.2082000000000002</v>
      </c>
    </row>
    <row r="59" spans="1:22">
      <c r="A59" s="78" t="s">
        <v>125</v>
      </c>
      <c r="B59" s="79"/>
      <c r="C59" s="79">
        <v>4.0541999999999998</v>
      </c>
      <c r="D59" s="79"/>
      <c r="E59" s="79">
        <v>3.2331000000000003</v>
      </c>
      <c r="F59" s="79"/>
      <c r="G59" s="79"/>
      <c r="H59" s="79">
        <v>22.233599999999999</v>
      </c>
      <c r="I59" s="79"/>
      <c r="J59" s="79"/>
      <c r="K59" s="79"/>
      <c r="L59" s="79"/>
      <c r="M59" s="79">
        <v>62.061399999999999</v>
      </c>
      <c r="N59" s="79"/>
      <c r="O59" s="79"/>
      <c r="P59" s="79"/>
      <c r="Q59" s="79">
        <v>33.245399999999997</v>
      </c>
      <c r="R59" s="79"/>
      <c r="S59" s="79"/>
      <c r="T59" s="79"/>
      <c r="U59" s="79"/>
      <c r="V59" s="79">
        <v>124.82769999999996</v>
      </c>
    </row>
    <row r="60" spans="1:22">
      <c r="A60" s="84" t="s">
        <v>212</v>
      </c>
      <c r="B60" s="79"/>
      <c r="C60" s="79"/>
      <c r="D60" s="79"/>
      <c r="E60" s="79"/>
      <c r="F60" s="79"/>
      <c r="G60" s="79"/>
      <c r="H60" s="79">
        <v>3.4202999999999997</v>
      </c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>
        <v>3.4202999999999997</v>
      </c>
    </row>
    <row r="61" spans="1:22">
      <c r="A61" s="84" t="s">
        <v>185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>
        <v>47.380399999999995</v>
      </c>
      <c r="N61" s="79"/>
      <c r="O61" s="79"/>
      <c r="P61" s="79"/>
      <c r="Q61" s="79">
        <v>31.901799999999994</v>
      </c>
      <c r="R61" s="79"/>
      <c r="S61" s="79"/>
      <c r="T61" s="79"/>
      <c r="U61" s="79"/>
      <c r="V61" s="79">
        <v>79.282199999999989</v>
      </c>
    </row>
    <row r="62" spans="1:22">
      <c r="A62" s="84" t="s">
        <v>63</v>
      </c>
      <c r="B62" s="79"/>
      <c r="C62" s="79"/>
      <c r="D62" s="79"/>
      <c r="E62" s="79"/>
      <c r="F62" s="79"/>
      <c r="G62" s="79"/>
      <c r="H62" s="79">
        <v>1.9933000000000001</v>
      </c>
      <c r="I62" s="79"/>
      <c r="J62" s="79"/>
      <c r="K62" s="79"/>
      <c r="L62" s="79"/>
      <c r="M62" s="79">
        <v>9.7330000000000005</v>
      </c>
      <c r="N62" s="79"/>
      <c r="O62" s="79"/>
      <c r="P62" s="79"/>
      <c r="Q62" s="79"/>
      <c r="R62" s="79"/>
      <c r="S62" s="79"/>
      <c r="T62" s="79"/>
      <c r="U62" s="79"/>
      <c r="V62" s="79">
        <v>11.7263</v>
      </c>
    </row>
    <row r="63" spans="1:22">
      <c r="A63" s="84" t="s">
        <v>95</v>
      </c>
      <c r="B63" s="79"/>
      <c r="C63" s="79"/>
      <c r="D63" s="79"/>
      <c r="E63" s="79">
        <v>1.6805000000000001</v>
      </c>
      <c r="F63" s="79"/>
      <c r="G63" s="79"/>
      <c r="H63" s="79">
        <v>16.82</v>
      </c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>
        <v>18.500499999999999</v>
      </c>
    </row>
    <row r="64" spans="1:22">
      <c r="A64" s="84" t="s">
        <v>251</v>
      </c>
      <c r="B64" s="79"/>
      <c r="C64" s="79">
        <v>4.0541999999999998</v>
      </c>
      <c r="D64" s="79"/>
      <c r="E64" s="79">
        <v>1.5526</v>
      </c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>
        <v>5.6067999999999998</v>
      </c>
    </row>
    <row r="65" spans="1:22">
      <c r="A65" s="84" t="s">
        <v>197</v>
      </c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>
        <v>4.9479999999999995</v>
      </c>
      <c r="N65" s="79"/>
      <c r="O65" s="79"/>
      <c r="P65" s="79"/>
      <c r="Q65" s="79"/>
      <c r="R65" s="79"/>
      <c r="S65" s="79"/>
      <c r="T65" s="79"/>
      <c r="U65" s="79"/>
      <c r="V65" s="79">
        <v>4.9479999999999995</v>
      </c>
    </row>
    <row r="66" spans="1:22">
      <c r="A66" s="84" t="s">
        <v>567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>
        <v>1.3435999999999999</v>
      </c>
      <c r="R66" s="79"/>
      <c r="S66" s="79"/>
      <c r="T66" s="79"/>
      <c r="U66" s="79"/>
      <c r="V66" s="79">
        <v>1.3435999999999999</v>
      </c>
    </row>
    <row r="67" spans="1:22">
      <c r="A67" s="78" t="s">
        <v>269</v>
      </c>
      <c r="B67" s="79">
        <v>18</v>
      </c>
      <c r="C67" s="79">
        <v>30.063500000000005</v>
      </c>
      <c r="D67" s="79">
        <v>13.7597</v>
      </c>
      <c r="E67" s="79">
        <v>27.927599999999998</v>
      </c>
      <c r="F67" s="79">
        <v>231.91329999999999</v>
      </c>
      <c r="G67" s="79">
        <v>213.3963</v>
      </c>
      <c r="H67" s="79">
        <v>112.67869999999999</v>
      </c>
      <c r="I67" s="79">
        <v>17.096499999999999</v>
      </c>
      <c r="J67" s="79">
        <v>1.5977000000000001</v>
      </c>
      <c r="K67" s="79">
        <v>1.377</v>
      </c>
      <c r="L67" s="79">
        <v>11.269600000000001</v>
      </c>
      <c r="M67" s="79">
        <v>332.54590000000002</v>
      </c>
      <c r="N67" s="79">
        <v>171.38270000000003</v>
      </c>
      <c r="O67" s="79">
        <v>5.9295</v>
      </c>
      <c r="P67" s="79">
        <v>13.963200000000001</v>
      </c>
      <c r="Q67" s="79">
        <v>100.79589999999996</v>
      </c>
      <c r="R67" s="79">
        <v>4.6177000000000001</v>
      </c>
      <c r="S67" s="79">
        <v>9.4380000000000006</v>
      </c>
      <c r="T67" s="79">
        <v>18.073399999999999</v>
      </c>
      <c r="U67" s="79">
        <v>0.64</v>
      </c>
      <c r="V67" s="79">
        <v>1336.4662000000005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showGridLines="0" workbookViewId="0">
      <selection activeCell="E8" sqref="E8"/>
    </sheetView>
  </sheetViews>
  <sheetFormatPr defaultRowHeight="14.25"/>
  <cols>
    <col min="1" max="1" width="3.875" customWidth="1"/>
    <col min="2" max="2" width="10.75" customWidth="1"/>
    <col min="3" max="3" width="22.25" customWidth="1"/>
    <col min="4" max="4" width="8.125" customWidth="1"/>
    <col min="5" max="5" width="10.75" bestFit="1" customWidth="1"/>
    <col min="6" max="6" width="8.875" bestFit="1" customWidth="1"/>
    <col min="7" max="7" width="8.875" customWidth="1"/>
    <col min="8" max="8" width="10.75" customWidth="1"/>
    <col min="9" max="9" width="10.75" bestFit="1" customWidth="1"/>
    <col min="10" max="10" width="10.75" customWidth="1"/>
    <col min="11" max="13" width="8.125" customWidth="1"/>
    <col min="14" max="14" width="10.75" customWidth="1"/>
    <col min="15" max="15" width="10.75" bestFit="1" customWidth="1"/>
    <col min="16" max="16" width="10.75" customWidth="1"/>
    <col min="17" max="17" width="10.75" bestFit="1" customWidth="1"/>
    <col min="18" max="18" width="8.875" bestFit="1" customWidth="1"/>
    <col min="19" max="20" width="9" bestFit="1" customWidth="1"/>
    <col min="21" max="22" width="8.875" bestFit="1" customWidth="1"/>
    <col min="23" max="23" width="9" bestFit="1" customWidth="1"/>
    <col min="24" max="24" width="8.875" bestFit="1" customWidth="1"/>
    <col min="25" max="26" width="9" bestFit="1" customWidth="1"/>
    <col min="27" max="27" width="8.875" bestFit="1" customWidth="1"/>
    <col min="28" max="28" width="9" bestFit="1" customWidth="1"/>
    <col min="29" max="29" width="10.75" bestFit="1" customWidth="1"/>
  </cols>
  <sheetData>
    <row r="1" spans="2:5">
      <c r="B1" s="50" t="s">
        <v>10</v>
      </c>
      <c r="C1" s="50" t="s">
        <v>185</v>
      </c>
    </row>
    <row r="3" spans="2:5">
      <c r="B3" s="50" t="s">
        <v>330</v>
      </c>
      <c r="C3" s="50" t="s">
        <v>328</v>
      </c>
      <c r="D3" s="50"/>
      <c r="E3" s="50"/>
    </row>
    <row r="4" spans="2:5">
      <c r="B4" s="50"/>
      <c r="C4" s="50" t="s">
        <v>318</v>
      </c>
      <c r="D4" s="50" t="s">
        <v>460</v>
      </c>
      <c r="E4" s="50" t="s">
        <v>269</v>
      </c>
    </row>
    <row r="5" spans="2:5">
      <c r="B5" s="50" t="s">
        <v>329</v>
      </c>
      <c r="C5" s="50"/>
      <c r="D5" s="50"/>
      <c r="E5" s="50"/>
    </row>
    <row r="6" spans="2:5">
      <c r="B6" s="50" t="s">
        <v>280</v>
      </c>
      <c r="C6" s="51"/>
      <c r="D6" s="51">
        <v>7.0769000000000002</v>
      </c>
      <c r="E6" s="51">
        <v>7.0769000000000002</v>
      </c>
    </row>
    <row r="7" spans="2:5">
      <c r="B7" s="49" t="s">
        <v>286</v>
      </c>
      <c r="C7" s="51">
        <v>1.716</v>
      </c>
      <c r="D7" s="51"/>
      <c r="E7" s="51">
        <v>1.716</v>
      </c>
    </row>
    <row r="8" spans="2:5">
      <c r="B8" s="50" t="s">
        <v>269</v>
      </c>
      <c r="C8" s="51">
        <v>1.716</v>
      </c>
      <c r="D8" s="51">
        <v>7.0769000000000002</v>
      </c>
      <c r="E8" s="51">
        <v>8.7928999999999995</v>
      </c>
    </row>
  </sheetData>
  <pageMargins left="0.511811024" right="0.511811024" top="0.78740157499999996" bottom="0.78740157499999996" header="0.31496062000000002" footer="0.31496062000000002"/>
  <pageSetup paperSize="256" orientation="landscape" horizontalDpi="203" verticalDpi="20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1"/>
  <sheetViews>
    <sheetView showGridLines="0" tabSelected="1" workbookViewId="0">
      <selection activeCell="K14" sqref="K14"/>
    </sheetView>
  </sheetViews>
  <sheetFormatPr defaultRowHeight="14.25"/>
  <cols>
    <col min="1" max="1" width="3.625" customWidth="1"/>
    <col min="2" max="2" width="10.75" customWidth="1"/>
    <col min="3" max="3" width="22.125" customWidth="1"/>
    <col min="4" max="4" width="8.125" bestFit="1" customWidth="1"/>
    <col min="5" max="5" width="8.875" bestFit="1" customWidth="1"/>
    <col min="6" max="6" width="8.125" bestFit="1" customWidth="1"/>
    <col min="7" max="7" width="10.75" bestFit="1" customWidth="1"/>
    <col min="8" max="8" width="10.75" customWidth="1"/>
    <col min="9" max="10" width="8.125" customWidth="1"/>
    <col min="11" max="11" width="10.75" customWidth="1"/>
    <col min="12" max="12" width="8.875" customWidth="1"/>
    <col min="13" max="15" width="8.125" customWidth="1"/>
    <col min="16" max="16" width="10.75" customWidth="1"/>
    <col min="17" max="17" width="8.125" customWidth="1"/>
    <col min="18" max="18" width="10.75" customWidth="1"/>
    <col min="19" max="19" width="8.125" customWidth="1"/>
    <col min="20" max="20" width="10.75" customWidth="1"/>
    <col min="21" max="22" width="8.875" bestFit="1" customWidth="1"/>
    <col min="23" max="23" width="9" bestFit="1" customWidth="1"/>
    <col min="24" max="24" width="8.875" bestFit="1" customWidth="1"/>
    <col min="25" max="26" width="9" bestFit="1" customWidth="1"/>
    <col min="27" max="27" width="8.875" bestFit="1" customWidth="1"/>
    <col min="28" max="28" width="9" bestFit="1" customWidth="1"/>
    <col min="29" max="29" width="10.75" bestFit="1" customWidth="1"/>
  </cols>
  <sheetData>
    <row r="2" spans="2:19">
      <c r="B2" s="41" t="s">
        <v>10</v>
      </c>
      <c r="C2" s="50" t="s">
        <v>63</v>
      </c>
    </row>
    <row r="4" spans="2:19">
      <c r="B4" s="41" t="s">
        <v>330</v>
      </c>
      <c r="C4" s="50" t="s">
        <v>331</v>
      </c>
      <c r="D4" s="50"/>
      <c r="E4" s="50"/>
      <c r="F4" s="50"/>
      <c r="G4" s="50"/>
    </row>
    <row r="5" spans="2:19">
      <c r="B5" s="40"/>
      <c r="C5" s="40" t="s">
        <v>459</v>
      </c>
      <c r="D5" s="40" t="s">
        <v>318</v>
      </c>
      <c r="E5" s="40" t="s">
        <v>460</v>
      </c>
      <c r="F5" s="40" t="s">
        <v>461</v>
      </c>
      <c r="G5" s="50" t="s">
        <v>269</v>
      </c>
    </row>
    <row r="6" spans="2:19">
      <c r="B6" s="41" t="s">
        <v>329</v>
      </c>
      <c r="C6" s="40"/>
      <c r="D6" s="40"/>
      <c r="E6" s="40"/>
      <c r="F6" s="40"/>
      <c r="G6" s="50"/>
    </row>
    <row r="7" spans="2:19">
      <c r="B7" s="40" t="s">
        <v>280</v>
      </c>
      <c r="C7" s="51"/>
      <c r="D7" s="51"/>
      <c r="E7" s="51">
        <v>230.5409999999998</v>
      </c>
      <c r="F7" s="51"/>
      <c r="G7" s="51">
        <v>230.5409999999998</v>
      </c>
    </row>
    <row r="8" spans="2:19">
      <c r="B8" s="40" t="s">
        <v>287</v>
      </c>
      <c r="C8" s="51"/>
      <c r="D8" s="51">
        <v>0.44400000000000001</v>
      </c>
      <c r="E8" s="51"/>
      <c r="F8" s="51"/>
      <c r="G8" s="51">
        <v>0.44400000000000001</v>
      </c>
      <c r="S8">
        <v>246</v>
      </c>
    </row>
    <row r="9" spans="2:19">
      <c r="B9" s="40" t="s">
        <v>292</v>
      </c>
      <c r="C9" s="52">
        <v>3.2063000000000001</v>
      </c>
      <c r="D9" s="51"/>
      <c r="E9" s="51"/>
      <c r="F9" s="51"/>
      <c r="G9" s="51">
        <v>3.2063000000000001</v>
      </c>
    </row>
    <row r="10" spans="2:19">
      <c r="B10" s="40" t="s">
        <v>291</v>
      </c>
      <c r="C10" s="52"/>
      <c r="D10" s="51">
        <v>1.3612</v>
      </c>
      <c r="E10" s="51">
        <v>6.3955000000000002</v>
      </c>
      <c r="F10" s="51">
        <v>21.980199999999996</v>
      </c>
      <c r="G10" s="51">
        <v>29.736899999999999</v>
      </c>
    </row>
    <row r="11" spans="2:19">
      <c r="B11" s="40" t="s">
        <v>269</v>
      </c>
      <c r="C11" s="51">
        <v>3.2063000000000001</v>
      </c>
      <c r="D11" s="51">
        <v>1.8051999999999999</v>
      </c>
      <c r="E11" s="51">
        <v>236.9364999999998</v>
      </c>
      <c r="F11" s="51">
        <v>21.980199999999996</v>
      </c>
      <c r="G11" s="51">
        <v>263.92819999999978</v>
      </c>
    </row>
  </sheetData>
  <pageMargins left="0.511811024" right="0.511811024" top="0.78740157499999996" bottom="0.78740157499999996" header="0.31496062000000002" footer="0.31496062000000002"/>
  <pageSetup paperSize="256" orientation="landscape" horizontalDpi="203" verticalDpi="203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showGridLines="0" workbookViewId="0">
      <selection activeCell="B14" sqref="B14"/>
    </sheetView>
  </sheetViews>
  <sheetFormatPr defaultRowHeight="14.25"/>
  <cols>
    <col min="1" max="1" width="4.125" customWidth="1"/>
    <col min="2" max="2" width="10.75" customWidth="1"/>
    <col min="3" max="3" width="22.25" customWidth="1"/>
    <col min="4" max="4" width="10.75" bestFit="1" customWidth="1"/>
    <col min="5" max="5" width="8.125" customWidth="1"/>
    <col min="6" max="7" width="8.125" bestFit="1" customWidth="1"/>
    <col min="8" max="9" width="10.75" bestFit="1" customWidth="1"/>
    <col min="10" max="10" width="10.75" customWidth="1"/>
    <col min="11" max="11" width="8.125" customWidth="1"/>
    <col min="12" max="12" width="10.75" customWidth="1"/>
    <col min="13" max="13" width="8.125" customWidth="1"/>
    <col min="14" max="15" width="10.75" customWidth="1"/>
    <col min="16" max="16" width="10.375" customWidth="1"/>
    <col min="17" max="18" width="10.75" bestFit="1" customWidth="1"/>
    <col min="19" max="20" width="9" bestFit="1" customWidth="1"/>
    <col min="21" max="22" width="8.875" bestFit="1" customWidth="1"/>
    <col min="23" max="23" width="9" bestFit="1" customWidth="1"/>
    <col min="24" max="24" width="8.875" bestFit="1" customWidth="1"/>
    <col min="25" max="26" width="9" bestFit="1" customWidth="1"/>
    <col min="27" max="27" width="8.875" bestFit="1" customWidth="1"/>
    <col min="28" max="28" width="9" bestFit="1" customWidth="1"/>
    <col min="29" max="29" width="10.75" bestFit="1" customWidth="1"/>
  </cols>
  <sheetData>
    <row r="2" spans="2:4">
      <c r="B2" s="41" t="s">
        <v>10</v>
      </c>
      <c r="C2" s="50" t="s">
        <v>95</v>
      </c>
    </row>
    <row r="4" spans="2:4">
      <c r="B4" s="41" t="s">
        <v>332</v>
      </c>
      <c r="C4" s="50" t="s">
        <v>328</v>
      </c>
      <c r="D4" s="50"/>
    </row>
    <row r="5" spans="2:4">
      <c r="B5" s="40"/>
      <c r="C5" s="40" t="s">
        <v>318</v>
      </c>
      <c r="D5" s="50" t="s">
        <v>269</v>
      </c>
    </row>
    <row r="6" spans="2:4">
      <c r="B6" s="41" t="s">
        <v>329</v>
      </c>
      <c r="C6" s="40"/>
      <c r="D6" s="50"/>
    </row>
    <row r="7" spans="2:4">
      <c r="B7" s="40" t="s">
        <v>279</v>
      </c>
      <c r="C7" s="51">
        <v>1.6805000000000001</v>
      </c>
      <c r="D7" s="51">
        <v>1.6805000000000001</v>
      </c>
    </row>
    <row r="8" spans="2:4">
      <c r="B8" s="40" t="s">
        <v>269</v>
      </c>
      <c r="C8" s="51">
        <v>1.6805000000000001</v>
      </c>
      <c r="D8" s="51">
        <v>1.6805000000000001</v>
      </c>
    </row>
  </sheetData>
  <pageMargins left="0.51181102362204722" right="0.51181102362204722" top="0.78740157480314965" bottom="0.78740157480314965" header="0.31496062992125984" footer="0.31496062992125984"/>
  <pageSetup paperSize="256" orientation="landscape" horizontalDpi="203" verticalDpi="203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showGridLines="0" zoomScale="85" zoomScaleNormal="85" workbookViewId="0">
      <selection activeCell="G10" sqref="G10"/>
    </sheetView>
  </sheetViews>
  <sheetFormatPr defaultRowHeight="14.25"/>
  <cols>
    <col min="1" max="1" width="3.875" customWidth="1"/>
    <col min="2" max="2" width="10.75" customWidth="1"/>
    <col min="3" max="3" width="22.25" customWidth="1"/>
    <col min="4" max="5" width="8.25" customWidth="1"/>
    <col min="6" max="6" width="8.25" bestFit="1" customWidth="1"/>
    <col min="7" max="7" width="9.25" bestFit="1" customWidth="1"/>
    <col min="8" max="8" width="8.25" bestFit="1" customWidth="1"/>
    <col min="9" max="9" width="10.75" customWidth="1"/>
    <col min="10" max="10" width="8.25" customWidth="1"/>
    <col min="11" max="12" width="9.25" bestFit="1" customWidth="1"/>
    <col min="13" max="13" width="10.75" bestFit="1" customWidth="1"/>
    <col min="14" max="15" width="8.25" customWidth="1"/>
    <col min="16" max="18" width="9.25" customWidth="1"/>
    <col min="19" max="19" width="10.75" bestFit="1" customWidth="1"/>
    <col min="20" max="20" width="8.25" customWidth="1"/>
    <col min="21" max="22" width="9.25" bestFit="1" customWidth="1"/>
    <col min="23" max="23" width="9.25" customWidth="1"/>
    <col min="24" max="24" width="10.75" bestFit="1" customWidth="1"/>
  </cols>
  <sheetData>
    <row r="1" spans="2:9">
      <c r="B1" s="50" t="s">
        <v>273</v>
      </c>
      <c r="C1" s="50" t="s">
        <v>319</v>
      </c>
    </row>
    <row r="3" spans="2:9">
      <c r="B3" s="50" t="s">
        <v>330</v>
      </c>
      <c r="C3" s="50" t="s">
        <v>328</v>
      </c>
      <c r="D3" s="50"/>
      <c r="E3" s="50"/>
      <c r="F3" s="50"/>
      <c r="G3" s="50"/>
      <c r="H3" s="50"/>
      <c r="I3" s="50"/>
    </row>
    <row r="4" spans="2:9">
      <c r="B4" s="50"/>
      <c r="C4" s="54" t="s">
        <v>272</v>
      </c>
      <c r="D4" s="54" t="s">
        <v>456</v>
      </c>
      <c r="E4" s="54" t="s">
        <v>459</v>
      </c>
      <c r="F4" s="54" t="s">
        <v>318</v>
      </c>
      <c r="G4" s="54" t="s">
        <v>460</v>
      </c>
      <c r="H4" s="54" t="s">
        <v>461</v>
      </c>
      <c r="I4" s="50" t="s">
        <v>269</v>
      </c>
    </row>
    <row r="5" spans="2:9">
      <c r="B5" s="50" t="s">
        <v>329</v>
      </c>
      <c r="C5" s="50"/>
      <c r="D5" s="50"/>
      <c r="E5" s="50"/>
      <c r="F5" s="50"/>
      <c r="G5" s="50"/>
      <c r="H5" s="50"/>
      <c r="I5" s="50"/>
    </row>
    <row r="6" spans="2:9">
      <c r="B6" s="50" t="s">
        <v>212</v>
      </c>
      <c r="C6" s="53"/>
      <c r="D6" s="53">
        <v>2.6564999999999999</v>
      </c>
      <c r="E6" s="53">
        <v>7.248899999999999</v>
      </c>
      <c r="F6" s="53">
        <v>4.5387000000000004</v>
      </c>
      <c r="G6" s="53"/>
      <c r="H6" s="53"/>
      <c r="I6" s="51">
        <v>14.444099999999999</v>
      </c>
    </row>
    <row r="7" spans="2:9">
      <c r="B7" s="50" t="s">
        <v>91</v>
      </c>
      <c r="C7" s="53"/>
      <c r="D7" s="53"/>
      <c r="E7" s="53"/>
      <c r="F7" s="53">
        <v>10.155799999999999</v>
      </c>
      <c r="G7" s="53"/>
      <c r="H7" s="53">
        <v>13.342000000000006</v>
      </c>
      <c r="I7" s="51">
        <v>23.497800000000005</v>
      </c>
    </row>
    <row r="8" spans="2:9">
      <c r="B8" s="50" t="s">
        <v>254</v>
      </c>
      <c r="C8" s="53"/>
      <c r="D8" s="53"/>
      <c r="E8" s="53">
        <v>1.0580000000000001</v>
      </c>
      <c r="F8" s="53">
        <v>6.1837999999999997</v>
      </c>
      <c r="G8" s="53">
        <v>2.4211999999999998</v>
      </c>
      <c r="H8" s="53">
        <v>21.545599999999997</v>
      </c>
      <c r="I8" s="51">
        <v>31.208599999999997</v>
      </c>
    </row>
    <row r="9" spans="2:9">
      <c r="B9" s="50" t="s">
        <v>185</v>
      </c>
      <c r="C9" s="53"/>
      <c r="D9" s="53"/>
      <c r="E9" s="53"/>
      <c r="F9" s="53">
        <v>1.716</v>
      </c>
      <c r="G9" s="53">
        <v>7.0769000000000002</v>
      </c>
      <c r="H9" s="53"/>
      <c r="I9" s="51">
        <v>8.7928999999999995</v>
      </c>
    </row>
    <row r="10" spans="2:9">
      <c r="B10" s="50" t="s">
        <v>63</v>
      </c>
      <c r="C10" s="53"/>
      <c r="D10" s="53"/>
      <c r="E10" s="53"/>
      <c r="F10" s="53">
        <v>1.8051999999999999</v>
      </c>
      <c r="G10" s="53">
        <v>236.9365</v>
      </c>
      <c r="H10" s="53">
        <v>21.980199999999996</v>
      </c>
      <c r="I10" s="51">
        <v>260.72190000000001</v>
      </c>
    </row>
    <row r="11" spans="2:9">
      <c r="B11" s="50" t="s">
        <v>95</v>
      </c>
      <c r="C11" s="53"/>
      <c r="D11" s="53"/>
      <c r="E11" s="53"/>
      <c r="F11" s="53">
        <v>1.6805000000000001</v>
      </c>
      <c r="G11" s="53"/>
      <c r="H11" s="53"/>
      <c r="I11" s="51">
        <v>1.6805000000000001</v>
      </c>
    </row>
    <row r="12" spans="2:9">
      <c r="B12" s="50" t="s">
        <v>251</v>
      </c>
      <c r="C12" s="53">
        <v>3.2326999999999999</v>
      </c>
      <c r="D12" s="53">
        <v>7.1238999999999999</v>
      </c>
      <c r="E12" s="53"/>
      <c r="F12" s="53">
        <v>5.7058</v>
      </c>
      <c r="G12" s="53">
        <v>6.3209999999999997</v>
      </c>
      <c r="H12" s="53"/>
      <c r="I12" s="51">
        <v>22.383400000000002</v>
      </c>
    </row>
    <row r="13" spans="2:9">
      <c r="B13" s="50" t="s">
        <v>197</v>
      </c>
      <c r="C13" s="53"/>
      <c r="D13" s="53"/>
      <c r="E13" s="53"/>
      <c r="F13" s="53">
        <v>8.6608999999999998</v>
      </c>
      <c r="G13" s="53"/>
      <c r="H13" s="53"/>
      <c r="I13" s="51">
        <v>8.6608999999999998</v>
      </c>
    </row>
    <row r="14" spans="2:9">
      <c r="B14" s="50" t="s">
        <v>249</v>
      </c>
      <c r="C14" s="53"/>
      <c r="D14" s="53">
        <v>0.30990000000000001</v>
      </c>
      <c r="E14" s="53"/>
      <c r="F14" s="53">
        <v>0.30940000000000001</v>
      </c>
      <c r="G14" s="53">
        <v>0.26419999999999999</v>
      </c>
      <c r="H14" s="53"/>
      <c r="I14" s="51">
        <v>0.88349999999999995</v>
      </c>
    </row>
    <row r="15" spans="2:9">
      <c r="B15" s="50" t="s">
        <v>354</v>
      </c>
      <c r="C15" s="53"/>
      <c r="D15" s="53"/>
      <c r="E15" s="53"/>
      <c r="F15" s="53"/>
      <c r="G15" s="53"/>
      <c r="H15" s="53">
        <v>0.35149999999999998</v>
      </c>
      <c r="I15" s="51">
        <v>0.35149999999999998</v>
      </c>
    </row>
    <row r="16" spans="2:9">
      <c r="B16" s="50" t="s">
        <v>269</v>
      </c>
      <c r="C16" s="52">
        <v>3.2326999999999999</v>
      </c>
      <c r="D16" s="52">
        <v>10.090300000000001</v>
      </c>
      <c r="E16" s="52">
        <v>8.3068999999999988</v>
      </c>
      <c r="F16" s="52">
        <v>40.756099999999996</v>
      </c>
      <c r="G16" s="52">
        <v>253.01979999999998</v>
      </c>
      <c r="H16" s="52">
        <v>57.219300000000004</v>
      </c>
      <c r="I16" s="52">
        <v>372.62510000000003</v>
      </c>
    </row>
  </sheetData>
  <pageMargins left="0.511811024" right="0.511811024" top="0.78740157499999996" bottom="0.78740157499999996" header="0.31496062000000002" footer="0.31496062000000002"/>
  <pageSetup paperSize="256" orientation="landscape" horizontalDpi="203" verticalDpi="203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C7" sqref="C7"/>
    </sheetView>
  </sheetViews>
  <sheetFormatPr defaultRowHeight="14.25"/>
  <cols>
    <col min="1" max="1" width="19.625" bestFit="1" customWidth="1"/>
    <col min="2" max="2" width="19.5" bestFit="1" customWidth="1"/>
    <col min="3" max="3" width="8.125" bestFit="1" customWidth="1"/>
    <col min="4" max="4" width="8.125" customWidth="1"/>
    <col min="5" max="8" width="8.125" bestFit="1" customWidth="1"/>
    <col min="9" max="9" width="8.875" bestFit="1" customWidth="1"/>
    <col min="10" max="10" width="8.125" customWidth="1"/>
    <col min="11" max="14" width="8.125" bestFit="1" customWidth="1"/>
    <col min="15" max="15" width="7.875" customWidth="1"/>
    <col min="16" max="16" width="10.75" bestFit="1" customWidth="1"/>
    <col min="17" max="18" width="9" bestFit="1" customWidth="1"/>
    <col min="19" max="19" width="8.875" bestFit="1" customWidth="1"/>
    <col min="20" max="22" width="9" bestFit="1" customWidth="1"/>
    <col min="23" max="23" width="8.875" bestFit="1" customWidth="1"/>
    <col min="24" max="24" width="9" bestFit="1" customWidth="1"/>
    <col min="25" max="28" width="8.875" bestFit="1" customWidth="1"/>
    <col min="29" max="29" width="10.75" bestFit="1" customWidth="1"/>
  </cols>
  <sheetData>
    <row r="1" spans="1:16">
      <c r="A1" s="17" t="s">
        <v>11</v>
      </c>
      <c r="B1" t="s">
        <v>319</v>
      </c>
    </row>
    <row r="3" spans="1:16">
      <c r="A3" s="17" t="s">
        <v>267</v>
      </c>
      <c r="B3" s="77" t="s">
        <v>270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</row>
    <row r="4" spans="1:16">
      <c r="B4" s="77" t="s">
        <v>271</v>
      </c>
      <c r="C4" s="77" t="s">
        <v>272</v>
      </c>
      <c r="D4" s="77" t="s">
        <v>460</v>
      </c>
      <c r="E4" s="77" t="s">
        <v>461</v>
      </c>
      <c r="F4" t="s">
        <v>462</v>
      </c>
      <c r="G4" t="s">
        <v>317</v>
      </c>
      <c r="H4" t="s">
        <v>507</v>
      </c>
      <c r="I4" t="s">
        <v>508</v>
      </c>
      <c r="J4" t="s">
        <v>463</v>
      </c>
      <c r="K4" t="s">
        <v>685</v>
      </c>
      <c r="L4" t="s">
        <v>686</v>
      </c>
      <c r="M4" t="s">
        <v>687</v>
      </c>
      <c r="N4" t="s">
        <v>688</v>
      </c>
      <c r="O4" t="s">
        <v>748</v>
      </c>
      <c r="P4" s="77" t="s">
        <v>269</v>
      </c>
    </row>
    <row r="5" spans="1:16">
      <c r="A5" s="17" t="s">
        <v>268</v>
      </c>
      <c r="P5" s="77"/>
    </row>
    <row r="6" spans="1:16">
      <c r="A6" s="18" t="s">
        <v>91</v>
      </c>
      <c r="B6" s="79"/>
      <c r="C6" s="79"/>
      <c r="D6" s="79"/>
      <c r="E6" s="79">
        <v>13.342000000000006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>
        <v>13.342000000000006</v>
      </c>
    </row>
    <row r="7" spans="1:16">
      <c r="A7" s="18" t="s">
        <v>254</v>
      </c>
      <c r="B7" s="79"/>
      <c r="C7" s="79"/>
      <c r="D7" s="79"/>
      <c r="E7" s="79"/>
      <c r="F7" s="79">
        <v>0.18</v>
      </c>
      <c r="G7" s="79"/>
      <c r="H7" s="79">
        <v>8.6564999999999994</v>
      </c>
      <c r="I7" s="79"/>
      <c r="J7" s="79"/>
      <c r="K7" s="79"/>
      <c r="L7" s="79"/>
      <c r="M7" s="79"/>
      <c r="N7" s="79"/>
      <c r="O7" s="79"/>
      <c r="P7" s="79">
        <v>8.8364999999999991</v>
      </c>
    </row>
    <row r="8" spans="1:16">
      <c r="A8" s="18" t="s">
        <v>250</v>
      </c>
      <c r="B8" s="79"/>
      <c r="C8" s="79">
        <v>13.7293</v>
      </c>
      <c r="D8" s="79"/>
      <c r="E8" s="79"/>
      <c r="F8" s="79"/>
      <c r="G8" s="79"/>
      <c r="H8" s="79"/>
      <c r="I8" s="79">
        <v>135.28680000000008</v>
      </c>
      <c r="J8" s="79"/>
      <c r="K8" s="79"/>
      <c r="L8" s="79"/>
      <c r="M8" s="79"/>
      <c r="N8" s="79"/>
      <c r="O8" s="79"/>
      <c r="P8" s="79">
        <v>149.01610000000008</v>
      </c>
    </row>
    <row r="9" spans="1:16">
      <c r="A9" s="18" t="s">
        <v>185</v>
      </c>
      <c r="B9" s="79"/>
      <c r="C9" s="79"/>
      <c r="D9" s="79"/>
      <c r="E9" s="79"/>
      <c r="F9" s="79"/>
      <c r="G9" s="79"/>
      <c r="H9" s="79"/>
      <c r="I9" s="79"/>
      <c r="J9" s="79">
        <v>2.08</v>
      </c>
      <c r="K9" s="79"/>
      <c r="L9" s="79"/>
      <c r="M9" s="79"/>
      <c r="N9" s="79">
        <v>1.4567000000000001</v>
      </c>
      <c r="O9" s="79"/>
      <c r="P9" s="79">
        <v>3.5367000000000002</v>
      </c>
    </row>
    <row r="10" spans="1:16">
      <c r="A10" s="18" t="s">
        <v>63</v>
      </c>
      <c r="B10" s="79"/>
      <c r="C10" s="79"/>
      <c r="D10" s="79">
        <v>5.5259999999999998</v>
      </c>
      <c r="E10" s="79">
        <v>1.5696000000000001</v>
      </c>
      <c r="F10" s="79">
        <v>9.5913999999999984</v>
      </c>
      <c r="G10" s="79">
        <v>2.4857</v>
      </c>
      <c r="H10" s="79"/>
      <c r="I10" s="79">
        <v>0.66300000000000003</v>
      </c>
      <c r="J10" s="79"/>
      <c r="K10" s="79">
        <v>7.2178999999999984</v>
      </c>
      <c r="L10" s="79">
        <v>0.24010000000000001</v>
      </c>
      <c r="M10" s="79"/>
      <c r="N10" s="79"/>
      <c r="O10" s="79">
        <v>1.42</v>
      </c>
      <c r="P10" s="79">
        <v>28.713699999999996</v>
      </c>
    </row>
    <row r="11" spans="1:16">
      <c r="A11" s="18" t="s">
        <v>95</v>
      </c>
      <c r="B11" s="79"/>
      <c r="C11" s="79"/>
      <c r="D11" s="79"/>
      <c r="E11" s="79"/>
      <c r="F11" s="79"/>
      <c r="G11" s="79"/>
      <c r="H11" s="79"/>
      <c r="I11" s="79">
        <v>4.4387999999999996</v>
      </c>
      <c r="J11" s="79">
        <v>6.7515999999999998</v>
      </c>
      <c r="K11" s="79"/>
      <c r="L11" s="79"/>
      <c r="M11" s="79">
        <v>3.5735999999999999</v>
      </c>
      <c r="N11" s="79">
        <v>12.072000000000001</v>
      </c>
      <c r="O11" s="79"/>
      <c r="P11" s="79">
        <v>26.835999999999999</v>
      </c>
    </row>
    <row r="12" spans="1:16">
      <c r="A12" s="18" t="s">
        <v>354</v>
      </c>
      <c r="B12" s="79">
        <v>18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>
        <v>18</v>
      </c>
    </row>
    <row r="13" spans="1:16">
      <c r="A13" s="18" t="s">
        <v>499</v>
      </c>
      <c r="B13" s="79"/>
      <c r="C13" s="79"/>
      <c r="D13" s="79"/>
      <c r="E13" s="79">
        <v>1.944</v>
      </c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>
        <v>1.944</v>
      </c>
    </row>
    <row r="14" spans="1:16">
      <c r="A14" s="18" t="s">
        <v>269</v>
      </c>
      <c r="B14" s="79">
        <v>18</v>
      </c>
      <c r="C14" s="79">
        <v>13.7293</v>
      </c>
      <c r="D14" s="79">
        <v>5.5259999999999998</v>
      </c>
      <c r="E14" s="79">
        <v>16.855600000000006</v>
      </c>
      <c r="F14" s="79">
        <v>9.7713999999999981</v>
      </c>
      <c r="G14" s="79">
        <v>2.4857</v>
      </c>
      <c r="H14" s="79">
        <v>8.6564999999999994</v>
      </c>
      <c r="I14" s="79">
        <v>140.38860000000008</v>
      </c>
      <c r="J14" s="79">
        <v>8.8315999999999999</v>
      </c>
      <c r="K14" s="79">
        <v>7.2178999999999984</v>
      </c>
      <c r="L14" s="79">
        <v>0.24010000000000001</v>
      </c>
      <c r="M14" s="79">
        <v>3.5735999999999999</v>
      </c>
      <c r="N14" s="79">
        <v>13.528700000000001</v>
      </c>
      <c r="O14" s="79">
        <v>1.42</v>
      </c>
      <c r="P14" s="79">
        <v>250.22500000000005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803"/>
  <sheetViews>
    <sheetView topLeftCell="F1" workbookViewId="0">
      <selection activeCell="K3" sqref="K3:AR3142"/>
    </sheetView>
  </sheetViews>
  <sheetFormatPr defaultRowHeight="14.25"/>
  <cols>
    <col min="1" max="1" width="12.125" customWidth="1"/>
    <col min="2" max="2" width="12.125" bestFit="1" customWidth="1"/>
    <col min="3" max="3" width="10.375" bestFit="1" customWidth="1"/>
    <col min="4" max="5" width="19.125" customWidth="1"/>
    <col min="6" max="6" width="32" style="20" bestFit="1" customWidth="1"/>
    <col min="7" max="7" width="32" style="20" customWidth="1"/>
    <col min="8" max="8" width="11" style="20" bestFit="1" customWidth="1"/>
    <col min="9" max="9" width="16.125" style="20" bestFit="1" customWidth="1"/>
    <col min="10" max="10" width="19" style="45" bestFit="1" customWidth="1"/>
  </cols>
  <sheetData>
    <row r="1" spans="1:44">
      <c r="A1" s="43" t="s">
        <v>444</v>
      </c>
      <c r="B1" s="44">
        <f ca="1">TODAY()</f>
        <v>46157</v>
      </c>
      <c r="F1"/>
      <c r="G1"/>
      <c r="H1"/>
      <c r="I1"/>
      <c r="J1"/>
    </row>
    <row r="2" spans="1:44">
      <c r="F2"/>
      <c r="G2"/>
      <c r="H2"/>
      <c r="I2"/>
      <c r="J2"/>
    </row>
    <row r="3" spans="1:44" ht="42">
      <c r="A3" t="s">
        <v>273</v>
      </c>
      <c r="B3" t="s">
        <v>274</v>
      </c>
      <c r="C3" t="s">
        <v>266</v>
      </c>
      <c r="D3" t="s">
        <v>265</v>
      </c>
      <c r="E3" t="s">
        <v>303</v>
      </c>
      <c r="F3" s="20" t="s">
        <v>304</v>
      </c>
      <c r="G3" s="20" t="s">
        <v>372</v>
      </c>
      <c r="H3" s="43" t="s">
        <v>373</v>
      </c>
      <c r="I3" s="43" t="s">
        <v>445</v>
      </c>
      <c r="J3" s="47" t="s">
        <v>443</v>
      </c>
      <c r="K3" s="85" t="s">
        <v>0</v>
      </c>
      <c r="L3" s="85" t="s">
        <v>1</v>
      </c>
      <c r="M3" s="85" t="s">
        <v>2</v>
      </c>
      <c r="N3" s="85" t="s">
        <v>3</v>
      </c>
      <c r="O3" s="85" t="s">
        <v>4</v>
      </c>
      <c r="P3" s="86" t="s">
        <v>5</v>
      </c>
      <c r="Q3" s="86" t="s">
        <v>6</v>
      </c>
      <c r="R3" s="85" t="s">
        <v>7</v>
      </c>
      <c r="S3" s="85" t="s">
        <v>8</v>
      </c>
      <c r="T3" s="85" t="s">
        <v>9</v>
      </c>
      <c r="U3" s="86" t="s">
        <v>10</v>
      </c>
      <c r="V3" s="85" t="s">
        <v>11</v>
      </c>
      <c r="W3" s="85" t="s">
        <v>12</v>
      </c>
      <c r="X3" s="85" t="s">
        <v>13</v>
      </c>
      <c r="Y3" s="85" t="s">
        <v>14</v>
      </c>
      <c r="Z3" s="85" t="s">
        <v>15</v>
      </c>
      <c r="AA3" s="85" t="s">
        <v>16</v>
      </c>
      <c r="AB3" s="85" t="s">
        <v>17</v>
      </c>
      <c r="AC3" s="85" t="s">
        <v>18</v>
      </c>
      <c r="AD3" s="85" t="s">
        <v>19</v>
      </c>
      <c r="AE3" s="85" t="s">
        <v>20</v>
      </c>
      <c r="AF3" s="85" t="s">
        <v>21</v>
      </c>
      <c r="AG3" s="85" t="s">
        <v>22</v>
      </c>
      <c r="AH3" s="85" t="s">
        <v>23</v>
      </c>
      <c r="AI3" s="85" t="s">
        <v>24</v>
      </c>
      <c r="AJ3" s="85" t="s">
        <v>25</v>
      </c>
      <c r="AK3" s="85" t="s">
        <v>26</v>
      </c>
      <c r="AL3" s="85" t="s">
        <v>27</v>
      </c>
      <c r="AM3" s="85" t="s">
        <v>28</v>
      </c>
      <c r="AN3" s="85" t="s">
        <v>29</v>
      </c>
      <c r="AO3" s="85" t="s">
        <v>30</v>
      </c>
      <c r="AP3" s="85" t="s">
        <v>31</v>
      </c>
      <c r="AQ3" s="85" t="s">
        <v>32</v>
      </c>
      <c r="AR3" s="85" t="s">
        <v>33</v>
      </c>
    </row>
    <row r="4" spans="1:44">
      <c r="A4" t="str">
        <f>VLOOKUP(Q4,'Rotas x Madrugada'!A:C,2,0)</f>
        <v>E</v>
      </c>
      <c r="B4" t="str">
        <f>VLOOKUP(Q4,'Rotas x Madrugada'!A:C,3,0)</f>
        <v>Não</v>
      </c>
      <c r="D4" s="19">
        <f t="shared" ref="D4:D67" si="0">IF(E4&gt;F4,E4,F4)</f>
        <v>46147</v>
      </c>
      <c r="E4" s="19">
        <f>IF(A4="RETIRA",Z4,VLOOKUP(Q4,'Rotas x Madrugada'!A:D,4,0))</f>
        <v>46147</v>
      </c>
      <c r="F4" s="19">
        <f>IF(A4="RETIRA",Z4,Z4+2)</f>
        <v>46116</v>
      </c>
      <c r="G4" s="19" t="str">
        <f>CONCATENATE(U4,"-",V4)</f>
        <v>LMN1408DEA-PF</v>
      </c>
      <c r="H4" s="19" t="str">
        <f ca="1">IF(I4&lt;-10,"PROBLEMA",IF(I4&lt;J4,"URGENTE",IF(I4=J4,"PRODUZIR","OK")))</f>
        <v>PROBLEMA</v>
      </c>
      <c r="I4" s="46">
        <f ca="1">Z4-$B$1</f>
        <v>-43</v>
      </c>
      <c r="J4" s="46">
        <f>VLOOKUP(G4,'D. Produção'!A:B,2,)</f>
        <v>4</v>
      </c>
      <c r="K4" s="87">
        <v>327442</v>
      </c>
      <c r="L4" s="88" t="s">
        <v>61</v>
      </c>
      <c r="M4" s="87">
        <v>1</v>
      </c>
      <c r="N4" s="87">
        <v>5386912</v>
      </c>
      <c r="O4" s="88" t="s">
        <v>35</v>
      </c>
      <c r="P4" s="88" t="s">
        <v>36</v>
      </c>
      <c r="Q4" s="88" t="s">
        <v>37</v>
      </c>
      <c r="R4" s="89">
        <v>1.2756000000000001</v>
      </c>
      <c r="S4" s="89">
        <v>25.512799999999999</v>
      </c>
      <c r="T4" s="87">
        <v>1</v>
      </c>
      <c r="U4" s="88" t="s">
        <v>38</v>
      </c>
      <c r="V4" s="88" t="s">
        <v>39</v>
      </c>
      <c r="W4" s="90">
        <v>1118</v>
      </c>
      <c r="X4" s="90">
        <v>1141</v>
      </c>
      <c r="Y4" s="91">
        <v>46118.626860104167</v>
      </c>
      <c r="Z4" s="92">
        <v>46114</v>
      </c>
      <c r="AA4" s="93"/>
      <c r="AB4" s="93"/>
      <c r="AC4" s="93"/>
      <c r="AD4" s="94" t="s">
        <v>40</v>
      </c>
      <c r="AE4" s="94" t="s">
        <v>40</v>
      </c>
      <c r="AF4" s="94" t="s">
        <v>40</v>
      </c>
      <c r="AG4" s="94" t="s">
        <v>40</v>
      </c>
      <c r="AH4" s="94" t="s">
        <v>40</v>
      </c>
      <c r="AI4" s="94" t="s">
        <v>40</v>
      </c>
      <c r="AJ4" s="94" t="s">
        <v>40</v>
      </c>
      <c r="AK4" s="94" t="s">
        <v>40</v>
      </c>
      <c r="AL4" s="94" t="s">
        <v>40</v>
      </c>
      <c r="AM4" s="94" t="s">
        <v>40</v>
      </c>
      <c r="AN4" s="94" t="s">
        <v>40</v>
      </c>
      <c r="AO4" s="94" t="s">
        <v>40</v>
      </c>
      <c r="AP4" s="94" t="s">
        <v>40</v>
      </c>
      <c r="AQ4" s="94" t="s">
        <v>40</v>
      </c>
      <c r="AR4" s="93"/>
    </row>
    <row r="5" spans="1:44" ht="21">
      <c r="A5" t="str">
        <f>VLOOKUP(Q5,'Rotas x Madrugada'!A:C,2,0)</f>
        <v>L</v>
      </c>
      <c r="B5" t="str">
        <f>VLOOKUP(Q5,'Rotas x Madrugada'!A:C,3,0)</f>
        <v>Não</v>
      </c>
      <c r="D5" s="19">
        <f t="shared" si="0"/>
        <v>46149</v>
      </c>
      <c r="E5" s="19">
        <f>IF(A5="RETIRA",Z5,VLOOKUP(Q5,'Rotas x Madrugada'!A:D,4,0))</f>
        <v>46149</v>
      </c>
      <c r="F5" s="19">
        <f>IF(A5="RETIRA",Z5,Z5+2)</f>
        <v>46144</v>
      </c>
      <c r="G5" s="19" t="str">
        <f>CONCATENATE(U5,"-",V5)</f>
        <v>LMINC08-PF</v>
      </c>
      <c r="H5" s="19" t="str">
        <f t="shared" ref="H5:H68" ca="1" si="1">IF(I5&lt;-10,"PROBLEMA",IF(I5&lt;J5,"URGENTE",IF(I5=J5,"PRODUZIR","OK")))</f>
        <v>PROBLEMA</v>
      </c>
      <c r="I5" s="46">
        <f ca="1">Z5-$B$1</f>
        <v>-15</v>
      </c>
      <c r="J5" s="46">
        <f>VLOOKUP(G5,'D. Produção'!A:B,2,)</f>
        <v>4</v>
      </c>
      <c r="K5" s="95">
        <v>331470</v>
      </c>
      <c r="L5" s="96" t="s">
        <v>92</v>
      </c>
      <c r="M5" s="95">
        <v>5</v>
      </c>
      <c r="N5" s="95">
        <v>5424193</v>
      </c>
      <c r="O5" s="96" t="s">
        <v>35</v>
      </c>
      <c r="P5" s="96" t="s">
        <v>93</v>
      </c>
      <c r="Q5" s="96" t="s">
        <v>94</v>
      </c>
      <c r="R5" s="97">
        <v>3.1779999999999999</v>
      </c>
      <c r="S5" s="97">
        <v>63.560699999999997</v>
      </c>
      <c r="T5" s="95">
        <v>1</v>
      </c>
      <c r="U5" s="96" t="s">
        <v>251</v>
      </c>
      <c r="V5" s="96" t="s">
        <v>39</v>
      </c>
      <c r="W5" s="98">
        <v>2835</v>
      </c>
      <c r="X5" s="98">
        <v>1121</v>
      </c>
      <c r="Y5" s="99">
        <v>46135.47407989583</v>
      </c>
      <c r="Z5" s="100">
        <v>46142</v>
      </c>
      <c r="AA5" s="101"/>
      <c r="AB5" s="101"/>
      <c r="AC5" s="101"/>
      <c r="AD5" s="102" t="s">
        <v>40</v>
      </c>
      <c r="AE5" s="102" t="s">
        <v>40</v>
      </c>
      <c r="AF5" s="102" t="s">
        <v>40</v>
      </c>
      <c r="AG5" s="102" t="s">
        <v>40</v>
      </c>
      <c r="AH5" s="102" t="s">
        <v>40</v>
      </c>
      <c r="AI5" s="102" t="s">
        <v>40</v>
      </c>
      <c r="AJ5" s="102" t="s">
        <v>40</v>
      </c>
      <c r="AK5" s="102" t="s">
        <v>40</v>
      </c>
      <c r="AL5" s="102" t="s">
        <v>40</v>
      </c>
      <c r="AM5" s="102" t="s">
        <v>40</v>
      </c>
      <c r="AN5" s="102" t="s">
        <v>40</v>
      </c>
      <c r="AO5" s="102" t="s">
        <v>40</v>
      </c>
      <c r="AP5" s="102" t="s">
        <v>40</v>
      </c>
      <c r="AQ5" s="102" t="s">
        <v>40</v>
      </c>
      <c r="AR5" s="99">
        <v>46155.651489004631</v>
      </c>
    </row>
    <row r="6" spans="1:44" ht="21">
      <c r="A6" t="str">
        <f>VLOOKUP(Q6,'Rotas x Madrugada'!A:C,2,0)</f>
        <v>NA</v>
      </c>
      <c r="B6" t="str">
        <f>VLOOKUP(Q6,'Rotas x Madrugada'!A:C,3,0)</f>
        <v>Não</v>
      </c>
      <c r="D6" s="19">
        <f t="shared" si="0"/>
        <v>46146</v>
      </c>
      <c r="E6" s="19">
        <f>IF(A6="RETIRA",Z6,VLOOKUP(Q6,'Rotas x Madrugada'!A:D,4,0))</f>
        <v>46146</v>
      </c>
      <c r="F6" s="19">
        <f>IF(A6="RETIRA",Z6,Z6+2)</f>
        <v>46144</v>
      </c>
      <c r="G6" s="19" t="str">
        <f>CONCATENATE(U6,"-",V6)</f>
        <v>INC03-LCF</v>
      </c>
      <c r="H6" s="19" t="str">
        <f t="shared" ca="1" si="1"/>
        <v>PROBLEMA</v>
      </c>
      <c r="I6" s="46">
        <f ca="1">Z6-$B$1</f>
        <v>-15</v>
      </c>
      <c r="J6" s="46" t="e">
        <f>VLOOKUP(G6,'D. Produção'!A:B,2,)</f>
        <v>#N/A</v>
      </c>
      <c r="K6" s="87">
        <v>334586</v>
      </c>
      <c r="L6" s="88" t="s">
        <v>100</v>
      </c>
      <c r="M6" s="87">
        <v>9</v>
      </c>
      <c r="N6" s="87">
        <v>5447847</v>
      </c>
      <c r="O6" s="88" t="s">
        <v>35</v>
      </c>
      <c r="P6" s="88" t="s">
        <v>305</v>
      </c>
      <c r="Q6" s="88" t="s">
        <v>142</v>
      </c>
      <c r="R6" s="89">
        <v>2.25</v>
      </c>
      <c r="S6" s="89">
        <v>16.875</v>
      </c>
      <c r="T6" s="87">
        <v>1</v>
      </c>
      <c r="U6" s="88" t="s">
        <v>354</v>
      </c>
      <c r="V6" s="88" t="s">
        <v>448</v>
      </c>
      <c r="W6" s="90">
        <v>1500</v>
      </c>
      <c r="X6" s="90">
        <v>1500</v>
      </c>
      <c r="Y6" s="91">
        <v>46148.681067442129</v>
      </c>
      <c r="Z6" s="92">
        <v>46142</v>
      </c>
      <c r="AA6" s="93"/>
      <c r="AB6" s="93"/>
      <c r="AC6" s="93"/>
      <c r="AD6" s="93"/>
      <c r="AE6" s="94" t="s">
        <v>40</v>
      </c>
      <c r="AF6" s="94" t="s">
        <v>40</v>
      </c>
      <c r="AG6" s="94" t="s">
        <v>40</v>
      </c>
      <c r="AH6" s="94" t="s">
        <v>40</v>
      </c>
      <c r="AI6" s="94" t="s">
        <v>40</v>
      </c>
      <c r="AJ6" s="94" t="s">
        <v>40</v>
      </c>
      <c r="AK6" s="93"/>
      <c r="AL6" s="93"/>
      <c r="AM6" s="94" t="s">
        <v>40</v>
      </c>
      <c r="AN6" s="94" t="s">
        <v>40</v>
      </c>
      <c r="AO6" s="94" t="s">
        <v>40</v>
      </c>
      <c r="AP6" s="93"/>
      <c r="AQ6" s="94" t="s">
        <v>40</v>
      </c>
      <c r="AR6" s="93"/>
    </row>
    <row r="7" spans="1:44" ht="21">
      <c r="A7" t="str">
        <f>VLOOKUP(Q7,'Rotas x Madrugada'!A:C,2,0)</f>
        <v>NA</v>
      </c>
      <c r="B7" t="str">
        <f>VLOOKUP(Q7,'Rotas x Madrugada'!A:C,3,0)</f>
        <v>Não</v>
      </c>
      <c r="D7" s="19">
        <f t="shared" si="0"/>
        <v>46146</v>
      </c>
      <c r="E7" s="19">
        <f>IF(A7="RETIRA",Z7,VLOOKUP(Q7,'Rotas x Madrugada'!A:D,4,0))</f>
        <v>46146</v>
      </c>
      <c r="F7" s="19">
        <f>IF(A7="RETIRA",Z7,Z7+2)</f>
        <v>46144</v>
      </c>
      <c r="G7" s="19" t="str">
        <f>CONCATENATE(U7,"-",V7)</f>
        <v>INC03-LCF</v>
      </c>
      <c r="H7" s="19" t="str">
        <f t="shared" ca="1" si="1"/>
        <v>PROBLEMA</v>
      </c>
      <c r="I7" s="46">
        <f ca="1">Z7-$B$1</f>
        <v>-15</v>
      </c>
      <c r="J7" s="46" t="e">
        <f>VLOOKUP(G7,'D. Produção'!A:B,2,)</f>
        <v>#N/A</v>
      </c>
      <c r="K7" s="95">
        <v>334586</v>
      </c>
      <c r="L7" s="96" t="s">
        <v>100</v>
      </c>
      <c r="M7" s="95">
        <v>9</v>
      </c>
      <c r="N7" s="95">
        <v>5447848</v>
      </c>
      <c r="O7" s="96" t="s">
        <v>35</v>
      </c>
      <c r="P7" s="96" t="s">
        <v>305</v>
      </c>
      <c r="Q7" s="96" t="s">
        <v>142</v>
      </c>
      <c r="R7" s="97">
        <v>2.25</v>
      </c>
      <c r="S7" s="97">
        <v>16.875</v>
      </c>
      <c r="T7" s="95">
        <v>1</v>
      </c>
      <c r="U7" s="96" t="s">
        <v>354</v>
      </c>
      <c r="V7" s="96" t="s">
        <v>448</v>
      </c>
      <c r="W7" s="98">
        <v>1500</v>
      </c>
      <c r="X7" s="98">
        <v>1500</v>
      </c>
      <c r="Y7" s="99">
        <v>46148.681067442129</v>
      </c>
      <c r="Z7" s="100">
        <v>46142</v>
      </c>
      <c r="AA7" s="101"/>
      <c r="AB7" s="101"/>
      <c r="AC7" s="101"/>
      <c r="AD7" s="101"/>
      <c r="AE7" s="102" t="s">
        <v>40</v>
      </c>
      <c r="AF7" s="102" t="s">
        <v>40</v>
      </c>
      <c r="AG7" s="102" t="s">
        <v>40</v>
      </c>
      <c r="AH7" s="102" t="s">
        <v>40</v>
      </c>
      <c r="AI7" s="102" t="s">
        <v>40</v>
      </c>
      <c r="AJ7" s="102" t="s">
        <v>40</v>
      </c>
      <c r="AK7" s="101"/>
      <c r="AL7" s="101"/>
      <c r="AM7" s="102" t="s">
        <v>40</v>
      </c>
      <c r="AN7" s="102" t="s">
        <v>40</v>
      </c>
      <c r="AO7" s="102" t="s">
        <v>40</v>
      </c>
      <c r="AP7" s="101"/>
      <c r="AQ7" s="102" t="s">
        <v>40</v>
      </c>
      <c r="AR7" s="101"/>
    </row>
    <row r="8" spans="1:44" ht="21">
      <c r="A8" t="str">
        <f>VLOOKUP(Q8,'Rotas x Madrugada'!A:C,2,0)</f>
        <v>NA</v>
      </c>
      <c r="B8" t="str">
        <f>VLOOKUP(Q8,'Rotas x Madrugada'!A:C,3,0)</f>
        <v>Não</v>
      </c>
      <c r="D8" s="19">
        <f t="shared" si="0"/>
        <v>46146</v>
      </c>
      <c r="E8" s="19">
        <f>IF(A8="RETIRA",Z8,VLOOKUP(Q8,'Rotas x Madrugada'!A:D,4,0))</f>
        <v>46146</v>
      </c>
      <c r="F8" s="19">
        <f>IF(A8="RETIRA",Z8,Z8+2)</f>
        <v>46144</v>
      </c>
      <c r="G8" s="19" t="str">
        <f>CONCATENATE(U8,"-",V8)</f>
        <v>INC03-LCF</v>
      </c>
      <c r="H8" s="19" t="str">
        <f t="shared" ca="1" si="1"/>
        <v>PROBLEMA</v>
      </c>
      <c r="I8" s="46">
        <f ca="1">Z8-$B$1</f>
        <v>-15</v>
      </c>
      <c r="J8" s="46" t="e">
        <f>VLOOKUP(G8,'D. Produção'!A:B,2,)</f>
        <v>#N/A</v>
      </c>
      <c r="K8" s="87">
        <v>334586</v>
      </c>
      <c r="L8" s="88" t="s">
        <v>101</v>
      </c>
      <c r="M8" s="87">
        <v>10</v>
      </c>
      <c r="N8" s="87">
        <v>5447849</v>
      </c>
      <c r="O8" s="88" t="s">
        <v>35</v>
      </c>
      <c r="P8" s="88" t="s">
        <v>305</v>
      </c>
      <c r="Q8" s="88" t="s">
        <v>142</v>
      </c>
      <c r="R8" s="89">
        <v>2.25</v>
      </c>
      <c r="S8" s="89">
        <v>16.875</v>
      </c>
      <c r="T8" s="87">
        <v>1</v>
      </c>
      <c r="U8" s="88" t="s">
        <v>354</v>
      </c>
      <c r="V8" s="88" t="s">
        <v>448</v>
      </c>
      <c r="W8" s="90">
        <v>1500</v>
      </c>
      <c r="X8" s="90">
        <v>1500</v>
      </c>
      <c r="Y8" s="91">
        <v>46148.681067442129</v>
      </c>
      <c r="Z8" s="92">
        <v>46142</v>
      </c>
      <c r="AA8" s="93"/>
      <c r="AB8" s="93"/>
      <c r="AC8" s="93"/>
      <c r="AD8" s="93"/>
      <c r="AE8" s="94" t="s">
        <v>40</v>
      </c>
      <c r="AF8" s="94" t="s">
        <v>40</v>
      </c>
      <c r="AG8" s="94" t="s">
        <v>40</v>
      </c>
      <c r="AH8" s="94" t="s">
        <v>40</v>
      </c>
      <c r="AI8" s="94" t="s">
        <v>40</v>
      </c>
      <c r="AJ8" s="94" t="s">
        <v>40</v>
      </c>
      <c r="AK8" s="93"/>
      <c r="AL8" s="93"/>
      <c r="AM8" s="94" t="s">
        <v>40</v>
      </c>
      <c r="AN8" s="94" t="s">
        <v>40</v>
      </c>
      <c r="AO8" s="94" t="s">
        <v>40</v>
      </c>
      <c r="AP8" s="93"/>
      <c r="AQ8" s="94" t="s">
        <v>40</v>
      </c>
      <c r="AR8" s="93"/>
    </row>
    <row r="9" spans="1:44" ht="21">
      <c r="A9" t="str">
        <f>VLOOKUP(Q9,'Rotas x Madrugada'!A:C,2,0)</f>
        <v>NA</v>
      </c>
      <c r="B9" t="str">
        <f>VLOOKUP(Q9,'Rotas x Madrugada'!A:C,3,0)</f>
        <v>Não</v>
      </c>
      <c r="D9" s="19">
        <f t="shared" si="0"/>
        <v>46146</v>
      </c>
      <c r="E9" s="19">
        <f>IF(A9="RETIRA",Z9,VLOOKUP(Q9,'Rotas x Madrugada'!A:D,4,0))</f>
        <v>46146</v>
      </c>
      <c r="F9" s="19">
        <f>IF(A9="RETIRA",Z9,Z9+2)</f>
        <v>46144</v>
      </c>
      <c r="G9" s="19" t="str">
        <f>CONCATENATE(U9,"-",V9)</f>
        <v>INC03-LCF</v>
      </c>
      <c r="H9" s="19" t="str">
        <f t="shared" ca="1" si="1"/>
        <v>PROBLEMA</v>
      </c>
      <c r="I9" s="46">
        <f ca="1">Z9-$B$1</f>
        <v>-15</v>
      </c>
      <c r="J9" s="46" t="e">
        <f>VLOOKUP(G9,'D. Produção'!A:B,2,)</f>
        <v>#N/A</v>
      </c>
      <c r="K9" s="95">
        <v>334586</v>
      </c>
      <c r="L9" s="96" t="s">
        <v>101</v>
      </c>
      <c r="M9" s="95">
        <v>10</v>
      </c>
      <c r="N9" s="95">
        <v>5447850</v>
      </c>
      <c r="O9" s="96" t="s">
        <v>35</v>
      </c>
      <c r="P9" s="96" t="s">
        <v>305</v>
      </c>
      <c r="Q9" s="96" t="s">
        <v>142</v>
      </c>
      <c r="R9" s="97">
        <v>2.25</v>
      </c>
      <c r="S9" s="97">
        <v>16.875</v>
      </c>
      <c r="T9" s="95">
        <v>1</v>
      </c>
      <c r="U9" s="96" t="s">
        <v>354</v>
      </c>
      <c r="V9" s="96" t="s">
        <v>448</v>
      </c>
      <c r="W9" s="98">
        <v>1500</v>
      </c>
      <c r="X9" s="98">
        <v>1500</v>
      </c>
      <c r="Y9" s="99">
        <v>46148.681067442129</v>
      </c>
      <c r="Z9" s="100">
        <v>46142</v>
      </c>
      <c r="AA9" s="101"/>
      <c r="AB9" s="101"/>
      <c r="AC9" s="101"/>
      <c r="AD9" s="101"/>
      <c r="AE9" s="102" t="s">
        <v>40</v>
      </c>
      <c r="AF9" s="102" t="s">
        <v>40</v>
      </c>
      <c r="AG9" s="102" t="s">
        <v>40</v>
      </c>
      <c r="AH9" s="102" t="s">
        <v>40</v>
      </c>
      <c r="AI9" s="102" t="s">
        <v>40</v>
      </c>
      <c r="AJ9" s="102" t="s">
        <v>40</v>
      </c>
      <c r="AK9" s="101"/>
      <c r="AL9" s="101"/>
      <c r="AM9" s="102" t="s">
        <v>40</v>
      </c>
      <c r="AN9" s="102" t="s">
        <v>40</v>
      </c>
      <c r="AO9" s="102" t="s">
        <v>40</v>
      </c>
      <c r="AP9" s="101"/>
      <c r="AQ9" s="102" t="s">
        <v>40</v>
      </c>
      <c r="AR9" s="101"/>
    </row>
    <row r="10" spans="1:44" ht="21">
      <c r="A10" t="str">
        <f>VLOOKUP(Q10,'Rotas x Madrugada'!A:C,2,0)</f>
        <v>NA</v>
      </c>
      <c r="B10" t="str">
        <f>VLOOKUP(Q10,'Rotas x Madrugada'!A:C,3,0)</f>
        <v>Não</v>
      </c>
      <c r="D10" s="19">
        <f t="shared" si="0"/>
        <v>46146</v>
      </c>
      <c r="E10" s="19">
        <f>IF(A10="RETIRA",Z10,VLOOKUP(Q10,'Rotas x Madrugada'!A:D,4,0))</f>
        <v>46146</v>
      </c>
      <c r="F10" s="19">
        <f>IF(A10="RETIRA",Z10,Z10+2)</f>
        <v>46144</v>
      </c>
      <c r="G10" s="19" t="str">
        <f>CONCATENATE(U10,"-",V10)</f>
        <v>INC03-LCF</v>
      </c>
      <c r="H10" s="19" t="str">
        <f t="shared" ca="1" si="1"/>
        <v>PROBLEMA</v>
      </c>
      <c r="I10" s="46">
        <f ca="1">Z10-$B$1</f>
        <v>-15</v>
      </c>
      <c r="J10" s="46" t="e">
        <f>VLOOKUP(G10,'D. Produção'!A:B,2,)</f>
        <v>#N/A</v>
      </c>
      <c r="K10" s="87">
        <v>334586</v>
      </c>
      <c r="L10" s="88" t="s">
        <v>102</v>
      </c>
      <c r="M10" s="87">
        <v>11</v>
      </c>
      <c r="N10" s="87">
        <v>5447851</v>
      </c>
      <c r="O10" s="88" t="s">
        <v>35</v>
      </c>
      <c r="P10" s="88" t="s">
        <v>305</v>
      </c>
      <c r="Q10" s="88" t="s">
        <v>142</v>
      </c>
      <c r="R10" s="89">
        <v>2.25</v>
      </c>
      <c r="S10" s="89">
        <v>16.875</v>
      </c>
      <c r="T10" s="87">
        <v>1</v>
      </c>
      <c r="U10" s="88" t="s">
        <v>354</v>
      </c>
      <c r="V10" s="88" t="s">
        <v>448</v>
      </c>
      <c r="W10" s="90">
        <v>1500</v>
      </c>
      <c r="X10" s="90">
        <v>1500</v>
      </c>
      <c r="Y10" s="91">
        <v>46148.681067442129</v>
      </c>
      <c r="Z10" s="92">
        <v>46142</v>
      </c>
      <c r="AA10" s="93"/>
      <c r="AB10" s="93"/>
      <c r="AC10" s="93"/>
      <c r="AD10" s="93"/>
      <c r="AE10" s="94" t="s">
        <v>40</v>
      </c>
      <c r="AF10" s="94" t="s">
        <v>40</v>
      </c>
      <c r="AG10" s="94" t="s">
        <v>40</v>
      </c>
      <c r="AH10" s="94" t="s">
        <v>40</v>
      </c>
      <c r="AI10" s="94" t="s">
        <v>40</v>
      </c>
      <c r="AJ10" s="94" t="s">
        <v>40</v>
      </c>
      <c r="AK10" s="93"/>
      <c r="AL10" s="93"/>
      <c r="AM10" s="94" t="s">
        <v>40</v>
      </c>
      <c r="AN10" s="94" t="s">
        <v>40</v>
      </c>
      <c r="AO10" s="94" t="s">
        <v>40</v>
      </c>
      <c r="AP10" s="93"/>
      <c r="AQ10" s="94" t="s">
        <v>40</v>
      </c>
      <c r="AR10" s="93"/>
    </row>
    <row r="11" spans="1:44" ht="21">
      <c r="A11" t="str">
        <f>VLOOKUP(Q11,'Rotas x Madrugada'!A:C,2,0)</f>
        <v>NA</v>
      </c>
      <c r="B11" t="str">
        <f>VLOOKUP(Q11,'Rotas x Madrugada'!A:C,3,0)</f>
        <v>Não</v>
      </c>
      <c r="D11" s="19">
        <f t="shared" si="0"/>
        <v>46146</v>
      </c>
      <c r="E11" s="19">
        <f>IF(A11="RETIRA",Z11,VLOOKUP(Q11,'Rotas x Madrugada'!A:D,4,0))</f>
        <v>46146</v>
      </c>
      <c r="F11" s="19">
        <f>IF(A11="RETIRA",Z11,Z11+2)</f>
        <v>46144</v>
      </c>
      <c r="G11" s="19" t="str">
        <f>CONCATENATE(U11,"-",V11)</f>
        <v>INC03-LCF</v>
      </c>
      <c r="H11" s="19" t="str">
        <f t="shared" ca="1" si="1"/>
        <v>PROBLEMA</v>
      </c>
      <c r="I11" s="46">
        <f ca="1">Z11-$B$1</f>
        <v>-15</v>
      </c>
      <c r="J11" s="46" t="e">
        <f>VLOOKUP(G11,'D. Produção'!A:B,2,)</f>
        <v>#N/A</v>
      </c>
      <c r="K11" s="95">
        <v>334586</v>
      </c>
      <c r="L11" s="96" t="s">
        <v>102</v>
      </c>
      <c r="M11" s="95">
        <v>11</v>
      </c>
      <c r="N11" s="95">
        <v>5447852</v>
      </c>
      <c r="O11" s="96" t="s">
        <v>35</v>
      </c>
      <c r="P11" s="96" t="s">
        <v>305</v>
      </c>
      <c r="Q11" s="96" t="s">
        <v>142</v>
      </c>
      <c r="R11" s="97">
        <v>2.25</v>
      </c>
      <c r="S11" s="97">
        <v>16.875</v>
      </c>
      <c r="T11" s="95">
        <v>1</v>
      </c>
      <c r="U11" s="96" t="s">
        <v>354</v>
      </c>
      <c r="V11" s="96" t="s">
        <v>448</v>
      </c>
      <c r="W11" s="98">
        <v>1500</v>
      </c>
      <c r="X11" s="98">
        <v>1500</v>
      </c>
      <c r="Y11" s="99">
        <v>46148.681067442129</v>
      </c>
      <c r="Z11" s="100">
        <v>46142</v>
      </c>
      <c r="AA11" s="101"/>
      <c r="AB11" s="101"/>
      <c r="AC11" s="101"/>
      <c r="AD11" s="101"/>
      <c r="AE11" s="102" t="s">
        <v>40</v>
      </c>
      <c r="AF11" s="102" t="s">
        <v>40</v>
      </c>
      <c r="AG11" s="102" t="s">
        <v>40</v>
      </c>
      <c r="AH11" s="102" t="s">
        <v>40</v>
      </c>
      <c r="AI11" s="102" t="s">
        <v>40</v>
      </c>
      <c r="AJ11" s="102" t="s">
        <v>40</v>
      </c>
      <c r="AK11" s="101"/>
      <c r="AL11" s="101"/>
      <c r="AM11" s="102" t="s">
        <v>40</v>
      </c>
      <c r="AN11" s="102" t="s">
        <v>40</v>
      </c>
      <c r="AO11" s="102" t="s">
        <v>40</v>
      </c>
      <c r="AP11" s="101"/>
      <c r="AQ11" s="102" t="s">
        <v>40</v>
      </c>
      <c r="AR11" s="101"/>
    </row>
    <row r="12" spans="1:44" ht="21">
      <c r="A12" t="str">
        <f>VLOOKUP(Q12,'Rotas x Madrugada'!A:C,2,0)</f>
        <v>NA</v>
      </c>
      <c r="B12" t="str">
        <f>VLOOKUP(Q12,'Rotas x Madrugada'!A:C,3,0)</f>
        <v>Não</v>
      </c>
      <c r="D12" s="19">
        <f t="shared" si="0"/>
        <v>46146</v>
      </c>
      <c r="E12" s="19">
        <f>IF(A12="RETIRA",Z12,VLOOKUP(Q12,'Rotas x Madrugada'!A:D,4,0))</f>
        <v>46146</v>
      </c>
      <c r="F12" s="19">
        <f>IF(A12="RETIRA",Z12,Z12+2)</f>
        <v>46144</v>
      </c>
      <c r="G12" s="19" t="str">
        <f>CONCATENATE(U12,"-",V12)</f>
        <v>INC03-LCF</v>
      </c>
      <c r="H12" s="19" t="str">
        <f t="shared" ca="1" si="1"/>
        <v>PROBLEMA</v>
      </c>
      <c r="I12" s="46">
        <f ca="1">Z12-$B$1</f>
        <v>-15</v>
      </c>
      <c r="J12" s="46" t="e">
        <f>VLOOKUP(G12,'D. Produção'!A:B,2,)</f>
        <v>#N/A</v>
      </c>
      <c r="K12" s="87">
        <v>334586</v>
      </c>
      <c r="L12" s="88" t="s">
        <v>103</v>
      </c>
      <c r="M12" s="87">
        <v>12</v>
      </c>
      <c r="N12" s="87">
        <v>5447853</v>
      </c>
      <c r="O12" s="88" t="s">
        <v>35</v>
      </c>
      <c r="P12" s="88" t="s">
        <v>305</v>
      </c>
      <c r="Q12" s="88" t="s">
        <v>142</v>
      </c>
      <c r="R12" s="89">
        <v>2.25</v>
      </c>
      <c r="S12" s="89">
        <v>16.875</v>
      </c>
      <c r="T12" s="87">
        <v>1</v>
      </c>
      <c r="U12" s="88" t="s">
        <v>354</v>
      </c>
      <c r="V12" s="88" t="s">
        <v>448</v>
      </c>
      <c r="W12" s="90">
        <v>1500</v>
      </c>
      <c r="X12" s="90">
        <v>1500</v>
      </c>
      <c r="Y12" s="91">
        <v>46148.681067442129</v>
      </c>
      <c r="Z12" s="92">
        <v>46142</v>
      </c>
      <c r="AA12" s="93"/>
      <c r="AB12" s="93"/>
      <c r="AC12" s="93"/>
      <c r="AD12" s="93"/>
      <c r="AE12" s="94" t="s">
        <v>40</v>
      </c>
      <c r="AF12" s="94" t="s">
        <v>40</v>
      </c>
      <c r="AG12" s="94" t="s">
        <v>40</v>
      </c>
      <c r="AH12" s="94" t="s">
        <v>40</v>
      </c>
      <c r="AI12" s="94" t="s">
        <v>40</v>
      </c>
      <c r="AJ12" s="94" t="s">
        <v>40</v>
      </c>
      <c r="AK12" s="93"/>
      <c r="AL12" s="93"/>
      <c r="AM12" s="94" t="s">
        <v>40</v>
      </c>
      <c r="AN12" s="94" t="s">
        <v>40</v>
      </c>
      <c r="AO12" s="94" t="s">
        <v>40</v>
      </c>
      <c r="AP12" s="93"/>
      <c r="AQ12" s="94" t="s">
        <v>40</v>
      </c>
      <c r="AR12" s="93"/>
    </row>
    <row r="13" spans="1:44" ht="21">
      <c r="A13" t="str">
        <f>VLOOKUP(Q13,'Rotas x Madrugada'!A:C,2,0)</f>
        <v>NA</v>
      </c>
      <c r="B13" t="str">
        <f>VLOOKUP(Q13,'Rotas x Madrugada'!A:C,3,0)</f>
        <v>Não</v>
      </c>
      <c r="D13" s="19">
        <f t="shared" si="0"/>
        <v>46146</v>
      </c>
      <c r="E13" s="19">
        <f>IF(A13="RETIRA",Z13,VLOOKUP(Q13,'Rotas x Madrugada'!A:D,4,0))</f>
        <v>46146</v>
      </c>
      <c r="F13" s="19">
        <f>IF(A13="RETIRA",Z13,Z13+2)</f>
        <v>46144</v>
      </c>
      <c r="G13" s="19" t="str">
        <f>CONCATENATE(U13,"-",V13)</f>
        <v>INC03-LCF</v>
      </c>
      <c r="H13" s="19" t="str">
        <f t="shared" ca="1" si="1"/>
        <v>PROBLEMA</v>
      </c>
      <c r="I13" s="46">
        <f ca="1">Z13-$B$1</f>
        <v>-15</v>
      </c>
      <c r="J13" s="46" t="e">
        <f>VLOOKUP(G13,'D. Produção'!A:B,2,)</f>
        <v>#N/A</v>
      </c>
      <c r="K13" s="95">
        <v>334586</v>
      </c>
      <c r="L13" s="96" t="s">
        <v>103</v>
      </c>
      <c r="M13" s="95">
        <v>12</v>
      </c>
      <c r="N13" s="95">
        <v>5447854</v>
      </c>
      <c r="O13" s="96" t="s">
        <v>35</v>
      </c>
      <c r="P13" s="96" t="s">
        <v>305</v>
      </c>
      <c r="Q13" s="96" t="s">
        <v>142</v>
      </c>
      <c r="R13" s="97">
        <v>2.25</v>
      </c>
      <c r="S13" s="97">
        <v>16.875</v>
      </c>
      <c r="T13" s="95">
        <v>1</v>
      </c>
      <c r="U13" s="96" t="s">
        <v>354</v>
      </c>
      <c r="V13" s="96" t="s">
        <v>448</v>
      </c>
      <c r="W13" s="98">
        <v>1500</v>
      </c>
      <c r="X13" s="98">
        <v>1500</v>
      </c>
      <c r="Y13" s="99">
        <v>46148.681067442129</v>
      </c>
      <c r="Z13" s="100">
        <v>46142</v>
      </c>
      <c r="AA13" s="101"/>
      <c r="AB13" s="101"/>
      <c r="AC13" s="101"/>
      <c r="AD13" s="101"/>
      <c r="AE13" s="102" t="s">
        <v>40</v>
      </c>
      <c r="AF13" s="102" t="s">
        <v>40</v>
      </c>
      <c r="AG13" s="102" t="s">
        <v>40</v>
      </c>
      <c r="AH13" s="102" t="s">
        <v>40</v>
      </c>
      <c r="AI13" s="102" t="s">
        <v>40</v>
      </c>
      <c r="AJ13" s="102" t="s">
        <v>40</v>
      </c>
      <c r="AK13" s="101"/>
      <c r="AL13" s="101"/>
      <c r="AM13" s="102" t="s">
        <v>40</v>
      </c>
      <c r="AN13" s="102" t="s">
        <v>40</v>
      </c>
      <c r="AO13" s="102" t="s">
        <v>40</v>
      </c>
      <c r="AP13" s="101"/>
      <c r="AQ13" s="102" t="s">
        <v>40</v>
      </c>
      <c r="AR13" s="101"/>
    </row>
    <row r="14" spans="1:44" ht="21">
      <c r="A14" t="str">
        <f>VLOOKUP(Q14,'Rotas x Madrugada'!A:C,2,0)</f>
        <v>A</v>
      </c>
      <c r="B14" t="str">
        <f>VLOOKUP(Q14,'Rotas x Madrugada'!A:C,3,0)</f>
        <v>Sim</v>
      </c>
      <c r="D14" s="19">
        <f t="shared" si="0"/>
        <v>46148</v>
      </c>
      <c r="E14" s="19">
        <f>IF(A14="RETIRA",Z14,VLOOKUP(Q14,'Rotas x Madrugada'!A:D,4,0))</f>
        <v>46148</v>
      </c>
      <c r="F14" s="19">
        <f>IF(A14="RETIRA",Z14,Z14+2)</f>
        <v>46148</v>
      </c>
      <c r="G14" s="19" t="str">
        <f>CONCATENATE(U14,"-",V14)</f>
        <v>LMLT06-PF</v>
      </c>
      <c r="H14" s="19" t="str">
        <f t="shared" ca="1" si="1"/>
        <v>PROBLEMA</v>
      </c>
      <c r="I14" s="46">
        <f ca="1">Z14-$B$1</f>
        <v>-11</v>
      </c>
      <c r="J14" s="46">
        <f>VLOOKUP(G14,'D. Produção'!A:B,2,)</f>
        <v>4</v>
      </c>
      <c r="K14" s="87">
        <v>332341</v>
      </c>
      <c r="L14" s="88" t="s">
        <v>34</v>
      </c>
      <c r="M14" s="87">
        <v>38</v>
      </c>
      <c r="N14" s="87">
        <v>5431228</v>
      </c>
      <c r="O14" s="88" t="s">
        <v>35</v>
      </c>
      <c r="P14" s="88" t="s">
        <v>608</v>
      </c>
      <c r="Q14" s="88" t="s">
        <v>146</v>
      </c>
      <c r="R14" s="89">
        <v>0.42859999999999998</v>
      </c>
      <c r="S14" s="89">
        <v>6.4294000000000002</v>
      </c>
      <c r="T14" s="87">
        <v>1</v>
      </c>
      <c r="U14" s="88" t="s">
        <v>197</v>
      </c>
      <c r="V14" s="88" t="s">
        <v>39</v>
      </c>
      <c r="W14" s="90">
        <v>675</v>
      </c>
      <c r="X14" s="90">
        <v>635</v>
      </c>
      <c r="Y14" s="91">
        <v>46139.628413541664</v>
      </c>
      <c r="Z14" s="92">
        <v>46146</v>
      </c>
      <c r="AA14" s="93"/>
      <c r="AB14" s="93"/>
      <c r="AC14" s="93"/>
      <c r="AD14" s="94" t="s">
        <v>40</v>
      </c>
      <c r="AE14" s="94" t="s">
        <v>40</v>
      </c>
      <c r="AF14" s="94" t="s">
        <v>40</v>
      </c>
      <c r="AG14" s="94" t="s">
        <v>40</v>
      </c>
      <c r="AH14" s="94" t="s">
        <v>40</v>
      </c>
      <c r="AI14" s="94" t="s">
        <v>40</v>
      </c>
      <c r="AJ14" s="94" t="s">
        <v>40</v>
      </c>
      <c r="AK14" s="94" t="s">
        <v>40</v>
      </c>
      <c r="AL14" s="94" t="s">
        <v>40</v>
      </c>
      <c r="AM14" s="94" t="s">
        <v>40</v>
      </c>
      <c r="AN14" s="94" t="s">
        <v>40</v>
      </c>
      <c r="AO14" s="94" t="s">
        <v>40</v>
      </c>
      <c r="AP14" s="94" t="s">
        <v>40</v>
      </c>
      <c r="AQ14" s="94" t="s">
        <v>40</v>
      </c>
      <c r="AR14" s="91">
        <v>46157.367651307868</v>
      </c>
    </row>
    <row r="15" spans="1:44" ht="21">
      <c r="A15" t="str">
        <f>VLOOKUP(Q15,'Rotas x Madrugada'!A:C,2,0)</f>
        <v>A</v>
      </c>
      <c r="B15" t="str">
        <f>VLOOKUP(Q15,'Rotas x Madrugada'!A:C,3,0)</f>
        <v>Sim</v>
      </c>
      <c r="D15" s="19">
        <f t="shared" si="0"/>
        <v>46148</v>
      </c>
      <c r="E15" s="19">
        <f>IF(A15="RETIRA",Z15,VLOOKUP(Q15,'Rotas x Madrugada'!A:D,4,0))</f>
        <v>46148</v>
      </c>
      <c r="F15" s="19">
        <f>IF(A15="RETIRA",Z15,Z15+2)</f>
        <v>46148</v>
      </c>
      <c r="G15" s="19" t="str">
        <f>CONCATENATE(U15,"-",V15)</f>
        <v>LMLT06-PF</v>
      </c>
      <c r="H15" s="19" t="str">
        <f t="shared" ca="1" si="1"/>
        <v>PROBLEMA</v>
      </c>
      <c r="I15" s="46">
        <f ca="1">Z15-$B$1</f>
        <v>-11</v>
      </c>
      <c r="J15" s="46">
        <f>VLOOKUP(G15,'D. Produção'!A:B,2,)</f>
        <v>4</v>
      </c>
      <c r="K15" s="95">
        <v>332341</v>
      </c>
      <c r="L15" s="96" t="s">
        <v>129</v>
      </c>
      <c r="M15" s="95">
        <v>46</v>
      </c>
      <c r="N15" s="95">
        <v>5431236</v>
      </c>
      <c r="O15" s="96" t="s">
        <v>35</v>
      </c>
      <c r="P15" s="96" t="s">
        <v>608</v>
      </c>
      <c r="Q15" s="96" t="s">
        <v>146</v>
      </c>
      <c r="R15" s="97">
        <v>0.42859999999999998</v>
      </c>
      <c r="S15" s="97">
        <v>6.4294000000000002</v>
      </c>
      <c r="T15" s="95">
        <v>1</v>
      </c>
      <c r="U15" s="96" t="s">
        <v>197</v>
      </c>
      <c r="V15" s="96" t="s">
        <v>39</v>
      </c>
      <c r="W15" s="98">
        <v>675</v>
      </c>
      <c r="X15" s="98">
        <v>635</v>
      </c>
      <c r="Y15" s="99">
        <v>46139.628413541664</v>
      </c>
      <c r="Z15" s="100">
        <v>46146</v>
      </c>
      <c r="AA15" s="101"/>
      <c r="AB15" s="101"/>
      <c r="AC15" s="101"/>
      <c r="AD15" s="102" t="s">
        <v>40</v>
      </c>
      <c r="AE15" s="102" t="s">
        <v>40</v>
      </c>
      <c r="AF15" s="102" t="s">
        <v>40</v>
      </c>
      <c r="AG15" s="102" t="s">
        <v>40</v>
      </c>
      <c r="AH15" s="102" t="s">
        <v>40</v>
      </c>
      <c r="AI15" s="102" t="s">
        <v>40</v>
      </c>
      <c r="AJ15" s="102" t="s">
        <v>40</v>
      </c>
      <c r="AK15" s="102" t="s">
        <v>40</v>
      </c>
      <c r="AL15" s="102" t="s">
        <v>40</v>
      </c>
      <c r="AM15" s="102" t="s">
        <v>40</v>
      </c>
      <c r="AN15" s="102" t="s">
        <v>40</v>
      </c>
      <c r="AO15" s="102" t="s">
        <v>40</v>
      </c>
      <c r="AP15" s="102" t="s">
        <v>40</v>
      </c>
      <c r="AQ15" s="102" t="s">
        <v>40</v>
      </c>
      <c r="AR15" s="99">
        <v>46157.367250844909</v>
      </c>
    </row>
    <row r="16" spans="1:44" ht="31.5">
      <c r="A16" t="str">
        <f>VLOOKUP(Q16,'Rotas x Madrugada'!A:C,2,0)</f>
        <v>D</v>
      </c>
      <c r="B16" t="str">
        <f>VLOOKUP(Q16,'Rotas x Madrugada'!A:C,3,0)</f>
        <v>Dep.</v>
      </c>
      <c r="D16" s="19">
        <f t="shared" si="0"/>
        <v>46151</v>
      </c>
      <c r="E16" s="19">
        <f>IF(A16="RETIRA",Z16,VLOOKUP(Q16,'Rotas x Madrugada'!A:D,4,0))</f>
        <v>46147</v>
      </c>
      <c r="F16" s="19">
        <f>IF(A16="RETIRA",Z16,Z16+2)</f>
        <v>46151</v>
      </c>
      <c r="G16" s="19" t="str">
        <f>CONCATENATE(U16,"-",V16)</f>
        <v>LMINC08-PF</v>
      </c>
      <c r="H16" s="19" t="str">
        <f t="shared" ca="1" si="1"/>
        <v>URGENTE</v>
      </c>
      <c r="I16" s="46">
        <f ca="1">Z16-$B$1</f>
        <v>-8</v>
      </c>
      <c r="J16" s="46">
        <f>VLOOKUP(G16,'D. Produção'!A:B,2,)</f>
        <v>4</v>
      </c>
      <c r="K16" s="87">
        <v>331505</v>
      </c>
      <c r="L16" s="88" t="s">
        <v>61</v>
      </c>
      <c r="M16" s="87">
        <v>1</v>
      </c>
      <c r="N16" s="87">
        <v>5424454</v>
      </c>
      <c r="O16" s="88" t="s">
        <v>35</v>
      </c>
      <c r="P16" s="88" t="s">
        <v>223</v>
      </c>
      <c r="Q16" s="88" t="s">
        <v>127</v>
      </c>
      <c r="R16" s="89">
        <v>1.17</v>
      </c>
      <c r="S16" s="89">
        <v>23.4</v>
      </c>
      <c r="T16" s="87">
        <v>1</v>
      </c>
      <c r="U16" s="88" t="s">
        <v>251</v>
      </c>
      <c r="V16" s="88" t="s">
        <v>39</v>
      </c>
      <c r="W16" s="90">
        <v>1300</v>
      </c>
      <c r="X16" s="90">
        <v>900</v>
      </c>
      <c r="Y16" s="91">
        <v>46135.502114699077</v>
      </c>
      <c r="Z16" s="92">
        <v>46149</v>
      </c>
      <c r="AA16" s="93"/>
      <c r="AB16" s="93"/>
      <c r="AC16" s="93"/>
      <c r="AD16" s="94" t="s">
        <v>40</v>
      </c>
      <c r="AE16" s="94" t="s">
        <v>40</v>
      </c>
      <c r="AF16" s="94" t="s">
        <v>40</v>
      </c>
      <c r="AG16" s="94" t="s">
        <v>40</v>
      </c>
      <c r="AH16" s="94" t="s">
        <v>40</v>
      </c>
      <c r="AI16" s="94" t="s">
        <v>40</v>
      </c>
      <c r="AJ16" s="94" t="s">
        <v>40</v>
      </c>
      <c r="AK16" s="94" t="s">
        <v>40</v>
      </c>
      <c r="AL16" s="94" t="s">
        <v>40</v>
      </c>
      <c r="AM16" s="94" t="s">
        <v>40</v>
      </c>
      <c r="AN16" s="94" t="s">
        <v>40</v>
      </c>
      <c r="AO16" s="94" t="s">
        <v>40</v>
      </c>
      <c r="AP16" s="94" t="s">
        <v>40</v>
      </c>
      <c r="AQ16" s="94" t="s">
        <v>40</v>
      </c>
      <c r="AR16" s="91">
        <v>46155.626478391205</v>
      </c>
    </row>
    <row r="17" spans="1:44" ht="31.5">
      <c r="A17" t="str">
        <f>VLOOKUP(Q17,'Rotas x Madrugada'!A:C,2,0)</f>
        <v>D</v>
      </c>
      <c r="B17" t="str">
        <f>VLOOKUP(Q17,'Rotas x Madrugada'!A:C,3,0)</f>
        <v>Dep.</v>
      </c>
      <c r="D17" s="19">
        <f t="shared" si="0"/>
        <v>46151</v>
      </c>
      <c r="E17" s="19">
        <f>IF(A17="RETIRA",Z17,VLOOKUP(Q17,'Rotas x Madrugada'!A:D,4,0))</f>
        <v>46147</v>
      </c>
      <c r="F17" s="19">
        <f>IF(A17="RETIRA",Z17,Z17+2)</f>
        <v>46151</v>
      </c>
      <c r="G17" s="19" t="str">
        <f>CONCATENATE(U17,"-",V17)</f>
        <v>LMINC08-PF</v>
      </c>
      <c r="H17" s="19" t="str">
        <f t="shared" ca="1" si="1"/>
        <v>URGENTE</v>
      </c>
      <c r="I17" s="46">
        <f ca="1">Z17-$B$1</f>
        <v>-8</v>
      </c>
      <c r="J17" s="46">
        <f>VLOOKUP(G17,'D. Produção'!A:B,2,)</f>
        <v>4</v>
      </c>
      <c r="K17" s="95">
        <v>331505</v>
      </c>
      <c r="L17" s="96" t="s">
        <v>121</v>
      </c>
      <c r="M17" s="95">
        <v>2</v>
      </c>
      <c r="N17" s="95">
        <v>5424456</v>
      </c>
      <c r="O17" s="96" t="s">
        <v>35</v>
      </c>
      <c r="P17" s="96" t="s">
        <v>223</v>
      </c>
      <c r="Q17" s="96" t="s">
        <v>127</v>
      </c>
      <c r="R17" s="97">
        <v>1.17</v>
      </c>
      <c r="S17" s="97">
        <v>23.4</v>
      </c>
      <c r="T17" s="95">
        <v>1</v>
      </c>
      <c r="U17" s="96" t="s">
        <v>251</v>
      </c>
      <c r="V17" s="96" t="s">
        <v>39</v>
      </c>
      <c r="W17" s="98">
        <v>1300</v>
      </c>
      <c r="X17" s="98">
        <v>900</v>
      </c>
      <c r="Y17" s="99">
        <v>46135.502114699077</v>
      </c>
      <c r="Z17" s="100">
        <v>46149</v>
      </c>
      <c r="AA17" s="101"/>
      <c r="AB17" s="101"/>
      <c r="AC17" s="101"/>
      <c r="AD17" s="102" t="s">
        <v>40</v>
      </c>
      <c r="AE17" s="102" t="s">
        <v>40</v>
      </c>
      <c r="AF17" s="102" t="s">
        <v>40</v>
      </c>
      <c r="AG17" s="102" t="s">
        <v>40</v>
      </c>
      <c r="AH17" s="102" t="s">
        <v>40</v>
      </c>
      <c r="AI17" s="102" t="s">
        <v>40</v>
      </c>
      <c r="AJ17" s="102" t="s">
        <v>40</v>
      </c>
      <c r="AK17" s="102" t="s">
        <v>40</v>
      </c>
      <c r="AL17" s="102" t="s">
        <v>40</v>
      </c>
      <c r="AM17" s="102" t="s">
        <v>40</v>
      </c>
      <c r="AN17" s="102" t="s">
        <v>40</v>
      </c>
      <c r="AO17" s="102" t="s">
        <v>40</v>
      </c>
      <c r="AP17" s="102" t="s">
        <v>40</v>
      </c>
      <c r="AQ17" s="102" t="s">
        <v>40</v>
      </c>
      <c r="AR17" s="99">
        <v>46155.667207557868</v>
      </c>
    </row>
    <row r="18" spans="1:44" ht="21">
      <c r="A18" t="e">
        <f>VLOOKUP(Q18,'Rotas x Madrugada'!A:C,2,0)</f>
        <v>#N/A</v>
      </c>
      <c r="B18" t="e">
        <f>VLOOKUP(Q18,'Rotas x Madrugada'!A:C,3,0)</f>
        <v>#N/A</v>
      </c>
      <c r="D18" s="19" t="e">
        <f t="shared" si="0"/>
        <v>#N/A</v>
      </c>
      <c r="E18" s="19" t="e">
        <f>IF(A18="RETIRA",Z18,VLOOKUP(Q18,'Rotas x Madrugada'!A:D,4,0))</f>
        <v>#N/A</v>
      </c>
      <c r="F18" s="19" t="e">
        <f>IF(A18="RETIRA",Z18,Z18+2)</f>
        <v>#N/A</v>
      </c>
      <c r="G18" s="19" t="str">
        <f>CONCATENATE(U18,"-",V18)</f>
        <v>INC04-LCF</v>
      </c>
      <c r="H18" s="19" t="e">
        <f t="shared" ca="1" si="1"/>
        <v>#N/A</v>
      </c>
      <c r="I18" s="46">
        <f ca="1">Z18-$B$1</f>
        <v>-8</v>
      </c>
      <c r="J18" s="46" t="e">
        <f>VLOOKUP(G18,'D. Produção'!A:B,2,)</f>
        <v>#N/A</v>
      </c>
      <c r="K18" s="87">
        <v>331991</v>
      </c>
      <c r="L18" s="88" t="s">
        <v>105</v>
      </c>
      <c r="M18" s="87">
        <v>14</v>
      </c>
      <c r="N18" s="87">
        <v>5454092</v>
      </c>
      <c r="O18" s="88" t="s">
        <v>35</v>
      </c>
      <c r="P18" s="88" t="s">
        <v>479</v>
      </c>
      <c r="Q18" s="88" t="s">
        <v>480</v>
      </c>
      <c r="R18" s="89">
        <v>2.4049999999999998</v>
      </c>
      <c r="S18" s="89">
        <v>24.05</v>
      </c>
      <c r="T18" s="87">
        <v>1</v>
      </c>
      <c r="U18" s="88" t="s">
        <v>250</v>
      </c>
      <c r="V18" s="88" t="s">
        <v>448</v>
      </c>
      <c r="W18" s="90">
        <v>1300</v>
      </c>
      <c r="X18" s="90">
        <v>1850</v>
      </c>
      <c r="Y18" s="91">
        <v>46136.655850497686</v>
      </c>
      <c r="Z18" s="92">
        <v>46149</v>
      </c>
      <c r="AA18" s="93"/>
      <c r="AB18" s="93"/>
      <c r="AC18" s="93"/>
      <c r="AD18" s="93"/>
      <c r="AE18" s="94" t="s">
        <v>40</v>
      </c>
      <c r="AF18" s="94" t="s">
        <v>40</v>
      </c>
      <c r="AG18" s="94" t="s">
        <v>40</v>
      </c>
      <c r="AH18" s="94" t="s">
        <v>40</v>
      </c>
      <c r="AI18" s="94" t="s">
        <v>40</v>
      </c>
      <c r="AJ18" s="94" t="s">
        <v>40</v>
      </c>
      <c r="AK18" s="93"/>
      <c r="AL18" s="93"/>
      <c r="AM18" s="94" t="s">
        <v>40</v>
      </c>
      <c r="AN18" s="94" t="s">
        <v>40</v>
      </c>
      <c r="AO18" s="94" t="s">
        <v>40</v>
      </c>
      <c r="AP18" s="93"/>
      <c r="AQ18" s="94" t="s">
        <v>40</v>
      </c>
      <c r="AR18" s="91">
        <v>46157.384994363427</v>
      </c>
    </row>
    <row r="19" spans="1:44" ht="21">
      <c r="A19" t="e">
        <f>VLOOKUP(Q19,'Rotas x Madrugada'!A:C,2,0)</f>
        <v>#N/A</v>
      </c>
      <c r="B19" t="e">
        <f>VLOOKUP(Q19,'Rotas x Madrugada'!A:C,3,0)</f>
        <v>#N/A</v>
      </c>
      <c r="D19" s="19" t="e">
        <f t="shared" si="0"/>
        <v>#N/A</v>
      </c>
      <c r="E19" s="19" t="e">
        <f>IF(A19="RETIRA",Z19,VLOOKUP(Q19,'Rotas x Madrugada'!A:D,4,0))</f>
        <v>#N/A</v>
      </c>
      <c r="F19" s="19" t="e">
        <f>IF(A19="RETIRA",Z19,Z19+2)</f>
        <v>#N/A</v>
      </c>
      <c r="G19" s="19" t="str">
        <f>CONCATENATE(U19,"-",V19)</f>
        <v>INC04-LCF</v>
      </c>
      <c r="H19" s="19" t="e">
        <f t="shared" ca="1" si="1"/>
        <v>#N/A</v>
      </c>
      <c r="I19" s="46">
        <f ca="1">Z19-$B$1</f>
        <v>-8</v>
      </c>
      <c r="J19" s="46" t="e">
        <f>VLOOKUP(G19,'D. Produção'!A:B,2,)</f>
        <v>#N/A</v>
      </c>
      <c r="K19" s="95">
        <v>331991</v>
      </c>
      <c r="L19" s="96" t="s">
        <v>105</v>
      </c>
      <c r="M19" s="95">
        <v>14</v>
      </c>
      <c r="N19" s="95">
        <v>5454093</v>
      </c>
      <c r="O19" s="96" t="s">
        <v>35</v>
      </c>
      <c r="P19" s="96" t="s">
        <v>479</v>
      </c>
      <c r="Q19" s="96" t="s">
        <v>480</v>
      </c>
      <c r="R19" s="97">
        <v>2.4049999999999998</v>
      </c>
      <c r="S19" s="97">
        <v>24.05</v>
      </c>
      <c r="T19" s="95">
        <v>1</v>
      </c>
      <c r="U19" s="96" t="s">
        <v>250</v>
      </c>
      <c r="V19" s="96" t="s">
        <v>448</v>
      </c>
      <c r="W19" s="98">
        <v>1300</v>
      </c>
      <c r="X19" s="98">
        <v>1850</v>
      </c>
      <c r="Y19" s="99">
        <v>46136.655850497686</v>
      </c>
      <c r="Z19" s="100">
        <v>46149</v>
      </c>
      <c r="AA19" s="101"/>
      <c r="AB19" s="101"/>
      <c r="AC19" s="101"/>
      <c r="AD19" s="101"/>
      <c r="AE19" s="102" t="s">
        <v>40</v>
      </c>
      <c r="AF19" s="102" t="s">
        <v>40</v>
      </c>
      <c r="AG19" s="102" t="s">
        <v>40</v>
      </c>
      <c r="AH19" s="102" t="s">
        <v>40</v>
      </c>
      <c r="AI19" s="102" t="s">
        <v>40</v>
      </c>
      <c r="AJ19" s="102" t="s">
        <v>40</v>
      </c>
      <c r="AK19" s="101"/>
      <c r="AL19" s="101"/>
      <c r="AM19" s="102" t="s">
        <v>40</v>
      </c>
      <c r="AN19" s="102" t="s">
        <v>40</v>
      </c>
      <c r="AO19" s="102" t="s">
        <v>40</v>
      </c>
      <c r="AP19" s="101"/>
      <c r="AQ19" s="102" t="s">
        <v>40</v>
      </c>
      <c r="AR19" s="99">
        <v>46157.354767476849</v>
      </c>
    </row>
    <row r="20" spans="1:44" ht="21">
      <c r="A20" t="e">
        <f>VLOOKUP(Q20,'Rotas x Madrugada'!A:C,2,0)</f>
        <v>#N/A</v>
      </c>
      <c r="B20" t="e">
        <f>VLOOKUP(Q20,'Rotas x Madrugada'!A:C,3,0)</f>
        <v>#N/A</v>
      </c>
      <c r="D20" s="19" t="e">
        <f t="shared" si="0"/>
        <v>#N/A</v>
      </c>
      <c r="E20" s="19" t="e">
        <f>IF(A20="RETIRA",Z20,VLOOKUP(Q20,'Rotas x Madrugada'!A:D,4,0))</f>
        <v>#N/A</v>
      </c>
      <c r="F20" s="19" t="e">
        <f>IF(A20="RETIRA",Z20,Z20+2)</f>
        <v>#N/A</v>
      </c>
      <c r="G20" s="19" t="str">
        <f>CONCATENATE(U20,"-",V20)</f>
        <v>INC04-LCF</v>
      </c>
      <c r="H20" s="19" t="e">
        <f t="shared" ca="1" si="1"/>
        <v>#N/A</v>
      </c>
      <c r="I20" s="46">
        <f ca="1">Z20-$B$1</f>
        <v>-8</v>
      </c>
      <c r="J20" s="46" t="e">
        <f>VLOOKUP(G20,'D. Produção'!A:B,2,)</f>
        <v>#N/A</v>
      </c>
      <c r="K20" s="87">
        <v>331991</v>
      </c>
      <c r="L20" s="88" t="s">
        <v>107</v>
      </c>
      <c r="M20" s="87">
        <v>16</v>
      </c>
      <c r="N20" s="87">
        <v>5454098</v>
      </c>
      <c r="O20" s="88" t="s">
        <v>35</v>
      </c>
      <c r="P20" s="88" t="s">
        <v>479</v>
      </c>
      <c r="Q20" s="88" t="s">
        <v>480</v>
      </c>
      <c r="R20" s="89">
        <v>2.4049999999999998</v>
      </c>
      <c r="S20" s="89">
        <v>24.05</v>
      </c>
      <c r="T20" s="87">
        <v>1</v>
      </c>
      <c r="U20" s="88" t="s">
        <v>250</v>
      </c>
      <c r="V20" s="88" t="s">
        <v>448</v>
      </c>
      <c r="W20" s="90">
        <v>1300</v>
      </c>
      <c r="X20" s="90">
        <v>1850</v>
      </c>
      <c r="Y20" s="91">
        <v>46136.655850497686</v>
      </c>
      <c r="Z20" s="92">
        <v>46149</v>
      </c>
      <c r="AA20" s="93"/>
      <c r="AB20" s="93"/>
      <c r="AC20" s="93"/>
      <c r="AD20" s="93"/>
      <c r="AE20" s="94" t="s">
        <v>40</v>
      </c>
      <c r="AF20" s="94" t="s">
        <v>40</v>
      </c>
      <c r="AG20" s="94" t="s">
        <v>40</v>
      </c>
      <c r="AH20" s="94" t="s">
        <v>40</v>
      </c>
      <c r="AI20" s="94" t="s">
        <v>40</v>
      </c>
      <c r="AJ20" s="94" t="s">
        <v>40</v>
      </c>
      <c r="AK20" s="93"/>
      <c r="AL20" s="93"/>
      <c r="AM20" s="94" t="s">
        <v>40</v>
      </c>
      <c r="AN20" s="94" t="s">
        <v>40</v>
      </c>
      <c r="AO20" s="94" t="s">
        <v>40</v>
      </c>
      <c r="AP20" s="93"/>
      <c r="AQ20" s="94" t="s">
        <v>40</v>
      </c>
      <c r="AR20" s="91">
        <v>46157.35237847222</v>
      </c>
    </row>
    <row r="21" spans="1:44" ht="21">
      <c r="A21" t="e">
        <f>VLOOKUP(Q21,'Rotas x Madrugada'!A:C,2,0)</f>
        <v>#N/A</v>
      </c>
      <c r="B21" t="e">
        <f>VLOOKUP(Q21,'Rotas x Madrugada'!A:C,3,0)</f>
        <v>#N/A</v>
      </c>
      <c r="D21" s="19" t="e">
        <f t="shared" si="0"/>
        <v>#N/A</v>
      </c>
      <c r="E21" s="19" t="e">
        <f>IF(A21="RETIRA",Z21,VLOOKUP(Q21,'Rotas x Madrugada'!A:D,4,0))</f>
        <v>#N/A</v>
      </c>
      <c r="F21" s="19" t="e">
        <f>IF(A21="RETIRA",Z21,Z21+2)</f>
        <v>#N/A</v>
      </c>
      <c r="G21" s="19" t="str">
        <f>CONCATENATE(U21,"-",V21)</f>
        <v>INC04-LCF</v>
      </c>
      <c r="H21" s="19" t="e">
        <f t="shared" ca="1" si="1"/>
        <v>#N/A</v>
      </c>
      <c r="I21" s="46">
        <f ca="1">Z21-$B$1</f>
        <v>-8</v>
      </c>
      <c r="J21" s="46" t="e">
        <f>VLOOKUP(G21,'D. Produção'!A:B,2,)</f>
        <v>#N/A</v>
      </c>
      <c r="K21" s="95">
        <v>331991</v>
      </c>
      <c r="L21" s="96" t="s">
        <v>107</v>
      </c>
      <c r="M21" s="95">
        <v>16</v>
      </c>
      <c r="N21" s="95">
        <v>5454099</v>
      </c>
      <c r="O21" s="96" t="s">
        <v>35</v>
      </c>
      <c r="P21" s="96" t="s">
        <v>479</v>
      </c>
      <c r="Q21" s="96" t="s">
        <v>480</v>
      </c>
      <c r="R21" s="97">
        <v>2.4049999999999998</v>
      </c>
      <c r="S21" s="97">
        <v>24.05</v>
      </c>
      <c r="T21" s="95">
        <v>1</v>
      </c>
      <c r="U21" s="96" t="s">
        <v>250</v>
      </c>
      <c r="V21" s="96" t="s">
        <v>448</v>
      </c>
      <c r="W21" s="98">
        <v>1300</v>
      </c>
      <c r="X21" s="98">
        <v>1850</v>
      </c>
      <c r="Y21" s="99">
        <v>46136.655850497686</v>
      </c>
      <c r="Z21" s="100">
        <v>46149</v>
      </c>
      <c r="AA21" s="101"/>
      <c r="AB21" s="101"/>
      <c r="AC21" s="101"/>
      <c r="AD21" s="101"/>
      <c r="AE21" s="102" t="s">
        <v>40</v>
      </c>
      <c r="AF21" s="102" t="s">
        <v>40</v>
      </c>
      <c r="AG21" s="102" t="s">
        <v>40</v>
      </c>
      <c r="AH21" s="102" t="s">
        <v>40</v>
      </c>
      <c r="AI21" s="102" t="s">
        <v>40</v>
      </c>
      <c r="AJ21" s="102" t="s">
        <v>40</v>
      </c>
      <c r="AK21" s="101"/>
      <c r="AL21" s="101"/>
      <c r="AM21" s="102" t="s">
        <v>40</v>
      </c>
      <c r="AN21" s="102" t="s">
        <v>40</v>
      </c>
      <c r="AO21" s="102" t="s">
        <v>40</v>
      </c>
      <c r="AP21" s="101"/>
      <c r="AQ21" s="102" t="s">
        <v>40</v>
      </c>
      <c r="AR21" s="99">
        <v>46157.385883101852</v>
      </c>
    </row>
    <row r="22" spans="1:44" ht="21">
      <c r="A22" t="e">
        <f>VLOOKUP(Q22,'Rotas x Madrugada'!A:C,2,0)</f>
        <v>#N/A</v>
      </c>
      <c r="B22" t="e">
        <f>VLOOKUP(Q22,'Rotas x Madrugada'!A:C,3,0)</f>
        <v>#N/A</v>
      </c>
      <c r="D22" s="19" t="e">
        <f t="shared" si="0"/>
        <v>#N/A</v>
      </c>
      <c r="E22" s="19" t="e">
        <f>IF(A22="RETIRA",Z22,VLOOKUP(Q22,'Rotas x Madrugada'!A:D,4,0))</f>
        <v>#N/A</v>
      </c>
      <c r="F22" s="19" t="e">
        <f>IF(A22="RETIRA",Z22,Z22+2)</f>
        <v>#N/A</v>
      </c>
      <c r="G22" s="19" t="str">
        <f>CONCATENATE(U22,"-",V22)</f>
        <v>INC04-LCF</v>
      </c>
      <c r="H22" s="19" t="e">
        <f t="shared" ca="1" si="1"/>
        <v>#N/A</v>
      </c>
      <c r="I22" s="46">
        <f ca="1">Z22-$B$1</f>
        <v>-8</v>
      </c>
      <c r="J22" s="46" t="e">
        <f>VLOOKUP(G22,'D. Produção'!A:B,2,)</f>
        <v>#N/A</v>
      </c>
      <c r="K22" s="87">
        <v>331991</v>
      </c>
      <c r="L22" s="88" t="s">
        <v>108</v>
      </c>
      <c r="M22" s="87">
        <v>17</v>
      </c>
      <c r="N22" s="87">
        <v>5454102</v>
      </c>
      <c r="O22" s="88" t="s">
        <v>35</v>
      </c>
      <c r="P22" s="88" t="s">
        <v>479</v>
      </c>
      <c r="Q22" s="88" t="s">
        <v>480</v>
      </c>
      <c r="R22" s="89">
        <v>2.2717999999999998</v>
      </c>
      <c r="S22" s="89">
        <v>22.718</v>
      </c>
      <c r="T22" s="87">
        <v>1</v>
      </c>
      <c r="U22" s="88" t="s">
        <v>250</v>
      </c>
      <c r="V22" s="88" t="s">
        <v>448</v>
      </c>
      <c r="W22" s="90">
        <v>1228</v>
      </c>
      <c r="X22" s="90">
        <v>1850</v>
      </c>
      <c r="Y22" s="91">
        <v>46136.655850497686</v>
      </c>
      <c r="Z22" s="92">
        <v>46149</v>
      </c>
      <c r="AA22" s="93"/>
      <c r="AB22" s="93"/>
      <c r="AC22" s="93"/>
      <c r="AD22" s="93"/>
      <c r="AE22" s="94" t="s">
        <v>40</v>
      </c>
      <c r="AF22" s="94" t="s">
        <v>40</v>
      </c>
      <c r="AG22" s="94" t="s">
        <v>40</v>
      </c>
      <c r="AH22" s="94" t="s">
        <v>40</v>
      </c>
      <c r="AI22" s="94" t="s">
        <v>40</v>
      </c>
      <c r="AJ22" s="94" t="s">
        <v>40</v>
      </c>
      <c r="AK22" s="93"/>
      <c r="AL22" s="93"/>
      <c r="AM22" s="94" t="s">
        <v>40</v>
      </c>
      <c r="AN22" s="94" t="s">
        <v>40</v>
      </c>
      <c r="AO22" s="94" t="s">
        <v>40</v>
      </c>
      <c r="AP22" s="93"/>
      <c r="AQ22" s="94" t="s">
        <v>40</v>
      </c>
      <c r="AR22" s="91">
        <v>46157.344251041664</v>
      </c>
    </row>
    <row r="23" spans="1:44" ht="21">
      <c r="A23" t="e">
        <f>VLOOKUP(Q23,'Rotas x Madrugada'!A:C,2,0)</f>
        <v>#N/A</v>
      </c>
      <c r="B23" t="e">
        <f>VLOOKUP(Q23,'Rotas x Madrugada'!A:C,3,0)</f>
        <v>#N/A</v>
      </c>
      <c r="D23" s="19" t="e">
        <f t="shared" si="0"/>
        <v>#N/A</v>
      </c>
      <c r="E23" s="19" t="e">
        <f>IF(A23="RETIRA",Z23,VLOOKUP(Q23,'Rotas x Madrugada'!A:D,4,0))</f>
        <v>#N/A</v>
      </c>
      <c r="F23" s="19" t="e">
        <f>IF(A23="RETIRA",Z23,Z23+2)</f>
        <v>#N/A</v>
      </c>
      <c r="G23" s="19" t="str">
        <f>CONCATENATE(U23,"-",V23)</f>
        <v>INC04-LCF</v>
      </c>
      <c r="H23" s="19" t="e">
        <f t="shared" ca="1" si="1"/>
        <v>#N/A</v>
      </c>
      <c r="I23" s="46">
        <f ca="1">Z23-$B$1</f>
        <v>-8</v>
      </c>
      <c r="J23" s="46" t="e">
        <f>VLOOKUP(G23,'D. Produção'!A:B,2,)</f>
        <v>#N/A</v>
      </c>
      <c r="K23" s="95">
        <v>331996</v>
      </c>
      <c r="L23" s="96" t="s">
        <v>121</v>
      </c>
      <c r="M23" s="95">
        <v>2</v>
      </c>
      <c r="N23" s="95">
        <v>5454126</v>
      </c>
      <c r="O23" s="96" t="s">
        <v>35</v>
      </c>
      <c r="P23" s="96" t="s">
        <v>479</v>
      </c>
      <c r="Q23" s="96" t="s">
        <v>480</v>
      </c>
      <c r="R23" s="97">
        <v>1.8374999999999999</v>
      </c>
      <c r="S23" s="97">
        <v>18.375</v>
      </c>
      <c r="T23" s="95">
        <v>1</v>
      </c>
      <c r="U23" s="96" t="s">
        <v>250</v>
      </c>
      <c r="V23" s="96" t="s">
        <v>448</v>
      </c>
      <c r="W23" s="98">
        <v>1225</v>
      </c>
      <c r="X23" s="98">
        <v>1500</v>
      </c>
      <c r="Y23" s="99">
        <v>46136.655857835649</v>
      </c>
      <c r="Z23" s="100">
        <v>46149</v>
      </c>
      <c r="AA23" s="101"/>
      <c r="AB23" s="101"/>
      <c r="AC23" s="101"/>
      <c r="AD23" s="101"/>
      <c r="AE23" s="102" t="s">
        <v>40</v>
      </c>
      <c r="AF23" s="102" t="s">
        <v>40</v>
      </c>
      <c r="AG23" s="102" t="s">
        <v>40</v>
      </c>
      <c r="AH23" s="102" t="s">
        <v>40</v>
      </c>
      <c r="AI23" s="102" t="s">
        <v>40</v>
      </c>
      <c r="AJ23" s="102" t="s">
        <v>40</v>
      </c>
      <c r="AK23" s="101"/>
      <c r="AL23" s="101"/>
      <c r="AM23" s="102" t="s">
        <v>40</v>
      </c>
      <c r="AN23" s="102" t="s">
        <v>40</v>
      </c>
      <c r="AO23" s="102" t="s">
        <v>40</v>
      </c>
      <c r="AP23" s="101"/>
      <c r="AQ23" s="102" t="s">
        <v>40</v>
      </c>
      <c r="AR23" s="99">
        <v>46157.376744594905</v>
      </c>
    </row>
    <row r="24" spans="1:44" ht="21">
      <c r="A24" t="str">
        <f>VLOOKUP(Q24,'Rotas x Madrugada'!A:C,2,0)</f>
        <v>D</v>
      </c>
      <c r="B24" t="str">
        <f>VLOOKUP(Q24,'Rotas x Madrugada'!A:C,3,0)</f>
        <v>Dep.</v>
      </c>
      <c r="D24" s="19">
        <f t="shared" si="0"/>
        <v>46151</v>
      </c>
      <c r="E24" s="19">
        <f>IF(A24="RETIRA",Z24,VLOOKUP(Q24,'Rotas x Madrugada'!A:D,4,0))</f>
        <v>46147</v>
      </c>
      <c r="F24" s="19">
        <f>IF(A24="RETIRA",Z24,Z24+2)</f>
        <v>46151</v>
      </c>
      <c r="G24" s="19" t="str">
        <f>CONCATENATE(U24,"-",V24)</f>
        <v>LMINC08-PF</v>
      </c>
      <c r="H24" s="19" t="str">
        <f t="shared" ca="1" si="1"/>
        <v>URGENTE</v>
      </c>
      <c r="I24" s="46">
        <f ca="1">Z24-$B$1</f>
        <v>-8</v>
      </c>
      <c r="J24" s="46">
        <f>VLOOKUP(G24,'D. Produção'!A:B,2,)</f>
        <v>4</v>
      </c>
      <c r="K24" s="87">
        <v>332210</v>
      </c>
      <c r="L24" s="88" t="s">
        <v>61</v>
      </c>
      <c r="M24" s="87">
        <v>1</v>
      </c>
      <c r="N24" s="87">
        <v>5430277</v>
      </c>
      <c r="O24" s="88" t="s">
        <v>35</v>
      </c>
      <c r="P24" s="88" t="s">
        <v>134</v>
      </c>
      <c r="Q24" s="88" t="s">
        <v>127</v>
      </c>
      <c r="R24" s="89">
        <v>0.89270000000000005</v>
      </c>
      <c r="S24" s="89">
        <v>17.854199999999999</v>
      </c>
      <c r="T24" s="87">
        <v>1</v>
      </c>
      <c r="U24" s="88" t="s">
        <v>251</v>
      </c>
      <c r="V24" s="88" t="s">
        <v>39</v>
      </c>
      <c r="W24" s="90">
        <v>910</v>
      </c>
      <c r="X24" s="90">
        <v>981</v>
      </c>
      <c r="Y24" s="91">
        <v>46139.421322916663</v>
      </c>
      <c r="Z24" s="92">
        <v>46149</v>
      </c>
      <c r="AA24" s="93"/>
      <c r="AB24" s="93"/>
      <c r="AC24" s="93"/>
      <c r="AD24" s="94" t="s">
        <v>40</v>
      </c>
      <c r="AE24" s="94" t="s">
        <v>40</v>
      </c>
      <c r="AF24" s="94" t="s">
        <v>40</v>
      </c>
      <c r="AG24" s="94" t="s">
        <v>40</v>
      </c>
      <c r="AH24" s="94" t="s">
        <v>40</v>
      </c>
      <c r="AI24" s="94" t="s">
        <v>40</v>
      </c>
      <c r="AJ24" s="94" t="s">
        <v>40</v>
      </c>
      <c r="AK24" s="94" t="s">
        <v>40</v>
      </c>
      <c r="AL24" s="94" t="s">
        <v>40</v>
      </c>
      <c r="AM24" s="94" t="s">
        <v>40</v>
      </c>
      <c r="AN24" s="94" t="s">
        <v>40</v>
      </c>
      <c r="AO24" s="94" t="s">
        <v>40</v>
      </c>
      <c r="AP24" s="94" t="s">
        <v>40</v>
      </c>
      <c r="AQ24" s="94" t="s">
        <v>40</v>
      </c>
      <c r="AR24" s="93"/>
    </row>
    <row r="25" spans="1:44">
      <c r="A25" t="str">
        <f>VLOOKUP(Q25,'Rotas x Madrugada'!A:C,2,0)</f>
        <v>NC</v>
      </c>
      <c r="B25" t="str">
        <f>VLOOKUP(Q25,'Rotas x Madrugada'!A:C,3,0)</f>
        <v>Não</v>
      </c>
      <c r="D25" s="19">
        <f t="shared" si="0"/>
        <v>46153</v>
      </c>
      <c r="E25" s="19">
        <f>IF(A25="RETIRA",Z25,VLOOKUP(Q25,'Rotas x Madrugada'!A:D,4,0))</f>
        <v>46146</v>
      </c>
      <c r="F25" s="19">
        <f>IF(A25="RETIRA",Z25,Z25+2)</f>
        <v>46153</v>
      </c>
      <c r="G25" s="19" t="str">
        <f>CONCATENATE(U25,"-",V25)</f>
        <v>ESI04-EFB</v>
      </c>
      <c r="H25" s="19" t="str">
        <f t="shared" ca="1" si="1"/>
        <v>URGENTE</v>
      </c>
      <c r="I25" s="46">
        <f ca="1">Z25-$B$1</f>
        <v>-6</v>
      </c>
      <c r="J25" s="46">
        <f>VLOOKUP(G25,'D. Produção'!A:B,2,)</f>
        <v>1</v>
      </c>
      <c r="K25" s="95">
        <v>334141</v>
      </c>
      <c r="L25" s="96" t="s">
        <v>61</v>
      </c>
      <c r="M25" s="95">
        <v>1</v>
      </c>
      <c r="N25" s="95">
        <v>5444324</v>
      </c>
      <c r="O25" s="96" t="s">
        <v>35</v>
      </c>
      <c r="P25" s="96" t="s">
        <v>322</v>
      </c>
      <c r="Q25" s="96" t="s">
        <v>122</v>
      </c>
      <c r="R25" s="97">
        <v>1.377</v>
      </c>
      <c r="S25" s="97">
        <v>13.77</v>
      </c>
      <c r="T25" s="95">
        <v>1</v>
      </c>
      <c r="U25" s="96" t="s">
        <v>212</v>
      </c>
      <c r="V25" s="96" t="s">
        <v>325</v>
      </c>
      <c r="W25" s="98">
        <v>1530</v>
      </c>
      <c r="X25" s="98">
        <v>900</v>
      </c>
      <c r="Y25" s="99">
        <v>46147.611573344904</v>
      </c>
      <c r="Z25" s="100">
        <v>46151</v>
      </c>
      <c r="AA25" s="101"/>
      <c r="AB25" s="101"/>
      <c r="AC25" s="101"/>
      <c r="AD25" s="102" t="s">
        <v>40</v>
      </c>
      <c r="AE25" s="102" t="s">
        <v>40</v>
      </c>
      <c r="AF25" s="102" t="s">
        <v>40</v>
      </c>
      <c r="AG25" s="102" t="s">
        <v>40</v>
      </c>
      <c r="AH25" s="102" t="s">
        <v>40</v>
      </c>
      <c r="AI25" s="101"/>
      <c r="AJ25" s="102" t="s">
        <v>40</v>
      </c>
      <c r="AK25" s="102" t="s">
        <v>40</v>
      </c>
      <c r="AL25" s="101"/>
      <c r="AM25" s="102" t="s">
        <v>40</v>
      </c>
      <c r="AN25" s="102" t="s">
        <v>40</v>
      </c>
      <c r="AO25" s="102" t="s">
        <v>40</v>
      </c>
      <c r="AP25" s="101"/>
      <c r="AQ25" s="102" t="s">
        <v>40</v>
      </c>
      <c r="AR25" s="99">
        <v>46155.346209340278</v>
      </c>
    </row>
    <row r="26" spans="1:44" ht="21">
      <c r="A26" t="str">
        <f>VLOOKUP(Q26,'Rotas x Madrugada'!A:C,2,0)</f>
        <v>B</v>
      </c>
      <c r="B26" t="str">
        <f>VLOOKUP(Q26,'Rotas x Madrugada'!A:C,3,0)</f>
        <v>Dep.</v>
      </c>
      <c r="D26" s="19">
        <f t="shared" si="0"/>
        <v>46155</v>
      </c>
      <c r="E26" s="19">
        <f>IF(A26="RETIRA",Z26,VLOOKUP(Q26,'Rotas x Madrugada'!A:D,4,0))</f>
        <v>46146</v>
      </c>
      <c r="F26" s="19">
        <f>IF(A26="RETIRA",Z26,Z26+2)</f>
        <v>46155</v>
      </c>
      <c r="G26" s="19" t="str">
        <f>CONCATENATE(U26,"-",V26)</f>
        <v>LMINC08-PF</v>
      </c>
      <c r="H26" s="19" t="str">
        <f t="shared" ca="1" si="1"/>
        <v>URGENTE</v>
      </c>
      <c r="I26" s="46">
        <f ca="1">Z26-$B$1</f>
        <v>-4</v>
      </c>
      <c r="J26" s="46">
        <f>VLOOKUP(G26,'D. Produção'!A:B,2,)</f>
        <v>4</v>
      </c>
      <c r="K26" s="87">
        <v>332389</v>
      </c>
      <c r="L26" s="88" t="s">
        <v>61</v>
      </c>
      <c r="M26" s="87">
        <v>1</v>
      </c>
      <c r="N26" s="87">
        <v>5431757</v>
      </c>
      <c r="O26" s="88" t="s">
        <v>35</v>
      </c>
      <c r="P26" s="88" t="s">
        <v>229</v>
      </c>
      <c r="Q26" s="88" t="s">
        <v>144</v>
      </c>
      <c r="R26" s="89">
        <v>3.0697000000000001</v>
      </c>
      <c r="S26" s="89">
        <v>61.393900000000002</v>
      </c>
      <c r="T26" s="87">
        <v>1</v>
      </c>
      <c r="U26" s="88" t="s">
        <v>251</v>
      </c>
      <c r="V26" s="88" t="s">
        <v>39</v>
      </c>
      <c r="W26" s="90">
        <v>2284</v>
      </c>
      <c r="X26" s="90">
        <v>1344</v>
      </c>
      <c r="Y26" s="91">
        <v>46139.688061307868</v>
      </c>
      <c r="Z26" s="92">
        <v>46153</v>
      </c>
      <c r="AA26" s="93"/>
      <c r="AB26" s="93"/>
      <c r="AC26" s="93"/>
      <c r="AD26" s="94" t="s">
        <v>40</v>
      </c>
      <c r="AE26" s="94" t="s">
        <v>40</v>
      </c>
      <c r="AF26" s="94" t="s">
        <v>40</v>
      </c>
      <c r="AG26" s="94" t="s">
        <v>40</v>
      </c>
      <c r="AH26" s="94" t="s">
        <v>40</v>
      </c>
      <c r="AI26" s="94" t="s">
        <v>40</v>
      </c>
      <c r="AJ26" s="94" t="s">
        <v>40</v>
      </c>
      <c r="AK26" s="94" t="s">
        <v>40</v>
      </c>
      <c r="AL26" s="94" t="s">
        <v>40</v>
      </c>
      <c r="AM26" s="94" t="s">
        <v>40</v>
      </c>
      <c r="AN26" s="94" t="s">
        <v>40</v>
      </c>
      <c r="AO26" s="94" t="s">
        <v>40</v>
      </c>
      <c r="AP26" s="94" t="s">
        <v>40</v>
      </c>
      <c r="AQ26" s="94" t="s">
        <v>40</v>
      </c>
      <c r="AR26" s="91">
        <v>46155.626763113425</v>
      </c>
    </row>
    <row r="27" spans="1:44" ht="21">
      <c r="A27" t="str">
        <f>VLOOKUP(Q27,'Rotas x Madrugada'!A:C,2,0)</f>
        <v>K</v>
      </c>
      <c r="B27" t="str">
        <f>VLOOKUP(Q27,'Rotas x Madrugada'!A:C,3,0)</f>
        <v>Sim</v>
      </c>
      <c r="D27" s="19">
        <f t="shared" si="0"/>
        <v>46155</v>
      </c>
      <c r="E27" s="19">
        <f>IF(A27="RETIRA",Z27,VLOOKUP(Q27,'Rotas x Madrugada'!A:D,4,0))</f>
        <v>46146</v>
      </c>
      <c r="F27" s="19">
        <f>IF(A27="RETIRA",Z27,Z27+2)</f>
        <v>46155</v>
      </c>
      <c r="G27" s="19" t="str">
        <f>CONCATENATE(U27,"-",V27)</f>
        <v>LMINC08-PF</v>
      </c>
      <c r="H27" s="19" t="str">
        <f t="shared" ca="1" si="1"/>
        <v>URGENTE</v>
      </c>
      <c r="I27" s="46">
        <f ca="1">Z27-$B$1</f>
        <v>-4</v>
      </c>
      <c r="J27" s="46">
        <f>VLOOKUP(G27,'D. Produção'!A:B,2,)</f>
        <v>4</v>
      </c>
      <c r="K27" s="95">
        <v>332848</v>
      </c>
      <c r="L27" s="96" t="s">
        <v>97</v>
      </c>
      <c r="M27" s="95">
        <v>6</v>
      </c>
      <c r="N27" s="95">
        <v>5435879</v>
      </c>
      <c r="O27" s="96" t="s">
        <v>35</v>
      </c>
      <c r="P27" s="96" t="s">
        <v>163</v>
      </c>
      <c r="Q27" s="96" t="s">
        <v>125</v>
      </c>
      <c r="R27" s="97">
        <v>1.0605</v>
      </c>
      <c r="S27" s="97">
        <v>21.21</v>
      </c>
      <c r="T27" s="95">
        <v>1</v>
      </c>
      <c r="U27" s="96" t="s">
        <v>251</v>
      </c>
      <c r="V27" s="96" t="s">
        <v>39</v>
      </c>
      <c r="W27" s="98">
        <v>1010</v>
      </c>
      <c r="X27" s="98">
        <v>1050</v>
      </c>
      <c r="Y27" s="99">
        <v>46141.376038275463</v>
      </c>
      <c r="Z27" s="100">
        <v>46153</v>
      </c>
      <c r="AA27" s="101"/>
      <c r="AB27" s="101"/>
      <c r="AC27" s="101"/>
      <c r="AD27" s="102" t="s">
        <v>40</v>
      </c>
      <c r="AE27" s="102" t="s">
        <v>40</v>
      </c>
      <c r="AF27" s="102" t="s">
        <v>40</v>
      </c>
      <c r="AG27" s="102" t="s">
        <v>40</v>
      </c>
      <c r="AH27" s="102" t="s">
        <v>40</v>
      </c>
      <c r="AI27" s="102" t="s">
        <v>40</v>
      </c>
      <c r="AJ27" s="102" t="s">
        <v>40</v>
      </c>
      <c r="AK27" s="102" t="s">
        <v>40</v>
      </c>
      <c r="AL27" s="102" t="s">
        <v>40</v>
      </c>
      <c r="AM27" s="102" t="s">
        <v>40</v>
      </c>
      <c r="AN27" s="102" t="s">
        <v>40</v>
      </c>
      <c r="AO27" s="102" t="s">
        <v>40</v>
      </c>
      <c r="AP27" s="102" t="s">
        <v>40</v>
      </c>
      <c r="AQ27" s="102" t="s">
        <v>40</v>
      </c>
      <c r="AR27" s="99">
        <v>46154.665895682869</v>
      </c>
    </row>
    <row r="28" spans="1:44" ht="21">
      <c r="A28" t="str">
        <f>VLOOKUP(Q28,'Rotas x Madrugada'!A:C,2,0)</f>
        <v>K</v>
      </c>
      <c r="B28" t="str">
        <f>VLOOKUP(Q28,'Rotas x Madrugada'!A:C,3,0)</f>
        <v>Sim</v>
      </c>
      <c r="D28" s="19">
        <f t="shared" si="0"/>
        <v>46155</v>
      </c>
      <c r="E28" s="19">
        <f>IF(A28="RETIRA",Z28,VLOOKUP(Q28,'Rotas x Madrugada'!A:D,4,0))</f>
        <v>46146</v>
      </c>
      <c r="F28" s="19">
        <f>IF(A28="RETIRA",Z28,Z28+2)</f>
        <v>46155</v>
      </c>
      <c r="G28" s="19" t="str">
        <f>CONCATENATE(U28,"-",V28)</f>
        <v>LMINC08-PF</v>
      </c>
      <c r="H28" s="19" t="str">
        <f t="shared" ca="1" si="1"/>
        <v>URGENTE</v>
      </c>
      <c r="I28" s="46">
        <f ca="1">Z28-$B$1</f>
        <v>-4</v>
      </c>
      <c r="J28" s="46">
        <f>VLOOKUP(G28,'D. Produção'!A:B,2,)</f>
        <v>4</v>
      </c>
      <c r="K28" s="87">
        <v>332848</v>
      </c>
      <c r="L28" s="88" t="s">
        <v>99</v>
      </c>
      <c r="M28" s="87">
        <v>8</v>
      </c>
      <c r="N28" s="87">
        <v>5435881</v>
      </c>
      <c r="O28" s="88" t="s">
        <v>35</v>
      </c>
      <c r="P28" s="88" t="s">
        <v>163</v>
      </c>
      <c r="Q28" s="88" t="s">
        <v>125</v>
      </c>
      <c r="R28" s="89">
        <v>1.1968000000000001</v>
      </c>
      <c r="S28" s="89">
        <v>23.937000000000001</v>
      </c>
      <c r="T28" s="87">
        <v>1</v>
      </c>
      <c r="U28" s="88" t="s">
        <v>251</v>
      </c>
      <c r="V28" s="88" t="s">
        <v>39</v>
      </c>
      <c r="W28" s="90">
        <v>1185</v>
      </c>
      <c r="X28" s="90">
        <v>1010</v>
      </c>
      <c r="Y28" s="91">
        <v>46141.376038275463</v>
      </c>
      <c r="Z28" s="92">
        <v>46153</v>
      </c>
      <c r="AA28" s="93"/>
      <c r="AB28" s="93"/>
      <c r="AC28" s="93"/>
      <c r="AD28" s="94" t="s">
        <v>40</v>
      </c>
      <c r="AE28" s="94" t="s">
        <v>40</v>
      </c>
      <c r="AF28" s="94" t="s">
        <v>40</v>
      </c>
      <c r="AG28" s="94" t="s">
        <v>40</v>
      </c>
      <c r="AH28" s="94" t="s">
        <v>40</v>
      </c>
      <c r="AI28" s="94" t="s">
        <v>40</v>
      </c>
      <c r="AJ28" s="94" t="s">
        <v>40</v>
      </c>
      <c r="AK28" s="94" t="s">
        <v>40</v>
      </c>
      <c r="AL28" s="94" t="s">
        <v>40</v>
      </c>
      <c r="AM28" s="94" t="s">
        <v>40</v>
      </c>
      <c r="AN28" s="94" t="s">
        <v>40</v>
      </c>
      <c r="AO28" s="94" t="s">
        <v>40</v>
      </c>
      <c r="AP28" s="94" t="s">
        <v>40</v>
      </c>
      <c r="AQ28" s="94" t="s">
        <v>40</v>
      </c>
      <c r="AR28" s="91">
        <v>46154.665638275466</v>
      </c>
    </row>
    <row r="29" spans="1:44" ht="21">
      <c r="A29" t="str">
        <f>VLOOKUP(Q29,'Rotas x Madrugada'!A:C,2,0)</f>
        <v>K</v>
      </c>
      <c r="B29" t="str">
        <f>VLOOKUP(Q29,'Rotas x Madrugada'!A:C,3,0)</f>
        <v>Sim</v>
      </c>
      <c r="D29" s="19">
        <f t="shared" si="0"/>
        <v>46155</v>
      </c>
      <c r="E29" s="19">
        <f>IF(A29="RETIRA",Z29,VLOOKUP(Q29,'Rotas x Madrugada'!A:D,4,0))</f>
        <v>46146</v>
      </c>
      <c r="F29" s="19">
        <f>IF(A29="RETIRA",Z29,Z29+2)</f>
        <v>46155</v>
      </c>
      <c r="G29" s="19" t="str">
        <f>CONCATENATE(U29,"-",V29)</f>
        <v>LMINC08-PF</v>
      </c>
      <c r="H29" s="19" t="str">
        <f t="shared" ca="1" si="1"/>
        <v>URGENTE</v>
      </c>
      <c r="I29" s="46">
        <f ca="1">Z29-$B$1</f>
        <v>-4</v>
      </c>
      <c r="J29" s="46">
        <f>VLOOKUP(G29,'D. Produção'!A:B,2,)</f>
        <v>4</v>
      </c>
      <c r="K29" s="95">
        <v>332848</v>
      </c>
      <c r="L29" s="96" t="s">
        <v>101</v>
      </c>
      <c r="M29" s="95">
        <v>10</v>
      </c>
      <c r="N29" s="95">
        <v>5435883</v>
      </c>
      <c r="O29" s="96" t="s">
        <v>35</v>
      </c>
      <c r="P29" s="96" t="s">
        <v>163</v>
      </c>
      <c r="Q29" s="96" t="s">
        <v>125</v>
      </c>
      <c r="R29" s="97">
        <v>0.94350000000000001</v>
      </c>
      <c r="S29" s="97">
        <v>18.87</v>
      </c>
      <c r="T29" s="95">
        <v>1</v>
      </c>
      <c r="U29" s="96" t="s">
        <v>251</v>
      </c>
      <c r="V29" s="96" t="s">
        <v>39</v>
      </c>
      <c r="W29" s="98">
        <v>1110</v>
      </c>
      <c r="X29" s="98">
        <v>850</v>
      </c>
      <c r="Y29" s="99">
        <v>46141.376038275463</v>
      </c>
      <c r="Z29" s="100">
        <v>46153</v>
      </c>
      <c r="AA29" s="101"/>
      <c r="AB29" s="101"/>
      <c r="AC29" s="101"/>
      <c r="AD29" s="102" t="s">
        <v>40</v>
      </c>
      <c r="AE29" s="102" t="s">
        <v>40</v>
      </c>
      <c r="AF29" s="102" t="s">
        <v>40</v>
      </c>
      <c r="AG29" s="102" t="s">
        <v>40</v>
      </c>
      <c r="AH29" s="102" t="s">
        <v>40</v>
      </c>
      <c r="AI29" s="102" t="s">
        <v>40</v>
      </c>
      <c r="AJ29" s="102" t="s">
        <v>40</v>
      </c>
      <c r="AK29" s="102" t="s">
        <v>40</v>
      </c>
      <c r="AL29" s="102" t="s">
        <v>40</v>
      </c>
      <c r="AM29" s="102" t="s">
        <v>40</v>
      </c>
      <c r="AN29" s="102" t="s">
        <v>40</v>
      </c>
      <c r="AO29" s="102" t="s">
        <v>40</v>
      </c>
      <c r="AP29" s="102" t="s">
        <v>40</v>
      </c>
      <c r="AQ29" s="102" t="s">
        <v>40</v>
      </c>
      <c r="AR29" s="101"/>
    </row>
    <row r="30" spans="1:44" ht="21">
      <c r="A30" t="str">
        <f>VLOOKUP(Q30,'Rotas x Madrugada'!A:C,2,0)</f>
        <v>K</v>
      </c>
      <c r="B30" t="str">
        <f>VLOOKUP(Q30,'Rotas x Madrugada'!A:C,3,0)</f>
        <v>Sim</v>
      </c>
      <c r="D30" s="19">
        <f t="shared" si="0"/>
        <v>46155</v>
      </c>
      <c r="E30" s="19">
        <f>IF(A30="RETIRA",Z30,VLOOKUP(Q30,'Rotas x Madrugada'!A:D,4,0))</f>
        <v>46146</v>
      </c>
      <c r="F30" s="19">
        <f>IF(A30="RETIRA",Z30,Z30+2)</f>
        <v>46155</v>
      </c>
      <c r="G30" s="19" t="str">
        <f>CONCATENATE(U30,"-",V30)</f>
        <v>LMINC08-PF</v>
      </c>
      <c r="H30" s="19" t="str">
        <f t="shared" ca="1" si="1"/>
        <v>URGENTE</v>
      </c>
      <c r="I30" s="46">
        <f ca="1">Z30-$B$1</f>
        <v>-4</v>
      </c>
      <c r="J30" s="46">
        <f>VLOOKUP(G30,'D. Produção'!A:B,2,)</f>
        <v>4</v>
      </c>
      <c r="K30" s="87">
        <v>332848</v>
      </c>
      <c r="L30" s="88" t="s">
        <v>103</v>
      </c>
      <c r="M30" s="87">
        <v>12</v>
      </c>
      <c r="N30" s="87">
        <v>5435885</v>
      </c>
      <c r="O30" s="88" t="s">
        <v>35</v>
      </c>
      <c r="P30" s="88" t="s">
        <v>163</v>
      </c>
      <c r="Q30" s="88" t="s">
        <v>125</v>
      </c>
      <c r="R30" s="89">
        <v>0.85340000000000005</v>
      </c>
      <c r="S30" s="89">
        <v>17.068999999999999</v>
      </c>
      <c r="T30" s="87">
        <v>1</v>
      </c>
      <c r="U30" s="88" t="s">
        <v>251</v>
      </c>
      <c r="V30" s="88" t="s">
        <v>39</v>
      </c>
      <c r="W30" s="90">
        <v>845</v>
      </c>
      <c r="X30" s="90">
        <v>1010</v>
      </c>
      <c r="Y30" s="91">
        <v>46141.376038275463</v>
      </c>
      <c r="Z30" s="92">
        <v>46153</v>
      </c>
      <c r="AA30" s="93"/>
      <c r="AB30" s="93"/>
      <c r="AC30" s="93"/>
      <c r="AD30" s="94" t="s">
        <v>40</v>
      </c>
      <c r="AE30" s="94" t="s">
        <v>40</v>
      </c>
      <c r="AF30" s="94" t="s">
        <v>40</v>
      </c>
      <c r="AG30" s="94" t="s">
        <v>40</v>
      </c>
      <c r="AH30" s="94" t="s">
        <v>40</v>
      </c>
      <c r="AI30" s="94" t="s">
        <v>40</v>
      </c>
      <c r="AJ30" s="94" t="s">
        <v>40</v>
      </c>
      <c r="AK30" s="94" t="s">
        <v>40</v>
      </c>
      <c r="AL30" s="94" t="s">
        <v>40</v>
      </c>
      <c r="AM30" s="94" t="s">
        <v>40</v>
      </c>
      <c r="AN30" s="94" t="s">
        <v>40</v>
      </c>
      <c r="AO30" s="94" t="s">
        <v>40</v>
      </c>
      <c r="AP30" s="94" t="s">
        <v>40</v>
      </c>
      <c r="AQ30" s="94" t="s">
        <v>40</v>
      </c>
      <c r="AR30" s="93"/>
    </row>
    <row r="31" spans="1:44" ht="42">
      <c r="A31" t="str">
        <f>VLOOKUP(Q31,'Rotas x Madrugada'!A:C,2,0)</f>
        <v>NH</v>
      </c>
      <c r="B31" t="str">
        <f>VLOOKUP(Q31,'Rotas x Madrugada'!A:C,3,0)</f>
        <v>Não</v>
      </c>
      <c r="D31" s="19">
        <f t="shared" si="0"/>
        <v>46155</v>
      </c>
      <c r="E31" s="19">
        <f>IF(A31="RETIRA",Z31,VLOOKUP(Q31,'Rotas x Madrugada'!A:D,4,0))</f>
        <v>46146</v>
      </c>
      <c r="F31" s="19">
        <f>IF(A31="RETIRA",Z31,Z31+2)</f>
        <v>46155</v>
      </c>
      <c r="G31" s="19" t="str">
        <f>CONCATENATE(U31,"-",V31)</f>
        <v>ESI04-EFB</v>
      </c>
      <c r="H31" s="19" t="str">
        <f t="shared" ca="1" si="1"/>
        <v>URGENTE</v>
      </c>
      <c r="I31" s="46">
        <f ca="1">Z31-$B$1</f>
        <v>-4</v>
      </c>
      <c r="J31" s="46">
        <f>VLOOKUP(G31,'D. Produção'!A:B,2,)</f>
        <v>1</v>
      </c>
      <c r="K31" s="95">
        <v>334020</v>
      </c>
      <c r="L31" s="96" t="s">
        <v>61</v>
      </c>
      <c r="M31" s="95">
        <v>1</v>
      </c>
      <c r="N31" s="95">
        <v>5442919</v>
      </c>
      <c r="O31" s="96" t="s">
        <v>35</v>
      </c>
      <c r="P31" s="96" t="s">
        <v>324</v>
      </c>
      <c r="Q31" s="96" t="s">
        <v>170</v>
      </c>
      <c r="R31" s="97">
        <v>0.57679999999999998</v>
      </c>
      <c r="S31" s="97">
        <v>5.7679999999999998</v>
      </c>
      <c r="T31" s="95">
        <v>1</v>
      </c>
      <c r="U31" s="96" t="s">
        <v>212</v>
      </c>
      <c r="V31" s="96" t="s">
        <v>325</v>
      </c>
      <c r="W31" s="98">
        <v>852</v>
      </c>
      <c r="X31" s="98">
        <v>677</v>
      </c>
      <c r="Y31" s="99">
        <v>46147.455486689818</v>
      </c>
      <c r="Z31" s="100">
        <v>46153</v>
      </c>
      <c r="AA31" s="101"/>
      <c r="AB31" s="101"/>
      <c r="AC31" s="101"/>
      <c r="AD31" s="102" t="s">
        <v>40</v>
      </c>
      <c r="AE31" s="102" t="s">
        <v>40</v>
      </c>
      <c r="AF31" s="102" t="s">
        <v>40</v>
      </c>
      <c r="AG31" s="102" t="s">
        <v>40</v>
      </c>
      <c r="AH31" s="102" t="s">
        <v>40</v>
      </c>
      <c r="AI31" s="101"/>
      <c r="AJ31" s="102" t="s">
        <v>40</v>
      </c>
      <c r="AK31" s="102" t="s">
        <v>40</v>
      </c>
      <c r="AL31" s="101"/>
      <c r="AM31" s="102" t="s">
        <v>40</v>
      </c>
      <c r="AN31" s="102" t="s">
        <v>40</v>
      </c>
      <c r="AO31" s="102" t="s">
        <v>40</v>
      </c>
      <c r="AP31" s="101"/>
      <c r="AQ31" s="102" t="s">
        <v>40</v>
      </c>
      <c r="AR31" s="99">
        <v>46155.429875381946</v>
      </c>
    </row>
    <row r="32" spans="1:44">
      <c r="A32" t="str">
        <f>VLOOKUP(Q32,'Rotas x Madrugada'!A:C,2,0)</f>
        <v>NH</v>
      </c>
      <c r="B32" t="str">
        <f>VLOOKUP(Q32,'Rotas x Madrugada'!A:C,3,0)</f>
        <v>Não</v>
      </c>
      <c r="D32" s="19">
        <f t="shared" si="0"/>
        <v>46155</v>
      </c>
      <c r="E32" s="19">
        <f>IF(A32="RETIRA",Z32,VLOOKUP(Q32,'Rotas x Madrugada'!A:D,4,0))</f>
        <v>46146</v>
      </c>
      <c r="F32" s="19">
        <f>IF(A32="RETIRA",Z32,Z32+2)</f>
        <v>46155</v>
      </c>
      <c r="G32" s="19" t="str">
        <f>CONCATENATE(U32,"-",V32)</f>
        <v>ESI04-EF</v>
      </c>
      <c r="H32" s="19" t="str">
        <f t="shared" ca="1" si="1"/>
        <v>URGENTE</v>
      </c>
      <c r="I32" s="46">
        <f ca="1">Z32-$B$1</f>
        <v>-4</v>
      </c>
      <c r="J32" s="46">
        <f>VLOOKUP(G32,'D. Produção'!A:B,2,)</f>
        <v>1</v>
      </c>
      <c r="K32" s="87">
        <v>334021</v>
      </c>
      <c r="L32" s="88" t="s">
        <v>61</v>
      </c>
      <c r="M32" s="87">
        <v>1</v>
      </c>
      <c r="N32" s="87">
        <v>5442920</v>
      </c>
      <c r="O32" s="88" t="s">
        <v>35</v>
      </c>
      <c r="P32" s="88" t="s">
        <v>339</v>
      </c>
      <c r="Q32" s="88" t="s">
        <v>170</v>
      </c>
      <c r="R32" s="89">
        <v>3.1964000000000001</v>
      </c>
      <c r="S32" s="89">
        <v>31.963999999999999</v>
      </c>
      <c r="T32" s="87">
        <v>1</v>
      </c>
      <c r="U32" s="88" t="s">
        <v>212</v>
      </c>
      <c r="V32" s="88" t="s">
        <v>320</v>
      </c>
      <c r="W32" s="90">
        <v>1310</v>
      </c>
      <c r="X32" s="90">
        <v>2440</v>
      </c>
      <c r="Y32" s="91">
        <v>46147.455585648146</v>
      </c>
      <c r="Z32" s="92">
        <v>46153</v>
      </c>
      <c r="AA32" s="93"/>
      <c r="AB32" s="93"/>
      <c r="AC32" s="93"/>
      <c r="AD32" s="93"/>
      <c r="AE32" s="94" t="s">
        <v>40</v>
      </c>
      <c r="AF32" s="94" t="s">
        <v>40</v>
      </c>
      <c r="AG32" s="94" t="s">
        <v>40</v>
      </c>
      <c r="AH32" s="94" t="s">
        <v>40</v>
      </c>
      <c r="AI32" s="94" t="s">
        <v>40</v>
      </c>
      <c r="AJ32" s="94" t="s">
        <v>40</v>
      </c>
      <c r="AK32" s="94" t="s">
        <v>40</v>
      </c>
      <c r="AL32" s="93"/>
      <c r="AM32" s="94" t="s">
        <v>40</v>
      </c>
      <c r="AN32" s="94" t="s">
        <v>40</v>
      </c>
      <c r="AO32" s="94" t="s">
        <v>40</v>
      </c>
      <c r="AP32" s="93"/>
      <c r="AQ32" s="94" t="s">
        <v>40</v>
      </c>
      <c r="AR32" s="93"/>
    </row>
    <row r="33" spans="1:44" ht="21">
      <c r="A33" t="str">
        <f>VLOOKUP(Q33,'Rotas x Madrugada'!A:C,2,0)</f>
        <v>NH</v>
      </c>
      <c r="B33" t="str">
        <f>VLOOKUP(Q33,'Rotas x Madrugada'!A:C,3,0)</f>
        <v>Não</v>
      </c>
      <c r="D33" s="19">
        <f t="shared" si="0"/>
        <v>46155</v>
      </c>
      <c r="E33" s="19">
        <f>IF(A33="RETIRA",Z33,VLOOKUP(Q33,'Rotas x Madrugada'!A:D,4,0))</f>
        <v>46146</v>
      </c>
      <c r="F33" s="19">
        <f>IF(A33="RETIRA",Z33,Z33+2)</f>
        <v>46155</v>
      </c>
      <c r="G33" s="19" t="str">
        <f>CONCATENATE(U33,"-",V33)</f>
        <v>ESI04-EFB</v>
      </c>
      <c r="H33" s="19" t="str">
        <f t="shared" ca="1" si="1"/>
        <v>URGENTE</v>
      </c>
      <c r="I33" s="46">
        <f ca="1">Z33-$B$1</f>
        <v>-4</v>
      </c>
      <c r="J33" s="46">
        <f>VLOOKUP(G33,'D. Produção'!A:B,2,)</f>
        <v>1</v>
      </c>
      <c r="K33" s="95">
        <v>334279</v>
      </c>
      <c r="L33" s="96" t="s">
        <v>61</v>
      </c>
      <c r="M33" s="95">
        <v>1</v>
      </c>
      <c r="N33" s="95">
        <v>5445658</v>
      </c>
      <c r="O33" s="96" t="s">
        <v>35</v>
      </c>
      <c r="P33" s="96" t="s">
        <v>351</v>
      </c>
      <c r="Q33" s="96" t="s">
        <v>170</v>
      </c>
      <c r="R33" s="97">
        <v>2.2200000000000002</v>
      </c>
      <c r="S33" s="97">
        <v>22.2</v>
      </c>
      <c r="T33" s="95">
        <v>1</v>
      </c>
      <c r="U33" s="96" t="s">
        <v>212</v>
      </c>
      <c r="V33" s="96" t="s">
        <v>325</v>
      </c>
      <c r="W33" s="98">
        <v>1500</v>
      </c>
      <c r="X33" s="98">
        <v>1480</v>
      </c>
      <c r="Y33" s="99">
        <v>46147.714172916669</v>
      </c>
      <c r="Z33" s="100">
        <v>46153</v>
      </c>
      <c r="AA33" s="101"/>
      <c r="AB33" s="101"/>
      <c r="AC33" s="101"/>
      <c r="AD33" s="102" t="s">
        <v>40</v>
      </c>
      <c r="AE33" s="102" t="s">
        <v>40</v>
      </c>
      <c r="AF33" s="102" t="s">
        <v>40</v>
      </c>
      <c r="AG33" s="102" t="s">
        <v>40</v>
      </c>
      <c r="AH33" s="102" t="s">
        <v>40</v>
      </c>
      <c r="AI33" s="101"/>
      <c r="AJ33" s="102" t="s">
        <v>40</v>
      </c>
      <c r="AK33" s="102" t="s">
        <v>40</v>
      </c>
      <c r="AL33" s="101"/>
      <c r="AM33" s="102" t="s">
        <v>40</v>
      </c>
      <c r="AN33" s="102" t="s">
        <v>40</v>
      </c>
      <c r="AO33" s="102" t="s">
        <v>40</v>
      </c>
      <c r="AP33" s="101"/>
      <c r="AQ33" s="102" t="s">
        <v>40</v>
      </c>
      <c r="AR33" s="101"/>
    </row>
    <row r="34" spans="1:44" ht="42">
      <c r="A34" t="str">
        <f>VLOOKUP(Q34,'Rotas x Madrugada'!A:C,2,0)</f>
        <v>NH</v>
      </c>
      <c r="B34" t="str">
        <f>VLOOKUP(Q34,'Rotas x Madrugada'!A:C,3,0)</f>
        <v>Não</v>
      </c>
      <c r="D34" s="19">
        <f t="shared" si="0"/>
        <v>46155</v>
      </c>
      <c r="E34" s="19">
        <f>IF(A34="RETIRA",Z34,VLOOKUP(Q34,'Rotas x Madrugada'!A:D,4,0))</f>
        <v>46146</v>
      </c>
      <c r="F34" s="19">
        <f>IF(A34="RETIRA",Z34,Z34+2)</f>
        <v>46155</v>
      </c>
      <c r="G34" s="19" t="str">
        <f>CONCATENATE(U34,"-",V34)</f>
        <v>ESI04-EF</v>
      </c>
      <c r="H34" s="19" t="str">
        <f t="shared" ca="1" si="1"/>
        <v>URGENTE</v>
      </c>
      <c r="I34" s="46">
        <f ca="1">Z34-$B$1</f>
        <v>-4</v>
      </c>
      <c r="J34" s="46">
        <f>VLOOKUP(G34,'D. Produção'!A:B,2,)</f>
        <v>1</v>
      </c>
      <c r="K34" s="87">
        <v>334576</v>
      </c>
      <c r="L34" s="88" t="s">
        <v>61</v>
      </c>
      <c r="M34" s="87">
        <v>1</v>
      </c>
      <c r="N34" s="87">
        <v>5447780</v>
      </c>
      <c r="O34" s="88" t="s">
        <v>35</v>
      </c>
      <c r="P34" s="88" t="s">
        <v>324</v>
      </c>
      <c r="Q34" s="88" t="s">
        <v>170</v>
      </c>
      <c r="R34" s="89">
        <v>1.8</v>
      </c>
      <c r="S34" s="89">
        <v>18</v>
      </c>
      <c r="T34" s="87">
        <v>1</v>
      </c>
      <c r="U34" s="88" t="s">
        <v>212</v>
      </c>
      <c r="V34" s="88" t="s">
        <v>320</v>
      </c>
      <c r="W34" s="90">
        <v>900</v>
      </c>
      <c r="X34" s="90">
        <v>2000</v>
      </c>
      <c r="Y34" s="91">
        <v>46148.677650231482</v>
      </c>
      <c r="Z34" s="92">
        <v>46153</v>
      </c>
      <c r="AA34" s="93"/>
      <c r="AB34" s="93"/>
      <c r="AC34" s="93"/>
      <c r="AD34" s="93"/>
      <c r="AE34" s="94" t="s">
        <v>40</v>
      </c>
      <c r="AF34" s="94" t="s">
        <v>40</v>
      </c>
      <c r="AG34" s="94" t="s">
        <v>40</v>
      </c>
      <c r="AH34" s="94" t="s">
        <v>40</v>
      </c>
      <c r="AI34" s="94" t="s">
        <v>40</v>
      </c>
      <c r="AJ34" s="94" t="s">
        <v>40</v>
      </c>
      <c r="AK34" s="94" t="s">
        <v>40</v>
      </c>
      <c r="AL34" s="93"/>
      <c r="AM34" s="94" t="s">
        <v>40</v>
      </c>
      <c r="AN34" s="94" t="s">
        <v>40</v>
      </c>
      <c r="AO34" s="94" t="s">
        <v>40</v>
      </c>
      <c r="AP34" s="93"/>
      <c r="AQ34" s="94" t="s">
        <v>40</v>
      </c>
      <c r="AR34" s="93"/>
    </row>
    <row r="35" spans="1:44" ht="42">
      <c r="A35" t="str">
        <f>VLOOKUP(Q35,'Rotas x Madrugada'!A:C,2,0)</f>
        <v>NH</v>
      </c>
      <c r="B35" t="str">
        <f>VLOOKUP(Q35,'Rotas x Madrugada'!A:C,3,0)</f>
        <v>Não</v>
      </c>
      <c r="D35" s="19">
        <f t="shared" si="0"/>
        <v>46155</v>
      </c>
      <c r="E35" s="19">
        <f>IF(A35="RETIRA",Z35,VLOOKUP(Q35,'Rotas x Madrugada'!A:D,4,0))</f>
        <v>46146</v>
      </c>
      <c r="F35" s="19">
        <f>IF(A35="RETIRA",Z35,Z35+2)</f>
        <v>46155</v>
      </c>
      <c r="G35" s="19" t="str">
        <f>CONCATENATE(U35,"-",V35)</f>
        <v>ESI04-EF</v>
      </c>
      <c r="H35" s="19" t="str">
        <f t="shared" ca="1" si="1"/>
        <v>URGENTE</v>
      </c>
      <c r="I35" s="46">
        <f ca="1">Z35-$B$1</f>
        <v>-4</v>
      </c>
      <c r="J35" s="46">
        <f>VLOOKUP(G35,'D. Produção'!A:B,2,)</f>
        <v>1</v>
      </c>
      <c r="K35" s="95">
        <v>334576</v>
      </c>
      <c r="L35" s="96" t="s">
        <v>121</v>
      </c>
      <c r="M35" s="95">
        <v>2</v>
      </c>
      <c r="N35" s="95">
        <v>5447781</v>
      </c>
      <c r="O35" s="96" t="s">
        <v>35</v>
      </c>
      <c r="P35" s="96" t="s">
        <v>324</v>
      </c>
      <c r="Q35" s="96" t="s">
        <v>170</v>
      </c>
      <c r="R35" s="97">
        <v>1.8</v>
      </c>
      <c r="S35" s="97">
        <v>18</v>
      </c>
      <c r="T35" s="95">
        <v>1</v>
      </c>
      <c r="U35" s="96" t="s">
        <v>212</v>
      </c>
      <c r="V35" s="96" t="s">
        <v>320</v>
      </c>
      <c r="W35" s="98">
        <v>900</v>
      </c>
      <c r="X35" s="98">
        <v>2000</v>
      </c>
      <c r="Y35" s="99">
        <v>46148.677650231482</v>
      </c>
      <c r="Z35" s="100">
        <v>46153</v>
      </c>
      <c r="AA35" s="101"/>
      <c r="AB35" s="101"/>
      <c r="AC35" s="101"/>
      <c r="AD35" s="101"/>
      <c r="AE35" s="102" t="s">
        <v>40</v>
      </c>
      <c r="AF35" s="102" t="s">
        <v>40</v>
      </c>
      <c r="AG35" s="102" t="s">
        <v>40</v>
      </c>
      <c r="AH35" s="102" t="s">
        <v>40</v>
      </c>
      <c r="AI35" s="102" t="s">
        <v>40</v>
      </c>
      <c r="AJ35" s="102" t="s">
        <v>40</v>
      </c>
      <c r="AK35" s="102" t="s">
        <v>40</v>
      </c>
      <c r="AL35" s="101"/>
      <c r="AM35" s="102" t="s">
        <v>40</v>
      </c>
      <c r="AN35" s="102" t="s">
        <v>40</v>
      </c>
      <c r="AO35" s="102" t="s">
        <v>40</v>
      </c>
      <c r="AP35" s="101"/>
      <c r="AQ35" s="102" t="s">
        <v>40</v>
      </c>
      <c r="AR35" s="101"/>
    </row>
    <row r="36" spans="1:44" ht="42">
      <c r="A36" t="str">
        <f>VLOOKUP(Q36,'Rotas x Madrugada'!A:C,2,0)</f>
        <v>NH</v>
      </c>
      <c r="B36" t="str">
        <f>VLOOKUP(Q36,'Rotas x Madrugada'!A:C,3,0)</f>
        <v>Não</v>
      </c>
      <c r="D36" s="19">
        <f t="shared" si="0"/>
        <v>46155</v>
      </c>
      <c r="E36" s="19">
        <f>IF(A36="RETIRA",Z36,VLOOKUP(Q36,'Rotas x Madrugada'!A:D,4,0))</f>
        <v>46146</v>
      </c>
      <c r="F36" s="19">
        <f>IF(A36="RETIRA",Z36,Z36+2)</f>
        <v>46155</v>
      </c>
      <c r="G36" s="19" t="str">
        <f>CONCATENATE(U36,"-",V36)</f>
        <v>ESI04-EF</v>
      </c>
      <c r="H36" s="19" t="str">
        <f t="shared" ca="1" si="1"/>
        <v>URGENTE</v>
      </c>
      <c r="I36" s="46">
        <f ca="1">Z36-$B$1</f>
        <v>-4</v>
      </c>
      <c r="J36" s="46">
        <f>VLOOKUP(G36,'D. Produção'!A:B,2,)</f>
        <v>1</v>
      </c>
      <c r="K36" s="87">
        <v>334576</v>
      </c>
      <c r="L36" s="88" t="s">
        <v>143</v>
      </c>
      <c r="M36" s="87">
        <v>3</v>
      </c>
      <c r="N36" s="87">
        <v>5447782</v>
      </c>
      <c r="O36" s="88" t="s">
        <v>35</v>
      </c>
      <c r="P36" s="88" t="s">
        <v>324</v>
      </c>
      <c r="Q36" s="88" t="s">
        <v>170</v>
      </c>
      <c r="R36" s="89">
        <v>1.8</v>
      </c>
      <c r="S36" s="89">
        <v>18</v>
      </c>
      <c r="T36" s="87">
        <v>1</v>
      </c>
      <c r="U36" s="88" t="s">
        <v>212</v>
      </c>
      <c r="V36" s="88" t="s">
        <v>320</v>
      </c>
      <c r="W36" s="90">
        <v>900</v>
      </c>
      <c r="X36" s="90">
        <v>2000</v>
      </c>
      <c r="Y36" s="91">
        <v>46148.677650231482</v>
      </c>
      <c r="Z36" s="92">
        <v>46153</v>
      </c>
      <c r="AA36" s="93"/>
      <c r="AB36" s="93"/>
      <c r="AC36" s="93"/>
      <c r="AD36" s="93"/>
      <c r="AE36" s="94" t="s">
        <v>40</v>
      </c>
      <c r="AF36" s="94" t="s">
        <v>40</v>
      </c>
      <c r="AG36" s="94" t="s">
        <v>40</v>
      </c>
      <c r="AH36" s="94" t="s">
        <v>40</v>
      </c>
      <c r="AI36" s="94" t="s">
        <v>40</v>
      </c>
      <c r="AJ36" s="94" t="s">
        <v>40</v>
      </c>
      <c r="AK36" s="94" t="s">
        <v>40</v>
      </c>
      <c r="AL36" s="93"/>
      <c r="AM36" s="94" t="s">
        <v>40</v>
      </c>
      <c r="AN36" s="94" t="s">
        <v>40</v>
      </c>
      <c r="AO36" s="94" t="s">
        <v>40</v>
      </c>
      <c r="AP36" s="93"/>
      <c r="AQ36" s="94" t="s">
        <v>40</v>
      </c>
      <c r="AR36" s="93"/>
    </row>
    <row r="37" spans="1:44" ht="42">
      <c r="A37" t="str">
        <f>VLOOKUP(Q37,'Rotas x Madrugada'!A:C,2,0)</f>
        <v>NH</v>
      </c>
      <c r="B37" t="str">
        <f>VLOOKUP(Q37,'Rotas x Madrugada'!A:C,3,0)</f>
        <v>Não</v>
      </c>
      <c r="D37" s="19">
        <f t="shared" si="0"/>
        <v>46155</v>
      </c>
      <c r="E37" s="19">
        <f>IF(A37="RETIRA",Z37,VLOOKUP(Q37,'Rotas x Madrugada'!A:D,4,0))</f>
        <v>46146</v>
      </c>
      <c r="F37" s="19">
        <f>IF(A37="RETIRA",Z37,Z37+2)</f>
        <v>46155</v>
      </c>
      <c r="G37" s="19" t="str">
        <f>CONCATENATE(U37,"-",V37)</f>
        <v>ESI04-EF</v>
      </c>
      <c r="H37" s="19" t="str">
        <f t="shared" ca="1" si="1"/>
        <v>URGENTE</v>
      </c>
      <c r="I37" s="46">
        <f ca="1">Z37-$B$1</f>
        <v>-4</v>
      </c>
      <c r="J37" s="46">
        <f>VLOOKUP(G37,'D. Produção'!A:B,2,)</f>
        <v>1</v>
      </c>
      <c r="K37" s="95">
        <v>334576</v>
      </c>
      <c r="L37" s="96" t="s">
        <v>132</v>
      </c>
      <c r="M37" s="95">
        <v>4</v>
      </c>
      <c r="N37" s="95">
        <v>5447783</v>
      </c>
      <c r="O37" s="96" t="s">
        <v>35</v>
      </c>
      <c r="P37" s="96" t="s">
        <v>324</v>
      </c>
      <c r="Q37" s="96" t="s">
        <v>170</v>
      </c>
      <c r="R37" s="97">
        <v>1.8</v>
      </c>
      <c r="S37" s="97">
        <v>18</v>
      </c>
      <c r="T37" s="95">
        <v>1</v>
      </c>
      <c r="U37" s="96" t="s">
        <v>212</v>
      </c>
      <c r="V37" s="96" t="s">
        <v>320</v>
      </c>
      <c r="W37" s="98">
        <v>900</v>
      </c>
      <c r="X37" s="98">
        <v>2000</v>
      </c>
      <c r="Y37" s="99">
        <v>46148.677650231482</v>
      </c>
      <c r="Z37" s="100">
        <v>46153</v>
      </c>
      <c r="AA37" s="101"/>
      <c r="AB37" s="101"/>
      <c r="AC37" s="101"/>
      <c r="AD37" s="101"/>
      <c r="AE37" s="102" t="s">
        <v>40</v>
      </c>
      <c r="AF37" s="102" t="s">
        <v>40</v>
      </c>
      <c r="AG37" s="102" t="s">
        <v>40</v>
      </c>
      <c r="AH37" s="102" t="s">
        <v>40</v>
      </c>
      <c r="AI37" s="102" t="s">
        <v>40</v>
      </c>
      <c r="AJ37" s="102" t="s">
        <v>40</v>
      </c>
      <c r="AK37" s="102" t="s">
        <v>40</v>
      </c>
      <c r="AL37" s="101"/>
      <c r="AM37" s="102" t="s">
        <v>40</v>
      </c>
      <c r="AN37" s="102" t="s">
        <v>40</v>
      </c>
      <c r="AO37" s="102" t="s">
        <v>40</v>
      </c>
      <c r="AP37" s="101"/>
      <c r="AQ37" s="102" t="s">
        <v>40</v>
      </c>
      <c r="AR37" s="101"/>
    </row>
    <row r="38" spans="1:44" ht="42">
      <c r="A38" t="str">
        <f>VLOOKUP(Q38,'Rotas x Madrugada'!A:C,2,0)</f>
        <v>NH</v>
      </c>
      <c r="B38" t="str">
        <f>VLOOKUP(Q38,'Rotas x Madrugada'!A:C,3,0)</f>
        <v>Não</v>
      </c>
      <c r="D38" s="19">
        <f t="shared" si="0"/>
        <v>46155</v>
      </c>
      <c r="E38" s="19">
        <f>IF(A38="RETIRA",Z38,VLOOKUP(Q38,'Rotas x Madrugada'!A:D,4,0))</f>
        <v>46146</v>
      </c>
      <c r="F38" s="19">
        <f>IF(A38="RETIRA",Z38,Z38+2)</f>
        <v>46155</v>
      </c>
      <c r="G38" s="19" t="str">
        <f>CONCATENATE(U38,"-",V38)</f>
        <v>ESI04-EF</v>
      </c>
      <c r="H38" s="19" t="str">
        <f t="shared" ca="1" si="1"/>
        <v>URGENTE</v>
      </c>
      <c r="I38" s="46">
        <f ca="1">Z38-$B$1</f>
        <v>-4</v>
      </c>
      <c r="J38" s="46">
        <f>VLOOKUP(G38,'D. Produção'!A:B,2,)</f>
        <v>1</v>
      </c>
      <c r="K38" s="87">
        <v>334576</v>
      </c>
      <c r="L38" s="88" t="s">
        <v>92</v>
      </c>
      <c r="M38" s="87">
        <v>5</v>
      </c>
      <c r="N38" s="87">
        <v>5447784</v>
      </c>
      <c r="O38" s="88" t="s">
        <v>35</v>
      </c>
      <c r="P38" s="88" t="s">
        <v>324</v>
      </c>
      <c r="Q38" s="88" t="s">
        <v>170</v>
      </c>
      <c r="R38" s="89">
        <v>1.8</v>
      </c>
      <c r="S38" s="89">
        <v>18</v>
      </c>
      <c r="T38" s="87">
        <v>1</v>
      </c>
      <c r="U38" s="88" t="s">
        <v>212</v>
      </c>
      <c r="V38" s="88" t="s">
        <v>320</v>
      </c>
      <c r="W38" s="90">
        <v>900</v>
      </c>
      <c r="X38" s="90">
        <v>2000</v>
      </c>
      <c r="Y38" s="91">
        <v>46148.677650231482</v>
      </c>
      <c r="Z38" s="92">
        <v>46153</v>
      </c>
      <c r="AA38" s="93"/>
      <c r="AB38" s="93"/>
      <c r="AC38" s="93"/>
      <c r="AD38" s="93"/>
      <c r="AE38" s="94" t="s">
        <v>40</v>
      </c>
      <c r="AF38" s="94" t="s">
        <v>40</v>
      </c>
      <c r="AG38" s="94" t="s">
        <v>40</v>
      </c>
      <c r="AH38" s="94" t="s">
        <v>40</v>
      </c>
      <c r="AI38" s="94" t="s">
        <v>40</v>
      </c>
      <c r="AJ38" s="94" t="s">
        <v>40</v>
      </c>
      <c r="AK38" s="94" t="s">
        <v>40</v>
      </c>
      <c r="AL38" s="93"/>
      <c r="AM38" s="94" t="s">
        <v>40</v>
      </c>
      <c r="AN38" s="94" t="s">
        <v>40</v>
      </c>
      <c r="AO38" s="94" t="s">
        <v>40</v>
      </c>
      <c r="AP38" s="93"/>
      <c r="AQ38" s="94" t="s">
        <v>40</v>
      </c>
      <c r="AR38" s="93"/>
    </row>
    <row r="39" spans="1:44" ht="42">
      <c r="A39" t="str">
        <f>VLOOKUP(Q39,'Rotas x Madrugada'!A:C,2,0)</f>
        <v>NH</v>
      </c>
      <c r="B39" t="str">
        <f>VLOOKUP(Q39,'Rotas x Madrugada'!A:C,3,0)</f>
        <v>Não</v>
      </c>
      <c r="D39" s="19">
        <f t="shared" si="0"/>
        <v>46155</v>
      </c>
      <c r="E39" s="19">
        <f>IF(A39="RETIRA",Z39,VLOOKUP(Q39,'Rotas x Madrugada'!A:D,4,0))</f>
        <v>46146</v>
      </c>
      <c r="F39" s="19">
        <f>IF(A39="RETIRA",Z39,Z39+2)</f>
        <v>46155</v>
      </c>
      <c r="G39" s="19" t="str">
        <f>CONCATENATE(U39,"-",V39)</f>
        <v>ESI04-EE</v>
      </c>
      <c r="H39" s="19" t="e">
        <f t="shared" ca="1" si="1"/>
        <v>#N/A</v>
      </c>
      <c r="I39" s="46">
        <f ca="1">Z39-$B$1</f>
        <v>-4</v>
      </c>
      <c r="J39" s="46" t="e">
        <f>VLOOKUP(G39,'D. Produção'!A:B,2,)</f>
        <v>#N/A</v>
      </c>
      <c r="K39" s="95">
        <v>334576</v>
      </c>
      <c r="L39" s="96" t="s">
        <v>97</v>
      </c>
      <c r="M39" s="95">
        <v>6</v>
      </c>
      <c r="N39" s="95">
        <v>5447785</v>
      </c>
      <c r="O39" s="96" t="s">
        <v>35</v>
      </c>
      <c r="P39" s="96" t="s">
        <v>324</v>
      </c>
      <c r="Q39" s="96" t="s">
        <v>170</v>
      </c>
      <c r="R39" s="97">
        <v>1.375</v>
      </c>
      <c r="S39" s="97">
        <v>13.75</v>
      </c>
      <c r="T39" s="95">
        <v>1</v>
      </c>
      <c r="U39" s="96" t="s">
        <v>212</v>
      </c>
      <c r="V39" s="96" t="s">
        <v>471</v>
      </c>
      <c r="W39" s="98">
        <v>1100</v>
      </c>
      <c r="X39" s="98">
        <v>1250</v>
      </c>
      <c r="Y39" s="99">
        <v>46148.677650231482</v>
      </c>
      <c r="Z39" s="100">
        <v>46153</v>
      </c>
      <c r="AA39" s="101"/>
      <c r="AB39" s="101"/>
      <c r="AC39" s="101"/>
      <c r="AD39" s="101"/>
      <c r="AE39" s="101"/>
      <c r="AF39" s="101"/>
      <c r="AG39" s="101"/>
      <c r="AH39" s="101"/>
      <c r="AI39" s="102" t="s">
        <v>40</v>
      </c>
      <c r="AJ39" s="102" t="s">
        <v>40</v>
      </c>
      <c r="AK39" s="102" t="s">
        <v>40</v>
      </c>
      <c r="AL39" s="101"/>
      <c r="AM39" s="102" t="s">
        <v>40</v>
      </c>
      <c r="AN39" s="102" t="s">
        <v>40</v>
      </c>
      <c r="AO39" s="102" t="s">
        <v>40</v>
      </c>
      <c r="AP39" s="101"/>
      <c r="AQ39" s="102" t="s">
        <v>40</v>
      </c>
      <c r="AR39" s="101"/>
    </row>
    <row r="40" spans="1:44" ht="42">
      <c r="A40" t="str">
        <f>VLOOKUP(Q40,'Rotas x Madrugada'!A:C,2,0)</f>
        <v>NH</v>
      </c>
      <c r="B40" t="str">
        <f>VLOOKUP(Q40,'Rotas x Madrugada'!A:C,3,0)</f>
        <v>Não</v>
      </c>
      <c r="D40" s="19">
        <f t="shared" si="0"/>
        <v>46155</v>
      </c>
      <c r="E40" s="19">
        <f>IF(A40="RETIRA",Z40,VLOOKUP(Q40,'Rotas x Madrugada'!A:D,4,0))</f>
        <v>46146</v>
      </c>
      <c r="F40" s="19">
        <f>IF(A40="RETIRA",Z40,Z40+2)</f>
        <v>46155</v>
      </c>
      <c r="G40" s="19" t="str">
        <f>CONCATENATE(U40,"-",V40)</f>
        <v>ESI04-EE</v>
      </c>
      <c r="H40" s="19" t="e">
        <f t="shared" ca="1" si="1"/>
        <v>#N/A</v>
      </c>
      <c r="I40" s="46">
        <f ca="1">Z40-$B$1</f>
        <v>-4</v>
      </c>
      <c r="J40" s="46" t="e">
        <f>VLOOKUP(G40,'D. Produção'!A:B,2,)</f>
        <v>#N/A</v>
      </c>
      <c r="K40" s="87">
        <v>334576</v>
      </c>
      <c r="L40" s="88" t="s">
        <v>98</v>
      </c>
      <c r="M40" s="87">
        <v>7</v>
      </c>
      <c r="N40" s="87">
        <v>5447786</v>
      </c>
      <c r="O40" s="88" t="s">
        <v>35</v>
      </c>
      <c r="P40" s="88" t="s">
        <v>324</v>
      </c>
      <c r="Q40" s="88" t="s">
        <v>170</v>
      </c>
      <c r="R40" s="89">
        <v>1.375</v>
      </c>
      <c r="S40" s="89">
        <v>13.75</v>
      </c>
      <c r="T40" s="87">
        <v>1</v>
      </c>
      <c r="U40" s="88" t="s">
        <v>212</v>
      </c>
      <c r="V40" s="88" t="s">
        <v>471</v>
      </c>
      <c r="W40" s="90">
        <v>1100</v>
      </c>
      <c r="X40" s="90">
        <v>1250</v>
      </c>
      <c r="Y40" s="91">
        <v>46148.677650231482</v>
      </c>
      <c r="Z40" s="92">
        <v>46153</v>
      </c>
      <c r="AA40" s="93"/>
      <c r="AB40" s="93"/>
      <c r="AC40" s="93"/>
      <c r="AD40" s="93"/>
      <c r="AE40" s="93"/>
      <c r="AF40" s="93"/>
      <c r="AG40" s="93"/>
      <c r="AH40" s="93"/>
      <c r="AI40" s="94" t="s">
        <v>40</v>
      </c>
      <c r="AJ40" s="94" t="s">
        <v>40</v>
      </c>
      <c r="AK40" s="94" t="s">
        <v>40</v>
      </c>
      <c r="AL40" s="93"/>
      <c r="AM40" s="94" t="s">
        <v>40</v>
      </c>
      <c r="AN40" s="94" t="s">
        <v>40</v>
      </c>
      <c r="AO40" s="94" t="s">
        <v>40</v>
      </c>
      <c r="AP40" s="93"/>
      <c r="AQ40" s="94" t="s">
        <v>40</v>
      </c>
      <c r="AR40" s="93"/>
    </row>
    <row r="41" spans="1:44" ht="42">
      <c r="A41" t="str">
        <f>VLOOKUP(Q41,'Rotas x Madrugada'!A:C,2,0)</f>
        <v>NH</v>
      </c>
      <c r="B41" t="str">
        <f>VLOOKUP(Q41,'Rotas x Madrugada'!A:C,3,0)</f>
        <v>Não</v>
      </c>
      <c r="D41" s="19">
        <f t="shared" si="0"/>
        <v>46155</v>
      </c>
      <c r="E41" s="19">
        <f>IF(A41="RETIRA",Z41,VLOOKUP(Q41,'Rotas x Madrugada'!A:D,4,0))</f>
        <v>46146</v>
      </c>
      <c r="F41" s="19">
        <f>IF(A41="RETIRA",Z41,Z41+2)</f>
        <v>46155</v>
      </c>
      <c r="G41" s="19" t="str">
        <f>CONCATENATE(U41,"-",V41)</f>
        <v>ESI04-EFB</v>
      </c>
      <c r="H41" s="19" t="str">
        <f t="shared" ca="1" si="1"/>
        <v>URGENTE</v>
      </c>
      <c r="I41" s="46">
        <f ca="1">Z41-$B$1</f>
        <v>-4</v>
      </c>
      <c r="J41" s="46">
        <f>VLOOKUP(G41,'D. Produção'!A:B,2,)</f>
        <v>1</v>
      </c>
      <c r="K41" s="95">
        <v>334576</v>
      </c>
      <c r="L41" s="96" t="s">
        <v>99</v>
      </c>
      <c r="M41" s="95">
        <v>8</v>
      </c>
      <c r="N41" s="95">
        <v>5447787</v>
      </c>
      <c r="O41" s="96" t="s">
        <v>35</v>
      </c>
      <c r="P41" s="96" t="s">
        <v>324</v>
      </c>
      <c r="Q41" s="96" t="s">
        <v>170</v>
      </c>
      <c r="R41" s="97">
        <v>2.23</v>
      </c>
      <c r="S41" s="97">
        <v>22.3</v>
      </c>
      <c r="T41" s="95">
        <v>1</v>
      </c>
      <c r="U41" s="96" t="s">
        <v>212</v>
      </c>
      <c r="V41" s="96" t="s">
        <v>325</v>
      </c>
      <c r="W41" s="98">
        <v>2230</v>
      </c>
      <c r="X41" s="98">
        <v>1000</v>
      </c>
      <c r="Y41" s="99">
        <v>46148.677650231482</v>
      </c>
      <c r="Z41" s="100">
        <v>46153</v>
      </c>
      <c r="AA41" s="101"/>
      <c r="AB41" s="101"/>
      <c r="AC41" s="101"/>
      <c r="AD41" s="102" t="s">
        <v>40</v>
      </c>
      <c r="AE41" s="102" t="s">
        <v>40</v>
      </c>
      <c r="AF41" s="102" t="s">
        <v>40</v>
      </c>
      <c r="AG41" s="102" t="s">
        <v>40</v>
      </c>
      <c r="AH41" s="102" t="s">
        <v>40</v>
      </c>
      <c r="AI41" s="101"/>
      <c r="AJ41" s="102" t="s">
        <v>40</v>
      </c>
      <c r="AK41" s="102" t="s">
        <v>40</v>
      </c>
      <c r="AL41" s="101"/>
      <c r="AM41" s="102" t="s">
        <v>40</v>
      </c>
      <c r="AN41" s="102" t="s">
        <v>40</v>
      </c>
      <c r="AO41" s="102" t="s">
        <v>40</v>
      </c>
      <c r="AP41" s="101"/>
      <c r="AQ41" s="102" t="s">
        <v>40</v>
      </c>
      <c r="AR41" s="101"/>
    </row>
    <row r="42" spans="1:44">
      <c r="A42" t="str">
        <f>VLOOKUP(Q42,'Rotas x Madrugada'!A:C,2,0)</f>
        <v>Retira</v>
      </c>
      <c r="B42" t="str">
        <f>VLOOKUP(Q42,'Rotas x Madrugada'!A:C,3,0)</f>
        <v>Não</v>
      </c>
      <c r="D42" s="19">
        <f t="shared" si="0"/>
        <v>46153</v>
      </c>
      <c r="E42" s="19">
        <f>IF(A42="RETIRA",Z42,VLOOKUP(Q42,'Rotas x Madrugada'!A:D,4,0))</f>
        <v>46153</v>
      </c>
      <c r="F42" s="19">
        <f>IF(A42="RETIRA",Z42,Z42+2)</f>
        <v>46153</v>
      </c>
      <c r="G42" s="19" t="str">
        <f>CONCATENATE(U42,"-",V42)</f>
        <v>ESI04-EE</v>
      </c>
      <c r="H42" s="19" t="e">
        <f t="shared" ca="1" si="1"/>
        <v>#N/A</v>
      </c>
      <c r="I42" s="46">
        <f ca="1">Z42-$B$1</f>
        <v>-4</v>
      </c>
      <c r="J42" s="46" t="e">
        <f>VLOOKUP(G42,'D. Produção'!A:B,2,)</f>
        <v>#N/A</v>
      </c>
      <c r="K42" s="87">
        <v>334936</v>
      </c>
      <c r="L42" s="88" t="s">
        <v>61</v>
      </c>
      <c r="M42" s="87">
        <v>1</v>
      </c>
      <c r="N42" s="87">
        <v>5450182</v>
      </c>
      <c r="O42" s="88" t="s">
        <v>35</v>
      </c>
      <c r="P42" s="88" t="s">
        <v>450</v>
      </c>
      <c r="Q42" s="88" t="s">
        <v>62</v>
      </c>
      <c r="R42" s="89">
        <v>1.7765</v>
      </c>
      <c r="S42" s="89">
        <v>17.765000000000001</v>
      </c>
      <c r="T42" s="87">
        <v>1</v>
      </c>
      <c r="U42" s="88" t="s">
        <v>212</v>
      </c>
      <c r="V42" s="88" t="s">
        <v>471</v>
      </c>
      <c r="W42" s="90">
        <v>850</v>
      </c>
      <c r="X42" s="90">
        <v>2090</v>
      </c>
      <c r="Y42" s="91">
        <v>46149.705731481481</v>
      </c>
      <c r="Z42" s="92">
        <v>46153</v>
      </c>
      <c r="AA42" s="93"/>
      <c r="AB42" s="93"/>
      <c r="AC42" s="93"/>
      <c r="AD42" s="93"/>
      <c r="AE42" s="93"/>
      <c r="AF42" s="93"/>
      <c r="AG42" s="93"/>
      <c r="AH42" s="93"/>
      <c r="AI42" s="94" t="s">
        <v>40</v>
      </c>
      <c r="AJ42" s="94" t="s">
        <v>40</v>
      </c>
      <c r="AK42" s="94" t="s">
        <v>40</v>
      </c>
      <c r="AL42" s="93"/>
      <c r="AM42" s="94" t="s">
        <v>40</v>
      </c>
      <c r="AN42" s="94" t="s">
        <v>40</v>
      </c>
      <c r="AO42" s="94" t="s">
        <v>40</v>
      </c>
      <c r="AP42" s="93"/>
      <c r="AQ42" s="94" t="s">
        <v>40</v>
      </c>
      <c r="AR42" s="93"/>
    </row>
    <row r="43" spans="1:44">
      <c r="A43" t="str">
        <f>VLOOKUP(Q43,'Rotas x Madrugada'!A:C,2,0)</f>
        <v>Retira</v>
      </c>
      <c r="B43" t="str">
        <f>VLOOKUP(Q43,'Rotas x Madrugada'!A:C,3,0)</f>
        <v>Não</v>
      </c>
      <c r="D43" s="19">
        <f t="shared" si="0"/>
        <v>46153</v>
      </c>
      <c r="E43" s="19">
        <f>IF(A43="RETIRA",Z43,VLOOKUP(Q43,'Rotas x Madrugada'!A:D,4,0))</f>
        <v>46153</v>
      </c>
      <c r="F43" s="19">
        <f>IF(A43="RETIRA",Z43,Z43+2)</f>
        <v>46153</v>
      </c>
      <c r="G43" s="19" t="str">
        <f>CONCATENATE(U43,"-",V43)</f>
        <v>ESI04-EF</v>
      </c>
      <c r="H43" s="19" t="str">
        <f t="shared" ca="1" si="1"/>
        <v>URGENTE</v>
      </c>
      <c r="I43" s="46">
        <f ca="1">Z43-$B$1</f>
        <v>-4</v>
      </c>
      <c r="J43" s="46">
        <f>VLOOKUP(G43,'D. Produção'!A:B,2,)</f>
        <v>1</v>
      </c>
      <c r="K43" s="95">
        <v>335146</v>
      </c>
      <c r="L43" s="96" t="s">
        <v>61</v>
      </c>
      <c r="M43" s="95">
        <v>1</v>
      </c>
      <c r="N43" s="95">
        <v>5451297</v>
      </c>
      <c r="O43" s="96" t="s">
        <v>35</v>
      </c>
      <c r="P43" s="96" t="s">
        <v>614</v>
      </c>
      <c r="Q43" s="96" t="s">
        <v>62</v>
      </c>
      <c r="R43" s="97">
        <v>0.88</v>
      </c>
      <c r="S43" s="97">
        <v>8.8000000000000007</v>
      </c>
      <c r="T43" s="95">
        <v>1</v>
      </c>
      <c r="U43" s="96" t="s">
        <v>212</v>
      </c>
      <c r="V43" s="96" t="s">
        <v>320</v>
      </c>
      <c r="W43" s="98">
        <v>550</v>
      </c>
      <c r="X43" s="98">
        <v>1600</v>
      </c>
      <c r="Y43" s="99">
        <v>46150.596996562497</v>
      </c>
      <c r="Z43" s="100">
        <v>46153</v>
      </c>
      <c r="AA43" s="101"/>
      <c r="AB43" s="101"/>
      <c r="AC43" s="101"/>
      <c r="AD43" s="101"/>
      <c r="AE43" s="102" t="s">
        <v>40</v>
      </c>
      <c r="AF43" s="102" t="s">
        <v>40</v>
      </c>
      <c r="AG43" s="102" t="s">
        <v>40</v>
      </c>
      <c r="AH43" s="102" t="s">
        <v>40</v>
      </c>
      <c r="AI43" s="102" t="s">
        <v>40</v>
      </c>
      <c r="AJ43" s="102" t="s">
        <v>40</v>
      </c>
      <c r="AK43" s="102" t="s">
        <v>40</v>
      </c>
      <c r="AL43" s="101"/>
      <c r="AM43" s="102" t="s">
        <v>40</v>
      </c>
      <c r="AN43" s="102" t="s">
        <v>40</v>
      </c>
      <c r="AO43" s="102" t="s">
        <v>40</v>
      </c>
      <c r="AP43" s="101"/>
      <c r="AQ43" s="102" t="s">
        <v>40</v>
      </c>
      <c r="AR43" s="99">
        <v>46155.592015740738</v>
      </c>
    </row>
    <row r="44" spans="1:44" ht="52.5">
      <c r="A44" t="str">
        <f>VLOOKUP(Q44,'Rotas x Madrugada'!A:C,2,0)</f>
        <v>Retira</v>
      </c>
      <c r="B44" t="str">
        <f>VLOOKUP(Q44,'Rotas x Madrugada'!A:C,3,0)</f>
        <v>Não</v>
      </c>
      <c r="D44" s="19">
        <f t="shared" si="0"/>
        <v>46153</v>
      </c>
      <c r="E44" s="19">
        <f>IF(A44="RETIRA",Z44,VLOOKUP(Q44,'Rotas x Madrugada'!A:D,4,0))</f>
        <v>46153</v>
      </c>
      <c r="F44" s="19">
        <f>IF(A44="RETIRA",Z44,Z44+2)</f>
        <v>46153</v>
      </c>
      <c r="G44" s="19" t="str">
        <f>CONCATENATE(U44,"-",V44)</f>
        <v>MBI03-CCNH</v>
      </c>
      <c r="H44" s="19" t="e">
        <f t="shared" ca="1" si="1"/>
        <v>#N/A</v>
      </c>
      <c r="I44" s="46">
        <f ca="1">Z44-$B$1</f>
        <v>-4</v>
      </c>
      <c r="J44" s="46" t="e">
        <f>VLOOKUP(G44,'D. Produção'!A:B,2,)</f>
        <v>#N/A</v>
      </c>
      <c r="K44" s="87">
        <v>336792</v>
      </c>
      <c r="L44" s="88" t="s">
        <v>61</v>
      </c>
      <c r="M44" s="87">
        <v>1</v>
      </c>
      <c r="N44" s="87">
        <v>5462997</v>
      </c>
      <c r="O44" s="88" t="s">
        <v>35</v>
      </c>
      <c r="P44" s="88" t="s">
        <v>449</v>
      </c>
      <c r="Q44" s="88" t="s">
        <v>62</v>
      </c>
      <c r="R44" s="89">
        <v>0.30990000000000001</v>
      </c>
      <c r="S44" s="89">
        <v>2.3241999999999998</v>
      </c>
      <c r="T44" s="87">
        <v>1</v>
      </c>
      <c r="U44" s="88" t="s">
        <v>249</v>
      </c>
      <c r="V44" s="88" t="s">
        <v>689</v>
      </c>
      <c r="W44" s="90">
        <v>665</v>
      </c>
      <c r="X44" s="90">
        <v>466</v>
      </c>
      <c r="Y44" s="91">
        <v>46157.370302511576</v>
      </c>
      <c r="Z44" s="92">
        <v>46153</v>
      </c>
      <c r="AA44" s="93"/>
      <c r="AB44" s="93"/>
      <c r="AC44" s="94" t="s">
        <v>40</v>
      </c>
      <c r="AD44" s="94" t="s">
        <v>40</v>
      </c>
      <c r="AE44" s="94" t="s">
        <v>40</v>
      </c>
      <c r="AF44" s="94" t="s">
        <v>40</v>
      </c>
      <c r="AG44" s="94" t="s">
        <v>40</v>
      </c>
      <c r="AH44" s="94" t="s">
        <v>40</v>
      </c>
      <c r="AI44" s="94" t="s">
        <v>40</v>
      </c>
      <c r="AJ44" s="94" t="s">
        <v>40</v>
      </c>
      <c r="AK44" s="94" t="s">
        <v>40</v>
      </c>
      <c r="AL44" s="94" t="s">
        <v>40</v>
      </c>
      <c r="AM44" s="94" t="s">
        <v>40</v>
      </c>
      <c r="AN44" s="94" t="s">
        <v>40</v>
      </c>
      <c r="AO44" s="94" t="s">
        <v>40</v>
      </c>
      <c r="AP44" s="94" t="s">
        <v>40</v>
      </c>
      <c r="AQ44" s="94" t="s">
        <v>40</v>
      </c>
      <c r="AR44" s="93"/>
    </row>
    <row r="45" spans="1:44" ht="21">
      <c r="A45" t="str">
        <f>VLOOKUP(Q45,'Rotas x Madrugada'!A:C,2,0)</f>
        <v>L</v>
      </c>
      <c r="B45" t="str">
        <f>VLOOKUP(Q45,'Rotas x Madrugada'!A:C,3,0)</f>
        <v>Não</v>
      </c>
      <c r="D45" s="19">
        <f t="shared" si="0"/>
        <v>46156</v>
      </c>
      <c r="E45" s="19">
        <f>IF(A45="RETIRA",Z45,VLOOKUP(Q45,'Rotas x Madrugada'!A:D,4,0))</f>
        <v>46149</v>
      </c>
      <c r="F45" s="19">
        <f>IF(A45="RETIRA",Z45,Z45+2)</f>
        <v>46156</v>
      </c>
      <c r="G45" s="19" t="str">
        <f>CONCATENATE(U45,"-",V45)</f>
        <v>INC08-TF</v>
      </c>
      <c r="H45" s="19" t="str">
        <f t="shared" ca="1" si="1"/>
        <v>URGENTE</v>
      </c>
      <c r="I45" s="46">
        <f ca="1">Z45-$B$1</f>
        <v>-3</v>
      </c>
      <c r="J45" s="46">
        <f>VLOOKUP(G45,'D. Produção'!A:B,2,)</f>
        <v>2</v>
      </c>
      <c r="K45" s="95">
        <v>329591</v>
      </c>
      <c r="L45" s="96" t="s">
        <v>132</v>
      </c>
      <c r="M45" s="95">
        <v>4</v>
      </c>
      <c r="N45" s="95">
        <v>5405577</v>
      </c>
      <c r="O45" s="96" t="s">
        <v>35</v>
      </c>
      <c r="P45" s="96" t="s">
        <v>93</v>
      </c>
      <c r="Q45" s="96" t="s">
        <v>94</v>
      </c>
      <c r="R45" s="97">
        <v>2.8868999999999998</v>
      </c>
      <c r="S45" s="97">
        <v>57.737299999999998</v>
      </c>
      <c r="T45" s="95">
        <v>1</v>
      </c>
      <c r="U45" s="96" t="s">
        <v>63</v>
      </c>
      <c r="V45" s="96" t="s">
        <v>96</v>
      </c>
      <c r="W45" s="98">
        <v>1096</v>
      </c>
      <c r="X45" s="98">
        <v>2634</v>
      </c>
      <c r="Y45" s="99">
        <v>46126.584213657407</v>
      </c>
      <c r="Z45" s="100">
        <v>46154</v>
      </c>
      <c r="AA45" s="101"/>
      <c r="AB45" s="101"/>
      <c r="AC45" s="101"/>
      <c r="AD45" s="101"/>
      <c r="AE45" s="102" t="s">
        <v>40</v>
      </c>
      <c r="AF45" s="102" t="s">
        <v>40</v>
      </c>
      <c r="AG45" s="102" t="s">
        <v>40</v>
      </c>
      <c r="AH45" s="102" t="s">
        <v>40</v>
      </c>
      <c r="AI45" s="102" t="s">
        <v>40</v>
      </c>
      <c r="AJ45" s="102" t="s">
        <v>40</v>
      </c>
      <c r="AK45" s="102" t="s">
        <v>40</v>
      </c>
      <c r="AL45" s="101"/>
      <c r="AM45" s="101"/>
      <c r="AN45" s="102" t="s">
        <v>40</v>
      </c>
      <c r="AO45" s="102" t="s">
        <v>40</v>
      </c>
      <c r="AP45" s="102" t="s">
        <v>40</v>
      </c>
      <c r="AQ45" s="102" t="s">
        <v>40</v>
      </c>
      <c r="AR45" s="99">
        <v>46157.355430671298</v>
      </c>
    </row>
    <row r="46" spans="1:44" ht="21">
      <c r="A46" t="str">
        <f>VLOOKUP(Q46,'Rotas x Madrugada'!A:C,2,0)</f>
        <v>L</v>
      </c>
      <c r="B46" t="str">
        <f>VLOOKUP(Q46,'Rotas x Madrugada'!A:C,3,0)</f>
        <v>Não</v>
      </c>
      <c r="D46" s="19">
        <f t="shared" si="0"/>
        <v>46156</v>
      </c>
      <c r="E46" s="19">
        <f>IF(A46="RETIRA",Z46,VLOOKUP(Q46,'Rotas x Madrugada'!A:D,4,0))</f>
        <v>46149</v>
      </c>
      <c r="F46" s="19">
        <f>IF(A46="RETIRA",Z46,Z46+2)</f>
        <v>46156</v>
      </c>
      <c r="G46" s="19" t="str">
        <f>CONCATENATE(U46,"-",V46)</f>
        <v>LMLT06-PF</v>
      </c>
      <c r="H46" s="19" t="str">
        <f t="shared" ca="1" si="1"/>
        <v>URGENTE</v>
      </c>
      <c r="I46" s="46">
        <f ca="1">Z46-$B$1</f>
        <v>-3</v>
      </c>
      <c r="J46" s="46">
        <f>VLOOKUP(G46,'D. Produção'!A:B,2,)</f>
        <v>4</v>
      </c>
      <c r="K46" s="87">
        <v>331496</v>
      </c>
      <c r="L46" s="88" t="s">
        <v>121</v>
      </c>
      <c r="M46" s="87">
        <v>2</v>
      </c>
      <c r="N46" s="87">
        <v>5424341</v>
      </c>
      <c r="O46" s="88" t="s">
        <v>35</v>
      </c>
      <c r="P46" s="88" t="s">
        <v>93</v>
      </c>
      <c r="Q46" s="88" t="s">
        <v>94</v>
      </c>
      <c r="R46" s="89">
        <v>0.38940000000000002</v>
      </c>
      <c r="S46" s="89">
        <v>5.8406000000000002</v>
      </c>
      <c r="T46" s="87">
        <v>1</v>
      </c>
      <c r="U46" s="88" t="s">
        <v>197</v>
      </c>
      <c r="V46" s="88" t="s">
        <v>39</v>
      </c>
      <c r="W46" s="90">
        <v>622</v>
      </c>
      <c r="X46" s="90">
        <v>626</v>
      </c>
      <c r="Y46" s="91">
        <v>46135.484887696759</v>
      </c>
      <c r="Z46" s="92">
        <v>46154</v>
      </c>
      <c r="AA46" s="93"/>
      <c r="AB46" s="93"/>
      <c r="AC46" s="93"/>
      <c r="AD46" s="94" t="s">
        <v>40</v>
      </c>
      <c r="AE46" s="94" t="s">
        <v>40</v>
      </c>
      <c r="AF46" s="94" t="s">
        <v>40</v>
      </c>
      <c r="AG46" s="94" t="s">
        <v>40</v>
      </c>
      <c r="AH46" s="94" t="s">
        <v>40</v>
      </c>
      <c r="AI46" s="94" t="s">
        <v>40</v>
      </c>
      <c r="AJ46" s="94" t="s">
        <v>40</v>
      </c>
      <c r="AK46" s="94" t="s">
        <v>40</v>
      </c>
      <c r="AL46" s="94" t="s">
        <v>40</v>
      </c>
      <c r="AM46" s="94" t="s">
        <v>40</v>
      </c>
      <c r="AN46" s="94" t="s">
        <v>40</v>
      </c>
      <c r="AO46" s="94" t="s">
        <v>40</v>
      </c>
      <c r="AP46" s="94" t="s">
        <v>40</v>
      </c>
      <c r="AQ46" s="94" t="s">
        <v>40</v>
      </c>
      <c r="AR46" s="93"/>
    </row>
    <row r="47" spans="1:44" ht="21">
      <c r="A47" t="str">
        <f>VLOOKUP(Q47,'Rotas x Madrugada'!A:C,2,0)</f>
        <v>L</v>
      </c>
      <c r="B47" t="str">
        <f>VLOOKUP(Q47,'Rotas x Madrugada'!A:C,3,0)</f>
        <v>Não</v>
      </c>
      <c r="D47" s="19">
        <f t="shared" si="0"/>
        <v>46156</v>
      </c>
      <c r="E47" s="19">
        <f>IF(A47="RETIRA",Z47,VLOOKUP(Q47,'Rotas x Madrugada'!A:D,4,0))</f>
        <v>46149</v>
      </c>
      <c r="F47" s="19">
        <f>IF(A47="RETIRA",Z47,Z47+2)</f>
        <v>46156</v>
      </c>
      <c r="G47" s="19" t="str">
        <f>CONCATENATE(U47,"-",V47)</f>
        <v>LMLT06-PF</v>
      </c>
      <c r="H47" s="19" t="str">
        <f t="shared" ca="1" si="1"/>
        <v>URGENTE</v>
      </c>
      <c r="I47" s="46">
        <f ca="1">Z47-$B$1</f>
        <v>-3</v>
      </c>
      <c r="J47" s="46">
        <f>VLOOKUP(G47,'D. Produção'!A:B,2,)</f>
        <v>4</v>
      </c>
      <c r="K47" s="95">
        <v>331496</v>
      </c>
      <c r="L47" s="96" t="s">
        <v>143</v>
      </c>
      <c r="M47" s="95">
        <v>3</v>
      </c>
      <c r="N47" s="95">
        <v>5424342</v>
      </c>
      <c r="O47" s="96" t="s">
        <v>35</v>
      </c>
      <c r="P47" s="96" t="s">
        <v>93</v>
      </c>
      <c r="Q47" s="96" t="s">
        <v>94</v>
      </c>
      <c r="R47" s="97">
        <v>1.2896000000000001</v>
      </c>
      <c r="S47" s="97">
        <v>19.343499999999999</v>
      </c>
      <c r="T47" s="95">
        <v>1</v>
      </c>
      <c r="U47" s="96" t="s">
        <v>197</v>
      </c>
      <c r="V47" s="96" t="s">
        <v>39</v>
      </c>
      <c r="W47" s="98">
        <v>912</v>
      </c>
      <c r="X47" s="98">
        <v>1414</v>
      </c>
      <c r="Y47" s="99">
        <v>46135.484887696759</v>
      </c>
      <c r="Z47" s="100">
        <v>46154</v>
      </c>
      <c r="AA47" s="101"/>
      <c r="AB47" s="101"/>
      <c r="AC47" s="101"/>
      <c r="AD47" s="102" t="s">
        <v>40</v>
      </c>
      <c r="AE47" s="102" t="s">
        <v>40</v>
      </c>
      <c r="AF47" s="102" t="s">
        <v>40</v>
      </c>
      <c r="AG47" s="102" t="s">
        <v>40</v>
      </c>
      <c r="AH47" s="102" t="s">
        <v>40</v>
      </c>
      <c r="AI47" s="102" t="s">
        <v>40</v>
      </c>
      <c r="AJ47" s="102" t="s">
        <v>40</v>
      </c>
      <c r="AK47" s="102" t="s">
        <v>40</v>
      </c>
      <c r="AL47" s="102" t="s">
        <v>40</v>
      </c>
      <c r="AM47" s="102" t="s">
        <v>40</v>
      </c>
      <c r="AN47" s="102" t="s">
        <v>40</v>
      </c>
      <c r="AO47" s="102" t="s">
        <v>40</v>
      </c>
      <c r="AP47" s="102" t="s">
        <v>40</v>
      </c>
      <c r="AQ47" s="102" t="s">
        <v>40</v>
      </c>
      <c r="AR47" s="101"/>
    </row>
    <row r="48" spans="1:44" ht="21">
      <c r="A48" t="str">
        <f>VLOOKUP(Q48,'Rotas x Madrugada'!A:C,2,0)</f>
        <v>L</v>
      </c>
      <c r="B48" t="str">
        <f>VLOOKUP(Q48,'Rotas x Madrugada'!A:C,3,0)</f>
        <v>Não</v>
      </c>
      <c r="D48" s="19">
        <f t="shared" si="0"/>
        <v>46156</v>
      </c>
      <c r="E48" s="19">
        <f>IF(A48="RETIRA",Z48,VLOOKUP(Q48,'Rotas x Madrugada'!A:D,4,0))</f>
        <v>46149</v>
      </c>
      <c r="F48" s="19">
        <f>IF(A48="RETIRA",Z48,Z48+2)</f>
        <v>46156</v>
      </c>
      <c r="G48" s="19" t="str">
        <f>CONCATENATE(U48,"-",V48)</f>
        <v>LMLT06-PF</v>
      </c>
      <c r="H48" s="19" t="str">
        <f t="shared" ca="1" si="1"/>
        <v>URGENTE</v>
      </c>
      <c r="I48" s="46">
        <f ca="1">Z48-$B$1</f>
        <v>-3</v>
      </c>
      <c r="J48" s="46">
        <f>VLOOKUP(G48,'D. Produção'!A:B,2,)</f>
        <v>4</v>
      </c>
      <c r="K48" s="87">
        <v>331496</v>
      </c>
      <c r="L48" s="88" t="s">
        <v>132</v>
      </c>
      <c r="M48" s="87">
        <v>4</v>
      </c>
      <c r="N48" s="87">
        <v>5424343</v>
      </c>
      <c r="O48" s="88" t="s">
        <v>35</v>
      </c>
      <c r="P48" s="88" t="s">
        <v>93</v>
      </c>
      <c r="Q48" s="88" t="s">
        <v>94</v>
      </c>
      <c r="R48" s="89">
        <v>0.66769999999999996</v>
      </c>
      <c r="S48" s="89">
        <v>10.0152</v>
      </c>
      <c r="T48" s="87">
        <v>1</v>
      </c>
      <c r="U48" s="88" t="s">
        <v>197</v>
      </c>
      <c r="V48" s="88" t="s">
        <v>39</v>
      </c>
      <c r="W48" s="90">
        <v>1070</v>
      </c>
      <c r="X48" s="90">
        <v>624</v>
      </c>
      <c r="Y48" s="91">
        <v>46135.484887696759</v>
      </c>
      <c r="Z48" s="92">
        <v>46154</v>
      </c>
      <c r="AA48" s="93"/>
      <c r="AB48" s="93"/>
      <c r="AC48" s="93"/>
      <c r="AD48" s="94" t="s">
        <v>40</v>
      </c>
      <c r="AE48" s="94" t="s">
        <v>40</v>
      </c>
      <c r="AF48" s="94" t="s">
        <v>40</v>
      </c>
      <c r="AG48" s="94" t="s">
        <v>40</v>
      </c>
      <c r="AH48" s="94" t="s">
        <v>40</v>
      </c>
      <c r="AI48" s="94" t="s">
        <v>40</v>
      </c>
      <c r="AJ48" s="94" t="s">
        <v>40</v>
      </c>
      <c r="AK48" s="94" t="s">
        <v>40</v>
      </c>
      <c r="AL48" s="94" t="s">
        <v>40</v>
      </c>
      <c r="AM48" s="94" t="s">
        <v>40</v>
      </c>
      <c r="AN48" s="94" t="s">
        <v>40</v>
      </c>
      <c r="AO48" s="94" t="s">
        <v>40</v>
      </c>
      <c r="AP48" s="94" t="s">
        <v>40</v>
      </c>
      <c r="AQ48" s="94" t="s">
        <v>40</v>
      </c>
      <c r="AR48" s="93"/>
    </row>
    <row r="49" spans="1:44" ht="21">
      <c r="A49" t="str">
        <f>VLOOKUP(Q49,'Rotas x Madrugada'!A:C,2,0)</f>
        <v>L</v>
      </c>
      <c r="B49" t="str">
        <f>VLOOKUP(Q49,'Rotas x Madrugada'!A:C,3,0)</f>
        <v>Não</v>
      </c>
      <c r="D49" s="19">
        <f t="shared" si="0"/>
        <v>46156</v>
      </c>
      <c r="E49" s="19">
        <f>IF(A49="RETIRA",Z49,VLOOKUP(Q49,'Rotas x Madrugada'!A:D,4,0))</f>
        <v>46149</v>
      </c>
      <c r="F49" s="19">
        <f>IF(A49="RETIRA",Z49,Z49+2)</f>
        <v>46156</v>
      </c>
      <c r="G49" s="19" t="str">
        <f>CONCATENATE(U49,"-",V49)</f>
        <v>LMLT06-PF</v>
      </c>
      <c r="H49" s="19" t="str">
        <f t="shared" ca="1" si="1"/>
        <v>URGENTE</v>
      </c>
      <c r="I49" s="46">
        <f ca="1">Z49-$B$1</f>
        <v>-3</v>
      </c>
      <c r="J49" s="46">
        <f>VLOOKUP(G49,'D. Produção'!A:B,2,)</f>
        <v>4</v>
      </c>
      <c r="K49" s="95">
        <v>331496</v>
      </c>
      <c r="L49" s="96" t="s">
        <v>92</v>
      </c>
      <c r="M49" s="95">
        <v>5</v>
      </c>
      <c r="N49" s="95">
        <v>5424344</v>
      </c>
      <c r="O49" s="96" t="s">
        <v>35</v>
      </c>
      <c r="P49" s="96" t="s">
        <v>93</v>
      </c>
      <c r="Q49" s="96" t="s">
        <v>94</v>
      </c>
      <c r="R49" s="97">
        <v>0.5161</v>
      </c>
      <c r="S49" s="97">
        <v>7.7416</v>
      </c>
      <c r="T49" s="95">
        <v>1</v>
      </c>
      <c r="U49" s="96" t="s">
        <v>197</v>
      </c>
      <c r="V49" s="96" t="s">
        <v>39</v>
      </c>
      <c r="W49" s="98">
        <v>422</v>
      </c>
      <c r="X49" s="98">
        <v>1223</v>
      </c>
      <c r="Y49" s="99">
        <v>46135.484887696759</v>
      </c>
      <c r="Z49" s="100">
        <v>46154</v>
      </c>
      <c r="AA49" s="101"/>
      <c r="AB49" s="101"/>
      <c r="AC49" s="101"/>
      <c r="AD49" s="102" t="s">
        <v>40</v>
      </c>
      <c r="AE49" s="102" t="s">
        <v>40</v>
      </c>
      <c r="AF49" s="102" t="s">
        <v>40</v>
      </c>
      <c r="AG49" s="102" t="s">
        <v>40</v>
      </c>
      <c r="AH49" s="102" t="s">
        <v>40</v>
      </c>
      <c r="AI49" s="102" t="s">
        <v>40</v>
      </c>
      <c r="AJ49" s="102" t="s">
        <v>40</v>
      </c>
      <c r="AK49" s="102" t="s">
        <v>40</v>
      </c>
      <c r="AL49" s="102" t="s">
        <v>40</v>
      </c>
      <c r="AM49" s="102" t="s">
        <v>40</v>
      </c>
      <c r="AN49" s="102" t="s">
        <v>40</v>
      </c>
      <c r="AO49" s="102" t="s">
        <v>40</v>
      </c>
      <c r="AP49" s="102" t="s">
        <v>40</v>
      </c>
      <c r="AQ49" s="102" t="s">
        <v>40</v>
      </c>
      <c r="AR49" s="101"/>
    </row>
    <row r="50" spans="1:44" ht="21">
      <c r="A50" t="str">
        <f>VLOOKUP(Q50,'Rotas x Madrugada'!A:C,2,0)</f>
        <v>L</v>
      </c>
      <c r="B50" t="str">
        <f>VLOOKUP(Q50,'Rotas x Madrugada'!A:C,3,0)</f>
        <v>Não</v>
      </c>
      <c r="D50" s="19">
        <f t="shared" si="0"/>
        <v>46156</v>
      </c>
      <c r="E50" s="19">
        <f>IF(A50="RETIRA",Z50,VLOOKUP(Q50,'Rotas x Madrugada'!A:D,4,0))</f>
        <v>46149</v>
      </c>
      <c r="F50" s="19">
        <f>IF(A50="RETIRA",Z50,Z50+2)</f>
        <v>46156</v>
      </c>
      <c r="G50" s="19" t="str">
        <f>CONCATENATE(U50,"-",V50)</f>
        <v>LMLT06-PF</v>
      </c>
      <c r="H50" s="19" t="str">
        <f t="shared" ca="1" si="1"/>
        <v>URGENTE</v>
      </c>
      <c r="I50" s="46">
        <f ca="1">Z50-$B$1</f>
        <v>-3</v>
      </c>
      <c r="J50" s="46">
        <f>VLOOKUP(G50,'D. Produção'!A:B,2,)</f>
        <v>4</v>
      </c>
      <c r="K50" s="87">
        <v>331496</v>
      </c>
      <c r="L50" s="88" t="s">
        <v>97</v>
      </c>
      <c r="M50" s="87">
        <v>6</v>
      </c>
      <c r="N50" s="87">
        <v>5424345</v>
      </c>
      <c r="O50" s="88" t="s">
        <v>35</v>
      </c>
      <c r="P50" s="88" t="s">
        <v>93</v>
      </c>
      <c r="Q50" s="88" t="s">
        <v>94</v>
      </c>
      <c r="R50" s="89">
        <v>0.64380000000000004</v>
      </c>
      <c r="S50" s="89">
        <v>9.6568000000000005</v>
      </c>
      <c r="T50" s="87">
        <v>1</v>
      </c>
      <c r="U50" s="88" t="s">
        <v>197</v>
      </c>
      <c r="V50" s="88" t="s">
        <v>39</v>
      </c>
      <c r="W50" s="90">
        <v>771</v>
      </c>
      <c r="X50" s="90">
        <v>835</v>
      </c>
      <c r="Y50" s="91">
        <v>46135.484887696759</v>
      </c>
      <c r="Z50" s="92">
        <v>46154</v>
      </c>
      <c r="AA50" s="93"/>
      <c r="AB50" s="93"/>
      <c r="AC50" s="93"/>
      <c r="AD50" s="94" t="s">
        <v>40</v>
      </c>
      <c r="AE50" s="94" t="s">
        <v>40</v>
      </c>
      <c r="AF50" s="94" t="s">
        <v>40</v>
      </c>
      <c r="AG50" s="94" t="s">
        <v>40</v>
      </c>
      <c r="AH50" s="94" t="s">
        <v>40</v>
      </c>
      <c r="AI50" s="94" t="s">
        <v>40</v>
      </c>
      <c r="AJ50" s="94" t="s">
        <v>40</v>
      </c>
      <c r="AK50" s="94" t="s">
        <v>40</v>
      </c>
      <c r="AL50" s="94" t="s">
        <v>40</v>
      </c>
      <c r="AM50" s="94" t="s">
        <v>40</v>
      </c>
      <c r="AN50" s="94" t="s">
        <v>40</v>
      </c>
      <c r="AO50" s="94" t="s">
        <v>40</v>
      </c>
      <c r="AP50" s="94" t="s">
        <v>40</v>
      </c>
      <c r="AQ50" s="94" t="s">
        <v>40</v>
      </c>
      <c r="AR50" s="93"/>
    </row>
    <row r="51" spans="1:44" ht="21">
      <c r="A51" t="str">
        <f>VLOOKUP(Q51,'Rotas x Madrugada'!A:C,2,0)</f>
        <v>L</v>
      </c>
      <c r="B51" t="str">
        <f>VLOOKUP(Q51,'Rotas x Madrugada'!A:C,3,0)</f>
        <v>Não</v>
      </c>
      <c r="D51" s="19">
        <f t="shared" si="0"/>
        <v>46156</v>
      </c>
      <c r="E51" s="19">
        <f>IF(A51="RETIRA",Z51,VLOOKUP(Q51,'Rotas x Madrugada'!A:D,4,0))</f>
        <v>46149</v>
      </c>
      <c r="F51" s="19">
        <f>IF(A51="RETIRA",Z51,Z51+2)</f>
        <v>46156</v>
      </c>
      <c r="G51" s="19" t="str">
        <f>CONCATENATE(U51,"-",V51)</f>
        <v>LMLT06-PF</v>
      </c>
      <c r="H51" s="19" t="str">
        <f t="shared" ca="1" si="1"/>
        <v>URGENTE</v>
      </c>
      <c r="I51" s="46">
        <f ca="1">Z51-$B$1</f>
        <v>-3</v>
      </c>
      <c r="J51" s="46">
        <f>VLOOKUP(G51,'D. Produção'!A:B,2,)</f>
        <v>4</v>
      </c>
      <c r="K51" s="95">
        <v>331496</v>
      </c>
      <c r="L51" s="96" t="s">
        <v>98</v>
      </c>
      <c r="M51" s="95">
        <v>7</v>
      </c>
      <c r="N51" s="95">
        <v>5424346</v>
      </c>
      <c r="O51" s="96" t="s">
        <v>35</v>
      </c>
      <c r="P51" s="96" t="s">
        <v>93</v>
      </c>
      <c r="Q51" s="96" t="s">
        <v>94</v>
      </c>
      <c r="R51" s="97">
        <v>0.97160000000000002</v>
      </c>
      <c r="S51" s="97">
        <v>14.5747</v>
      </c>
      <c r="T51" s="95">
        <v>1</v>
      </c>
      <c r="U51" s="96" t="s">
        <v>197</v>
      </c>
      <c r="V51" s="96" t="s">
        <v>39</v>
      </c>
      <c r="W51" s="98">
        <v>873</v>
      </c>
      <c r="X51" s="98">
        <v>1113</v>
      </c>
      <c r="Y51" s="99">
        <v>46135.484887696759</v>
      </c>
      <c r="Z51" s="100">
        <v>46154</v>
      </c>
      <c r="AA51" s="101"/>
      <c r="AB51" s="101"/>
      <c r="AC51" s="101"/>
      <c r="AD51" s="102" t="s">
        <v>40</v>
      </c>
      <c r="AE51" s="102" t="s">
        <v>40</v>
      </c>
      <c r="AF51" s="102" t="s">
        <v>40</v>
      </c>
      <c r="AG51" s="102" t="s">
        <v>40</v>
      </c>
      <c r="AH51" s="102" t="s">
        <v>40</v>
      </c>
      <c r="AI51" s="102" t="s">
        <v>40</v>
      </c>
      <c r="AJ51" s="102" t="s">
        <v>40</v>
      </c>
      <c r="AK51" s="102" t="s">
        <v>40</v>
      </c>
      <c r="AL51" s="102" t="s">
        <v>40</v>
      </c>
      <c r="AM51" s="102" t="s">
        <v>40</v>
      </c>
      <c r="AN51" s="102" t="s">
        <v>40</v>
      </c>
      <c r="AO51" s="102" t="s">
        <v>40</v>
      </c>
      <c r="AP51" s="102" t="s">
        <v>40</v>
      </c>
      <c r="AQ51" s="102" t="s">
        <v>40</v>
      </c>
      <c r="AR51" s="101"/>
    </row>
    <row r="52" spans="1:44" ht="21">
      <c r="A52" t="str">
        <f>VLOOKUP(Q52,'Rotas x Madrugada'!A:C,2,0)</f>
        <v>L</v>
      </c>
      <c r="B52" t="str">
        <f>VLOOKUP(Q52,'Rotas x Madrugada'!A:C,3,0)</f>
        <v>Não</v>
      </c>
      <c r="D52" s="19">
        <f t="shared" si="0"/>
        <v>46156</v>
      </c>
      <c r="E52" s="19">
        <f>IF(A52="RETIRA",Z52,VLOOKUP(Q52,'Rotas x Madrugada'!A:D,4,0))</f>
        <v>46149</v>
      </c>
      <c r="F52" s="19">
        <f>IF(A52="RETIRA",Z52,Z52+2)</f>
        <v>46156</v>
      </c>
      <c r="G52" s="19" t="str">
        <f>CONCATENATE(U52,"-",V52)</f>
        <v>LMLT06-PF</v>
      </c>
      <c r="H52" s="19" t="str">
        <f t="shared" ca="1" si="1"/>
        <v>URGENTE</v>
      </c>
      <c r="I52" s="46">
        <f ca="1">Z52-$B$1</f>
        <v>-3</v>
      </c>
      <c r="J52" s="46">
        <f>VLOOKUP(G52,'D. Produção'!A:B,2,)</f>
        <v>4</v>
      </c>
      <c r="K52" s="87">
        <v>331496</v>
      </c>
      <c r="L52" s="88" t="s">
        <v>99</v>
      </c>
      <c r="M52" s="87">
        <v>8</v>
      </c>
      <c r="N52" s="87">
        <v>5424347</v>
      </c>
      <c r="O52" s="88" t="s">
        <v>35</v>
      </c>
      <c r="P52" s="88" t="s">
        <v>93</v>
      </c>
      <c r="Q52" s="88" t="s">
        <v>94</v>
      </c>
      <c r="R52" s="89">
        <v>0.68469999999999998</v>
      </c>
      <c r="S52" s="89">
        <v>10.2705</v>
      </c>
      <c r="T52" s="87">
        <v>1</v>
      </c>
      <c r="U52" s="88" t="s">
        <v>197</v>
      </c>
      <c r="V52" s="88" t="s">
        <v>39</v>
      </c>
      <c r="W52" s="90">
        <v>820</v>
      </c>
      <c r="X52" s="90">
        <v>835</v>
      </c>
      <c r="Y52" s="91">
        <v>46135.484887696759</v>
      </c>
      <c r="Z52" s="92">
        <v>46154</v>
      </c>
      <c r="AA52" s="93"/>
      <c r="AB52" s="93"/>
      <c r="AC52" s="93"/>
      <c r="AD52" s="94" t="s">
        <v>40</v>
      </c>
      <c r="AE52" s="94" t="s">
        <v>40</v>
      </c>
      <c r="AF52" s="94" t="s">
        <v>40</v>
      </c>
      <c r="AG52" s="94" t="s">
        <v>40</v>
      </c>
      <c r="AH52" s="94" t="s">
        <v>40</v>
      </c>
      <c r="AI52" s="94" t="s">
        <v>40</v>
      </c>
      <c r="AJ52" s="94" t="s">
        <v>40</v>
      </c>
      <c r="AK52" s="94" t="s">
        <v>40</v>
      </c>
      <c r="AL52" s="94" t="s">
        <v>40</v>
      </c>
      <c r="AM52" s="94" t="s">
        <v>40</v>
      </c>
      <c r="AN52" s="94" t="s">
        <v>40</v>
      </c>
      <c r="AO52" s="94" t="s">
        <v>40</v>
      </c>
      <c r="AP52" s="94" t="s">
        <v>40</v>
      </c>
      <c r="AQ52" s="94" t="s">
        <v>40</v>
      </c>
      <c r="AR52" s="93"/>
    </row>
    <row r="53" spans="1:44" ht="21">
      <c r="A53" t="str">
        <f>VLOOKUP(Q53,'Rotas x Madrugada'!A:C,2,0)</f>
        <v>L</v>
      </c>
      <c r="B53" t="str">
        <f>VLOOKUP(Q53,'Rotas x Madrugada'!A:C,3,0)</f>
        <v>Não</v>
      </c>
      <c r="D53" s="19">
        <f t="shared" si="0"/>
        <v>46156</v>
      </c>
      <c r="E53" s="19">
        <f>IF(A53="RETIRA",Z53,VLOOKUP(Q53,'Rotas x Madrugada'!A:D,4,0))</f>
        <v>46149</v>
      </c>
      <c r="F53" s="19">
        <f>IF(A53="RETIRA",Z53,Z53+2)</f>
        <v>46156</v>
      </c>
      <c r="G53" s="19" t="str">
        <f>CONCATENATE(U53,"-",V53)</f>
        <v>LMLT06-PF</v>
      </c>
      <c r="H53" s="19" t="str">
        <f t="shared" ca="1" si="1"/>
        <v>URGENTE</v>
      </c>
      <c r="I53" s="46">
        <f ca="1">Z53-$B$1</f>
        <v>-3</v>
      </c>
      <c r="J53" s="46">
        <f>VLOOKUP(G53,'D. Produção'!A:B,2,)</f>
        <v>4</v>
      </c>
      <c r="K53" s="95">
        <v>331496</v>
      </c>
      <c r="L53" s="96" t="s">
        <v>100</v>
      </c>
      <c r="M53" s="95">
        <v>9</v>
      </c>
      <c r="N53" s="95">
        <v>5424348</v>
      </c>
      <c r="O53" s="96" t="s">
        <v>35</v>
      </c>
      <c r="P53" s="96" t="s">
        <v>93</v>
      </c>
      <c r="Q53" s="96" t="s">
        <v>94</v>
      </c>
      <c r="R53" s="97">
        <v>0.83809999999999996</v>
      </c>
      <c r="S53" s="97">
        <v>12.5715</v>
      </c>
      <c r="T53" s="95">
        <v>1</v>
      </c>
      <c r="U53" s="96" t="s">
        <v>197</v>
      </c>
      <c r="V53" s="96" t="s">
        <v>39</v>
      </c>
      <c r="W53" s="98">
        <v>922</v>
      </c>
      <c r="X53" s="98">
        <v>909</v>
      </c>
      <c r="Y53" s="99">
        <v>46135.484887696759</v>
      </c>
      <c r="Z53" s="100">
        <v>46154</v>
      </c>
      <c r="AA53" s="101"/>
      <c r="AB53" s="101"/>
      <c r="AC53" s="101"/>
      <c r="AD53" s="102" t="s">
        <v>40</v>
      </c>
      <c r="AE53" s="102" t="s">
        <v>40</v>
      </c>
      <c r="AF53" s="102" t="s">
        <v>40</v>
      </c>
      <c r="AG53" s="102" t="s">
        <v>40</v>
      </c>
      <c r="AH53" s="102" t="s">
        <v>40</v>
      </c>
      <c r="AI53" s="102" t="s">
        <v>40</v>
      </c>
      <c r="AJ53" s="102" t="s">
        <v>40</v>
      </c>
      <c r="AK53" s="102" t="s">
        <v>40</v>
      </c>
      <c r="AL53" s="102" t="s">
        <v>40</v>
      </c>
      <c r="AM53" s="102" t="s">
        <v>40</v>
      </c>
      <c r="AN53" s="102" t="s">
        <v>40</v>
      </c>
      <c r="AO53" s="102" t="s">
        <v>40</v>
      </c>
      <c r="AP53" s="102" t="s">
        <v>40</v>
      </c>
      <c r="AQ53" s="102" t="s">
        <v>40</v>
      </c>
      <c r="AR53" s="101"/>
    </row>
    <row r="54" spans="1:44" ht="21">
      <c r="A54" t="str">
        <f>VLOOKUP(Q54,'Rotas x Madrugada'!A:C,2,0)</f>
        <v>L</v>
      </c>
      <c r="B54" t="str">
        <f>VLOOKUP(Q54,'Rotas x Madrugada'!A:C,3,0)</f>
        <v>Não</v>
      </c>
      <c r="D54" s="19">
        <f t="shared" si="0"/>
        <v>46156</v>
      </c>
      <c r="E54" s="19">
        <f>IF(A54="RETIRA",Z54,VLOOKUP(Q54,'Rotas x Madrugada'!A:D,4,0))</f>
        <v>46149</v>
      </c>
      <c r="F54" s="19">
        <f>IF(A54="RETIRA",Z54,Z54+2)</f>
        <v>46156</v>
      </c>
      <c r="G54" s="19" t="str">
        <f>CONCATENATE(U54,"-",V54)</f>
        <v>LMLT06-PF</v>
      </c>
      <c r="H54" s="19" t="str">
        <f t="shared" ca="1" si="1"/>
        <v>URGENTE</v>
      </c>
      <c r="I54" s="46">
        <f ca="1">Z54-$B$1</f>
        <v>-3</v>
      </c>
      <c r="J54" s="46">
        <f>VLOOKUP(G54,'D. Produção'!A:B,2,)</f>
        <v>4</v>
      </c>
      <c r="K54" s="87">
        <v>331498</v>
      </c>
      <c r="L54" s="88" t="s">
        <v>61</v>
      </c>
      <c r="M54" s="87">
        <v>1</v>
      </c>
      <c r="N54" s="87">
        <v>5424353</v>
      </c>
      <c r="O54" s="88" t="s">
        <v>35</v>
      </c>
      <c r="P54" s="88" t="s">
        <v>93</v>
      </c>
      <c r="Q54" s="88" t="s">
        <v>94</v>
      </c>
      <c r="R54" s="89">
        <v>1.4319999999999999</v>
      </c>
      <c r="S54" s="89">
        <v>21.480399999999999</v>
      </c>
      <c r="T54" s="87">
        <v>1</v>
      </c>
      <c r="U54" s="88" t="s">
        <v>197</v>
      </c>
      <c r="V54" s="88" t="s">
        <v>39</v>
      </c>
      <c r="W54" s="90">
        <v>1169</v>
      </c>
      <c r="X54" s="90">
        <v>1225</v>
      </c>
      <c r="Y54" s="91">
        <v>46135.48488822917</v>
      </c>
      <c r="Z54" s="92">
        <v>46154</v>
      </c>
      <c r="AA54" s="93"/>
      <c r="AB54" s="93"/>
      <c r="AC54" s="93"/>
      <c r="AD54" s="94" t="s">
        <v>40</v>
      </c>
      <c r="AE54" s="94" t="s">
        <v>40</v>
      </c>
      <c r="AF54" s="94" t="s">
        <v>40</v>
      </c>
      <c r="AG54" s="94" t="s">
        <v>40</v>
      </c>
      <c r="AH54" s="94" t="s">
        <v>40</v>
      </c>
      <c r="AI54" s="94" t="s">
        <v>40</v>
      </c>
      <c r="AJ54" s="94" t="s">
        <v>40</v>
      </c>
      <c r="AK54" s="94" t="s">
        <v>40</v>
      </c>
      <c r="AL54" s="94" t="s">
        <v>40</v>
      </c>
      <c r="AM54" s="94" t="s">
        <v>40</v>
      </c>
      <c r="AN54" s="94" t="s">
        <v>40</v>
      </c>
      <c r="AO54" s="94" t="s">
        <v>40</v>
      </c>
      <c r="AP54" s="94" t="s">
        <v>40</v>
      </c>
      <c r="AQ54" s="94" t="s">
        <v>40</v>
      </c>
      <c r="AR54" s="93"/>
    </row>
    <row r="55" spans="1:44" ht="21">
      <c r="A55" t="str">
        <f>VLOOKUP(Q55,'Rotas x Madrugada'!A:C,2,0)</f>
        <v>L</v>
      </c>
      <c r="B55" t="str">
        <f>VLOOKUP(Q55,'Rotas x Madrugada'!A:C,3,0)</f>
        <v>Não</v>
      </c>
      <c r="D55" s="19">
        <f t="shared" si="0"/>
        <v>46156</v>
      </c>
      <c r="E55" s="19">
        <f>IF(A55="RETIRA",Z55,VLOOKUP(Q55,'Rotas x Madrugada'!A:D,4,0))</f>
        <v>46149</v>
      </c>
      <c r="F55" s="19">
        <f>IF(A55="RETIRA",Z55,Z55+2)</f>
        <v>46156</v>
      </c>
      <c r="G55" s="19" t="str">
        <f>CONCATENATE(U55,"-",V55)</f>
        <v>LMLT06-PF</v>
      </c>
      <c r="H55" s="19" t="str">
        <f t="shared" ca="1" si="1"/>
        <v>URGENTE</v>
      </c>
      <c r="I55" s="46">
        <f ca="1">Z55-$B$1</f>
        <v>-3</v>
      </c>
      <c r="J55" s="46">
        <f>VLOOKUP(G55,'D. Produção'!A:B,2,)</f>
        <v>4</v>
      </c>
      <c r="K55" s="95">
        <v>331498</v>
      </c>
      <c r="L55" s="96" t="s">
        <v>121</v>
      </c>
      <c r="M55" s="95">
        <v>2</v>
      </c>
      <c r="N55" s="95">
        <v>5424354</v>
      </c>
      <c r="O55" s="96" t="s">
        <v>35</v>
      </c>
      <c r="P55" s="96" t="s">
        <v>93</v>
      </c>
      <c r="Q55" s="96" t="s">
        <v>94</v>
      </c>
      <c r="R55" s="97">
        <v>1.2181</v>
      </c>
      <c r="S55" s="97">
        <v>18.271599999999999</v>
      </c>
      <c r="T55" s="95">
        <v>1</v>
      </c>
      <c r="U55" s="96" t="s">
        <v>197</v>
      </c>
      <c r="V55" s="96" t="s">
        <v>39</v>
      </c>
      <c r="W55" s="98">
        <v>996</v>
      </c>
      <c r="X55" s="98">
        <v>1223</v>
      </c>
      <c r="Y55" s="99">
        <v>46135.48488822917</v>
      </c>
      <c r="Z55" s="100">
        <v>46154</v>
      </c>
      <c r="AA55" s="101"/>
      <c r="AB55" s="101"/>
      <c r="AC55" s="101"/>
      <c r="AD55" s="102" t="s">
        <v>40</v>
      </c>
      <c r="AE55" s="102" t="s">
        <v>40</v>
      </c>
      <c r="AF55" s="102" t="s">
        <v>40</v>
      </c>
      <c r="AG55" s="102" t="s">
        <v>40</v>
      </c>
      <c r="AH55" s="102" t="s">
        <v>40</v>
      </c>
      <c r="AI55" s="102" t="s">
        <v>40</v>
      </c>
      <c r="AJ55" s="102" t="s">
        <v>40</v>
      </c>
      <c r="AK55" s="102" t="s">
        <v>40</v>
      </c>
      <c r="AL55" s="102" t="s">
        <v>40</v>
      </c>
      <c r="AM55" s="102" t="s">
        <v>40</v>
      </c>
      <c r="AN55" s="102" t="s">
        <v>40</v>
      </c>
      <c r="AO55" s="102" t="s">
        <v>40</v>
      </c>
      <c r="AP55" s="102" t="s">
        <v>40</v>
      </c>
      <c r="AQ55" s="102" t="s">
        <v>40</v>
      </c>
      <c r="AR55" s="101"/>
    </row>
    <row r="56" spans="1:44" ht="21">
      <c r="A56" t="str">
        <f>VLOOKUP(Q56,'Rotas x Madrugada'!A:C,2,0)</f>
        <v>L</v>
      </c>
      <c r="B56" t="str">
        <f>VLOOKUP(Q56,'Rotas x Madrugada'!A:C,3,0)</f>
        <v>Não</v>
      </c>
      <c r="D56" s="19">
        <f t="shared" si="0"/>
        <v>46156</v>
      </c>
      <c r="E56" s="19">
        <f>IF(A56="RETIRA",Z56,VLOOKUP(Q56,'Rotas x Madrugada'!A:D,4,0))</f>
        <v>46149</v>
      </c>
      <c r="F56" s="19">
        <f>IF(A56="RETIRA",Z56,Z56+2)</f>
        <v>46156</v>
      </c>
      <c r="G56" s="19" t="str">
        <f>CONCATENATE(U56,"-",V56)</f>
        <v>LMLT06-PF</v>
      </c>
      <c r="H56" s="19" t="str">
        <f t="shared" ca="1" si="1"/>
        <v>URGENTE</v>
      </c>
      <c r="I56" s="46">
        <f ca="1">Z56-$B$1</f>
        <v>-3</v>
      </c>
      <c r="J56" s="46">
        <f>VLOOKUP(G56,'D. Produção'!A:B,2,)</f>
        <v>4</v>
      </c>
      <c r="K56" s="87">
        <v>331498</v>
      </c>
      <c r="L56" s="88" t="s">
        <v>143</v>
      </c>
      <c r="M56" s="87">
        <v>3</v>
      </c>
      <c r="N56" s="87">
        <v>5424355</v>
      </c>
      <c r="O56" s="88" t="s">
        <v>35</v>
      </c>
      <c r="P56" s="88" t="s">
        <v>93</v>
      </c>
      <c r="Q56" s="88" t="s">
        <v>94</v>
      </c>
      <c r="R56" s="89">
        <v>1.2228000000000001</v>
      </c>
      <c r="S56" s="89">
        <v>18.3416</v>
      </c>
      <c r="T56" s="87">
        <v>1</v>
      </c>
      <c r="U56" s="88" t="s">
        <v>197</v>
      </c>
      <c r="V56" s="88" t="s">
        <v>39</v>
      </c>
      <c r="W56" s="90">
        <v>999</v>
      </c>
      <c r="X56" s="90">
        <v>1224</v>
      </c>
      <c r="Y56" s="91">
        <v>46135.48488822917</v>
      </c>
      <c r="Z56" s="92">
        <v>46154</v>
      </c>
      <c r="AA56" s="93"/>
      <c r="AB56" s="93"/>
      <c r="AC56" s="93"/>
      <c r="AD56" s="94" t="s">
        <v>40</v>
      </c>
      <c r="AE56" s="94" t="s">
        <v>40</v>
      </c>
      <c r="AF56" s="94" t="s">
        <v>40</v>
      </c>
      <c r="AG56" s="94" t="s">
        <v>40</v>
      </c>
      <c r="AH56" s="94" t="s">
        <v>40</v>
      </c>
      <c r="AI56" s="94" t="s">
        <v>40</v>
      </c>
      <c r="AJ56" s="94" t="s">
        <v>40</v>
      </c>
      <c r="AK56" s="94" t="s">
        <v>40</v>
      </c>
      <c r="AL56" s="94" t="s">
        <v>40</v>
      </c>
      <c r="AM56" s="94" t="s">
        <v>40</v>
      </c>
      <c r="AN56" s="94" t="s">
        <v>40</v>
      </c>
      <c r="AO56" s="94" t="s">
        <v>40</v>
      </c>
      <c r="AP56" s="94" t="s">
        <v>40</v>
      </c>
      <c r="AQ56" s="94" t="s">
        <v>40</v>
      </c>
      <c r="AR56" s="93"/>
    </row>
    <row r="57" spans="1:44" ht="21">
      <c r="A57" t="str">
        <f>VLOOKUP(Q57,'Rotas x Madrugada'!A:C,2,0)</f>
        <v>L</v>
      </c>
      <c r="B57" t="str">
        <f>VLOOKUP(Q57,'Rotas x Madrugada'!A:C,3,0)</f>
        <v>Não</v>
      </c>
      <c r="D57" s="19">
        <f t="shared" si="0"/>
        <v>46156</v>
      </c>
      <c r="E57" s="19">
        <f>IF(A57="RETIRA",Z57,VLOOKUP(Q57,'Rotas x Madrugada'!A:D,4,0))</f>
        <v>46149</v>
      </c>
      <c r="F57" s="19">
        <f>IF(A57="RETIRA",Z57,Z57+2)</f>
        <v>46156</v>
      </c>
      <c r="G57" s="19" t="str">
        <f>CONCATENATE(U57,"-",V57)</f>
        <v>LMLT06-PF</v>
      </c>
      <c r="H57" s="19" t="str">
        <f t="shared" ca="1" si="1"/>
        <v>URGENTE</v>
      </c>
      <c r="I57" s="46">
        <f ca="1">Z57-$B$1</f>
        <v>-3</v>
      </c>
      <c r="J57" s="46">
        <f>VLOOKUP(G57,'D. Produção'!A:B,2,)</f>
        <v>4</v>
      </c>
      <c r="K57" s="95">
        <v>331498</v>
      </c>
      <c r="L57" s="96" t="s">
        <v>132</v>
      </c>
      <c r="M57" s="95">
        <v>4</v>
      </c>
      <c r="N57" s="95">
        <v>5424356</v>
      </c>
      <c r="O57" s="96" t="s">
        <v>35</v>
      </c>
      <c r="P57" s="96" t="s">
        <v>93</v>
      </c>
      <c r="Q57" s="96" t="s">
        <v>94</v>
      </c>
      <c r="R57" s="97">
        <v>0.5121</v>
      </c>
      <c r="S57" s="97">
        <v>7.6816000000000004</v>
      </c>
      <c r="T57" s="95">
        <v>1</v>
      </c>
      <c r="U57" s="96" t="s">
        <v>197</v>
      </c>
      <c r="V57" s="96" t="s">
        <v>39</v>
      </c>
      <c r="W57" s="98">
        <v>822</v>
      </c>
      <c r="X57" s="98">
        <v>623</v>
      </c>
      <c r="Y57" s="99">
        <v>46135.48488822917</v>
      </c>
      <c r="Z57" s="100">
        <v>46154</v>
      </c>
      <c r="AA57" s="101"/>
      <c r="AB57" s="101"/>
      <c r="AC57" s="101"/>
      <c r="AD57" s="102" t="s">
        <v>40</v>
      </c>
      <c r="AE57" s="102" t="s">
        <v>40</v>
      </c>
      <c r="AF57" s="102" t="s">
        <v>40</v>
      </c>
      <c r="AG57" s="102" t="s">
        <v>40</v>
      </c>
      <c r="AH57" s="102" t="s">
        <v>40</v>
      </c>
      <c r="AI57" s="102" t="s">
        <v>40</v>
      </c>
      <c r="AJ57" s="102" t="s">
        <v>40</v>
      </c>
      <c r="AK57" s="102" t="s">
        <v>40</v>
      </c>
      <c r="AL57" s="102" t="s">
        <v>40</v>
      </c>
      <c r="AM57" s="102" t="s">
        <v>40</v>
      </c>
      <c r="AN57" s="102" t="s">
        <v>40</v>
      </c>
      <c r="AO57" s="102" t="s">
        <v>40</v>
      </c>
      <c r="AP57" s="102" t="s">
        <v>40</v>
      </c>
      <c r="AQ57" s="102" t="s">
        <v>40</v>
      </c>
      <c r="AR57" s="101"/>
    </row>
    <row r="58" spans="1:44" ht="31.5">
      <c r="A58" t="str">
        <f>VLOOKUP(Q58,'Rotas x Madrugada'!A:C,2,0)</f>
        <v>Retira</v>
      </c>
      <c r="B58" t="str">
        <f>VLOOKUP(Q58,'Rotas x Madrugada'!A:C,3,0)</f>
        <v>Não</v>
      </c>
      <c r="D58" s="19">
        <f t="shared" si="0"/>
        <v>46154</v>
      </c>
      <c r="E58" s="19">
        <f>IF(A58="RETIRA",Z58,VLOOKUP(Q58,'Rotas x Madrugada'!A:D,4,0))</f>
        <v>46154</v>
      </c>
      <c r="F58" s="19">
        <f>IF(A58="RETIRA",Z58,Z58+2)</f>
        <v>46154</v>
      </c>
      <c r="G58" s="19" t="str">
        <f>CONCATENATE(U58,"-",V58)</f>
        <v>FUM08-TF</v>
      </c>
      <c r="H58" s="19" t="str">
        <f t="shared" ca="1" si="1"/>
        <v>URGENTE</v>
      </c>
      <c r="I58" s="46">
        <f ca="1">Z58-$B$1</f>
        <v>-3</v>
      </c>
      <c r="J58" s="46">
        <f>VLOOKUP(G58,'D. Produção'!A:B,2,)</f>
        <v>2</v>
      </c>
      <c r="K58" s="87">
        <v>334165</v>
      </c>
      <c r="L58" s="88" t="s">
        <v>78</v>
      </c>
      <c r="M58" s="87">
        <v>1</v>
      </c>
      <c r="N58" s="87">
        <v>5444594</v>
      </c>
      <c r="O58" s="88" t="s">
        <v>35</v>
      </c>
      <c r="P58" s="88" t="s">
        <v>352</v>
      </c>
      <c r="Q58" s="88" t="s">
        <v>62</v>
      </c>
      <c r="R58" s="89">
        <v>1.0580000000000001</v>
      </c>
      <c r="S58" s="89">
        <v>21.16</v>
      </c>
      <c r="T58" s="87">
        <v>1</v>
      </c>
      <c r="U58" s="88" t="s">
        <v>254</v>
      </c>
      <c r="V58" s="88" t="s">
        <v>96</v>
      </c>
      <c r="W58" s="90">
        <v>575</v>
      </c>
      <c r="X58" s="90">
        <v>1840</v>
      </c>
      <c r="Y58" s="91">
        <v>46147.616084988425</v>
      </c>
      <c r="Z58" s="92">
        <v>46154</v>
      </c>
      <c r="AA58" s="93"/>
      <c r="AB58" s="93"/>
      <c r="AC58" s="93"/>
      <c r="AD58" s="93"/>
      <c r="AE58" s="94" t="s">
        <v>40</v>
      </c>
      <c r="AF58" s="94" t="s">
        <v>40</v>
      </c>
      <c r="AG58" s="94" t="s">
        <v>40</v>
      </c>
      <c r="AH58" s="94" t="s">
        <v>40</v>
      </c>
      <c r="AI58" s="94" t="s">
        <v>40</v>
      </c>
      <c r="AJ58" s="94" t="s">
        <v>40</v>
      </c>
      <c r="AK58" s="94" t="s">
        <v>40</v>
      </c>
      <c r="AL58" s="93"/>
      <c r="AM58" s="93"/>
      <c r="AN58" s="94" t="s">
        <v>40</v>
      </c>
      <c r="AO58" s="94" t="s">
        <v>40</v>
      </c>
      <c r="AP58" s="94" t="s">
        <v>40</v>
      </c>
      <c r="AQ58" s="94" t="s">
        <v>40</v>
      </c>
      <c r="AR58" s="93"/>
    </row>
    <row r="59" spans="1:44" ht="31.5">
      <c r="A59" t="str">
        <f>VLOOKUP(Q59,'Rotas x Madrugada'!A:C,2,0)</f>
        <v>NC</v>
      </c>
      <c r="B59" t="str">
        <f>VLOOKUP(Q59,'Rotas x Madrugada'!A:C,3,0)</f>
        <v>Não</v>
      </c>
      <c r="D59" s="19">
        <f t="shared" si="0"/>
        <v>46156</v>
      </c>
      <c r="E59" s="19">
        <f>IF(A59="RETIRA",Z59,VLOOKUP(Q59,'Rotas x Madrugada'!A:D,4,0))</f>
        <v>46146</v>
      </c>
      <c r="F59" s="19">
        <f>IF(A59="RETIRA",Z59,Z59+2)</f>
        <v>46156</v>
      </c>
      <c r="G59" s="19" t="str">
        <f>CONCATENATE(U59,"-",V59)</f>
        <v>INC08-TF</v>
      </c>
      <c r="H59" s="19" t="str">
        <f t="shared" ca="1" si="1"/>
        <v>URGENTE</v>
      </c>
      <c r="I59" s="46">
        <f ca="1">Z59-$B$1</f>
        <v>-3</v>
      </c>
      <c r="J59" s="46">
        <f>VLOOKUP(G59,'D. Produção'!A:B,2,)</f>
        <v>2</v>
      </c>
      <c r="K59" s="95">
        <v>334455</v>
      </c>
      <c r="L59" s="96" t="s">
        <v>100</v>
      </c>
      <c r="M59" s="95">
        <v>9</v>
      </c>
      <c r="N59" s="95">
        <v>5446898</v>
      </c>
      <c r="O59" s="96" t="s">
        <v>35</v>
      </c>
      <c r="P59" s="96" t="s">
        <v>191</v>
      </c>
      <c r="Q59" s="96" t="s">
        <v>122</v>
      </c>
      <c r="R59" s="97">
        <v>0.34200000000000003</v>
      </c>
      <c r="S59" s="97">
        <v>6.84</v>
      </c>
      <c r="T59" s="95">
        <v>1</v>
      </c>
      <c r="U59" s="96" t="s">
        <v>63</v>
      </c>
      <c r="V59" s="96" t="s">
        <v>96</v>
      </c>
      <c r="W59" s="98">
        <v>180</v>
      </c>
      <c r="X59" s="98">
        <v>1900</v>
      </c>
      <c r="Y59" s="99">
        <v>46148.485737303243</v>
      </c>
      <c r="Z59" s="100">
        <v>46154</v>
      </c>
      <c r="AA59" s="101"/>
      <c r="AB59" s="101"/>
      <c r="AC59" s="101"/>
      <c r="AD59" s="101"/>
      <c r="AE59" s="102" t="s">
        <v>40</v>
      </c>
      <c r="AF59" s="102" t="s">
        <v>40</v>
      </c>
      <c r="AG59" s="102" t="s">
        <v>40</v>
      </c>
      <c r="AH59" s="102" t="s">
        <v>40</v>
      </c>
      <c r="AI59" s="102" t="s">
        <v>40</v>
      </c>
      <c r="AJ59" s="102" t="s">
        <v>40</v>
      </c>
      <c r="AK59" s="102" t="s">
        <v>40</v>
      </c>
      <c r="AL59" s="101"/>
      <c r="AM59" s="101"/>
      <c r="AN59" s="102" t="s">
        <v>40</v>
      </c>
      <c r="AO59" s="102" t="s">
        <v>40</v>
      </c>
      <c r="AP59" s="102" t="s">
        <v>40</v>
      </c>
      <c r="AQ59" s="102" t="s">
        <v>40</v>
      </c>
      <c r="AR59" s="101"/>
    </row>
    <row r="60" spans="1:44">
      <c r="A60" t="str">
        <f>VLOOKUP(Q60,'Rotas x Madrugada'!A:C,2,0)</f>
        <v>NC</v>
      </c>
      <c r="B60" t="str">
        <f>VLOOKUP(Q60,'Rotas x Madrugada'!A:C,3,0)</f>
        <v>Não</v>
      </c>
      <c r="D60" s="19">
        <f t="shared" si="0"/>
        <v>46156</v>
      </c>
      <c r="E60" s="19">
        <f>IF(A60="RETIRA",Z60,VLOOKUP(Q60,'Rotas x Madrugada'!A:D,4,0))</f>
        <v>46146</v>
      </c>
      <c r="F60" s="19">
        <f>IF(A60="RETIRA",Z60,Z60+2)</f>
        <v>46156</v>
      </c>
      <c r="G60" s="19" t="str">
        <f>CONCATENATE(U60,"-",V60)</f>
        <v>INC08-TF</v>
      </c>
      <c r="H60" s="19" t="str">
        <f t="shared" ca="1" si="1"/>
        <v>URGENTE</v>
      </c>
      <c r="I60" s="46">
        <f ca="1">Z60-$B$1</f>
        <v>-3</v>
      </c>
      <c r="J60" s="46">
        <f>VLOOKUP(G60,'D. Produção'!A:B,2,)</f>
        <v>2</v>
      </c>
      <c r="K60" s="87">
        <v>334456</v>
      </c>
      <c r="L60" s="88" t="s">
        <v>143</v>
      </c>
      <c r="M60" s="87">
        <v>3</v>
      </c>
      <c r="N60" s="87">
        <v>5446902</v>
      </c>
      <c r="O60" s="88" t="s">
        <v>35</v>
      </c>
      <c r="P60" s="88" t="s">
        <v>356</v>
      </c>
      <c r="Q60" s="88" t="s">
        <v>122</v>
      </c>
      <c r="R60" s="89">
        <v>0.94320000000000004</v>
      </c>
      <c r="S60" s="89">
        <v>18.864999999999998</v>
      </c>
      <c r="T60" s="87">
        <v>1</v>
      </c>
      <c r="U60" s="88" t="s">
        <v>63</v>
      </c>
      <c r="V60" s="88" t="s">
        <v>96</v>
      </c>
      <c r="W60" s="90">
        <v>770</v>
      </c>
      <c r="X60" s="90">
        <v>1225</v>
      </c>
      <c r="Y60" s="91">
        <v>46148.486121180555</v>
      </c>
      <c r="Z60" s="92">
        <v>46154</v>
      </c>
      <c r="AA60" s="93"/>
      <c r="AB60" s="93"/>
      <c r="AC60" s="93"/>
      <c r="AD60" s="93"/>
      <c r="AE60" s="94" t="s">
        <v>40</v>
      </c>
      <c r="AF60" s="94" t="s">
        <v>40</v>
      </c>
      <c r="AG60" s="94" t="s">
        <v>40</v>
      </c>
      <c r="AH60" s="94" t="s">
        <v>40</v>
      </c>
      <c r="AI60" s="94" t="s">
        <v>40</v>
      </c>
      <c r="AJ60" s="94" t="s">
        <v>40</v>
      </c>
      <c r="AK60" s="94" t="s">
        <v>40</v>
      </c>
      <c r="AL60" s="93"/>
      <c r="AM60" s="93"/>
      <c r="AN60" s="94" t="s">
        <v>40</v>
      </c>
      <c r="AO60" s="94" t="s">
        <v>40</v>
      </c>
      <c r="AP60" s="94" t="s">
        <v>40</v>
      </c>
      <c r="AQ60" s="94" t="s">
        <v>40</v>
      </c>
      <c r="AR60" s="91">
        <v>46157.367293599535</v>
      </c>
    </row>
    <row r="61" spans="1:44">
      <c r="A61" t="str">
        <f>VLOOKUP(Q61,'Rotas x Madrugada'!A:C,2,0)</f>
        <v>NC</v>
      </c>
      <c r="B61" t="str">
        <f>VLOOKUP(Q61,'Rotas x Madrugada'!A:C,3,0)</f>
        <v>Não</v>
      </c>
      <c r="D61" s="19">
        <f t="shared" si="0"/>
        <v>46156</v>
      </c>
      <c r="E61" s="19">
        <f>IF(A61="RETIRA",Z61,VLOOKUP(Q61,'Rotas x Madrugada'!A:D,4,0))</f>
        <v>46146</v>
      </c>
      <c r="F61" s="19">
        <f>IF(A61="RETIRA",Z61,Z61+2)</f>
        <v>46156</v>
      </c>
      <c r="G61" s="19" t="str">
        <f>CONCATENATE(U61,"-",V61)</f>
        <v>INC08-TF</v>
      </c>
      <c r="H61" s="19" t="str">
        <f t="shared" ca="1" si="1"/>
        <v>URGENTE</v>
      </c>
      <c r="I61" s="46">
        <f ca="1">Z61-$B$1</f>
        <v>-3</v>
      </c>
      <c r="J61" s="46">
        <f>VLOOKUP(G61,'D. Produção'!A:B,2,)</f>
        <v>2</v>
      </c>
      <c r="K61" s="95">
        <v>334456</v>
      </c>
      <c r="L61" s="96" t="s">
        <v>132</v>
      </c>
      <c r="M61" s="95">
        <v>4</v>
      </c>
      <c r="N61" s="95">
        <v>5446903</v>
      </c>
      <c r="O61" s="96" t="s">
        <v>35</v>
      </c>
      <c r="P61" s="96" t="s">
        <v>356</v>
      </c>
      <c r="Q61" s="96" t="s">
        <v>122</v>
      </c>
      <c r="R61" s="97">
        <v>0.94320000000000004</v>
      </c>
      <c r="S61" s="97">
        <v>18.864999999999998</v>
      </c>
      <c r="T61" s="95">
        <v>1</v>
      </c>
      <c r="U61" s="96" t="s">
        <v>63</v>
      </c>
      <c r="V61" s="96" t="s">
        <v>96</v>
      </c>
      <c r="W61" s="98">
        <v>770</v>
      </c>
      <c r="X61" s="98">
        <v>1225</v>
      </c>
      <c r="Y61" s="99">
        <v>46148.486121180555</v>
      </c>
      <c r="Z61" s="100">
        <v>46154</v>
      </c>
      <c r="AA61" s="101"/>
      <c r="AB61" s="101"/>
      <c r="AC61" s="101"/>
      <c r="AD61" s="101"/>
      <c r="AE61" s="102" t="s">
        <v>40</v>
      </c>
      <c r="AF61" s="102" t="s">
        <v>40</v>
      </c>
      <c r="AG61" s="102" t="s">
        <v>40</v>
      </c>
      <c r="AH61" s="102" t="s">
        <v>40</v>
      </c>
      <c r="AI61" s="102" t="s">
        <v>40</v>
      </c>
      <c r="AJ61" s="102" t="s">
        <v>40</v>
      </c>
      <c r="AK61" s="102" t="s">
        <v>40</v>
      </c>
      <c r="AL61" s="101"/>
      <c r="AM61" s="101"/>
      <c r="AN61" s="102" t="s">
        <v>40</v>
      </c>
      <c r="AO61" s="102" t="s">
        <v>40</v>
      </c>
      <c r="AP61" s="102" t="s">
        <v>40</v>
      </c>
      <c r="AQ61" s="102" t="s">
        <v>40</v>
      </c>
      <c r="AR61" s="99">
        <v>46157.368562187497</v>
      </c>
    </row>
    <row r="62" spans="1:44">
      <c r="A62" t="str">
        <f>VLOOKUP(Q62,'Rotas x Madrugada'!A:C,2,0)</f>
        <v>NC</v>
      </c>
      <c r="B62" t="str">
        <f>VLOOKUP(Q62,'Rotas x Madrugada'!A:C,3,0)</f>
        <v>Não</v>
      </c>
      <c r="D62" s="19">
        <f t="shared" si="0"/>
        <v>46156</v>
      </c>
      <c r="E62" s="19">
        <f>IF(A62="RETIRA",Z62,VLOOKUP(Q62,'Rotas x Madrugada'!A:D,4,0))</f>
        <v>46146</v>
      </c>
      <c r="F62" s="19">
        <f>IF(A62="RETIRA",Z62,Z62+2)</f>
        <v>46156</v>
      </c>
      <c r="G62" s="19" t="str">
        <f>CONCATENATE(U62,"-",V62)</f>
        <v>INC08-TF</v>
      </c>
      <c r="H62" s="19" t="str">
        <f t="shared" ca="1" si="1"/>
        <v>URGENTE</v>
      </c>
      <c r="I62" s="46">
        <f ca="1">Z62-$B$1</f>
        <v>-3</v>
      </c>
      <c r="J62" s="46">
        <f>VLOOKUP(G62,'D. Produção'!A:B,2,)</f>
        <v>2</v>
      </c>
      <c r="K62" s="87">
        <v>334456</v>
      </c>
      <c r="L62" s="88" t="s">
        <v>97</v>
      </c>
      <c r="M62" s="87">
        <v>6</v>
      </c>
      <c r="N62" s="87">
        <v>5446905</v>
      </c>
      <c r="O62" s="88" t="s">
        <v>35</v>
      </c>
      <c r="P62" s="88" t="s">
        <v>356</v>
      </c>
      <c r="Q62" s="88" t="s">
        <v>122</v>
      </c>
      <c r="R62" s="89">
        <v>0.97789999999999999</v>
      </c>
      <c r="S62" s="89">
        <v>19.558</v>
      </c>
      <c r="T62" s="87">
        <v>1</v>
      </c>
      <c r="U62" s="88" t="s">
        <v>63</v>
      </c>
      <c r="V62" s="88" t="s">
        <v>96</v>
      </c>
      <c r="W62" s="90">
        <v>770</v>
      </c>
      <c r="X62" s="90">
        <v>1270</v>
      </c>
      <c r="Y62" s="91">
        <v>46148.486121180555</v>
      </c>
      <c r="Z62" s="92">
        <v>46154</v>
      </c>
      <c r="AA62" s="93"/>
      <c r="AB62" s="93"/>
      <c r="AC62" s="93"/>
      <c r="AD62" s="93"/>
      <c r="AE62" s="94" t="s">
        <v>40</v>
      </c>
      <c r="AF62" s="94" t="s">
        <v>40</v>
      </c>
      <c r="AG62" s="94" t="s">
        <v>40</v>
      </c>
      <c r="AH62" s="94" t="s">
        <v>40</v>
      </c>
      <c r="AI62" s="94" t="s">
        <v>40</v>
      </c>
      <c r="AJ62" s="94" t="s">
        <v>40</v>
      </c>
      <c r="AK62" s="94" t="s">
        <v>40</v>
      </c>
      <c r="AL62" s="93"/>
      <c r="AM62" s="93"/>
      <c r="AN62" s="94" t="s">
        <v>40</v>
      </c>
      <c r="AO62" s="94" t="s">
        <v>40</v>
      </c>
      <c r="AP62" s="94" t="s">
        <v>40</v>
      </c>
      <c r="AQ62" s="94" t="s">
        <v>40</v>
      </c>
      <c r="AR62" s="91">
        <v>46157.36457503472</v>
      </c>
    </row>
    <row r="63" spans="1:44" ht="63">
      <c r="A63" t="str">
        <f>VLOOKUP(Q63,'Rotas x Madrugada'!A:C,2,0)</f>
        <v>NA</v>
      </c>
      <c r="B63" t="str">
        <f>VLOOKUP(Q63,'Rotas x Madrugada'!A:C,3,0)</f>
        <v>Não</v>
      </c>
      <c r="D63" s="19">
        <f t="shared" si="0"/>
        <v>46156</v>
      </c>
      <c r="E63" s="19">
        <f>IF(A63="RETIRA",Z63,VLOOKUP(Q63,'Rotas x Madrugada'!A:D,4,0))</f>
        <v>46146</v>
      </c>
      <c r="F63" s="19">
        <f>IF(A63="RETIRA",Z63,Z63+2)</f>
        <v>46156</v>
      </c>
      <c r="G63" s="19" t="str">
        <f>CONCATENATE(U63,"-",V63)</f>
        <v>INC06-TF</v>
      </c>
      <c r="H63" s="19" t="str">
        <f t="shared" ca="1" si="1"/>
        <v>URGENTE</v>
      </c>
      <c r="I63" s="46">
        <f ca="1">Z63-$B$1</f>
        <v>-3</v>
      </c>
      <c r="J63" s="46">
        <f>VLOOKUP(G63,'D. Produção'!A:B,2,)</f>
        <v>2</v>
      </c>
      <c r="K63" s="95">
        <v>334493</v>
      </c>
      <c r="L63" s="96" t="s">
        <v>92</v>
      </c>
      <c r="M63" s="95">
        <v>5</v>
      </c>
      <c r="N63" s="95">
        <v>5447303</v>
      </c>
      <c r="O63" s="96" t="s">
        <v>35</v>
      </c>
      <c r="P63" s="96" t="s">
        <v>371</v>
      </c>
      <c r="Q63" s="96" t="s">
        <v>142</v>
      </c>
      <c r="R63" s="97">
        <v>0.28860000000000002</v>
      </c>
      <c r="S63" s="97">
        <v>4.3285999999999998</v>
      </c>
      <c r="T63" s="95">
        <v>1</v>
      </c>
      <c r="U63" s="96" t="s">
        <v>185</v>
      </c>
      <c r="V63" s="96" t="s">
        <v>96</v>
      </c>
      <c r="W63" s="98">
        <v>286</v>
      </c>
      <c r="X63" s="98">
        <v>1009</v>
      </c>
      <c r="Y63" s="99">
        <v>46148.584774803239</v>
      </c>
      <c r="Z63" s="100">
        <v>46154</v>
      </c>
      <c r="AA63" s="101"/>
      <c r="AB63" s="101"/>
      <c r="AC63" s="101"/>
      <c r="AD63" s="101"/>
      <c r="AE63" s="102" t="s">
        <v>40</v>
      </c>
      <c r="AF63" s="102" t="s">
        <v>40</v>
      </c>
      <c r="AG63" s="102" t="s">
        <v>40</v>
      </c>
      <c r="AH63" s="102" t="s">
        <v>40</v>
      </c>
      <c r="AI63" s="102" t="s">
        <v>40</v>
      </c>
      <c r="AJ63" s="102" t="s">
        <v>40</v>
      </c>
      <c r="AK63" s="102" t="s">
        <v>40</v>
      </c>
      <c r="AL63" s="101"/>
      <c r="AM63" s="101"/>
      <c r="AN63" s="102" t="s">
        <v>40</v>
      </c>
      <c r="AO63" s="102" t="s">
        <v>40</v>
      </c>
      <c r="AP63" s="102" t="s">
        <v>40</v>
      </c>
      <c r="AQ63" s="102" t="s">
        <v>40</v>
      </c>
      <c r="AR63" s="101"/>
    </row>
    <row r="64" spans="1:44" ht="31.5">
      <c r="A64" t="str">
        <f>VLOOKUP(Q64,'Rotas x Madrugada'!A:C,2,0)</f>
        <v>NA</v>
      </c>
      <c r="B64" t="str">
        <f>VLOOKUP(Q64,'Rotas x Madrugada'!A:C,3,0)</f>
        <v>Não</v>
      </c>
      <c r="D64" s="19">
        <f t="shared" si="0"/>
        <v>46156</v>
      </c>
      <c r="E64" s="19">
        <f>IF(A64="RETIRA",Z64,VLOOKUP(Q64,'Rotas x Madrugada'!A:D,4,0))</f>
        <v>46146</v>
      </c>
      <c r="F64" s="19">
        <f>IF(A64="RETIRA",Z64,Z64+2)</f>
        <v>46156</v>
      </c>
      <c r="G64" s="19" t="str">
        <f>CONCATENATE(U64,"-",V64)</f>
        <v>INC06-TF</v>
      </c>
      <c r="H64" s="19" t="str">
        <f t="shared" ca="1" si="1"/>
        <v>URGENTE</v>
      </c>
      <c r="I64" s="46">
        <f ca="1">Z64-$B$1</f>
        <v>-3</v>
      </c>
      <c r="J64" s="46">
        <f>VLOOKUP(G64,'D. Produção'!A:B,2,)</f>
        <v>2</v>
      </c>
      <c r="K64" s="87">
        <v>334581</v>
      </c>
      <c r="L64" s="88" t="s">
        <v>61</v>
      </c>
      <c r="M64" s="87">
        <v>1</v>
      </c>
      <c r="N64" s="87">
        <v>5447799</v>
      </c>
      <c r="O64" s="88" t="s">
        <v>35</v>
      </c>
      <c r="P64" s="88" t="s">
        <v>451</v>
      </c>
      <c r="Q64" s="88" t="s">
        <v>142</v>
      </c>
      <c r="R64" s="89">
        <v>0.28289999999999998</v>
      </c>
      <c r="S64" s="89">
        <v>4.2435</v>
      </c>
      <c r="T64" s="87">
        <v>1</v>
      </c>
      <c r="U64" s="88" t="s">
        <v>185</v>
      </c>
      <c r="V64" s="88" t="s">
        <v>96</v>
      </c>
      <c r="W64" s="90">
        <v>943</v>
      </c>
      <c r="X64" s="90">
        <v>300</v>
      </c>
      <c r="Y64" s="91">
        <v>46148.679074270833</v>
      </c>
      <c r="Z64" s="92">
        <v>46154</v>
      </c>
      <c r="AA64" s="93"/>
      <c r="AB64" s="93"/>
      <c r="AC64" s="93"/>
      <c r="AD64" s="93"/>
      <c r="AE64" s="94" t="s">
        <v>40</v>
      </c>
      <c r="AF64" s="94" t="s">
        <v>40</v>
      </c>
      <c r="AG64" s="94" t="s">
        <v>40</v>
      </c>
      <c r="AH64" s="94" t="s">
        <v>40</v>
      </c>
      <c r="AI64" s="94" t="s">
        <v>40</v>
      </c>
      <c r="AJ64" s="94" t="s">
        <v>40</v>
      </c>
      <c r="AK64" s="94" t="s">
        <v>40</v>
      </c>
      <c r="AL64" s="93"/>
      <c r="AM64" s="93"/>
      <c r="AN64" s="94" t="s">
        <v>40</v>
      </c>
      <c r="AO64" s="94" t="s">
        <v>40</v>
      </c>
      <c r="AP64" s="94" t="s">
        <v>40</v>
      </c>
      <c r="AQ64" s="94" t="s">
        <v>40</v>
      </c>
      <c r="AR64" s="93"/>
    </row>
    <row r="65" spans="1:44" ht="42">
      <c r="A65" t="str">
        <f>VLOOKUP(Q65,'Rotas x Madrugada'!A:C,2,0)</f>
        <v>NA</v>
      </c>
      <c r="B65" t="str">
        <f>VLOOKUP(Q65,'Rotas x Madrugada'!A:C,3,0)</f>
        <v>Não</v>
      </c>
      <c r="D65" s="19">
        <f t="shared" si="0"/>
        <v>46156</v>
      </c>
      <c r="E65" s="19">
        <f>IF(A65="RETIRA",Z65,VLOOKUP(Q65,'Rotas x Madrugada'!A:D,4,0))</f>
        <v>46146</v>
      </c>
      <c r="F65" s="19">
        <f>IF(A65="RETIRA",Z65,Z65+2)</f>
        <v>46156</v>
      </c>
      <c r="G65" s="19" t="str">
        <f>CONCATENATE(U65,"-",V65)</f>
        <v>ESI04-EFK</v>
      </c>
      <c r="H65" s="19" t="e">
        <f t="shared" ca="1" si="1"/>
        <v>#N/A</v>
      </c>
      <c r="I65" s="46">
        <f ca="1">Z65-$B$1</f>
        <v>-3</v>
      </c>
      <c r="J65" s="46" t="e">
        <f>VLOOKUP(G65,'D. Produção'!A:B,2,)</f>
        <v>#N/A</v>
      </c>
      <c r="K65" s="95">
        <v>334924</v>
      </c>
      <c r="L65" s="96" t="s">
        <v>61</v>
      </c>
      <c r="M65" s="95">
        <v>1</v>
      </c>
      <c r="N65" s="95">
        <v>5450146</v>
      </c>
      <c r="O65" s="96" t="s">
        <v>35</v>
      </c>
      <c r="P65" s="96" t="s">
        <v>334</v>
      </c>
      <c r="Q65" s="96" t="s">
        <v>142</v>
      </c>
      <c r="R65" s="97">
        <v>1.675</v>
      </c>
      <c r="S65" s="97">
        <v>16.75</v>
      </c>
      <c r="T65" s="95">
        <v>1</v>
      </c>
      <c r="U65" s="96" t="s">
        <v>212</v>
      </c>
      <c r="V65" s="96" t="s">
        <v>492</v>
      </c>
      <c r="W65" s="98">
        <v>1340</v>
      </c>
      <c r="X65" s="98">
        <v>1250</v>
      </c>
      <c r="Y65" s="99">
        <v>46149.705090393516</v>
      </c>
      <c r="Z65" s="100">
        <v>46154</v>
      </c>
      <c r="AA65" s="101"/>
      <c r="AB65" s="101"/>
      <c r="AC65" s="101"/>
      <c r="AD65" s="101"/>
      <c r="AE65" s="102" t="s">
        <v>40</v>
      </c>
      <c r="AF65" s="102" t="s">
        <v>40</v>
      </c>
      <c r="AG65" s="102" t="s">
        <v>40</v>
      </c>
      <c r="AH65" s="102" t="s">
        <v>40</v>
      </c>
      <c r="AI65" s="102" t="s">
        <v>40</v>
      </c>
      <c r="AJ65" s="102" t="s">
        <v>40</v>
      </c>
      <c r="AK65" s="102" t="s">
        <v>40</v>
      </c>
      <c r="AL65" s="101"/>
      <c r="AM65" s="102" t="s">
        <v>40</v>
      </c>
      <c r="AN65" s="101"/>
      <c r="AO65" s="102" t="s">
        <v>40</v>
      </c>
      <c r="AP65" s="101"/>
      <c r="AQ65" s="102" t="s">
        <v>40</v>
      </c>
      <c r="AR65" s="101"/>
    </row>
    <row r="66" spans="1:44" ht="21">
      <c r="A66" t="str">
        <f>VLOOKUP(Q66,'Rotas x Madrugada'!A:C,2,0)</f>
        <v>Retira</v>
      </c>
      <c r="B66" t="str">
        <f>VLOOKUP(Q66,'Rotas x Madrugada'!A:C,3,0)</f>
        <v>Não</v>
      </c>
      <c r="D66" s="19">
        <f t="shared" si="0"/>
        <v>46154</v>
      </c>
      <c r="E66" s="19">
        <f>IF(A66="RETIRA",Z66,VLOOKUP(Q66,'Rotas x Madrugada'!A:D,4,0))</f>
        <v>46154</v>
      </c>
      <c r="F66" s="19">
        <f>IF(A66="RETIRA",Z66,Z66+2)</f>
        <v>46154</v>
      </c>
      <c r="G66" s="19" t="str">
        <f>CONCATENATE(U66,"-",V66)</f>
        <v>ESI04-EF</v>
      </c>
      <c r="H66" s="19" t="str">
        <f t="shared" ca="1" si="1"/>
        <v>URGENTE</v>
      </c>
      <c r="I66" s="46">
        <f ca="1">Z66-$B$1</f>
        <v>-3</v>
      </c>
      <c r="J66" s="46">
        <f>VLOOKUP(G66,'D. Produção'!A:B,2,)</f>
        <v>1</v>
      </c>
      <c r="K66" s="87">
        <v>335558</v>
      </c>
      <c r="L66" s="88" t="s">
        <v>61</v>
      </c>
      <c r="M66" s="87">
        <v>1</v>
      </c>
      <c r="N66" s="87">
        <v>5453415</v>
      </c>
      <c r="O66" s="88" t="s">
        <v>35</v>
      </c>
      <c r="P66" s="88" t="s">
        <v>457</v>
      </c>
      <c r="Q66" s="88" t="s">
        <v>62</v>
      </c>
      <c r="R66" s="89">
        <v>3.3965999999999998</v>
      </c>
      <c r="S66" s="89">
        <v>33.966000000000001</v>
      </c>
      <c r="T66" s="87">
        <v>1</v>
      </c>
      <c r="U66" s="88" t="s">
        <v>212</v>
      </c>
      <c r="V66" s="88" t="s">
        <v>320</v>
      </c>
      <c r="W66" s="90">
        <v>1800</v>
      </c>
      <c r="X66" s="90">
        <v>1887</v>
      </c>
      <c r="Y66" s="91">
        <v>46153.485840740737</v>
      </c>
      <c r="Z66" s="92">
        <v>46154</v>
      </c>
      <c r="AA66" s="93"/>
      <c r="AB66" s="93"/>
      <c r="AC66" s="93"/>
      <c r="AD66" s="93"/>
      <c r="AE66" s="94" t="s">
        <v>40</v>
      </c>
      <c r="AF66" s="94" t="s">
        <v>40</v>
      </c>
      <c r="AG66" s="94" t="s">
        <v>40</v>
      </c>
      <c r="AH66" s="94" t="s">
        <v>40</v>
      </c>
      <c r="AI66" s="94" t="s">
        <v>40</v>
      </c>
      <c r="AJ66" s="94" t="s">
        <v>40</v>
      </c>
      <c r="AK66" s="94" t="s">
        <v>40</v>
      </c>
      <c r="AL66" s="93"/>
      <c r="AM66" s="94" t="s">
        <v>40</v>
      </c>
      <c r="AN66" s="94" t="s">
        <v>40</v>
      </c>
      <c r="AO66" s="94" t="s">
        <v>40</v>
      </c>
      <c r="AP66" s="93"/>
      <c r="AQ66" s="94" t="s">
        <v>40</v>
      </c>
      <c r="AR66" s="93"/>
    </row>
    <row r="67" spans="1:44" ht="21">
      <c r="A67" t="str">
        <f>VLOOKUP(Q67,'Rotas x Madrugada'!A:C,2,0)</f>
        <v>Retira</v>
      </c>
      <c r="B67" t="str">
        <f>VLOOKUP(Q67,'Rotas x Madrugada'!A:C,3,0)</f>
        <v>Não</v>
      </c>
      <c r="D67" s="19">
        <f t="shared" si="0"/>
        <v>46154</v>
      </c>
      <c r="E67" s="19">
        <f>IF(A67="RETIRA",Z67,VLOOKUP(Q67,'Rotas x Madrugada'!A:D,4,0))</f>
        <v>46154</v>
      </c>
      <c r="F67" s="19">
        <f>IF(A67="RETIRA",Z67,Z67+2)</f>
        <v>46154</v>
      </c>
      <c r="G67" s="19" t="str">
        <f>CONCATENATE(U67,"-",V67)</f>
        <v>ESI04-EF</v>
      </c>
      <c r="H67" s="19" t="str">
        <f t="shared" ca="1" si="1"/>
        <v>URGENTE</v>
      </c>
      <c r="I67" s="46">
        <f ca="1">Z67-$B$1</f>
        <v>-3</v>
      </c>
      <c r="J67" s="46">
        <f>VLOOKUP(G67,'D. Produção'!A:B,2,)</f>
        <v>1</v>
      </c>
      <c r="K67" s="95">
        <v>335558</v>
      </c>
      <c r="L67" s="96" t="s">
        <v>121</v>
      </c>
      <c r="M67" s="95">
        <v>2</v>
      </c>
      <c r="N67" s="95">
        <v>5453416</v>
      </c>
      <c r="O67" s="96" t="s">
        <v>35</v>
      </c>
      <c r="P67" s="96" t="s">
        <v>457</v>
      </c>
      <c r="Q67" s="96" t="s">
        <v>62</v>
      </c>
      <c r="R67" s="97">
        <v>0.80510000000000004</v>
      </c>
      <c r="S67" s="97">
        <v>8.0513999999999992</v>
      </c>
      <c r="T67" s="95">
        <v>1</v>
      </c>
      <c r="U67" s="96" t="s">
        <v>212</v>
      </c>
      <c r="V67" s="96" t="s">
        <v>320</v>
      </c>
      <c r="W67" s="98">
        <v>994</v>
      </c>
      <c r="X67" s="98">
        <v>810</v>
      </c>
      <c r="Y67" s="99">
        <v>46153.485840740737</v>
      </c>
      <c r="Z67" s="100">
        <v>46154</v>
      </c>
      <c r="AA67" s="101"/>
      <c r="AB67" s="101"/>
      <c r="AC67" s="101"/>
      <c r="AD67" s="101"/>
      <c r="AE67" s="102" t="s">
        <v>40</v>
      </c>
      <c r="AF67" s="102" t="s">
        <v>40</v>
      </c>
      <c r="AG67" s="102" t="s">
        <v>40</v>
      </c>
      <c r="AH67" s="102" t="s">
        <v>40</v>
      </c>
      <c r="AI67" s="102" t="s">
        <v>40</v>
      </c>
      <c r="AJ67" s="102" t="s">
        <v>40</v>
      </c>
      <c r="AK67" s="102" t="s">
        <v>40</v>
      </c>
      <c r="AL67" s="101"/>
      <c r="AM67" s="102" t="s">
        <v>40</v>
      </c>
      <c r="AN67" s="102" t="s">
        <v>40</v>
      </c>
      <c r="AO67" s="102" t="s">
        <v>40</v>
      </c>
      <c r="AP67" s="101"/>
      <c r="AQ67" s="102" t="s">
        <v>40</v>
      </c>
      <c r="AR67" s="101"/>
    </row>
    <row r="68" spans="1:44" ht="21">
      <c r="A68" t="str">
        <f>VLOOKUP(Q68,'Rotas x Madrugada'!A:C,2,0)</f>
        <v>Retira</v>
      </c>
      <c r="B68" t="str">
        <f>VLOOKUP(Q68,'Rotas x Madrugada'!A:C,3,0)</f>
        <v>Não</v>
      </c>
      <c r="D68" s="19">
        <f t="shared" ref="D68:D131" si="2">IF(E68&gt;F68,E68,F68)</f>
        <v>46154</v>
      </c>
      <c r="E68" s="19">
        <f>IF(A68="RETIRA",Z68,VLOOKUP(Q68,'Rotas x Madrugada'!A:D,4,0))</f>
        <v>46154</v>
      </c>
      <c r="F68" s="19">
        <f>IF(A68="RETIRA",Z68,Z68+2)</f>
        <v>46154</v>
      </c>
      <c r="G68" s="19" t="str">
        <f>CONCATENATE(U68,"-",V68)</f>
        <v>ESI04-EF</v>
      </c>
      <c r="H68" s="19" t="str">
        <f t="shared" ca="1" si="1"/>
        <v>URGENTE</v>
      </c>
      <c r="I68" s="46">
        <f ca="1">Z68-$B$1</f>
        <v>-3</v>
      </c>
      <c r="J68" s="46">
        <f>VLOOKUP(G68,'D. Produção'!A:B,2,)</f>
        <v>1</v>
      </c>
      <c r="K68" s="87">
        <v>335558</v>
      </c>
      <c r="L68" s="88" t="s">
        <v>143</v>
      </c>
      <c r="M68" s="87">
        <v>3</v>
      </c>
      <c r="N68" s="87">
        <v>5453417</v>
      </c>
      <c r="O68" s="88" t="s">
        <v>35</v>
      </c>
      <c r="P68" s="88" t="s">
        <v>457</v>
      </c>
      <c r="Q68" s="88" t="s">
        <v>62</v>
      </c>
      <c r="R68" s="89">
        <v>0.69169999999999998</v>
      </c>
      <c r="S68" s="89">
        <v>6.9173999999999998</v>
      </c>
      <c r="T68" s="87">
        <v>1</v>
      </c>
      <c r="U68" s="88" t="s">
        <v>212</v>
      </c>
      <c r="V68" s="88" t="s">
        <v>320</v>
      </c>
      <c r="W68" s="90">
        <v>854</v>
      </c>
      <c r="X68" s="90">
        <v>810</v>
      </c>
      <c r="Y68" s="91">
        <v>46153.485840740737</v>
      </c>
      <c r="Z68" s="92">
        <v>46154</v>
      </c>
      <c r="AA68" s="93"/>
      <c r="AB68" s="93"/>
      <c r="AC68" s="93"/>
      <c r="AD68" s="93"/>
      <c r="AE68" s="94" t="s">
        <v>40</v>
      </c>
      <c r="AF68" s="94" t="s">
        <v>40</v>
      </c>
      <c r="AG68" s="94" t="s">
        <v>40</v>
      </c>
      <c r="AH68" s="94" t="s">
        <v>40</v>
      </c>
      <c r="AI68" s="94" t="s">
        <v>40</v>
      </c>
      <c r="AJ68" s="94" t="s">
        <v>40</v>
      </c>
      <c r="AK68" s="94" t="s">
        <v>40</v>
      </c>
      <c r="AL68" s="93"/>
      <c r="AM68" s="94" t="s">
        <v>40</v>
      </c>
      <c r="AN68" s="94" t="s">
        <v>40</v>
      </c>
      <c r="AO68" s="94" t="s">
        <v>40</v>
      </c>
      <c r="AP68" s="93"/>
      <c r="AQ68" s="94" t="s">
        <v>40</v>
      </c>
      <c r="AR68" s="93"/>
    </row>
    <row r="69" spans="1:44" ht="21">
      <c r="A69" t="str">
        <f>VLOOKUP(Q69,'Rotas x Madrugada'!A:C,2,0)</f>
        <v>Retira</v>
      </c>
      <c r="B69" t="str">
        <f>VLOOKUP(Q69,'Rotas x Madrugada'!A:C,3,0)</f>
        <v>Não</v>
      </c>
      <c r="D69" s="19">
        <f t="shared" si="2"/>
        <v>46154</v>
      </c>
      <c r="E69" s="19">
        <f>IF(A69="RETIRA",Z69,VLOOKUP(Q69,'Rotas x Madrugada'!A:D,4,0))</f>
        <v>46154</v>
      </c>
      <c r="F69" s="19">
        <f>IF(A69="RETIRA",Z69,Z69+2)</f>
        <v>46154</v>
      </c>
      <c r="G69" s="19" t="str">
        <f>CONCATENATE(U69,"-",V69)</f>
        <v>ESI04-EF</v>
      </c>
      <c r="H69" s="19" t="str">
        <f t="shared" ref="H69:H132" ca="1" si="3">IF(I69&lt;-10,"PROBLEMA",IF(I69&lt;J69,"URGENTE",IF(I69=J69,"PRODUZIR","OK")))</f>
        <v>URGENTE</v>
      </c>
      <c r="I69" s="46">
        <f ca="1">Z69-$B$1</f>
        <v>-3</v>
      </c>
      <c r="J69" s="46">
        <f>VLOOKUP(G69,'D. Produção'!A:B,2,)</f>
        <v>1</v>
      </c>
      <c r="K69" s="95">
        <v>335559</v>
      </c>
      <c r="L69" s="96" t="s">
        <v>61</v>
      </c>
      <c r="M69" s="95">
        <v>1</v>
      </c>
      <c r="N69" s="95">
        <v>5453418</v>
      </c>
      <c r="O69" s="96" t="s">
        <v>35</v>
      </c>
      <c r="P69" s="96" t="s">
        <v>457</v>
      </c>
      <c r="Q69" s="96" t="s">
        <v>62</v>
      </c>
      <c r="R69" s="97">
        <v>0.88500000000000001</v>
      </c>
      <c r="S69" s="97">
        <v>8.85</v>
      </c>
      <c r="T69" s="95">
        <v>1</v>
      </c>
      <c r="U69" s="96" t="s">
        <v>212</v>
      </c>
      <c r="V69" s="96" t="s">
        <v>320</v>
      </c>
      <c r="W69" s="98">
        <v>1000</v>
      </c>
      <c r="X69" s="98">
        <v>885</v>
      </c>
      <c r="Y69" s="99">
        <v>46153.485842592592</v>
      </c>
      <c r="Z69" s="100">
        <v>46154</v>
      </c>
      <c r="AA69" s="101"/>
      <c r="AB69" s="101"/>
      <c r="AC69" s="101"/>
      <c r="AD69" s="101"/>
      <c r="AE69" s="102" t="s">
        <v>40</v>
      </c>
      <c r="AF69" s="102" t="s">
        <v>40</v>
      </c>
      <c r="AG69" s="102" t="s">
        <v>40</v>
      </c>
      <c r="AH69" s="102" t="s">
        <v>40</v>
      </c>
      <c r="AI69" s="102" t="s">
        <v>40</v>
      </c>
      <c r="AJ69" s="102" t="s">
        <v>40</v>
      </c>
      <c r="AK69" s="102" t="s">
        <v>40</v>
      </c>
      <c r="AL69" s="101"/>
      <c r="AM69" s="102" t="s">
        <v>40</v>
      </c>
      <c r="AN69" s="102" t="s">
        <v>40</v>
      </c>
      <c r="AO69" s="102" t="s">
        <v>40</v>
      </c>
      <c r="AP69" s="101"/>
      <c r="AQ69" s="102" t="s">
        <v>40</v>
      </c>
      <c r="AR69" s="101"/>
    </row>
    <row r="70" spans="1:44" ht="21">
      <c r="A70" t="str">
        <f>VLOOKUP(Q70,'Rotas x Madrugada'!A:C,2,0)</f>
        <v>Retira</v>
      </c>
      <c r="B70" t="str">
        <f>VLOOKUP(Q70,'Rotas x Madrugada'!A:C,3,0)</f>
        <v>Não</v>
      </c>
      <c r="D70" s="19">
        <f t="shared" si="2"/>
        <v>46154</v>
      </c>
      <c r="E70" s="19">
        <f>IF(A70="RETIRA",Z70,VLOOKUP(Q70,'Rotas x Madrugada'!A:D,4,0))</f>
        <v>46154</v>
      </c>
      <c r="F70" s="19">
        <f>IF(A70="RETIRA",Z70,Z70+2)</f>
        <v>46154</v>
      </c>
      <c r="G70" s="19" t="str">
        <f>CONCATENATE(U70,"-",V70)</f>
        <v>ESI04-EF</v>
      </c>
      <c r="H70" s="19" t="str">
        <f t="shared" ca="1" si="3"/>
        <v>URGENTE</v>
      </c>
      <c r="I70" s="46">
        <f ca="1">Z70-$B$1</f>
        <v>-3</v>
      </c>
      <c r="J70" s="46">
        <f>VLOOKUP(G70,'D. Produção'!A:B,2,)</f>
        <v>1</v>
      </c>
      <c r="K70" s="87">
        <v>335666</v>
      </c>
      <c r="L70" s="88" t="s">
        <v>61</v>
      </c>
      <c r="M70" s="87">
        <v>1</v>
      </c>
      <c r="N70" s="87">
        <v>5454268</v>
      </c>
      <c r="O70" s="88" t="s">
        <v>35</v>
      </c>
      <c r="P70" s="88" t="s">
        <v>569</v>
      </c>
      <c r="Q70" s="88" t="s">
        <v>62</v>
      </c>
      <c r="R70" s="89">
        <v>1.4704999999999999</v>
      </c>
      <c r="S70" s="89">
        <v>14.705</v>
      </c>
      <c r="T70" s="87">
        <v>1</v>
      </c>
      <c r="U70" s="88" t="s">
        <v>212</v>
      </c>
      <c r="V70" s="88" t="s">
        <v>320</v>
      </c>
      <c r="W70" s="90">
        <v>1730</v>
      </c>
      <c r="X70" s="90">
        <v>850</v>
      </c>
      <c r="Y70" s="91">
        <v>46153.746153472224</v>
      </c>
      <c r="Z70" s="92">
        <v>46154</v>
      </c>
      <c r="AA70" s="93"/>
      <c r="AB70" s="93"/>
      <c r="AC70" s="93"/>
      <c r="AD70" s="93"/>
      <c r="AE70" s="94" t="s">
        <v>40</v>
      </c>
      <c r="AF70" s="94" t="s">
        <v>40</v>
      </c>
      <c r="AG70" s="94" t="s">
        <v>40</v>
      </c>
      <c r="AH70" s="94" t="s">
        <v>40</v>
      </c>
      <c r="AI70" s="94" t="s">
        <v>40</v>
      </c>
      <c r="AJ70" s="94" t="s">
        <v>40</v>
      </c>
      <c r="AK70" s="94" t="s">
        <v>40</v>
      </c>
      <c r="AL70" s="93"/>
      <c r="AM70" s="94" t="s">
        <v>40</v>
      </c>
      <c r="AN70" s="94" t="s">
        <v>40</v>
      </c>
      <c r="AO70" s="94" t="s">
        <v>40</v>
      </c>
      <c r="AP70" s="93"/>
      <c r="AQ70" s="94" t="s">
        <v>40</v>
      </c>
      <c r="AR70" s="93"/>
    </row>
    <row r="71" spans="1:44">
      <c r="A71" t="str">
        <f>VLOOKUP(Q71,'Rotas x Madrugada'!A:C,2,0)</f>
        <v>Q</v>
      </c>
      <c r="B71" t="str">
        <f>VLOOKUP(Q71,'Rotas x Madrugada'!A:C,3,0)</f>
        <v>Não</v>
      </c>
      <c r="D71" s="19">
        <f t="shared" si="2"/>
        <v>46157</v>
      </c>
      <c r="E71" s="19">
        <f>IF(A71="RETIRA",Z71,VLOOKUP(Q71,'Rotas x Madrugada'!A:D,4,0))</f>
        <v>46150</v>
      </c>
      <c r="F71" s="19">
        <f>IF(A71="RETIRA",Z71,Z71+2)</f>
        <v>46157</v>
      </c>
      <c r="G71" s="19" t="str">
        <f>CONCATENATE(U71,"-",V71)</f>
        <v>LMINC08-PF</v>
      </c>
      <c r="H71" s="19" t="str">
        <f t="shared" ca="1" si="3"/>
        <v>URGENTE</v>
      </c>
      <c r="I71" s="46">
        <f ca="1">Z71-$B$1</f>
        <v>-2</v>
      </c>
      <c r="J71" s="46">
        <f>VLOOKUP(G71,'D. Produção'!A:B,2,)</f>
        <v>4</v>
      </c>
      <c r="K71" s="95">
        <v>331292</v>
      </c>
      <c r="L71" s="96" t="s">
        <v>143</v>
      </c>
      <c r="M71" s="95">
        <v>3</v>
      </c>
      <c r="N71" s="95">
        <v>5422833</v>
      </c>
      <c r="O71" s="96" t="s">
        <v>35</v>
      </c>
      <c r="P71" s="96" t="s">
        <v>327</v>
      </c>
      <c r="Q71" s="96" t="s">
        <v>226</v>
      </c>
      <c r="R71" s="97">
        <v>2.0766</v>
      </c>
      <c r="S71" s="97">
        <v>41.532499999999999</v>
      </c>
      <c r="T71" s="95">
        <v>1</v>
      </c>
      <c r="U71" s="96" t="s">
        <v>251</v>
      </c>
      <c r="V71" s="96" t="s">
        <v>39</v>
      </c>
      <c r="W71" s="98">
        <v>766</v>
      </c>
      <c r="X71" s="98">
        <v>2711</v>
      </c>
      <c r="Y71" s="99">
        <v>46142.650457986114</v>
      </c>
      <c r="Z71" s="100">
        <v>46155</v>
      </c>
      <c r="AA71" s="101"/>
      <c r="AB71" s="101"/>
      <c r="AC71" s="101"/>
      <c r="AD71" s="102" t="s">
        <v>40</v>
      </c>
      <c r="AE71" s="102" t="s">
        <v>40</v>
      </c>
      <c r="AF71" s="102" t="s">
        <v>40</v>
      </c>
      <c r="AG71" s="102" t="s">
        <v>40</v>
      </c>
      <c r="AH71" s="102" t="s">
        <v>40</v>
      </c>
      <c r="AI71" s="102" t="s">
        <v>40</v>
      </c>
      <c r="AJ71" s="102" t="s">
        <v>40</v>
      </c>
      <c r="AK71" s="102" t="s">
        <v>40</v>
      </c>
      <c r="AL71" s="102" t="s">
        <v>40</v>
      </c>
      <c r="AM71" s="102" t="s">
        <v>40</v>
      </c>
      <c r="AN71" s="102" t="s">
        <v>40</v>
      </c>
      <c r="AO71" s="102" t="s">
        <v>40</v>
      </c>
      <c r="AP71" s="102" t="s">
        <v>40</v>
      </c>
      <c r="AQ71" s="102" t="s">
        <v>40</v>
      </c>
      <c r="AR71" s="101"/>
    </row>
    <row r="72" spans="1:44">
      <c r="A72" t="str">
        <f>VLOOKUP(Q72,'Rotas x Madrugada'!A:C,2,0)</f>
        <v>Q</v>
      </c>
      <c r="B72" t="str">
        <f>VLOOKUP(Q72,'Rotas x Madrugada'!A:C,3,0)</f>
        <v>Não</v>
      </c>
      <c r="D72" s="19">
        <f t="shared" si="2"/>
        <v>46157</v>
      </c>
      <c r="E72" s="19">
        <f>IF(A72="RETIRA",Z72,VLOOKUP(Q72,'Rotas x Madrugada'!A:D,4,0))</f>
        <v>46150</v>
      </c>
      <c r="F72" s="19">
        <f>IF(A72="RETIRA",Z72,Z72+2)</f>
        <v>46157</v>
      </c>
      <c r="G72" s="19" t="str">
        <f>CONCATENATE(U72,"-",V72)</f>
        <v>LMINC08-PF</v>
      </c>
      <c r="H72" s="19" t="str">
        <f t="shared" ca="1" si="3"/>
        <v>URGENTE</v>
      </c>
      <c r="I72" s="46">
        <f ca="1">Z72-$B$1</f>
        <v>-2</v>
      </c>
      <c r="J72" s="46">
        <f>VLOOKUP(G72,'D. Produção'!A:B,2,)</f>
        <v>4</v>
      </c>
      <c r="K72" s="87">
        <v>331292</v>
      </c>
      <c r="L72" s="88" t="s">
        <v>132</v>
      </c>
      <c r="M72" s="87">
        <v>4</v>
      </c>
      <c r="N72" s="87">
        <v>5422834</v>
      </c>
      <c r="O72" s="88" t="s">
        <v>35</v>
      </c>
      <c r="P72" s="88" t="s">
        <v>327</v>
      </c>
      <c r="Q72" s="88" t="s">
        <v>226</v>
      </c>
      <c r="R72" s="89">
        <v>2.0766</v>
      </c>
      <c r="S72" s="89">
        <v>41.532499999999999</v>
      </c>
      <c r="T72" s="87">
        <v>1</v>
      </c>
      <c r="U72" s="88" t="s">
        <v>251</v>
      </c>
      <c r="V72" s="88" t="s">
        <v>39</v>
      </c>
      <c r="W72" s="90">
        <v>766</v>
      </c>
      <c r="X72" s="90">
        <v>2711</v>
      </c>
      <c r="Y72" s="91">
        <v>46142.650457986114</v>
      </c>
      <c r="Z72" s="92">
        <v>46155</v>
      </c>
      <c r="AA72" s="93"/>
      <c r="AB72" s="93"/>
      <c r="AC72" s="93"/>
      <c r="AD72" s="94" t="s">
        <v>40</v>
      </c>
      <c r="AE72" s="94" t="s">
        <v>40</v>
      </c>
      <c r="AF72" s="94" t="s">
        <v>40</v>
      </c>
      <c r="AG72" s="94" t="s">
        <v>40</v>
      </c>
      <c r="AH72" s="94" t="s">
        <v>40</v>
      </c>
      <c r="AI72" s="94" t="s">
        <v>40</v>
      </c>
      <c r="AJ72" s="94" t="s">
        <v>40</v>
      </c>
      <c r="AK72" s="94" t="s">
        <v>40</v>
      </c>
      <c r="AL72" s="94" t="s">
        <v>40</v>
      </c>
      <c r="AM72" s="94" t="s">
        <v>40</v>
      </c>
      <c r="AN72" s="94" t="s">
        <v>40</v>
      </c>
      <c r="AO72" s="94" t="s">
        <v>40</v>
      </c>
      <c r="AP72" s="94" t="s">
        <v>40</v>
      </c>
      <c r="AQ72" s="94" t="s">
        <v>40</v>
      </c>
      <c r="AR72" s="93"/>
    </row>
    <row r="73" spans="1:44" ht="31.5">
      <c r="A73" t="str">
        <f>VLOOKUP(Q73,'Rotas x Madrugada'!A:C,2,0)</f>
        <v>J</v>
      </c>
      <c r="B73" t="str">
        <f>VLOOKUP(Q73,'Rotas x Madrugada'!A:C,3,0)</f>
        <v>Sim</v>
      </c>
      <c r="D73" s="19">
        <f t="shared" si="2"/>
        <v>46157</v>
      </c>
      <c r="E73" s="19">
        <f>IF(A73="RETIRA",Z73,VLOOKUP(Q73,'Rotas x Madrugada'!A:D,4,0))</f>
        <v>46146</v>
      </c>
      <c r="F73" s="19">
        <f>IF(A73="RETIRA",Z73,Z73+2)</f>
        <v>46157</v>
      </c>
      <c r="G73" s="19" t="str">
        <f>CONCATENATE(U73,"-",V73)</f>
        <v>LMLT06-PF</v>
      </c>
      <c r="H73" s="19" t="str">
        <f t="shared" ca="1" si="3"/>
        <v>URGENTE</v>
      </c>
      <c r="I73" s="46">
        <f ca="1">Z73-$B$1</f>
        <v>-2</v>
      </c>
      <c r="J73" s="46">
        <f>VLOOKUP(G73,'D. Produção'!A:B,2,)</f>
        <v>4</v>
      </c>
      <c r="K73" s="95">
        <v>332602</v>
      </c>
      <c r="L73" s="96" t="s">
        <v>61</v>
      </c>
      <c r="M73" s="95">
        <v>1</v>
      </c>
      <c r="N73" s="95">
        <v>5434106</v>
      </c>
      <c r="O73" s="96" t="s">
        <v>35</v>
      </c>
      <c r="P73" s="96" t="s">
        <v>257</v>
      </c>
      <c r="Q73" s="96" t="s">
        <v>168</v>
      </c>
      <c r="R73" s="97">
        <v>1.7392000000000001</v>
      </c>
      <c r="S73" s="97">
        <v>26.088799999999999</v>
      </c>
      <c r="T73" s="95">
        <v>1</v>
      </c>
      <c r="U73" s="96" t="s">
        <v>197</v>
      </c>
      <c r="V73" s="96" t="s">
        <v>39</v>
      </c>
      <c r="W73" s="98">
        <v>750</v>
      </c>
      <c r="X73" s="98">
        <v>2319</v>
      </c>
      <c r="Y73" s="99">
        <v>46140.554156481485</v>
      </c>
      <c r="Z73" s="100">
        <v>46155</v>
      </c>
      <c r="AA73" s="101"/>
      <c r="AB73" s="101"/>
      <c r="AC73" s="101"/>
      <c r="AD73" s="102" t="s">
        <v>40</v>
      </c>
      <c r="AE73" s="102" t="s">
        <v>40</v>
      </c>
      <c r="AF73" s="102" t="s">
        <v>40</v>
      </c>
      <c r="AG73" s="102" t="s">
        <v>40</v>
      </c>
      <c r="AH73" s="102" t="s">
        <v>40</v>
      </c>
      <c r="AI73" s="102" t="s">
        <v>40</v>
      </c>
      <c r="AJ73" s="102" t="s">
        <v>40</v>
      </c>
      <c r="AK73" s="102" t="s">
        <v>40</v>
      </c>
      <c r="AL73" s="102" t="s">
        <v>40</v>
      </c>
      <c r="AM73" s="102" t="s">
        <v>40</v>
      </c>
      <c r="AN73" s="102" t="s">
        <v>40</v>
      </c>
      <c r="AO73" s="102" t="s">
        <v>40</v>
      </c>
      <c r="AP73" s="102" t="s">
        <v>40</v>
      </c>
      <c r="AQ73" s="102" t="s">
        <v>40</v>
      </c>
      <c r="AR73" s="101"/>
    </row>
    <row r="74" spans="1:44" ht="31.5">
      <c r="A74" t="str">
        <f>VLOOKUP(Q74,'Rotas x Madrugada'!A:C,2,0)</f>
        <v>J</v>
      </c>
      <c r="B74" t="str">
        <f>VLOOKUP(Q74,'Rotas x Madrugada'!A:C,3,0)</f>
        <v>Sim</v>
      </c>
      <c r="D74" s="19">
        <f t="shared" si="2"/>
        <v>46157</v>
      </c>
      <c r="E74" s="19">
        <f>IF(A74="RETIRA",Z74,VLOOKUP(Q74,'Rotas x Madrugada'!A:D,4,0))</f>
        <v>46146</v>
      </c>
      <c r="F74" s="19">
        <f>IF(A74="RETIRA",Z74,Z74+2)</f>
        <v>46157</v>
      </c>
      <c r="G74" s="19" t="str">
        <f>CONCATENATE(U74,"-",V74)</f>
        <v>LMLT06-PF</v>
      </c>
      <c r="H74" s="19" t="str">
        <f t="shared" ca="1" si="3"/>
        <v>URGENTE</v>
      </c>
      <c r="I74" s="46">
        <f ca="1">Z74-$B$1</f>
        <v>-2</v>
      </c>
      <c r="J74" s="46">
        <f>VLOOKUP(G74,'D. Produção'!A:B,2,)</f>
        <v>4</v>
      </c>
      <c r="K74" s="87">
        <v>332602</v>
      </c>
      <c r="L74" s="88" t="s">
        <v>121</v>
      </c>
      <c r="M74" s="87">
        <v>2</v>
      </c>
      <c r="N74" s="87">
        <v>5434107</v>
      </c>
      <c r="O74" s="88" t="s">
        <v>35</v>
      </c>
      <c r="P74" s="88" t="s">
        <v>257</v>
      </c>
      <c r="Q74" s="88" t="s">
        <v>168</v>
      </c>
      <c r="R74" s="89">
        <v>1.3003</v>
      </c>
      <c r="S74" s="89">
        <v>19.504300000000001</v>
      </c>
      <c r="T74" s="87">
        <v>1</v>
      </c>
      <c r="U74" s="88" t="s">
        <v>197</v>
      </c>
      <c r="V74" s="88" t="s">
        <v>39</v>
      </c>
      <c r="W74" s="90">
        <v>684</v>
      </c>
      <c r="X74" s="90">
        <v>1901</v>
      </c>
      <c r="Y74" s="91">
        <v>46140.554156481485</v>
      </c>
      <c r="Z74" s="92">
        <v>46155</v>
      </c>
      <c r="AA74" s="93"/>
      <c r="AB74" s="93"/>
      <c r="AC74" s="93"/>
      <c r="AD74" s="94" t="s">
        <v>40</v>
      </c>
      <c r="AE74" s="94" t="s">
        <v>40</v>
      </c>
      <c r="AF74" s="94" t="s">
        <v>40</v>
      </c>
      <c r="AG74" s="94" t="s">
        <v>40</v>
      </c>
      <c r="AH74" s="94" t="s">
        <v>40</v>
      </c>
      <c r="AI74" s="94" t="s">
        <v>40</v>
      </c>
      <c r="AJ74" s="94" t="s">
        <v>40</v>
      </c>
      <c r="AK74" s="94" t="s">
        <v>40</v>
      </c>
      <c r="AL74" s="94" t="s">
        <v>40</v>
      </c>
      <c r="AM74" s="94" t="s">
        <v>40</v>
      </c>
      <c r="AN74" s="94" t="s">
        <v>40</v>
      </c>
      <c r="AO74" s="94" t="s">
        <v>40</v>
      </c>
      <c r="AP74" s="94" t="s">
        <v>40</v>
      </c>
      <c r="AQ74" s="94" t="s">
        <v>40</v>
      </c>
      <c r="AR74" s="93"/>
    </row>
    <row r="75" spans="1:44" ht="31.5">
      <c r="A75" t="str">
        <f>VLOOKUP(Q75,'Rotas x Madrugada'!A:C,2,0)</f>
        <v>J</v>
      </c>
      <c r="B75" t="str">
        <f>VLOOKUP(Q75,'Rotas x Madrugada'!A:C,3,0)</f>
        <v>Sim</v>
      </c>
      <c r="D75" s="19">
        <f t="shared" si="2"/>
        <v>46157</v>
      </c>
      <c r="E75" s="19">
        <f>IF(A75="RETIRA",Z75,VLOOKUP(Q75,'Rotas x Madrugada'!A:D,4,0))</f>
        <v>46146</v>
      </c>
      <c r="F75" s="19">
        <f>IF(A75="RETIRA",Z75,Z75+2)</f>
        <v>46157</v>
      </c>
      <c r="G75" s="19" t="str">
        <f>CONCATENATE(U75,"-",V75)</f>
        <v>LMLT06-PF</v>
      </c>
      <c r="H75" s="19" t="str">
        <f t="shared" ca="1" si="3"/>
        <v>URGENTE</v>
      </c>
      <c r="I75" s="46">
        <f ca="1">Z75-$B$1</f>
        <v>-2</v>
      </c>
      <c r="J75" s="46">
        <f>VLOOKUP(G75,'D. Produção'!A:B,2,)</f>
        <v>4</v>
      </c>
      <c r="K75" s="95">
        <v>332602</v>
      </c>
      <c r="L75" s="96" t="s">
        <v>143</v>
      </c>
      <c r="M75" s="95">
        <v>3</v>
      </c>
      <c r="N75" s="95">
        <v>5434108</v>
      </c>
      <c r="O75" s="96" t="s">
        <v>35</v>
      </c>
      <c r="P75" s="96" t="s">
        <v>257</v>
      </c>
      <c r="Q75" s="96" t="s">
        <v>168</v>
      </c>
      <c r="R75" s="97">
        <v>1.4982</v>
      </c>
      <c r="S75" s="97">
        <v>22.473400000000002</v>
      </c>
      <c r="T75" s="95">
        <v>1</v>
      </c>
      <c r="U75" s="96" t="s">
        <v>197</v>
      </c>
      <c r="V75" s="96" t="s">
        <v>39</v>
      </c>
      <c r="W75" s="98">
        <v>784</v>
      </c>
      <c r="X75" s="98">
        <v>1911</v>
      </c>
      <c r="Y75" s="99">
        <v>46140.554156481485</v>
      </c>
      <c r="Z75" s="100">
        <v>46155</v>
      </c>
      <c r="AA75" s="101"/>
      <c r="AB75" s="101"/>
      <c r="AC75" s="101"/>
      <c r="AD75" s="102" t="s">
        <v>40</v>
      </c>
      <c r="AE75" s="102" t="s">
        <v>40</v>
      </c>
      <c r="AF75" s="102" t="s">
        <v>40</v>
      </c>
      <c r="AG75" s="102" t="s">
        <v>40</v>
      </c>
      <c r="AH75" s="102" t="s">
        <v>40</v>
      </c>
      <c r="AI75" s="102" t="s">
        <v>40</v>
      </c>
      <c r="AJ75" s="102" t="s">
        <v>40</v>
      </c>
      <c r="AK75" s="102" t="s">
        <v>40</v>
      </c>
      <c r="AL75" s="102" t="s">
        <v>40</v>
      </c>
      <c r="AM75" s="102" t="s">
        <v>40</v>
      </c>
      <c r="AN75" s="102" t="s">
        <v>40</v>
      </c>
      <c r="AO75" s="102" t="s">
        <v>40</v>
      </c>
      <c r="AP75" s="102" t="s">
        <v>40</v>
      </c>
      <c r="AQ75" s="102" t="s">
        <v>40</v>
      </c>
      <c r="AR75" s="101"/>
    </row>
    <row r="76" spans="1:44" ht="31.5">
      <c r="A76" t="str">
        <f>VLOOKUP(Q76,'Rotas x Madrugada'!A:C,2,0)</f>
        <v>J</v>
      </c>
      <c r="B76" t="str">
        <f>VLOOKUP(Q76,'Rotas x Madrugada'!A:C,3,0)</f>
        <v>Sim</v>
      </c>
      <c r="D76" s="19">
        <f t="shared" si="2"/>
        <v>46157</v>
      </c>
      <c r="E76" s="19">
        <f>IF(A76="RETIRA",Z76,VLOOKUP(Q76,'Rotas x Madrugada'!A:D,4,0))</f>
        <v>46146</v>
      </c>
      <c r="F76" s="19">
        <f>IF(A76="RETIRA",Z76,Z76+2)</f>
        <v>46157</v>
      </c>
      <c r="G76" s="19" t="str">
        <f>CONCATENATE(U76,"-",V76)</f>
        <v>LMLT06-PF</v>
      </c>
      <c r="H76" s="19" t="str">
        <f t="shared" ca="1" si="3"/>
        <v>URGENTE</v>
      </c>
      <c r="I76" s="46">
        <f ca="1">Z76-$B$1</f>
        <v>-2</v>
      </c>
      <c r="J76" s="46">
        <f>VLOOKUP(G76,'D. Produção'!A:B,2,)</f>
        <v>4</v>
      </c>
      <c r="K76" s="87">
        <v>332602</v>
      </c>
      <c r="L76" s="88" t="s">
        <v>132</v>
      </c>
      <c r="M76" s="87">
        <v>4</v>
      </c>
      <c r="N76" s="87">
        <v>5434110</v>
      </c>
      <c r="O76" s="88" t="s">
        <v>35</v>
      </c>
      <c r="P76" s="88" t="s">
        <v>257</v>
      </c>
      <c r="Q76" s="88" t="s">
        <v>168</v>
      </c>
      <c r="R76" s="89">
        <v>1.5139</v>
      </c>
      <c r="S76" s="89">
        <v>22.708600000000001</v>
      </c>
      <c r="T76" s="87">
        <v>1</v>
      </c>
      <c r="U76" s="88" t="s">
        <v>197</v>
      </c>
      <c r="V76" s="88" t="s">
        <v>39</v>
      </c>
      <c r="W76" s="90">
        <v>784</v>
      </c>
      <c r="X76" s="90">
        <v>1931</v>
      </c>
      <c r="Y76" s="91">
        <v>46140.554156481485</v>
      </c>
      <c r="Z76" s="92">
        <v>46155</v>
      </c>
      <c r="AA76" s="93"/>
      <c r="AB76" s="93"/>
      <c r="AC76" s="93"/>
      <c r="AD76" s="94" t="s">
        <v>40</v>
      </c>
      <c r="AE76" s="94" t="s">
        <v>40</v>
      </c>
      <c r="AF76" s="94" t="s">
        <v>40</v>
      </c>
      <c r="AG76" s="94" t="s">
        <v>40</v>
      </c>
      <c r="AH76" s="94" t="s">
        <v>40</v>
      </c>
      <c r="AI76" s="94" t="s">
        <v>40</v>
      </c>
      <c r="AJ76" s="94" t="s">
        <v>40</v>
      </c>
      <c r="AK76" s="94" t="s">
        <v>40</v>
      </c>
      <c r="AL76" s="94" t="s">
        <v>40</v>
      </c>
      <c r="AM76" s="94" t="s">
        <v>40</v>
      </c>
      <c r="AN76" s="94" t="s">
        <v>40</v>
      </c>
      <c r="AO76" s="94" t="s">
        <v>40</v>
      </c>
      <c r="AP76" s="94" t="s">
        <v>40</v>
      </c>
      <c r="AQ76" s="94" t="s">
        <v>40</v>
      </c>
      <c r="AR76" s="93"/>
    </row>
    <row r="77" spans="1:44" ht="31.5">
      <c r="A77" t="str">
        <f>VLOOKUP(Q77,'Rotas x Madrugada'!A:C,2,0)</f>
        <v>J</v>
      </c>
      <c r="B77" t="str">
        <f>VLOOKUP(Q77,'Rotas x Madrugada'!A:C,3,0)</f>
        <v>Sim</v>
      </c>
      <c r="D77" s="19">
        <f t="shared" si="2"/>
        <v>46157</v>
      </c>
      <c r="E77" s="19">
        <f>IF(A77="RETIRA",Z77,VLOOKUP(Q77,'Rotas x Madrugada'!A:D,4,0))</f>
        <v>46146</v>
      </c>
      <c r="F77" s="19">
        <f>IF(A77="RETIRA",Z77,Z77+2)</f>
        <v>46157</v>
      </c>
      <c r="G77" s="19" t="str">
        <f>CONCATENATE(U77,"-",V77)</f>
        <v>LMLT06-PF</v>
      </c>
      <c r="H77" s="19" t="str">
        <f t="shared" ca="1" si="3"/>
        <v>URGENTE</v>
      </c>
      <c r="I77" s="46">
        <f ca="1">Z77-$B$1</f>
        <v>-2</v>
      </c>
      <c r="J77" s="46">
        <f>VLOOKUP(G77,'D. Produção'!A:B,2,)</f>
        <v>4</v>
      </c>
      <c r="K77" s="95">
        <v>332602</v>
      </c>
      <c r="L77" s="96" t="s">
        <v>92</v>
      </c>
      <c r="M77" s="95">
        <v>5</v>
      </c>
      <c r="N77" s="95">
        <v>5434111</v>
      </c>
      <c r="O77" s="96" t="s">
        <v>35</v>
      </c>
      <c r="P77" s="96" t="s">
        <v>257</v>
      </c>
      <c r="Q77" s="96" t="s">
        <v>168</v>
      </c>
      <c r="R77" s="97">
        <v>1.2557</v>
      </c>
      <c r="S77" s="97">
        <v>18.8352</v>
      </c>
      <c r="T77" s="95">
        <v>1</v>
      </c>
      <c r="U77" s="96" t="s">
        <v>197</v>
      </c>
      <c r="V77" s="96" t="s">
        <v>39</v>
      </c>
      <c r="W77" s="98">
        <v>640</v>
      </c>
      <c r="X77" s="98">
        <v>1962</v>
      </c>
      <c r="Y77" s="99">
        <v>46140.554156481485</v>
      </c>
      <c r="Z77" s="100">
        <v>46155</v>
      </c>
      <c r="AA77" s="101"/>
      <c r="AB77" s="101"/>
      <c r="AC77" s="101"/>
      <c r="AD77" s="102" t="s">
        <v>40</v>
      </c>
      <c r="AE77" s="102" t="s">
        <v>40</v>
      </c>
      <c r="AF77" s="102" t="s">
        <v>40</v>
      </c>
      <c r="AG77" s="102" t="s">
        <v>40</v>
      </c>
      <c r="AH77" s="102" t="s">
        <v>40</v>
      </c>
      <c r="AI77" s="102" t="s">
        <v>40</v>
      </c>
      <c r="AJ77" s="102" t="s">
        <v>40</v>
      </c>
      <c r="AK77" s="102" t="s">
        <v>40</v>
      </c>
      <c r="AL77" s="102" t="s">
        <v>40</v>
      </c>
      <c r="AM77" s="102" t="s">
        <v>40</v>
      </c>
      <c r="AN77" s="102" t="s">
        <v>40</v>
      </c>
      <c r="AO77" s="102" t="s">
        <v>40</v>
      </c>
      <c r="AP77" s="102" t="s">
        <v>40</v>
      </c>
      <c r="AQ77" s="102" t="s">
        <v>40</v>
      </c>
      <c r="AR77" s="101"/>
    </row>
    <row r="78" spans="1:44" ht="52.5">
      <c r="A78" t="str">
        <f>VLOOKUP(Q78,'Rotas x Madrugada'!A:C,2,0)</f>
        <v>Retira</v>
      </c>
      <c r="B78" t="str">
        <f>VLOOKUP(Q78,'Rotas x Madrugada'!A:C,3,0)</f>
        <v>Não</v>
      </c>
      <c r="D78" s="19">
        <f t="shared" si="2"/>
        <v>46155</v>
      </c>
      <c r="E78" s="19">
        <f>IF(A78="RETIRA",Z78,VLOOKUP(Q78,'Rotas x Madrugada'!A:D,4,0))</f>
        <v>46155</v>
      </c>
      <c r="F78" s="19">
        <f>IF(A78="RETIRA",Z78,Z78+2)</f>
        <v>46155</v>
      </c>
      <c r="G78" s="19" t="str">
        <f>CONCATENATE(U78,"-",V78)</f>
        <v>FUM08-TE16</v>
      </c>
      <c r="H78" s="19" t="str">
        <f t="shared" ca="1" si="3"/>
        <v>URGENTE</v>
      </c>
      <c r="I78" s="46">
        <f ca="1">Z78-$B$1</f>
        <v>-2</v>
      </c>
      <c r="J78" s="46">
        <f>VLOOKUP(G78,'D. Produção'!A:B,2,)</f>
        <v>2</v>
      </c>
      <c r="K78" s="87">
        <v>333549</v>
      </c>
      <c r="L78" s="88" t="s">
        <v>78</v>
      </c>
      <c r="M78" s="87">
        <v>1</v>
      </c>
      <c r="N78" s="87">
        <v>5439608</v>
      </c>
      <c r="O78" s="88" t="s">
        <v>35</v>
      </c>
      <c r="P78" s="88" t="s">
        <v>449</v>
      </c>
      <c r="Q78" s="88" t="s">
        <v>62</v>
      </c>
      <c r="R78" s="89">
        <v>1.7367999999999999</v>
      </c>
      <c r="S78" s="89">
        <v>34.735999999999997</v>
      </c>
      <c r="T78" s="87">
        <v>1</v>
      </c>
      <c r="U78" s="88" t="s">
        <v>254</v>
      </c>
      <c r="V78" s="88" t="s">
        <v>123</v>
      </c>
      <c r="W78" s="90">
        <v>835</v>
      </c>
      <c r="X78" s="90">
        <v>2080</v>
      </c>
      <c r="Y78" s="91">
        <v>46146.359014548609</v>
      </c>
      <c r="Z78" s="92">
        <v>46155</v>
      </c>
      <c r="AA78" s="93"/>
      <c r="AB78" s="93"/>
      <c r="AC78" s="93"/>
      <c r="AD78" s="93"/>
      <c r="AE78" s="93"/>
      <c r="AF78" s="93"/>
      <c r="AG78" s="93"/>
      <c r="AH78" s="93"/>
      <c r="AI78" s="94" t="s">
        <v>40</v>
      </c>
      <c r="AJ78" s="94" t="s">
        <v>40</v>
      </c>
      <c r="AK78" s="94" t="s">
        <v>40</v>
      </c>
      <c r="AL78" s="93"/>
      <c r="AM78" s="93"/>
      <c r="AN78" s="94" t="s">
        <v>40</v>
      </c>
      <c r="AO78" s="94" t="s">
        <v>40</v>
      </c>
      <c r="AP78" s="94" t="s">
        <v>40</v>
      </c>
      <c r="AQ78" s="94" t="s">
        <v>40</v>
      </c>
      <c r="AR78" s="93"/>
    </row>
    <row r="79" spans="1:44" ht="52.5">
      <c r="A79" t="str">
        <f>VLOOKUP(Q79,'Rotas x Madrugada'!A:C,2,0)</f>
        <v>Retira</v>
      </c>
      <c r="B79" t="str">
        <f>VLOOKUP(Q79,'Rotas x Madrugada'!A:C,3,0)</f>
        <v>Não</v>
      </c>
      <c r="D79" s="19">
        <f t="shared" si="2"/>
        <v>46155</v>
      </c>
      <c r="E79" s="19">
        <f>IF(A79="RETIRA",Z79,VLOOKUP(Q79,'Rotas x Madrugada'!A:D,4,0))</f>
        <v>46155</v>
      </c>
      <c r="F79" s="19">
        <f>IF(A79="RETIRA",Z79,Z79+2)</f>
        <v>46155</v>
      </c>
      <c r="G79" s="19" t="str">
        <f>CONCATENATE(U79,"-",V79)</f>
        <v>FUM08-TF</v>
      </c>
      <c r="H79" s="19" t="str">
        <f t="shared" ca="1" si="3"/>
        <v>URGENTE</v>
      </c>
      <c r="I79" s="46">
        <f ca="1">Z79-$B$1</f>
        <v>-2</v>
      </c>
      <c r="J79" s="46">
        <f>VLOOKUP(G79,'D. Produção'!A:B,2,)</f>
        <v>2</v>
      </c>
      <c r="K79" s="95">
        <v>333549</v>
      </c>
      <c r="L79" s="96" t="s">
        <v>200</v>
      </c>
      <c r="M79" s="95">
        <v>2</v>
      </c>
      <c r="N79" s="95">
        <v>5439609</v>
      </c>
      <c r="O79" s="96" t="s">
        <v>35</v>
      </c>
      <c r="P79" s="96" t="s">
        <v>449</v>
      </c>
      <c r="Q79" s="96" t="s">
        <v>62</v>
      </c>
      <c r="R79" s="97">
        <v>0.374</v>
      </c>
      <c r="S79" s="97">
        <v>7.48</v>
      </c>
      <c r="T79" s="95">
        <v>1</v>
      </c>
      <c r="U79" s="96" t="s">
        <v>254</v>
      </c>
      <c r="V79" s="96" t="s">
        <v>96</v>
      </c>
      <c r="W79" s="98">
        <v>400</v>
      </c>
      <c r="X79" s="98">
        <v>935</v>
      </c>
      <c r="Y79" s="99">
        <v>46146.359014548609</v>
      </c>
      <c r="Z79" s="100">
        <v>46155</v>
      </c>
      <c r="AA79" s="101"/>
      <c r="AB79" s="101"/>
      <c r="AC79" s="101"/>
      <c r="AD79" s="101"/>
      <c r="AE79" s="102" t="s">
        <v>40</v>
      </c>
      <c r="AF79" s="102" t="s">
        <v>40</v>
      </c>
      <c r="AG79" s="102" t="s">
        <v>40</v>
      </c>
      <c r="AH79" s="102" t="s">
        <v>40</v>
      </c>
      <c r="AI79" s="102" t="s">
        <v>40</v>
      </c>
      <c r="AJ79" s="102" t="s">
        <v>40</v>
      </c>
      <c r="AK79" s="102" t="s">
        <v>40</v>
      </c>
      <c r="AL79" s="101"/>
      <c r="AM79" s="101"/>
      <c r="AN79" s="102" t="s">
        <v>40</v>
      </c>
      <c r="AO79" s="102" t="s">
        <v>40</v>
      </c>
      <c r="AP79" s="102" t="s">
        <v>40</v>
      </c>
      <c r="AQ79" s="102" t="s">
        <v>40</v>
      </c>
      <c r="AR79" s="101"/>
    </row>
    <row r="80" spans="1:44" ht="52.5">
      <c r="A80" t="str">
        <f>VLOOKUP(Q80,'Rotas x Madrugada'!A:C,2,0)</f>
        <v>Retira</v>
      </c>
      <c r="B80" t="str">
        <f>VLOOKUP(Q80,'Rotas x Madrugada'!A:C,3,0)</f>
        <v>Não</v>
      </c>
      <c r="D80" s="19">
        <f t="shared" si="2"/>
        <v>46155</v>
      </c>
      <c r="E80" s="19">
        <f>IF(A80="RETIRA",Z80,VLOOKUP(Q80,'Rotas x Madrugada'!A:D,4,0))</f>
        <v>46155</v>
      </c>
      <c r="F80" s="19">
        <f>IF(A80="RETIRA",Z80,Z80+2)</f>
        <v>46155</v>
      </c>
      <c r="G80" s="19" t="str">
        <f>CONCATENATE(U80,"-",V80)</f>
        <v>FUM08-TF</v>
      </c>
      <c r="H80" s="19" t="str">
        <f t="shared" ca="1" si="3"/>
        <v>URGENTE</v>
      </c>
      <c r="I80" s="46">
        <f ca="1">Z80-$B$1</f>
        <v>-2</v>
      </c>
      <c r="J80" s="46">
        <f>VLOOKUP(G80,'D. Produção'!A:B,2,)</f>
        <v>2</v>
      </c>
      <c r="K80" s="87">
        <v>333549</v>
      </c>
      <c r="L80" s="88" t="s">
        <v>180</v>
      </c>
      <c r="M80" s="87">
        <v>3</v>
      </c>
      <c r="N80" s="87">
        <v>5439610</v>
      </c>
      <c r="O80" s="88" t="s">
        <v>35</v>
      </c>
      <c r="P80" s="88" t="s">
        <v>449</v>
      </c>
      <c r="Q80" s="88" t="s">
        <v>62</v>
      </c>
      <c r="R80" s="89">
        <v>0.374</v>
      </c>
      <c r="S80" s="89">
        <v>7.48</v>
      </c>
      <c r="T80" s="87">
        <v>1</v>
      </c>
      <c r="U80" s="88" t="s">
        <v>254</v>
      </c>
      <c r="V80" s="88" t="s">
        <v>96</v>
      </c>
      <c r="W80" s="90">
        <v>400</v>
      </c>
      <c r="X80" s="90">
        <v>935</v>
      </c>
      <c r="Y80" s="91">
        <v>46146.359014548609</v>
      </c>
      <c r="Z80" s="92">
        <v>46155</v>
      </c>
      <c r="AA80" s="93"/>
      <c r="AB80" s="93"/>
      <c r="AC80" s="93"/>
      <c r="AD80" s="93"/>
      <c r="AE80" s="94" t="s">
        <v>40</v>
      </c>
      <c r="AF80" s="94" t="s">
        <v>40</v>
      </c>
      <c r="AG80" s="94" t="s">
        <v>40</v>
      </c>
      <c r="AH80" s="94" t="s">
        <v>40</v>
      </c>
      <c r="AI80" s="94" t="s">
        <v>40</v>
      </c>
      <c r="AJ80" s="94" t="s">
        <v>40</v>
      </c>
      <c r="AK80" s="94" t="s">
        <v>40</v>
      </c>
      <c r="AL80" s="93"/>
      <c r="AM80" s="93"/>
      <c r="AN80" s="94" t="s">
        <v>40</v>
      </c>
      <c r="AO80" s="94" t="s">
        <v>40</v>
      </c>
      <c r="AP80" s="94" t="s">
        <v>40</v>
      </c>
      <c r="AQ80" s="94" t="s">
        <v>40</v>
      </c>
      <c r="AR80" s="93"/>
    </row>
    <row r="81" spans="1:44" ht="52.5">
      <c r="A81" t="str">
        <f>VLOOKUP(Q81,'Rotas x Madrugada'!A:C,2,0)</f>
        <v>Retira</v>
      </c>
      <c r="B81" t="str">
        <f>VLOOKUP(Q81,'Rotas x Madrugada'!A:C,3,0)</f>
        <v>Não</v>
      </c>
      <c r="D81" s="19">
        <f t="shared" si="2"/>
        <v>46155</v>
      </c>
      <c r="E81" s="19">
        <f>IF(A81="RETIRA",Z81,VLOOKUP(Q81,'Rotas x Madrugada'!A:D,4,0))</f>
        <v>46155</v>
      </c>
      <c r="F81" s="19">
        <f>IF(A81="RETIRA",Z81,Z81+2)</f>
        <v>46155</v>
      </c>
      <c r="G81" s="19" t="str">
        <f>CONCATENATE(U81,"-",V81)</f>
        <v>FUM08-TE12</v>
      </c>
      <c r="H81" s="19" t="str">
        <f t="shared" ca="1" si="3"/>
        <v>URGENTE</v>
      </c>
      <c r="I81" s="46">
        <f ca="1">Z81-$B$1</f>
        <v>-2</v>
      </c>
      <c r="J81" s="46">
        <f>VLOOKUP(G81,'D. Produção'!A:B,2,)</f>
        <v>2</v>
      </c>
      <c r="K81" s="95">
        <v>333549</v>
      </c>
      <c r="L81" s="96" t="s">
        <v>181</v>
      </c>
      <c r="M81" s="95">
        <v>4</v>
      </c>
      <c r="N81" s="95">
        <v>5439611</v>
      </c>
      <c r="O81" s="96" t="s">
        <v>35</v>
      </c>
      <c r="P81" s="96" t="s">
        <v>449</v>
      </c>
      <c r="Q81" s="96" t="s">
        <v>62</v>
      </c>
      <c r="R81" s="97">
        <v>0.39</v>
      </c>
      <c r="S81" s="97">
        <v>7.8</v>
      </c>
      <c r="T81" s="95">
        <v>1</v>
      </c>
      <c r="U81" s="96" t="s">
        <v>254</v>
      </c>
      <c r="V81" s="96" t="s">
        <v>120</v>
      </c>
      <c r="W81" s="98">
        <v>400</v>
      </c>
      <c r="X81" s="98">
        <v>975</v>
      </c>
      <c r="Y81" s="99">
        <v>46146.359014548609</v>
      </c>
      <c r="Z81" s="100">
        <v>46155</v>
      </c>
      <c r="AA81" s="101"/>
      <c r="AB81" s="101"/>
      <c r="AC81" s="101"/>
      <c r="AD81" s="101"/>
      <c r="AE81" s="101"/>
      <c r="AF81" s="101"/>
      <c r="AG81" s="101"/>
      <c r="AH81" s="101"/>
      <c r="AI81" s="102" t="s">
        <v>40</v>
      </c>
      <c r="AJ81" s="102" t="s">
        <v>40</v>
      </c>
      <c r="AK81" s="102" t="s">
        <v>40</v>
      </c>
      <c r="AL81" s="101"/>
      <c r="AM81" s="101"/>
      <c r="AN81" s="102" t="s">
        <v>40</v>
      </c>
      <c r="AO81" s="102" t="s">
        <v>40</v>
      </c>
      <c r="AP81" s="102" t="s">
        <v>40</v>
      </c>
      <c r="AQ81" s="102" t="s">
        <v>40</v>
      </c>
      <c r="AR81" s="101"/>
    </row>
    <row r="82" spans="1:44" ht="52.5">
      <c r="A82" t="str">
        <f>VLOOKUP(Q82,'Rotas x Madrugada'!A:C,2,0)</f>
        <v>Retira</v>
      </c>
      <c r="B82" t="str">
        <f>VLOOKUP(Q82,'Rotas x Madrugada'!A:C,3,0)</f>
        <v>Não</v>
      </c>
      <c r="D82" s="19">
        <f t="shared" si="2"/>
        <v>46155</v>
      </c>
      <c r="E82" s="19">
        <f>IF(A82="RETIRA",Z82,VLOOKUP(Q82,'Rotas x Madrugada'!A:D,4,0))</f>
        <v>46155</v>
      </c>
      <c r="F82" s="19">
        <f>IF(A82="RETIRA",Z82,Z82+2)</f>
        <v>46155</v>
      </c>
      <c r="G82" s="19" t="str">
        <f>CONCATENATE(U82,"-",V82)</f>
        <v>FUM08-TE12</v>
      </c>
      <c r="H82" s="19" t="str">
        <f t="shared" ca="1" si="3"/>
        <v>URGENTE</v>
      </c>
      <c r="I82" s="46">
        <f ca="1">Z82-$B$1</f>
        <v>-2</v>
      </c>
      <c r="J82" s="46">
        <f>VLOOKUP(G82,'D. Produção'!A:B,2,)</f>
        <v>2</v>
      </c>
      <c r="K82" s="87">
        <v>333549</v>
      </c>
      <c r="L82" s="88" t="s">
        <v>171</v>
      </c>
      <c r="M82" s="87">
        <v>5</v>
      </c>
      <c r="N82" s="87">
        <v>5439612</v>
      </c>
      <c r="O82" s="88" t="s">
        <v>35</v>
      </c>
      <c r="P82" s="88" t="s">
        <v>449</v>
      </c>
      <c r="Q82" s="88" t="s">
        <v>62</v>
      </c>
      <c r="R82" s="89">
        <v>0.39</v>
      </c>
      <c r="S82" s="89">
        <v>7.8</v>
      </c>
      <c r="T82" s="87">
        <v>1</v>
      </c>
      <c r="U82" s="88" t="s">
        <v>254</v>
      </c>
      <c r="V82" s="88" t="s">
        <v>120</v>
      </c>
      <c r="W82" s="90">
        <v>400</v>
      </c>
      <c r="X82" s="90">
        <v>975</v>
      </c>
      <c r="Y82" s="91">
        <v>46146.359014548609</v>
      </c>
      <c r="Z82" s="92">
        <v>46155</v>
      </c>
      <c r="AA82" s="93"/>
      <c r="AB82" s="93"/>
      <c r="AC82" s="93"/>
      <c r="AD82" s="93"/>
      <c r="AE82" s="93"/>
      <c r="AF82" s="93"/>
      <c r="AG82" s="93"/>
      <c r="AH82" s="93"/>
      <c r="AI82" s="94" t="s">
        <v>40</v>
      </c>
      <c r="AJ82" s="94" t="s">
        <v>40</v>
      </c>
      <c r="AK82" s="94" t="s">
        <v>40</v>
      </c>
      <c r="AL82" s="93"/>
      <c r="AM82" s="93"/>
      <c r="AN82" s="94" t="s">
        <v>40</v>
      </c>
      <c r="AO82" s="94" t="s">
        <v>40</v>
      </c>
      <c r="AP82" s="94" t="s">
        <v>40</v>
      </c>
      <c r="AQ82" s="94" t="s">
        <v>40</v>
      </c>
      <c r="AR82" s="93"/>
    </row>
    <row r="83" spans="1:44" ht="52.5">
      <c r="A83" t="str">
        <f>VLOOKUP(Q83,'Rotas x Madrugada'!A:C,2,0)</f>
        <v>Retira</v>
      </c>
      <c r="B83" t="str">
        <f>VLOOKUP(Q83,'Rotas x Madrugada'!A:C,3,0)</f>
        <v>Não</v>
      </c>
      <c r="D83" s="19">
        <f t="shared" si="2"/>
        <v>46155</v>
      </c>
      <c r="E83" s="19">
        <f>IF(A83="RETIRA",Z83,VLOOKUP(Q83,'Rotas x Madrugada'!A:D,4,0))</f>
        <v>46155</v>
      </c>
      <c r="F83" s="19">
        <f>IF(A83="RETIRA",Z83,Z83+2)</f>
        <v>46155</v>
      </c>
      <c r="G83" s="19" t="str">
        <f>CONCATENATE(U83,"-",V83)</f>
        <v>FUM08-TE12</v>
      </c>
      <c r="H83" s="19" t="str">
        <f t="shared" ca="1" si="3"/>
        <v>URGENTE</v>
      </c>
      <c r="I83" s="46">
        <f ca="1">Z83-$B$1</f>
        <v>-2</v>
      </c>
      <c r="J83" s="46">
        <f>VLOOKUP(G83,'D. Produção'!A:B,2,)</f>
        <v>2</v>
      </c>
      <c r="K83" s="95">
        <v>333887</v>
      </c>
      <c r="L83" s="96" t="s">
        <v>78</v>
      </c>
      <c r="M83" s="95">
        <v>1</v>
      </c>
      <c r="N83" s="95">
        <v>5442319</v>
      </c>
      <c r="O83" s="96" t="s">
        <v>35</v>
      </c>
      <c r="P83" s="96" t="s">
        <v>449</v>
      </c>
      <c r="Q83" s="96" t="s">
        <v>62</v>
      </c>
      <c r="R83" s="97">
        <v>2.3264999999999998</v>
      </c>
      <c r="S83" s="97">
        <v>46.53</v>
      </c>
      <c r="T83" s="95">
        <v>1</v>
      </c>
      <c r="U83" s="96" t="s">
        <v>254</v>
      </c>
      <c r="V83" s="96" t="s">
        <v>120</v>
      </c>
      <c r="W83" s="98">
        <v>1100</v>
      </c>
      <c r="X83" s="98">
        <v>2115</v>
      </c>
      <c r="Y83" s="99">
        <v>46146.713776736113</v>
      </c>
      <c r="Z83" s="100">
        <v>46155</v>
      </c>
      <c r="AA83" s="101"/>
      <c r="AB83" s="101"/>
      <c r="AC83" s="101"/>
      <c r="AD83" s="101"/>
      <c r="AE83" s="101"/>
      <c r="AF83" s="101"/>
      <c r="AG83" s="101"/>
      <c r="AH83" s="101"/>
      <c r="AI83" s="102" t="s">
        <v>40</v>
      </c>
      <c r="AJ83" s="102" t="s">
        <v>40</v>
      </c>
      <c r="AK83" s="102" t="s">
        <v>40</v>
      </c>
      <c r="AL83" s="101"/>
      <c r="AM83" s="101"/>
      <c r="AN83" s="102" t="s">
        <v>40</v>
      </c>
      <c r="AO83" s="102" t="s">
        <v>40</v>
      </c>
      <c r="AP83" s="102" t="s">
        <v>40</v>
      </c>
      <c r="AQ83" s="102" t="s">
        <v>40</v>
      </c>
      <c r="AR83" s="101"/>
    </row>
    <row r="84" spans="1:44" ht="21">
      <c r="A84" t="str">
        <f>VLOOKUP(Q84,'Rotas x Madrugada'!A:C,2,0)</f>
        <v>K</v>
      </c>
      <c r="B84" t="str">
        <f>VLOOKUP(Q84,'Rotas x Madrugada'!A:C,3,0)</f>
        <v>Sim</v>
      </c>
      <c r="D84" s="19">
        <f t="shared" si="2"/>
        <v>46157</v>
      </c>
      <c r="E84" s="19">
        <f>IF(A84="RETIRA",Z84,VLOOKUP(Q84,'Rotas x Madrugada'!A:D,4,0))</f>
        <v>46146</v>
      </c>
      <c r="F84" s="19">
        <f>IF(A84="RETIRA",Z84,Z84+2)</f>
        <v>46157</v>
      </c>
      <c r="G84" s="19" t="str">
        <f>CONCATENATE(U84,"-",V84)</f>
        <v>LMINC08-PF</v>
      </c>
      <c r="H84" s="19" t="str">
        <f t="shared" ca="1" si="3"/>
        <v>URGENTE</v>
      </c>
      <c r="I84" s="46">
        <f ca="1">Z84-$B$1</f>
        <v>-2</v>
      </c>
      <c r="J84" s="46">
        <f>VLOOKUP(G84,'D. Produção'!A:B,2,)</f>
        <v>4</v>
      </c>
      <c r="K84" s="87">
        <v>333971</v>
      </c>
      <c r="L84" s="88" t="s">
        <v>61</v>
      </c>
      <c r="M84" s="87">
        <v>1</v>
      </c>
      <c r="N84" s="87">
        <v>5442673</v>
      </c>
      <c r="O84" s="88" t="s">
        <v>35</v>
      </c>
      <c r="P84" s="88" t="s">
        <v>178</v>
      </c>
      <c r="Q84" s="88" t="s">
        <v>125</v>
      </c>
      <c r="R84" s="89">
        <v>0.53</v>
      </c>
      <c r="S84" s="89">
        <v>10.599399999999999</v>
      </c>
      <c r="T84" s="87">
        <v>1</v>
      </c>
      <c r="U84" s="88" t="s">
        <v>251</v>
      </c>
      <c r="V84" s="88" t="s">
        <v>39</v>
      </c>
      <c r="W84" s="90">
        <v>469</v>
      </c>
      <c r="X84" s="90">
        <v>1130</v>
      </c>
      <c r="Y84" s="91">
        <v>46147.40896990741</v>
      </c>
      <c r="Z84" s="92">
        <v>46155</v>
      </c>
      <c r="AA84" s="93"/>
      <c r="AB84" s="93"/>
      <c r="AC84" s="93"/>
      <c r="AD84" s="94" t="s">
        <v>40</v>
      </c>
      <c r="AE84" s="94" t="s">
        <v>40</v>
      </c>
      <c r="AF84" s="94" t="s">
        <v>40</v>
      </c>
      <c r="AG84" s="94" t="s">
        <v>40</v>
      </c>
      <c r="AH84" s="94" t="s">
        <v>40</v>
      </c>
      <c r="AI84" s="94" t="s">
        <v>40</v>
      </c>
      <c r="AJ84" s="94" t="s">
        <v>40</v>
      </c>
      <c r="AK84" s="94" t="s">
        <v>40</v>
      </c>
      <c r="AL84" s="94" t="s">
        <v>40</v>
      </c>
      <c r="AM84" s="94" t="s">
        <v>40</v>
      </c>
      <c r="AN84" s="94" t="s">
        <v>40</v>
      </c>
      <c r="AO84" s="94" t="s">
        <v>40</v>
      </c>
      <c r="AP84" s="94" t="s">
        <v>40</v>
      </c>
      <c r="AQ84" s="94" t="s">
        <v>40</v>
      </c>
      <c r="AR84" s="91">
        <v>46155.663475578702</v>
      </c>
    </row>
    <row r="85" spans="1:44" ht="21">
      <c r="A85" t="str">
        <f>VLOOKUP(Q85,'Rotas x Madrugada'!A:C,2,0)</f>
        <v>K</v>
      </c>
      <c r="B85" t="str">
        <f>VLOOKUP(Q85,'Rotas x Madrugada'!A:C,3,0)</f>
        <v>Sim</v>
      </c>
      <c r="D85" s="19">
        <f t="shared" si="2"/>
        <v>46157</v>
      </c>
      <c r="E85" s="19">
        <f>IF(A85="RETIRA",Z85,VLOOKUP(Q85,'Rotas x Madrugada'!A:D,4,0))</f>
        <v>46146</v>
      </c>
      <c r="F85" s="19">
        <f>IF(A85="RETIRA",Z85,Z85+2)</f>
        <v>46157</v>
      </c>
      <c r="G85" s="19" t="str">
        <f>CONCATENATE(U85,"-",V85)</f>
        <v>LMINC08-PF</v>
      </c>
      <c r="H85" s="19" t="str">
        <f t="shared" ca="1" si="3"/>
        <v>URGENTE</v>
      </c>
      <c r="I85" s="46">
        <f ca="1">Z85-$B$1</f>
        <v>-2</v>
      </c>
      <c r="J85" s="46">
        <f>VLOOKUP(G85,'D. Produção'!A:B,2,)</f>
        <v>4</v>
      </c>
      <c r="K85" s="95">
        <v>333971</v>
      </c>
      <c r="L85" s="96" t="s">
        <v>99</v>
      </c>
      <c r="M85" s="95">
        <v>8</v>
      </c>
      <c r="N85" s="95">
        <v>5442680</v>
      </c>
      <c r="O85" s="96" t="s">
        <v>35</v>
      </c>
      <c r="P85" s="96" t="s">
        <v>178</v>
      </c>
      <c r="Q85" s="96" t="s">
        <v>125</v>
      </c>
      <c r="R85" s="97">
        <v>1.0226</v>
      </c>
      <c r="S85" s="97">
        <v>20.452999999999999</v>
      </c>
      <c r="T85" s="95">
        <v>1</v>
      </c>
      <c r="U85" s="96" t="s">
        <v>251</v>
      </c>
      <c r="V85" s="96" t="s">
        <v>39</v>
      </c>
      <c r="W85" s="98">
        <v>905</v>
      </c>
      <c r="X85" s="98">
        <v>1130</v>
      </c>
      <c r="Y85" s="99">
        <v>46147.40896990741</v>
      </c>
      <c r="Z85" s="100">
        <v>46155</v>
      </c>
      <c r="AA85" s="101"/>
      <c r="AB85" s="101"/>
      <c r="AC85" s="101"/>
      <c r="AD85" s="102" t="s">
        <v>40</v>
      </c>
      <c r="AE85" s="102" t="s">
        <v>40</v>
      </c>
      <c r="AF85" s="102" t="s">
        <v>40</v>
      </c>
      <c r="AG85" s="102" t="s">
        <v>40</v>
      </c>
      <c r="AH85" s="102" t="s">
        <v>40</v>
      </c>
      <c r="AI85" s="102" t="s">
        <v>40</v>
      </c>
      <c r="AJ85" s="102" t="s">
        <v>40</v>
      </c>
      <c r="AK85" s="102" t="s">
        <v>40</v>
      </c>
      <c r="AL85" s="102" t="s">
        <v>40</v>
      </c>
      <c r="AM85" s="102" t="s">
        <v>40</v>
      </c>
      <c r="AN85" s="102" t="s">
        <v>40</v>
      </c>
      <c r="AO85" s="102" t="s">
        <v>40</v>
      </c>
      <c r="AP85" s="102" t="s">
        <v>40</v>
      </c>
      <c r="AQ85" s="102" t="s">
        <v>40</v>
      </c>
      <c r="AR85" s="101"/>
    </row>
    <row r="86" spans="1:44">
      <c r="A86" t="str">
        <f>VLOOKUP(Q86,'Rotas x Madrugada'!A:C,2,0)</f>
        <v>NH</v>
      </c>
      <c r="B86" t="str">
        <f>VLOOKUP(Q86,'Rotas x Madrugada'!A:C,3,0)</f>
        <v>Não</v>
      </c>
      <c r="D86" s="19">
        <f t="shared" si="2"/>
        <v>46157</v>
      </c>
      <c r="E86" s="19">
        <f>IF(A86="RETIRA",Z86,VLOOKUP(Q86,'Rotas x Madrugada'!A:D,4,0))</f>
        <v>46146</v>
      </c>
      <c r="F86" s="19">
        <f>IF(A86="RETIRA",Z86,Z86+2)</f>
        <v>46157</v>
      </c>
      <c r="G86" s="19" t="str">
        <f>CONCATENATE(U86,"-",V86)</f>
        <v>FUM08-TF</v>
      </c>
      <c r="H86" s="19" t="str">
        <f t="shared" ca="1" si="3"/>
        <v>URGENTE</v>
      </c>
      <c r="I86" s="46">
        <f ca="1">Z86-$B$1</f>
        <v>-2</v>
      </c>
      <c r="J86" s="46">
        <f>VLOOKUP(G86,'D. Produção'!A:B,2,)</f>
        <v>2</v>
      </c>
      <c r="K86" s="87">
        <v>334156</v>
      </c>
      <c r="L86" s="88" t="s">
        <v>78</v>
      </c>
      <c r="M86" s="87">
        <v>1</v>
      </c>
      <c r="N86" s="87">
        <v>5444417</v>
      </c>
      <c r="O86" s="88" t="s">
        <v>35</v>
      </c>
      <c r="P86" s="88" t="s">
        <v>258</v>
      </c>
      <c r="Q86" s="88" t="s">
        <v>170</v>
      </c>
      <c r="R86" s="89">
        <v>0.376</v>
      </c>
      <c r="S86" s="89">
        <v>7.52</v>
      </c>
      <c r="T86" s="87">
        <v>1</v>
      </c>
      <c r="U86" s="88" t="s">
        <v>254</v>
      </c>
      <c r="V86" s="88" t="s">
        <v>96</v>
      </c>
      <c r="W86" s="90">
        <v>400</v>
      </c>
      <c r="X86" s="90">
        <v>940</v>
      </c>
      <c r="Y86" s="91">
        <v>46147.61975859954</v>
      </c>
      <c r="Z86" s="92">
        <v>46155</v>
      </c>
      <c r="AA86" s="93"/>
      <c r="AB86" s="93"/>
      <c r="AC86" s="93"/>
      <c r="AD86" s="93"/>
      <c r="AE86" s="94" t="s">
        <v>40</v>
      </c>
      <c r="AF86" s="94" t="s">
        <v>40</v>
      </c>
      <c r="AG86" s="94" t="s">
        <v>40</v>
      </c>
      <c r="AH86" s="94" t="s">
        <v>40</v>
      </c>
      <c r="AI86" s="94" t="s">
        <v>40</v>
      </c>
      <c r="AJ86" s="94" t="s">
        <v>40</v>
      </c>
      <c r="AK86" s="94" t="s">
        <v>40</v>
      </c>
      <c r="AL86" s="93"/>
      <c r="AM86" s="93"/>
      <c r="AN86" s="94" t="s">
        <v>40</v>
      </c>
      <c r="AO86" s="94" t="s">
        <v>40</v>
      </c>
      <c r="AP86" s="94" t="s">
        <v>40</v>
      </c>
      <c r="AQ86" s="94" t="s">
        <v>40</v>
      </c>
      <c r="AR86" s="93"/>
    </row>
    <row r="87" spans="1:44">
      <c r="A87" t="str">
        <f>VLOOKUP(Q87,'Rotas x Madrugada'!A:C,2,0)</f>
        <v>NH</v>
      </c>
      <c r="B87" t="str">
        <f>VLOOKUP(Q87,'Rotas x Madrugada'!A:C,3,0)</f>
        <v>Não</v>
      </c>
      <c r="D87" s="19">
        <f t="shared" si="2"/>
        <v>46157</v>
      </c>
      <c r="E87" s="19">
        <f>IF(A87="RETIRA",Z87,VLOOKUP(Q87,'Rotas x Madrugada'!A:D,4,0))</f>
        <v>46146</v>
      </c>
      <c r="F87" s="19">
        <f>IF(A87="RETIRA",Z87,Z87+2)</f>
        <v>46157</v>
      </c>
      <c r="G87" s="19" t="str">
        <f>CONCATENATE(U87,"-",V87)</f>
        <v>FUM08-TF</v>
      </c>
      <c r="H87" s="19" t="str">
        <f t="shared" ca="1" si="3"/>
        <v>URGENTE</v>
      </c>
      <c r="I87" s="46">
        <f ca="1">Z87-$B$1</f>
        <v>-2</v>
      </c>
      <c r="J87" s="46">
        <f>VLOOKUP(G87,'D. Produção'!A:B,2,)</f>
        <v>2</v>
      </c>
      <c r="K87" s="95">
        <v>334156</v>
      </c>
      <c r="L87" s="96" t="s">
        <v>80</v>
      </c>
      <c r="M87" s="95">
        <v>2</v>
      </c>
      <c r="N87" s="95">
        <v>5444418</v>
      </c>
      <c r="O87" s="96" t="s">
        <v>35</v>
      </c>
      <c r="P87" s="96" t="s">
        <v>258</v>
      </c>
      <c r="Q87" s="96" t="s">
        <v>170</v>
      </c>
      <c r="R87" s="97">
        <v>0.376</v>
      </c>
      <c r="S87" s="97">
        <v>7.52</v>
      </c>
      <c r="T87" s="95">
        <v>1</v>
      </c>
      <c r="U87" s="96" t="s">
        <v>254</v>
      </c>
      <c r="V87" s="96" t="s">
        <v>96</v>
      </c>
      <c r="W87" s="98">
        <v>400</v>
      </c>
      <c r="X87" s="98">
        <v>940</v>
      </c>
      <c r="Y87" s="99">
        <v>46147.61975859954</v>
      </c>
      <c r="Z87" s="100">
        <v>46155</v>
      </c>
      <c r="AA87" s="101"/>
      <c r="AB87" s="101"/>
      <c r="AC87" s="101"/>
      <c r="AD87" s="101"/>
      <c r="AE87" s="102" t="s">
        <v>40</v>
      </c>
      <c r="AF87" s="102" t="s">
        <v>40</v>
      </c>
      <c r="AG87" s="102" t="s">
        <v>40</v>
      </c>
      <c r="AH87" s="102" t="s">
        <v>40</v>
      </c>
      <c r="AI87" s="102" t="s">
        <v>40</v>
      </c>
      <c r="AJ87" s="102" t="s">
        <v>40</v>
      </c>
      <c r="AK87" s="102" t="s">
        <v>40</v>
      </c>
      <c r="AL87" s="101"/>
      <c r="AM87" s="101"/>
      <c r="AN87" s="102" t="s">
        <v>40</v>
      </c>
      <c r="AO87" s="102" t="s">
        <v>40</v>
      </c>
      <c r="AP87" s="102" t="s">
        <v>40</v>
      </c>
      <c r="AQ87" s="102" t="s">
        <v>40</v>
      </c>
      <c r="AR87" s="101"/>
    </row>
    <row r="88" spans="1:44">
      <c r="A88" t="str">
        <f>VLOOKUP(Q88,'Rotas x Madrugada'!A:C,2,0)</f>
        <v>NH</v>
      </c>
      <c r="B88" t="str">
        <f>VLOOKUP(Q88,'Rotas x Madrugada'!A:C,3,0)</f>
        <v>Não</v>
      </c>
      <c r="D88" s="19">
        <f t="shared" si="2"/>
        <v>46157</v>
      </c>
      <c r="E88" s="19">
        <f>IF(A88="RETIRA",Z88,VLOOKUP(Q88,'Rotas x Madrugada'!A:D,4,0))</f>
        <v>46146</v>
      </c>
      <c r="F88" s="19">
        <f>IF(A88="RETIRA",Z88,Z88+2)</f>
        <v>46157</v>
      </c>
      <c r="G88" s="19" t="str">
        <f>CONCATENATE(U88,"-",V88)</f>
        <v>FUM08-TE12</v>
      </c>
      <c r="H88" s="19" t="str">
        <f t="shared" ca="1" si="3"/>
        <v>URGENTE</v>
      </c>
      <c r="I88" s="46">
        <f ca="1">Z88-$B$1</f>
        <v>-2</v>
      </c>
      <c r="J88" s="46">
        <f>VLOOKUP(G88,'D. Produção'!A:B,2,)</f>
        <v>2</v>
      </c>
      <c r="K88" s="87">
        <v>334156</v>
      </c>
      <c r="L88" s="88" t="s">
        <v>81</v>
      </c>
      <c r="M88" s="87">
        <v>3</v>
      </c>
      <c r="N88" s="87">
        <v>5444419</v>
      </c>
      <c r="O88" s="88" t="s">
        <v>35</v>
      </c>
      <c r="P88" s="88" t="s">
        <v>258</v>
      </c>
      <c r="Q88" s="88" t="s">
        <v>170</v>
      </c>
      <c r="R88" s="89">
        <v>0.39200000000000002</v>
      </c>
      <c r="S88" s="89">
        <v>7.84</v>
      </c>
      <c r="T88" s="87">
        <v>1</v>
      </c>
      <c r="U88" s="88" t="s">
        <v>254</v>
      </c>
      <c r="V88" s="88" t="s">
        <v>120</v>
      </c>
      <c r="W88" s="90">
        <v>400</v>
      </c>
      <c r="X88" s="90">
        <v>980</v>
      </c>
      <c r="Y88" s="91">
        <v>46147.61975859954</v>
      </c>
      <c r="Z88" s="92">
        <v>46155</v>
      </c>
      <c r="AA88" s="93"/>
      <c r="AB88" s="93"/>
      <c r="AC88" s="93"/>
      <c r="AD88" s="93"/>
      <c r="AE88" s="93"/>
      <c r="AF88" s="93"/>
      <c r="AG88" s="93"/>
      <c r="AH88" s="93"/>
      <c r="AI88" s="94" t="s">
        <v>40</v>
      </c>
      <c r="AJ88" s="94" t="s">
        <v>40</v>
      </c>
      <c r="AK88" s="94" t="s">
        <v>40</v>
      </c>
      <c r="AL88" s="93"/>
      <c r="AM88" s="93"/>
      <c r="AN88" s="94" t="s">
        <v>40</v>
      </c>
      <c r="AO88" s="94" t="s">
        <v>40</v>
      </c>
      <c r="AP88" s="94" t="s">
        <v>40</v>
      </c>
      <c r="AQ88" s="94" t="s">
        <v>40</v>
      </c>
      <c r="AR88" s="93"/>
    </row>
    <row r="89" spans="1:44">
      <c r="A89" t="str">
        <f>VLOOKUP(Q89,'Rotas x Madrugada'!A:C,2,0)</f>
        <v>NH</v>
      </c>
      <c r="B89" t="str">
        <f>VLOOKUP(Q89,'Rotas x Madrugada'!A:C,3,0)</f>
        <v>Não</v>
      </c>
      <c r="D89" s="19">
        <f t="shared" si="2"/>
        <v>46157</v>
      </c>
      <c r="E89" s="19">
        <f>IF(A89="RETIRA",Z89,VLOOKUP(Q89,'Rotas x Madrugada'!A:D,4,0))</f>
        <v>46146</v>
      </c>
      <c r="F89" s="19">
        <f>IF(A89="RETIRA",Z89,Z89+2)</f>
        <v>46157</v>
      </c>
      <c r="G89" s="19" t="str">
        <f>CONCATENATE(U89,"-",V89)</f>
        <v>FUM08-TE12</v>
      </c>
      <c r="H89" s="19" t="str">
        <f t="shared" ca="1" si="3"/>
        <v>URGENTE</v>
      </c>
      <c r="I89" s="46">
        <f ca="1">Z89-$B$1</f>
        <v>-2</v>
      </c>
      <c r="J89" s="46">
        <f>VLOOKUP(G89,'D. Produção'!A:B,2,)</f>
        <v>2</v>
      </c>
      <c r="K89" s="95">
        <v>334156</v>
      </c>
      <c r="L89" s="96" t="s">
        <v>82</v>
      </c>
      <c r="M89" s="95">
        <v>4</v>
      </c>
      <c r="N89" s="95">
        <v>5444420</v>
      </c>
      <c r="O89" s="96" t="s">
        <v>35</v>
      </c>
      <c r="P89" s="96" t="s">
        <v>258</v>
      </c>
      <c r="Q89" s="96" t="s">
        <v>170</v>
      </c>
      <c r="R89" s="97">
        <v>0.39200000000000002</v>
      </c>
      <c r="S89" s="97">
        <v>7.84</v>
      </c>
      <c r="T89" s="95">
        <v>1</v>
      </c>
      <c r="U89" s="96" t="s">
        <v>254</v>
      </c>
      <c r="V89" s="96" t="s">
        <v>120</v>
      </c>
      <c r="W89" s="98">
        <v>400</v>
      </c>
      <c r="X89" s="98">
        <v>980</v>
      </c>
      <c r="Y89" s="99">
        <v>46147.61975859954</v>
      </c>
      <c r="Z89" s="100">
        <v>46155</v>
      </c>
      <c r="AA89" s="101"/>
      <c r="AB89" s="101"/>
      <c r="AC89" s="101"/>
      <c r="AD89" s="101"/>
      <c r="AE89" s="101"/>
      <c r="AF89" s="101"/>
      <c r="AG89" s="101"/>
      <c r="AH89" s="101"/>
      <c r="AI89" s="102" t="s">
        <v>40</v>
      </c>
      <c r="AJ89" s="102" t="s">
        <v>40</v>
      </c>
      <c r="AK89" s="102" t="s">
        <v>40</v>
      </c>
      <c r="AL89" s="101"/>
      <c r="AM89" s="101"/>
      <c r="AN89" s="102" t="s">
        <v>40</v>
      </c>
      <c r="AO89" s="102" t="s">
        <v>40</v>
      </c>
      <c r="AP89" s="102" t="s">
        <v>40</v>
      </c>
      <c r="AQ89" s="102" t="s">
        <v>40</v>
      </c>
      <c r="AR89" s="101"/>
    </row>
    <row r="90" spans="1:44" ht="31.5">
      <c r="A90" t="str">
        <f>VLOOKUP(Q90,'Rotas x Madrugada'!A:C,2,0)</f>
        <v>Retira</v>
      </c>
      <c r="B90" t="str">
        <f>VLOOKUP(Q90,'Rotas x Madrugada'!A:C,3,0)</f>
        <v>Não</v>
      </c>
      <c r="D90" s="19">
        <f t="shared" si="2"/>
        <v>46155</v>
      </c>
      <c r="E90" s="19">
        <f>IF(A90="RETIRA",Z90,VLOOKUP(Q90,'Rotas x Madrugada'!A:D,4,0))</f>
        <v>46155</v>
      </c>
      <c r="F90" s="19">
        <f>IF(A90="RETIRA",Z90,Z90+2)</f>
        <v>46155</v>
      </c>
      <c r="G90" s="19" t="str">
        <f>CONCATENATE(U90,"-",V90)</f>
        <v>FUM08-TE12</v>
      </c>
      <c r="H90" s="19" t="str">
        <f t="shared" ca="1" si="3"/>
        <v>URGENTE</v>
      </c>
      <c r="I90" s="46">
        <f ca="1">Z90-$B$1</f>
        <v>-2</v>
      </c>
      <c r="J90" s="46">
        <f>VLOOKUP(G90,'D. Produção'!A:B,2,)</f>
        <v>2</v>
      </c>
      <c r="K90" s="87">
        <v>334395</v>
      </c>
      <c r="L90" s="88" t="s">
        <v>78</v>
      </c>
      <c r="M90" s="87">
        <v>1</v>
      </c>
      <c r="N90" s="87">
        <v>5446255</v>
      </c>
      <c r="O90" s="88" t="s">
        <v>35</v>
      </c>
      <c r="P90" s="88" t="s">
        <v>359</v>
      </c>
      <c r="Q90" s="88" t="s">
        <v>62</v>
      </c>
      <c r="R90" s="89">
        <v>0.17849999999999999</v>
      </c>
      <c r="S90" s="89">
        <v>3.57</v>
      </c>
      <c r="T90" s="87">
        <v>1</v>
      </c>
      <c r="U90" s="88" t="s">
        <v>254</v>
      </c>
      <c r="V90" s="88" t="s">
        <v>120</v>
      </c>
      <c r="W90" s="90">
        <v>420</v>
      </c>
      <c r="X90" s="90">
        <v>425</v>
      </c>
      <c r="Y90" s="91">
        <v>46148.401169444442</v>
      </c>
      <c r="Z90" s="92">
        <v>46155</v>
      </c>
      <c r="AA90" s="93"/>
      <c r="AB90" s="93"/>
      <c r="AC90" s="93"/>
      <c r="AD90" s="93"/>
      <c r="AE90" s="93"/>
      <c r="AF90" s="93"/>
      <c r="AG90" s="93"/>
      <c r="AH90" s="93"/>
      <c r="AI90" s="94" t="s">
        <v>40</v>
      </c>
      <c r="AJ90" s="94" t="s">
        <v>40</v>
      </c>
      <c r="AK90" s="94" t="s">
        <v>40</v>
      </c>
      <c r="AL90" s="93"/>
      <c r="AM90" s="93"/>
      <c r="AN90" s="94" t="s">
        <v>40</v>
      </c>
      <c r="AO90" s="94" t="s">
        <v>40</v>
      </c>
      <c r="AP90" s="94" t="s">
        <v>40</v>
      </c>
      <c r="AQ90" s="94" t="s">
        <v>40</v>
      </c>
      <c r="AR90" s="93"/>
    </row>
    <row r="91" spans="1:44" ht="21">
      <c r="A91" t="str">
        <f>VLOOKUP(Q91,'Rotas x Madrugada'!A:C,2,0)</f>
        <v>Q</v>
      </c>
      <c r="B91" t="str">
        <f>VLOOKUP(Q91,'Rotas x Madrugada'!A:C,3,0)</f>
        <v>Não</v>
      </c>
      <c r="D91" s="19">
        <f t="shared" si="2"/>
        <v>46157</v>
      </c>
      <c r="E91" s="19">
        <f>IF(A91="RETIRA",Z91,VLOOKUP(Q91,'Rotas x Madrugada'!A:D,4,0))</f>
        <v>46150</v>
      </c>
      <c r="F91" s="19">
        <f>IF(A91="RETIRA",Z91,Z91+2)</f>
        <v>46157</v>
      </c>
      <c r="G91" s="19" t="str">
        <f>CONCATENATE(U91,"-",V91)</f>
        <v>FUM06-TF</v>
      </c>
      <c r="H91" s="19" t="str">
        <f t="shared" ca="1" si="3"/>
        <v>URGENTE</v>
      </c>
      <c r="I91" s="46">
        <f ca="1">Z91-$B$1</f>
        <v>-2</v>
      </c>
      <c r="J91" s="46">
        <f>VLOOKUP(G91,'D. Produção'!A:B,2,)</f>
        <v>2</v>
      </c>
      <c r="K91" s="95">
        <v>334442</v>
      </c>
      <c r="L91" s="96" t="s">
        <v>143</v>
      </c>
      <c r="M91" s="95">
        <v>3</v>
      </c>
      <c r="N91" s="95">
        <v>5446782</v>
      </c>
      <c r="O91" s="96" t="s">
        <v>35</v>
      </c>
      <c r="P91" s="96" t="s">
        <v>453</v>
      </c>
      <c r="Q91" s="96" t="s">
        <v>226</v>
      </c>
      <c r="R91" s="97">
        <v>1.6874</v>
      </c>
      <c r="S91" s="97">
        <v>25.311399999999999</v>
      </c>
      <c r="T91" s="95">
        <v>1</v>
      </c>
      <c r="U91" s="96" t="s">
        <v>91</v>
      </c>
      <c r="V91" s="96" t="s">
        <v>96</v>
      </c>
      <c r="W91" s="98">
        <v>755</v>
      </c>
      <c r="X91" s="98">
        <v>2235</v>
      </c>
      <c r="Y91" s="99">
        <v>46148.435923460645</v>
      </c>
      <c r="Z91" s="100">
        <v>46155</v>
      </c>
      <c r="AA91" s="101"/>
      <c r="AB91" s="101"/>
      <c r="AC91" s="101"/>
      <c r="AD91" s="101"/>
      <c r="AE91" s="102" t="s">
        <v>40</v>
      </c>
      <c r="AF91" s="102" t="s">
        <v>40</v>
      </c>
      <c r="AG91" s="102" t="s">
        <v>40</v>
      </c>
      <c r="AH91" s="102" t="s">
        <v>40</v>
      </c>
      <c r="AI91" s="102" t="s">
        <v>40</v>
      </c>
      <c r="AJ91" s="102" t="s">
        <v>40</v>
      </c>
      <c r="AK91" s="102" t="s">
        <v>40</v>
      </c>
      <c r="AL91" s="101"/>
      <c r="AM91" s="101"/>
      <c r="AN91" s="102" t="s">
        <v>40</v>
      </c>
      <c r="AO91" s="102" t="s">
        <v>40</v>
      </c>
      <c r="AP91" s="102" t="s">
        <v>40</v>
      </c>
      <c r="AQ91" s="102" t="s">
        <v>40</v>
      </c>
      <c r="AR91" s="99">
        <v>46155.470041932873</v>
      </c>
    </row>
    <row r="92" spans="1:44" ht="21">
      <c r="A92" t="str">
        <f>VLOOKUP(Q92,'Rotas x Madrugada'!A:C,2,0)</f>
        <v>Q</v>
      </c>
      <c r="B92" t="str">
        <f>VLOOKUP(Q92,'Rotas x Madrugada'!A:C,3,0)</f>
        <v>Não</v>
      </c>
      <c r="D92" s="19">
        <f t="shared" si="2"/>
        <v>46157</v>
      </c>
      <c r="E92" s="19">
        <f>IF(A92="RETIRA",Z92,VLOOKUP(Q92,'Rotas x Madrugada'!A:D,4,0))</f>
        <v>46150</v>
      </c>
      <c r="F92" s="19">
        <f>IF(A92="RETIRA",Z92,Z92+2)</f>
        <v>46157</v>
      </c>
      <c r="G92" s="19" t="str">
        <f>CONCATENATE(U92,"-",V92)</f>
        <v>FUM06-TF</v>
      </c>
      <c r="H92" s="19" t="str">
        <f t="shared" ca="1" si="3"/>
        <v>URGENTE</v>
      </c>
      <c r="I92" s="46">
        <f ca="1">Z92-$B$1</f>
        <v>-2</v>
      </c>
      <c r="J92" s="46">
        <f>VLOOKUP(G92,'D. Produção'!A:B,2,)</f>
        <v>2</v>
      </c>
      <c r="K92" s="87">
        <v>334442</v>
      </c>
      <c r="L92" s="88" t="s">
        <v>132</v>
      </c>
      <c r="M92" s="87">
        <v>4</v>
      </c>
      <c r="N92" s="87">
        <v>5446783</v>
      </c>
      <c r="O92" s="88" t="s">
        <v>35</v>
      </c>
      <c r="P92" s="88" t="s">
        <v>453</v>
      </c>
      <c r="Q92" s="88" t="s">
        <v>226</v>
      </c>
      <c r="R92" s="89">
        <v>2.1858</v>
      </c>
      <c r="S92" s="89">
        <v>32.787399999999998</v>
      </c>
      <c r="T92" s="87">
        <v>1</v>
      </c>
      <c r="U92" s="88" t="s">
        <v>91</v>
      </c>
      <c r="V92" s="88" t="s">
        <v>96</v>
      </c>
      <c r="W92" s="90">
        <v>978</v>
      </c>
      <c r="X92" s="90">
        <v>2235</v>
      </c>
      <c r="Y92" s="91">
        <v>46148.435923460645</v>
      </c>
      <c r="Z92" s="92">
        <v>46155</v>
      </c>
      <c r="AA92" s="93"/>
      <c r="AB92" s="93"/>
      <c r="AC92" s="93"/>
      <c r="AD92" s="93"/>
      <c r="AE92" s="94" t="s">
        <v>40</v>
      </c>
      <c r="AF92" s="94" t="s">
        <v>40</v>
      </c>
      <c r="AG92" s="94" t="s">
        <v>40</v>
      </c>
      <c r="AH92" s="94" t="s">
        <v>40</v>
      </c>
      <c r="AI92" s="94" t="s">
        <v>40</v>
      </c>
      <c r="AJ92" s="94" t="s">
        <v>40</v>
      </c>
      <c r="AK92" s="94" t="s">
        <v>40</v>
      </c>
      <c r="AL92" s="93"/>
      <c r="AM92" s="93"/>
      <c r="AN92" s="94" t="s">
        <v>40</v>
      </c>
      <c r="AO92" s="94" t="s">
        <v>40</v>
      </c>
      <c r="AP92" s="94" t="s">
        <v>40</v>
      </c>
      <c r="AQ92" s="94" t="s">
        <v>40</v>
      </c>
      <c r="AR92" s="93"/>
    </row>
    <row r="93" spans="1:44" ht="21">
      <c r="A93" t="str">
        <f>VLOOKUP(Q93,'Rotas x Madrugada'!A:C,2,0)</f>
        <v>Q</v>
      </c>
      <c r="B93" t="str">
        <f>VLOOKUP(Q93,'Rotas x Madrugada'!A:C,3,0)</f>
        <v>Não</v>
      </c>
      <c r="D93" s="19">
        <f t="shared" si="2"/>
        <v>46157</v>
      </c>
      <c r="E93" s="19">
        <f>IF(A93="RETIRA",Z93,VLOOKUP(Q93,'Rotas x Madrugada'!A:D,4,0))</f>
        <v>46150</v>
      </c>
      <c r="F93" s="19">
        <f>IF(A93="RETIRA",Z93,Z93+2)</f>
        <v>46157</v>
      </c>
      <c r="G93" s="19" t="str">
        <f>CONCATENATE(U93,"-",V93)</f>
        <v>FUM06-TF</v>
      </c>
      <c r="H93" s="19" t="str">
        <f t="shared" ca="1" si="3"/>
        <v>URGENTE</v>
      </c>
      <c r="I93" s="46">
        <f ca="1">Z93-$B$1</f>
        <v>-2</v>
      </c>
      <c r="J93" s="46">
        <f>VLOOKUP(G93,'D. Produção'!A:B,2,)</f>
        <v>2</v>
      </c>
      <c r="K93" s="95">
        <v>334442</v>
      </c>
      <c r="L93" s="96" t="s">
        <v>99</v>
      </c>
      <c r="M93" s="95">
        <v>8</v>
      </c>
      <c r="N93" s="95">
        <v>5446787</v>
      </c>
      <c r="O93" s="96" t="s">
        <v>35</v>
      </c>
      <c r="P93" s="96" t="s">
        <v>453</v>
      </c>
      <c r="Q93" s="96" t="s">
        <v>226</v>
      </c>
      <c r="R93" s="97">
        <v>2.0941999999999998</v>
      </c>
      <c r="S93" s="97">
        <v>31.4129</v>
      </c>
      <c r="T93" s="95">
        <v>1</v>
      </c>
      <c r="U93" s="96" t="s">
        <v>91</v>
      </c>
      <c r="V93" s="96" t="s">
        <v>96</v>
      </c>
      <c r="W93" s="98">
        <v>937</v>
      </c>
      <c r="X93" s="98">
        <v>2235</v>
      </c>
      <c r="Y93" s="99">
        <v>46148.435923460645</v>
      </c>
      <c r="Z93" s="100">
        <v>46155</v>
      </c>
      <c r="AA93" s="101"/>
      <c r="AB93" s="101"/>
      <c r="AC93" s="101"/>
      <c r="AD93" s="101"/>
      <c r="AE93" s="102" t="s">
        <v>40</v>
      </c>
      <c r="AF93" s="102" t="s">
        <v>40</v>
      </c>
      <c r="AG93" s="102" t="s">
        <v>40</v>
      </c>
      <c r="AH93" s="102" t="s">
        <v>40</v>
      </c>
      <c r="AI93" s="102" t="s">
        <v>40</v>
      </c>
      <c r="AJ93" s="102" t="s">
        <v>40</v>
      </c>
      <c r="AK93" s="102" t="s">
        <v>40</v>
      </c>
      <c r="AL93" s="101"/>
      <c r="AM93" s="101"/>
      <c r="AN93" s="102" t="s">
        <v>40</v>
      </c>
      <c r="AO93" s="102" t="s">
        <v>40</v>
      </c>
      <c r="AP93" s="102" t="s">
        <v>40</v>
      </c>
      <c r="AQ93" s="102" t="s">
        <v>40</v>
      </c>
      <c r="AR93" s="101"/>
    </row>
    <row r="94" spans="1:44" ht="21">
      <c r="A94" t="str">
        <f>VLOOKUP(Q94,'Rotas x Madrugada'!A:C,2,0)</f>
        <v>Q</v>
      </c>
      <c r="B94" t="str">
        <f>VLOOKUP(Q94,'Rotas x Madrugada'!A:C,3,0)</f>
        <v>Não</v>
      </c>
      <c r="D94" s="19">
        <f t="shared" si="2"/>
        <v>46157</v>
      </c>
      <c r="E94" s="19">
        <f>IF(A94="RETIRA",Z94,VLOOKUP(Q94,'Rotas x Madrugada'!A:D,4,0))</f>
        <v>46150</v>
      </c>
      <c r="F94" s="19">
        <f>IF(A94="RETIRA",Z94,Z94+2)</f>
        <v>46157</v>
      </c>
      <c r="G94" s="19" t="str">
        <f>CONCATENATE(U94,"-",V94)</f>
        <v>FUM06-TF</v>
      </c>
      <c r="H94" s="19" t="str">
        <f t="shared" ca="1" si="3"/>
        <v>URGENTE</v>
      </c>
      <c r="I94" s="46">
        <f ca="1">Z94-$B$1</f>
        <v>-2</v>
      </c>
      <c r="J94" s="46">
        <f>VLOOKUP(G94,'D. Produção'!A:B,2,)</f>
        <v>2</v>
      </c>
      <c r="K94" s="87">
        <v>334442</v>
      </c>
      <c r="L94" s="88" t="s">
        <v>100</v>
      </c>
      <c r="M94" s="87">
        <v>9</v>
      </c>
      <c r="N94" s="87">
        <v>5446788</v>
      </c>
      <c r="O94" s="88" t="s">
        <v>35</v>
      </c>
      <c r="P94" s="88" t="s">
        <v>453</v>
      </c>
      <c r="Q94" s="88" t="s">
        <v>226</v>
      </c>
      <c r="R94" s="89">
        <v>2.0941999999999998</v>
      </c>
      <c r="S94" s="89">
        <v>31.4129</v>
      </c>
      <c r="T94" s="87">
        <v>1</v>
      </c>
      <c r="U94" s="88" t="s">
        <v>91</v>
      </c>
      <c r="V94" s="88" t="s">
        <v>96</v>
      </c>
      <c r="W94" s="90">
        <v>937</v>
      </c>
      <c r="X94" s="90">
        <v>2235</v>
      </c>
      <c r="Y94" s="91">
        <v>46148.435923460645</v>
      </c>
      <c r="Z94" s="92">
        <v>46155</v>
      </c>
      <c r="AA94" s="93"/>
      <c r="AB94" s="93"/>
      <c r="AC94" s="93"/>
      <c r="AD94" s="93"/>
      <c r="AE94" s="94" t="s">
        <v>40</v>
      </c>
      <c r="AF94" s="94" t="s">
        <v>40</v>
      </c>
      <c r="AG94" s="94" t="s">
        <v>40</v>
      </c>
      <c r="AH94" s="94" t="s">
        <v>40</v>
      </c>
      <c r="AI94" s="94" t="s">
        <v>40</v>
      </c>
      <c r="AJ94" s="94" t="s">
        <v>40</v>
      </c>
      <c r="AK94" s="94" t="s">
        <v>40</v>
      </c>
      <c r="AL94" s="93"/>
      <c r="AM94" s="93"/>
      <c r="AN94" s="94" t="s">
        <v>40</v>
      </c>
      <c r="AO94" s="94" t="s">
        <v>40</v>
      </c>
      <c r="AP94" s="94" t="s">
        <v>40</v>
      </c>
      <c r="AQ94" s="94" t="s">
        <v>40</v>
      </c>
      <c r="AR94" s="93"/>
    </row>
    <row r="95" spans="1:44" ht="21">
      <c r="A95" t="str">
        <f>VLOOKUP(Q95,'Rotas x Madrugada'!A:C,2,0)</f>
        <v>Q</v>
      </c>
      <c r="B95" t="str">
        <f>VLOOKUP(Q95,'Rotas x Madrugada'!A:C,3,0)</f>
        <v>Não</v>
      </c>
      <c r="D95" s="19">
        <f t="shared" si="2"/>
        <v>46157</v>
      </c>
      <c r="E95" s="19">
        <f>IF(A95="RETIRA",Z95,VLOOKUP(Q95,'Rotas x Madrugada'!A:D,4,0))</f>
        <v>46150</v>
      </c>
      <c r="F95" s="19">
        <f>IF(A95="RETIRA",Z95,Z95+2)</f>
        <v>46157</v>
      </c>
      <c r="G95" s="19" t="str">
        <f>CONCATENATE(U95,"-",V95)</f>
        <v>FUM06-TF</v>
      </c>
      <c r="H95" s="19" t="str">
        <f t="shared" ca="1" si="3"/>
        <v>URGENTE</v>
      </c>
      <c r="I95" s="46">
        <f ca="1">Z95-$B$1</f>
        <v>-2</v>
      </c>
      <c r="J95" s="46">
        <f>VLOOKUP(G95,'D. Produção'!A:B,2,)</f>
        <v>2</v>
      </c>
      <c r="K95" s="95">
        <v>334442</v>
      </c>
      <c r="L95" s="96" t="s">
        <v>102</v>
      </c>
      <c r="M95" s="95">
        <v>11</v>
      </c>
      <c r="N95" s="95">
        <v>5446790</v>
      </c>
      <c r="O95" s="96" t="s">
        <v>35</v>
      </c>
      <c r="P95" s="96" t="s">
        <v>453</v>
      </c>
      <c r="Q95" s="96" t="s">
        <v>226</v>
      </c>
      <c r="R95" s="97">
        <v>2.0941999999999998</v>
      </c>
      <c r="S95" s="97">
        <v>31.4129</v>
      </c>
      <c r="T95" s="95">
        <v>1</v>
      </c>
      <c r="U95" s="96" t="s">
        <v>91</v>
      </c>
      <c r="V95" s="96" t="s">
        <v>96</v>
      </c>
      <c r="W95" s="98">
        <v>937</v>
      </c>
      <c r="X95" s="98">
        <v>2235</v>
      </c>
      <c r="Y95" s="99">
        <v>46148.435923460645</v>
      </c>
      <c r="Z95" s="100">
        <v>46155</v>
      </c>
      <c r="AA95" s="101"/>
      <c r="AB95" s="101"/>
      <c r="AC95" s="101"/>
      <c r="AD95" s="101"/>
      <c r="AE95" s="102" t="s">
        <v>40</v>
      </c>
      <c r="AF95" s="102" t="s">
        <v>40</v>
      </c>
      <c r="AG95" s="102" t="s">
        <v>40</v>
      </c>
      <c r="AH95" s="102" t="s">
        <v>40</v>
      </c>
      <c r="AI95" s="102" t="s">
        <v>40</v>
      </c>
      <c r="AJ95" s="102" t="s">
        <v>40</v>
      </c>
      <c r="AK95" s="102" t="s">
        <v>40</v>
      </c>
      <c r="AL95" s="101"/>
      <c r="AM95" s="101"/>
      <c r="AN95" s="102" t="s">
        <v>40</v>
      </c>
      <c r="AO95" s="102" t="s">
        <v>40</v>
      </c>
      <c r="AP95" s="102" t="s">
        <v>40</v>
      </c>
      <c r="AQ95" s="102" t="s">
        <v>40</v>
      </c>
      <c r="AR95" s="99">
        <v>46155.536592013887</v>
      </c>
    </row>
    <row r="96" spans="1:44" ht="31.5">
      <c r="A96" t="str">
        <f>VLOOKUP(Q96,'Rotas x Madrugada'!A:C,2,0)</f>
        <v>NH</v>
      </c>
      <c r="B96" t="str">
        <f>VLOOKUP(Q96,'Rotas x Madrugada'!A:C,3,0)</f>
        <v>Não</v>
      </c>
      <c r="D96" s="19">
        <f t="shared" si="2"/>
        <v>46157</v>
      </c>
      <c r="E96" s="19">
        <f>IF(A96="RETIRA",Z96,VLOOKUP(Q96,'Rotas x Madrugada'!A:D,4,0))</f>
        <v>46146</v>
      </c>
      <c r="F96" s="19">
        <f>IF(A96="RETIRA",Z96,Z96+2)</f>
        <v>46157</v>
      </c>
      <c r="G96" s="19" t="str">
        <f>CONCATENATE(U96,"-",V96)</f>
        <v>FUM08-TF</v>
      </c>
      <c r="H96" s="19" t="str">
        <f t="shared" ca="1" si="3"/>
        <v>URGENTE</v>
      </c>
      <c r="I96" s="46">
        <f ca="1">Z96-$B$1</f>
        <v>-2</v>
      </c>
      <c r="J96" s="46">
        <f>VLOOKUP(G96,'D. Produção'!A:B,2,)</f>
        <v>2</v>
      </c>
      <c r="K96" s="87">
        <v>334577</v>
      </c>
      <c r="L96" s="88" t="s">
        <v>80</v>
      </c>
      <c r="M96" s="87">
        <v>2</v>
      </c>
      <c r="N96" s="87">
        <v>5447789</v>
      </c>
      <c r="O96" s="88" t="s">
        <v>35</v>
      </c>
      <c r="P96" s="88" t="s">
        <v>314</v>
      </c>
      <c r="Q96" s="88" t="s">
        <v>170</v>
      </c>
      <c r="R96" s="89">
        <v>1.6605000000000001</v>
      </c>
      <c r="S96" s="89">
        <v>33.21</v>
      </c>
      <c r="T96" s="87">
        <v>1</v>
      </c>
      <c r="U96" s="88" t="s">
        <v>254</v>
      </c>
      <c r="V96" s="88" t="s">
        <v>96</v>
      </c>
      <c r="W96" s="90">
        <v>900</v>
      </c>
      <c r="X96" s="90">
        <v>1845</v>
      </c>
      <c r="Y96" s="91">
        <v>46148.677859606483</v>
      </c>
      <c r="Z96" s="92">
        <v>46155</v>
      </c>
      <c r="AA96" s="93"/>
      <c r="AB96" s="93"/>
      <c r="AC96" s="93"/>
      <c r="AD96" s="93"/>
      <c r="AE96" s="94" t="s">
        <v>40</v>
      </c>
      <c r="AF96" s="94" t="s">
        <v>40</v>
      </c>
      <c r="AG96" s="94" t="s">
        <v>40</v>
      </c>
      <c r="AH96" s="94" t="s">
        <v>40</v>
      </c>
      <c r="AI96" s="94" t="s">
        <v>40</v>
      </c>
      <c r="AJ96" s="94" t="s">
        <v>40</v>
      </c>
      <c r="AK96" s="94" t="s">
        <v>40</v>
      </c>
      <c r="AL96" s="93"/>
      <c r="AM96" s="93"/>
      <c r="AN96" s="94" t="s">
        <v>40</v>
      </c>
      <c r="AO96" s="94" t="s">
        <v>40</v>
      </c>
      <c r="AP96" s="94" t="s">
        <v>40</v>
      </c>
      <c r="AQ96" s="94" t="s">
        <v>40</v>
      </c>
      <c r="AR96" s="93"/>
    </row>
    <row r="97" spans="1:44" ht="31.5">
      <c r="A97" t="str">
        <f>VLOOKUP(Q97,'Rotas x Madrugada'!A:C,2,0)</f>
        <v>Retira</v>
      </c>
      <c r="B97" t="str">
        <f>VLOOKUP(Q97,'Rotas x Madrugada'!A:C,3,0)</f>
        <v>Não</v>
      </c>
      <c r="D97" s="19">
        <f t="shared" si="2"/>
        <v>46155</v>
      </c>
      <c r="E97" s="19">
        <f>IF(A97="RETIRA",Z97,VLOOKUP(Q97,'Rotas x Madrugada'!A:D,4,0))</f>
        <v>46155</v>
      </c>
      <c r="F97" s="19">
        <f>IF(A97="RETIRA",Z97,Z97+2)</f>
        <v>46155</v>
      </c>
      <c r="G97" s="19" t="str">
        <f>CONCATENATE(U97,"-",V97)</f>
        <v>FUM08-TE12</v>
      </c>
      <c r="H97" s="19" t="str">
        <f t="shared" ca="1" si="3"/>
        <v>URGENTE</v>
      </c>
      <c r="I97" s="46">
        <f ca="1">Z97-$B$1</f>
        <v>-2</v>
      </c>
      <c r="J97" s="46">
        <f>VLOOKUP(G97,'D. Produção'!A:B,2,)</f>
        <v>2</v>
      </c>
      <c r="K97" s="95">
        <v>334582</v>
      </c>
      <c r="L97" s="96" t="s">
        <v>78</v>
      </c>
      <c r="M97" s="95">
        <v>1</v>
      </c>
      <c r="N97" s="95">
        <v>5447805</v>
      </c>
      <c r="O97" s="96" t="s">
        <v>35</v>
      </c>
      <c r="P97" s="96" t="s">
        <v>352</v>
      </c>
      <c r="Q97" s="96" t="s">
        <v>62</v>
      </c>
      <c r="R97" s="97">
        <v>0.41399999999999998</v>
      </c>
      <c r="S97" s="97">
        <v>8.2804000000000002</v>
      </c>
      <c r="T97" s="95">
        <v>1</v>
      </c>
      <c r="U97" s="96" t="s">
        <v>254</v>
      </c>
      <c r="V97" s="96" t="s">
        <v>120</v>
      </c>
      <c r="W97" s="98">
        <v>738</v>
      </c>
      <c r="X97" s="98">
        <v>561</v>
      </c>
      <c r="Y97" s="99">
        <v>46148.674158136571</v>
      </c>
      <c r="Z97" s="100">
        <v>46155</v>
      </c>
      <c r="AA97" s="101"/>
      <c r="AB97" s="101"/>
      <c r="AC97" s="101"/>
      <c r="AD97" s="101"/>
      <c r="AE97" s="101"/>
      <c r="AF97" s="101"/>
      <c r="AG97" s="101"/>
      <c r="AH97" s="101"/>
      <c r="AI97" s="102" t="s">
        <v>40</v>
      </c>
      <c r="AJ97" s="102" t="s">
        <v>40</v>
      </c>
      <c r="AK97" s="102" t="s">
        <v>40</v>
      </c>
      <c r="AL97" s="101"/>
      <c r="AM97" s="101"/>
      <c r="AN97" s="102" t="s">
        <v>40</v>
      </c>
      <c r="AO97" s="102" t="s">
        <v>40</v>
      </c>
      <c r="AP97" s="102" t="s">
        <v>40</v>
      </c>
      <c r="AQ97" s="102" t="s">
        <v>40</v>
      </c>
      <c r="AR97" s="101"/>
    </row>
    <row r="98" spans="1:44" ht="31.5">
      <c r="A98" t="str">
        <f>VLOOKUP(Q98,'Rotas x Madrugada'!A:C,2,0)</f>
        <v>J</v>
      </c>
      <c r="B98" t="str">
        <f>VLOOKUP(Q98,'Rotas x Madrugada'!A:C,3,0)</f>
        <v>Sim</v>
      </c>
      <c r="D98" s="19">
        <f t="shared" si="2"/>
        <v>46157</v>
      </c>
      <c r="E98" s="19">
        <f>IF(A98="RETIRA",Z98,VLOOKUP(Q98,'Rotas x Madrugada'!A:D,4,0))</f>
        <v>46146</v>
      </c>
      <c r="F98" s="19">
        <f>IF(A98="RETIRA",Z98,Z98+2)</f>
        <v>46157</v>
      </c>
      <c r="G98" s="19" t="str">
        <f>CONCATENATE(U98,"-",V98)</f>
        <v>LMLT06-PF</v>
      </c>
      <c r="H98" s="19" t="str">
        <f t="shared" ca="1" si="3"/>
        <v>URGENTE</v>
      </c>
      <c r="I98" s="46">
        <f ca="1">Z98-$B$1</f>
        <v>-2</v>
      </c>
      <c r="J98" s="46">
        <f>VLOOKUP(G98,'D. Produção'!A:B,2,)</f>
        <v>4</v>
      </c>
      <c r="K98" s="87">
        <v>334954</v>
      </c>
      <c r="L98" s="88" t="s">
        <v>61</v>
      </c>
      <c r="M98" s="87">
        <v>1</v>
      </c>
      <c r="N98" s="87">
        <v>5450239</v>
      </c>
      <c r="O98" s="88" t="s">
        <v>35</v>
      </c>
      <c r="P98" s="88" t="s">
        <v>257</v>
      </c>
      <c r="Q98" s="88" t="s">
        <v>168</v>
      </c>
      <c r="R98" s="89">
        <v>0.33839999999999998</v>
      </c>
      <c r="S98" s="89">
        <v>5.0759999999999996</v>
      </c>
      <c r="T98" s="87">
        <v>1</v>
      </c>
      <c r="U98" s="88" t="s">
        <v>197</v>
      </c>
      <c r="V98" s="88" t="s">
        <v>39</v>
      </c>
      <c r="W98" s="90">
        <v>720</v>
      </c>
      <c r="X98" s="90">
        <v>470</v>
      </c>
      <c r="Y98" s="91">
        <v>46150.348586840279</v>
      </c>
      <c r="Z98" s="92">
        <v>46155</v>
      </c>
      <c r="AA98" s="93"/>
      <c r="AB98" s="93"/>
      <c r="AC98" s="93"/>
      <c r="AD98" s="94" t="s">
        <v>40</v>
      </c>
      <c r="AE98" s="94" t="s">
        <v>40</v>
      </c>
      <c r="AF98" s="94" t="s">
        <v>40</v>
      </c>
      <c r="AG98" s="94" t="s">
        <v>40</v>
      </c>
      <c r="AH98" s="94" t="s">
        <v>40</v>
      </c>
      <c r="AI98" s="94" t="s">
        <v>40</v>
      </c>
      <c r="AJ98" s="94" t="s">
        <v>40</v>
      </c>
      <c r="AK98" s="94" t="s">
        <v>40</v>
      </c>
      <c r="AL98" s="94" t="s">
        <v>40</v>
      </c>
      <c r="AM98" s="94" t="s">
        <v>40</v>
      </c>
      <c r="AN98" s="94" t="s">
        <v>40</v>
      </c>
      <c r="AO98" s="94" t="s">
        <v>40</v>
      </c>
      <c r="AP98" s="94" t="s">
        <v>40</v>
      </c>
      <c r="AQ98" s="94" t="s">
        <v>40</v>
      </c>
      <c r="AR98" s="93"/>
    </row>
    <row r="99" spans="1:44" ht="31.5">
      <c r="A99" t="str">
        <f>VLOOKUP(Q99,'Rotas x Madrugada'!A:C,2,0)</f>
        <v>J</v>
      </c>
      <c r="B99" t="str">
        <f>VLOOKUP(Q99,'Rotas x Madrugada'!A:C,3,0)</f>
        <v>Sim</v>
      </c>
      <c r="D99" s="19">
        <f t="shared" si="2"/>
        <v>46157</v>
      </c>
      <c r="E99" s="19">
        <f>IF(A99="RETIRA",Z99,VLOOKUP(Q99,'Rotas x Madrugada'!A:D,4,0))</f>
        <v>46146</v>
      </c>
      <c r="F99" s="19">
        <f>IF(A99="RETIRA",Z99,Z99+2)</f>
        <v>46157</v>
      </c>
      <c r="G99" s="19" t="str">
        <f>CONCATENATE(U99,"-",V99)</f>
        <v>LMLT06-PF</v>
      </c>
      <c r="H99" s="19" t="str">
        <f t="shared" ca="1" si="3"/>
        <v>URGENTE</v>
      </c>
      <c r="I99" s="46">
        <f ca="1">Z99-$B$1</f>
        <v>-2</v>
      </c>
      <c r="J99" s="46">
        <f>VLOOKUP(G99,'D. Produção'!A:B,2,)</f>
        <v>4</v>
      </c>
      <c r="K99" s="95">
        <v>334954</v>
      </c>
      <c r="L99" s="96" t="s">
        <v>121</v>
      </c>
      <c r="M99" s="95">
        <v>2</v>
      </c>
      <c r="N99" s="95">
        <v>5450240</v>
      </c>
      <c r="O99" s="96" t="s">
        <v>35</v>
      </c>
      <c r="P99" s="96" t="s">
        <v>257</v>
      </c>
      <c r="Q99" s="96" t="s">
        <v>168</v>
      </c>
      <c r="R99" s="97">
        <v>0.33839999999999998</v>
      </c>
      <c r="S99" s="97">
        <v>5.0759999999999996</v>
      </c>
      <c r="T99" s="95">
        <v>1</v>
      </c>
      <c r="U99" s="96" t="s">
        <v>197</v>
      </c>
      <c r="V99" s="96" t="s">
        <v>39</v>
      </c>
      <c r="W99" s="98">
        <v>720</v>
      </c>
      <c r="X99" s="98">
        <v>470</v>
      </c>
      <c r="Y99" s="99">
        <v>46150.348586840279</v>
      </c>
      <c r="Z99" s="100">
        <v>46155</v>
      </c>
      <c r="AA99" s="101"/>
      <c r="AB99" s="101"/>
      <c r="AC99" s="101"/>
      <c r="AD99" s="102" t="s">
        <v>40</v>
      </c>
      <c r="AE99" s="102" t="s">
        <v>40</v>
      </c>
      <c r="AF99" s="102" t="s">
        <v>40</v>
      </c>
      <c r="AG99" s="102" t="s">
        <v>40</v>
      </c>
      <c r="AH99" s="102" t="s">
        <v>40</v>
      </c>
      <c r="AI99" s="102" t="s">
        <v>40</v>
      </c>
      <c r="AJ99" s="102" t="s">
        <v>40</v>
      </c>
      <c r="AK99" s="102" t="s">
        <v>40</v>
      </c>
      <c r="AL99" s="102" t="s">
        <v>40</v>
      </c>
      <c r="AM99" s="102" t="s">
        <v>40</v>
      </c>
      <c r="AN99" s="102" t="s">
        <v>40</v>
      </c>
      <c r="AO99" s="102" t="s">
        <v>40</v>
      </c>
      <c r="AP99" s="102" t="s">
        <v>40</v>
      </c>
      <c r="AQ99" s="102" t="s">
        <v>40</v>
      </c>
      <c r="AR99" s="101"/>
    </row>
    <row r="100" spans="1:44" ht="31.5">
      <c r="A100" t="str">
        <f>VLOOKUP(Q100,'Rotas x Madrugada'!A:C,2,0)</f>
        <v>J</v>
      </c>
      <c r="B100" t="str">
        <f>VLOOKUP(Q100,'Rotas x Madrugada'!A:C,3,0)</f>
        <v>Sim</v>
      </c>
      <c r="D100" s="19">
        <f t="shared" si="2"/>
        <v>46157</v>
      </c>
      <c r="E100" s="19">
        <f>IF(A100="RETIRA",Z100,VLOOKUP(Q100,'Rotas x Madrugada'!A:D,4,0))</f>
        <v>46146</v>
      </c>
      <c r="F100" s="19">
        <f>IF(A100="RETIRA",Z100,Z100+2)</f>
        <v>46157</v>
      </c>
      <c r="G100" s="19" t="str">
        <f>CONCATENATE(U100,"-",V100)</f>
        <v>LMLT06-PF</v>
      </c>
      <c r="H100" s="19" t="str">
        <f t="shared" ca="1" si="3"/>
        <v>URGENTE</v>
      </c>
      <c r="I100" s="46">
        <f ca="1">Z100-$B$1</f>
        <v>-2</v>
      </c>
      <c r="J100" s="46">
        <f>VLOOKUP(G100,'D. Produção'!A:B,2,)</f>
        <v>4</v>
      </c>
      <c r="K100" s="87">
        <v>334955</v>
      </c>
      <c r="L100" s="88" t="s">
        <v>61</v>
      </c>
      <c r="M100" s="87">
        <v>1</v>
      </c>
      <c r="N100" s="87">
        <v>5450241</v>
      </c>
      <c r="O100" s="88" t="s">
        <v>35</v>
      </c>
      <c r="P100" s="88" t="s">
        <v>257</v>
      </c>
      <c r="Q100" s="88" t="s">
        <v>168</v>
      </c>
      <c r="R100" s="89">
        <v>0.33839999999999998</v>
      </c>
      <c r="S100" s="89">
        <v>5.0759999999999996</v>
      </c>
      <c r="T100" s="87">
        <v>1</v>
      </c>
      <c r="U100" s="88" t="s">
        <v>197</v>
      </c>
      <c r="V100" s="88" t="s">
        <v>39</v>
      </c>
      <c r="W100" s="90">
        <v>720</v>
      </c>
      <c r="X100" s="90">
        <v>470</v>
      </c>
      <c r="Y100" s="91">
        <v>46150.349278009257</v>
      </c>
      <c r="Z100" s="92">
        <v>46155</v>
      </c>
      <c r="AA100" s="93"/>
      <c r="AB100" s="93"/>
      <c r="AC100" s="93"/>
      <c r="AD100" s="94" t="s">
        <v>40</v>
      </c>
      <c r="AE100" s="94" t="s">
        <v>40</v>
      </c>
      <c r="AF100" s="94" t="s">
        <v>40</v>
      </c>
      <c r="AG100" s="94" t="s">
        <v>40</v>
      </c>
      <c r="AH100" s="94" t="s">
        <v>40</v>
      </c>
      <c r="AI100" s="94" t="s">
        <v>40</v>
      </c>
      <c r="AJ100" s="94" t="s">
        <v>40</v>
      </c>
      <c r="AK100" s="94" t="s">
        <v>40</v>
      </c>
      <c r="AL100" s="94" t="s">
        <v>40</v>
      </c>
      <c r="AM100" s="94" t="s">
        <v>40</v>
      </c>
      <c r="AN100" s="94" t="s">
        <v>40</v>
      </c>
      <c r="AO100" s="94" t="s">
        <v>40</v>
      </c>
      <c r="AP100" s="94" t="s">
        <v>40</v>
      </c>
      <c r="AQ100" s="94" t="s">
        <v>40</v>
      </c>
      <c r="AR100" s="93"/>
    </row>
    <row r="101" spans="1:44" ht="31.5">
      <c r="A101" t="str">
        <f>VLOOKUP(Q101,'Rotas x Madrugada'!A:C,2,0)</f>
        <v>J</v>
      </c>
      <c r="B101" t="str">
        <f>VLOOKUP(Q101,'Rotas x Madrugada'!A:C,3,0)</f>
        <v>Sim</v>
      </c>
      <c r="D101" s="19">
        <f t="shared" si="2"/>
        <v>46157</v>
      </c>
      <c r="E101" s="19">
        <f>IF(A101="RETIRA",Z101,VLOOKUP(Q101,'Rotas x Madrugada'!A:D,4,0))</f>
        <v>46146</v>
      </c>
      <c r="F101" s="19">
        <f>IF(A101="RETIRA",Z101,Z101+2)</f>
        <v>46157</v>
      </c>
      <c r="G101" s="19" t="str">
        <f>CONCATENATE(U101,"-",V101)</f>
        <v>LMLT06-PF</v>
      </c>
      <c r="H101" s="19" t="str">
        <f t="shared" ca="1" si="3"/>
        <v>URGENTE</v>
      </c>
      <c r="I101" s="46">
        <f ca="1">Z101-$B$1</f>
        <v>-2</v>
      </c>
      <c r="J101" s="46">
        <f>VLOOKUP(G101,'D. Produção'!A:B,2,)</f>
        <v>4</v>
      </c>
      <c r="K101" s="95">
        <v>334955</v>
      </c>
      <c r="L101" s="96" t="s">
        <v>121</v>
      </c>
      <c r="M101" s="95">
        <v>2</v>
      </c>
      <c r="N101" s="95">
        <v>5450242</v>
      </c>
      <c r="O101" s="96" t="s">
        <v>35</v>
      </c>
      <c r="P101" s="96" t="s">
        <v>257</v>
      </c>
      <c r="Q101" s="96" t="s">
        <v>168</v>
      </c>
      <c r="R101" s="97">
        <v>0.33839999999999998</v>
      </c>
      <c r="S101" s="97">
        <v>5.0759999999999996</v>
      </c>
      <c r="T101" s="95">
        <v>1</v>
      </c>
      <c r="U101" s="96" t="s">
        <v>197</v>
      </c>
      <c r="V101" s="96" t="s">
        <v>39</v>
      </c>
      <c r="W101" s="98">
        <v>720</v>
      </c>
      <c r="X101" s="98">
        <v>470</v>
      </c>
      <c r="Y101" s="99">
        <v>46150.349278009257</v>
      </c>
      <c r="Z101" s="100">
        <v>46155</v>
      </c>
      <c r="AA101" s="101"/>
      <c r="AB101" s="101"/>
      <c r="AC101" s="101"/>
      <c r="AD101" s="102" t="s">
        <v>40</v>
      </c>
      <c r="AE101" s="102" t="s">
        <v>40</v>
      </c>
      <c r="AF101" s="102" t="s">
        <v>40</v>
      </c>
      <c r="AG101" s="102" t="s">
        <v>40</v>
      </c>
      <c r="AH101" s="102" t="s">
        <v>40</v>
      </c>
      <c r="AI101" s="102" t="s">
        <v>40</v>
      </c>
      <c r="AJ101" s="102" t="s">
        <v>40</v>
      </c>
      <c r="AK101" s="102" t="s">
        <v>40</v>
      </c>
      <c r="AL101" s="102" t="s">
        <v>40</v>
      </c>
      <c r="AM101" s="102" t="s">
        <v>40</v>
      </c>
      <c r="AN101" s="102" t="s">
        <v>40</v>
      </c>
      <c r="AO101" s="102" t="s">
        <v>40</v>
      </c>
      <c r="AP101" s="102" t="s">
        <v>40</v>
      </c>
      <c r="AQ101" s="102" t="s">
        <v>40</v>
      </c>
      <c r="AR101" s="101"/>
    </row>
    <row r="102" spans="1:44" ht="31.5">
      <c r="A102" t="str">
        <f>VLOOKUP(Q102,'Rotas x Madrugada'!A:C,2,0)</f>
        <v>G</v>
      </c>
      <c r="B102" t="str">
        <f>VLOOKUP(Q102,'Rotas x Madrugada'!A:C,3,0)</f>
        <v>Sim</v>
      </c>
      <c r="D102" s="19">
        <f t="shared" si="2"/>
        <v>46157</v>
      </c>
      <c r="E102" s="19">
        <f>IF(A102="RETIRA",Z102,VLOOKUP(Q102,'Rotas x Madrugada'!A:D,4,0))</f>
        <v>46150</v>
      </c>
      <c r="F102" s="19">
        <f>IF(A102="RETIRA",Z102,Z102+2)</f>
        <v>46157</v>
      </c>
      <c r="G102" s="19" t="str">
        <f>CONCATENATE(U102,"-",V102)</f>
        <v>INC06-TF</v>
      </c>
      <c r="H102" s="19" t="str">
        <f t="shared" ca="1" si="3"/>
        <v>URGENTE</v>
      </c>
      <c r="I102" s="46">
        <f ca="1">Z102-$B$1</f>
        <v>-2</v>
      </c>
      <c r="J102" s="46">
        <f>VLOOKUP(G102,'D. Produção'!A:B,2,)</f>
        <v>2</v>
      </c>
      <c r="K102" s="87">
        <v>334981</v>
      </c>
      <c r="L102" s="88" t="s">
        <v>143</v>
      </c>
      <c r="M102" s="87">
        <v>3</v>
      </c>
      <c r="N102" s="87">
        <v>5450336</v>
      </c>
      <c r="O102" s="88" t="s">
        <v>35</v>
      </c>
      <c r="P102" s="88" t="s">
        <v>493</v>
      </c>
      <c r="Q102" s="88" t="s">
        <v>165</v>
      </c>
      <c r="R102" s="89">
        <v>1.716</v>
      </c>
      <c r="S102" s="89">
        <v>25.740400000000001</v>
      </c>
      <c r="T102" s="87">
        <v>1</v>
      </c>
      <c r="U102" s="88" t="s">
        <v>185</v>
      </c>
      <c r="V102" s="88" t="s">
        <v>96</v>
      </c>
      <c r="W102" s="90">
        <v>827</v>
      </c>
      <c r="X102" s="90">
        <v>2075</v>
      </c>
      <c r="Y102" s="91">
        <v>46150.392425034719</v>
      </c>
      <c r="Z102" s="92">
        <v>46155</v>
      </c>
      <c r="AA102" s="93"/>
      <c r="AB102" s="93"/>
      <c r="AC102" s="93"/>
      <c r="AD102" s="93"/>
      <c r="AE102" s="94" t="s">
        <v>40</v>
      </c>
      <c r="AF102" s="94" t="s">
        <v>40</v>
      </c>
      <c r="AG102" s="94" t="s">
        <v>40</v>
      </c>
      <c r="AH102" s="94" t="s">
        <v>40</v>
      </c>
      <c r="AI102" s="94" t="s">
        <v>40</v>
      </c>
      <c r="AJ102" s="94" t="s">
        <v>40</v>
      </c>
      <c r="AK102" s="94" t="s">
        <v>40</v>
      </c>
      <c r="AL102" s="93"/>
      <c r="AM102" s="93"/>
      <c r="AN102" s="94" t="s">
        <v>40</v>
      </c>
      <c r="AO102" s="94" t="s">
        <v>40</v>
      </c>
      <c r="AP102" s="94" t="s">
        <v>40</v>
      </c>
      <c r="AQ102" s="94" t="s">
        <v>40</v>
      </c>
      <c r="AR102" s="93"/>
    </row>
    <row r="103" spans="1:44" ht="21">
      <c r="A103" t="str">
        <f>VLOOKUP(Q103,'Rotas x Madrugada'!A:C,2,0)</f>
        <v>K</v>
      </c>
      <c r="B103" t="str">
        <f>VLOOKUP(Q103,'Rotas x Madrugada'!A:C,3,0)</f>
        <v>Sim</v>
      </c>
      <c r="D103" s="19">
        <f t="shared" si="2"/>
        <v>46157</v>
      </c>
      <c r="E103" s="19">
        <f>IF(A103="RETIRA",Z103,VLOOKUP(Q103,'Rotas x Madrugada'!A:D,4,0))</f>
        <v>46146</v>
      </c>
      <c r="F103" s="19">
        <f>IF(A103="RETIRA",Z103,Z103+2)</f>
        <v>46157</v>
      </c>
      <c r="G103" s="19" t="str">
        <f>CONCATENATE(U103,"-",V103)</f>
        <v>INC10-TE16</v>
      </c>
      <c r="H103" s="19" t="str">
        <f t="shared" ca="1" si="3"/>
        <v>URGENTE</v>
      </c>
      <c r="I103" s="46">
        <f ca="1">Z103-$B$1</f>
        <v>-2</v>
      </c>
      <c r="J103" s="46">
        <f>VLOOKUP(G103,'D. Produção'!A:B,2,)</f>
        <v>2</v>
      </c>
      <c r="K103" s="95">
        <v>335141</v>
      </c>
      <c r="L103" s="96" t="s">
        <v>161</v>
      </c>
      <c r="M103" s="95">
        <v>4</v>
      </c>
      <c r="N103" s="95">
        <v>5451285</v>
      </c>
      <c r="O103" s="96" t="s">
        <v>35</v>
      </c>
      <c r="P103" s="96" t="s">
        <v>179</v>
      </c>
      <c r="Q103" s="96" t="s">
        <v>125</v>
      </c>
      <c r="R103" s="97">
        <v>1.6805000000000001</v>
      </c>
      <c r="S103" s="97">
        <v>42.013100000000001</v>
      </c>
      <c r="T103" s="95">
        <v>1</v>
      </c>
      <c r="U103" s="96" t="s">
        <v>95</v>
      </c>
      <c r="V103" s="96" t="s">
        <v>123</v>
      </c>
      <c r="W103" s="98">
        <v>873</v>
      </c>
      <c r="X103" s="98">
        <v>1925</v>
      </c>
      <c r="Y103" s="99">
        <v>46150.565448263886</v>
      </c>
      <c r="Z103" s="100">
        <v>46155</v>
      </c>
      <c r="AA103" s="101"/>
      <c r="AB103" s="101"/>
      <c r="AC103" s="101"/>
      <c r="AD103" s="101"/>
      <c r="AE103" s="101"/>
      <c r="AF103" s="101"/>
      <c r="AG103" s="101"/>
      <c r="AH103" s="101"/>
      <c r="AI103" s="102" t="s">
        <v>40</v>
      </c>
      <c r="AJ103" s="102" t="s">
        <v>40</v>
      </c>
      <c r="AK103" s="102" t="s">
        <v>40</v>
      </c>
      <c r="AL103" s="101"/>
      <c r="AM103" s="101"/>
      <c r="AN103" s="102" t="s">
        <v>40</v>
      </c>
      <c r="AO103" s="102" t="s">
        <v>40</v>
      </c>
      <c r="AP103" s="102" t="s">
        <v>40</v>
      </c>
      <c r="AQ103" s="102" t="s">
        <v>40</v>
      </c>
      <c r="AR103" s="99">
        <v>46155.619898344907</v>
      </c>
    </row>
    <row r="104" spans="1:44" ht="31.5">
      <c r="A104" t="str">
        <f>VLOOKUP(Q104,'Rotas x Madrugada'!A:C,2,0)</f>
        <v>J</v>
      </c>
      <c r="B104" t="str">
        <f>VLOOKUP(Q104,'Rotas x Madrugada'!A:C,3,0)</f>
        <v>Sim</v>
      </c>
      <c r="D104" s="19">
        <f t="shared" si="2"/>
        <v>46157</v>
      </c>
      <c r="E104" s="19">
        <f>IF(A104="RETIRA",Z104,VLOOKUP(Q104,'Rotas x Madrugada'!A:D,4,0))</f>
        <v>46146</v>
      </c>
      <c r="F104" s="19">
        <f>IF(A104="RETIRA",Z104,Z104+2)</f>
        <v>46157</v>
      </c>
      <c r="G104" s="19" t="str">
        <f>CONCATENATE(U104,"-",V104)</f>
        <v>INC08-TF</v>
      </c>
      <c r="H104" s="19" t="str">
        <f t="shared" ca="1" si="3"/>
        <v>URGENTE</v>
      </c>
      <c r="I104" s="46">
        <f ca="1">Z104-$B$1</f>
        <v>-2</v>
      </c>
      <c r="J104" s="46">
        <f>VLOOKUP(G104,'D. Produção'!A:B,2,)</f>
        <v>2</v>
      </c>
      <c r="K104" s="87">
        <v>335417</v>
      </c>
      <c r="L104" s="88" t="s">
        <v>78</v>
      </c>
      <c r="M104" s="87">
        <v>1</v>
      </c>
      <c r="N104" s="87">
        <v>5452647</v>
      </c>
      <c r="O104" s="88" t="s">
        <v>35</v>
      </c>
      <c r="P104" s="88" t="s">
        <v>167</v>
      </c>
      <c r="Q104" s="88" t="s">
        <v>168</v>
      </c>
      <c r="R104" s="89">
        <v>0.44400000000000001</v>
      </c>
      <c r="S104" s="89">
        <v>8.8800000000000008</v>
      </c>
      <c r="T104" s="87">
        <v>1</v>
      </c>
      <c r="U104" s="88" t="s">
        <v>63</v>
      </c>
      <c r="V104" s="88" t="s">
        <v>96</v>
      </c>
      <c r="W104" s="90">
        <v>400</v>
      </c>
      <c r="X104" s="90">
        <v>1110</v>
      </c>
      <c r="Y104" s="91">
        <v>46153.441625925923</v>
      </c>
      <c r="Z104" s="92">
        <v>46155</v>
      </c>
      <c r="AA104" s="93"/>
      <c r="AB104" s="93"/>
      <c r="AC104" s="93"/>
      <c r="AD104" s="93"/>
      <c r="AE104" s="94" t="s">
        <v>40</v>
      </c>
      <c r="AF104" s="94" t="s">
        <v>40</v>
      </c>
      <c r="AG104" s="94" t="s">
        <v>40</v>
      </c>
      <c r="AH104" s="94" t="s">
        <v>40</v>
      </c>
      <c r="AI104" s="94" t="s">
        <v>40</v>
      </c>
      <c r="AJ104" s="94" t="s">
        <v>40</v>
      </c>
      <c r="AK104" s="94" t="s">
        <v>40</v>
      </c>
      <c r="AL104" s="93"/>
      <c r="AM104" s="93"/>
      <c r="AN104" s="94" t="s">
        <v>40</v>
      </c>
      <c r="AO104" s="94" t="s">
        <v>40</v>
      </c>
      <c r="AP104" s="94" t="s">
        <v>40</v>
      </c>
      <c r="AQ104" s="94" t="s">
        <v>40</v>
      </c>
      <c r="AR104" s="93"/>
    </row>
    <row r="105" spans="1:44">
      <c r="A105" t="str">
        <f>VLOOKUP(Q105,'Rotas x Madrugada'!A:C,2,0)</f>
        <v>Retira</v>
      </c>
      <c r="B105" t="str">
        <f>VLOOKUP(Q105,'Rotas x Madrugada'!A:C,3,0)</f>
        <v>Não</v>
      </c>
      <c r="D105" s="19">
        <f t="shared" si="2"/>
        <v>46155</v>
      </c>
      <c r="E105" s="19">
        <f>IF(A105="RETIRA",Z105,VLOOKUP(Q105,'Rotas x Madrugada'!A:D,4,0))</f>
        <v>46155</v>
      </c>
      <c r="F105" s="19">
        <f>IF(A105="RETIRA",Z105,Z105+2)</f>
        <v>46155</v>
      </c>
      <c r="G105" s="19" t="str">
        <f>CONCATENATE(U105,"-",V105)</f>
        <v>ESI04-EF</v>
      </c>
      <c r="H105" s="19" t="str">
        <f t="shared" ca="1" si="3"/>
        <v>URGENTE</v>
      </c>
      <c r="I105" s="46">
        <f ca="1">Z105-$B$1</f>
        <v>-2</v>
      </c>
      <c r="J105" s="46">
        <f>VLOOKUP(G105,'D. Produção'!A:B,2,)</f>
        <v>1</v>
      </c>
      <c r="K105" s="95">
        <v>335692</v>
      </c>
      <c r="L105" s="96" t="s">
        <v>78</v>
      </c>
      <c r="M105" s="95">
        <v>1</v>
      </c>
      <c r="N105" s="95">
        <v>5454347</v>
      </c>
      <c r="O105" s="96" t="s">
        <v>35</v>
      </c>
      <c r="P105" s="96" t="s">
        <v>517</v>
      </c>
      <c r="Q105" s="96" t="s">
        <v>62</v>
      </c>
      <c r="R105" s="97">
        <v>0.55249999999999999</v>
      </c>
      <c r="S105" s="97">
        <v>5.5250000000000004</v>
      </c>
      <c r="T105" s="95">
        <v>1</v>
      </c>
      <c r="U105" s="96" t="s">
        <v>212</v>
      </c>
      <c r="V105" s="96" t="s">
        <v>320</v>
      </c>
      <c r="W105" s="98">
        <v>650</v>
      </c>
      <c r="X105" s="98">
        <v>850</v>
      </c>
      <c r="Y105" s="99">
        <v>46154.342013888891</v>
      </c>
      <c r="Z105" s="100">
        <v>46155</v>
      </c>
      <c r="AA105" s="101"/>
      <c r="AB105" s="101"/>
      <c r="AC105" s="101"/>
      <c r="AD105" s="101"/>
      <c r="AE105" s="102" t="s">
        <v>40</v>
      </c>
      <c r="AF105" s="102" t="s">
        <v>40</v>
      </c>
      <c r="AG105" s="102" t="s">
        <v>40</v>
      </c>
      <c r="AH105" s="102" t="s">
        <v>40</v>
      </c>
      <c r="AI105" s="102" t="s">
        <v>40</v>
      </c>
      <c r="AJ105" s="102" t="s">
        <v>40</v>
      </c>
      <c r="AK105" s="102" t="s">
        <v>40</v>
      </c>
      <c r="AL105" s="101"/>
      <c r="AM105" s="102" t="s">
        <v>40</v>
      </c>
      <c r="AN105" s="102" t="s">
        <v>40</v>
      </c>
      <c r="AO105" s="102" t="s">
        <v>40</v>
      </c>
      <c r="AP105" s="101"/>
      <c r="AQ105" s="102" t="s">
        <v>40</v>
      </c>
      <c r="AR105" s="101"/>
    </row>
    <row r="106" spans="1:44">
      <c r="A106" t="str">
        <f>VLOOKUP(Q106,'Rotas x Madrugada'!A:C,2,0)</f>
        <v>Retira</v>
      </c>
      <c r="B106" t="str">
        <f>VLOOKUP(Q106,'Rotas x Madrugada'!A:C,3,0)</f>
        <v>Não</v>
      </c>
      <c r="D106" s="19">
        <f t="shared" si="2"/>
        <v>46155</v>
      </c>
      <c r="E106" s="19">
        <f>IF(A106="RETIRA",Z106,VLOOKUP(Q106,'Rotas x Madrugada'!A:D,4,0))</f>
        <v>46155</v>
      </c>
      <c r="F106" s="19">
        <f>IF(A106="RETIRA",Z106,Z106+2)</f>
        <v>46155</v>
      </c>
      <c r="G106" s="19" t="str">
        <f>CONCATENATE(U106,"-",V106)</f>
        <v>ESI04-EC</v>
      </c>
      <c r="H106" s="19" t="e">
        <f t="shared" ca="1" si="3"/>
        <v>#N/A</v>
      </c>
      <c r="I106" s="46">
        <f ca="1">Z106-$B$1</f>
        <v>-2</v>
      </c>
      <c r="J106" s="46" t="e">
        <f>VLOOKUP(G106,'D. Produção'!A:B,2,)</f>
        <v>#N/A</v>
      </c>
      <c r="K106" s="87">
        <v>335704</v>
      </c>
      <c r="L106" s="88" t="s">
        <v>61</v>
      </c>
      <c r="M106" s="87">
        <v>1</v>
      </c>
      <c r="N106" s="87">
        <v>5454375</v>
      </c>
      <c r="O106" s="88" t="s">
        <v>35</v>
      </c>
      <c r="P106" s="88" t="s">
        <v>517</v>
      </c>
      <c r="Q106" s="88" t="s">
        <v>62</v>
      </c>
      <c r="R106" s="89">
        <v>0.21560000000000001</v>
      </c>
      <c r="S106" s="89">
        <v>2.1558000000000002</v>
      </c>
      <c r="T106" s="87">
        <v>1</v>
      </c>
      <c r="U106" s="88" t="s">
        <v>212</v>
      </c>
      <c r="V106" s="88" t="s">
        <v>488</v>
      </c>
      <c r="W106" s="90">
        <v>299</v>
      </c>
      <c r="X106" s="90">
        <v>721</v>
      </c>
      <c r="Y106" s="91">
        <v>46154.357756747682</v>
      </c>
      <c r="Z106" s="92">
        <v>46155</v>
      </c>
      <c r="AA106" s="93"/>
      <c r="AB106" s="93"/>
      <c r="AC106" s="94" t="s">
        <v>40</v>
      </c>
      <c r="AD106" s="94" t="s">
        <v>40</v>
      </c>
      <c r="AE106" s="94" t="s">
        <v>40</v>
      </c>
      <c r="AF106" s="94" t="s">
        <v>40</v>
      </c>
      <c r="AG106" s="94" t="s">
        <v>40</v>
      </c>
      <c r="AH106" s="94" t="s">
        <v>40</v>
      </c>
      <c r="AI106" s="94" t="s">
        <v>40</v>
      </c>
      <c r="AJ106" s="94" t="s">
        <v>40</v>
      </c>
      <c r="AK106" s="94" t="s">
        <v>40</v>
      </c>
      <c r="AL106" s="94" t="s">
        <v>40</v>
      </c>
      <c r="AM106" s="94" t="s">
        <v>40</v>
      </c>
      <c r="AN106" s="94" t="s">
        <v>40</v>
      </c>
      <c r="AO106" s="94" t="s">
        <v>40</v>
      </c>
      <c r="AP106" s="94" t="s">
        <v>40</v>
      </c>
      <c r="AQ106" s="94" t="s">
        <v>40</v>
      </c>
      <c r="AR106" s="93"/>
    </row>
    <row r="107" spans="1:44">
      <c r="A107" t="str">
        <f>VLOOKUP(Q107,'Rotas x Madrugada'!A:C,2,0)</f>
        <v>Retira</v>
      </c>
      <c r="B107" t="str">
        <f>VLOOKUP(Q107,'Rotas x Madrugada'!A:C,3,0)</f>
        <v>Não</v>
      </c>
      <c r="D107" s="19">
        <f t="shared" si="2"/>
        <v>46155</v>
      </c>
      <c r="E107" s="19">
        <f>IF(A107="RETIRA",Z107,VLOOKUP(Q107,'Rotas x Madrugada'!A:D,4,0))</f>
        <v>46155</v>
      </c>
      <c r="F107" s="19">
        <f>IF(A107="RETIRA",Z107,Z107+2)</f>
        <v>46155</v>
      </c>
      <c r="G107" s="19" t="str">
        <f>CONCATENATE(U107,"-",V107)</f>
        <v>ESI04-EC</v>
      </c>
      <c r="H107" s="19" t="e">
        <f t="shared" ca="1" si="3"/>
        <v>#N/A</v>
      </c>
      <c r="I107" s="46">
        <f ca="1">Z107-$B$1</f>
        <v>-2</v>
      </c>
      <c r="J107" s="46" t="e">
        <f>VLOOKUP(G107,'D. Produção'!A:B,2,)</f>
        <v>#N/A</v>
      </c>
      <c r="K107" s="95">
        <v>335704</v>
      </c>
      <c r="L107" s="96" t="s">
        <v>121</v>
      </c>
      <c r="M107" s="95">
        <v>2</v>
      </c>
      <c r="N107" s="95">
        <v>5454376</v>
      </c>
      <c r="O107" s="96" t="s">
        <v>35</v>
      </c>
      <c r="P107" s="96" t="s">
        <v>517</v>
      </c>
      <c r="Q107" s="96" t="s">
        <v>62</v>
      </c>
      <c r="R107" s="97">
        <v>0.21560000000000001</v>
      </c>
      <c r="S107" s="97">
        <v>2.1558000000000002</v>
      </c>
      <c r="T107" s="95">
        <v>1</v>
      </c>
      <c r="U107" s="96" t="s">
        <v>212</v>
      </c>
      <c r="V107" s="96" t="s">
        <v>488</v>
      </c>
      <c r="W107" s="98">
        <v>299</v>
      </c>
      <c r="X107" s="98">
        <v>721</v>
      </c>
      <c r="Y107" s="99">
        <v>46154.357756747682</v>
      </c>
      <c r="Z107" s="100">
        <v>46155</v>
      </c>
      <c r="AA107" s="101"/>
      <c r="AB107" s="101"/>
      <c r="AC107" s="102" t="s">
        <v>40</v>
      </c>
      <c r="AD107" s="102" t="s">
        <v>40</v>
      </c>
      <c r="AE107" s="102" t="s">
        <v>40</v>
      </c>
      <c r="AF107" s="102" t="s">
        <v>40</v>
      </c>
      <c r="AG107" s="102" t="s">
        <v>40</v>
      </c>
      <c r="AH107" s="102" t="s">
        <v>40</v>
      </c>
      <c r="AI107" s="102" t="s">
        <v>40</v>
      </c>
      <c r="AJ107" s="102" t="s">
        <v>40</v>
      </c>
      <c r="AK107" s="102" t="s">
        <v>40</v>
      </c>
      <c r="AL107" s="102" t="s">
        <v>40</v>
      </c>
      <c r="AM107" s="102" t="s">
        <v>40</v>
      </c>
      <c r="AN107" s="102" t="s">
        <v>40</v>
      </c>
      <c r="AO107" s="102" t="s">
        <v>40</v>
      </c>
      <c r="AP107" s="102" t="s">
        <v>40</v>
      </c>
      <c r="AQ107" s="102" t="s">
        <v>40</v>
      </c>
      <c r="AR107" s="101"/>
    </row>
    <row r="108" spans="1:44">
      <c r="A108" t="str">
        <f>VLOOKUP(Q108,'Rotas x Madrugada'!A:C,2,0)</f>
        <v>Retira</v>
      </c>
      <c r="B108" t="str">
        <f>VLOOKUP(Q108,'Rotas x Madrugada'!A:C,3,0)</f>
        <v>Não</v>
      </c>
      <c r="D108" s="19">
        <f t="shared" si="2"/>
        <v>46155</v>
      </c>
      <c r="E108" s="19">
        <f>IF(A108="RETIRA",Z108,VLOOKUP(Q108,'Rotas x Madrugada'!A:D,4,0))</f>
        <v>46155</v>
      </c>
      <c r="F108" s="19">
        <f>IF(A108="RETIRA",Z108,Z108+2)</f>
        <v>46155</v>
      </c>
      <c r="G108" s="19" t="str">
        <f>CONCATENATE(U108,"-",V108)</f>
        <v>ESI04-EC</v>
      </c>
      <c r="H108" s="19" t="e">
        <f t="shared" ca="1" si="3"/>
        <v>#N/A</v>
      </c>
      <c r="I108" s="46">
        <f ca="1">Z108-$B$1</f>
        <v>-2</v>
      </c>
      <c r="J108" s="46" t="e">
        <f>VLOOKUP(G108,'D. Produção'!A:B,2,)</f>
        <v>#N/A</v>
      </c>
      <c r="K108" s="87">
        <v>335704</v>
      </c>
      <c r="L108" s="88" t="s">
        <v>143</v>
      </c>
      <c r="M108" s="87">
        <v>3</v>
      </c>
      <c r="N108" s="87">
        <v>5454377</v>
      </c>
      <c r="O108" s="88" t="s">
        <v>35</v>
      </c>
      <c r="P108" s="88" t="s">
        <v>517</v>
      </c>
      <c r="Q108" s="88" t="s">
        <v>62</v>
      </c>
      <c r="R108" s="89">
        <v>0.21560000000000001</v>
      </c>
      <c r="S108" s="89">
        <v>2.1558000000000002</v>
      </c>
      <c r="T108" s="87">
        <v>1</v>
      </c>
      <c r="U108" s="88" t="s">
        <v>212</v>
      </c>
      <c r="V108" s="88" t="s">
        <v>488</v>
      </c>
      <c r="W108" s="90">
        <v>299</v>
      </c>
      <c r="X108" s="90">
        <v>721</v>
      </c>
      <c r="Y108" s="91">
        <v>46154.357756747682</v>
      </c>
      <c r="Z108" s="92">
        <v>46155</v>
      </c>
      <c r="AA108" s="93"/>
      <c r="AB108" s="93"/>
      <c r="AC108" s="94" t="s">
        <v>40</v>
      </c>
      <c r="AD108" s="94" t="s">
        <v>40</v>
      </c>
      <c r="AE108" s="94" t="s">
        <v>40</v>
      </c>
      <c r="AF108" s="94" t="s">
        <v>40</v>
      </c>
      <c r="AG108" s="94" t="s">
        <v>40</v>
      </c>
      <c r="AH108" s="94" t="s">
        <v>40</v>
      </c>
      <c r="AI108" s="94" t="s">
        <v>40</v>
      </c>
      <c r="AJ108" s="94" t="s">
        <v>40</v>
      </c>
      <c r="AK108" s="94" t="s">
        <v>40</v>
      </c>
      <c r="AL108" s="94" t="s">
        <v>40</v>
      </c>
      <c r="AM108" s="94" t="s">
        <v>40</v>
      </c>
      <c r="AN108" s="94" t="s">
        <v>40</v>
      </c>
      <c r="AO108" s="94" t="s">
        <v>40</v>
      </c>
      <c r="AP108" s="94" t="s">
        <v>40</v>
      </c>
      <c r="AQ108" s="94" t="s">
        <v>40</v>
      </c>
      <c r="AR108" s="93"/>
    </row>
    <row r="109" spans="1:44">
      <c r="A109" t="str">
        <f>VLOOKUP(Q109,'Rotas x Madrugada'!A:C,2,0)</f>
        <v>Retira</v>
      </c>
      <c r="B109" t="str">
        <f>VLOOKUP(Q109,'Rotas x Madrugada'!A:C,3,0)</f>
        <v>Não</v>
      </c>
      <c r="D109" s="19">
        <f t="shared" si="2"/>
        <v>46155</v>
      </c>
      <c r="E109" s="19">
        <f>IF(A109="RETIRA",Z109,VLOOKUP(Q109,'Rotas x Madrugada'!A:D,4,0))</f>
        <v>46155</v>
      </c>
      <c r="F109" s="19">
        <f>IF(A109="RETIRA",Z109,Z109+2)</f>
        <v>46155</v>
      </c>
      <c r="G109" s="19" t="str">
        <f>CONCATENATE(U109,"-",V109)</f>
        <v>ESI04-EC</v>
      </c>
      <c r="H109" s="19" t="e">
        <f t="shared" ca="1" si="3"/>
        <v>#N/A</v>
      </c>
      <c r="I109" s="46">
        <f ca="1">Z109-$B$1</f>
        <v>-2</v>
      </c>
      <c r="J109" s="46" t="e">
        <f>VLOOKUP(G109,'D. Produção'!A:B,2,)</f>
        <v>#N/A</v>
      </c>
      <c r="K109" s="95">
        <v>335704</v>
      </c>
      <c r="L109" s="96" t="s">
        <v>132</v>
      </c>
      <c r="M109" s="95">
        <v>4</v>
      </c>
      <c r="N109" s="95">
        <v>5454378</v>
      </c>
      <c r="O109" s="96" t="s">
        <v>35</v>
      </c>
      <c r="P109" s="96" t="s">
        <v>517</v>
      </c>
      <c r="Q109" s="96" t="s">
        <v>62</v>
      </c>
      <c r="R109" s="97">
        <v>0.21560000000000001</v>
      </c>
      <c r="S109" s="97">
        <v>2.1558000000000002</v>
      </c>
      <c r="T109" s="95">
        <v>1</v>
      </c>
      <c r="U109" s="96" t="s">
        <v>212</v>
      </c>
      <c r="V109" s="96" t="s">
        <v>488</v>
      </c>
      <c r="W109" s="98">
        <v>299</v>
      </c>
      <c r="X109" s="98">
        <v>721</v>
      </c>
      <c r="Y109" s="99">
        <v>46154.357756747682</v>
      </c>
      <c r="Z109" s="100">
        <v>46155</v>
      </c>
      <c r="AA109" s="101"/>
      <c r="AB109" s="101"/>
      <c r="AC109" s="102" t="s">
        <v>40</v>
      </c>
      <c r="AD109" s="102" t="s">
        <v>40</v>
      </c>
      <c r="AE109" s="102" t="s">
        <v>40</v>
      </c>
      <c r="AF109" s="102" t="s">
        <v>40</v>
      </c>
      <c r="AG109" s="102" t="s">
        <v>40</v>
      </c>
      <c r="AH109" s="102" t="s">
        <v>40</v>
      </c>
      <c r="AI109" s="102" t="s">
        <v>40</v>
      </c>
      <c r="AJ109" s="102" t="s">
        <v>40</v>
      </c>
      <c r="AK109" s="102" t="s">
        <v>40</v>
      </c>
      <c r="AL109" s="102" t="s">
        <v>40</v>
      </c>
      <c r="AM109" s="102" t="s">
        <v>40</v>
      </c>
      <c r="AN109" s="102" t="s">
        <v>40</v>
      </c>
      <c r="AO109" s="102" t="s">
        <v>40</v>
      </c>
      <c r="AP109" s="102" t="s">
        <v>40</v>
      </c>
      <c r="AQ109" s="102" t="s">
        <v>40</v>
      </c>
      <c r="AR109" s="101"/>
    </row>
    <row r="110" spans="1:44">
      <c r="A110" t="str">
        <f>VLOOKUP(Q110,'Rotas x Madrugada'!A:C,2,0)</f>
        <v>Retira</v>
      </c>
      <c r="B110" t="str">
        <f>VLOOKUP(Q110,'Rotas x Madrugada'!A:C,3,0)</f>
        <v>Não</v>
      </c>
      <c r="D110" s="19">
        <f t="shared" si="2"/>
        <v>46155</v>
      </c>
      <c r="E110" s="19">
        <f>IF(A110="RETIRA",Z110,VLOOKUP(Q110,'Rotas x Madrugada'!A:D,4,0))</f>
        <v>46155</v>
      </c>
      <c r="F110" s="19">
        <f>IF(A110="RETIRA",Z110,Z110+2)</f>
        <v>46155</v>
      </c>
      <c r="G110" s="19" t="str">
        <f>CONCATENATE(U110,"-",V110)</f>
        <v>INC08-TF</v>
      </c>
      <c r="H110" s="19" t="str">
        <f t="shared" ca="1" si="3"/>
        <v>URGENTE</v>
      </c>
      <c r="I110" s="46">
        <f ca="1">Z110-$B$1</f>
        <v>-2</v>
      </c>
      <c r="J110" s="46">
        <f>VLOOKUP(G110,'D. Produção'!A:B,2,)</f>
        <v>2</v>
      </c>
      <c r="K110" s="87">
        <v>335759</v>
      </c>
      <c r="L110" s="88" t="s">
        <v>78</v>
      </c>
      <c r="M110" s="87">
        <v>1</v>
      </c>
      <c r="N110" s="87">
        <v>5454800</v>
      </c>
      <c r="O110" s="88" t="s">
        <v>35</v>
      </c>
      <c r="P110" s="88" t="s">
        <v>450</v>
      </c>
      <c r="Q110" s="88" t="s">
        <v>62</v>
      </c>
      <c r="R110" s="89">
        <v>0.3367</v>
      </c>
      <c r="S110" s="89">
        <v>6.7343999999999999</v>
      </c>
      <c r="T110" s="87">
        <v>1</v>
      </c>
      <c r="U110" s="88" t="s">
        <v>63</v>
      </c>
      <c r="V110" s="88" t="s">
        <v>96</v>
      </c>
      <c r="W110" s="90">
        <v>368</v>
      </c>
      <c r="X110" s="90">
        <v>915</v>
      </c>
      <c r="Y110" s="91">
        <v>46153.876308877312</v>
      </c>
      <c r="Z110" s="92">
        <v>46155</v>
      </c>
      <c r="AA110" s="93"/>
      <c r="AB110" s="93"/>
      <c r="AC110" s="93"/>
      <c r="AD110" s="93"/>
      <c r="AE110" s="94" t="s">
        <v>40</v>
      </c>
      <c r="AF110" s="94" t="s">
        <v>40</v>
      </c>
      <c r="AG110" s="94" t="s">
        <v>40</v>
      </c>
      <c r="AH110" s="94" t="s">
        <v>40</v>
      </c>
      <c r="AI110" s="94" t="s">
        <v>40</v>
      </c>
      <c r="AJ110" s="94" t="s">
        <v>40</v>
      </c>
      <c r="AK110" s="94" t="s">
        <v>40</v>
      </c>
      <c r="AL110" s="93"/>
      <c r="AM110" s="93"/>
      <c r="AN110" s="94" t="s">
        <v>40</v>
      </c>
      <c r="AO110" s="94" t="s">
        <v>40</v>
      </c>
      <c r="AP110" s="94" t="s">
        <v>40</v>
      </c>
      <c r="AQ110" s="94" t="s">
        <v>40</v>
      </c>
      <c r="AR110" s="91">
        <v>46157.356013969904</v>
      </c>
    </row>
    <row r="111" spans="1:44">
      <c r="A111" t="str">
        <f>VLOOKUP(Q111,'Rotas x Madrugada'!A:C,2,0)</f>
        <v>Retira</v>
      </c>
      <c r="B111" t="str">
        <f>VLOOKUP(Q111,'Rotas x Madrugada'!A:C,3,0)</f>
        <v>Não</v>
      </c>
      <c r="D111" s="19">
        <f t="shared" si="2"/>
        <v>46155</v>
      </c>
      <c r="E111" s="19">
        <f>IF(A111="RETIRA",Z111,VLOOKUP(Q111,'Rotas x Madrugada'!A:D,4,0))</f>
        <v>46155</v>
      </c>
      <c r="F111" s="19">
        <f>IF(A111="RETIRA",Z111,Z111+2)</f>
        <v>46155</v>
      </c>
      <c r="G111" s="19" t="str">
        <f>CONCATENATE(U111,"-",V111)</f>
        <v>INC08-TE12</v>
      </c>
      <c r="H111" s="19" t="str">
        <f t="shared" ca="1" si="3"/>
        <v>URGENTE</v>
      </c>
      <c r="I111" s="46">
        <f ca="1">Z111-$B$1</f>
        <v>-2</v>
      </c>
      <c r="J111" s="46">
        <f>VLOOKUP(G111,'D. Produção'!A:B,2,)</f>
        <v>2</v>
      </c>
      <c r="K111" s="95">
        <v>335759</v>
      </c>
      <c r="L111" s="96" t="s">
        <v>574</v>
      </c>
      <c r="M111" s="95">
        <v>29</v>
      </c>
      <c r="N111" s="95">
        <v>5454828</v>
      </c>
      <c r="O111" s="96" t="s">
        <v>35</v>
      </c>
      <c r="P111" s="96" t="s">
        <v>450</v>
      </c>
      <c r="Q111" s="96" t="s">
        <v>62</v>
      </c>
      <c r="R111" s="97">
        <v>0.62729999999999997</v>
      </c>
      <c r="S111" s="97">
        <v>12.545999999999999</v>
      </c>
      <c r="T111" s="95">
        <v>1</v>
      </c>
      <c r="U111" s="96" t="s">
        <v>63</v>
      </c>
      <c r="V111" s="96" t="s">
        <v>120</v>
      </c>
      <c r="W111" s="98">
        <v>615</v>
      </c>
      <c r="X111" s="98">
        <v>1020</v>
      </c>
      <c r="Y111" s="99">
        <v>46153.876308877312</v>
      </c>
      <c r="Z111" s="100">
        <v>46155</v>
      </c>
      <c r="AA111" s="101"/>
      <c r="AB111" s="101"/>
      <c r="AC111" s="101"/>
      <c r="AD111" s="101"/>
      <c r="AE111" s="101"/>
      <c r="AF111" s="101"/>
      <c r="AG111" s="101"/>
      <c r="AH111" s="101"/>
      <c r="AI111" s="102" t="s">
        <v>40</v>
      </c>
      <c r="AJ111" s="102" t="s">
        <v>40</v>
      </c>
      <c r="AK111" s="102" t="s">
        <v>40</v>
      </c>
      <c r="AL111" s="101"/>
      <c r="AM111" s="101"/>
      <c r="AN111" s="102" t="s">
        <v>40</v>
      </c>
      <c r="AO111" s="102" t="s">
        <v>40</v>
      </c>
      <c r="AP111" s="102" t="s">
        <v>40</v>
      </c>
      <c r="AQ111" s="102" t="s">
        <v>40</v>
      </c>
      <c r="AR111" s="99">
        <v>46156.454521331019</v>
      </c>
    </row>
    <row r="112" spans="1:44" ht="21">
      <c r="A112" t="str">
        <f>VLOOKUP(Q112,'Rotas x Madrugada'!A:C,2,0)</f>
        <v>Retira</v>
      </c>
      <c r="B112" t="str">
        <f>VLOOKUP(Q112,'Rotas x Madrugada'!A:C,3,0)</f>
        <v>Não</v>
      </c>
      <c r="D112" s="19">
        <f t="shared" si="2"/>
        <v>46155</v>
      </c>
      <c r="E112" s="19">
        <f>IF(A112="RETIRA",Z112,VLOOKUP(Q112,'Rotas x Madrugada'!A:D,4,0))</f>
        <v>46155</v>
      </c>
      <c r="F112" s="19">
        <f>IF(A112="RETIRA",Z112,Z112+2)</f>
        <v>46155</v>
      </c>
      <c r="G112" s="19" t="str">
        <f>CONCATENATE(U112,"-",V112)</f>
        <v>MBI03-CC</v>
      </c>
      <c r="H112" s="19" t="str">
        <f t="shared" ca="1" si="3"/>
        <v>URGENTE</v>
      </c>
      <c r="I112" s="46">
        <f ca="1">Z112-$B$1</f>
        <v>-2</v>
      </c>
      <c r="J112" s="46">
        <f>VLOOKUP(G112,'D. Produção'!A:B,2,)</f>
        <v>1</v>
      </c>
      <c r="K112" s="87">
        <v>335877</v>
      </c>
      <c r="L112" s="88" t="s">
        <v>61</v>
      </c>
      <c r="M112" s="87">
        <v>1</v>
      </c>
      <c r="N112" s="87">
        <v>5455679</v>
      </c>
      <c r="O112" s="88" t="s">
        <v>35</v>
      </c>
      <c r="P112" s="88" t="s">
        <v>575</v>
      </c>
      <c r="Q112" s="88" t="s">
        <v>62</v>
      </c>
      <c r="R112" s="89">
        <v>0.30940000000000001</v>
      </c>
      <c r="S112" s="89">
        <v>2.3201999999999998</v>
      </c>
      <c r="T112" s="87">
        <v>1</v>
      </c>
      <c r="U112" s="88" t="s">
        <v>249</v>
      </c>
      <c r="V112" s="88" t="s">
        <v>236</v>
      </c>
      <c r="W112" s="90">
        <v>674</v>
      </c>
      <c r="X112" s="90">
        <v>459</v>
      </c>
      <c r="Y112" s="91">
        <v>46154.492144097225</v>
      </c>
      <c r="Z112" s="92">
        <v>46155</v>
      </c>
      <c r="AA112" s="93"/>
      <c r="AB112" s="93"/>
      <c r="AC112" s="94" t="s">
        <v>40</v>
      </c>
      <c r="AD112" s="94" t="s">
        <v>40</v>
      </c>
      <c r="AE112" s="94" t="s">
        <v>40</v>
      </c>
      <c r="AF112" s="94" t="s">
        <v>40</v>
      </c>
      <c r="AG112" s="94" t="s">
        <v>40</v>
      </c>
      <c r="AH112" s="94" t="s">
        <v>40</v>
      </c>
      <c r="AI112" s="94" t="s">
        <v>40</v>
      </c>
      <c r="AJ112" s="94" t="s">
        <v>40</v>
      </c>
      <c r="AK112" s="94" t="s">
        <v>40</v>
      </c>
      <c r="AL112" s="94" t="s">
        <v>40</v>
      </c>
      <c r="AM112" s="94" t="s">
        <v>40</v>
      </c>
      <c r="AN112" s="94" t="s">
        <v>40</v>
      </c>
      <c r="AO112" s="94" t="s">
        <v>40</v>
      </c>
      <c r="AP112" s="94" t="s">
        <v>40</v>
      </c>
      <c r="AQ112" s="94" t="s">
        <v>40</v>
      </c>
      <c r="AR112" s="93"/>
    </row>
    <row r="113" spans="1:44" ht="31.5">
      <c r="A113" t="str">
        <f>VLOOKUP(Q113,'Rotas x Madrugada'!A:C,2,0)</f>
        <v>Retira</v>
      </c>
      <c r="B113" t="str">
        <f>VLOOKUP(Q113,'Rotas x Madrugada'!A:C,3,0)</f>
        <v>Não</v>
      </c>
      <c r="D113" s="19">
        <f t="shared" si="2"/>
        <v>46155</v>
      </c>
      <c r="E113" s="19">
        <f>IF(A113="RETIRA",Z113,VLOOKUP(Q113,'Rotas x Madrugada'!A:D,4,0))</f>
        <v>46155</v>
      </c>
      <c r="F113" s="19">
        <f>IF(A113="RETIRA",Z113,Z113+2)</f>
        <v>46155</v>
      </c>
      <c r="G113" s="19" t="str">
        <f>CONCATENATE(U113,"-",V113)</f>
        <v>ESI04-EFB</v>
      </c>
      <c r="H113" s="19" t="str">
        <f t="shared" ca="1" si="3"/>
        <v>URGENTE</v>
      </c>
      <c r="I113" s="46">
        <f ca="1">Z113-$B$1</f>
        <v>-2</v>
      </c>
      <c r="J113" s="46">
        <f>VLOOKUP(G113,'D. Produção'!A:B,2,)</f>
        <v>1</v>
      </c>
      <c r="K113" s="95">
        <v>336020</v>
      </c>
      <c r="L113" s="96" t="s">
        <v>61</v>
      </c>
      <c r="M113" s="95">
        <v>1</v>
      </c>
      <c r="N113" s="95">
        <v>5457028</v>
      </c>
      <c r="O113" s="96" t="s">
        <v>35</v>
      </c>
      <c r="P113" s="96" t="s">
        <v>596</v>
      </c>
      <c r="Q113" s="96" t="s">
        <v>62</v>
      </c>
      <c r="R113" s="97">
        <v>3.1238000000000001</v>
      </c>
      <c r="S113" s="97">
        <v>31.237500000000001</v>
      </c>
      <c r="T113" s="95">
        <v>1</v>
      </c>
      <c r="U113" s="96" t="s">
        <v>212</v>
      </c>
      <c r="V113" s="96" t="s">
        <v>325</v>
      </c>
      <c r="W113" s="98">
        <v>1225</v>
      </c>
      <c r="X113" s="98">
        <v>2550</v>
      </c>
      <c r="Y113" s="99">
        <v>46154.68037357639</v>
      </c>
      <c r="Z113" s="100">
        <v>46155</v>
      </c>
      <c r="AA113" s="101"/>
      <c r="AB113" s="101"/>
      <c r="AC113" s="101"/>
      <c r="AD113" s="102" t="s">
        <v>40</v>
      </c>
      <c r="AE113" s="102" t="s">
        <v>40</v>
      </c>
      <c r="AF113" s="102" t="s">
        <v>40</v>
      </c>
      <c r="AG113" s="102" t="s">
        <v>40</v>
      </c>
      <c r="AH113" s="102" t="s">
        <v>40</v>
      </c>
      <c r="AI113" s="101"/>
      <c r="AJ113" s="102" t="s">
        <v>40</v>
      </c>
      <c r="AK113" s="102" t="s">
        <v>40</v>
      </c>
      <c r="AL113" s="101"/>
      <c r="AM113" s="102" t="s">
        <v>40</v>
      </c>
      <c r="AN113" s="102" t="s">
        <v>40</v>
      </c>
      <c r="AO113" s="102" t="s">
        <v>40</v>
      </c>
      <c r="AP113" s="101"/>
      <c r="AQ113" s="102" t="s">
        <v>40</v>
      </c>
      <c r="AR113" s="101"/>
    </row>
    <row r="114" spans="1:44" ht="21">
      <c r="A114" t="str">
        <f>VLOOKUP(Q114,'Rotas x Madrugada'!A:C,2,0)</f>
        <v>Retira</v>
      </c>
      <c r="B114" t="str">
        <f>VLOOKUP(Q114,'Rotas x Madrugada'!A:C,3,0)</f>
        <v>Não</v>
      </c>
      <c r="D114" s="19">
        <f t="shared" si="2"/>
        <v>46155</v>
      </c>
      <c r="E114" s="19">
        <f>IF(A114="RETIRA",Z114,VLOOKUP(Q114,'Rotas x Madrugada'!A:D,4,0))</f>
        <v>46155</v>
      </c>
      <c r="F114" s="19">
        <f>IF(A114="RETIRA",Z114,Z114+2)</f>
        <v>46155</v>
      </c>
      <c r="G114" s="19" t="str">
        <f>CONCATENATE(U114,"-",V114)</f>
        <v>INC08-TE12</v>
      </c>
      <c r="H114" s="19" t="str">
        <f t="shared" ca="1" si="3"/>
        <v>URGENTE</v>
      </c>
      <c r="I114" s="46">
        <f ca="1">Z114-$B$1</f>
        <v>-2</v>
      </c>
      <c r="J114" s="46">
        <f>VLOOKUP(G114,'D. Produção'!A:B,2,)</f>
        <v>2</v>
      </c>
      <c r="K114" s="87">
        <v>336091</v>
      </c>
      <c r="L114" s="88" t="s">
        <v>173</v>
      </c>
      <c r="M114" s="87">
        <v>7</v>
      </c>
      <c r="N114" s="87">
        <v>5457706</v>
      </c>
      <c r="O114" s="88" t="s">
        <v>35</v>
      </c>
      <c r="P114" s="88" t="s">
        <v>569</v>
      </c>
      <c r="Q114" s="88" t="s">
        <v>62</v>
      </c>
      <c r="R114" s="89">
        <v>0.3972</v>
      </c>
      <c r="S114" s="89">
        <v>7.9450000000000003</v>
      </c>
      <c r="T114" s="87">
        <v>1</v>
      </c>
      <c r="U114" s="88" t="s">
        <v>63</v>
      </c>
      <c r="V114" s="88" t="s">
        <v>120</v>
      </c>
      <c r="W114" s="90">
        <v>350</v>
      </c>
      <c r="X114" s="90">
        <v>1135</v>
      </c>
      <c r="Y114" s="91">
        <v>46154.692674155092</v>
      </c>
      <c r="Z114" s="92">
        <v>46155</v>
      </c>
      <c r="AA114" s="93"/>
      <c r="AB114" s="93"/>
      <c r="AC114" s="93"/>
      <c r="AD114" s="93"/>
      <c r="AE114" s="93"/>
      <c r="AF114" s="93"/>
      <c r="AG114" s="93"/>
      <c r="AH114" s="93"/>
      <c r="AI114" s="94" t="s">
        <v>40</v>
      </c>
      <c r="AJ114" s="94" t="s">
        <v>40</v>
      </c>
      <c r="AK114" s="94" t="s">
        <v>40</v>
      </c>
      <c r="AL114" s="93"/>
      <c r="AM114" s="93"/>
      <c r="AN114" s="94" t="s">
        <v>40</v>
      </c>
      <c r="AO114" s="94" t="s">
        <v>40</v>
      </c>
      <c r="AP114" s="94" t="s">
        <v>40</v>
      </c>
      <c r="AQ114" s="94" t="s">
        <v>40</v>
      </c>
      <c r="AR114" s="91">
        <v>46157.371829895834</v>
      </c>
    </row>
    <row r="115" spans="1:44" ht="31.5">
      <c r="A115" t="str">
        <f>VLOOKUP(Q115,'Rotas x Madrugada'!A:C,2,0)</f>
        <v>E</v>
      </c>
      <c r="B115" t="str">
        <f>VLOOKUP(Q115,'Rotas x Madrugada'!A:C,3,0)</f>
        <v>Não</v>
      </c>
      <c r="D115" s="19">
        <f t="shared" si="2"/>
        <v>46158</v>
      </c>
      <c r="E115" s="19">
        <f>IF(A115="RETIRA",Z115,VLOOKUP(Q115,'Rotas x Madrugada'!A:D,4,0))</f>
        <v>46147</v>
      </c>
      <c r="F115" s="19">
        <f>IF(A115="RETIRA",Z115,Z115+2)</f>
        <v>46158</v>
      </c>
      <c r="G115" s="19" t="str">
        <f>CONCATENATE(U115,"-",V115)</f>
        <v>INC08-TF</v>
      </c>
      <c r="H115" s="19" t="str">
        <f t="shared" ca="1" si="3"/>
        <v>URGENTE</v>
      </c>
      <c r="I115" s="46">
        <f ca="1">Z115-$B$1</f>
        <v>-1</v>
      </c>
      <c r="J115" s="46">
        <f>VLOOKUP(G115,'D. Produção'!A:B,2,)</f>
        <v>2</v>
      </c>
      <c r="K115" s="95">
        <v>332096</v>
      </c>
      <c r="L115" s="96" t="s">
        <v>61</v>
      </c>
      <c r="M115" s="95">
        <v>1</v>
      </c>
      <c r="N115" s="95">
        <v>5429670</v>
      </c>
      <c r="O115" s="96" t="s">
        <v>35</v>
      </c>
      <c r="P115" s="96" t="s">
        <v>495</v>
      </c>
      <c r="Q115" s="96" t="s">
        <v>37</v>
      </c>
      <c r="R115" s="97">
        <v>0.4798</v>
      </c>
      <c r="S115" s="97">
        <v>9.5950000000000006</v>
      </c>
      <c r="T115" s="95">
        <v>1</v>
      </c>
      <c r="U115" s="96" t="s">
        <v>63</v>
      </c>
      <c r="V115" s="96" t="s">
        <v>96</v>
      </c>
      <c r="W115" s="98">
        <v>950</v>
      </c>
      <c r="X115" s="98">
        <v>505</v>
      </c>
      <c r="Y115" s="99">
        <v>46139.428569479169</v>
      </c>
      <c r="Z115" s="100">
        <v>46156</v>
      </c>
      <c r="AA115" s="101"/>
      <c r="AB115" s="101"/>
      <c r="AC115" s="101"/>
      <c r="AD115" s="101"/>
      <c r="AE115" s="102" t="s">
        <v>40</v>
      </c>
      <c r="AF115" s="102" t="s">
        <v>40</v>
      </c>
      <c r="AG115" s="102" t="s">
        <v>40</v>
      </c>
      <c r="AH115" s="102" t="s">
        <v>40</v>
      </c>
      <c r="AI115" s="102" t="s">
        <v>40</v>
      </c>
      <c r="AJ115" s="102" t="s">
        <v>40</v>
      </c>
      <c r="AK115" s="102" t="s">
        <v>40</v>
      </c>
      <c r="AL115" s="101"/>
      <c r="AM115" s="101"/>
      <c r="AN115" s="102" t="s">
        <v>40</v>
      </c>
      <c r="AO115" s="102" t="s">
        <v>40</v>
      </c>
      <c r="AP115" s="102" t="s">
        <v>40</v>
      </c>
      <c r="AQ115" s="102" t="s">
        <v>40</v>
      </c>
      <c r="AR115" s="101"/>
    </row>
    <row r="116" spans="1:44" ht="21">
      <c r="A116" t="str">
        <f>VLOOKUP(Q116,'Rotas x Madrugada'!A:C,2,0)</f>
        <v>D</v>
      </c>
      <c r="B116" t="str">
        <f>VLOOKUP(Q116,'Rotas x Madrugada'!A:C,3,0)</f>
        <v>Dep.</v>
      </c>
      <c r="D116" s="19">
        <f t="shared" si="2"/>
        <v>46158</v>
      </c>
      <c r="E116" s="19">
        <f>IF(A116="RETIRA",Z116,VLOOKUP(Q116,'Rotas x Madrugada'!A:D,4,0))</f>
        <v>46147</v>
      </c>
      <c r="F116" s="19">
        <f>IF(A116="RETIRA",Z116,Z116+2)</f>
        <v>46158</v>
      </c>
      <c r="G116" s="19" t="str">
        <f>CONCATENATE(U116,"-",V116)</f>
        <v>LMINC08-PF</v>
      </c>
      <c r="H116" s="19" t="str">
        <f t="shared" ca="1" si="3"/>
        <v>URGENTE</v>
      </c>
      <c r="I116" s="46">
        <f ca="1">Z116-$B$1</f>
        <v>-1</v>
      </c>
      <c r="J116" s="46">
        <f>VLOOKUP(G116,'D. Produção'!A:B,2,)</f>
        <v>4</v>
      </c>
      <c r="K116" s="87">
        <v>333653</v>
      </c>
      <c r="L116" s="88" t="s">
        <v>61</v>
      </c>
      <c r="M116" s="87">
        <v>1</v>
      </c>
      <c r="N116" s="87">
        <v>5440318</v>
      </c>
      <c r="O116" s="88" t="s">
        <v>35</v>
      </c>
      <c r="P116" s="88" t="s">
        <v>134</v>
      </c>
      <c r="Q116" s="88" t="s">
        <v>127</v>
      </c>
      <c r="R116" s="89">
        <v>1.0535000000000001</v>
      </c>
      <c r="S116" s="89">
        <v>21.070699999999999</v>
      </c>
      <c r="T116" s="87">
        <v>1</v>
      </c>
      <c r="U116" s="88" t="s">
        <v>251</v>
      </c>
      <c r="V116" s="88" t="s">
        <v>39</v>
      </c>
      <c r="W116" s="90">
        <v>1312</v>
      </c>
      <c r="X116" s="90">
        <v>803</v>
      </c>
      <c r="Y116" s="91">
        <v>46146.385895104169</v>
      </c>
      <c r="Z116" s="92">
        <v>46156</v>
      </c>
      <c r="AA116" s="93"/>
      <c r="AB116" s="93"/>
      <c r="AC116" s="93"/>
      <c r="AD116" s="94" t="s">
        <v>40</v>
      </c>
      <c r="AE116" s="94" t="s">
        <v>40</v>
      </c>
      <c r="AF116" s="94" t="s">
        <v>40</v>
      </c>
      <c r="AG116" s="94" t="s">
        <v>40</v>
      </c>
      <c r="AH116" s="94" t="s">
        <v>40</v>
      </c>
      <c r="AI116" s="94" t="s">
        <v>40</v>
      </c>
      <c r="AJ116" s="94" t="s">
        <v>40</v>
      </c>
      <c r="AK116" s="94" t="s">
        <v>40</v>
      </c>
      <c r="AL116" s="94" t="s">
        <v>40</v>
      </c>
      <c r="AM116" s="94" t="s">
        <v>40</v>
      </c>
      <c r="AN116" s="94" t="s">
        <v>40</v>
      </c>
      <c r="AO116" s="94" t="s">
        <v>40</v>
      </c>
      <c r="AP116" s="94" t="s">
        <v>40</v>
      </c>
      <c r="AQ116" s="94" t="s">
        <v>40</v>
      </c>
      <c r="AR116" s="93"/>
    </row>
    <row r="117" spans="1:44" ht="21">
      <c r="A117" t="str">
        <f>VLOOKUP(Q117,'Rotas x Madrugada'!A:C,2,0)</f>
        <v>D</v>
      </c>
      <c r="B117" t="str">
        <f>VLOOKUP(Q117,'Rotas x Madrugada'!A:C,3,0)</f>
        <v>Dep.</v>
      </c>
      <c r="D117" s="19">
        <f t="shared" si="2"/>
        <v>46158</v>
      </c>
      <c r="E117" s="19">
        <f>IF(A117="RETIRA",Z117,VLOOKUP(Q117,'Rotas x Madrugada'!A:D,4,0))</f>
        <v>46147</v>
      </c>
      <c r="F117" s="19">
        <f>IF(A117="RETIRA",Z117,Z117+2)</f>
        <v>46158</v>
      </c>
      <c r="G117" s="19" t="str">
        <f>CONCATENATE(U117,"-",V117)</f>
        <v>LMINC08-PF</v>
      </c>
      <c r="H117" s="19" t="str">
        <f t="shared" ca="1" si="3"/>
        <v>URGENTE</v>
      </c>
      <c r="I117" s="46">
        <f ca="1">Z117-$B$1</f>
        <v>-1</v>
      </c>
      <c r="J117" s="46">
        <f>VLOOKUP(G117,'D. Produção'!A:B,2,)</f>
        <v>4</v>
      </c>
      <c r="K117" s="95">
        <v>333653</v>
      </c>
      <c r="L117" s="96" t="s">
        <v>121</v>
      </c>
      <c r="M117" s="95">
        <v>2</v>
      </c>
      <c r="N117" s="95">
        <v>5440319</v>
      </c>
      <c r="O117" s="96" t="s">
        <v>35</v>
      </c>
      <c r="P117" s="96" t="s">
        <v>134</v>
      </c>
      <c r="Q117" s="96" t="s">
        <v>127</v>
      </c>
      <c r="R117" s="97">
        <v>1.0535000000000001</v>
      </c>
      <c r="S117" s="97">
        <v>21.070699999999999</v>
      </c>
      <c r="T117" s="95">
        <v>1</v>
      </c>
      <c r="U117" s="96" t="s">
        <v>251</v>
      </c>
      <c r="V117" s="96" t="s">
        <v>39</v>
      </c>
      <c r="W117" s="98">
        <v>1312</v>
      </c>
      <c r="X117" s="98">
        <v>803</v>
      </c>
      <c r="Y117" s="99">
        <v>46146.385895104169</v>
      </c>
      <c r="Z117" s="100">
        <v>46156</v>
      </c>
      <c r="AA117" s="101"/>
      <c r="AB117" s="101"/>
      <c r="AC117" s="101"/>
      <c r="AD117" s="102" t="s">
        <v>40</v>
      </c>
      <c r="AE117" s="102" t="s">
        <v>40</v>
      </c>
      <c r="AF117" s="102" t="s">
        <v>40</v>
      </c>
      <c r="AG117" s="102" t="s">
        <v>40</v>
      </c>
      <c r="AH117" s="102" t="s">
        <v>40</v>
      </c>
      <c r="AI117" s="102" t="s">
        <v>40</v>
      </c>
      <c r="AJ117" s="102" t="s">
        <v>40</v>
      </c>
      <c r="AK117" s="102" t="s">
        <v>40</v>
      </c>
      <c r="AL117" s="102" t="s">
        <v>40</v>
      </c>
      <c r="AM117" s="102" t="s">
        <v>40</v>
      </c>
      <c r="AN117" s="102" t="s">
        <v>40</v>
      </c>
      <c r="AO117" s="102" t="s">
        <v>40</v>
      </c>
      <c r="AP117" s="102" t="s">
        <v>40</v>
      </c>
      <c r="AQ117" s="102" t="s">
        <v>40</v>
      </c>
      <c r="AR117" s="101"/>
    </row>
    <row r="118" spans="1:44" ht="21">
      <c r="A118" t="str">
        <f>VLOOKUP(Q118,'Rotas x Madrugada'!A:C,2,0)</f>
        <v>D</v>
      </c>
      <c r="B118" t="str">
        <f>VLOOKUP(Q118,'Rotas x Madrugada'!A:C,3,0)</f>
        <v>Dep.</v>
      </c>
      <c r="D118" s="19">
        <f t="shared" si="2"/>
        <v>46158</v>
      </c>
      <c r="E118" s="19">
        <f>IF(A118="RETIRA",Z118,VLOOKUP(Q118,'Rotas x Madrugada'!A:D,4,0))</f>
        <v>46147</v>
      </c>
      <c r="F118" s="19">
        <f>IF(A118="RETIRA",Z118,Z118+2)</f>
        <v>46158</v>
      </c>
      <c r="G118" s="19" t="str">
        <f>CONCATENATE(U118,"-",V118)</f>
        <v>LMINC08-PF</v>
      </c>
      <c r="H118" s="19" t="str">
        <f t="shared" ca="1" si="3"/>
        <v>URGENTE</v>
      </c>
      <c r="I118" s="46">
        <f ca="1">Z118-$B$1</f>
        <v>-1</v>
      </c>
      <c r="J118" s="46">
        <f>VLOOKUP(G118,'D. Produção'!A:B,2,)</f>
        <v>4</v>
      </c>
      <c r="K118" s="87">
        <v>333653</v>
      </c>
      <c r="L118" s="88" t="s">
        <v>143</v>
      </c>
      <c r="M118" s="87">
        <v>3</v>
      </c>
      <c r="N118" s="87">
        <v>5440320</v>
      </c>
      <c r="O118" s="88" t="s">
        <v>35</v>
      </c>
      <c r="P118" s="88" t="s">
        <v>134</v>
      </c>
      <c r="Q118" s="88" t="s">
        <v>127</v>
      </c>
      <c r="R118" s="89">
        <v>1.0535000000000001</v>
      </c>
      <c r="S118" s="89">
        <v>21.070699999999999</v>
      </c>
      <c r="T118" s="87">
        <v>1</v>
      </c>
      <c r="U118" s="88" t="s">
        <v>251</v>
      </c>
      <c r="V118" s="88" t="s">
        <v>39</v>
      </c>
      <c r="W118" s="90">
        <v>1312</v>
      </c>
      <c r="X118" s="90">
        <v>803</v>
      </c>
      <c r="Y118" s="91">
        <v>46146.385895104169</v>
      </c>
      <c r="Z118" s="92">
        <v>46156</v>
      </c>
      <c r="AA118" s="93"/>
      <c r="AB118" s="93"/>
      <c r="AC118" s="93"/>
      <c r="AD118" s="94" t="s">
        <v>40</v>
      </c>
      <c r="AE118" s="94" t="s">
        <v>40</v>
      </c>
      <c r="AF118" s="94" t="s">
        <v>40</v>
      </c>
      <c r="AG118" s="94" t="s">
        <v>40</v>
      </c>
      <c r="AH118" s="94" t="s">
        <v>40</v>
      </c>
      <c r="AI118" s="94" t="s">
        <v>40</v>
      </c>
      <c r="AJ118" s="94" t="s">
        <v>40</v>
      </c>
      <c r="AK118" s="94" t="s">
        <v>40</v>
      </c>
      <c r="AL118" s="94" t="s">
        <v>40</v>
      </c>
      <c r="AM118" s="94" t="s">
        <v>40</v>
      </c>
      <c r="AN118" s="94" t="s">
        <v>40</v>
      </c>
      <c r="AO118" s="94" t="s">
        <v>40</v>
      </c>
      <c r="AP118" s="94" t="s">
        <v>40</v>
      </c>
      <c r="AQ118" s="94" t="s">
        <v>40</v>
      </c>
      <c r="AR118" s="93"/>
    </row>
    <row r="119" spans="1:44" ht="21">
      <c r="A119" t="str">
        <f>VLOOKUP(Q119,'Rotas x Madrugada'!A:C,2,0)</f>
        <v>D</v>
      </c>
      <c r="B119" t="str">
        <f>VLOOKUP(Q119,'Rotas x Madrugada'!A:C,3,0)</f>
        <v>Dep.</v>
      </c>
      <c r="D119" s="19">
        <f t="shared" si="2"/>
        <v>46158</v>
      </c>
      <c r="E119" s="19">
        <f>IF(A119="RETIRA",Z119,VLOOKUP(Q119,'Rotas x Madrugada'!A:D,4,0))</f>
        <v>46147</v>
      </c>
      <c r="F119" s="19">
        <f>IF(A119="RETIRA",Z119,Z119+2)</f>
        <v>46158</v>
      </c>
      <c r="G119" s="19" t="str">
        <f>CONCATENATE(U119,"-",V119)</f>
        <v>LMINC08-PF</v>
      </c>
      <c r="H119" s="19" t="str">
        <f t="shared" ca="1" si="3"/>
        <v>URGENTE</v>
      </c>
      <c r="I119" s="46">
        <f ca="1">Z119-$B$1</f>
        <v>-1</v>
      </c>
      <c r="J119" s="46">
        <f>VLOOKUP(G119,'D. Produção'!A:B,2,)</f>
        <v>4</v>
      </c>
      <c r="K119" s="95">
        <v>333653</v>
      </c>
      <c r="L119" s="96" t="s">
        <v>132</v>
      </c>
      <c r="M119" s="95">
        <v>4</v>
      </c>
      <c r="N119" s="95">
        <v>5440321</v>
      </c>
      <c r="O119" s="96" t="s">
        <v>35</v>
      </c>
      <c r="P119" s="96" t="s">
        <v>134</v>
      </c>
      <c r="Q119" s="96" t="s">
        <v>127</v>
      </c>
      <c r="R119" s="97">
        <v>1.0535000000000001</v>
      </c>
      <c r="S119" s="97">
        <v>21.070699999999999</v>
      </c>
      <c r="T119" s="95">
        <v>1</v>
      </c>
      <c r="U119" s="96" t="s">
        <v>251</v>
      </c>
      <c r="V119" s="96" t="s">
        <v>39</v>
      </c>
      <c r="W119" s="98">
        <v>1312</v>
      </c>
      <c r="X119" s="98">
        <v>803</v>
      </c>
      <c r="Y119" s="99">
        <v>46146.385895104169</v>
      </c>
      <c r="Z119" s="100">
        <v>46156</v>
      </c>
      <c r="AA119" s="101"/>
      <c r="AB119" s="101"/>
      <c r="AC119" s="101"/>
      <c r="AD119" s="102" t="s">
        <v>40</v>
      </c>
      <c r="AE119" s="102" t="s">
        <v>40</v>
      </c>
      <c r="AF119" s="102" t="s">
        <v>40</v>
      </c>
      <c r="AG119" s="102" t="s">
        <v>40</v>
      </c>
      <c r="AH119" s="102" t="s">
        <v>40</v>
      </c>
      <c r="AI119" s="102" t="s">
        <v>40</v>
      </c>
      <c r="AJ119" s="102" t="s">
        <v>40</v>
      </c>
      <c r="AK119" s="102" t="s">
        <v>40</v>
      </c>
      <c r="AL119" s="102" t="s">
        <v>40</v>
      </c>
      <c r="AM119" s="102" t="s">
        <v>40</v>
      </c>
      <c r="AN119" s="102" t="s">
        <v>40</v>
      </c>
      <c r="AO119" s="102" t="s">
        <v>40</v>
      </c>
      <c r="AP119" s="102" t="s">
        <v>40</v>
      </c>
      <c r="AQ119" s="102" t="s">
        <v>40</v>
      </c>
      <c r="AR119" s="101"/>
    </row>
    <row r="120" spans="1:44" ht="21">
      <c r="A120" t="str">
        <f>VLOOKUP(Q120,'Rotas x Madrugada'!A:C,2,0)</f>
        <v>D</v>
      </c>
      <c r="B120" t="str">
        <f>VLOOKUP(Q120,'Rotas x Madrugada'!A:C,3,0)</f>
        <v>Dep.</v>
      </c>
      <c r="D120" s="19">
        <f t="shared" si="2"/>
        <v>46158</v>
      </c>
      <c r="E120" s="19">
        <f>IF(A120="RETIRA",Z120,VLOOKUP(Q120,'Rotas x Madrugada'!A:D,4,0))</f>
        <v>46147</v>
      </c>
      <c r="F120" s="19">
        <f>IF(A120="RETIRA",Z120,Z120+2)</f>
        <v>46158</v>
      </c>
      <c r="G120" s="19" t="str">
        <f>CONCATENATE(U120,"-",V120)</f>
        <v>LMINC08-PF</v>
      </c>
      <c r="H120" s="19" t="str">
        <f t="shared" ca="1" si="3"/>
        <v>URGENTE</v>
      </c>
      <c r="I120" s="46">
        <f ca="1">Z120-$B$1</f>
        <v>-1</v>
      </c>
      <c r="J120" s="46">
        <f>VLOOKUP(G120,'D. Produção'!A:B,2,)</f>
        <v>4</v>
      </c>
      <c r="K120" s="87">
        <v>333653</v>
      </c>
      <c r="L120" s="88" t="s">
        <v>92</v>
      </c>
      <c r="M120" s="87">
        <v>5</v>
      </c>
      <c r="N120" s="87">
        <v>5440322</v>
      </c>
      <c r="O120" s="88" t="s">
        <v>35</v>
      </c>
      <c r="P120" s="88" t="s">
        <v>134</v>
      </c>
      <c r="Q120" s="88" t="s">
        <v>127</v>
      </c>
      <c r="R120" s="89">
        <v>1.0535000000000001</v>
      </c>
      <c r="S120" s="89">
        <v>21.070699999999999</v>
      </c>
      <c r="T120" s="87">
        <v>1</v>
      </c>
      <c r="U120" s="88" t="s">
        <v>251</v>
      </c>
      <c r="V120" s="88" t="s">
        <v>39</v>
      </c>
      <c r="W120" s="90">
        <v>1312</v>
      </c>
      <c r="X120" s="90">
        <v>803</v>
      </c>
      <c r="Y120" s="91">
        <v>46146.385895104169</v>
      </c>
      <c r="Z120" s="92">
        <v>46156</v>
      </c>
      <c r="AA120" s="93"/>
      <c r="AB120" s="93"/>
      <c r="AC120" s="93"/>
      <c r="AD120" s="94" t="s">
        <v>40</v>
      </c>
      <c r="AE120" s="94" t="s">
        <v>40</v>
      </c>
      <c r="AF120" s="94" t="s">
        <v>40</v>
      </c>
      <c r="AG120" s="94" t="s">
        <v>40</v>
      </c>
      <c r="AH120" s="94" t="s">
        <v>40</v>
      </c>
      <c r="AI120" s="94" t="s">
        <v>40</v>
      </c>
      <c r="AJ120" s="94" t="s">
        <v>40</v>
      </c>
      <c r="AK120" s="94" t="s">
        <v>40</v>
      </c>
      <c r="AL120" s="94" t="s">
        <v>40</v>
      </c>
      <c r="AM120" s="94" t="s">
        <v>40</v>
      </c>
      <c r="AN120" s="94" t="s">
        <v>40</v>
      </c>
      <c r="AO120" s="94" t="s">
        <v>40</v>
      </c>
      <c r="AP120" s="94" t="s">
        <v>40</v>
      </c>
      <c r="AQ120" s="94" t="s">
        <v>40</v>
      </c>
      <c r="AR120" s="93"/>
    </row>
    <row r="121" spans="1:44" ht="21">
      <c r="A121" t="str">
        <f>VLOOKUP(Q121,'Rotas x Madrugada'!A:C,2,0)</f>
        <v>D</v>
      </c>
      <c r="B121" t="str">
        <f>VLOOKUP(Q121,'Rotas x Madrugada'!A:C,3,0)</f>
        <v>Dep.</v>
      </c>
      <c r="D121" s="19">
        <f t="shared" si="2"/>
        <v>46158</v>
      </c>
      <c r="E121" s="19">
        <f>IF(A121="RETIRA",Z121,VLOOKUP(Q121,'Rotas x Madrugada'!A:D,4,0))</f>
        <v>46147</v>
      </c>
      <c r="F121" s="19">
        <f>IF(A121="RETIRA",Z121,Z121+2)</f>
        <v>46158</v>
      </c>
      <c r="G121" s="19" t="str">
        <f>CONCATENATE(U121,"-",V121)</f>
        <v>LMINC08-PF</v>
      </c>
      <c r="H121" s="19" t="str">
        <f t="shared" ca="1" si="3"/>
        <v>URGENTE</v>
      </c>
      <c r="I121" s="46">
        <f ca="1">Z121-$B$1</f>
        <v>-1</v>
      </c>
      <c r="J121" s="46">
        <f>VLOOKUP(G121,'D. Produção'!A:B,2,)</f>
        <v>4</v>
      </c>
      <c r="K121" s="95">
        <v>333653</v>
      </c>
      <c r="L121" s="96" t="s">
        <v>97</v>
      </c>
      <c r="M121" s="95">
        <v>6</v>
      </c>
      <c r="N121" s="95">
        <v>5440323</v>
      </c>
      <c r="O121" s="96" t="s">
        <v>35</v>
      </c>
      <c r="P121" s="96" t="s">
        <v>134</v>
      </c>
      <c r="Q121" s="96" t="s">
        <v>127</v>
      </c>
      <c r="R121" s="97">
        <v>1.0535000000000001</v>
      </c>
      <c r="S121" s="97">
        <v>21.070699999999999</v>
      </c>
      <c r="T121" s="95">
        <v>1</v>
      </c>
      <c r="U121" s="96" t="s">
        <v>251</v>
      </c>
      <c r="V121" s="96" t="s">
        <v>39</v>
      </c>
      <c r="W121" s="98">
        <v>1312</v>
      </c>
      <c r="X121" s="98">
        <v>803</v>
      </c>
      <c r="Y121" s="99">
        <v>46146.385895104169</v>
      </c>
      <c r="Z121" s="100">
        <v>46156</v>
      </c>
      <c r="AA121" s="101"/>
      <c r="AB121" s="101"/>
      <c r="AC121" s="101"/>
      <c r="AD121" s="102" t="s">
        <v>40</v>
      </c>
      <c r="AE121" s="102" t="s">
        <v>40</v>
      </c>
      <c r="AF121" s="102" t="s">
        <v>40</v>
      </c>
      <c r="AG121" s="102" t="s">
        <v>40</v>
      </c>
      <c r="AH121" s="102" t="s">
        <v>40</v>
      </c>
      <c r="AI121" s="102" t="s">
        <v>40</v>
      </c>
      <c r="AJ121" s="102" t="s">
        <v>40</v>
      </c>
      <c r="AK121" s="102" t="s">
        <v>40</v>
      </c>
      <c r="AL121" s="102" t="s">
        <v>40</v>
      </c>
      <c r="AM121" s="102" t="s">
        <v>40</v>
      </c>
      <c r="AN121" s="102" t="s">
        <v>40</v>
      </c>
      <c r="AO121" s="102" t="s">
        <v>40</v>
      </c>
      <c r="AP121" s="102" t="s">
        <v>40</v>
      </c>
      <c r="AQ121" s="102" t="s">
        <v>40</v>
      </c>
      <c r="AR121" s="101"/>
    </row>
    <row r="122" spans="1:44" ht="21">
      <c r="A122" t="str">
        <f>VLOOKUP(Q122,'Rotas x Madrugada'!A:C,2,0)</f>
        <v>D</v>
      </c>
      <c r="B122" t="str">
        <f>VLOOKUP(Q122,'Rotas x Madrugada'!A:C,3,0)</f>
        <v>Dep.</v>
      </c>
      <c r="D122" s="19">
        <f t="shared" si="2"/>
        <v>46158</v>
      </c>
      <c r="E122" s="19">
        <f>IF(A122="RETIRA",Z122,VLOOKUP(Q122,'Rotas x Madrugada'!A:D,4,0))</f>
        <v>46147</v>
      </c>
      <c r="F122" s="19">
        <f>IF(A122="RETIRA",Z122,Z122+2)</f>
        <v>46158</v>
      </c>
      <c r="G122" s="19" t="str">
        <f>CONCATENATE(U122,"-",V122)</f>
        <v>INC06-TF</v>
      </c>
      <c r="H122" s="19" t="str">
        <f t="shared" ca="1" si="3"/>
        <v>URGENTE</v>
      </c>
      <c r="I122" s="46">
        <f ca="1">Z122-$B$1</f>
        <v>-1</v>
      </c>
      <c r="J122" s="46">
        <f>VLOOKUP(G122,'D. Produção'!A:B,2,)</f>
        <v>2</v>
      </c>
      <c r="K122" s="87">
        <v>333866</v>
      </c>
      <c r="L122" s="88" t="s">
        <v>132</v>
      </c>
      <c r="M122" s="87">
        <v>4</v>
      </c>
      <c r="N122" s="87">
        <v>5442087</v>
      </c>
      <c r="O122" s="88" t="s">
        <v>35</v>
      </c>
      <c r="P122" s="88" t="s">
        <v>128</v>
      </c>
      <c r="Q122" s="88" t="s">
        <v>127</v>
      </c>
      <c r="R122" s="89">
        <v>2.0242</v>
      </c>
      <c r="S122" s="89">
        <v>30.3626</v>
      </c>
      <c r="T122" s="87">
        <v>1</v>
      </c>
      <c r="U122" s="88" t="s">
        <v>185</v>
      </c>
      <c r="V122" s="88" t="s">
        <v>96</v>
      </c>
      <c r="W122" s="90">
        <v>985</v>
      </c>
      <c r="X122" s="90">
        <v>2055</v>
      </c>
      <c r="Y122" s="91">
        <v>46146.700302928242</v>
      </c>
      <c r="Z122" s="92">
        <v>46156</v>
      </c>
      <c r="AA122" s="93"/>
      <c r="AB122" s="93"/>
      <c r="AC122" s="93"/>
      <c r="AD122" s="93"/>
      <c r="AE122" s="94" t="s">
        <v>40</v>
      </c>
      <c r="AF122" s="94" t="s">
        <v>40</v>
      </c>
      <c r="AG122" s="94" t="s">
        <v>40</v>
      </c>
      <c r="AH122" s="94" t="s">
        <v>40</v>
      </c>
      <c r="AI122" s="94" t="s">
        <v>40</v>
      </c>
      <c r="AJ122" s="94" t="s">
        <v>40</v>
      </c>
      <c r="AK122" s="94" t="s">
        <v>40</v>
      </c>
      <c r="AL122" s="93"/>
      <c r="AM122" s="93"/>
      <c r="AN122" s="94" t="s">
        <v>40</v>
      </c>
      <c r="AO122" s="94" t="s">
        <v>40</v>
      </c>
      <c r="AP122" s="94" t="s">
        <v>40</v>
      </c>
      <c r="AQ122" s="94" t="s">
        <v>40</v>
      </c>
      <c r="AR122" s="93"/>
    </row>
    <row r="123" spans="1:44">
      <c r="A123" t="str">
        <f>VLOOKUP(Q123,'Rotas x Madrugada'!A:C,2,0)</f>
        <v>D</v>
      </c>
      <c r="B123" t="str">
        <f>VLOOKUP(Q123,'Rotas x Madrugada'!A:C,3,0)</f>
        <v>Dep.</v>
      </c>
      <c r="D123" s="19">
        <f t="shared" si="2"/>
        <v>46158</v>
      </c>
      <c r="E123" s="19">
        <f>IF(A123="RETIRA",Z123,VLOOKUP(Q123,'Rotas x Madrugada'!A:D,4,0))</f>
        <v>46147</v>
      </c>
      <c r="F123" s="19">
        <f>IF(A123="RETIRA",Z123,Z123+2)</f>
        <v>46158</v>
      </c>
      <c r="G123" s="19" t="str">
        <f>CONCATENATE(U123,"-",V123)</f>
        <v>INC08-TF</v>
      </c>
      <c r="H123" s="19" t="str">
        <f t="shared" ca="1" si="3"/>
        <v>URGENTE</v>
      </c>
      <c r="I123" s="46">
        <f ca="1">Z123-$B$1</f>
        <v>-1</v>
      </c>
      <c r="J123" s="46">
        <f>VLOOKUP(G123,'D. Produção'!A:B,2,)</f>
        <v>2</v>
      </c>
      <c r="K123" s="95">
        <v>333871</v>
      </c>
      <c r="L123" s="96" t="s">
        <v>80</v>
      </c>
      <c r="M123" s="95">
        <v>2</v>
      </c>
      <c r="N123" s="95">
        <v>5442268</v>
      </c>
      <c r="O123" s="96" t="s">
        <v>35</v>
      </c>
      <c r="P123" s="96" t="s">
        <v>126</v>
      </c>
      <c r="Q123" s="96" t="s">
        <v>127</v>
      </c>
      <c r="R123" s="97">
        <v>0.88419999999999999</v>
      </c>
      <c r="S123" s="97">
        <v>17.684999999999999</v>
      </c>
      <c r="T123" s="95">
        <v>1</v>
      </c>
      <c r="U123" s="96" t="s">
        <v>63</v>
      </c>
      <c r="V123" s="96" t="s">
        <v>96</v>
      </c>
      <c r="W123" s="98">
        <v>450</v>
      </c>
      <c r="X123" s="98">
        <v>1965</v>
      </c>
      <c r="Y123" s="99">
        <v>46146.701383217594</v>
      </c>
      <c r="Z123" s="100">
        <v>46156</v>
      </c>
      <c r="AA123" s="101"/>
      <c r="AB123" s="101"/>
      <c r="AC123" s="101"/>
      <c r="AD123" s="101"/>
      <c r="AE123" s="102" t="s">
        <v>40</v>
      </c>
      <c r="AF123" s="102" t="s">
        <v>40</v>
      </c>
      <c r="AG123" s="102" t="s">
        <v>40</v>
      </c>
      <c r="AH123" s="102" t="s">
        <v>40</v>
      </c>
      <c r="AI123" s="102" t="s">
        <v>40</v>
      </c>
      <c r="AJ123" s="102" t="s">
        <v>40</v>
      </c>
      <c r="AK123" s="102" t="s">
        <v>40</v>
      </c>
      <c r="AL123" s="101"/>
      <c r="AM123" s="101"/>
      <c r="AN123" s="102" t="s">
        <v>40</v>
      </c>
      <c r="AO123" s="102" t="s">
        <v>40</v>
      </c>
      <c r="AP123" s="102" t="s">
        <v>40</v>
      </c>
      <c r="AQ123" s="102" t="s">
        <v>40</v>
      </c>
      <c r="AR123" s="101"/>
    </row>
    <row r="124" spans="1:44">
      <c r="A124" t="str">
        <f>VLOOKUP(Q124,'Rotas x Madrugada'!A:C,2,0)</f>
        <v>D</v>
      </c>
      <c r="B124" t="str">
        <f>VLOOKUP(Q124,'Rotas x Madrugada'!A:C,3,0)</f>
        <v>Dep.</v>
      </c>
      <c r="D124" s="19">
        <f t="shared" si="2"/>
        <v>46158</v>
      </c>
      <c r="E124" s="19">
        <f>IF(A124="RETIRA",Z124,VLOOKUP(Q124,'Rotas x Madrugada'!A:D,4,0))</f>
        <v>46147</v>
      </c>
      <c r="F124" s="19">
        <f>IF(A124="RETIRA",Z124,Z124+2)</f>
        <v>46158</v>
      </c>
      <c r="G124" s="19" t="str">
        <f>CONCATENATE(U124,"-",V124)</f>
        <v>INC08-TE12</v>
      </c>
      <c r="H124" s="19" t="str">
        <f t="shared" ca="1" si="3"/>
        <v>URGENTE</v>
      </c>
      <c r="I124" s="46">
        <f ca="1">Z124-$B$1</f>
        <v>-1</v>
      </c>
      <c r="J124" s="46">
        <f>VLOOKUP(G124,'D. Produção'!A:B,2,)</f>
        <v>2</v>
      </c>
      <c r="K124" s="87">
        <v>333871</v>
      </c>
      <c r="L124" s="88" t="s">
        <v>81</v>
      </c>
      <c r="M124" s="87">
        <v>3</v>
      </c>
      <c r="N124" s="87">
        <v>5442269</v>
      </c>
      <c r="O124" s="88" t="s">
        <v>35</v>
      </c>
      <c r="P124" s="88" t="s">
        <v>126</v>
      </c>
      <c r="Q124" s="88" t="s">
        <v>127</v>
      </c>
      <c r="R124" s="89">
        <v>0.9</v>
      </c>
      <c r="S124" s="89">
        <v>18</v>
      </c>
      <c r="T124" s="87">
        <v>1</v>
      </c>
      <c r="U124" s="88" t="s">
        <v>63</v>
      </c>
      <c r="V124" s="88" t="s">
        <v>120</v>
      </c>
      <c r="W124" s="90">
        <v>450</v>
      </c>
      <c r="X124" s="90">
        <v>2000</v>
      </c>
      <c r="Y124" s="91">
        <v>46146.701383217594</v>
      </c>
      <c r="Z124" s="92">
        <v>46156</v>
      </c>
      <c r="AA124" s="93"/>
      <c r="AB124" s="93"/>
      <c r="AC124" s="93"/>
      <c r="AD124" s="93"/>
      <c r="AE124" s="93"/>
      <c r="AF124" s="93"/>
      <c r="AG124" s="93"/>
      <c r="AH124" s="93"/>
      <c r="AI124" s="94" t="s">
        <v>40</v>
      </c>
      <c r="AJ124" s="94" t="s">
        <v>40</v>
      </c>
      <c r="AK124" s="94" t="s">
        <v>40</v>
      </c>
      <c r="AL124" s="93"/>
      <c r="AM124" s="93"/>
      <c r="AN124" s="94" t="s">
        <v>40</v>
      </c>
      <c r="AO124" s="94" t="s">
        <v>40</v>
      </c>
      <c r="AP124" s="94" t="s">
        <v>40</v>
      </c>
      <c r="AQ124" s="94" t="s">
        <v>40</v>
      </c>
      <c r="AR124" s="93"/>
    </row>
    <row r="125" spans="1:44">
      <c r="A125" t="str">
        <f>VLOOKUP(Q125,'Rotas x Madrugada'!A:C,2,0)</f>
        <v>D</v>
      </c>
      <c r="B125" t="str">
        <f>VLOOKUP(Q125,'Rotas x Madrugada'!A:C,3,0)</f>
        <v>Dep.</v>
      </c>
      <c r="D125" s="19">
        <f t="shared" si="2"/>
        <v>46158</v>
      </c>
      <c r="E125" s="19">
        <f>IF(A125="RETIRA",Z125,VLOOKUP(Q125,'Rotas x Madrugada'!A:D,4,0))</f>
        <v>46147</v>
      </c>
      <c r="F125" s="19">
        <f>IF(A125="RETIRA",Z125,Z125+2)</f>
        <v>46158</v>
      </c>
      <c r="G125" s="19" t="str">
        <f>CONCATENATE(U125,"-",V125)</f>
        <v>INC08-TE12</v>
      </c>
      <c r="H125" s="19" t="str">
        <f t="shared" ca="1" si="3"/>
        <v>URGENTE</v>
      </c>
      <c r="I125" s="46">
        <f ca="1">Z125-$B$1</f>
        <v>-1</v>
      </c>
      <c r="J125" s="46">
        <f>VLOOKUP(G125,'D. Produção'!A:B,2,)</f>
        <v>2</v>
      </c>
      <c r="K125" s="95">
        <v>333871</v>
      </c>
      <c r="L125" s="96" t="s">
        <v>82</v>
      </c>
      <c r="M125" s="95">
        <v>4</v>
      </c>
      <c r="N125" s="95">
        <v>5442270</v>
      </c>
      <c r="O125" s="96" t="s">
        <v>35</v>
      </c>
      <c r="P125" s="96" t="s">
        <v>126</v>
      </c>
      <c r="Q125" s="96" t="s">
        <v>127</v>
      </c>
      <c r="R125" s="97">
        <v>0.9</v>
      </c>
      <c r="S125" s="97">
        <v>18</v>
      </c>
      <c r="T125" s="95">
        <v>1</v>
      </c>
      <c r="U125" s="96" t="s">
        <v>63</v>
      </c>
      <c r="V125" s="96" t="s">
        <v>120</v>
      </c>
      <c r="W125" s="98">
        <v>450</v>
      </c>
      <c r="X125" s="98">
        <v>2000</v>
      </c>
      <c r="Y125" s="99">
        <v>46146.701383217594</v>
      </c>
      <c r="Z125" s="100">
        <v>46156</v>
      </c>
      <c r="AA125" s="101"/>
      <c r="AB125" s="101"/>
      <c r="AC125" s="101"/>
      <c r="AD125" s="101"/>
      <c r="AE125" s="101"/>
      <c r="AF125" s="101"/>
      <c r="AG125" s="101"/>
      <c r="AH125" s="101"/>
      <c r="AI125" s="102" t="s">
        <v>40</v>
      </c>
      <c r="AJ125" s="102" t="s">
        <v>40</v>
      </c>
      <c r="AK125" s="102" t="s">
        <v>40</v>
      </c>
      <c r="AL125" s="101"/>
      <c r="AM125" s="101"/>
      <c r="AN125" s="102" t="s">
        <v>40</v>
      </c>
      <c r="AO125" s="102" t="s">
        <v>40</v>
      </c>
      <c r="AP125" s="102" t="s">
        <v>40</v>
      </c>
      <c r="AQ125" s="102" t="s">
        <v>40</v>
      </c>
      <c r="AR125" s="101"/>
    </row>
    <row r="126" spans="1:44">
      <c r="A126" t="str">
        <f>VLOOKUP(Q126,'Rotas x Madrugada'!A:C,2,0)</f>
        <v>D</v>
      </c>
      <c r="B126" t="str">
        <f>VLOOKUP(Q126,'Rotas x Madrugada'!A:C,3,0)</f>
        <v>Dep.</v>
      </c>
      <c r="D126" s="19">
        <f t="shared" si="2"/>
        <v>46158</v>
      </c>
      <c r="E126" s="19">
        <f>IF(A126="RETIRA",Z126,VLOOKUP(Q126,'Rotas x Madrugada'!A:D,4,0))</f>
        <v>46147</v>
      </c>
      <c r="F126" s="19">
        <f>IF(A126="RETIRA",Z126,Z126+2)</f>
        <v>46158</v>
      </c>
      <c r="G126" s="19" t="str">
        <f>CONCATENATE(U126,"-",V126)</f>
        <v>INC08-TE12</v>
      </c>
      <c r="H126" s="19" t="str">
        <f t="shared" ca="1" si="3"/>
        <v>URGENTE</v>
      </c>
      <c r="I126" s="46">
        <f ca="1">Z126-$B$1</f>
        <v>-1</v>
      </c>
      <c r="J126" s="46">
        <f>VLOOKUP(G126,'D. Produção'!A:B,2,)</f>
        <v>2</v>
      </c>
      <c r="K126" s="87">
        <v>333872</v>
      </c>
      <c r="L126" s="88" t="s">
        <v>78</v>
      </c>
      <c r="M126" s="87">
        <v>1</v>
      </c>
      <c r="N126" s="87">
        <v>5442271</v>
      </c>
      <c r="O126" s="88" t="s">
        <v>35</v>
      </c>
      <c r="P126" s="88" t="s">
        <v>126</v>
      </c>
      <c r="Q126" s="88" t="s">
        <v>127</v>
      </c>
      <c r="R126" s="89">
        <v>1.8512</v>
      </c>
      <c r="S126" s="89">
        <v>37.024000000000001</v>
      </c>
      <c r="T126" s="87">
        <v>1</v>
      </c>
      <c r="U126" s="88" t="s">
        <v>63</v>
      </c>
      <c r="V126" s="88" t="s">
        <v>120</v>
      </c>
      <c r="W126" s="90">
        <v>890</v>
      </c>
      <c r="X126" s="90">
        <v>2080</v>
      </c>
      <c r="Y126" s="91">
        <v>46146.701384178239</v>
      </c>
      <c r="Z126" s="92">
        <v>46156</v>
      </c>
      <c r="AA126" s="93"/>
      <c r="AB126" s="93"/>
      <c r="AC126" s="93"/>
      <c r="AD126" s="93"/>
      <c r="AE126" s="93"/>
      <c r="AF126" s="93"/>
      <c r="AG126" s="93"/>
      <c r="AH126" s="93"/>
      <c r="AI126" s="94" t="s">
        <v>40</v>
      </c>
      <c r="AJ126" s="94" t="s">
        <v>40</v>
      </c>
      <c r="AK126" s="94" t="s">
        <v>40</v>
      </c>
      <c r="AL126" s="93"/>
      <c r="AM126" s="93"/>
      <c r="AN126" s="94" t="s">
        <v>40</v>
      </c>
      <c r="AO126" s="94" t="s">
        <v>40</v>
      </c>
      <c r="AP126" s="94" t="s">
        <v>40</v>
      </c>
      <c r="AQ126" s="94" t="s">
        <v>40</v>
      </c>
      <c r="AR126" s="93"/>
    </row>
    <row r="127" spans="1:44">
      <c r="A127" t="str">
        <f>VLOOKUP(Q127,'Rotas x Madrugada'!A:C,2,0)</f>
        <v>D</v>
      </c>
      <c r="B127" t="str">
        <f>VLOOKUP(Q127,'Rotas x Madrugada'!A:C,3,0)</f>
        <v>Dep.</v>
      </c>
      <c r="D127" s="19">
        <f t="shared" si="2"/>
        <v>46158</v>
      </c>
      <c r="E127" s="19">
        <f>IF(A127="RETIRA",Z127,VLOOKUP(Q127,'Rotas x Madrugada'!A:D,4,0))</f>
        <v>46147</v>
      </c>
      <c r="F127" s="19">
        <f>IF(A127="RETIRA",Z127,Z127+2)</f>
        <v>46158</v>
      </c>
      <c r="G127" s="19" t="str">
        <f>CONCATENATE(U127,"-",V127)</f>
        <v>INC08-TE12</v>
      </c>
      <c r="H127" s="19" t="str">
        <f t="shared" ca="1" si="3"/>
        <v>URGENTE</v>
      </c>
      <c r="I127" s="46">
        <f ca="1">Z127-$B$1</f>
        <v>-1</v>
      </c>
      <c r="J127" s="46">
        <f>VLOOKUP(G127,'D. Produção'!A:B,2,)</f>
        <v>2</v>
      </c>
      <c r="K127" s="95">
        <v>333873</v>
      </c>
      <c r="L127" s="96" t="s">
        <v>78</v>
      </c>
      <c r="M127" s="95">
        <v>1</v>
      </c>
      <c r="N127" s="95">
        <v>5442272</v>
      </c>
      <c r="O127" s="96" t="s">
        <v>35</v>
      </c>
      <c r="P127" s="96" t="s">
        <v>126</v>
      </c>
      <c r="Q127" s="96" t="s">
        <v>127</v>
      </c>
      <c r="R127" s="97">
        <v>0.1958</v>
      </c>
      <c r="S127" s="97">
        <v>3.9159999999999999</v>
      </c>
      <c r="T127" s="95">
        <v>1</v>
      </c>
      <c r="U127" s="96" t="s">
        <v>63</v>
      </c>
      <c r="V127" s="96" t="s">
        <v>120</v>
      </c>
      <c r="W127" s="98">
        <v>445</v>
      </c>
      <c r="X127" s="98">
        <v>440</v>
      </c>
      <c r="Y127" s="99">
        <v>46146.701384837965</v>
      </c>
      <c r="Z127" s="100">
        <v>46156</v>
      </c>
      <c r="AA127" s="101"/>
      <c r="AB127" s="101"/>
      <c r="AC127" s="101"/>
      <c r="AD127" s="101"/>
      <c r="AE127" s="101"/>
      <c r="AF127" s="101"/>
      <c r="AG127" s="101"/>
      <c r="AH127" s="101"/>
      <c r="AI127" s="102" t="s">
        <v>40</v>
      </c>
      <c r="AJ127" s="102" t="s">
        <v>40</v>
      </c>
      <c r="AK127" s="102" t="s">
        <v>40</v>
      </c>
      <c r="AL127" s="101"/>
      <c r="AM127" s="101"/>
      <c r="AN127" s="102" t="s">
        <v>40</v>
      </c>
      <c r="AO127" s="102" t="s">
        <v>40</v>
      </c>
      <c r="AP127" s="102" t="s">
        <v>40</v>
      </c>
      <c r="AQ127" s="102" t="s">
        <v>40</v>
      </c>
      <c r="AR127" s="101"/>
    </row>
    <row r="128" spans="1:44" ht="21">
      <c r="A128" t="str">
        <f>VLOOKUP(Q128,'Rotas x Madrugada'!A:C,2,0)</f>
        <v>D</v>
      </c>
      <c r="B128" t="str">
        <f>VLOOKUP(Q128,'Rotas x Madrugada'!A:C,3,0)</f>
        <v>Dep.</v>
      </c>
      <c r="D128" s="19">
        <f t="shared" si="2"/>
        <v>46158</v>
      </c>
      <c r="E128" s="19">
        <f>IF(A128="RETIRA",Z128,VLOOKUP(Q128,'Rotas x Madrugada'!A:D,4,0))</f>
        <v>46147</v>
      </c>
      <c r="F128" s="19">
        <f>IF(A128="RETIRA",Z128,Z128+2)</f>
        <v>46158</v>
      </c>
      <c r="G128" s="19" t="str">
        <f>CONCATENATE(U128,"-",V128)</f>
        <v>INC08-TF</v>
      </c>
      <c r="H128" s="19" t="str">
        <f t="shared" ca="1" si="3"/>
        <v>URGENTE</v>
      </c>
      <c r="I128" s="46">
        <f ca="1">Z128-$B$1</f>
        <v>-1</v>
      </c>
      <c r="J128" s="46">
        <f>VLOOKUP(G128,'D. Produção'!A:B,2,)</f>
        <v>2</v>
      </c>
      <c r="K128" s="87">
        <v>334300</v>
      </c>
      <c r="L128" s="88" t="s">
        <v>61</v>
      </c>
      <c r="M128" s="87">
        <v>1</v>
      </c>
      <c r="N128" s="87">
        <v>5445766</v>
      </c>
      <c r="O128" s="88" t="s">
        <v>35</v>
      </c>
      <c r="P128" s="88" t="s">
        <v>128</v>
      </c>
      <c r="Q128" s="88" t="s">
        <v>127</v>
      </c>
      <c r="R128" s="89">
        <v>3.6497000000000002</v>
      </c>
      <c r="S128" s="89">
        <v>72.993499999999997</v>
      </c>
      <c r="T128" s="87">
        <v>1</v>
      </c>
      <c r="U128" s="88" t="s">
        <v>63</v>
      </c>
      <c r="V128" s="88" t="s">
        <v>96</v>
      </c>
      <c r="W128" s="90">
        <v>2767</v>
      </c>
      <c r="X128" s="90">
        <v>1319</v>
      </c>
      <c r="Y128" s="91">
        <v>46147.721227511574</v>
      </c>
      <c r="Z128" s="92">
        <v>46156</v>
      </c>
      <c r="AA128" s="93"/>
      <c r="AB128" s="93"/>
      <c r="AC128" s="93"/>
      <c r="AD128" s="93"/>
      <c r="AE128" s="94" t="s">
        <v>40</v>
      </c>
      <c r="AF128" s="94" t="s">
        <v>40</v>
      </c>
      <c r="AG128" s="94" t="s">
        <v>40</v>
      </c>
      <c r="AH128" s="94" t="s">
        <v>40</v>
      </c>
      <c r="AI128" s="94" t="s">
        <v>40</v>
      </c>
      <c r="AJ128" s="94" t="s">
        <v>40</v>
      </c>
      <c r="AK128" s="94" t="s">
        <v>40</v>
      </c>
      <c r="AL128" s="93"/>
      <c r="AM128" s="93"/>
      <c r="AN128" s="94" t="s">
        <v>40</v>
      </c>
      <c r="AO128" s="94" t="s">
        <v>40</v>
      </c>
      <c r="AP128" s="94" t="s">
        <v>40</v>
      </c>
      <c r="AQ128" s="94" t="s">
        <v>40</v>
      </c>
      <c r="AR128" s="93"/>
    </row>
    <row r="129" spans="1:44" ht="21">
      <c r="A129" t="str">
        <f>VLOOKUP(Q129,'Rotas x Madrugada'!A:C,2,0)</f>
        <v>D</v>
      </c>
      <c r="B129" t="str">
        <f>VLOOKUP(Q129,'Rotas x Madrugada'!A:C,3,0)</f>
        <v>Dep.</v>
      </c>
      <c r="D129" s="19">
        <f t="shared" si="2"/>
        <v>46158</v>
      </c>
      <c r="E129" s="19">
        <f>IF(A129="RETIRA",Z129,VLOOKUP(Q129,'Rotas x Madrugada'!A:D,4,0))</f>
        <v>46147</v>
      </c>
      <c r="F129" s="19">
        <f>IF(A129="RETIRA",Z129,Z129+2)</f>
        <v>46158</v>
      </c>
      <c r="G129" s="19" t="str">
        <f>CONCATENATE(U129,"-",V129)</f>
        <v>INC08-TF</v>
      </c>
      <c r="H129" s="19" t="str">
        <f t="shared" ca="1" si="3"/>
        <v>URGENTE</v>
      </c>
      <c r="I129" s="46">
        <f ca="1">Z129-$B$1</f>
        <v>-1</v>
      </c>
      <c r="J129" s="46">
        <f>VLOOKUP(G129,'D. Produção'!A:B,2,)</f>
        <v>2</v>
      </c>
      <c r="K129" s="95">
        <v>334300</v>
      </c>
      <c r="L129" s="96" t="s">
        <v>121</v>
      </c>
      <c r="M129" s="95">
        <v>2</v>
      </c>
      <c r="N129" s="95">
        <v>5445767</v>
      </c>
      <c r="O129" s="96" t="s">
        <v>35</v>
      </c>
      <c r="P129" s="96" t="s">
        <v>128</v>
      </c>
      <c r="Q129" s="96" t="s">
        <v>127</v>
      </c>
      <c r="R129" s="97">
        <v>3.6497000000000002</v>
      </c>
      <c r="S129" s="97">
        <v>72.993499999999997</v>
      </c>
      <c r="T129" s="95">
        <v>1</v>
      </c>
      <c r="U129" s="96" t="s">
        <v>63</v>
      </c>
      <c r="V129" s="96" t="s">
        <v>96</v>
      </c>
      <c r="W129" s="98">
        <v>2767</v>
      </c>
      <c r="X129" s="98">
        <v>1319</v>
      </c>
      <c r="Y129" s="99">
        <v>46147.721227511574</v>
      </c>
      <c r="Z129" s="100">
        <v>46156</v>
      </c>
      <c r="AA129" s="101"/>
      <c r="AB129" s="101"/>
      <c r="AC129" s="101"/>
      <c r="AD129" s="101"/>
      <c r="AE129" s="102" t="s">
        <v>40</v>
      </c>
      <c r="AF129" s="102" t="s">
        <v>40</v>
      </c>
      <c r="AG129" s="102" t="s">
        <v>40</v>
      </c>
      <c r="AH129" s="102" t="s">
        <v>40</v>
      </c>
      <c r="AI129" s="102" t="s">
        <v>40</v>
      </c>
      <c r="AJ129" s="102" t="s">
        <v>40</v>
      </c>
      <c r="AK129" s="102" t="s">
        <v>40</v>
      </c>
      <c r="AL129" s="101"/>
      <c r="AM129" s="101"/>
      <c r="AN129" s="102" t="s">
        <v>40</v>
      </c>
      <c r="AO129" s="102" t="s">
        <v>40</v>
      </c>
      <c r="AP129" s="102" t="s">
        <v>40</v>
      </c>
      <c r="AQ129" s="102" t="s">
        <v>40</v>
      </c>
      <c r="AR129" s="101"/>
    </row>
    <row r="130" spans="1:44" ht="21">
      <c r="A130" t="str">
        <f>VLOOKUP(Q130,'Rotas x Madrugada'!A:C,2,0)</f>
        <v>D</v>
      </c>
      <c r="B130" t="str">
        <f>VLOOKUP(Q130,'Rotas x Madrugada'!A:C,3,0)</f>
        <v>Dep.</v>
      </c>
      <c r="D130" s="19">
        <f t="shared" si="2"/>
        <v>46158</v>
      </c>
      <c r="E130" s="19">
        <f>IF(A130="RETIRA",Z130,VLOOKUP(Q130,'Rotas x Madrugada'!A:D,4,0))</f>
        <v>46147</v>
      </c>
      <c r="F130" s="19">
        <f>IF(A130="RETIRA",Z130,Z130+2)</f>
        <v>46158</v>
      </c>
      <c r="G130" s="19" t="str">
        <f>CONCATENATE(U130,"-",V130)</f>
        <v>INC08-TF</v>
      </c>
      <c r="H130" s="19" t="str">
        <f t="shared" ca="1" si="3"/>
        <v>URGENTE</v>
      </c>
      <c r="I130" s="46">
        <f ca="1">Z130-$B$1</f>
        <v>-1</v>
      </c>
      <c r="J130" s="46">
        <f>VLOOKUP(G130,'D. Produção'!A:B,2,)</f>
        <v>2</v>
      </c>
      <c r="K130" s="87">
        <v>334424</v>
      </c>
      <c r="L130" s="88" t="s">
        <v>61</v>
      </c>
      <c r="M130" s="87">
        <v>1</v>
      </c>
      <c r="N130" s="87">
        <v>5446386</v>
      </c>
      <c r="O130" s="88" t="s">
        <v>35</v>
      </c>
      <c r="P130" s="88" t="s">
        <v>128</v>
      </c>
      <c r="Q130" s="88" t="s">
        <v>127</v>
      </c>
      <c r="R130" s="89">
        <v>1.4454</v>
      </c>
      <c r="S130" s="89">
        <v>28.908000000000001</v>
      </c>
      <c r="T130" s="87">
        <v>1</v>
      </c>
      <c r="U130" s="88" t="s">
        <v>63</v>
      </c>
      <c r="V130" s="88" t="s">
        <v>96</v>
      </c>
      <c r="W130" s="90">
        <v>990</v>
      </c>
      <c r="X130" s="90">
        <v>1460</v>
      </c>
      <c r="Y130" s="91">
        <v>46148.454856099539</v>
      </c>
      <c r="Z130" s="92">
        <v>46156</v>
      </c>
      <c r="AA130" s="93"/>
      <c r="AB130" s="93"/>
      <c r="AC130" s="93"/>
      <c r="AD130" s="93"/>
      <c r="AE130" s="94" t="s">
        <v>40</v>
      </c>
      <c r="AF130" s="94" t="s">
        <v>40</v>
      </c>
      <c r="AG130" s="94" t="s">
        <v>40</v>
      </c>
      <c r="AH130" s="94" t="s">
        <v>40</v>
      </c>
      <c r="AI130" s="94" t="s">
        <v>40</v>
      </c>
      <c r="AJ130" s="94" t="s">
        <v>40</v>
      </c>
      <c r="AK130" s="94" t="s">
        <v>40</v>
      </c>
      <c r="AL130" s="93"/>
      <c r="AM130" s="93"/>
      <c r="AN130" s="94" t="s">
        <v>40</v>
      </c>
      <c r="AO130" s="94" t="s">
        <v>40</v>
      </c>
      <c r="AP130" s="94" t="s">
        <v>40</v>
      </c>
      <c r="AQ130" s="94" t="s">
        <v>40</v>
      </c>
      <c r="AR130" s="93"/>
    </row>
    <row r="131" spans="1:44" ht="21">
      <c r="A131" t="str">
        <f>VLOOKUP(Q131,'Rotas x Madrugada'!A:C,2,0)</f>
        <v>D</v>
      </c>
      <c r="B131" t="str">
        <f>VLOOKUP(Q131,'Rotas x Madrugada'!A:C,3,0)</f>
        <v>Dep.</v>
      </c>
      <c r="D131" s="19">
        <f t="shared" si="2"/>
        <v>46158</v>
      </c>
      <c r="E131" s="19">
        <f>IF(A131="RETIRA",Z131,VLOOKUP(Q131,'Rotas x Madrugada'!A:D,4,0))</f>
        <v>46147</v>
      </c>
      <c r="F131" s="19">
        <f>IF(A131="RETIRA",Z131,Z131+2)</f>
        <v>46158</v>
      </c>
      <c r="G131" s="19" t="str">
        <f>CONCATENATE(U131,"-",V131)</f>
        <v>INC08-TF</v>
      </c>
      <c r="H131" s="19" t="str">
        <f t="shared" ca="1" si="3"/>
        <v>URGENTE</v>
      </c>
      <c r="I131" s="46">
        <f ca="1">Z131-$B$1</f>
        <v>-1</v>
      </c>
      <c r="J131" s="46">
        <f>VLOOKUP(G131,'D. Produção'!A:B,2,)</f>
        <v>2</v>
      </c>
      <c r="K131" s="95">
        <v>334424</v>
      </c>
      <c r="L131" s="96" t="s">
        <v>121</v>
      </c>
      <c r="M131" s="95">
        <v>2</v>
      </c>
      <c r="N131" s="95">
        <v>5446387</v>
      </c>
      <c r="O131" s="96" t="s">
        <v>35</v>
      </c>
      <c r="P131" s="96" t="s">
        <v>128</v>
      </c>
      <c r="Q131" s="96" t="s">
        <v>127</v>
      </c>
      <c r="R131" s="97">
        <v>1.4454</v>
      </c>
      <c r="S131" s="97">
        <v>28.908000000000001</v>
      </c>
      <c r="T131" s="95">
        <v>1</v>
      </c>
      <c r="U131" s="96" t="s">
        <v>63</v>
      </c>
      <c r="V131" s="96" t="s">
        <v>96</v>
      </c>
      <c r="W131" s="98">
        <v>990</v>
      </c>
      <c r="X131" s="98">
        <v>1460</v>
      </c>
      <c r="Y131" s="99">
        <v>46148.454856099539</v>
      </c>
      <c r="Z131" s="100">
        <v>46156</v>
      </c>
      <c r="AA131" s="101"/>
      <c r="AB131" s="101"/>
      <c r="AC131" s="101"/>
      <c r="AD131" s="101"/>
      <c r="AE131" s="102" t="s">
        <v>40</v>
      </c>
      <c r="AF131" s="102" t="s">
        <v>40</v>
      </c>
      <c r="AG131" s="102" t="s">
        <v>40</v>
      </c>
      <c r="AH131" s="102" t="s">
        <v>40</v>
      </c>
      <c r="AI131" s="102" t="s">
        <v>40</v>
      </c>
      <c r="AJ131" s="102" t="s">
        <v>40</v>
      </c>
      <c r="AK131" s="102" t="s">
        <v>40</v>
      </c>
      <c r="AL131" s="101"/>
      <c r="AM131" s="101"/>
      <c r="AN131" s="102" t="s">
        <v>40</v>
      </c>
      <c r="AO131" s="102" t="s">
        <v>40</v>
      </c>
      <c r="AP131" s="102" t="s">
        <v>40</v>
      </c>
      <c r="AQ131" s="102" t="s">
        <v>40</v>
      </c>
      <c r="AR131" s="101"/>
    </row>
    <row r="132" spans="1:44" ht="21">
      <c r="A132" t="str">
        <f>VLOOKUP(Q132,'Rotas x Madrugada'!A:C,2,0)</f>
        <v>D</v>
      </c>
      <c r="B132" t="str">
        <f>VLOOKUP(Q132,'Rotas x Madrugada'!A:C,3,0)</f>
        <v>Dep.</v>
      </c>
      <c r="D132" s="19">
        <f t="shared" ref="D132:D195" si="4">IF(E132&gt;F132,E132,F132)</f>
        <v>46158</v>
      </c>
      <c r="E132" s="19">
        <f>IF(A132="RETIRA",Z132,VLOOKUP(Q132,'Rotas x Madrugada'!A:D,4,0))</f>
        <v>46147</v>
      </c>
      <c r="F132" s="19">
        <f>IF(A132="RETIRA",Z132,Z132+2)</f>
        <v>46158</v>
      </c>
      <c r="G132" s="19" t="str">
        <f>CONCATENATE(U132,"-",V132)</f>
        <v>INC08-TF</v>
      </c>
      <c r="H132" s="19" t="str">
        <f t="shared" ca="1" si="3"/>
        <v>URGENTE</v>
      </c>
      <c r="I132" s="46">
        <f ca="1">Z132-$B$1</f>
        <v>-1</v>
      </c>
      <c r="J132" s="46">
        <f>VLOOKUP(G132,'D. Produção'!A:B,2,)</f>
        <v>2</v>
      </c>
      <c r="K132" s="87">
        <v>334424</v>
      </c>
      <c r="L132" s="88" t="s">
        <v>143</v>
      </c>
      <c r="M132" s="87">
        <v>3</v>
      </c>
      <c r="N132" s="87">
        <v>5446388</v>
      </c>
      <c r="O132" s="88" t="s">
        <v>35</v>
      </c>
      <c r="P132" s="88" t="s">
        <v>128</v>
      </c>
      <c r="Q132" s="88" t="s">
        <v>127</v>
      </c>
      <c r="R132" s="89">
        <v>1.4454</v>
      </c>
      <c r="S132" s="89">
        <v>28.908000000000001</v>
      </c>
      <c r="T132" s="87">
        <v>1</v>
      </c>
      <c r="U132" s="88" t="s">
        <v>63</v>
      </c>
      <c r="V132" s="88" t="s">
        <v>96</v>
      </c>
      <c r="W132" s="90">
        <v>990</v>
      </c>
      <c r="X132" s="90">
        <v>1460</v>
      </c>
      <c r="Y132" s="91">
        <v>46148.454856099539</v>
      </c>
      <c r="Z132" s="92">
        <v>46156</v>
      </c>
      <c r="AA132" s="93"/>
      <c r="AB132" s="93"/>
      <c r="AC132" s="93"/>
      <c r="AD132" s="93"/>
      <c r="AE132" s="94" t="s">
        <v>40</v>
      </c>
      <c r="AF132" s="94" t="s">
        <v>40</v>
      </c>
      <c r="AG132" s="94" t="s">
        <v>40</v>
      </c>
      <c r="AH132" s="94" t="s">
        <v>40</v>
      </c>
      <c r="AI132" s="94" t="s">
        <v>40</v>
      </c>
      <c r="AJ132" s="94" t="s">
        <v>40</v>
      </c>
      <c r="AK132" s="94" t="s">
        <v>40</v>
      </c>
      <c r="AL132" s="93"/>
      <c r="AM132" s="93"/>
      <c r="AN132" s="94" t="s">
        <v>40</v>
      </c>
      <c r="AO132" s="94" t="s">
        <v>40</v>
      </c>
      <c r="AP132" s="94" t="s">
        <v>40</v>
      </c>
      <c r="AQ132" s="94" t="s">
        <v>40</v>
      </c>
      <c r="AR132" s="93"/>
    </row>
    <row r="133" spans="1:44" ht="21">
      <c r="A133" t="str">
        <f>VLOOKUP(Q133,'Rotas x Madrugada'!A:C,2,0)</f>
        <v>D</v>
      </c>
      <c r="B133" t="str">
        <f>VLOOKUP(Q133,'Rotas x Madrugada'!A:C,3,0)</f>
        <v>Dep.</v>
      </c>
      <c r="D133" s="19">
        <f t="shared" si="4"/>
        <v>46158</v>
      </c>
      <c r="E133" s="19">
        <f>IF(A133="RETIRA",Z133,VLOOKUP(Q133,'Rotas x Madrugada'!A:D,4,0))</f>
        <v>46147</v>
      </c>
      <c r="F133" s="19">
        <f>IF(A133="RETIRA",Z133,Z133+2)</f>
        <v>46158</v>
      </c>
      <c r="G133" s="19" t="str">
        <f>CONCATENATE(U133,"-",V133)</f>
        <v>INC08-TF</v>
      </c>
      <c r="H133" s="19" t="str">
        <f t="shared" ref="H133:H196" ca="1" si="5">IF(I133&lt;-10,"PROBLEMA",IF(I133&lt;J133,"URGENTE",IF(I133=J133,"PRODUZIR","OK")))</f>
        <v>URGENTE</v>
      </c>
      <c r="I133" s="46">
        <f ca="1">Z133-$B$1</f>
        <v>-1</v>
      </c>
      <c r="J133" s="46">
        <f>VLOOKUP(G133,'D. Produção'!A:B,2,)</f>
        <v>2</v>
      </c>
      <c r="K133" s="95">
        <v>334424</v>
      </c>
      <c r="L133" s="96" t="s">
        <v>132</v>
      </c>
      <c r="M133" s="95">
        <v>4</v>
      </c>
      <c r="N133" s="95">
        <v>5446389</v>
      </c>
      <c r="O133" s="96" t="s">
        <v>35</v>
      </c>
      <c r="P133" s="96" t="s">
        <v>128</v>
      </c>
      <c r="Q133" s="96" t="s">
        <v>127</v>
      </c>
      <c r="R133" s="97">
        <v>1.4454</v>
      </c>
      <c r="S133" s="97">
        <v>28.908000000000001</v>
      </c>
      <c r="T133" s="95">
        <v>1</v>
      </c>
      <c r="U133" s="96" t="s">
        <v>63</v>
      </c>
      <c r="V133" s="96" t="s">
        <v>96</v>
      </c>
      <c r="W133" s="98">
        <v>990</v>
      </c>
      <c r="X133" s="98">
        <v>1460</v>
      </c>
      <c r="Y133" s="99">
        <v>46148.454856099539</v>
      </c>
      <c r="Z133" s="100">
        <v>46156</v>
      </c>
      <c r="AA133" s="101"/>
      <c r="AB133" s="101"/>
      <c r="AC133" s="101"/>
      <c r="AD133" s="101"/>
      <c r="AE133" s="102" t="s">
        <v>40</v>
      </c>
      <c r="AF133" s="102" t="s">
        <v>40</v>
      </c>
      <c r="AG133" s="102" t="s">
        <v>40</v>
      </c>
      <c r="AH133" s="102" t="s">
        <v>40</v>
      </c>
      <c r="AI133" s="102" t="s">
        <v>40</v>
      </c>
      <c r="AJ133" s="102" t="s">
        <v>40</v>
      </c>
      <c r="AK133" s="102" t="s">
        <v>40</v>
      </c>
      <c r="AL133" s="101"/>
      <c r="AM133" s="101"/>
      <c r="AN133" s="102" t="s">
        <v>40</v>
      </c>
      <c r="AO133" s="102" t="s">
        <v>40</v>
      </c>
      <c r="AP133" s="102" t="s">
        <v>40</v>
      </c>
      <c r="AQ133" s="102" t="s">
        <v>40</v>
      </c>
      <c r="AR133" s="101"/>
    </row>
    <row r="134" spans="1:44" ht="21">
      <c r="A134" t="str">
        <f>VLOOKUP(Q134,'Rotas x Madrugada'!A:C,2,0)</f>
        <v>D</v>
      </c>
      <c r="B134" t="str">
        <f>VLOOKUP(Q134,'Rotas x Madrugada'!A:C,3,0)</f>
        <v>Dep.</v>
      </c>
      <c r="D134" s="19">
        <f t="shared" si="4"/>
        <v>46158</v>
      </c>
      <c r="E134" s="19">
        <f>IF(A134="RETIRA",Z134,VLOOKUP(Q134,'Rotas x Madrugada'!A:D,4,0))</f>
        <v>46147</v>
      </c>
      <c r="F134" s="19">
        <f>IF(A134="RETIRA",Z134,Z134+2)</f>
        <v>46158</v>
      </c>
      <c r="G134" s="19" t="str">
        <f>CONCATENATE(U134,"-",V134)</f>
        <v>INC08-TF</v>
      </c>
      <c r="H134" s="19" t="str">
        <f t="shared" ca="1" si="5"/>
        <v>URGENTE</v>
      </c>
      <c r="I134" s="46">
        <f ca="1">Z134-$B$1</f>
        <v>-1</v>
      </c>
      <c r="J134" s="46">
        <f>VLOOKUP(G134,'D. Produção'!A:B,2,)</f>
        <v>2</v>
      </c>
      <c r="K134" s="87">
        <v>334424</v>
      </c>
      <c r="L134" s="88" t="s">
        <v>92</v>
      </c>
      <c r="M134" s="87">
        <v>5</v>
      </c>
      <c r="N134" s="87">
        <v>5446390</v>
      </c>
      <c r="O134" s="88" t="s">
        <v>35</v>
      </c>
      <c r="P134" s="88" t="s">
        <v>128</v>
      </c>
      <c r="Q134" s="88" t="s">
        <v>127</v>
      </c>
      <c r="R134" s="89">
        <v>1.4454</v>
      </c>
      <c r="S134" s="89">
        <v>28.908000000000001</v>
      </c>
      <c r="T134" s="87">
        <v>1</v>
      </c>
      <c r="U134" s="88" t="s">
        <v>63</v>
      </c>
      <c r="V134" s="88" t="s">
        <v>96</v>
      </c>
      <c r="W134" s="90">
        <v>990</v>
      </c>
      <c r="X134" s="90">
        <v>1460</v>
      </c>
      <c r="Y134" s="91">
        <v>46148.454856099539</v>
      </c>
      <c r="Z134" s="92">
        <v>46156</v>
      </c>
      <c r="AA134" s="93"/>
      <c r="AB134" s="93"/>
      <c r="AC134" s="93"/>
      <c r="AD134" s="93"/>
      <c r="AE134" s="94" t="s">
        <v>40</v>
      </c>
      <c r="AF134" s="94" t="s">
        <v>40</v>
      </c>
      <c r="AG134" s="94" t="s">
        <v>40</v>
      </c>
      <c r="AH134" s="94" t="s">
        <v>40</v>
      </c>
      <c r="AI134" s="94" t="s">
        <v>40</v>
      </c>
      <c r="AJ134" s="94" t="s">
        <v>40</v>
      </c>
      <c r="AK134" s="94" t="s">
        <v>40</v>
      </c>
      <c r="AL134" s="93"/>
      <c r="AM134" s="93"/>
      <c r="AN134" s="94" t="s">
        <v>40</v>
      </c>
      <c r="AO134" s="94" t="s">
        <v>40</v>
      </c>
      <c r="AP134" s="94" t="s">
        <v>40</v>
      </c>
      <c r="AQ134" s="94" t="s">
        <v>40</v>
      </c>
      <c r="AR134" s="93"/>
    </row>
    <row r="135" spans="1:44" ht="21">
      <c r="A135" t="str">
        <f>VLOOKUP(Q135,'Rotas x Madrugada'!A:C,2,0)</f>
        <v>D</v>
      </c>
      <c r="B135" t="str">
        <f>VLOOKUP(Q135,'Rotas x Madrugada'!A:C,3,0)</f>
        <v>Dep.</v>
      </c>
      <c r="D135" s="19">
        <f t="shared" si="4"/>
        <v>46158</v>
      </c>
      <c r="E135" s="19">
        <f>IF(A135="RETIRA",Z135,VLOOKUP(Q135,'Rotas x Madrugada'!A:D,4,0))</f>
        <v>46147</v>
      </c>
      <c r="F135" s="19">
        <f>IF(A135="RETIRA",Z135,Z135+2)</f>
        <v>46158</v>
      </c>
      <c r="G135" s="19" t="str">
        <f>CONCATENATE(U135,"-",V135)</f>
        <v>INC08-TF</v>
      </c>
      <c r="H135" s="19" t="str">
        <f t="shared" ca="1" si="5"/>
        <v>URGENTE</v>
      </c>
      <c r="I135" s="46">
        <f ca="1">Z135-$B$1</f>
        <v>-1</v>
      </c>
      <c r="J135" s="46">
        <f>VLOOKUP(G135,'D. Produção'!A:B,2,)</f>
        <v>2</v>
      </c>
      <c r="K135" s="95">
        <v>334424</v>
      </c>
      <c r="L135" s="96" t="s">
        <v>97</v>
      </c>
      <c r="M135" s="95">
        <v>6</v>
      </c>
      <c r="N135" s="95">
        <v>5446391</v>
      </c>
      <c r="O135" s="96" t="s">
        <v>35</v>
      </c>
      <c r="P135" s="96" t="s">
        <v>128</v>
      </c>
      <c r="Q135" s="96" t="s">
        <v>127</v>
      </c>
      <c r="R135" s="97">
        <v>1.4454</v>
      </c>
      <c r="S135" s="97">
        <v>28.908000000000001</v>
      </c>
      <c r="T135" s="95">
        <v>1</v>
      </c>
      <c r="U135" s="96" t="s">
        <v>63</v>
      </c>
      <c r="V135" s="96" t="s">
        <v>96</v>
      </c>
      <c r="W135" s="98">
        <v>990</v>
      </c>
      <c r="X135" s="98">
        <v>1460</v>
      </c>
      <c r="Y135" s="99">
        <v>46148.454856099539</v>
      </c>
      <c r="Z135" s="100">
        <v>46156</v>
      </c>
      <c r="AA135" s="101"/>
      <c r="AB135" s="101"/>
      <c r="AC135" s="101"/>
      <c r="AD135" s="101"/>
      <c r="AE135" s="102" t="s">
        <v>40</v>
      </c>
      <c r="AF135" s="102" t="s">
        <v>40</v>
      </c>
      <c r="AG135" s="102" t="s">
        <v>40</v>
      </c>
      <c r="AH135" s="102" t="s">
        <v>40</v>
      </c>
      <c r="AI135" s="102" t="s">
        <v>40</v>
      </c>
      <c r="AJ135" s="102" t="s">
        <v>40</v>
      </c>
      <c r="AK135" s="102" t="s">
        <v>40</v>
      </c>
      <c r="AL135" s="101"/>
      <c r="AM135" s="101"/>
      <c r="AN135" s="102" t="s">
        <v>40</v>
      </c>
      <c r="AO135" s="102" t="s">
        <v>40</v>
      </c>
      <c r="AP135" s="102" t="s">
        <v>40</v>
      </c>
      <c r="AQ135" s="102" t="s">
        <v>40</v>
      </c>
      <c r="AR135" s="101"/>
    </row>
    <row r="136" spans="1:44" ht="21">
      <c r="A136" t="str">
        <f>VLOOKUP(Q136,'Rotas x Madrugada'!A:C,2,0)</f>
        <v>D</v>
      </c>
      <c r="B136" t="str">
        <f>VLOOKUP(Q136,'Rotas x Madrugada'!A:C,3,0)</f>
        <v>Dep.</v>
      </c>
      <c r="D136" s="19">
        <f t="shared" si="4"/>
        <v>46158</v>
      </c>
      <c r="E136" s="19">
        <f>IF(A136="RETIRA",Z136,VLOOKUP(Q136,'Rotas x Madrugada'!A:D,4,0))</f>
        <v>46147</v>
      </c>
      <c r="F136" s="19">
        <f>IF(A136="RETIRA",Z136,Z136+2)</f>
        <v>46158</v>
      </c>
      <c r="G136" s="19" t="str">
        <f>CONCATENATE(U136,"-",V136)</f>
        <v>INC08-TF</v>
      </c>
      <c r="H136" s="19" t="str">
        <f t="shared" ca="1" si="5"/>
        <v>URGENTE</v>
      </c>
      <c r="I136" s="46">
        <f ca="1">Z136-$B$1</f>
        <v>-1</v>
      </c>
      <c r="J136" s="46">
        <f>VLOOKUP(G136,'D. Produção'!A:B,2,)</f>
        <v>2</v>
      </c>
      <c r="K136" s="87">
        <v>334424</v>
      </c>
      <c r="L136" s="88" t="s">
        <v>98</v>
      </c>
      <c r="M136" s="87">
        <v>7</v>
      </c>
      <c r="N136" s="87">
        <v>5446392</v>
      </c>
      <c r="O136" s="88" t="s">
        <v>35</v>
      </c>
      <c r="P136" s="88" t="s">
        <v>128</v>
      </c>
      <c r="Q136" s="88" t="s">
        <v>127</v>
      </c>
      <c r="R136" s="89">
        <v>1.4454</v>
      </c>
      <c r="S136" s="89">
        <v>28.908000000000001</v>
      </c>
      <c r="T136" s="87">
        <v>1</v>
      </c>
      <c r="U136" s="88" t="s">
        <v>63</v>
      </c>
      <c r="V136" s="88" t="s">
        <v>96</v>
      </c>
      <c r="W136" s="90">
        <v>990</v>
      </c>
      <c r="X136" s="90">
        <v>1460</v>
      </c>
      <c r="Y136" s="91">
        <v>46148.454856099539</v>
      </c>
      <c r="Z136" s="92">
        <v>46156</v>
      </c>
      <c r="AA136" s="93"/>
      <c r="AB136" s="93"/>
      <c r="AC136" s="93"/>
      <c r="AD136" s="93"/>
      <c r="AE136" s="94" t="s">
        <v>40</v>
      </c>
      <c r="AF136" s="94" t="s">
        <v>40</v>
      </c>
      <c r="AG136" s="94" t="s">
        <v>40</v>
      </c>
      <c r="AH136" s="94" t="s">
        <v>40</v>
      </c>
      <c r="AI136" s="94" t="s">
        <v>40</v>
      </c>
      <c r="AJ136" s="94" t="s">
        <v>40</v>
      </c>
      <c r="AK136" s="94" t="s">
        <v>40</v>
      </c>
      <c r="AL136" s="93"/>
      <c r="AM136" s="93"/>
      <c r="AN136" s="94" t="s">
        <v>40</v>
      </c>
      <c r="AO136" s="94" t="s">
        <v>40</v>
      </c>
      <c r="AP136" s="94" t="s">
        <v>40</v>
      </c>
      <c r="AQ136" s="94" t="s">
        <v>40</v>
      </c>
      <c r="AR136" s="93"/>
    </row>
    <row r="137" spans="1:44" ht="21">
      <c r="A137" t="str">
        <f>VLOOKUP(Q137,'Rotas x Madrugada'!A:C,2,0)</f>
        <v>D</v>
      </c>
      <c r="B137" t="str">
        <f>VLOOKUP(Q137,'Rotas x Madrugada'!A:C,3,0)</f>
        <v>Dep.</v>
      </c>
      <c r="D137" s="19">
        <f t="shared" si="4"/>
        <v>46158</v>
      </c>
      <c r="E137" s="19">
        <f>IF(A137="RETIRA",Z137,VLOOKUP(Q137,'Rotas x Madrugada'!A:D,4,0))</f>
        <v>46147</v>
      </c>
      <c r="F137" s="19">
        <f>IF(A137="RETIRA",Z137,Z137+2)</f>
        <v>46158</v>
      </c>
      <c r="G137" s="19" t="str">
        <f>CONCATENATE(U137,"-",V137)</f>
        <v>INC08-TF</v>
      </c>
      <c r="H137" s="19" t="str">
        <f t="shared" ca="1" si="5"/>
        <v>URGENTE</v>
      </c>
      <c r="I137" s="46">
        <f ca="1">Z137-$B$1</f>
        <v>-1</v>
      </c>
      <c r="J137" s="46">
        <f>VLOOKUP(G137,'D. Produção'!A:B,2,)</f>
        <v>2</v>
      </c>
      <c r="K137" s="95">
        <v>334424</v>
      </c>
      <c r="L137" s="96" t="s">
        <v>99</v>
      </c>
      <c r="M137" s="95">
        <v>8</v>
      </c>
      <c r="N137" s="95">
        <v>5446393</v>
      </c>
      <c r="O137" s="96" t="s">
        <v>35</v>
      </c>
      <c r="P137" s="96" t="s">
        <v>128</v>
      </c>
      <c r="Q137" s="96" t="s">
        <v>127</v>
      </c>
      <c r="R137" s="97">
        <v>1.4454</v>
      </c>
      <c r="S137" s="97">
        <v>28.908000000000001</v>
      </c>
      <c r="T137" s="95">
        <v>1</v>
      </c>
      <c r="U137" s="96" t="s">
        <v>63</v>
      </c>
      <c r="V137" s="96" t="s">
        <v>96</v>
      </c>
      <c r="W137" s="98">
        <v>990</v>
      </c>
      <c r="X137" s="98">
        <v>1460</v>
      </c>
      <c r="Y137" s="99">
        <v>46148.454856099539</v>
      </c>
      <c r="Z137" s="100">
        <v>46156</v>
      </c>
      <c r="AA137" s="101"/>
      <c r="AB137" s="101"/>
      <c r="AC137" s="101"/>
      <c r="AD137" s="101"/>
      <c r="AE137" s="102" t="s">
        <v>40</v>
      </c>
      <c r="AF137" s="102" t="s">
        <v>40</v>
      </c>
      <c r="AG137" s="102" t="s">
        <v>40</v>
      </c>
      <c r="AH137" s="102" t="s">
        <v>40</v>
      </c>
      <c r="AI137" s="102" t="s">
        <v>40</v>
      </c>
      <c r="AJ137" s="102" t="s">
        <v>40</v>
      </c>
      <c r="AK137" s="102" t="s">
        <v>40</v>
      </c>
      <c r="AL137" s="101"/>
      <c r="AM137" s="101"/>
      <c r="AN137" s="102" t="s">
        <v>40</v>
      </c>
      <c r="AO137" s="102" t="s">
        <v>40</v>
      </c>
      <c r="AP137" s="102" t="s">
        <v>40</v>
      </c>
      <c r="AQ137" s="102" t="s">
        <v>40</v>
      </c>
      <c r="AR137" s="101"/>
    </row>
    <row r="138" spans="1:44" ht="21">
      <c r="A138" t="str">
        <f>VLOOKUP(Q138,'Rotas x Madrugada'!A:C,2,0)</f>
        <v>D</v>
      </c>
      <c r="B138" t="str">
        <f>VLOOKUP(Q138,'Rotas x Madrugada'!A:C,3,0)</f>
        <v>Dep.</v>
      </c>
      <c r="D138" s="19">
        <f t="shared" si="4"/>
        <v>46158</v>
      </c>
      <c r="E138" s="19">
        <f>IF(A138="RETIRA",Z138,VLOOKUP(Q138,'Rotas x Madrugada'!A:D,4,0))</f>
        <v>46147</v>
      </c>
      <c r="F138" s="19">
        <f>IF(A138="RETIRA",Z138,Z138+2)</f>
        <v>46158</v>
      </c>
      <c r="G138" s="19" t="str">
        <f>CONCATENATE(U138,"-",V138)</f>
        <v>INC08-TF</v>
      </c>
      <c r="H138" s="19" t="str">
        <f t="shared" ca="1" si="5"/>
        <v>URGENTE</v>
      </c>
      <c r="I138" s="46">
        <f ca="1">Z138-$B$1</f>
        <v>-1</v>
      </c>
      <c r="J138" s="46">
        <f>VLOOKUP(G138,'D. Produção'!A:B,2,)</f>
        <v>2</v>
      </c>
      <c r="K138" s="87">
        <v>334424</v>
      </c>
      <c r="L138" s="88" t="s">
        <v>100</v>
      </c>
      <c r="M138" s="87">
        <v>9</v>
      </c>
      <c r="N138" s="87">
        <v>5446394</v>
      </c>
      <c r="O138" s="88" t="s">
        <v>35</v>
      </c>
      <c r="P138" s="88" t="s">
        <v>128</v>
      </c>
      <c r="Q138" s="88" t="s">
        <v>127</v>
      </c>
      <c r="R138" s="89">
        <v>1.4454</v>
      </c>
      <c r="S138" s="89">
        <v>28.908000000000001</v>
      </c>
      <c r="T138" s="87">
        <v>1</v>
      </c>
      <c r="U138" s="88" t="s">
        <v>63</v>
      </c>
      <c r="V138" s="88" t="s">
        <v>96</v>
      </c>
      <c r="W138" s="90">
        <v>990</v>
      </c>
      <c r="X138" s="90">
        <v>1460</v>
      </c>
      <c r="Y138" s="91">
        <v>46148.454856099539</v>
      </c>
      <c r="Z138" s="92">
        <v>46156</v>
      </c>
      <c r="AA138" s="93"/>
      <c r="AB138" s="93"/>
      <c r="AC138" s="93"/>
      <c r="AD138" s="93"/>
      <c r="AE138" s="94" t="s">
        <v>40</v>
      </c>
      <c r="AF138" s="94" t="s">
        <v>40</v>
      </c>
      <c r="AG138" s="94" t="s">
        <v>40</v>
      </c>
      <c r="AH138" s="94" t="s">
        <v>40</v>
      </c>
      <c r="AI138" s="94" t="s">
        <v>40</v>
      </c>
      <c r="AJ138" s="94" t="s">
        <v>40</v>
      </c>
      <c r="AK138" s="94" t="s">
        <v>40</v>
      </c>
      <c r="AL138" s="93"/>
      <c r="AM138" s="93"/>
      <c r="AN138" s="94" t="s">
        <v>40</v>
      </c>
      <c r="AO138" s="94" t="s">
        <v>40</v>
      </c>
      <c r="AP138" s="94" t="s">
        <v>40</v>
      </c>
      <c r="AQ138" s="94" t="s">
        <v>40</v>
      </c>
      <c r="AR138" s="93"/>
    </row>
    <row r="139" spans="1:44" ht="21">
      <c r="A139" t="str">
        <f>VLOOKUP(Q139,'Rotas x Madrugada'!A:C,2,0)</f>
        <v>D</v>
      </c>
      <c r="B139" t="str">
        <f>VLOOKUP(Q139,'Rotas x Madrugada'!A:C,3,0)</f>
        <v>Dep.</v>
      </c>
      <c r="D139" s="19">
        <f t="shared" si="4"/>
        <v>46158</v>
      </c>
      <c r="E139" s="19">
        <f>IF(A139="RETIRA",Z139,VLOOKUP(Q139,'Rotas x Madrugada'!A:D,4,0))</f>
        <v>46147</v>
      </c>
      <c r="F139" s="19">
        <f>IF(A139="RETIRA",Z139,Z139+2)</f>
        <v>46158</v>
      </c>
      <c r="G139" s="19" t="str">
        <f>CONCATENATE(U139,"-",V139)</f>
        <v>INC08-TF</v>
      </c>
      <c r="H139" s="19" t="str">
        <f t="shared" ca="1" si="5"/>
        <v>URGENTE</v>
      </c>
      <c r="I139" s="46">
        <f ca="1">Z139-$B$1</f>
        <v>-1</v>
      </c>
      <c r="J139" s="46">
        <f>VLOOKUP(G139,'D. Produção'!A:B,2,)</f>
        <v>2</v>
      </c>
      <c r="K139" s="95">
        <v>334424</v>
      </c>
      <c r="L139" s="96" t="s">
        <v>101</v>
      </c>
      <c r="M139" s="95">
        <v>10</v>
      </c>
      <c r="N139" s="95">
        <v>5446395</v>
      </c>
      <c r="O139" s="96" t="s">
        <v>35</v>
      </c>
      <c r="P139" s="96" t="s">
        <v>128</v>
      </c>
      <c r="Q139" s="96" t="s">
        <v>127</v>
      </c>
      <c r="R139" s="97">
        <v>1.4454</v>
      </c>
      <c r="S139" s="97">
        <v>28.908000000000001</v>
      </c>
      <c r="T139" s="95">
        <v>1</v>
      </c>
      <c r="U139" s="96" t="s">
        <v>63</v>
      </c>
      <c r="V139" s="96" t="s">
        <v>96</v>
      </c>
      <c r="W139" s="98">
        <v>990</v>
      </c>
      <c r="X139" s="98">
        <v>1460</v>
      </c>
      <c r="Y139" s="99">
        <v>46148.454856099539</v>
      </c>
      <c r="Z139" s="100">
        <v>46156</v>
      </c>
      <c r="AA139" s="101"/>
      <c r="AB139" s="101"/>
      <c r="AC139" s="101"/>
      <c r="AD139" s="101"/>
      <c r="AE139" s="102" t="s">
        <v>40</v>
      </c>
      <c r="AF139" s="102" t="s">
        <v>40</v>
      </c>
      <c r="AG139" s="102" t="s">
        <v>40</v>
      </c>
      <c r="AH139" s="102" t="s">
        <v>40</v>
      </c>
      <c r="AI139" s="102" t="s">
        <v>40</v>
      </c>
      <c r="AJ139" s="102" t="s">
        <v>40</v>
      </c>
      <c r="AK139" s="102" t="s">
        <v>40</v>
      </c>
      <c r="AL139" s="101"/>
      <c r="AM139" s="101"/>
      <c r="AN139" s="102" t="s">
        <v>40</v>
      </c>
      <c r="AO139" s="102" t="s">
        <v>40</v>
      </c>
      <c r="AP139" s="102" t="s">
        <v>40</v>
      </c>
      <c r="AQ139" s="102" t="s">
        <v>40</v>
      </c>
      <c r="AR139" s="101"/>
    </row>
    <row r="140" spans="1:44" ht="21">
      <c r="A140" t="str">
        <f>VLOOKUP(Q140,'Rotas x Madrugada'!A:C,2,0)</f>
        <v>D</v>
      </c>
      <c r="B140" t="str">
        <f>VLOOKUP(Q140,'Rotas x Madrugada'!A:C,3,0)</f>
        <v>Dep.</v>
      </c>
      <c r="D140" s="19">
        <f t="shared" si="4"/>
        <v>46158</v>
      </c>
      <c r="E140" s="19">
        <f>IF(A140="RETIRA",Z140,VLOOKUP(Q140,'Rotas x Madrugada'!A:D,4,0))</f>
        <v>46147</v>
      </c>
      <c r="F140" s="19">
        <f>IF(A140="RETIRA",Z140,Z140+2)</f>
        <v>46158</v>
      </c>
      <c r="G140" s="19" t="str">
        <f>CONCATENATE(U140,"-",V140)</f>
        <v>INC08-TF</v>
      </c>
      <c r="H140" s="19" t="str">
        <f t="shared" ca="1" si="5"/>
        <v>URGENTE</v>
      </c>
      <c r="I140" s="46">
        <f ca="1">Z140-$B$1</f>
        <v>-1</v>
      </c>
      <c r="J140" s="46">
        <f>VLOOKUP(G140,'D. Produção'!A:B,2,)</f>
        <v>2</v>
      </c>
      <c r="K140" s="87">
        <v>334424</v>
      </c>
      <c r="L140" s="88" t="s">
        <v>102</v>
      </c>
      <c r="M140" s="87">
        <v>11</v>
      </c>
      <c r="N140" s="87">
        <v>5446396</v>
      </c>
      <c r="O140" s="88" t="s">
        <v>35</v>
      </c>
      <c r="P140" s="88" t="s">
        <v>128</v>
      </c>
      <c r="Q140" s="88" t="s">
        <v>127</v>
      </c>
      <c r="R140" s="89">
        <v>1.4454</v>
      </c>
      <c r="S140" s="89">
        <v>28.908000000000001</v>
      </c>
      <c r="T140" s="87">
        <v>1</v>
      </c>
      <c r="U140" s="88" t="s">
        <v>63</v>
      </c>
      <c r="V140" s="88" t="s">
        <v>96</v>
      </c>
      <c r="W140" s="90">
        <v>990</v>
      </c>
      <c r="X140" s="90">
        <v>1460</v>
      </c>
      <c r="Y140" s="91">
        <v>46148.454856099539</v>
      </c>
      <c r="Z140" s="92">
        <v>46156</v>
      </c>
      <c r="AA140" s="93"/>
      <c r="AB140" s="93"/>
      <c r="AC140" s="93"/>
      <c r="AD140" s="93"/>
      <c r="AE140" s="94" t="s">
        <v>40</v>
      </c>
      <c r="AF140" s="94" t="s">
        <v>40</v>
      </c>
      <c r="AG140" s="94" t="s">
        <v>40</v>
      </c>
      <c r="AH140" s="94" t="s">
        <v>40</v>
      </c>
      <c r="AI140" s="94" t="s">
        <v>40</v>
      </c>
      <c r="AJ140" s="94" t="s">
        <v>40</v>
      </c>
      <c r="AK140" s="94" t="s">
        <v>40</v>
      </c>
      <c r="AL140" s="93"/>
      <c r="AM140" s="93"/>
      <c r="AN140" s="94" t="s">
        <v>40</v>
      </c>
      <c r="AO140" s="94" t="s">
        <v>40</v>
      </c>
      <c r="AP140" s="94" t="s">
        <v>40</v>
      </c>
      <c r="AQ140" s="94" t="s">
        <v>40</v>
      </c>
      <c r="AR140" s="93"/>
    </row>
    <row r="141" spans="1:44" ht="21">
      <c r="A141" t="str">
        <f>VLOOKUP(Q141,'Rotas x Madrugada'!A:C,2,0)</f>
        <v>D</v>
      </c>
      <c r="B141" t="str">
        <f>VLOOKUP(Q141,'Rotas x Madrugada'!A:C,3,0)</f>
        <v>Dep.</v>
      </c>
      <c r="D141" s="19">
        <f t="shared" si="4"/>
        <v>46158</v>
      </c>
      <c r="E141" s="19">
        <f>IF(A141="RETIRA",Z141,VLOOKUP(Q141,'Rotas x Madrugada'!A:D,4,0))</f>
        <v>46147</v>
      </c>
      <c r="F141" s="19">
        <f>IF(A141="RETIRA",Z141,Z141+2)</f>
        <v>46158</v>
      </c>
      <c r="G141" s="19" t="str">
        <f>CONCATENATE(U141,"-",V141)</f>
        <v>INC08-TF</v>
      </c>
      <c r="H141" s="19" t="str">
        <f t="shared" ca="1" si="5"/>
        <v>URGENTE</v>
      </c>
      <c r="I141" s="46">
        <f ca="1">Z141-$B$1</f>
        <v>-1</v>
      </c>
      <c r="J141" s="46">
        <f>VLOOKUP(G141,'D. Produção'!A:B,2,)</f>
        <v>2</v>
      </c>
      <c r="K141" s="95">
        <v>334424</v>
      </c>
      <c r="L141" s="96" t="s">
        <v>103</v>
      </c>
      <c r="M141" s="95">
        <v>12</v>
      </c>
      <c r="N141" s="95">
        <v>5446397</v>
      </c>
      <c r="O141" s="96" t="s">
        <v>35</v>
      </c>
      <c r="P141" s="96" t="s">
        <v>128</v>
      </c>
      <c r="Q141" s="96" t="s">
        <v>127</v>
      </c>
      <c r="R141" s="97">
        <v>1.4454</v>
      </c>
      <c r="S141" s="97">
        <v>28.908000000000001</v>
      </c>
      <c r="T141" s="95">
        <v>1</v>
      </c>
      <c r="U141" s="96" t="s">
        <v>63</v>
      </c>
      <c r="V141" s="96" t="s">
        <v>96</v>
      </c>
      <c r="W141" s="98">
        <v>990</v>
      </c>
      <c r="X141" s="98">
        <v>1460</v>
      </c>
      <c r="Y141" s="99">
        <v>46148.454856099539</v>
      </c>
      <c r="Z141" s="100">
        <v>46156</v>
      </c>
      <c r="AA141" s="101"/>
      <c r="AB141" s="101"/>
      <c r="AC141" s="101"/>
      <c r="AD141" s="101"/>
      <c r="AE141" s="102" t="s">
        <v>40</v>
      </c>
      <c r="AF141" s="102" t="s">
        <v>40</v>
      </c>
      <c r="AG141" s="102" t="s">
        <v>40</v>
      </c>
      <c r="AH141" s="102" t="s">
        <v>40</v>
      </c>
      <c r="AI141" s="102" t="s">
        <v>40</v>
      </c>
      <c r="AJ141" s="102" t="s">
        <v>40</v>
      </c>
      <c r="AK141" s="102" t="s">
        <v>40</v>
      </c>
      <c r="AL141" s="101"/>
      <c r="AM141" s="101"/>
      <c r="AN141" s="102" t="s">
        <v>40</v>
      </c>
      <c r="AO141" s="102" t="s">
        <v>40</v>
      </c>
      <c r="AP141" s="102" t="s">
        <v>40</v>
      </c>
      <c r="AQ141" s="102" t="s">
        <v>40</v>
      </c>
      <c r="AR141" s="101"/>
    </row>
    <row r="142" spans="1:44" ht="21">
      <c r="A142" t="str">
        <f>VLOOKUP(Q142,'Rotas x Madrugada'!A:C,2,0)</f>
        <v>D</v>
      </c>
      <c r="B142" t="str">
        <f>VLOOKUP(Q142,'Rotas x Madrugada'!A:C,3,0)</f>
        <v>Dep.</v>
      </c>
      <c r="D142" s="19">
        <f t="shared" si="4"/>
        <v>46158</v>
      </c>
      <c r="E142" s="19">
        <f>IF(A142="RETIRA",Z142,VLOOKUP(Q142,'Rotas x Madrugada'!A:D,4,0))</f>
        <v>46147</v>
      </c>
      <c r="F142" s="19">
        <f>IF(A142="RETIRA",Z142,Z142+2)</f>
        <v>46158</v>
      </c>
      <c r="G142" s="19" t="str">
        <f>CONCATENATE(U142,"-",V142)</f>
        <v>INC08-TF</v>
      </c>
      <c r="H142" s="19" t="str">
        <f t="shared" ca="1" si="5"/>
        <v>URGENTE</v>
      </c>
      <c r="I142" s="46">
        <f ca="1">Z142-$B$1</f>
        <v>-1</v>
      </c>
      <c r="J142" s="46">
        <f>VLOOKUP(G142,'D. Produção'!A:B,2,)</f>
        <v>2</v>
      </c>
      <c r="K142" s="87">
        <v>334424</v>
      </c>
      <c r="L142" s="88" t="s">
        <v>104</v>
      </c>
      <c r="M142" s="87">
        <v>13</v>
      </c>
      <c r="N142" s="87">
        <v>5446398</v>
      </c>
      <c r="O142" s="88" t="s">
        <v>35</v>
      </c>
      <c r="P142" s="88" t="s">
        <v>128</v>
      </c>
      <c r="Q142" s="88" t="s">
        <v>127</v>
      </c>
      <c r="R142" s="89">
        <v>1.4454</v>
      </c>
      <c r="S142" s="89">
        <v>28.908000000000001</v>
      </c>
      <c r="T142" s="87">
        <v>1</v>
      </c>
      <c r="U142" s="88" t="s">
        <v>63</v>
      </c>
      <c r="V142" s="88" t="s">
        <v>96</v>
      </c>
      <c r="W142" s="90">
        <v>990</v>
      </c>
      <c r="X142" s="90">
        <v>1460</v>
      </c>
      <c r="Y142" s="91">
        <v>46148.454856099539</v>
      </c>
      <c r="Z142" s="92">
        <v>46156</v>
      </c>
      <c r="AA142" s="93"/>
      <c r="AB142" s="93"/>
      <c r="AC142" s="93"/>
      <c r="AD142" s="93"/>
      <c r="AE142" s="94" t="s">
        <v>40</v>
      </c>
      <c r="AF142" s="94" t="s">
        <v>40</v>
      </c>
      <c r="AG142" s="94" t="s">
        <v>40</v>
      </c>
      <c r="AH142" s="94" t="s">
        <v>40</v>
      </c>
      <c r="AI142" s="94" t="s">
        <v>40</v>
      </c>
      <c r="AJ142" s="94" t="s">
        <v>40</v>
      </c>
      <c r="AK142" s="94" t="s">
        <v>40</v>
      </c>
      <c r="AL142" s="93"/>
      <c r="AM142" s="93"/>
      <c r="AN142" s="94" t="s">
        <v>40</v>
      </c>
      <c r="AO142" s="94" t="s">
        <v>40</v>
      </c>
      <c r="AP142" s="94" t="s">
        <v>40</v>
      </c>
      <c r="AQ142" s="94" t="s">
        <v>40</v>
      </c>
      <c r="AR142" s="93"/>
    </row>
    <row r="143" spans="1:44" ht="21">
      <c r="A143" t="str">
        <f>VLOOKUP(Q143,'Rotas x Madrugada'!A:C,2,0)</f>
        <v>D</v>
      </c>
      <c r="B143" t="str">
        <f>VLOOKUP(Q143,'Rotas x Madrugada'!A:C,3,0)</f>
        <v>Dep.</v>
      </c>
      <c r="D143" s="19">
        <f t="shared" si="4"/>
        <v>46158</v>
      </c>
      <c r="E143" s="19">
        <f>IF(A143="RETIRA",Z143,VLOOKUP(Q143,'Rotas x Madrugada'!A:D,4,0))</f>
        <v>46147</v>
      </c>
      <c r="F143" s="19">
        <f>IF(A143="RETIRA",Z143,Z143+2)</f>
        <v>46158</v>
      </c>
      <c r="G143" s="19" t="str">
        <f>CONCATENATE(U143,"-",V143)</f>
        <v>INC08-TF</v>
      </c>
      <c r="H143" s="19" t="str">
        <f t="shared" ca="1" si="5"/>
        <v>URGENTE</v>
      </c>
      <c r="I143" s="46">
        <f ca="1">Z143-$B$1</f>
        <v>-1</v>
      </c>
      <c r="J143" s="46">
        <f>VLOOKUP(G143,'D. Produção'!A:B,2,)</f>
        <v>2</v>
      </c>
      <c r="K143" s="95">
        <v>334424</v>
      </c>
      <c r="L143" s="96" t="s">
        <v>105</v>
      </c>
      <c r="M143" s="95">
        <v>14</v>
      </c>
      <c r="N143" s="95">
        <v>5446399</v>
      </c>
      <c r="O143" s="96" t="s">
        <v>35</v>
      </c>
      <c r="P143" s="96" t="s">
        <v>128</v>
      </c>
      <c r="Q143" s="96" t="s">
        <v>127</v>
      </c>
      <c r="R143" s="97">
        <v>1.4553</v>
      </c>
      <c r="S143" s="97">
        <v>29.106000000000002</v>
      </c>
      <c r="T143" s="95">
        <v>1</v>
      </c>
      <c r="U143" s="96" t="s">
        <v>63</v>
      </c>
      <c r="V143" s="96" t="s">
        <v>96</v>
      </c>
      <c r="W143" s="98">
        <v>990</v>
      </c>
      <c r="X143" s="98">
        <v>1470</v>
      </c>
      <c r="Y143" s="99">
        <v>46148.454856099539</v>
      </c>
      <c r="Z143" s="100">
        <v>46156</v>
      </c>
      <c r="AA143" s="101"/>
      <c r="AB143" s="101"/>
      <c r="AC143" s="101"/>
      <c r="AD143" s="101"/>
      <c r="AE143" s="102" t="s">
        <v>40</v>
      </c>
      <c r="AF143" s="102" t="s">
        <v>40</v>
      </c>
      <c r="AG143" s="102" t="s">
        <v>40</v>
      </c>
      <c r="AH143" s="102" t="s">
        <v>40</v>
      </c>
      <c r="AI143" s="102" t="s">
        <v>40</v>
      </c>
      <c r="AJ143" s="102" t="s">
        <v>40</v>
      </c>
      <c r="AK143" s="102" t="s">
        <v>40</v>
      </c>
      <c r="AL143" s="101"/>
      <c r="AM143" s="101"/>
      <c r="AN143" s="102" t="s">
        <v>40</v>
      </c>
      <c r="AO143" s="102" t="s">
        <v>40</v>
      </c>
      <c r="AP143" s="102" t="s">
        <v>40</v>
      </c>
      <c r="AQ143" s="102" t="s">
        <v>40</v>
      </c>
      <c r="AR143" s="101"/>
    </row>
    <row r="144" spans="1:44" ht="21">
      <c r="A144" t="str">
        <f>VLOOKUP(Q144,'Rotas x Madrugada'!A:C,2,0)</f>
        <v>D</v>
      </c>
      <c r="B144" t="str">
        <f>VLOOKUP(Q144,'Rotas x Madrugada'!A:C,3,0)</f>
        <v>Dep.</v>
      </c>
      <c r="D144" s="19">
        <f t="shared" si="4"/>
        <v>46158</v>
      </c>
      <c r="E144" s="19">
        <f>IF(A144="RETIRA",Z144,VLOOKUP(Q144,'Rotas x Madrugada'!A:D,4,0))</f>
        <v>46147</v>
      </c>
      <c r="F144" s="19">
        <f>IF(A144="RETIRA",Z144,Z144+2)</f>
        <v>46158</v>
      </c>
      <c r="G144" s="19" t="str">
        <f>CONCATENATE(U144,"-",V144)</f>
        <v>INC08-TF</v>
      </c>
      <c r="H144" s="19" t="str">
        <f t="shared" ca="1" si="5"/>
        <v>URGENTE</v>
      </c>
      <c r="I144" s="46">
        <f ca="1">Z144-$B$1</f>
        <v>-1</v>
      </c>
      <c r="J144" s="46">
        <f>VLOOKUP(G144,'D. Produção'!A:B,2,)</f>
        <v>2</v>
      </c>
      <c r="K144" s="87">
        <v>334424</v>
      </c>
      <c r="L144" s="88" t="s">
        <v>106</v>
      </c>
      <c r="M144" s="87">
        <v>15</v>
      </c>
      <c r="N144" s="87">
        <v>5446400</v>
      </c>
      <c r="O144" s="88" t="s">
        <v>35</v>
      </c>
      <c r="P144" s="88" t="s">
        <v>128</v>
      </c>
      <c r="Q144" s="88" t="s">
        <v>127</v>
      </c>
      <c r="R144" s="89">
        <v>1.4553</v>
      </c>
      <c r="S144" s="89">
        <v>29.106000000000002</v>
      </c>
      <c r="T144" s="87">
        <v>1</v>
      </c>
      <c r="U144" s="88" t="s">
        <v>63</v>
      </c>
      <c r="V144" s="88" t="s">
        <v>96</v>
      </c>
      <c r="W144" s="90">
        <v>990</v>
      </c>
      <c r="X144" s="90">
        <v>1470</v>
      </c>
      <c r="Y144" s="91">
        <v>46148.454856099539</v>
      </c>
      <c r="Z144" s="92">
        <v>46156</v>
      </c>
      <c r="AA144" s="93"/>
      <c r="AB144" s="93"/>
      <c r="AC144" s="93"/>
      <c r="AD144" s="93"/>
      <c r="AE144" s="94" t="s">
        <v>40</v>
      </c>
      <c r="AF144" s="94" t="s">
        <v>40</v>
      </c>
      <c r="AG144" s="94" t="s">
        <v>40</v>
      </c>
      <c r="AH144" s="94" t="s">
        <v>40</v>
      </c>
      <c r="AI144" s="94" t="s">
        <v>40</v>
      </c>
      <c r="AJ144" s="94" t="s">
        <v>40</v>
      </c>
      <c r="AK144" s="94" t="s">
        <v>40</v>
      </c>
      <c r="AL144" s="93"/>
      <c r="AM144" s="93"/>
      <c r="AN144" s="94" t="s">
        <v>40</v>
      </c>
      <c r="AO144" s="94" t="s">
        <v>40</v>
      </c>
      <c r="AP144" s="94" t="s">
        <v>40</v>
      </c>
      <c r="AQ144" s="94" t="s">
        <v>40</v>
      </c>
      <c r="AR144" s="93"/>
    </row>
    <row r="145" spans="1:44" ht="21">
      <c r="A145" t="str">
        <f>VLOOKUP(Q145,'Rotas x Madrugada'!A:C,2,0)</f>
        <v>D</v>
      </c>
      <c r="B145" t="str">
        <f>VLOOKUP(Q145,'Rotas x Madrugada'!A:C,3,0)</f>
        <v>Dep.</v>
      </c>
      <c r="D145" s="19">
        <f t="shared" si="4"/>
        <v>46158</v>
      </c>
      <c r="E145" s="19">
        <f>IF(A145="RETIRA",Z145,VLOOKUP(Q145,'Rotas x Madrugada'!A:D,4,0))</f>
        <v>46147</v>
      </c>
      <c r="F145" s="19">
        <f>IF(A145="RETIRA",Z145,Z145+2)</f>
        <v>46158</v>
      </c>
      <c r="G145" s="19" t="str">
        <f>CONCATENATE(U145,"-",V145)</f>
        <v>INC08-TF</v>
      </c>
      <c r="H145" s="19" t="str">
        <f t="shared" ca="1" si="5"/>
        <v>URGENTE</v>
      </c>
      <c r="I145" s="46">
        <f ca="1">Z145-$B$1</f>
        <v>-1</v>
      </c>
      <c r="J145" s="46">
        <f>VLOOKUP(G145,'D. Produção'!A:B,2,)</f>
        <v>2</v>
      </c>
      <c r="K145" s="95">
        <v>334424</v>
      </c>
      <c r="L145" s="96" t="s">
        <v>107</v>
      </c>
      <c r="M145" s="95">
        <v>16</v>
      </c>
      <c r="N145" s="95">
        <v>5446401</v>
      </c>
      <c r="O145" s="96" t="s">
        <v>35</v>
      </c>
      <c r="P145" s="96" t="s">
        <v>128</v>
      </c>
      <c r="Q145" s="96" t="s">
        <v>127</v>
      </c>
      <c r="R145" s="97">
        <v>1.4553</v>
      </c>
      <c r="S145" s="97">
        <v>29.106000000000002</v>
      </c>
      <c r="T145" s="95">
        <v>1</v>
      </c>
      <c r="U145" s="96" t="s">
        <v>63</v>
      </c>
      <c r="V145" s="96" t="s">
        <v>96</v>
      </c>
      <c r="W145" s="98">
        <v>990</v>
      </c>
      <c r="X145" s="98">
        <v>1470</v>
      </c>
      <c r="Y145" s="99">
        <v>46148.454856099539</v>
      </c>
      <c r="Z145" s="100">
        <v>46156</v>
      </c>
      <c r="AA145" s="101"/>
      <c r="AB145" s="101"/>
      <c r="AC145" s="101"/>
      <c r="AD145" s="101"/>
      <c r="AE145" s="102" t="s">
        <v>40</v>
      </c>
      <c r="AF145" s="102" t="s">
        <v>40</v>
      </c>
      <c r="AG145" s="102" t="s">
        <v>40</v>
      </c>
      <c r="AH145" s="102" t="s">
        <v>40</v>
      </c>
      <c r="AI145" s="102" t="s">
        <v>40</v>
      </c>
      <c r="AJ145" s="102" t="s">
        <v>40</v>
      </c>
      <c r="AK145" s="102" t="s">
        <v>40</v>
      </c>
      <c r="AL145" s="101"/>
      <c r="AM145" s="101"/>
      <c r="AN145" s="102" t="s">
        <v>40</v>
      </c>
      <c r="AO145" s="102" t="s">
        <v>40</v>
      </c>
      <c r="AP145" s="102" t="s">
        <v>40</v>
      </c>
      <c r="AQ145" s="102" t="s">
        <v>40</v>
      </c>
      <c r="AR145" s="101"/>
    </row>
    <row r="146" spans="1:44" ht="21">
      <c r="A146" t="str">
        <f>VLOOKUP(Q146,'Rotas x Madrugada'!A:C,2,0)</f>
        <v>D</v>
      </c>
      <c r="B146" t="str">
        <f>VLOOKUP(Q146,'Rotas x Madrugada'!A:C,3,0)</f>
        <v>Dep.</v>
      </c>
      <c r="D146" s="19">
        <f t="shared" si="4"/>
        <v>46158</v>
      </c>
      <c r="E146" s="19">
        <f>IF(A146="RETIRA",Z146,VLOOKUP(Q146,'Rotas x Madrugada'!A:D,4,0))</f>
        <v>46147</v>
      </c>
      <c r="F146" s="19">
        <f>IF(A146="RETIRA",Z146,Z146+2)</f>
        <v>46158</v>
      </c>
      <c r="G146" s="19" t="str">
        <f>CONCATENATE(U146,"-",V146)</f>
        <v>INC08-TF</v>
      </c>
      <c r="H146" s="19" t="str">
        <f t="shared" ca="1" si="5"/>
        <v>URGENTE</v>
      </c>
      <c r="I146" s="46">
        <f ca="1">Z146-$B$1</f>
        <v>-1</v>
      </c>
      <c r="J146" s="46">
        <f>VLOOKUP(G146,'D. Produção'!A:B,2,)</f>
        <v>2</v>
      </c>
      <c r="K146" s="87">
        <v>334424</v>
      </c>
      <c r="L146" s="88" t="s">
        <v>108</v>
      </c>
      <c r="M146" s="87">
        <v>17</v>
      </c>
      <c r="N146" s="87">
        <v>5446402</v>
      </c>
      <c r="O146" s="88" t="s">
        <v>35</v>
      </c>
      <c r="P146" s="88" t="s">
        <v>128</v>
      </c>
      <c r="Q146" s="88" t="s">
        <v>127</v>
      </c>
      <c r="R146" s="89">
        <v>1.4553</v>
      </c>
      <c r="S146" s="89">
        <v>29.106000000000002</v>
      </c>
      <c r="T146" s="87">
        <v>1</v>
      </c>
      <c r="U146" s="88" t="s">
        <v>63</v>
      </c>
      <c r="V146" s="88" t="s">
        <v>96</v>
      </c>
      <c r="W146" s="90">
        <v>990</v>
      </c>
      <c r="X146" s="90">
        <v>1470</v>
      </c>
      <c r="Y146" s="91">
        <v>46148.454856099539</v>
      </c>
      <c r="Z146" s="92">
        <v>46156</v>
      </c>
      <c r="AA146" s="93"/>
      <c r="AB146" s="93"/>
      <c r="AC146" s="93"/>
      <c r="AD146" s="93"/>
      <c r="AE146" s="94" t="s">
        <v>40</v>
      </c>
      <c r="AF146" s="94" t="s">
        <v>40</v>
      </c>
      <c r="AG146" s="94" t="s">
        <v>40</v>
      </c>
      <c r="AH146" s="94" t="s">
        <v>40</v>
      </c>
      <c r="AI146" s="94" t="s">
        <v>40</v>
      </c>
      <c r="AJ146" s="94" t="s">
        <v>40</v>
      </c>
      <c r="AK146" s="94" t="s">
        <v>40</v>
      </c>
      <c r="AL146" s="93"/>
      <c r="AM146" s="93"/>
      <c r="AN146" s="94" t="s">
        <v>40</v>
      </c>
      <c r="AO146" s="94" t="s">
        <v>40</v>
      </c>
      <c r="AP146" s="94" t="s">
        <v>40</v>
      </c>
      <c r="AQ146" s="94" t="s">
        <v>40</v>
      </c>
      <c r="AR146" s="93"/>
    </row>
    <row r="147" spans="1:44" ht="21">
      <c r="A147" t="str">
        <f>VLOOKUP(Q147,'Rotas x Madrugada'!A:C,2,0)</f>
        <v>D</v>
      </c>
      <c r="B147" t="str">
        <f>VLOOKUP(Q147,'Rotas x Madrugada'!A:C,3,0)</f>
        <v>Dep.</v>
      </c>
      <c r="D147" s="19">
        <f t="shared" si="4"/>
        <v>46158</v>
      </c>
      <c r="E147" s="19">
        <f>IF(A147="RETIRA",Z147,VLOOKUP(Q147,'Rotas x Madrugada'!A:D,4,0))</f>
        <v>46147</v>
      </c>
      <c r="F147" s="19">
        <f>IF(A147="RETIRA",Z147,Z147+2)</f>
        <v>46158</v>
      </c>
      <c r="G147" s="19" t="str">
        <f>CONCATENATE(U147,"-",V147)</f>
        <v>INC08-TF</v>
      </c>
      <c r="H147" s="19" t="str">
        <f t="shared" ca="1" si="5"/>
        <v>URGENTE</v>
      </c>
      <c r="I147" s="46">
        <f ca="1">Z147-$B$1</f>
        <v>-1</v>
      </c>
      <c r="J147" s="46">
        <f>VLOOKUP(G147,'D. Produção'!A:B,2,)</f>
        <v>2</v>
      </c>
      <c r="K147" s="95">
        <v>334424</v>
      </c>
      <c r="L147" s="96" t="s">
        <v>109</v>
      </c>
      <c r="M147" s="95">
        <v>18</v>
      </c>
      <c r="N147" s="95">
        <v>5446403</v>
      </c>
      <c r="O147" s="96" t="s">
        <v>35</v>
      </c>
      <c r="P147" s="96" t="s">
        <v>128</v>
      </c>
      <c r="Q147" s="96" t="s">
        <v>127</v>
      </c>
      <c r="R147" s="97">
        <v>1.4553</v>
      </c>
      <c r="S147" s="97">
        <v>29.106000000000002</v>
      </c>
      <c r="T147" s="95">
        <v>1</v>
      </c>
      <c r="U147" s="96" t="s">
        <v>63</v>
      </c>
      <c r="V147" s="96" t="s">
        <v>96</v>
      </c>
      <c r="W147" s="98">
        <v>990</v>
      </c>
      <c r="X147" s="98">
        <v>1470</v>
      </c>
      <c r="Y147" s="99">
        <v>46148.454856099539</v>
      </c>
      <c r="Z147" s="100">
        <v>46156</v>
      </c>
      <c r="AA147" s="101"/>
      <c r="AB147" s="101"/>
      <c r="AC147" s="101"/>
      <c r="AD147" s="101"/>
      <c r="AE147" s="102" t="s">
        <v>40</v>
      </c>
      <c r="AF147" s="102" t="s">
        <v>40</v>
      </c>
      <c r="AG147" s="102" t="s">
        <v>40</v>
      </c>
      <c r="AH147" s="102" t="s">
        <v>40</v>
      </c>
      <c r="AI147" s="102" t="s">
        <v>40</v>
      </c>
      <c r="AJ147" s="102" t="s">
        <v>40</v>
      </c>
      <c r="AK147" s="102" t="s">
        <v>40</v>
      </c>
      <c r="AL147" s="101"/>
      <c r="AM147" s="101"/>
      <c r="AN147" s="102" t="s">
        <v>40</v>
      </c>
      <c r="AO147" s="102" t="s">
        <v>40</v>
      </c>
      <c r="AP147" s="102" t="s">
        <v>40</v>
      </c>
      <c r="AQ147" s="102" t="s">
        <v>40</v>
      </c>
      <c r="AR147" s="101"/>
    </row>
    <row r="148" spans="1:44" ht="21">
      <c r="A148" t="str">
        <f>VLOOKUP(Q148,'Rotas x Madrugada'!A:C,2,0)</f>
        <v>D</v>
      </c>
      <c r="B148" t="str">
        <f>VLOOKUP(Q148,'Rotas x Madrugada'!A:C,3,0)</f>
        <v>Dep.</v>
      </c>
      <c r="D148" s="19">
        <f t="shared" si="4"/>
        <v>46158</v>
      </c>
      <c r="E148" s="19">
        <f>IF(A148="RETIRA",Z148,VLOOKUP(Q148,'Rotas x Madrugada'!A:D,4,0))</f>
        <v>46147</v>
      </c>
      <c r="F148" s="19">
        <f>IF(A148="RETIRA",Z148,Z148+2)</f>
        <v>46158</v>
      </c>
      <c r="G148" s="19" t="str">
        <f>CONCATENATE(U148,"-",V148)</f>
        <v>INC08-TF</v>
      </c>
      <c r="H148" s="19" t="str">
        <f t="shared" ca="1" si="5"/>
        <v>URGENTE</v>
      </c>
      <c r="I148" s="46">
        <f ca="1">Z148-$B$1</f>
        <v>-1</v>
      </c>
      <c r="J148" s="46">
        <f>VLOOKUP(G148,'D. Produção'!A:B,2,)</f>
        <v>2</v>
      </c>
      <c r="K148" s="87">
        <v>334424</v>
      </c>
      <c r="L148" s="88" t="s">
        <v>110</v>
      </c>
      <c r="M148" s="87">
        <v>19</v>
      </c>
      <c r="N148" s="87">
        <v>5446404</v>
      </c>
      <c r="O148" s="88" t="s">
        <v>35</v>
      </c>
      <c r="P148" s="88" t="s">
        <v>128</v>
      </c>
      <c r="Q148" s="88" t="s">
        <v>127</v>
      </c>
      <c r="R148" s="89">
        <v>1.4553</v>
      </c>
      <c r="S148" s="89">
        <v>29.106000000000002</v>
      </c>
      <c r="T148" s="87">
        <v>1</v>
      </c>
      <c r="U148" s="88" t="s">
        <v>63</v>
      </c>
      <c r="V148" s="88" t="s">
        <v>96</v>
      </c>
      <c r="W148" s="90">
        <v>990</v>
      </c>
      <c r="X148" s="90">
        <v>1470</v>
      </c>
      <c r="Y148" s="91">
        <v>46148.454856099539</v>
      </c>
      <c r="Z148" s="92">
        <v>46156</v>
      </c>
      <c r="AA148" s="93"/>
      <c r="AB148" s="93"/>
      <c r="AC148" s="93"/>
      <c r="AD148" s="93"/>
      <c r="AE148" s="94" t="s">
        <v>40</v>
      </c>
      <c r="AF148" s="94" t="s">
        <v>40</v>
      </c>
      <c r="AG148" s="94" t="s">
        <v>40</v>
      </c>
      <c r="AH148" s="94" t="s">
        <v>40</v>
      </c>
      <c r="AI148" s="94" t="s">
        <v>40</v>
      </c>
      <c r="AJ148" s="94" t="s">
        <v>40</v>
      </c>
      <c r="AK148" s="94" t="s">
        <v>40</v>
      </c>
      <c r="AL148" s="93"/>
      <c r="AM148" s="93"/>
      <c r="AN148" s="94" t="s">
        <v>40</v>
      </c>
      <c r="AO148" s="94" t="s">
        <v>40</v>
      </c>
      <c r="AP148" s="94" t="s">
        <v>40</v>
      </c>
      <c r="AQ148" s="94" t="s">
        <v>40</v>
      </c>
      <c r="AR148" s="93"/>
    </row>
    <row r="149" spans="1:44" ht="21">
      <c r="A149" t="str">
        <f>VLOOKUP(Q149,'Rotas x Madrugada'!A:C,2,0)</f>
        <v>D</v>
      </c>
      <c r="B149" t="str">
        <f>VLOOKUP(Q149,'Rotas x Madrugada'!A:C,3,0)</f>
        <v>Dep.</v>
      </c>
      <c r="D149" s="19">
        <f t="shared" si="4"/>
        <v>46158</v>
      </c>
      <c r="E149" s="19">
        <f>IF(A149="RETIRA",Z149,VLOOKUP(Q149,'Rotas x Madrugada'!A:D,4,0))</f>
        <v>46147</v>
      </c>
      <c r="F149" s="19">
        <f>IF(A149="RETIRA",Z149,Z149+2)</f>
        <v>46158</v>
      </c>
      <c r="G149" s="19" t="str">
        <f>CONCATENATE(U149,"-",V149)</f>
        <v>INC08-TF</v>
      </c>
      <c r="H149" s="19" t="str">
        <f t="shared" ca="1" si="5"/>
        <v>URGENTE</v>
      </c>
      <c r="I149" s="46">
        <f ca="1">Z149-$B$1</f>
        <v>-1</v>
      </c>
      <c r="J149" s="46">
        <f>VLOOKUP(G149,'D. Produção'!A:B,2,)</f>
        <v>2</v>
      </c>
      <c r="K149" s="95">
        <v>334424</v>
      </c>
      <c r="L149" s="96" t="s">
        <v>111</v>
      </c>
      <c r="M149" s="95">
        <v>20</v>
      </c>
      <c r="N149" s="95">
        <v>5446405</v>
      </c>
      <c r="O149" s="96" t="s">
        <v>35</v>
      </c>
      <c r="P149" s="96" t="s">
        <v>128</v>
      </c>
      <c r="Q149" s="96" t="s">
        <v>127</v>
      </c>
      <c r="R149" s="97">
        <v>1.4553</v>
      </c>
      <c r="S149" s="97">
        <v>29.106000000000002</v>
      </c>
      <c r="T149" s="95">
        <v>1</v>
      </c>
      <c r="U149" s="96" t="s">
        <v>63</v>
      </c>
      <c r="V149" s="96" t="s">
        <v>96</v>
      </c>
      <c r="W149" s="98">
        <v>990</v>
      </c>
      <c r="X149" s="98">
        <v>1470</v>
      </c>
      <c r="Y149" s="99">
        <v>46148.454856099539</v>
      </c>
      <c r="Z149" s="100">
        <v>46156</v>
      </c>
      <c r="AA149" s="101"/>
      <c r="AB149" s="101"/>
      <c r="AC149" s="101"/>
      <c r="AD149" s="101"/>
      <c r="AE149" s="102" t="s">
        <v>40</v>
      </c>
      <c r="AF149" s="102" t="s">
        <v>40</v>
      </c>
      <c r="AG149" s="102" t="s">
        <v>40</v>
      </c>
      <c r="AH149" s="102" t="s">
        <v>40</v>
      </c>
      <c r="AI149" s="102" t="s">
        <v>40</v>
      </c>
      <c r="AJ149" s="102" t="s">
        <v>40</v>
      </c>
      <c r="AK149" s="102" t="s">
        <v>40</v>
      </c>
      <c r="AL149" s="101"/>
      <c r="AM149" s="101"/>
      <c r="AN149" s="102" t="s">
        <v>40</v>
      </c>
      <c r="AO149" s="102" t="s">
        <v>40</v>
      </c>
      <c r="AP149" s="102" t="s">
        <v>40</v>
      </c>
      <c r="AQ149" s="102" t="s">
        <v>40</v>
      </c>
      <c r="AR149" s="101"/>
    </row>
    <row r="150" spans="1:44" ht="21">
      <c r="A150" t="str">
        <f>VLOOKUP(Q150,'Rotas x Madrugada'!A:C,2,0)</f>
        <v>D</v>
      </c>
      <c r="B150" t="str">
        <f>VLOOKUP(Q150,'Rotas x Madrugada'!A:C,3,0)</f>
        <v>Dep.</v>
      </c>
      <c r="D150" s="19">
        <f t="shared" si="4"/>
        <v>46158</v>
      </c>
      <c r="E150" s="19">
        <f>IF(A150="RETIRA",Z150,VLOOKUP(Q150,'Rotas x Madrugada'!A:D,4,0))</f>
        <v>46147</v>
      </c>
      <c r="F150" s="19">
        <f>IF(A150="RETIRA",Z150,Z150+2)</f>
        <v>46158</v>
      </c>
      <c r="G150" s="19" t="str">
        <f>CONCATENATE(U150,"-",V150)</f>
        <v>INC08-TF</v>
      </c>
      <c r="H150" s="19" t="str">
        <f t="shared" ca="1" si="5"/>
        <v>URGENTE</v>
      </c>
      <c r="I150" s="46">
        <f ca="1">Z150-$B$1</f>
        <v>-1</v>
      </c>
      <c r="J150" s="46">
        <f>VLOOKUP(G150,'D. Produção'!A:B,2,)</f>
        <v>2</v>
      </c>
      <c r="K150" s="87">
        <v>334424</v>
      </c>
      <c r="L150" s="88" t="s">
        <v>112</v>
      </c>
      <c r="M150" s="87">
        <v>21</v>
      </c>
      <c r="N150" s="87">
        <v>5446406</v>
      </c>
      <c r="O150" s="88" t="s">
        <v>35</v>
      </c>
      <c r="P150" s="88" t="s">
        <v>128</v>
      </c>
      <c r="Q150" s="88" t="s">
        <v>127</v>
      </c>
      <c r="R150" s="89">
        <v>1.4553</v>
      </c>
      <c r="S150" s="89">
        <v>29.106000000000002</v>
      </c>
      <c r="T150" s="87">
        <v>1</v>
      </c>
      <c r="U150" s="88" t="s">
        <v>63</v>
      </c>
      <c r="V150" s="88" t="s">
        <v>96</v>
      </c>
      <c r="W150" s="90">
        <v>990</v>
      </c>
      <c r="X150" s="90">
        <v>1470</v>
      </c>
      <c r="Y150" s="91">
        <v>46148.454856099539</v>
      </c>
      <c r="Z150" s="92">
        <v>46156</v>
      </c>
      <c r="AA150" s="93"/>
      <c r="AB150" s="93"/>
      <c r="AC150" s="93"/>
      <c r="AD150" s="93"/>
      <c r="AE150" s="94" t="s">
        <v>40</v>
      </c>
      <c r="AF150" s="94" t="s">
        <v>40</v>
      </c>
      <c r="AG150" s="94" t="s">
        <v>40</v>
      </c>
      <c r="AH150" s="94" t="s">
        <v>40</v>
      </c>
      <c r="AI150" s="94" t="s">
        <v>40</v>
      </c>
      <c r="AJ150" s="94" t="s">
        <v>40</v>
      </c>
      <c r="AK150" s="94" t="s">
        <v>40</v>
      </c>
      <c r="AL150" s="93"/>
      <c r="AM150" s="93"/>
      <c r="AN150" s="94" t="s">
        <v>40</v>
      </c>
      <c r="AO150" s="94" t="s">
        <v>40</v>
      </c>
      <c r="AP150" s="94" t="s">
        <v>40</v>
      </c>
      <c r="AQ150" s="94" t="s">
        <v>40</v>
      </c>
      <c r="AR150" s="93"/>
    </row>
    <row r="151" spans="1:44" ht="21">
      <c r="A151" t="str">
        <f>VLOOKUP(Q151,'Rotas x Madrugada'!A:C,2,0)</f>
        <v>D</v>
      </c>
      <c r="B151" t="str">
        <f>VLOOKUP(Q151,'Rotas x Madrugada'!A:C,3,0)</f>
        <v>Dep.</v>
      </c>
      <c r="D151" s="19">
        <f t="shared" si="4"/>
        <v>46158</v>
      </c>
      <c r="E151" s="19">
        <f>IF(A151="RETIRA",Z151,VLOOKUP(Q151,'Rotas x Madrugada'!A:D,4,0))</f>
        <v>46147</v>
      </c>
      <c r="F151" s="19">
        <f>IF(A151="RETIRA",Z151,Z151+2)</f>
        <v>46158</v>
      </c>
      <c r="G151" s="19" t="str">
        <f>CONCATENATE(U151,"-",V151)</f>
        <v>INC08-TF</v>
      </c>
      <c r="H151" s="19" t="str">
        <f t="shared" ca="1" si="5"/>
        <v>URGENTE</v>
      </c>
      <c r="I151" s="46">
        <f ca="1">Z151-$B$1</f>
        <v>-1</v>
      </c>
      <c r="J151" s="46">
        <f>VLOOKUP(G151,'D. Produção'!A:B,2,)</f>
        <v>2</v>
      </c>
      <c r="K151" s="95">
        <v>334424</v>
      </c>
      <c r="L151" s="96" t="s">
        <v>113</v>
      </c>
      <c r="M151" s="95">
        <v>22</v>
      </c>
      <c r="N151" s="95">
        <v>5446407</v>
      </c>
      <c r="O151" s="96" t="s">
        <v>35</v>
      </c>
      <c r="P151" s="96" t="s">
        <v>128</v>
      </c>
      <c r="Q151" s="96" t="s">
        <v>127</v>
      </c>
      <c r="R151" s="97">
        <v>1.4553</v>
      </c>
      <c r="S151" s="97">
        <v>29.106000000000002</v>
      </c>
      <c r="T151" s="95">
        <v>1</v>
      </c>
      <c r="U151" s="96" t="s">
        <v>63</v>
      </c>
      <c r="V151" s="96" t="s">
        <v>96</v>
      </c>
      <c r="W151" s="98">
        <v>990</v>
      </c>
      <c r="X151" s="98">
        <v>1470</v>
      </c>
      <c r="Y151" s="99">
        <v>46148.454856099539</v>
      </c>
      <c r="Z151" s="100">
        <v>46156</v>
      </c>
      <c r="AA151" s="101"/>
      <c r="AB151" s="101"/>
      <c r="AC151" s="101"/>
      <c r="AD151" s="101"/>
      <c r="AE151" s="102" t="s">
        <v>40</v>
      </c>
      <c r="AF151" s="102" t="s">
        <v>40</v>
      </c>
      <c r="AG151" s="102" t="s">
        <v>40</v>
      </c>
      <c r="AH151" s="102" t="s">
        <v>40</v>
      </c>
      <c r="AI151" s="102" t="s">
        <v>40</v>
      </c>
      <c r="AJ151" s="102" t="s">
        <v>40</v>
      </c>
      <c r="AK151" s="102" t="s">
        <v>40</v>
      </c>
      <c r="AL151" s="101"/>
      <c r="AM151" s="101"/>
      <c r="AN151" s="102" t="s">
        <v>40</v>
      </c>
      <c r="AO151" s="102" t="s">
        <v>40</v>
      </c>
      <c r="AP151" s="102" t="s">
        <v>40</v>
      </c>
      <c r="AQ151" s="102" t="s">
        <v>40</v>
      </c>
      <c r="AR151" s="101"/>
    </row>
    <row r="152" spans="1:44" ht="21">
      <c r="A152" t="str">
        <f>VLOOKUP(Q152,'Rotas x Madrugada'!A:C,2,0)</f>
        <v>D</v>
      </c>
      <c r="B152" t="str">
        <f>VLOOKUP(Q152,'Rotas x Madrugada'!A:C,3,0)</f>
        <v>Dep.</v>
      </c>
      <c r="D152" s="19">
        <f t="shared" si="4"/>
        <v>46158</v>
      </c>
      <c r="E152" s="19">
        <f>IF(A152="RETIRA",Z152,VLOOKUP(Q152,'Rotas x Madrugada'!A:D,4,0))</f>
        <v>46147</v>
      </c>
      <c r="F152" s="19">
        <f>IF(A152="RETIRA",Z152,Z152+2)</f>
        <v>46158</v>
      </c>
      <c r="G152" s="19" t="str">
        <f>CONCATENATE(U152,"-",V152)</f>
        <v>INC08-TF</v>
      </c>
      <c r="H152" s="19" t="str">
        <f t="shared" ca="1" si="5"/>
        <v>URGENTE</v>
      </c>
      <c r="I152" s="46">
        <f ca="1">Z152-$B$1</f>
        <v>-1</v>
      </c>
      <c r="J152" s="46">
        <f>VLOOKUP(G152,'D. Produção'!A:B,2,)</f>
        <v>2</v>
      </c>
      <c r="K152" s="87">
        <v>334424</v>
      </c>
      <c r="L152" s="88" t="s">
        <v>114</v>
      </c>
      <c r="M152" s="87">
        <v>23</v>
      </c>
      <c r="N152" s="87">
        <v>5446408</v>
      </c>
      <c r="O152" s="88" t="s">
        <v>35</v>
      </c>
      <c r="P152" s="88" t="s">
        <v>128</v>
      </c>
      <c r="Q152" s="88" t="s">
        <v>127</v>
      </c>
      <c r="R152" s="89">
        <v>1.4553</v>
      </c>
      <c r="S152" s="89">
        <v>29.106000000000002</v>
      </c>
      <c r="T152" s="87">
        <v>1</v>
      </c>
      <c r="U152" s="88" t="s">
        <v>63</v>
      </c>
      <c r="V152" s="88" t="s">
        <v>96</v>
      </c>
      <c r="W152" s="90">
        <v>990</v>
      </c>
      <c r="X152" s="90">
        <v>1470</v>
      </c>
      <c r="Y152" s="91">
        <v>46148.454856099539</v>
      </c>
      <c r="Z152" s="92">
        <v>46156</v>
      </c>
      <c r="AA152" s="93"/>
      <c r="AB152" s="93"/>
      <c r="AC152" s="93"/>
      <c r="AD152" s="93"/>
      <c r="AE152" s="94" t="s">
        <v>40</v>
      </c>
      <c r="AF152" s="94" t="s">
        <v>40</v>
      </c>
      <c r="AG152" s="94" t="s">
        <v>40</v>
      </c>
      <c r="AH152" s="94" t="s">
        <v>40</v>
      </c>
      <c r="AI152" s="94" t="s">
        <v>40</v>
      </c>
      <c r="AJ152" s="94" t="s">
        <v>40</v>
      </c>
      <c r="AK152" s="94" t="s">
        <v>40</v>
      </c>
      <c r="AL152" s="93"/>
      <c r="AM152" s="93"/>
      <c r="AN152" s="94" t="s">
        <v>40</v>
      </c>
      <c r="AO152" s="94" t="s">
        <v>40</v>
      </c>
      <c r="AP152" s="94" t="s">
        <v>40</v>
      </c>
      <c r="AQ152" s="94" t="s">
        <v>40</v>
      </c>
      <c r="AR152" s="93"/>
    </row>
    <row r="153" spans="1:44" ht="21">
      <c r="A153" t="str">
        <f>VLOOKUP(Q153,'Rotas x Madrugada'!A:C,2,0)</f>
        <v>D</v>
      </c>
      <c r="B153" t="str">
        <f>VLOOKUP(Q153,'Rotas x Madrugada'!A:C,3,0)</f>
        <v>Dep.</v>
      </c>
      <c r="D153" s="19">
        <f t="shared" si="4"/>
        <v>46158</v>
      </c>
      <c r="E153" s="19">
        <f>IF(A153="RETIRA",Z153,VLOOKUP(Q153,'Rotas x Madrugada'!A:D,4,0))</f>
        <v>46147</v>
      </c>
      <c r="F153" s="19">
        <f>IF(A153="RETIRA",Z153,Z153+2)</f>
        <v>46158</v>
      </c>
      <c r="G153" s="19" t="str">
        <f>CONCATENATE(U153,"-",V153)</f>
        <v>INC08-TF</v>
      </c>
      <c r="H153" s="19" t="str">
        <f t="shared" ca="1" si="5"/>
        <v>URGENTE</v>
      </c>
      <c r="I153" s="46">
        <f ca="1">Z153-$B$1</f>
        <v>-1</v>
      </c>
      <c r="J153" s="46">
        <f>VLOOKUP(G153,'D. Produção'!A:B,2,)</f>
        <v>2</v>
      </c>
      <c r="K153" s="95">
        <v>334424</v>
      </c>
      <c r="L153" s="96" t="s">
        <v>115</v>
      </c>
      <c r="M153" s="95">
        <v>24</v>
      </c>
      <c r="N153" s="95">
        <v>5446409</v>
      </c>
      <c r="O153" s="96" t="s">
        <v>35</v>
      </c>
      <c r="P153" s="96" t="s">
        <v>128</v>
      </c>
      <c r="Q153" s="96" t="s">
        <v>127</v>
      </c>
      <c r="R153" s="97">
        <v>1.4553</v>
      </c>
      <c r="S153" s="97">
        <v>29.106000000000002</v>
      </c>
      <c r="T153" s="95">
        <v>1</v>
      </c>
      <c r="U153" s="96" t="s">
        <v>63</v>
      </c>
      <c r="V153" s="96" t="s">
        <v>96</v>
      </c>
      <c r="W153" s="98">
        <v>990</v>
      </c>
      <c r="X153" s="98">
        <v>1470</v>
      </c>
      <c r="Y153" s="99">
        <v>46148.454856099539</v>
      </c>
      <c r="Z153" s="100">
        <v>46156</v>
      </c>
      <c r="AA153" s="101"/>
      <c r="AB153" s="101"/>
      <c r="AC153" s="101"/>
      <c r="AD153" s="101"/>
      <c r="AE153" s="102" t="s">
        <v>40</v>
      </c>
      <c r="AF153" s="102" t="s">
        <v>40</v>
      </c>
      <c r="AG153" s="102" t="s">
        <v>40</v>
      </c>
      <c r="AH153" s="102" t="s">
        <v>40</v>
      </c>
      <c r="AI153" s="102" t="s">
        <v>40</v>
      </c>
      <c r="AJ153" s="102" t="s">
        <v>40</v>
      </c>
      <c r="AK153" s="102" t="s">
        <v>40</v>
      </c>
      <c r="AL153" s="101"/>
      <c r="AM153" s="101"/>
      <c r="AN153" s="102" t="s">
        <v>40</v>
      </c>
      <c r="AO153" s="102" t="s">
        <v>40</v>
      </c>
      <c r="AP153" s="102" t="s">
        <v>40</v>
      </c>
      <c r="AQ153" s="102" t="s">
        <v>40</v>
      </c>
      <c r="AR153" s="101"/>
    </row>
    <row r="154" spans="1:44" ht="21">
      <c r="A154" t="str">
        <f>VLOOKUP(Q154,'Rotas x Madrugada'!A:C,2,0)</f>
        <v>D</v>
      </c>
      <c r="B154" t="str">
        <f>VLOOKUP(Q154,'Rotas x Madrugada'!A:C,3,0)</f>
        <v>Dep.</v>
      </c>
      <c r="D154" s="19">
        <f t="shared" si="4"/>
        <v>46158</v>
      </c>
      <c r="E154" s="19">
        <f>IF(A154="RETIRA",Z154,VLOOKUP(Q154,'Rotas x Madrugada'!A:D,4,0))</f>
        <v>46147</v>
      </c>
      <c r="F154" s="19">
        <f>IF(A154="RETIRA",Z154,Z154+2)</f>
        <v>46158</v>
      </c>
      <c r="G154" s="19" t="str">
        <f>CONCATENATE(U154,"-",V154)</f>
        <v>INC08-TF</v>
      </c>
      <c r="H154" s="19" t="str">
        <f t="shared" ca="1" si="5"/>
        <v>URGENTE</v>
      </c>
      <c r="I154" s="46">
        <f ca="1">Z154-$B$1</f>
        <v>-1</v>
      </c>
      <c r="J154" s="46">
        <f>VLOOKUP(G154,'D. Produção'!A:B,2,)</f>
        <v>2</v>
      </c>
      <c r="K154" s="87">
        <v>334424</v>
      </c>
      <c r="L154" s="88" t="s">
        <v>183</v>
      </c>
      <c r="M154" s="87">
        <v>25</v>
      </c>
      <c r="N154" s="87">
        <v>5446410</v>
      </c>
      <c r="O154" s="88" t="s">
        <v>35</v>
      </c>
      <c r="P154" s="88" t="s">
        <v>128</v>
      </c>
      <c r="Q154" s="88" t="s">
        <v>127</v>
      </c>
      <c r="R154" s="89">
        <v>1.4553</v>
      </c>
      <c r="S154" s="89">
        <v>29.106000000000002</v>
      </c>
      <c r="T154" s="87">
        <v>1</v>
      </c>
      <c r="U154" s="88" t="s">
        <v>63</v>
      </c>
      <c r="V154" s="88" t="s">
        <v>96</v>
      </c>
      <c r="W154" s="90">
        <v>990</v>
      </c>
      <c r="X154" s="90">
        <v>1470</v>
      </c>
      <c r="Y154" s="91">
        <v>46148.454856099539</v>
      </c>
      <c r="Z154" s="92">
        <v>46156</v>
      </c>
      <c r="AA154" s="93"/>
      <c r="AB154" s="93"/>
      <c r="AC154" s="93"/>
      <c r="AD154" s="93"/>
      <c r="AE154" s="94" t="s">
        <v>40</v>
      </c>
      <c r="AF154" s="94" t="s">
        <v>40</v>
      </c>
      <c r="AG154" s="94" t="s">
        <v>40</v>
      </c>
      <c r="AH154" s="94" t="s">
        <v>40</v>
      </c>
      <c r="AI154" s="94" t="s">
        <v>40</v>
      </c>
      <c r="AJ154" s="94" t="s">
        <v>40</v>
      </c>
      <c r="AK154" s="94" t="s">
        <v>40</v>
      </c>
      <c r="AL154" s="93"/>
      <c r="AM154" s="93"/>
      <c r="AN154" s="94" t="s">
        <v>40</v>
      </c>
      <c r="AO154" s="94" t="s">
        <v>40</v>
      </c>
      <c r="AP154" s="94" t="s">
        <v>40</v>
      </c>
      <c r="AQ154" s="94" t="s">
        <v>40</v>
      </c>
      <c r="AR154" s="93"/>
    </row>
    <row r="155" spans="1:44" ht="21">
      <c r="A155" t="str">
        <f>VLOOKUP(Q155,'Rotas x Madrugada'!A:C,2,0)</f>
        <v>D</v>
      </c>
      <c r="B155" t="str">
        <f>VLOOKUP(Q155,'Rotas x Madrugada'!A:C,3,0)</f>
        <v>Dep.</v>
      </c>
      <c r="D155" s="19">
        <f t="shared" si="4"/>
        <v>46158</v>
      </c>
      <c r="E155" s="19">
        <f>IF(A155="RETIRA",Z155,VLOOKUP(Q155,'Rotas x Madrugada'!A:D,4,0))</f>
        <v>46147</v>
      </c>
      <c r="F155" s="19">
        <f>IF(A155="RETIRA",Z155,Z155+2)</f>
        <v>46158</v>
      </c>
      <c r="G155" s="19" t="str">
        <f>CONCATENATE(U155,"-",V155)</f>
        <v>INC08-TF</v>
      </c>
      <c r="H155" s="19" t="str">
        <f t="shared" ca="1" si="5"/>
        <v>URGENTE</v>
      </c>
      <c r="I155" s="46">
        <f ca="1">Z155-$B$1</f>
        <v>-1</v>
      </c>
      <c r="J155" s="46">
        <f>VLOOKUP(G155,'D. Produção'!A:B,2,)</f>
        <v>2</v>
      </c>
      <c r="K155" s="95">
        <v>334424</v>
      </c>
      <c r="L155" s="96" t="s">
        <v>184</v>
      </c>
      <c r="M155" s="95">
        <v>26</v>
      </c>
      <c r="N155" s="95">
        <v>5446411</v>
      </c>
      <c r="O155" s="96" t="s">
        <v>35</v>
      </c>
      <c r="P155" s="96" t="s">
        <v>128</v>
      </c>
      <c r="Q155" s="96" t="s">
        <v>127</v>
      </c>
      <c r="R155" s="97">
        <v>1.4553</v>
      </c>
      <c r="S155" s="97">
        <v>29.106000000000002</v>
      </c>
      <c r="T155" s="95">
        <v>1</v>
      </c>
      <c r="U155" s="96" t="s">
        <v>63</v>
      </c>
      <c r="V155" s="96" t="s">
        <v>96</v>
      </c>
      <c r="W155" s="98">
        <v>990</v>
      </c>
      <c r="X155" s="98">
        <v>1470</v>
      </c>
      <c r="Y155" s="99">
        <v>46148.454856099539</v>
      </c>
      <c r="Z155" s="100">
        <v>46156</v>
      </c>
      <c r="AA155" s="101"/>
      <c r="AB155" s="101"/>
      <c r="AC155" s="101"/>
      <c r="AD155" s="101"/>
      <c r="AE155" s="102" t="s">
        <v>40</v>
      </c>
      <c r="AF155" s="102" t="s">
        <v>40</v>
      </c>
      <c r="AG155" s="102" t="s">
        <v>40</v>
      </c>
      <c r="AH155" s="102" t="s">
        <v>40</v>
      </c>
      <c r="AI155" s="102" t="s">
        <v>40</v>
      </c>
      <c r="AJ155" s="102" t="s">
        <v>40</v>
      </c>
      <c r="AK155" s="102" t="s">
        <v>40</v>
      </c>
      <c r="AL155" s="101"/>
      <c r="AM155" s="101"/>
      <c r="AN155" s="102" t="s">
        <v>40</v>
      </c>
      <c r="AO155" s="102" t="s">
        <v>40</v>
      </c>
      <c r="AP155" s="102" t="s">
        <v>40</v>
      </c>
      <c r="AQ155" s="102" t="s">
        <v>40</v>
      </c>
      <c r="AR155" s="101"/>
    </row>
    <row r="156" spans="1:44" ht="21">
      <c r="A156" t="str">
        <f>VLOOKUP(Q156,'Rotas x Madrugada'!A:C,2,0)</f>
        <v>D</v>
      </c>
      <c r="B156" t="str">
        <f>VLOOKUP(Q156,'Rotas x Madrugada'!A:C,3,0)</f>
        <v>Dep.</v>
      </c>
      <c r="D156" s="19">
        <f t="shared" si="4"/>
        <v>46158</v>
      </c>
      <c r="E156" s="19">
        <f>IF(A156="RETIRA",Z156,VLOOKUP(Q156,'Rotas x Madrugada'!A:D,4,0))</f>
        <v>46147</v>
      </c>
      <c r="F156" s="19">
        <f>IF(A156="RETIRA",Z156,Z156+2)</f>
        <v>46158</v>
      </c>
      <c r="G156" s="19" t="str">
        <f>CONCATENATE(U156,"-",V156)</f>
        <v>INC08-TF</v>
      </c>
      <c r="H156" s="19" t="str">
        <f t="shared" ca="1" si="5"/>
        <v>URGENTE</v>
      </c>
      <c r="I156" s="46">
        <f ca="1">Z156-$B$1</f>
        <v>-1</v>
      </c>
      <c r="J156" s="46">
        <f>VLOOKUP(G156,'D. Produção'!A:B,2,)</f>
        <v>2</v>
      </c>
      <c r="K156" s="87">
        <v>334424</v>
      </c>
      <c r="L156" s="88" t="s">
        <v>162</v>
      </c>
      <c r="M156" s="87">
        <v>27</v>
      </c>
      <c r="N156" s="87">
        <v>5446412</v>
      </c>
      <c r="O156" s="88" t="s">
        <v>35</v>
      </c>
      <c r="P156" s="88" t="s">
        <v>128</v>
      </c>
      <c r="Q156" s="88" t="s">
        <v>127</v>
      </c>
      <c r="R156" s="89">
        <v>1.6274999999999999</v>
      </c>
      <c r="S156" s="89">
        <v>32.549399999999999</v>
      </c>
      <c r="T156" s="87">
        <v>1</v>
      </c>
      <c r="U156" s="88" t="s">
        <v>63</v>
      </c>
      <c r="V156" s="88" t="s">
        <v>96</v>
      </c>
      <c r="W156" s="90">
        <v>963</v>
      </c>
      <c r="X156" s="90">
        <v>1690</v>
      </c>
      <c r="Y156" s="91">
        <v>46148.454856099539</v>
      </c>
      <c r="Z156" s="92">
        <v>46156</v>
      </c>
      <c r="AA156" s="93"/>
      <c r="AB156" s="93"/>
      <c r="AC156" s="93"/>
      <c r="AD156" s="93"/>
      <c r="AE156" s="94" t="s">
        <v>40</v>
      </c>
      <c r="AF156" s="94" t="s">
        <v>40</v>
      </c>
      <c r="AG156" s="94" t="s">
        <v>40</v>
      </c>
      <c r="AH156" s="94" t="s">
        <v>40</v>
      </c>
      <c r="AI156" s="94" t="s">
        <v>40</v>
      </c>
      <c r="AJ156" s="94" t="s">
        <v>40</v>
      </c>
      <c r="AK156" s="94" t="s">
        <v>40</v>
      </c>
      <c r="AL156" s="93"/>
      <c r="AM156" s="93"/>
      <c r="AN156" s="94" t="s">
        <v>40</v>
      </c>
      <c r="AO156" s="94" t="s">
        <v>40</v>
      </c>
      <c r="AP156" s="94" t="s">
        <v>40</v>
      </c>
      <c r="AQ156" s="94" t="s">
        <v>40</v>
      </c>
      <c r="AR156" s="93"/>
    </row>
    <row r="157" spans="1:44" ht="21">
      <c r="A157" t="str">
        <f>VLOOKUP(Q157,'Rotas x Madrugada'!A:C,2,0)</f>
        <v>D</v>
      </c>
      <c r="B157" t="str">
        <f>VLOOKUP(Q157,'Rotas x Madrugada'!A:C,3,0)</f>
        <v>Dep.</v>
      </c>
      <c r="D157" s="19">
        <f t="shared" si="4"/>
        <v>46158</v>
      </c>
      <c r="E157" s="19">
        <f>IF(A157="RETIRA",Z157,VLOOKUP(Q157,'Rotas x Madrugada'!A:D,4,0))</f>
        <v>46147</v>
      </c>
      <c r="F157" s="19">
        <f>IF(A157="RETIRA",Z157,Z157+2)</f>
        <v>46158</v>
      </c>
      <c r="G157" s="19" t="str">
        <f>CONCATENATE(U157,"-",V157)</f>
        <v>INC08-TF</v>
      </c>
      <c r="H157" s="19" t="str">
        <f t="shared" ca="1" si="5"/>
        <v>URGENTE</v>
      </c>
      <c r="I157" s="46">
        <f ca="1">Z157-$B$1</f>
        <v>-1</v>
      </c>
      <c r="J157" s="46">
        <f>VLOOKUP(G157,'D. Produção'!A:B,2,)</f>
        <v>2</v>
      </c>
      <c r="K157" s="95">
        <v>334424</v>
      </c>
      <c r="L157" s="96" t="s">
        <v>164</v>
      </c>
      <c r="M157" s="95">
        <v>28</v>
      </c>
      <c r="N157" s="95">
        <v>5446413</v>
      </c>
      <c r="O157" s="96" t="s">
        <v>35</v>
      </c>
      <c r="P157" s="96" t="s">
        <v>128</v>
      </c>
      <c r="Q157" s="96" t="s">
        <v>127</v>
      </c>
      <c r="R157" s="97">
        <v>1.6274999999999999</v>
      </c>
      <c r="S157" s="97">
        <v>32.549399999999999</v>
      </c>
      <c r="T157" s="95">
        <v>1</v>
      </c>
      <c r="U157" s="96" t="s">
        <v>63</v>
      </c>
      <c r="V157" s="96" t="s">
        <v>96</v>
      </c>
      <c r="W157" s="98">
        <v>963</v>
      </c>
      <c r="X157" s="98">
        <v>1690</v>
      </c>
      <c r="Y157" s="99">
        <v>46148.454856099539</v>
      </c>
      <c r="Z157" s="100">
        <v>46156</v>
      </c>
      <c r="AA157" s="101"/>
      <c r="AB157" s="101"/>
      <c r="AC157" s="101"/>
      <c r="AD157" s="101"/>
      <c r="AE157" s="102" t="s">
        <v>40</v>
      </c>
      <c r="AF157" s="102" t="s">
        <v>40</v>
      </c>
      <c r="AG157" s="102" t="s">
        <v>40</v>
      </c>
      <c r="AH157" s="102" t="s">
        <v>40</v>
      </c>
      <c r="AI157" s="102" t="s">
        <v>40</v>
      </c>
      <c r="AJ157" s="102" t="s">
        <v>40</v>
      </c>
      <c r="AK157" s="102" t="s">
        <v>40</v>
      </c>
      <c r="AL157" s="101"/>
      <c r="AM157" s="101"/>
      <c r="AN157" s="102" t="s">
        <v>40</v>
      </c>
      <c r="AO157" s="102" t="s">
        <v>40</v>
      </c>
      <c r="AP157" s="102" t="s">
        <v>40</v>
      </c>
      <c r="AQ157" s="102" t="s">
        <v>40</v>
      </c>
      <c r="AR157" s="101"/>
    </row>
    <row r="158" spans="1:44" ht="21">
      <c r="A158" t="str">
        <f>VLOOKUP(Q158,'Rotas x Madrugada'!A:C,2,0)</f>
        <v>D</v>
      </c>
      <c r="B158" t="str">
        <f>VLOOKUP(Q158,'Rotas x Madrugada'!A:C,3,0)</f>
        <v>Dep.</v>
      </c>
      <c r="D158" s="19">
        <f t="shared" si="4"/>
        <v>46158</v>
      </c>
      <c r="E158" s="19">
        <f>IF(A158="RETIRA",Z158,VLOOKUP(Q158,'Rotas x Madrugada'!A:D,4,0))</f>
        <v>46147</v>
      </c>
      <c r="F158" s="19">
        <f>IF(A158="RETIRA",Z158,Z158+2)</f>
        <v>46158</v>
      </c>
      <c r="G158" s="19" t="str">
        <f>CONCATENATE(U158,"-",V158)</f>
        <v>INC08-TF</v>
      </c>
      <c r="H158" s="19" t="str">
        <f t="shared" ca="1" si="5"/>
        <v>URGENTE</v>
      </c>
      <c r="I158" s="46">
        <f ca="1">Z158-$B$1</f>
        <v>-1</v>
      </c>
      <c r="J158" s="46">
        <f>VLOOKUP(G158,'D. Produção'!A:B,2,)</f>
        <v>2</v>
      </c>
      <c r="K158" s="87">
        <v>334424</v>
      </c>
      <c r="L158" s="88" t="s">
        <v>199</v>
      </c>
      <c r="M158" s="87">
        <v>29</v>
      </c>
      <c r="N158" s="87">
        <v>5446414</v>
      </c>
      <c r="O158" s="88" t="s">
        <v>35</v>
      </c>
      <c r="P158" s="88" t="s">
        <v>128</v>
      </c>
      <c r="Q158" s="88" t="s">
        <v>127</v>
      </c>
      <c r="R158" s="89">
        <v>1.6274999999999999</v>
      </c>
      <c r="S158" s="89">
        <v>32.549399999999999</v>
      </c>
      <c r="T158" s="87">
        <v>1</v>
      </c>
      <c r="U158" s="88" t="s">
        <v>63</v>
      </c>
      <c r="V158" s="88" t="s">
        <v>96</v>
      </c>
      <c r="W158" s="90">
        <v>963</v>
      </c>
      <c r="X158" s="90">
        <v>1690</v>
      </c>
      <c r="Y158" s="91">
        <v>46148.454856099539</v>
      </c>
      <c r="Z158" s="92">
        <v>46156</v>
      </c>
      <c r="AA158" s="93"/>
      <c r="AB158" s="93"/>
      <c r="AC158" s="93"/>
      <c r="AD158" s="93"/>
      <c r="AE158" s="94" t="s">
        <v>40</v>
      </c>
      <c r="AF158" s="94" t="s">
        <v>40</v>
      </c>
      <c r="AG158" s="94" t="s">
        <v>40</v>
      </c>
      <c r="AH158" s="94" t="s">
        <v>40</v>
      </c>
      <c r="AI158" s="94" t="s">
        <v>40</v>
      </c>
      <c r="AJ158" s="94" t="s">
        <v>40</v>
      </c>
      <c r="AK158" s="94" t="s">
        <v>40</v>
      </c>
      <c r="AL158" s="93"/>
      <c r="AM158" s="93"/>
      <c r="AN158" s="94" t="s">
        <v>40</v>
      </c>
      <c r="AO158" s="94" t="s">
        <v>40</v>
      </c>
      <c r="AP158" s="94" t="s">
        <v>40</v>
      </c>
      <c r="AQ158" s="94" t="s">
        <v>40</v>
      </c>
      <c r="AR158" s="93"/>
    </row>
    <row r="159" spans="1:44" ht="21">
      <c r="A159" t="str">
        <f>VLOOKUP(Q159,'Rotas x Madrugada'!A:C,2,0)</f>
        <v>D</v>
      </c>
      <c r="B159" t="str">
        <f>VLOOKUP(Q159,'Rotas x Madrugada'!A:C,3,0)</f>
        <v>Dep.</v>
      </c>
      <c r="D159" s="19">
        <f t="shared" si="4"/>
        <v>46158</v>
      </c>
      <c r="E159" s="19">
        <f>IF(A159="RETIRA",Z159,VLOOKUP(Q159,'Rotas x Madrugada'!A:D,4,0))</f>
        <v>46147</v>
      </c>
      <c r="F159" s="19">
        <f>IF(A159="RETIRA",Z159,Z159+2)</f>
        <v>46158</v>
      </c>
      <c r="G159" s="19" t="str">
        <f>CONCATENATE(U159,"-",V159)</f>
        <v>INC08-TF</v>
      </c>
      <c r="H159" s="19" t="str">
        <f t="shared" ca="1" si="5"/>
        <v>URGENTE</v>
      </c>
      <c r="I159" s="46">
        <f ca="1">Z159-$B$1</f>
        <v>-1</v>
      </c>
      <c r="J159" s="46">
        <f>VLOOKUP(G159,'D. Produção'!A:B,2,)</f>
        <v>2</v>
      </c>
      <c r="K159" s="95">
        <v>334424</v>
      </c>
      <c r="L159" s="96" t="s">
        <v>147</v>
      </c>
      <c r="M159" s="95">
        <v>30</v>
      </c>
      <c r="N159" s="95">
        <v>5446415</v>
      </c>
      <c r="O159" s="96" t="s">
        <v>35</v>
      </c>
      <c r="P159" s="96" t="s">
        <v>128</v>
      </c>
      <c r="Q159" s="96" t="s">
        <v>127</v>
      </c>
      <c r="R159" s="97">
        <v>1.6274999999999999</v>
      </c>
      <c r="S159" s="97">
        <v>32.549399999999999</v>
      </c>
      <c r="T159" s="95">
        <v>1</v>
      </c>
      <c r="U159" s="96" t="s">
        <v>63</v>
      </c>
      <c r="V159" s="96" t="s">
        <v>96</v>
      </c>
      <c r="W159" s="98">
        <v>963</v>
      </c>
      <c r="X159" s="98">
        <v>1690</v>
      </c>
      <c r="Y159" s="99">
        <v>46148.454856099539</v>
      </c>
      <c r="Z159" s="100">
        <v>46156</v>
      </c>
      <c r="AA159" s="101"/>
      <c r="AB159" s="101"/>
      <c r="AC159" s="101"/>
      <c r="AD159" s="101"/>
      <c r="AE159" s="102" t="s">
        <v>40</v>
      </c>
      <c r="AF159" s="102" t="s">
        <v>40</v>
      </c>
      <c r="AG159" s="102" t="s">
        <v>40</v>
      </c>
      <c r="AH159" s="102" t="s">
        <v>40</v>
      </c>
      <c r="AI159" s="102" t="s">
        <v>40</v>
      </c>
      <c r="AJ159" s="102" t="s">
        <v>40</v>
      </c>
      <c r="AK159" s="102" t="s">
        <v>40</v>
      </c>
      <c r="AL159" s="101"/>
      <c r="AM159" s="101"/>
      <c r="AN159" s="102" t="s">
        <v>40</v>
      </c>
      <c r="AO159" s="102" t="s">
        <v>40</v>
      </c>
      <c r="AP159" s="102" t="s">
        <v>40</v>
      </c>
      <c r="AQ159" s="102" t="s">
        <v>40</v>
      </c>
      <c r="AR159" s="101"/>
    </row>
    <row r="160" spans="1:44" ht="21">
      <c r="A160" t="str">
        <f>VLOOKUP(Q160,'Rotas x Madrugada'!A:C,2,0)</f>
        <v>D</v>
      </c>
      <c r="B160" t="str">
        <f>VLOOKUP(Q160,'Rotas x Madrugada'!A:C,3,0)</f>
        <v>Dep.</v>
      </c>
      <c r="D160" s="19">
        <f t="shared" si="4"/>
        <v>46158</v>
      </c>
      <c r="E160" s="19">
        <f>IF(A160="RETIRA",Z160,VLOOKUP(Q160,'Rotas x Madrugada'!A:D,4,0))</f>
        <v>46147</v>
      </c>
      <c r="F160" s="19">
        <f>IF(A160="RETIRA",Z160,Z160+2)</f>
        <v>46158</v>
      </c>
      <c r="G160" s="19" t="str">
        <f>CONCATENATE(U160,"-",V160)</f>
        <v>INC08-TF</v>
      </c>
      <c r="H160" s="19" t="str">
        <f t="shared" ca="1" si="5"/>
        <v>URGENTE</v>
      </c>
      <c r="I160" s="46">
        <f ca="1">Z160-$B$1</f>
        <v>-1</v>
      </c>
      <c r="J160" s="46">
        <f>VLOOKUP(G160,'D. Produção'!A:B,2,)</f>
        <v>2</v>
      </c>
      <c r="K160" s="87">
        <v>334424</v>
      </c>
      <c r="L160" s="88" t="s">
        <v>148</v>
      </c>
      <c r="M160" s="87">
        <v>31</v>
      </c>
      <c r="N160" s="87">
        <v>5446416</v>
      </c>
      <c r="O160" s="88" t="s">
        <v>35</v>
      </c>
      <c r="P160" s="88" t="s">
        <v>128</v>
      </c>
      <c r="Q160" s="88" t="s">
        <v>127</v>
      </c>
      <c r="R160" s="89">
        <v>1.6274999999999999</v>
      </c>
      <c r="S160" s="89">
        <v>32.549399999999999</v>
      </c>
      <c r="T160" s="87">
        <v>1</v>
      </c>
      <c r="U160" s="88" t="s">
        <v>63</v>
      </c>
      <c r="V160" s="88" t="s">
        <v>96</v>
      </c>
      <c r="W160" s="90">
        <v>963</v>
      </c>
      <c r="X160" s="90">
        <v>1690</v>
      </c>
      <c r="Y160" s="91">
        <v>46148.454856099539</v>
      </c>
      <c r="Z160" s="92">
        <v>46156</v>
      </c>
      <c r="AA160" s="93"/>
      <c r="AB160" s="93"/>
      <c r="AC160" s="93"/>
      <c r="AD160" s="93"/>
      <c r="AE160" s="94" t="s">
        <v>40</v>
      </c>
      <c r="AF160" s="94" t="s">
        <v>40</v>
      </c>
      <c r="AG160" s="94" t="s">
        <v>40</v>
      </c>
      <c r="AH160" s="94" t="s">
        <v>40</v>
      </c>
      <c r="AI160" s="94" t="s">
        <v>40</v>
      </c>
      <c r="AJ160" s="94" t="s">
        <v>40</v>
      </c>
      <c r="AK160" s="94" t="s">
        <v>40</v>
      </c>
      <c r="AL160" s="93"/>
      <c r="AM160" s="93"/>
      <c r="AN160" s="94" t="s">
        <v>40</v>
      </c>
      <c r="AO160" s="94" t="s">
        <v>40</v>
      </c>
      <c r="AP160" s="94" t="s">
        <v>40</v>
      </c>
      <c r="AQ160" s="94" t="s">
        <v>40</v>
      </c>
      <c r="AR160" s="93"/>
    </row>
    <row r="161" spans="1:44" ht="21">
      <c r="A161" t="str">
        <f>VLOOKUP(Q161,'Rotas x Madrugada'!A:C,2,0)</f>
        <v>D</v>
      </c>
      <c r="B161" t="str">
        <f>VLOOKUP(Q161,'Rotas x Madrugada'!A:C,3,0)</f>
        <v>Dep.</v>
      </c>
      <c r="D161" s="19">
        <f t="shared" si="4"/>
        <v>46158</v>
      </c>
      <c r="E161" s="19">
        <f>IF(A161="RETIRA",Z161,VLOOKUP(Q161,'Rotas x Madrugada'!A:D,4,0))</f>
        <v>46147</v>
      </c>
      <c r="F161" s="19">
        <f>IF(A161="RETIRA",Z161,Z161+2)</f>
        <v>46158</v>
      </c>
      <c r="G161" s="19" t="str">
        <f>CONCATENATE(U161,"-",V161)</f>
        <v>INC08-TF</v>
      </c>
      <c r="H161" s="19" t="str">
        <f t="shared" ca="1" si="5"/>
        <v>URGENTE</v>
      </c>
      <c r="I161" s="46">
        <f ca="1">Z161-$B$1</f>
        <v>-1</v>
      </c>
      <c r="J161" s="46">
        <f>VLOOKUP(G161,'D. Produção'!A:B,2,)</f>
        <v>2</v>
      </c>
      <c r="K161" s="95">
        <v>334424</v>
      </c>
      <c r="L161" s="96" t="s">
        <v>116</v>
      </c>
      <c r="M161" s="95">
        <v>32</v>
      </c>
      <c r="N161" s="95">
        <v>5446417</v>
      </c>
      <c r="O161" s="96" t="s">
        <v>35</v>
      </c>
      <c r="P161" s="96" t="s">
        <v>128</v>
      </c>
      <c r="Q161" s="96" t="s">
        <v>127</v>
      </c>
      <c r="R161" s="97">
        <v>1.6274999999999999</v>
      </c>
      <c r="S161" s="97">
        <v>32.549399999999999</v>
      </c>
      <c r="T161" s="95">
        <v>1</v>
      </c>
      <c r="U161" s="96" t="s">
        <v>63</v>
      </c>
      <c r="V161" s="96" t="s">
        <v>96</v>
      </c>
      <c r="W161" s="98">
        <v>963</v>
      </c>
      <c r="X161" s="98">
        <v>1690</v>
      </c>
      <c r="Y161" s="99">
        <v>46148.454856099539</v>
      </c>
      <c r="Z161" s="100">
        <v>46156</v>
      </c>
      <c r="AA161" s="101"/>
      <c r="AB161" s="101"/>
      <c r="AC161" s="101"/>
      <c r="AD161" s="101"/>
      <c r="AE161" s="102" t="s">
        <v>40</v>
      </c>
      <c r="AF161" s="102" t="s">
        <v>40</v>
      </c>
      <c r="AG161" s="102" t="s">
        <v>40</v>
      </c>
      <c r="AH161" s="102" t="s">
        <v>40</v>
      </c>
      <c r="AI161" s="102" t="s">
        <v>40</v>
      </c>
      <c r="AJ161" s="102" t="s">
        <v>40</v>
      </c>
      <c r="AK161" s="102" t="s">
        <v>40</v>
      </c>
      <c r="AL161" s="101"/>
      <c r="AM161" s="101"/>
      <c r="AN161" s="102" t="s">
        <v>40</v>
      </c>
      <c r="AO161" s="102" t="s">
        <v>40</v>
      </c>
      <c r="AP161" s="102" t="s">
        <v>40</v>
      </c>
      <c r="AQ161" s="102" t="s">
        <v>40</v>
      </c>
      <c r="AR161" s="101"/>
    </row>
    <row r="162" spans="1:44" ht="21">
      <c r="A162" t="str">
        <f>VLOOKUP(Q162,'Rotas x Madrugada'!A:C,2,0)</f>
        <v>D</v>
      </c>
      <c r="B162" t="str">
        <f>VLOOKUP(Q162,'Rotas x Madrugada'!A:C,3,0)</f>
        <v>Dep.</v>
      </c>
      <c r="D162" s="19">
        <f t="shared" si="4"/>
        <v>46158</v>
      </c>
      <c r="E162" s="19">
        <f>IF(A162="RETIRA",Z162,VLOOKUP(Q162,'Rotas x Madrugada'!A:D,4,0))</f>
        <v>46147</v>
      </c>
      <c r="F162" s="19">
        <f>IF(A162="RETIRA",Z162,Z162+2)</f>
        <v>46158</v>
      </c>
      <c r="G162" s="19" t="str">
        <f>CONCATENATE(U162,"-",V162)</f>
        <v>INC08-TF</v>
      </c>
      <c r="H162" s="19" t="str">
        <f t="shared" ca="1" si="5"/>
        <v>URGENTE</v>
      </c>
      <c r="I162" s="46">
        <f ca="1">Z162-$B$1</f>
        <v>-1</v>
      </c>
      <c r="J162" s="46">
        <f>VLOOKUP(G162,'D. Produção'!A:B,2,)</f>
        <v>2</v>
      </c>
      <c r="K162" s="87">
        <v>334424</v>
      </c>
      <c r="L162" s="88" t="s">
        <v>149</v>
      </c>
      <c r="M162" s="87">
        <v>33</v>
      </c>
      <c r="N162" s="87">
        <v>5446418</v>
      </c>
      <c r="O162" s="88" t="s">
        <v>35</v>
      </c>
      <c r="P162" s="88" t="s">
        <v>128</v>
      </c>
      <c r="Q162" s="88" t="s">
        <v>127</v>
      </c>
      <c r="R162" s="89">
        <v>1.6274999999999999</v>
      </c>
      <c r="S162" s="89">
        <v>32.549399999999999</v>
      </c>
      <c r="T162" s="87">
        <v>1</v>
      </c>
      <c r="U162" s="88" t="s">
        <v>63</v>
      </c>
      <c r="V162" s="88" t="s">
        <v>96</v>
      </c>
      <c r="W162" s="90">
        <v>963</v>
      </c>
      <c r="X162" s="90">
        <v>1690</v>
      </c>
      <c r="Y162" s="91">
        <v>46148.454856099539</v>
      </c>
      <c r="Z162" s="92">
        <v>46156</v>
      </c>
      <c r="AA162" s="93"/>
      <c r="AB162" s="93"/>
      <c r="AC162" s="93"/>
      <c r="AD162" s="93"/>
      <c r="AE162" s="94" t="s">
        <v>40</v>
      </c>
      <c r="AF162" s="94" t="s">
        <v>40</v>
      </c>
      <c r="AG162" s="94" t="s">
        <v>40</v>
      </c>
      <c r="AH162" s="94" t="s">
        <v>40</v>
      </c>
      <c r="AI162" s="94" t="s">
        <v>40</v>
      </c>
      <c r="AJ162" s="94" t="s">
        <v>40</v>
      </c>
      <c r="AK162" s="94" t="s">
        <v>40</v>
      </c>
      <c r="AL162" s="93"/>
      <c r="AM162" s="93"/>
      <c r="AN162" s="94" t="s">
        <v>40</v>
      </c>
      <c r="AO162" s="94" t="s">
        <v>40</v>
      </c>
      <c r="AP162" s="94" t="s">
        <v>40</v>
      </c>
      <c r="AQ162" s="94" t="s">
        <v>40</v>
      </c>
      <c r="AR162" s="93"/>
    </row>
    <row r="163" spans="1:44" ht="21">
      <c r="A163" t="str">
        <f>VLOOKUP(Q163,'Rotas x Madrugada'!A:C,2,0)</f>
        <v>D</v>
      </c>
      <c r="B163" t="str">
        <f>VLOOKUP(Q163,'Rotas x Madrugada'!A:C,3,0)</f>
        <v>Dep.</v>
      </c>
      <c r="D163" s="19">
        <f t="shared" si="4"/>
        <v>46158</v>
      </c>
      <c r="E163" s="19">
        <f>IF(A163="RETIRA",Z163,VLOOKUP(Q163,'Rotas x Madrugada'!A:D,4,0))</f>
        <v>46147</v>
      </c>
      <c r="F163" s="19">
        <f>IF(A163="RETIRA",Z163,Z163+2)</f>
        <v>46158</v>
      </c>
      <c r="G163" s="19" t="str">
        <f>CONCATENATE(U163,"-",V163)</f>
        <v>INC08-TF</v>
      </c>
      <c r="H163" s="19" t="str">
        <f t="shared" ca="1" si="5"/>
        <v>URGENTE</v>
      </c>
      <c r="I163" s="46">
        <f ca="1">Z163-$B$1</f>
        <v>-1</v>
      </c>
      <c r="J163" s="46">
        <f>VLOOKUP(G163,'D. Produção'!A:B,2,)</f>
        <v>2</v>
      </c>
      <c r="K163" s="95">
        <v>334424</v>
      </c>
      <c r="L163" s="96" t="s">
        <v>150</v>
      </c>
      <c r="M163" s="95">
        <v>34</v>
      </c>
      <c r="N163" s="95">
        <v>5446419</v>
      </c>
      <c r="O163" s="96" t="s">
        <v>35</v>
      </c>
      <c r="P163" s="96" t="s">
        <v>128</v>
      </c>
      <c r="Q163" s="96" t="s">
        <v>127</v>
      </c>
      <c r="R163" s="97">
        <v>1.6274999999999999</v>
      </c>
      <c r="S163" s="97">
        <v>32.549399999999999</v>
      </c>
      <c r="T163" s="95">
        <v>1</v>
      </c>
      <c r="U163" s="96" t="s">
        <v>63</v>
      </c>
      <c r="V163" s="96" t="s">
        <v>96</v>
      </c>
      <c r="W163" s="98">
        <v>963</v>
      </c>
      <c r="X163" s="98">
        <v>1690</v>
      </c>
      <c r="Y163" s="99">
        <v>46148.454856099539</v>
      </c>
      <c r="Z163" s="100">
        <v>46156</v>
      </c>
      <c r="AA163" s="101"/>
      <c r="AB163" s="101"/>
      <c r="AC163" s="101"/>
      <c r="AD163" s="101"/>
      <c r="AE163" s="102" t="s">
        <v>40</v>
      </c>
      <c r="AF163" s="102" t="s">
        <v>40</v>
      </c>
      <c r="AG163" s="102" t="s">
        <v>40</v>
      </c>
      <c r="AH163" s="102" t="s">
        <v>40</v>
      </c>
      <c r="AI163" s="102" t="s">
        <v>40</v>
      </c>
      <c r="AJ163" s="102" t="s">
        <v>40</v>
      </c>
      <c r="AK163" s="102" t="s">
        <v>40</v>
      </c>
      <c r="AL163" s="101"/>
      <c r="AM163" s="101"/>
      <c r="AN163" s="102" t="s">
        <v>40</v>
      </c>
      <c r="AO163" s="102" t="s">
        <v>40</v>
      </c>
      <c r="AP163" s="102" t="s">
        <v>40</v>
      </c>
      <c r="AQ163" s="102" t="s">
        <v>40</v>
      </c>
      <c r="AR163" s="101"/>
    </row>
    <row r="164" spans="1:44" ht="21">
      <c r="A164" t="str">
        <f>VLOOKUP(Q164,'Rotas x Madrugada'!A:C,2,0)</f>
        <v>D</v>
      </c>
      <c r="B164" t="str">
        <f>VLOOKUP(Q164,'Rotas x Madrugada'!A:C,3,0)</f>
        <v>Dep.</v>
      </c>
      <c r="D164" s="19">
        <f t="shared" si="4"/>
        <v>46158</v>
      </c>
      <c r="E164" s="19">
        <f>IF(A164="RETIRA",Z164,VLOOKUP(Q164,'Rotas x Madrugada'!A:D,4,0))</f>
        <v>46147</v>
      </c>
      <c r="F164" s="19">
        <f>IF(A164="RETIRA",Z164,Z164+2)</f>
        <v>46158</v>
      </c>
      <c r="G164" s="19" t="str">
        <f>CONCATENATE(U164,"-",V164)</f>
        <v>INC08-TF</v>
      </c>
      <c r="H164" s="19" t="str">
        <f t="shared" ca="1" si="5"/>
        <v>URGENTE</v>
      </c>
      <c r="I164" s="46">
        <f ca="1">Z164-$B$1</f>
        <v>-1</v>
      </c>
      <c r="J164" s="46">
        <f>VLOOKUP(G164,'D. Produção'!A:B,2,)</f>
        <v>2</v>
      </c>
      <c r="K164" s="87">
        <v>334424</v>
      </c>
      <c r="L164" s="88" t="s">
        <v>151</v>
      </c>
      <c r="M164" s="87">
        <v>35</v>
      </c>
      <c r="N164" s="87">
        <v>5446420</v>
      </c>
      <c r="O164" s="88" t="s">
        <v>35</v>
      </c>
      <c r="P164" s="88" t="s">
        <v>128</v>
      </c>
      <c r="Q164" s="88" t="s">
        <v>127</v>
      </c>
      <c r="R164" s="89">
        <v>1.6274999999999999</v>
      </c>
      <c r="S164" s="89">
        <v>32.549399999999999</v>
      </c>
      <c r="T164" s="87">
        <v>1</v>
      </c>
      <c r="U164" s="88" t="s">
        <v>63</v>
      </c>
      <c r="V164" s="88" t="s">
        <v>96</v>
      </c>
      <c r="W164" s="90">
        <v>963</v>
      </c>
      <c r="X164" s="90">
        <v>1690</v>
      </c>
      <c r="Y164" s="91">
        <v>46148.454856099539</v>
      </c>
      <c r="Z164" s="92">
        <v>46156</v>
      </c>
      <c r="AA164" s="93"/>
      <c r="AB164" s="93"/>
      <c r="AC164" s="93"/>
      <c r="AD164" s="93"/>
      <c r="AE164" s="94" t="s">
        <v>40</v>
      </c>
      <c r="AF164" s="94" t="s">
        <v>40</v>
      </c>
      <c r="AG164" s="94" t="s">
        <v>40</v>
      </c>
      <c r="AH164" s="94" t="s">
        <v>40</v>
      </c>
      <c r="AI164" s="94" t="s">
        <v>40</v>
      </c>
      <c r="AJ164" s="94" t="s">
        <v>40</v>
      </c>
      <c r="AK164" s="94" t="s">
        <v>40</v>
      </c>
      <c r="AL164" s="93"/>
      <c r="AM164" s="93"/>
      <c r="AN164" s="94" t="s">
        <v>40</v>
      </c>
      <c r="AO164" s="94" t="s">
        <v>40</v>
      </c>
      <c r="AP164" s="94" t="s">
        <v>40</v>
      </c>
      <c r="AQ164" s="94" t="s">
        <v>40</v>
      </c>
      <c r="AR164" s="93"/>
    </row>
    <row r="165" spans="1:44" ht="21">
      <c r="A165" t="str">
        <f>VLOOKUP(Q165,'Rotas x Madrugada'!A:C,2,0)</f>
        <v>D</v>
      </c>
      <c r="B165" t="str">
        <f>VLOOKUP(Q165,'Rotas x Madrugada'!A:C,3,0)</f>
        <v>Dep.</v>
      </c>
      <c r="D165" s="19">
        <f t="shared" si="4"/>
        <v>46158</v>
      </c>
      <c r="E165" s="19">
        <f>IF(A165="RETIRA",Z165,VLOOKUP(Q165,'Rotas x Madrugada'!A:D,4,0))</f>
        <v>46147</v>
      </c>
      <c r="F165" s="19">
        <f>IF(A165="RETIRA",Z165,Z165+2)</f>
        <v>46158</v>
      </c>
      <c r="G165" s="19" t="str">
        <f>CONCATENATE(U165,"-",V165)</f>
        <v>INC08-TF</v>
      </c>
      <c r="H165" s="19" t="str">
        <f t="shared" ca="1" si="5"/>
        <v>URGENTE</v>
      </c>
      <c r="I165" s="46">
        <f ca="1">Z165-$B$1</f>
        <v>-1</v>
      </c>
      <c r="J165" s="46">
        <f>VLOOKUP(G165,'D. Produção'!A:B,2,)</f>
        <v>2</v>
      </c>
      <c r="K165" s="95">
        <v>334424</v>
      </c>
      <c r="L165" s="96" t="s">
        <v>186</v>
      </c>
      <c r="M165" s="95">
        <v>36</v>
      </c>
      <c r="N165" s="95">
        <v>5446421</v>
      </c>
      <c r="O165" s="96" t="s">
        <v>35</v>
      </c>
      <c r="P165" s="96" t="s">
        <v>128</v>
      </c>
      <c r="Q165" s="96" t="s">
        <v>127</v>
      </c>
      <c r="R165" s="97">
        <v>1.6274999999999999</v>
      </c>
      <c r="S165" s="97">
        <v>32.549399999999999</v>
      </c>
      <c r="T165" s="95">
        <v>1</v>
      </c>
      <c r="U165" s="96" t="s">
        <v>63</v>
      </c>
      <c r="V165" s="96" t="s">
        <v>96</v>
      </c>
      <c r="W165" s="98">
        <v>963</v>
      </c>
      <c r="X165" s="98">
        <v>1690</v>
      </c>
      <c r="Y165" s="99">
        <v>46148.454856099539</v>
      </c>
      <c r="Z165" s="100">
        <v>46156</v>
      </c>
      <c r="AA165" s="101"/>
      <c r="AB165" s="101"/>
      <c r="AC165" s="101"/>
      <c r="AD165" s="101"/>
      <c r="AE165" s="102" t="s">
        <v>40</v>
      </c>
      <c r="AF165" s="102" t="s">
        <v>40</v>
      </c>
      <c r="AG165" s="102" t="s">
        <v>40</v>
      </c>
      <c r="AH165" s="102" t="s">
        <v>40</v>
      </c>
      <c r="AI165" s="102" t="s">
        <v>40</v>
      </c>
      <c r="AJ165" s="102" t="s">
        <v>40</v>
      </c>
      <c r="AK165" s="102" t="s">
        <v>40</v>
      </c>
      <c r="AL165" s="101"/>
      <c r="AM165" s="101"/>
      <c r="AN165" s="102" t="s">
        <v>40</v>
      </c>
      <c r="AO165" s="102" t="s">
        <v>40</v>
      </c>
      <c r="AP165" s="102" t="s">
        <v>40</v>
      </c>
      <c r="AQ165" s="102" t="s">
        <v>40</v>
      </c>
      <c r="AR165" s="101"/>
    </row>
    <row r="166" spans="1:44" ht="21">
      <c r="A166" t="str">
        <f>VLOOKUP(Q166,'Rotas x Madrugada'!A:C,2,0)</f>
        <v>D</v>
      </c>
      <c r="B166" t="str">
        <f>VLOOKUP(Q166,'Rotas x Madrugada'!A:C,3,0)</f>
        <v>Dep.</v>
      </c>
      <c r="D166" s="19">
        <f t="shared" si="4"/>
        <v>46158</v>
      </c>
      <c r="E166" s="19">
        <f>IF(A166="RETIRA",Z166,VLOOKUP(Q166,'Rotas x Madrugada'!A:D,4,0))</f>
        <v>46147</v>
      </c>
      <c r="F166" s="19">
        <f>IF(A166="RETIRA",Z166,Z166+2)</f>
        <v>46158</v>
      </c>
      <c r="G166" s="19" t="str">
        <f>CONCATENATE(U166,"-",V166)</f>
        <v>INC08-TF</v>
      </c>
      <c r="H166" s="19" t="str">
        <f t="shared" ca="1" si="5"/>
        <v>URGENTE</v>
      </c>
      <c r="I166" s="46">
        <f ca="1">Z166-$B$1</f>
        <v>-1</v>
      </c>
      <c r="J166" s="46">
        <f>VLOOKUP(G166,'D. Produção'!A:B,2,)</f>
        <v>2</v>
      </c>
      <c r="K166" s="87">
        <v>334424</v>
      </c>
      <c r="L166" s="88" t="s">
        <v>152</v>
      </c>
      <c r="M166" s="87">
        <v>37</v>
      </c>
      <c r="N166" s="87">
        <v>5446422</v>
      </c>
      <c r="O166" s="88" t="s">
        <v>35</v>
      </c>
      <c r="P166" s="88" t="s">
        <v>128</v>
      </c>
      <c r="Q166" s="88" t="s">
        <v>127</v>
      </c>
      <c r="R166" s="89">
        <v>1.6274999999999999</v>
      </c>
      <c r="S166" s="89">
        <v>32.549399999999999</v>
      </c>
      <c r="T166" s="87">
        <v>1</v>
      </c>
      <c r="U166" s="88" t="s">
        <v>63</v>
      </c>
      <c r="V166" s="88" t="s">
        <v>96</v>
      </c>
      <c r="W166" s="90">
        <v>963</v>
      </c>
      <c r="X166" s="90">
        <v>1690</v>
      </c>
      <c r="Y166" s="91">
        <v>46148.454856099539</v>
      </c>
      <c r="Z166" s="92">
        <v>46156</v>
      </c>
      <c r="AA166" s="93"/>
      <c r="AB166" s="93"/>
      <c r="AC166" s="93"/>
      <c r="AD166" s="93"/>
      <c r="AE166" s="94" t="s">
        <v>40</v>
      </c>
      <c r="AF166" s="94" t="s">
        <v>40</v>
      </c>
      <c r="AG166" s="94" t="s">
        <v>40</v>
      </c>
      <c r="AH166" s="94" t="s">
        <v>40</v>
      </c>
      <c r="AI166" s="94" t="s">
        <v>40</v>
      </c>
      <c r="AJ166" s="94" t="s">
        <v>40</v>
      </c>
      <c r="AK166" s="94" t="s">
        <v>40</v>
      </c>
      <c r="AL166" s="93"/>
      <c r="AM166" s="93"/>
      <c r="AN166" s="94" t="s">
        <v>40</v>
      </c>
      <c r="AO166" s="94" t="s">
        <v>40</v>
      </c>
      <c r="AP166" s="94" t="s">
        <v>40</v>
      </c>
      <c r="AQ166" s="94" t="s">
        <v>40</v>
      </c>
      <c r="AR166" s="93"/>
    </row>
    <row r="167" spans="1:44" ht="21">
      <c r="A167" t="str">
        <f>VLOOKUP(Q167,'Rotas x Madrugada'!A:C,2,0)</f>
        <v>D</v>
      </c>
      <c r="B167" t="str">
        <f>VLOOKUP(Q167,'Rotas x Madrugada'!A:C,3,0)</f>
        <v>Dep.</v>
      </c>
      <c r="D167" s="19">
        <f t="shared" si="4"/>
        <v>46158</v>
      </c>
      <c r="E167" s="19">
        <f>IF(A167="RETIRA",Z167,VLOOKUP(Q167,'Rotas x Madrugada'!A:D,4,0))</f>
        <v>46147</v>
      </c>
      <c r="F167" s="19">
        <f>IF(A167="RETIRA",Z167,Z167+2)</f>
        <v>46158</v>
      </c>
      <c r="G167" s="19" t="str">
        <f>CONCATENATE(U167,"-",V167)</f>
        <v>INC08-TF</v>
      </c>
      <c r="H167" s="19" t="str">
        <f t="shared" ca="1" si="5"/>
        <v>URGENTE</v>
      </c>
      <c r="I167" s="46">
        <f ca="1">Z167-$B$1</f>
        <v>-1</v>
      </c>
      <c r="J167" s="46">
        <f>VLOOKUP(G167,'D. Produção'!A:B,2,)</f>
        <v>2</v>
      </c>
      <c r="K167" s="95">
        <v>334424</v>
      </c>
      <c r="L167" s="96" t="s">
        <v>34</v>
      </c>
      <c r="M167" s="95">
        <v>38</v>
      </c>
      <c r="N167" s="95">
        <v>5446423</v>
      </c>
      <c r="O167" s="96" t="s">
        <v>35</v>
      </c>
      <c r="P167" s="96" t="s">
        <v>128</v>
      </c>
      <c r="Q167" s="96" t="s">
        <v>127</v>
      </c>
      <c r="R167" s="97">
        <v>1.6274999999999999</v>
      </c>
      <c r="S167" s="97">
        <v>32.549399999999999</v>
      </c>
      <c r="T167" s="95">
        <v>1</v>
      </c>
      <c r="U167" s="96" t="s">
        <v>63</v>
      </c>
      <c r="V167" s="96" t="s">
        <v>96</v>
      </c>
      <c r="W167" s="98">
        <v>963</v>
      </c>
      <c r="X167" s="98">
        <v>1690</v>
      </c>
      <c r="Y167" s="99">
        <v>46148.454856099539</v>
      </c>
      <c r="Z167" s="100">
        <v>46156</v>
      </c>
      <c r="AA167" s="101"/>
      <c r="AB167" s="101"/>
      <c r="AC167" s="101"/>
      <c r="AD167" s="101"/>
      <c r="AE167" s="102" t="s">
        <v>40</v>
      </c>
      <c r="AF167" s="102" t="s">
        <v>40</v>
      </c>
      <c r="AG167" s="102" t="s">
        <v>40</v>
      </c>
      <c r="AH167" s="102" t="s">
        <v>40</v>
      </c>
      <c r="AI167" s="102" t="s">
        <v>40</v>
      </c>
      <c r="AJ167" s="102" t="s">
        <v>40</v>
      </c>
      <c r="AK167" s="102" t="s">
        <v>40</v>
      </c>
      <c r="AL167" s="101"/>
      <c r="AM167" s="101"/>
      <c r="AN167" s="102" t="s">
        <v>40</v>
      </c>
      <c r="AO167" s="102" t="s">
        <v>40</v>
      </c>
      <c r="AP167" s="102" t="s">
        <v>40</v>
      </c>
      <c r="AQ167" s="102" t="s">
        <v>40</v>
      </c>
      <c r="AR167" s="101"/>
    </row>
    <row r="168" spans="1:44" ht="21">
      <c r="A168" t="str">
        <f>VLOOKUP(Q168,'Rotas x Madrugada'!A:C,2,0)</f>
        <v>D</v>
      </c>
      <c r="B168" t="str">
        <f>VLOOKUP(Q168,'Rotas x Madrugada'!A:C,3,0)</f>
        <v>Dep.</v>
      </c>
      <c r="D168" s="19">
        <f t="shared" si="4"/>
        <v>46158</v>
      </c>
      <c r="E168" s="19">
        <f>IF(A168="RETIRA",Z168,VLOOKUP(Q168,'Rotas x Madrugada'!A:D,4,0))</f>
        <v>46147</v>
      </c>
      <c r="F168" s="19">
        <f>IF(A168="RETIRA",Z168,Z168+2)</f>
        <v>46158</v>
      </c>
      <c r="G168" s="19" t="str">
        <f>CONCATENATE(U168,"-",V168)</f>
        <v>INC08-TF</v>
      </c>
      <c r="H168" s="19" t="str">
        <f t="shared" ca="1" si="5"/>
        <v>URGENTE</v>
      </c>
      <c r="I168" s="46">
        <f ca="1">Z168-$B$1</f>
        <v>-1</v>
      </c>
      <c r="J168" s="46">
        <f>VLOOKUP(G168,'D. Produção'!A:B,2,)</f>
        <v>2</v>
      </c>
      <c r="K168" s="87">
        <v>334424</v>
      </c>
      <c r="L168" s="88" t="s">
        <v>153</v>
      </c>
      <c r="M168" s="87">
        <v>39</v>
      </c>
      <c r="N168" s="87">
        <v>5446424</v>
      </c>
      <c r="O168" s="88" t="s">
        <v>35</v>
      </c>
      <c r="P168" s="88" t="s">
        <v>128</v>
      </c>
      <c r="Q168" s="88" t="s">
        <v>127</v>
      </c>
      <c r="R168" s="89">
        <v>1.6274999999999999</v>
      </c>
      <c r="S168" s="89">
        <v>32.549399999999999</v>
      </c>
      <c r="T168" s="87">
        <v>1</v>
      </c>
      <c r="U168" s="88" t="s">
        <v>63</v>
      </c>
      <c r="V168" s="88" t="s">
        <v>96</v>
      </c>
      <c r="W168" s="90">
        <v>963</v>
      </c>
      <c r="X168" s="90">
        <v>1690</v>
      </c>
      <c r="Y168" s="91">
        <v>46148.454856099539</v>
      </c>
      <c r="Z168" s="92">
        <v>46156</v>
      </c>
      <c r="AA168" s="93"/>
      <c r="AB168" s="93"/>
      <c r="AC168" s="93"/>
      <c r="AD168" s="93"/>
      <c r="AE168" s="94" t="s">
        <v>40</v>
      </c>
      <c r="AF168" s="94" t="s">
        <v>40</v>
      </c>
      <c r="AG168" s="94" t="s">
        <v>40</v>
      </c>
      <c r="AH168" s="94" t="s">
        <v>40</v>
      </c>
      <c r="AI168" s="94" t="s">
        <v>40</v>
      </c>
      <c r="AJ168" s="94" t="s">
        <v>40</v>
      </c>
      <c r="AK168" s="94" t="s">
        <v>40</v>
      </c>
      <c r="AL168" s="93"/>
      <c r="AM168" s="93"/>
      <c r="AN168" s="94" t="s">
        <v>40</v>
      </c>
      <c r="AO168" s="94" t="s">
        <v>40</v>
      </c>
      <c r="AP168" s="94" t="s">
        <v>40</v>
      </c>
      <c r="AQ168" s="94" t="s">
        <v>40</v>
      </c>
      <c r="AR168" s="93"/>
    </row>
    <row r="169" spans="1:44" ht="21">
      <c r="A169" t="str">
        <f>VLOOKUP(Q169,'Rotas x Madrugada'!A:C,2,0)</f>
        <v>D</v>
      </c>
      <c r="B169" t="str">
        <f>VLOOKUP(Q169,'Rotas x Madrugada'!A:C,3,0)</f>
        <v>Dep.</v>
      </c>
      <c r="D169" s="19">
        <f t="shared" si="4"/>
        <v>46158</v>
      </c>
      <c r="E169" s="19">
        <f>IF(A169="RETIRA",Z169,VLOOKUP(Q169,'Rotas x Madrugada'!A:D,4,0))</f>
        <v>46147</v>
      </c>
      <c r="F169" s="19">
        <f>IF(A169="RETIRA",Z169,Z169+2)</f>
        <v>46158</v>
      </c>
      <c r="G169" s="19" t="str">
        <f>CONCATENATE(U169,"-",V169)</f>
        <v>INC08-TF</v>
      </c>
      <c r="H169" s="19" t="str">
        <f t="shared" ca="1" si="5"/>
        <v>URGENTE</v>
      </c>
      <c r="I169" s="46">
        <f ca="1">Z169-$B$1</f>
        <v>-1</v>
      </c>
      <c r="J169" s="46">
        <f>VLOOKUP(G169,'D. Produção'!A:B,2,)</f>
        <v>2</v>
      </c>
      <c r="K169" s="95">
        <v>334424</v>
      </c>
      <c r="L169" s="96" t="s">
        <v>155</v>
      </c>
      <c r="M169" s="95">
        <v>42</v>
      </c>
      <c r="N169" s="95">
        <v>5446427</v>
      </c>
      <c r="O169" s="96" t="s">
        <v>35</v>
      </c>
      <c r="P169" s="96" t="s">
        <v>128</v>
      </c>
      <c r="Q169" s="96" t="s">
        <v>127</v>
      </c>
      <c r="R169" s="97">
        <v>0.56820000000000004</v>
      </c>
      <c r="S169" s="97">
        <v>11.363200000000001</v>
      </c>
      <c r="T169" s="95">
        <v>1</v>
      </c>
      <c r="U169" s="96" t="s">
        <v>63</v>
      </c>
      <c r="V169" s="96" t="s">
        <v>96</v>
      </c>
      <c r="W169" s="98">
        <v>1072</v>
      </c>
      <c r="X169" s="98">
        <v>530</v>
      </c>
      <c r="Y169" s="99">
        <v>46148.454856099539</v>
      </c>
      <c r="Z169" s="100">
        <v>46156</v>
      </c>
      <c r="AA169" s="101"/>
      <c r="AB169" s="101"/>
      <c r="AC169" s="101"/>
      <c r="AD169" s="101"/>
      <c r="AE169" s="102" t="s">
        <v>40</v>
      </c>
      <c r="AF169" s="102" t="s">
        <v>40</v>
      </c>
      <c r="AG169" s="102" t="s">
        <v>40</v>
      </c>
      <c r="AH169" s="102" t="s">
        <v>40</v>
      </c>
      <c r="AI169" s="102" t="s">
        <v>40</v>
      </c>
      <c r="AJ169" s="102" t="s">
        <v>40</v>
      </c>
      <c r="AK169" s="102" t="s">
        <v>40</v>
      </c>
      <c r="AL169" s="101"/>
      <c r="AM169" s="101"/>
      <c r="AN169" s="102" t="s">
        <v>40</v>
      </c>
      <c r="AO169" s="102" t="s">
        <v>40</v>
      </c>
      <c r="AP169" s="102" t="s">
        <v>40</v>
      </c>
      <c r="AQ169" s="102" t="s">
        <v>40</v>
      </c>
      <c r="AR169" s="101"/>
    </row>
    <row r="170" spans="1:44" ht="21">
      <c r="A170" t="str">
        <f>VLOOKUP(Q170,'Rotas x Madrugada'!A:C,2,0)</f>
        <v>D</v>
      </c>
      <c r="B170" t="str">
        <f>VLOOKUP(Q170,'Rotas x Madrugada'!A:C,3,0)</f>
        <v>Dep.</v>
      </c>
      <c r="D170" s="19">
        <f t="shared" si="4"/>
        <v>46158</v>
      </c>
      <c r="E170" s="19">
        <f>IF(A170="RETIRA",Z170,VLOOKUP(Q170,'Rotas x Madrugada'!A:D,4,0))</f>
        <v>46147</v>
      </c>
      <c r="F170" s="19">
        <f>IF(A170="RETIRA",Z170,Z170+2)</f>
        <v>46158</v>
      </c>
      <c r="G170" s="19" t="str">
        <f>CONCATENATE(U170,"-",V170)</f>
        <v>INC08-TF</v>
      </c>
      <c r="H170" s="19" t="str">
        <f t="shared" ca="1" si="5"/>
        <v>URGENTE</v>
      </c>
      <c r="I170" s="46">
        <f ca="1">Z170-$B$1</f>
        <v>-1</v>
      </c>
      <c r="J170" s="46">
        <f>VLOOKUP(G170,'D. Produção'!A:B,2,)</f>
        <v>2</v>
      </c>
      <c r="K170" s="87">
        <v>334424</v>
      </c>
      <c r="L170" s="88" t="s">
        <v>156</v>
      </c>
      <c r="M170" s="87">
        <v>43</v>
      </c>
      <c r="N170" s="87">
        <v>5446428</v>
      </c>
      <c r="O170" s="88" t="s">
        <v>35</v>
      </c>
      <c r="P170" s="88" t="s">
        <v>128</v>
      </c>
      <c r="Q170" s="88" t="s">
        <v>127</v>
      </c>
      <c r="R170" s="89">
        <v>0.56820000000000004</v>
      </c>
      <c r="S170" s="89">
        <v>11.363200000000001</v>
      </c>
      <c r="T170" s="87">
        <v>1</v>
      </c>
      <c r="U170" s="88" t="s">
        <v>63</v>
      </c>
      <c r="V170" s="88" t="s">
        <v>96</v>
      </c>
      <c r="W170" s="90">
        <v>1072</v>
      </c>
      <c r="X170" s="90">
        <v>530</v>
      </c>
      <c r="Y170" s="91">
        <v>46148.454856099539</v>
      </c>
      <c r="Z170" s="92">
        <v>46156</v>
      </c>
      <c r="AA170" s="93"/>
      <c r="AB170" s="93"/>
      <c r="AC170" s="93"/>
      <c r="AD170" s="93"/>
      <c r="AE170" s="94" t="s">
        <v>40</v>
      </c>
      <c r="AF170" s="94" t="s">
        <v>40</v>
      </c>
      <c r="AG170" s="94" t="s">
        <v>40</v>
      </c>
      <c r="AH170" s="94" t="s">
        <v>40</v>
      </c>
      <c r="AI170" s="94" t="s">
        <v>40</v>
      </c>
      <c r="AJ170" s="94" t="s">
        <v>40</v>
      </c>
      <c r="AK170" s="94" t="s">
        <v>40</v>
      </c>
      <c r="AL170" s="93"/>
      <c r="AM170" s="93"/>
      <c r="AN170" s="94" t="s">
        <v>40</v>
      </c>
      <c r="AO170" s="94" t="s">
        <v>40</v>
      </c>
      <c r="AP170" s="94" t="s">
        <v>40</v>
      </c>
      <c r="AQ170" s="94" t="s">
        <v>40</v>
      </c>
      <c r="AR170" s="93"/>
    </row>
    <row r="171" spans="1:44" ht="21">
      <c r="A171" t="str">
        <f>VLOOKUP(Q171,'Rotas x Madrugada'!A:C,2,0)</f>
        <v>D</v>
      </c>
      <c r="B171" t="str">
        <f>VLOOKUP(Q171,'Rotas x Madrugada'!A:C,3,0)</f>
        <v>Dep.</v>
      </c>
      <c r="D171" s="19">
        <f t="shared" si="4"/>
        <v>46158</v>
      </c>
      <c r="E171" s="19">
        <f>IF(A171="RETIRA",Z171,VLOOKUP(Q171,'Rotas x Madrugada'!A:D,4,0))</f>
        <v>46147</v>
      </c>
      <c r="F171" s="19">
        <f>IF(A171="RETIRA",Z171,Z171+2)</f>
        <v>46158</v>
      </c>
      <c r="G171" s="19" t="str">
        <f>CONCATENATE(U171,"-",V171)</f>
        <v>INC08-TF</v>
      </c>
      <c r="H171" s="19" t="str">
        <f t="shared" ca="1" si="5"/>
        <v>URGENTE</v>
      </c>
      <c r="I171" s="46">
        <f ca="1">Z171-$B$1</f>
        <v>-1</v>
      </c>
      <c r="J171" s="46">
        <f>VLOOKUP(G171,'D. Produção'!A:B,2,)</f>
        <v>2</v>
      </c>
      <c r="K171" s="95">
        <v>334424</v>
      </c>
      <c r="L171" s="96" t="s">
        <v>157</v>
      </c>
      <c r="M171" s="95">
        <v>44</v>
      </c>
      <c r="N171" s="95">
        <v>5446429</v>
      </c>
      <c r="O171" s="96" t="s">
        <v>35</v>
      </c>
      <c r="P171" s="96" t="s">
        <v>128</v>
      </c>
      <c r="Q171" s="96" t="s">
        <v>127</v>
      </c>
      <c r="R171" s="97">
        <v>0.56820000000000004</v>
      </c>
      <c r="S171" s="97">
        <v>11.363200000000001</v>
      </c>
      <c r="T171" s="95">
        <v>1</v>
      </c>
      <c r="U171" s="96" t="s">
        <v>63</v>
      </c>
      <c r="V171" s="96" t="s">
        <v>96</v>
      </c>
      <c r="W171" s="98">
        <v>1072</v>
      </c>
      <c r="X171" s="98">
        <v>530</v>
      </c>
      <c r="Y171" s="99">
        <v>46148.454856099539</v>
      </c>
      <c r="Z171" s="100">
        <v>46156</v>
      </c>
      <c r="AA171" s="101"/>
      <c r="AB171" s="101"/>
      <c r="AC171" s="101"/>
      <c r="AD171" s="101"/>
      <c r="AE171" s="102" t="s">
        <v>40</v>
      </c>
      <c r="AF171" s="102" t="s">
        <v>40</v>
      </c>
      <c r="AG171" s="102" t="s">
        <v>40</v>
      </c>
      <c r="AH171" s="102" t="s">
        <v>40</v>
      </c>
      <c r="AI171" s="102" t="s">
        <v>40</v>
      </c>
      <c r="AJ171" s="102" t="s">
        <v>40</v>
      </c>
      <c r="AK171" s="102" t="s">
        <v>40</v>
      </c>
      <c r="AL171" s="101"/>
      <c r="AM171" s="101"/>
      <c r="AN171" s="102" t="s">
        <v>40</v>
      </c>
      <c r="AO171" s="102" t="s">
        <v>40</v>
      </c>
      <c r="AP171" s="102" t="s">
        <v>40</v>
      </c>
      <c r="AQ171" s="102" t="s">
        <v>40</v>
      </c>
      <c r="AR171" s="101"/>
    </row>
    <row r="172" spans="1:44" ht="21">
      <c r="A172" t="str">
        <f>VLOOKUP(Q172,'Rotas x Madrugada'!A:C,2,0)</f>
        <v>D</v>
      </c>
      <c r="B172" t="str">
        <f>VLOOKUP(Q172,'Rotas x Madrugada'!A:C,3,0)</f>
        <v>Dep.</v>
      </c>
      <c r="D172" s="19">
        <f t="shared" si="4"/>
        <v>46158</v>
      </c>
      <c r="E172" s="19">
        <f>IF(A172="RETIRA",Z172,VLOOKUP(Q172,'Rotas x Madrugada'!A:D,4,0))</f>
        <v>46147</v>
      </c>
      <c r="F172" s="19">
        <f>IF(A172="RETIRA",Z172,Z172+2)</f>
        <v>46158</v>
      </c>
      <c r="G172" s="19" t="str">
        <f>CONCATENATE(U172,"-",V172)</f>
        <v>INC08-TF</v>
      </c>
      <c r="H172" s="19" t="str">
        <f t="shared" ca="1" si="5"/>
        <v>URGENTE</v>
      </c>
      <c r="I172" s="46">
        <f ca="1">Z172-$B$1</f>
        <v>-1</v>
      </c>
      <c r="J172" s="46">
        <f>VLOOKUP(G172,'D. Produção'!A:B,2,)</f>
        <v>2</v>
      </c>
      <c r="K172" s="87">
        <v>334424</v>
      </c>
      <c r="L172" s="88" t="s">
        <v>158</v>
      </c>
      <c r="M172" s="87">
        <v>45</v>
      </c>
      <c r="N172" s="87">
        <v>5446430</v>
      </c>
      <c r="O172" s="88" t="s">
        <v>35</v>
      </c>
      <c r="P172" s="88" t="s">
        <v>128</v>
      </c>
      <c r="Q172" s="88" t="s">
        <v>127</v>
      </c>
      <c r="R172" s="89">
        <v>0.56820000000000004</v>
      </c>
      <c r="S172" s="89">
        <v>11.363200000000001</v>
      </c>
      <c r="T172" s="87">
        <v>1</v>
      </c>
      <c r="U172" s="88" t="s">
        <v>63</v>
      </c>
      <c r="V172" s="88" t="s">
        <v>96</v>
      </c>
      <c r="W172" s="90">
        <v>1072</v>
      </c>
      <c r="X172" s="90">
        <v>530</v>
      </c>
      <c r="Y172" s="91">
        <v>46148.454856099539</v>
      </c>
      <c r="Z172" s="92">
        <v>46156</v>
      </c>
      <c r="AA172" s="93"/>
      <c r="AB172" s="93"/>
      <c r="AC172" s="93"/>
      <c r="AD172" s="93"/>
      <c r="AE172" s="94" t="s">
        <v>40</v>
      </c>
      <c r="AF172" s="94" t="s">
        <v>40</v>
      </c>
      <c r="AG172" s="94" t="s">
        <v>40</v>
      </c>
      <c r="AH172" s="94" t="s">
        <v>40</v>
      </c>
      <c r="AI172" s="94" t="s">
        <v>40</v>
      </c>
      <c r="AJ172" s="94" t="s">
        <v>40</v>
      </c>
      <c r="AK172" s="94" t="s">
        <v>40</v>
      </c>
      <c r="AL172" s="93"/>
      <c r="AM172" s="93"/>
      <c r="AN172" s="94" t="s">
        <v>40</v>
      </c>
      <c r="AO172" s="94" t="s">
        <v>40</v>
      </c>
      <c r="AP172" s="94" t="s">
        <v>40</v>
      </c>
      <c r="AQ172" s="94" t="s">
        <v>40</v>
      </c>
      <c r="AR172" s="93"/>
    </row>
    <row r="173" spans="1:44" ht="21">
      <c r="A173" t="str">
        <f>VLOOKUP(Q173,'Rotas x Madrugada'!A:C,2,0)</f>
        <v>D</v>
      </c>
      <c r="B173" t="str">
        <f>VLOOKUP(Q173,'Rotas x Madrugada'!A:C,3,0)</f>
        <v>Dep.</v>
      </c>
      <c r="D173" s="19">
        <f t="shared" si="4"/>
        <v>46158</v>
      </c>
      <c r="E173" s="19">
        <f>IF(A173="RETIRA",Z173,VLOOKUP(Q173,'Rotas x Madrugada'!A:D,4,0))</f>
        <v>46147</v>
      </c>
      <c r="F173" s="19">
        <f>IF(A173="RETIRA",Z173,Z173+2)</f>
        <v>46158</v>
      </c>
      <c r="G173" s="19" t="str">
        <f>CONCATENATE(U173,"-",V173)</f>
        <v>INC08-TF</v>
      </c>
      <c r="H173" s="19" t="str">
        <f t="shared" ca="1" si="5"/>
        <v>URGENTE</v>
      </c>
      <c r="I173" s="46">
        <f ca="1">Z173-$B$1</f>
        <v>-1</v>
      </c>
      <c r="J173" s="46">
        <f>VLOOKUP(G173,'D. Produção'!A:B,2,)</f>
        <v>2</v>
      </c>
      <c r="K173" s="95">
        <v>334424</v>
      </c>
      <c r="L173" s="96" t="s">
        <v>129</v>
      </c>
      <c r="M173" s="95">
        <v>46</v>
      </c>
      <c r="N173" s="95">
        <v>5446431</v>
      </c>
      <c r="O173" s="96" t="s">
        <v>35</v>
      </c>
      <c r="P173" s="96" t="s">
        <v>128</v>
      </c>
      <c r="Q173" s="96" t="s">
        <v>127</v>
      </c>
      <c r="R173" s="97">
        <v>2.7612000000000001</v>
      </c>
      <c r="S173" s="97">
        <v>55.223999999999997</v>
      </c>
      <c r="T173" s="95">
        <v>1</v>
      </c>
      <c r="U173" s="96" t="s">
        <v>63</v>
      </c>
      <c r="V173" s="96" t="s">
        <v>96</v>
      </c>
      <c r="W173" s="98">
        <v>1062</v>
      </c>
      <c r="X173" s="98">
        <v>2600</v>
      </c>
      <c r="Y173" s="99">
        <v>46148.454856099539</v>
      </c>
      <c r="Z173" s="100">
        <v>46156</v>
      </c>
      <c r="AA173" s="101"/>
      <c r="AB173" s="101"/>
      <c r="AC173" s="101"/>
      <c r="AD173" s="101"/>
      <c r="AE173" s="102" t="s">
        <v>40</v>
      </c>
      <c r="AF173" s="102" t="s">
        <v>40</v>
      </c>
      <c r="AG173" s="102" t="s">
        <v>40</v>
      </c>
      <c r="AH173" s="102" t="s">
        <v>40</v>
      </c>
      <c r="AI173" s="102" t="s">
        <v>40</v>
      </c>
      <c r="AJ173" s="102" t="s">
        <v>40</v>
      </c>
      <c r="AK173" s="102" t="s">
        <v>40</v>
      </c>
      <c r="AL173" s="101"/>
      <c r="AM173" s="101"/>
      <c r="AN173" s="102" t="s">
        <v>40</v>
      </c>
      <c r="AO173" s="102" t="s">
        <v>40</v>
      </c>
      <c r="AP173" s="102" t="s">
        <v>40</v>
      </c>
      <c r="AQ173" s="102" t="s">
        <v>40</v>
      </c>
      <c r="AR173" s="101"/>
    </row>
    <row r="174" spans="1:44" ht="21">
      <c r="A174" t="str">
        <f>VLOOKUP(Q174,'Rotas x Madrugada'!A:C,2,0)</f>
        <v>D</v>
      </c>
      <c r="B174" t="str">
        <f>VLOOKUP(Q174,'Rotas x Madrugada'!A:C,3,0)</f>
        <v>Dep.</v>
      </c>
      <c r="D174" s="19">
        <f t="shared" si="4"/>
        <v>46158</v>
      </c>
      <c r="E174" s="19">
        <f>IF(A174="RETIRA",Z174,VLOOKUP(Q174,'Rotas x Madrugada'!A:D,4,0))</f>
        <v>46147</v>
      </c>
      <c r="F174" s="19">
        <f>IF(A174="RETIRA",Z174,Z174+2)</f>
        <v>46158</v>
      </c>
      <c r="G174" s="19" t="str">
        <f>CONCATENATE(U174,"-",V174)</f>
        <v>INC08-TF</v>
      </c>
      <c r="H174" s="19" t="str">
        <f t="shared" ca="1" si="5"/>
        <v>URGENTE</v>
      </c>
      <c r="I174" s="46">
        <f ca="1">Z174-$B$1</f>
        <v>-1</v>
      </c>
      <c r="J174" s="46">
        <f>VLOOKUP(G174,'D. Produção'!A:B,2,)</f>
        <v>2</v>
      </c>
      <c r="K174" s="87">
        <v>334424</v>
      </c>
      <c r="L174" s="88" t="s">
        <v>159</v>
      </c>
      <c r="M174" s="87">
        <v>47</v>
      </c>
      <c r="N174" s="87">
        <v>5446432</v>
      </c>
      <c r="O174" s="88" t="s">
        <v>35</v>
      </c>
      <c r="P174" s="88" t="s">
        <v>128</v>
      </c>
      <c r="Q174" s="88" t="s">
        <v>127</v>
      </c>
      <c r="R174" s="89">
        <v>2.7612000000000001</v>
      </c>
      <c r="S174" s="89">
        <v>55.223999999999997</v>
      </c>
      <c r="T174" s="87">
        <v>1</v>
      </c>
      <c r="U174" s="88" t="s">
        <v>63</v>
      </c>
      <c r="V174" s="88" t="s">
        <v>96</v>
      </c>
      <c r="W174" s="90">
        <v>1062</v>
      </c>
      <c r="X174" s="90">
        <v>2600</v>
      </c>
      <c r="Y174" s="91">
        <v>46148.454856099539</v>
      </c>
      <c r="Z174" s="92">
        <v>46156</v>
      </c>
      <c r="AA174" s="93"/>
      <c r="AB174" s="93"/>
      <c r="AC174" s="93"/>
      <c r="AD174" s="93"/>
      <c r="AE174" s="94" t="s">
        <v>40</v>
      </c>
      <c r="AF174" s="94" t="s">
        <v>40</v>
      </c>
      <c r="AG174" s="94" t="s">
        <v>40</v>
      </c>
      <c r="AH174" s="94" t="s">
        <v>40</v>
      </c>
      <c r="AI174" s="94" t="s">
        <v>40</v>
      </c>
      <c r="AJ174" s="94" t="s">
        <v>40</v>
      </c>
      <c r="AK174" s="94" t="s">
        <v>40</v>
      </c>
      <c r="AL174" s="93"/>
      <c r="AM174" s="93"/>
      <c r="AN174" s="94" t="s">
        <v>40</v>
      </c>
      <c r="AO174" s="94" t="s">
        <v>40</v>
      </c>
      <c r="AP174" s="94" t="s">
        <v>40</v>
      </c>
      <c r="AQ174" s="94" t="s">
        <v>40</v>
      </c>
      <c r="AR174" s="93"/>
    </row>
    <row r="175" spans="1:44" ht="21">
      <c r="A175" t="str">
        <f>VLOOKUP(Q175,'Rotas x Madrugada'!A:C,2,0)</f>
        <v>D</v>
      </c>
      <c r="B175" t="str">
        <f>VLOOKUP(Q175,'Rotas x Madrugada'!A:C,3,0)</f>
        <v>Dep.</v>
      </c>
      <c r="D175" s="19">
        <f t="shared" si="4"/>
        <v>46158</v>
      </c>
      <c r="E175" s="19">
        <f>IF(A175="RETIRA",Z175,VLOOKUP(Q175,'Rotas x Madrugada'!A:D,4,0))</f>
        <v>46147</v>
      </c>
      <c r="F175" s="19">
        <f>IF(A175="RETIRA",Z175,Z175+2)</f>
        <v>46158</v>
      </c>
      <c r="G175" s="19" t="str">
        <f>CONCATENATE(U175,"-",V175)</f>
        <v>INC08-TF</v>
      </c>
      <c r="H175" s="19" t="str">
        <f t="shared" ca="1" si="5"/>
        <v>URGENTE</v>
      </c>
      <c r="I175" s="46">
        <f ca="1">Z175-$B$1</f>
        <v>-1</v>
      </c>
      <c r="J175" s="46">
        <f>VLOOKUP(G175,'D. Produção'!A:B,2,)</f>
        <v>2</v>
      </c>
      <c r="K175" s="95">
        <v>334424</v>
      </c>
      <c r="L175" s="96" t="s">
        <v>160</v>
      </c>
      <c r="M175" s="95">
        <v>48</v>
      </c>
      <c r="N175" s="95">
        <v>5446433</v>
      </c>
      <c r="O175" s="96" t="s">
        <v>35</v>
      </c>
      <c r="P175" s="96" t="s">
        <v>128</v>
      </c>
      <c r="Q175" s="96" t="s">
        <v>127</v>
      </c>
      <c r="R175" s="97">
        <v>2.7612000000000001</v>
      </c>
      <c r="S175" s="97">
        <v>55.223999999999997</v>
      </c>
      <c r="T175" s="95">
        <v>1</v>
      </c>
      <c r="U175" s="96" t="s">
        <v>63</v>
      </c>
      <c r="V175" s="96" t="s">
        <v>96</v>
      </c>
      <c r="W175" s="98">
        <v>1062</v>
      </c>
      <c r="X175" s="98">
        <v>2600</v>
      </c>
      <c r="Y175" s="99">
        <v>46148.454856099539</v>
      </c>
      <c r="Z175" s="100">
        <v>46156</v>
      </c>
      <c r="AA175" s="101"/>
      <c r="AB175" s="101"/>
      <c r="AC175" s="101"/>
      <c r="AD175" s="101"/>
      <c r="AE175" s="102" t="s">
        <v>40</v>
      </c>
      <c r="AF175" s="102" t="s">
        <v>40</v>
      </c>
      <c r="AG175" s="102" t="s">
        <v>40</v>
      </c>
      <c r="AH175" s="102" t="s">
        <v>40</v>
      </c>
      <c r="AI175" s="102" t="s">
        <v>40</v>
      </c>
      <c r="AJ175" s="102" t="s">
        <v>40</v>
      </c>
      <c r="AK175" s="102" t="s">
        <v>40</v>
      </c>
      <c r="AL175" s="101"/>
      <c r="AM175" s="101"/>
      <c r="AN175" s="102" t="s">
        <v>40</v>
      </c>
      <c r="AO175" s="102" t="s">
        <v>40</v>
      </c>
      <c r="AP175" s="102" t="s">
        <v>40</v>
      </c>
      <c r="AQ175" s="102" t="s">
        <v>40</v>
      </c>
      <c r="AR175" s="101"/>
    </row>
    <row r="176" spans="1:44" ht="21">
      <c r="A176" t="str">
        <f>VLOOKUP(Q176,'Rotas x Madrugada'!A:C,2,0)</f>
        <v>D</v>
      </c>
      <c r="B176" t="str">
        <f>VLOOKUP(Q176,'Rotas x Madrugada'!A:C,3,0)</f>
        <v>Dep.</v>
      </c>
      <c r="D176" s="19">
        <f t="shared" si="4"/>
        <v>46158</v>
      </c>
      <c r="E176" s="19">
        <f>IF(A176="RETIRA",Z176,VLOOKUP(Q176,'Rotas x Madrugada'!A:D,4,0))</f>
        <v>46147</v>
      </c>
      <c r="F176" s="19">
        <f>IF(A176="RETIRA",Z176,Z176+2)</f>
        <v>46158</v>
      </c>
      <c r="G176" s="19" t="str">
        <f>CONCATENATE(U176,"-",V176)</f>
        <v>INC08-TF</v>
      </c>
      <c r="H176" s="19" t="str">
        <f t="shared" ca="1" si="5"/>
        <v>URGENTE</v>
      </c>
      <c r="I176" s="46">
        <f ca="1">Z176-$B$1</f>
        <v>-1</v>
      </c>
      <c r="J176" s="46">
        <f>VLOOKUP(G176,'D. Produção'!A:B,2,)</f>
        <v>2</v>
      </c>
      <c r="K176" s="87">
        <v>334424</v>
      </c>
      <c r="L176" s="88" t="s">
        <v>230</v>
      </c>
      <c r="M176" s="87">
        <v>49</v>
      </c>
      <c r="N176" s="87">
        <v>5446434</v>
      </c>
      <c r="O176" s="88" t="s">
        <v>35</v>
      </c>
      <c r="P176" s="88" t="s">
        <v>128</v>
      </c>
      <c r="Q176" s="88" t="s">
        <v>127</v>
      </c>
      <c r="R176" s="89">
        <v>2.7612000000000001</v>
      </c>
      <c r="S176" s="89">
        <v>55.223999999999997</v>
      </c>
      <c r="T176" s="87">
        <v>1</v>
      </c>
      <c r="U176" s="88" t="s">
        <v>63</v>
      </c>
      <c r="V176" s="88" t="s">
        <v>96</v>
      </c>
      <c r="W176" s="90">
        <v>1062</v>
      </c>
      <c r="X176" s="90">
        <v>2600</v>
      </c>
      <c r="Y176" s="91">
        <v>46148.454856099539</v>
      </c>
      <c r="Z176" s="92">
        <v>46156</v>
      </c>
      <c r="AA176" s="93"/>
      <c r="AB176" s="93"/>
      <c r="AC176" s="93"/>
      <c r="AD176" s="93"/>
      <c r="AE176" s="94" t="s">
        <v>40</v>
      </c>
      <c r="AF176" s="94" t="s">
        <v>40</v>
      </c>
      <c r="AG176" s="94" t="s">
        <v>40</v>
      </c>
      <c r="AH176" s="94" t="s">
        <v>40</v>
      </c>
      <c r="AI176" s="94" t="s">
        <v>40</v>
      </c>
      <c r="AJ176" s="94" t="s">
        <v>40</v>
      </c>
      <c r="AK176" s="94" t="s">
        <v>40</v>
      </c>
      <c r="AL176" s="93"/>
      <c r="AM176" s="93"/>
      <c r="AN176" s="94" t="s">
        <v>40</v>
      </c>
      <c r="AO176" s="94" t="s">
        <v>40</v>
      </c>
      <c r="AP176" s="94" t="s">
        <v>40</v>
      </c>
      <c r="AQ176" s="94" t="s">
        <v>40</v>
      </c>
      <c r="AR176" s="93"/>
    </row>
    <row r="177" spans="1:44" ht="21">
      <c r="A177" t="str">
        <f>VLOOKUP(Q177,'Rotas x Madrugada'!A:C,2,0)</f>
        <v>D</v>
      </c>
      <c r="B177" t="str">
        <f>VLOOKUP(Q177,'Rotas x Madrugada'!A:C,3,0)</f>
        <v>Dep.</v>
      </c>
      <c r="D177" s="19">
        <f t="shared" si="4"/>
        <v>46158</v>
      </c>
      <c r="E177" s="19">
        <f>IF(A177="RETIRA",Z177,VLOOKUP(Q177,'Rotas x Madrugada'!A:D,4,0))</f>
        <v>46147</v>
      </c>
      <c r="F177" s="19">
        <f>IF(A177="RETIRA",Z177,Z177+2)</f>
        <v>46158</v>
      </c>
      <c r="G177" s="19" t="str">
        <f>CONCATENATE(U177,"-",V177)</f>
        <v>INC08-TF</v>
      </c>
      <c r="H177" s="19" t="str">
        <f t="shared" ca="1" si="5"/>
        <v>URGENTE</v>
      </c>
      <c r="I177" s="46">
        <f ca="1">Z177-$B$1</f>
        <v>-1</v>
      </c>
      <c r="J177" s="46">
        <f>VLOOKUP(G177,'D. Produção'!A:B,2,)</f>
        <v>2</v>
      </c>
      <c r="K177" s="95">
        <v>334424</v>
      </c>
      <c r="L177" s="96" t="s">
        <v>231</v>
      </c>
      <c r="M177" s="95">
        <v>50</v>
      </c>
      <c r="N177" s="95">
        <v>5446435</v>
      </c>
      <c r="O177" s="96" t="s">
        <v>35</v>
      </c>
      <c r="P177" s="96" t="s">
        <v>128</v>
      </c>
      <c r="Q177" s="96" t="s">
        <v>127</v>
      </c>
      <c r="R177" s="97">
        <v>2.7612000000000001</v>
      </c>
      <c r="S177" s="97">
        <v>55.223999999999997</v>
      </c>
      <c r="T177" s="95">
        <v>1</v>
      </c>
      <c r="U177" s="96" t="s">
        <v>63</v>
      </c>
      <c r="V177" s="96" t="s">
        <v>96</v>
      </c>
      <c r="W177" s="98">
        <v>1062</v>
      </c>
      <c r="X177" s="98">
        <v>2600</v>
      </c>
      <c r="Y177" s="99">
        <v>46148.454856099539</v>
      </c>
      <c r="Z177" s="100">
        <v>46156</v>
      </c>
      <c r="AA177" s="101"/>
      <c r="AB177" s="101"/>
      <c r="AC177" s="101"/>
      <c r="AD177" s="101"/>
      <c r="AE177" s="102" t="s">
        <v>40</v>
      </c>
      <c r="AF177" s="102" t="s">
        <v>40</v>
      </c>
      <c r="AG177" s="102" t="s">
        <v>40</v>
      </c>
      <c r="AH177" s="102" t="s">
        <v>40</v>
      </c>
      <c r="AI177" s="102" t="s">
        <v>40</v>
      </c>
      <c r="AJ177" s="102" t="s">
        <v>40</v>
      </c>
      <c r="AK177" s="102" t="s">
        <v>40</v>
      </c>
      <c r="AL177" s="101"/>
      <c r="AM177" s="101"/>
      <c r="AN177" s="102" t="s">
        <v>40</v>
      </c>
      <c r="AO177" s="102" t="s">
        <v>40</v>
      </c>
      <c r="AP177" s="102" t="s">
        <v>40</v>
      </c>
      <c r="AQ177" s="102" t="s">
        <v>40</v>
      </c>
      <c r="AR177" s="101"/>
    </row>
    <row r="178" spans="1:44" ht="21">
      <c r="A178" t="str">
        <f>VLOOKUP(Q178,'Rotas x Madrugada'!A:C,2,0)</f>
        <v>D</v>
      </c>
      <c r="B178" t="str">
        <f>VLOOKUP(Q178,'Rotas x Madrugada'!A:C,3,0)</f>
        <v>Dep.</v>
      </c>
      <c r="D178" s="19">
        <f t="shared" si="4"/>
        <v>46158</v>
      </c>
      <c r="E178" s="19">
        <f>IF(A178="RETIRA",Z178,VLOOKUP(Q178,'Rotas x Madrugada'!A:D,4,0))</f>
        <v>46147</v>
      </c>
      <c r="F178" s="19">
        <f>IF(A178="RETIRA",Z178,Z178+2)</f>
        <v>46158</v>
      </c>
      <c r="G178" s="19" t="str">
        <f>CONCATENATE(U178,"-",V178)</f>
        <v>INC08-TF</v>
      </c>
      <c r="H178" s="19" t="str">
        <f t="shared" ca="1" si="5"/>
        <v>URGENTE</v>
      </c>
      <c r="I178" s="46">
        <f ca="1">Z178-$B$1</f>
        <v>-1</v>
      </c>
      <c r="J178" s="46">
        <f>VLOOKUP(G178,'D. Produção'!A:B,2,)</f>
        <v>2</v>
      </c>
      <c r="K178" s="87">
        <v>334424</v>
      </c>
      <c r="L178" s="88" t="s">
        <v>232</v>
      </c>
      <c r="M178" s="87">
        <v>51</v>
      </c>
      <c r="N178" s="87">
        <v>5446436</v>
      </c>
      <c r="O178" s="88" t="s">
        <v>35</v>
      </c>
      <c r="P178" s="88" t="s">
        <v>128</v>
      </c>
      <c r="Q178" s="88" t="s">
        <v>127</v>
      </c>
      <c r="R178" s="89">
        <v>2.7612000000000001</v>
      </c>
      <c r="S178" s="89">
        <v>55.223999999999997</v>
      </c>
      <c r="T178" s="87">
        <v>1</v>
      </c>
      <c r="U178" s="88" t="s">
        <v>63</v>
      </c>
      <c r="V178" s="88" t="s">
        <v>96</v>
      </c>
      <c r="W178" s="90">
        <v>1062</v>
      </c>
      <c r="X178" s="90">
        <v>2600</v>
      </c>
      <c r="Y178" s="91">
        <v>46148.454856099539</v>
      </c>
      <c r="Z178" s="92">
        <v>46156</v>
      </c>
      <c r="AA178" s="93"/>
      <c r="AB178" s="93"/>
      <c r="AC178" s="93"/>
      <c r="AD178" s="93"/>
      <c r="AE178" s="94" t="s">
        <v>40</v>
      </c>
      <c r="AF178" s="94" t="s">
        <v>40</v>
      </c>
      <c r="AG178" s="94" t="s">
        <v>40</v>
      </c>
      <c r="AH178" s="94" t="s">
        <v>40</v>
      </c>
      <c r="AI178" s="94" t="s">
        <v>40</v>
      </c>
      <c r="AJ178" s="94" t="s">
        <v>40</v>
      </c>
      <c r="AK178" s="94" t="s">
        <v>40</v>
      </c>
      <c r="AL178" s="93"/>
      <c r="AM178" s="93"/>
      <c r="AN178" s="94" t="s">
        <v>40</v>
      </c>
      <c r="AO178" s="94" t="s">
        <v>40</v>
      </c>
      <c r="AP178" s="94" t="s">
        <v>40</v>
      </c>
      <c r="AQ178" s="94" t="s">
        <v>40</v>
      </c>
      <c r="AR178" s="93"/>
    </row>
    <row r="179" spans="1:44" ht="21">
      <c r="A179" t="str">
        <f>VLOOKUP(Q179,'Rotas x Madrugada'!A:C,2,0)</f>
        <v>D</v>
      </c>
      <c r="B179" t="str">
        <f>VLOOKUP(Q179,'Rotas x Madrugada'!A:C,3,0)</f>
        <v>Dep.</v>
      </c>
      <c r="D179" s="19">
        <f t="shared" si="4"/>
        <v>46158</v>
      </c>
      <c r="E179" s="19">
        <f>IF(A179="RETIRA",Z179,VLOOKUP(Q179,'Rotas x Madrugada'!A:D,4,0))</f>
        <v>46147</v>
      </c>
      <c r="F179" s="19">
        <f>IF(A179="RETIRA",Z179,Z179+2)</f>
        <v>46158</v>
      </c>
      <c r="G179" s="19" t="str">
        <f>CONCATENATE(U179,"-",V179)</f>
        <v>INC08-TF</v>
      </c>
      <c r="H179" s="19" t="str">
        <f t="shared" ca="1" si="5"/>
        <v>URGENTE</v>
      </c>
      <c r="I179" s="46">
        <f ca="1">Z179-$B$1</f>
        <v>-1</v>
      </c>
      <c r="J179" s="46">
        <f>VLOOKUP(G179,'D. Produção'!A:B,2,)</f>
        <v>2</v>
      </c>
      <c r="K179" s="95">
        <v>334424</v>
      </c>
      <c r="L179" s="96" t="s">
        <v>233</v>
      </c>
      <c r="M179" s="95">
        <v>52</v>
      </c>
      <c r="N179" s="95">
        <v>5446437</v>
      </c>
      <c r="O179" s="96" t="s">
        <v>35</v>
      </c>
      <c r="P179" s="96" t="s">
        <v>128</v>
      </c>
      <c r="Q179" s="96" t="s">
        <v>127</v>
      </c>
      <c r="R179" s="97">
        <v>2.7612000000000001</v>
      </c>
      <c r="S179" s="97">
        <v>55.223999999999997</v>
      </c>
      <c r="T179" s="95">
        <v>1</v>
      </c>
      <c r="U179" s="96" t="s">
        <v>63</v>
      </c>
      <c r="V179" s="96" t="s">
        <v>96</v>
      </c>
      <c r="W179" s="98">
        <v>1062</v>
      </c>
      <c r="X179" s="98">
        <v>2600</v>
      </c>
      <c r="Y179" s="99">
        <v>46148.454856099539</v>
      </c>
      <c r="Z179" s="100">
        <v>46156</v>
      </c>
      <c r="AA179" s="101"/>
      <c r="AB179" s="101"/>
      <c r="AC179" s="101"/>
      <c r="AD179" s="101"/>
      <c r="AE179" s="102" t="s">
        <v>40</v>
      </c>
      <c r="AF179" s="102" t="s">
        <v>40</v>
      </c>
      <c r="AG179" s="102" t="s">
        <v>40</v>
      </c>
      <c r="AH179" s="102" t="s">
        <v>40</v>
      </c>
      <c r="AI179" s="102" t="s">
        <v>40</v>
      </c>
      <c r="AJ179" s="102" t="s">
        <v>40</v>
      </c>
      <c r="AK179" s="102" t="s">
        <v>40</v>
      </c>
      <c r="AL179" s="101"/>
      <c r="AM179" s="101"/>
      <c r="AN179" s="102" t="s">
        <v>40</v>
      </c>
      <c r="AO179" s="102" t="s">
        <v>40</v>
      </c>
      <c r="AP179" s="102" t="s">
        <v>40</v>
      </c>
      <c r="AQ179" s="102" t="s">
        <v>40</v>
      </c>
      <c r="AR179" s="101"/>
    </row>
    <row r="180" spans="1:44" ht="21">
      <c r="A180" t="str">
        <f>VLOOKUP(Q180,'Rotas x Madrugada'!A:C,2,0)</f>
        <v>D</v>
      </c>
      <c r="B180" t="str">
        <f>VLOOKUP(Q180,'Rotas x Madrugada'!A:C,3,0)</f>
        <v>Dep.</v>
      </c>
      <c r="D180" s="19">
        <f t="shared" si="4"/>
        <v>46158</v>
      </c>
      <c r="E180" s="19">
        <f>IF(A180="RETIRA",Z180,VLOOKUP(Q180,'Rotas x Madrugada'!A:D,4,0))</f>
        <v>46147</v>
      </c>
      <c r="F180" s="19">
        <f>IF(A180="RETIRA",Z180,Z180+2)</f>
        <v>46158</v>
      </c>
      <c r="G180" s="19" t="str">
        <f>CONCATENATE(U180,"-",V180)</f>
        <v>INC08-TF</v>
      </c>
      <c r="H180" s="19" t="str">
        <f t="shared" ca="1" si="5"/>
        <v>URGENTE</v>
      </c>
      <c r="I180" s="46">
        <f ca="1">Z180-$B$1</f>
        <v>-1</v>
      </c>
      <c r="J180" s="46">
        <f>VLOOKUP(G180,'D. Produção'!A:B,2,)</f>
        <v>2</v>
      </c>
      <c r="K180" s="87">
        <v>334424</v>
      </c>
      <c r="L180" s="88" t="s">
        <v>234</v>
      </c>
      <c r="M180" s="87">
        <v>53</v>
      </c>
      <c r="N180" s="87">
        <v>5446438</v>
      </c>
      <c r="O180" s="88" t="s">
        <v>35</v>
      </c>
      <c r="P180" s="88" t="s">
        <v>128</v>
      </c>
      <c r="Q180" s="88" t="s">
        <v>127</v>
      </c>
      <c r="R180" s="89">
        <v>3.0289999999999999</v>
      </c>
      <c r="S180" s="89">
        <v>60.58</v>
      </c>
      <c r="T180" s="87">
        <v>1</v>
      </c>
      <c r="U180" s="88" t="s">
        <v>63</v>
      </c>
      <c r="V180" s="88" t="s">
        <v>96</v>
      </c>
      <c r="W180" s="90">
        <v>1165</v>
      </c>
      <c r="X180" s="90">
        <v>2600</v>
      </c>
      <c r="Y180" s="91">
        <v>46148.454856099539</v>
      </c>
      <c r="Z180" s="92">
        <v>46156</v>
      </c>
      <c r="AA180" s="93"/>
      <c r="AB180" s="93"/>
      <c r="AC180" s="93"/>
      <c r="AD180" s="93"/>
      <c r="AE180" s="94" t="s">
        <v>40</v>
      </c>
      <c r="AF180" s="94" t="s">
        <v>40</v>
      </c>
      <c r="AG180" s="94" t="s">
        <v>40</v>
      </c>
      <c r="AH180" s="94" t="s">
        <v>40</v>
      </c>
      <c r="AI180" s="94" t="s">
        <v>40</v>
      </c>
      <c r="AJ180" s="94" t="s">
        <v>40</v>
      </c>
      <c r="AK180" s="94" t="s">
        <v>40</v>
      </c>
      <c r="AL180" s="93"/>
      <c r="AM180" s="93"/>
      <c r="AN180" s="94" t="s">
        <v>40</v>
      </c>
      <c r="AO180" s="94" t="s">
        <v>40</v>
      </c>
      <c r="AP180" s="94" t="s">
        <v>40</v>
      </c>
      <c r="AQ180" s="94" t="s">
        <v>40</v>
      </c>
      <c r="AR180" s="93"/>
    </row>
    <row r="181" spans="1:44" ht="21">
      <c r="A181" t="str">
        <f>VLOOKUP(Q181,'Rotas x Madrugada'!A:C,2,0)</f>
        <v>D</v>
      </c>
      <c r="B181" t="str">
        <f>VLOOKUP(Q181,'Rotas x Madrugada'!A:C,3,0)</f>
        <v>Dep.</v>
      </c>
      <c r="D181" s="19">
        <f t="shared" si="4"/>
        <v>46158</v>
      </c>
      <c r="E181" s="19">
        <f>IF(A181="RETIRA",Z181,VLOOKUP(Q181,'Rotas x Madrugada'!A:D,4,0))</f>
        <v>46147</v>
      </c>
      <c r="F181" s="19">
        <f>IF(A181="RETIRA",Z181,Z181+2)</f>
        <v>46158</v>
      </c>
      <c r="G181" s="19" t="str">
        <f>CONCATENATE(U181,"-",V181)</f>
        <v>INC08-TF</v>
      </c>
      <c r="H181" s="19" t="str">
        <f t="shared" ca="1" si="5"/>
        <v>URGENTE</v>
      </c>
      <c r="I181" s="46">
        <f ca="1">Z181-$B$1</f>
        <v>-1</v>
      </c>
      <c r="J181" s="46">
        <f>VLOOKUP(G181,'D. Produção'!A:B,2,)</f>
        <v>2</v>
      </c>
      <c r="K181" s="95">
        <v>334424</v>
      </c>
      <c r="L181" s="96" t="s">
        <v>235</v>
      </c>
      <c r="M181" s="95">
        <v>54</v>
      </c>
      <c r="N181" s="95">
        <v>5446439</v>
      </c>
      <c r="O181" s="96" t="s">
        <v>35</v>
      </c>
      <c r="P181" s="96" t="s">
        <v>128</v>
      </c>
      <c r="Q181" s="96" t="s">
        <v>127</v>
      </c>
      <c r="R181" s="97">
        <v>3.0289999999999999</v>
      </c>
      <c r="S181" s="97">
        <v>60.58</v>
      </c>
      <c r="T181" s="95">
        <v>1</v>
      </c>
      <c r="U181" s="96" t="s">
        <v>63</v>
      </c>
      <c r="V181" s="96" t="s">
        <v>96</v>
      </c>
      <c r="W181" s="98">
        <v>1165</v>
      </c>
      <c r="X181" s="98">
        <v>2600</v>
      </c>
      <c r="Y181" s="99">
        <v>46148.454856099539</v>
      </c>
      <c r="Z181" s="100">
        <v>46156</v>
      </c>
      <c r="AA181" s="101"/>
      <c r="AB181" s="101"/>
      <c r="AC181" s="101"/>
      <c r="AD181" s="101"/>
      <c r="AE181" s="102" t="s">
        <v>40</v>
      </c>
      <c r="AF181" s="102" t="s">
        <v>40</v>
      </c>
      <c r="AG181" s="102" t="s">
        <v>40</v>
      </c>
      <c r="AH181" s="102" t="s">
        <v>40</v>
      </c>
      <c r="AI181" s="102" t="s">
        <v>40</v>
      </c>
      <c r="AJ181" s="102" t="s">
        <v>40</v>
      </c>
      <c r="AK181" s="102" t="s">
        <v>40</v>
      </c>
      <c r="AL181" s="101"/>
      <c r="AM181" s="101"/>
      <c r="AN181" s="102" t="s">
        <v>40</v>
      </c>
      <c r="AO181" s="102" t="s">
        <v>40</v>
      </c>
      <c r="AP181" s="102" t="s">
        <v>40</v>
      </c>
      <c r="AQ181" s="102" t="s">
        <v>40</v>
      </c>
      <c r="AR181" s="101"/>
    </row>
    <row r="182" spans="1:44" ht="21">
      <c r="A182" t="str">
        <f>VLOOKUP(Q182,'Rotas x Madrugada'!A:C,2,0)</f>
        <v>D</v>
      </c>
      <c r="B182" t="str">
        <f>VLOOKUP(Q182,'Rotas x Madrugada'!A:C,3,0)</f>
        <v>Dep.</v>
      </c>
      <c r="D182" s="19">
        <f t="shared" si="4"/>
        <v>46158</v>
      </c>
      <c r="E182" s="19">
        <f>IF(A182="RETIRA",Z182,VLOOKUP(Q182,'Rotas x Madrugada'!A:D,4,0))</f>
        <v>46147</v>
      </c>
      <c r="F182" s="19">
        <f>IF(A182="RETIRA",Z182,Z182+2)</f>
        <v>46158</v>
      </c>
      <c r="G182" s="19" t="str">
        <f>CONCATENATE(U182,"-",V182)</f>
        <v>INC08-TF</v>
      </c>
      <c r="H182" s="19" t="str">
        <f t="shared" ca="1" si="5"/>
        <v>URGENTE</v>
      </c>
      <c r="I182" s="46">
        <f ca="1">Z182-$B$1</f>
        <v>-1</v>
      </c>
      <c r="J182" s="46">
        <f>VLOOKUP(G182,'D. Produção'!A:B,2,)</f>
        <v>2</v>
      </c>
      <c r="K182" s="87">
        <v>334424</v>
      </c>
      <c r="L182" s="88" t="s">
        <v>237</v>
      </c>
      <c r="M182" s="87">
        <v>55</v>
      </c>
      <c r="N182" s="87">
        <v>5446440</v>
      </c>
      <c r="O182" s="88" t="s">
        <v>35</v>
      </c>
      <c r="P182" s="88" t="s">
        <v>128</v>
      </c>
      <c r="Q182" s="88" t="s">
        <v>127</v>
      </c>
      <c r="R182" s="89">
        <v>3.0289999999999999</v>
      </c>
      <c r="S182" s="89">
        <v>60.58</v>
      </c>
      <c r="T182" s="87">
        <v>1</v>
      </c>
      <c r="U182" s="88" t="s">
        <v>63</v>
      </c>
      <c r="V182" s="88" t="s">
        <v>96</v>
      </c>
      <c r="W182" s="90">
        <v>1165</v>
      </c>
      <c r="X182" s="90">
        <v>2600</v>
      </c>
      <c r="Y182" s="91">
        <v>46148.454856099539</v>
      </c>
      <c r="Z182" s="92">
        <v>46156</v>
      </c>
      <c r="AA182" s="93"/>
      <c r="AB182" s="93"/>
      <c r="AC182" s="93"/>
      <c r="AD182" s="93"/>
      <c r="AE182" s="94" t="s">
        <v>40</v>
      </c>
      <c r="AF182" s="94" t="s">
        <v>40</v>
      </c>
      <c r="AG182" s="94" t="s">
        <v>40</v>
      </c>
      <c r="AH182" s="94" t="s">
        <v>40</v>
      </c>
      <c r="AI182" s="94" t="s">
        <v>40</v>
      </c>
      <c r="AJ182" s="94" t="s">
        <v>40</v>
      </c>
      <c r="AK182" s="94" t="s">
        <v>40</v>
      </c>
      <c r="AL182" s="93"/>
      <c r="AM182" s="93"/>
      <c r="AN182" s="94" t="s">
        <v>40</v>
      </c>
      <c r="AO182" s="94" t="s">
        <v>40</v>
      </c>
      <c r="AP182" s="94" t="s">
        <v>40</v>
      </c>
      <c r="AQ182" s="94" t="s">
        <v>40</v>
      </c>
      <c r="AR182" s="93"/>
    </row>
    <row r="183" spans="1:44" ht="21">
      <c r="A183" t="str">
        <f>VLOOKUP(Q183,'Rotas x Madrugada'!A:C,2,0)</f>
        <v>D</v>
      </c>
      <c r="B183" t="str">
        <f>VLOOKUP(Q183,'Rotas x Madrugada'!A:C,3,0)</f>
        <v>Dep.</v>
      </c>
      <c r="D183" s="19">
        <f t="shared" si="4"/>
        <v>46158</v>
      </c>
      <c r="E183" s="19">
        <f>IF(A183="RETIRA",Z183,VLOOKUP(Q183,'Rotas x Madrugada'!A:D,4,0))</f>
        <v>46147</v>
      </c>
      <c r="F183" s="19">
        <f>IF(A183="RETIRA",Z183,Z183+2)</f>
        <v>46158</v>
      </c>
      <c r="G183" s="19" t="str">
        <f>CONCATENATE(U183,"-",V183)</f>
        <v>INC08-TF</v>
      </c>
      <c r="H183" s="19" t="str">
        <f t="shared" ca="1" si="5"/>
        <v>URGENTE</v>
      </c>
      <c r="I183" s="46">
        <f ca="1">Z183-$B$1</f>
        <v>-1</v>
      </c>
      <c r="J183" s="46">
        <f>VLOOKUP(G183,'D. Produção'!A:B,2,)</f>
        <v>2</v>
      </c>
      <c r="K183" s="95">
        <v>334424</v>
      </c>
      <c r="L183" s="96" t="s">
        <v>238</v>
      </c>
      <c r="M183" s="95">
        <v>56</v>
      </c>
      <c r="N183" s="95">
        <v>5446441</v>
      </c>
      <c r="O183" s="96" t="s">
        <v>35</v>
      </c>
      <c r="P183" s="96" t="s">
        <v>128</v>
      </c>
      <c r="Q183" s="96" t="s">
        <v>127</v>
      </c>
      <c r="R183" s="97">
        <v>3.0289999999999999</v>
      </c>
      <c r="S183" s="97">
        <v>60.58</v>
      </c>
      <c r="T183" s="95">
        <v>1</v>
      </c>
      <c r="U183" s="96" t="s">
        <v>63</v>
      </c>
      <c r="V183" s="96" t="s">
        <v>96</v>
      </c>
      <c r="W183" s="98">
        <v>1165</v>
      </c>
      <c r="X183" s="98">
        <v>2600</v>
      </c>
      <c r="Y183" s="99">
        <v>46148.454856099539</v>
      </c>
      <c r="Z183" s="100">
        <v>46156</v>
      </c>
      <c r="AA183" s="101"/>
      <c r="AB183" s="101"/>
      <c r="AC183" s="101"/>
      <c r="AD183" s="101"/>
      <c r="AE183" s="102" t="s">
        <v>40</v>
      </c>
      <c r="AF183" s="102" t="s">
        <v>40</v>
      </c>
      <c r="AG183" s="102" t="s">
        <v>40</v>
      </c>
      <c r="AH183" s="102" t="s">
        <v>40</v>
      </c>
      <c r="AI183" s="102" t="s">
        <v>40</v>
      </c>
      <c r="AJ183" s="102" t="s">
        <v>40</v>
      </c>
      <c r="AK183" s="102" t="s">
        <v>40</v>
      </c>
      <c r="AL183" s="101"/>
      <c r="AM183" s="101"/>
      <c r="AN183" s="102" t="s">
        <v>40</v>
      </c>
      <c r="AO183" s="102" t="s">
        <v>40</v>
      </c>
      <c r="AP183" s="102" t="s">
        <v>40</v>
      </c>
      <c r="AQ183" s="102" t="s">
        <v>40</v>
      </c>
      <c r="AR183" s="101"/>
    </row>
    <row r="184" spans="1:44" ht="21">
      <c r="A184" t="str">
        <f>VLOOKUP(Q184,'Rotas x Madrugada'!A:C,2,0)</f>
        <v>D</v>
      </c>
      <c r="B184" t="str">
        <f>VLOOKUP(Q184,'Rotas x Madrugada'!A:C,3,0)</f>
        <v>Dep.</v>
      </c>
      <c r="D184" s="19">
        <f t="shared" si="4"/>
        <v>46158</v>
      </c>
      <c r="E184" s="19">
        <f>IF(A184="RETIRA",Z184,VLOOKUP(Q184,'Rotas x Madrugada'!A:D,4,0))</f>
        <v>46147</v>
      </c>
      <c r="F184" s="19">
        <f>IF(A184="RETIRA",Z184,Z184+2)</f>
        <v>46158</v>
      </c>
      <c r="G184" s="19" t="str">
        <f>CONCATENATE(U184,"-",V184)</f>
        <v>INC08-TF</v>
      </c>
      <c r="H184" s="19" t="str">
        <f t="shared" ca="1" si="5"/>
        <v>URGENTE</v>
      </c>
      <c r="I184" s="46">
        <f ca="1">Z184-$B$1</f>
        <v>-1</v>
      </c>
      <c r="J184" s="46">
        <f>VLOOKUP(G184,'D. Produção'!A:B,2,)</f>
        <v>2</v>
      </c>
      <c r="K184" s="87">
        <v>334424</v>
      </c>
      <c r="L184" s="88" t="s">
        <v>239</v>
      </c>
      <c r="M184" s="87">
        <v>57</v>
      </c>
      <c r="N184" s="87">
        <v>5446442</v>
      </c>
      <c r="O184" s="88" t="s">
        <v>35</v>
      </c>
      <c r="P184" s="88" t="s">
        <v>128</v>
      </c>
      <c r="Q184" s="88" t="s">
        <v>127</v>
      </c>
      <c r="R184" s="89">
        <v>2.8938000000000001</v>
      </c>
      <c r="S184" s="89">
        <v>57.875999999999998</v>
      </c>
      <c r="T184" s="87">
        <v>1</v>
      </c>
      <c r="U184" s="88" t="s">
        <v>63</v>
      </c>
      <c r="V184" s="88" t="s">
        <v>96</v>
      </c>
      <c r="W184" s="90">
        <v>1060</v>
      </c>
      <c r="X184" s="90">
        <v>2730</v>
      </c>
      <c r="Y184" s="91">
        <v>46148.454856099539</v>
      </c>
      <c r="Z184" s="92">
        <v>46156</v>
      </c>
      <c r="AA184" s="93"/>
      <c r="AB184" s="93"/>
      <c r="AC184" s="93"/>
      <c r="AD184" s="93"/>
      <c r="AE184" s="94" t="s">
        <v>40</v>
      </c>
      <c r="AF184" s="94" t="s">
        <v>40</v>
      </c>
      <c r="AG184" s="94" t="s">
        <v>40</v>
      </c>
      <c r="AH184" s="94" t="s">
        <v>40</v>
      </c>
      <c r="AI184" s="94" t="s">
        <v>40</v>
      </c>
      <c r="AJ184" s="94" t="s">
        <v>40</v>
      </c>
      <c r="AK184" s="94" t="s">
        <v>40</v>
      </c>
      <c r="AL184" s="93"/>
      <c r="AM184" s="93"/>
      <c r="AN184" s="94" t="s">
        <v>40</v>
      </c>
      <c r="AO184" s="94" t="s">
        <v>40</v>
      </c>
      <c r="AP184" s="94" t="s">
        <v>40</v>
      </c>
      <c r="AQ184" s="94" t="s">
        <v>40</v>
      </c>
      <c r="AR184" s="93"/>
    </row>
    <row r="185" spans="1:44" ht="21">
      <c r="A185" t="str">
        <f>VLOOKUP(Q185,'Rotas x Madrugada'!A:C,2,0)</f>
        <v>D</v>
      </c>
      <c r="B185" t="str">
        <f>VLOOKUP(Q185,'Rotas x Madrugada'!A:C,3,0)</f>
        <v>Dep.</v>
      </c>
      <c r="D185" s="19">
        <f t="shared" si="4"/>
        <v>46158</v>
      </c>
      <c r="E185" s="19">
        <f>IF(A185="RETIRA",Z185,VLOOKUP(Q185,'Rotas x Madrugada'!A:D,4,0))</f>
        <v>46147</v>
      </c>
      <c r="F185" s="19">
        <f>IF(A185="RETIRA",Z185,Z185+2)</f>
        <v>46158</v>
      </c>
      <c r="G185" s="19" t="str">
        <f>CONCATENATE(U185,"-",V185)</f>
        <v>INC08-TF</v>
      </c>
      <c r="H185" s="19" t="str">
        <f t="shared" ca="1" si="5"/>
        <v>URGENTE</v>
      </c>
      <c r="I185" s="46">
        <f ca="1">Z185-$B$1</f>
        <v>-1</v>
      </c>
      <c r="J185" s="46">
        <f>VLOOKUP(G185,'D. Produção'!A:B,2,)</f>
        <v>2</v>
      </c>
      <c r="K185" s="95">
        <v>334424</v>
      </c>
      <c r="L185" s="96" t="s">
        <v>240</v>
      </c>
      <c r="M185" s="95">
        <v>58</v>
      </c>
      <c r="N185" s="95">
        <v>5446443</v>
      </c>
      <c r="O185" s="96" t="s">
        <v>35</v>
      </c>
      <c r="P185" s="96" t="s">
        <v>128</v>
      </c>
      <c r="Q185" s="96" t="s">
        <v>127</v>
      </c>
      <c r="R185" s="97">
        <v>2.8938000000000001</v>
      </c>
      <c r="S185" s="97">
        <v>57.875999999999998</v>
      </c>
      <c r="T185" s="95">
        <v>1</v>
      </c>
      <c r="U185" s="96" t="s">
        <v>63</v>
      </c>
      <c r="V185" s="96" t="s">
        <v>96</v>
      </c>
      <c r="W185" s="98">
        <v>1060</v>
      </c>
      <c r="X185" s="98">
        <v>2730</v>
      </c>
      <c r="Y185" s="99">
        <v>46148.454856099539</v>
      </c>
      <c r="Z185" s="100">
        <v>46156</v>
      </c>
      <c r="AA185" s="101"/>
      <c r="AB185" s="101"/>
      <c r="AC185" s="101"/>
      <c r="AD185" s="101"/>
      <c r="AE185" s="102" t="s">
        <v>40</v>
      </c>
      <c r="AF185" s="102" t="s">
        <v>40</v>
      </c>
      <c r="AG185" s="102" t="s">
        <v>40</v>
      </c>
      <c r="AH185" s="102" t="s">
        <v>40</v>
      </c>
      <c r="AI185" s="102" t="s">
        <v>40</v>
      </c>
      <c r="AJ185" s="102" t="s">
        <v>40</v>
      </c>
      <c r="AK185" s="102" t="s">
        <v>40</v>
      </c>
      <c r="AL185" s="101"/>
      <c r="AM185" s="101"/>
      <c r="AN185" s="102" t="s">
        <v>40</v>
      </c>
      <c r="AO185" s="102" t="s">
        <v>40</v>
      </c>
      <c r="AP185" s="102" t="s">
        <v>40</v>
      </c>
      <c r="AQ185" s="102" t="s">
        <v>40</v>
      </c>
      <c r="AR185" s="101"/>
    </row>
    <row r="186" spans="1:44" ht="21">
      <c r="A186" t="str">
        <f>VLOOKUP(Q186,'Rotas x Madrugada'!A:C,2,0)</f>
        <v>D</v>
      </c>
      <c r="B186" t="str">
        <f>VLOOKUP(Q186,'Rotas x Madrugada'!A:C,3,0)</f>
        <v>Dep.</v>
      </c>
      <c r="D186" s="19">
        <f t="shared" si="4"/>
        <v>46158</v>
      </c>
      <c r="E186" s="19">
        <f>IF(A186="RETIRA",Z186,VLOOKUP(Q186,'Rotas x Madrugada'!A:D,4,0))</f>
        <v>46147</v>
      </c>
      <c r="F186" s="19">
        <f>IF(A186="RETIRA",Z186,Z186+2)</f>
        <v>46158</v>
      </c>
      <c r="G186" s="19" t="str">
        <f>CONCATENATE(U186,"-",V186)</f>
        <v>INC08-TF</v>
      </c>
      <c r="H186" s="19" t="str">
        <f t="shared" ca="1" si="5"/>
        <v>URGENTE</v>
      </c>
      <c r="I186" s="46">
        <f ca="1">Z186-$B$1</f>
        <v>-1</v>
      </c>
      <c r="J186" s="46">
        <f>VLOOKUP(G186,'D. Produção'!A:B,2,)</f>
        <v>2</v>
      </c>
      <c r="K186" s="87">
        <v>334424</v>
      </c>
      <c r="L186" s="88" t="s">
        <v>241</v>
      </c>
      <c r="M186" s="87">
        <v>59</v>
      </c>
      <c r="N186" s="87">
        <v>5446444</v>
      </c>
      <c r="O186" s="88" t="s">
        <v>35</v>
      </c>
      <c r="P186" s="88" t="s">
        <v>128</v>
      </c>
      <c r="Q186" s="88" t="s">
        <v>127</v>
      </c>
      <c r="R186" s="89">
        <v>2.8938000000000001</v>
      </c>
      <c r="S186" s="89">
        <v>57.875999999999998</v>
      </c>
      <c r="T186" s="87">
        <v>1</v>
      </c>
      <c r="U186" s="88" t="s">
        <v>63</v>
      </c>
      <c r="V186" s="88" t="s">
        <v>96</v>
      </c>
      <c r="W186" s="90">
        <v>1060</v>
      </c>
      <c r="X186" s="90">
        <v>2730</v>
      </c>
      <c r="Y186" s="91">
        <v>46148.454856099539</v>
      </c>
      <c r="Z186" s="92">
        <v>46156</v>
      </c>
      <c r="AA186" s="93"/>
      <c r="AB186" s="93"/>
      <c r="AC186" s="93"/>
      <c r="AD186" s="93"/>
      <c r="AE186" s="94" t="s">
        <v>40</v>
      </c>
      <c r="AF186" s="94" t="s">
        <v>40</v>
      </c>
      <c r="AG186" s="94" t="s">
        <v>40</v>
      </c>
      <c r="AH186" s="94" t="s">
        <v>40</v>
      </c>
      <c r="AI186" s="94" t="s">
        <v>40</v>
      </c>
      <c r="AJ186" s="94" t="s">
        <v>40</v>
      </c>
      <c r="AK186" s="94" t="s">
        <v>40</v>
      </c>
      <c r="AL186" s="93"/>
      <c r="AM186" s="93"/>
      <c r="AN186" s="94" t="s">
        <v>40</v>
      </c>
      <c r="AO186" s="94" t="s">
        <v>40</v>
      </c>
      <c r="AP186" s="94" t="s">
        <v>40</v>
      </c>
      <c r="AQ186" s="94" t="s">
        <v>40</v>
      </c>
      <c r="AR186" s="93"/>
    </row>
    <row r="187" spans="1:44" ht="21">
      <c r="A187" t="str">
        <f>VLOOKUP(Q187,'Rotas x Madrugada'!A:C,2,0)</f>
        <v>D</v>
      </c>
      <c r="B187" t="str">
        <f>VLOOKUP(Q187,'Rotas x Madrugada'!A:C,3,0)</f>
        <v>Dep.</v>
      </c>
      <c r="D187" s="19">
        <f t="shared" si="4"/>
        <v>46158</v>
      </c>
      <c r="E187" s="19">
        <f>IF(A187="RETIRA",Z187,VLOOKUP(Q187,'Rotas x Madrugada'!A:D,4,0))</f>
        <v>46147</v>
      </c>
      <c r="F187" s="19">
        <f>IF(A187="RETIRA",Z187,Z187+2)</f>
        <v>46158</v>
      </c>
      <c r="G187" s="19" t="str">
        <f>CONCATENATE(U187,"-",V187)</f>
        <v>INC08-TF</v>
      </c>
      <c r="H187" s="19" t="str">
        <f t="shared" ca="1" si="5"/>
        <v>URGENTE</v>
      </c>
      <c r="I187" s="46">
        <f ca="1">Z187-$B$1</f>
        <v>-1</v>
      </c>
      <c r="J187" s="46">
        <f>VLOOKUP(G187,'D. Produção'!A:B,2,)</f>
        <v>2</v>
      </c>
      <c r="K187" s="95">
        <v>334424</v>
      </c>
      <c r="L187" s="96" t="s">
        <v>242</v>
      </c>
      <c r="M187" s="95">
        <v>60</v>
      </c>
      <c r="N187" s="95">
        <v>5446445</v>
      </c>
      <c r="O187" s="96" t="s">
        <v>35</v>
      </c>
      <c r="P187" s="96" t="s">
        <v>128</v>
      </c>
      <c r="Q187" s="96" t="s">
        <v>127</v>
      </c>
      <c r="R187" s="97">
        <v>2.8938000000000001</v>
      </c>
      <c r="S187" s="97">
        <v>57.875999999999998</v>
      </c>
      <c r="T187" s="95">
        <v>1</v>
      </c>
      <c r="U187" s="96" t="s">
        <v>63</v>
      </c>
      <c r="V187" s="96" t="s">
        <v>96</v>
      </c>
      <c r="W187" s="98">
        <v>1060</v>
      </c>
      <c r="X187" s="98">
        <v>2730</v>
      </c>
      <c r="Y187" s="99">
        <v>46148.454856099539</v>
      </c>
      <c r="Z187" s="100">
        <v>46156</v>
      </c>
      <c r="AA187" s="101"/>
      <c r="AB187" s="101"/>
      <c r="AC187" s="101"/>
      <c r="AD187" s="101"/>
      <c r="AE187" s="102" t="s">
        <v>40</v>
      </c>
      <c r="AF187" s="102" t="s">
        <v>40</v>
      </c>
      <c r="AG187" s="102" t="s">
        <v>40</v>
      </c>
      <c r="AH187" s="102" t="s">
        <v>40</v>
      </c>
      <c r="AI187" s="102" t="s">
        <v>40</v>
      </c>
      <c r="AJ187" s="102" t="s">
        <v>40</v>
      </c>
      <c r="AK187" s="102" t="s">
        <v>40</v>
      </c>
      <c r="AL187" s="101"/>
      <c r="AM187" s="101"/>
      <c r="AN187" s="102" t="s">
        <v>40</v>
      </c>
      <c r="AO187" s="102" t="s">
        <v>40</v>
      </c>
      <c r="AP187" s="102" t="s">
        <v>40</v>
      </c>
      <c r="AQ187" s="102" t="s">
        <v>40</v>
      </c>
      <c r="AR187" s="101"/>
    </row>
    <row r="188" spans="1:44" ht="21">
      <c r="A188" t="str">
        <f>VLOOKUP(Q188,'Rotas x Madrugada'!A:C,2,0)</f>
        <v>D</v>
      </c>
      <c r="B188" t="str">
        <f>VLOOKUP(Q188,'Rotas x Madrugada'!A:C,3,0)</f>
        <v>Dep.</v>
      </c>
      <c r="D188" s="19">
        <f t="shared" si="4"/>
        <v>46158</v>
      </c>
      <c r="E188" s="19">
        <f>IF(A188="RETIRA",Z188,VLOOKUP(Q188,'Rotas x Madrugada'!A:D,4,0))</f>
        <v>46147</v>
      </c>
      <c r="F188" s="19">
        <f>IF(A188="RETIRA",Z188,Z188+2)</f>
        <v>46158</v>
      </c>
      <c r="G188" s="19" t="str">
        <f>CONCATENATE(U188,"-",V188)</f>
        <v>INC08-TF</v>
      </c>
      <c r="H188" s="19" t="str">
        <f t="shared" ca="1" si="5"/>
        <v>URGENTE</v>
      </c>
      <c r="I188" s="46">
        <f ca="1">Z188-$B$1</f>
        <v>-1</v>
      </c>
      <c r="J188" s="46">
        <f>VLOOKUP(G188,'D. Produção'!A:B,2,)</f>
        <v>2</v>
      </c>
      <c r="K188" s="87">
        <v>334424</v>
      </c>
      <c r="L188" s="88" t="s">
        <v>42</v>
      </c>
      <c r="M188" s="87">
        <v>61</v>
      </c>
      <c r="N188" s="87">
        <v>5446446</v>
      </c>
      <c r="O188" s="88" t="s">
        <v>35</v>
      </c>
      <c r="P188" s="88" t="s">
        <v>128</v>
      </c>
      <c r="Q188" s="88" t="s">
        <v>127</v>
      </c>
      <c r="R188" s="89">
        <v>2.8938000000000001</v>
      </c>
      <c r="S188" s="89">
        <v>57.875999999999998</v>
      </c>
      <c r="T188" s="87">
        <v>1</v>
      </c>
      <c r="U188" s="88" t="s">
        <v>63</v>
      </c>
      <c r="V188" s="88" t="s">
        <v>96</v>
      </c>
      <c r="W188" s="90">
        <v>1060</v>
      </c>
      <c r="X188" s="90">
        <v>2730</v>
      </c>
      <c r="Y188" s="91">
        <v>46148.454856099539</v>
      </c>
      <c r="Z188" s="92">
        <v>46156</v>
      </c>
      <c r="AA188" s="93"/>
      <c r="AB188" s="93"/>
      <c r="AC188" s="93"/>
      <c r="AD188" s="93"/>
      <c r="AE188" s="94" t="s">
        <v>40</v>
      </c>
      <c r="AF188" s="94" t="s">
        <v>40</v>
      </c>
      <c r="AG188" s="94" t="s">
        <v>40</v>
      </c>
      <c r="AH188" s="94" t="s">
        <v>40</v>
      </c>
      <c r="AI188" s="94" t="s">
        <v>40</v>
      </c>
      <c r="AJ188" s="94" t="s">
        <v>40</v>
      </c>
      <c r="AK188" s="94" t="s">
        <v>40</v>
      </c>
      <c r="AL188" s="93"/>
      <c r="AM188" s="93"/>
      <c r="AN188" s="94" t="s">
        <v>40</v>
      </c>
      <c r="AO188" s="94" t="s">
        <v>40</v>
      </c>
      <c r="AP188" s="94" t="s">
        <v>40</v>
      </c>
      <c r="AQ188" s="94" t="s">
        <v>40</v>
      </c>
      <c r="AR188" s="93"/>
    </row>
    <row r="189" spans="1:44" ht="21">
      <c r="A189" t="str">
        <f>VLOOKUP(Q189,'Rotas x Madrugada'!A:C,2,0)</f>
        <v>D</v>
      </c>
      <c r="B189" t="str">
        <f>VLOOKUP(Q189,'Rotas x Madrugada'!A:C,3,0)</f>
        <v>Dep.</v>
      </c>
      <c r="D189" s="19">
        <f t="shared" si="4"/>
        <v>46158</v>
      </c>
      <c r="E189" s="19">
        <f>IF(A189="RETIRA",Z189,VLOOKUP(Q189,'Rotas x Madrugada'!A:D,4,0))</f>
        <v>46147</v>
      </c>
      <c r="F189" s="19">
        <f>IF(A189="RETIRA",Z189,Z189+2)</f>
        <v>46158</v>
      </c>
      <c r="G189" s="19" t="str">
        <f>CONCATENATE(U189,"-",V189)</f>
        <v>INC08-TF</v>
      </c>
      <c r="H189" s="19" t="str">
        <f t="shared" ca="1" si="5"/>
        <v>URGENTE</v>
      </c>
      <c r="I189" s="46">
        <f ca="1">Z189-$B$1</f>
        <v>-1</v>
      </c>
      <c r="J189" s="46">
        <f>VLOOKUP(G189,'D. Produção'!A:B,2,)</f>
        <v>2</v>
      </c>
      <c r="K189" s="95">
        <v>334424</v>
      </c>
      <c r="L189" s="96" t="s">
        <v>43</v>
      </c>
      <c r="M189" s="95">
        <v>62</v>
      </c>
      <c r="N189" s="95">
        <v>5446447</v>
      </c>
      <c r="O189" s="96" t="s">
        <v>35</v>
      </c>
      <c r="P189" s="96" t="s">
        <v>128</v>
      </c>
      <c r="Q189" s="96" t="s">
        <v>127</v>
      </c>
      <c r="R189" s="97">
        <v>2.8938000000000001</v>
      </c>
      <c r="S189" s="97">
        <v>57.875999999999998</v>
      </c>
      <c r="T189" s="95">
        <v>1</v>
      </c>
      <c r="U189" s="96" t="s">
        <v>63</v>
      </c>
      <c r="V189" s="96" t="s">
        <v>96</v>
      </c>
      <c r="W189" s="98">
        <v>1060</v>
      </c>
      <c r="X189" s="98">
        <v>2730</v>
      </c>
      <c r="Y189" s="99">
        <v>46148.454856099539</v>
      </c>
      <c r="Z189" s="100">
        <v>46156</v>
      </c>
      <c r="AA189" s="101"/>
      <c r="AB189" s="101"/>
      <c r="AC189" s="101"/>
      <c r="AD189" s="101"/>
      <c r="AE189" s="102" t="s">
        <v>40</v>
      </c>
      <c r="AF189" s="102" t="s">
        <v>40</v>
      </c>
      <c r="AG189" s="102" t="s">
        <v>40</v>
      </c>
      <c r="AH189" s="102" t="s">
        <v>40</v>
      </c>
      <c r="AI189" s="102" t="s">
        <v>40</v>
      </c>
      <c r="AJ189" s="102" t="s">
        <v>40</v>
      </c>
      <c r="AK189" s="102" t="s">
        <v>40</v>
      </c>
      <c r="AL189" s="101"/>
      <c r="AM189" s="101"/>
      <c r="AN189" s="102" t="s">
        <v>40</v>
      </c>
      <c r="AO189" s="102" t="s">
        <v>40</v>
      </c>
      <c r="AP189" s="102" t="s">
        <v>40</v>
      </c>
      <c r="AQ189" s="102" t="s">
        <v>40</v>
      </c>
      <c r="AR189" s="101"/>
    </row>
    <row r="190" spans="1:44" ht="21">
      <c r="A190" t="str">
        <f>VLOOKUP(Q190,'Rotas x Madrugada'!A:C,2,0)</f>
        <v>D</v>
      </c>
      <c r="B190" t="str">
        <f>VLOOKUP(Q190,'Rotas x Madrugada'!A:C,3,0)</f>
        <v>Dep.</v>
      </c>
      <c r="D190" s="19">
        <f t="shared" si="4"/>
        <v>46158</v>
      </c>
      <c r="E190" s="19">
        <f>IF(A190="RETIRA",Z190,VLOOKUP(Q190,'Rotas x Madrugada'!A:D,4,0))</f>
        <v>46147</v>
      </c>
      <c r="F190" s="19">
        <f>IF(A190="RETIRA",Z190,Z190+2)</f>
        <v>46158</v>
      </c>
      <c r="G190" s="19" t="str">
        <f>CONCATENATE(U190,"-",V190)</f>
        <v>INC08-TF</v>
      </c>
      <c r="H190" s="19" t="str">
        <f t="shared" ca="1" si="5"/>
        <v>URGENTE</v>
      </c>
      <c r="I190" s="46">
        <f ca="1">Z190-$B$1</f>
        <v>-1</v>
      </c>
      <c r="J190" s="46">
        <f>VLOOKUP(G190,'D. Produção'!A:B,2,)</f>
        <v>2</v>
      </c>
      <c r="K190" s="87">
        <v>334424</v>
      </c>
      <c r="L190" s="88" t="s">
        <v>44</v>
      </c>
      <c r="M190" s="87">
        <v>63</v>
      </c>
      <c r="N190" s="87">
        <v>5446448</v>
      </c>
      <c r="O190" s="88" t="s">
        <v>35</v>
      </c>
      <c r="P190" s="88" t="s">
        <v>128</v>
      </c>
      <c r="Q190" s="88" t="s">
        <v>127</v>
      </c>
      <c r="R190" s="89">
        <v>2.8938000000000001</v>
      </c>
      <c r="S190" s="89">
        <v>57.875999999999998</v>
      </c>
      <c r="T190" s="87">
        <v>1</v>
      </c>
      <c r="U190" s="88" t="s">
        <v>63</v>
      </c>
      <c r="V190" s="88" t="s">
        <v>96</v>
      </c>
      <c r="W190" s="90">
        <v>1060</v>
      </c>
      <c r="X190" s="90">
        <v>2730</v>
      </c>
      <c r="Y190" s="91">
        <v>46148.454856099539</v>
      </c>
      <c r="Z190" s="92">
        <v>46156</v>
      </c>
      <c r="AA190" s="93"/>
      <c r="AB190" s="93"/>
      <c r="AC190" s="93"/>
      <c r="AD190" s="93"/>
      <c r="AE190" s="94" t="s">
        <v>40</v>
      </c>
      <c r="AF190" s="94" t="s">
        <v>40</v>
      </c>
      <c r="AG190" s="94" t="s">
        <v>40</v>
      </c>
      <c r="AH190" s="94" t="s">
        <v>40</v>
      </c>
      <c r="AI190" s="94" t="s">
        <v>40</v>
      </c>
      <c r="AJ190" s="94" t="s">
        <v>40</v>
      </c>
      <c r="AK190" s="94" t="s">
        <v>40</v>
      </c>
      <c r="AL190" s="93"/>
      <c r="AM190" s="93"/>
      <c r="AN190" s="94" t="s">
        <v>40</v>
      </c>
      <c r="AO190" s="94" t="s">
        <v>40</v>
      </c>
      <c r="AP190" s="94" t="s">
        <v>40</v>
      </c>
      <c r="AQ190" s="94" t="s">
        <v>40</v>
      </c>
      <c r="AR190" s="93"/>
    </row>
    <row r="191" spans="1:44" ht="21">
      <c r="A191" t="str">
        <f>VLOOKUP(Q191,'Rotas x Madrugada'!A:C,2,0)</f>
        <v>D</v>
      </c>
      <c r="B191" t="str">
        <f>VLOOKUP(Q191,'Rotas x Madrugada'!A:C,3,0)</f>
        <v>Dep.</v>
      </c>
      <c r="D191" s="19">
        <f t="shared" si="4"/>
        <v>46158</v>
      </c>
      <c r="E191" s="19">
        <f>IF(A191="RETIRA",Z191,VLOOKUP(Q191,'Rotas x Madrugada'!A:D,4,0))</f>
        <v>46147</v>
      </c>
      <c r="F191" s="19">
        <f>IF(A191="RETIRA",Z191,Z191+2)</f>
        <v>46158</v>
      </c>
      <c r="G191" s="19" t="str">
        <f>CONCATENATE(U191,"-",V191)</f>
        <v>INC08-TF</v>
      </c>
      <c r="H191" s="19" t="str">
        <f t="shared" ca="1" si="5"/>
        <v>URGENTE</v>
      </c>
      <c r="I191" s="46">
        <f ca="1">Z191-$B$1</f>
        <v>-1</v>
      </c>
      <c r="J191" s="46">
        <f>VLOOKUP(G191,'D. Produção'!A:B,2,)</f>
        <v>2</v>
      </c>
      <c r="K191" s="95">
        <v>334424</v>
      </c>
      <c r="L191" s="96" t="s">
        <v>45</v>
      </c>
      <c r="M191" s="95">
        <v>64</v>
      </c>
      <c r="N191" s="95">
        <v>5446449</v>
      </c>
      <c r="O191" s="96" t="s">
        <v>35</v>
      </c>
      <c r="P191" s="96" t="s">
        <v>128</v>
      </c>
      <c r="Q191" s="96" t="s">
        <v>127</v>
      </c>
      <c r="R191" s="97">
        <v>3.1804000000000001</v>
      </c>
      <c r="S191" s="97">
        <v>63.609000000000002</v>
      </c>
      <c r="T191" s="95">
        <v>1</v>
      </c>
      <c r="U191" s="96" t="s">
        <v>63</v>
      </c>
      <c r="V191" s="96" t="s">
        <v>96</v>
      </c>
      <c r="W191" s="98">
        <v>1165</v>
      </c>
      <c r="X191" s="98">
        <v>2730</v>
      </c>
      <c r="Y191" s="99">
        <v>46148.454856099539</v>
      </c>
      <c r="Z191" s="100">
        <v>46156</v>
      </c>
      <c r="AA191" s="101"/>
      <c r="AB191" s="101"/>
      <c r="AC191" s="101"/>
      <c r="AD191" s="101"/>
      <c r="AE191" s="102" t="s">
        <v>40</v>
      </c>
      <c r="AF191" s="102" t="s">
        <v>40</v>
      </c>
      <c r="AG191" s="102" t="s">
        <v>40</v>
      </c>
      <c r="AH191" s="102" t="s">
        <v>40</v>
      </c>
      <c r="AI191" s="102" t="s">
        <v>40</v>
      </c>
      <c r="AJ191" s="102" t="s">
        <v>40</v>
      </c>
      <c r="AK191" s="102" t="s">
        <v>40</v>
      </c>
      <c r="AL191" s="101"/>
      <c r="AM191" s="101"/>
      <c r="AN191" s="102" t="s">
        <v>40</v>
      </c>
      <c r="AO191" s="102" t="s">
        <v>40</v>
      </c>
      <c r="AP191" s="102" t="s">
        <v>40</v>
      </c>
      <c r="AQ191" s="102" t="s">
        <v>40</v>
      </c>
      <c r="AR191" s="101"/>
    </row>
    <row r="192" spans="1:44" ht="21">
      <c r="A192" t="str">
        <f>VLOOKUP(Q192,'Rotas x Madrugada'!A:C,2,0)</f>
        <v>D</v>
      </c>
      <c r="B192" t="str">
        <f>VLOOKUP(Q192,'Rotas x Madrugada'!A:C,3,0)</f>
        <v>Dep.</v>
      </c>
      <c r="D192" s="19">
        <f t="shared" si="4"/>
        <v>46158</v>
      </c>
      <c r="E192" s="19">
        <f>IF(A192="RETIRA",Z192,VLOOKUP(Q192,'Rotas x Madrugada'!A:D,4,0))</f>
        <v>46147</v>
      </c>
      <c r="F192" s="19">
        <f>IF(A192="RETIRA",Z192,Z192+2)</f>
        <v>46158</v>
      </c>
      <c r="G192" s="19" t="str">
        <f>CONCATENATE(U192,"-",V192)</f>
        <v>INC08-TF</v>
      </c>
      <c r="H192" s="19" t="str">
        <f t="shared" ca="1" si="5"/>
        <v>URGENTE</v>
      </c>
      <c r="I192" s="46">
        <f ca="1">Z192-$B$1</f>
        <v>-1</v>
      </c>
      <c r="J192" s="46">
        <f>VLOOKUP(G192,'D. Produção'!A:B,2,)</f>
        <v>2</v>
      </c>
      <c r="K192" s="87">
        <v>334424</v>
      </c>
      <c r="L192" s="88" t="s">
        <v>46</v>
      </c>
      <c r="M192" s="87">
        <v>65</v>
      </c>
      <c r="N192" s="87">
        <v>5446450</v>
      </c>
      <c r="O192" s="88" t="s">
        <v>35</v>
      </c>
      <c r="P192" s="88" t="s">
        <v>128</v>
      </c>
      <c r="Q192" s="88" t="s">
        <v>127</v>
      </c>
      <c r="R192" s="89">
        <v>3.1804000000000001</v>
      </c>
      <c r="S192" s="89">
        <v>63.609000000000002</v>
      </c>
      <c r="T192" s="87">
        <v>1</v>
      </c>
      <c r="U192" s="88" t="s">
        <v>63</v>
      </c>
      <c r="V192" s="88" t="s">
        <v>96</v>
      </c>
      <c r="W192" s="90">
        <v>1165</v>
      </c>
      <c r="X192" s="90">
        <v>2730</v>
      </c>
      <c r="Y192" s="91">
        <v>46148.454856099539</v>
      </c>
      <c r="Z192" s="92">
        <v>46156</v>
      </c>
      <c r="AA192" s="93"/>
      <c r="AB192" s="93"/>
      <c r="AC192" s="93"/>
      <c r="AD192" s="93"/>
      <c r="AE192" s="94" t="s">
        <v>40</v>
      </c>
      <c r="AF192" s="94" t="s">
        <v>40</v>
      </c>
      <c r="AG192" s="94" t="s">
        <v>40</v>
      </c>
      <c r="AH192" s="94" t="s">
        <v>40</v>
      </c>
      <c r="AI192" s="94" t="s">
        <v>40</v>
      </c>
      <c r="AJ192" s="94" t="s">
        <v>40</v>
      </c>
      <c r="AK192" s="94" t="s">
        <v>40</v>
      </c>
      <c r="AL192" s="93"/>
      <c r="AM192" s="93"/>
      <c r="AN192" s="94" t="s">
        <v>40</v>
      </c>
      <c r="AO192" s="94" t="s">
        <v>40</v>
      </c>
      <c r="AP192" s="94" t="s">
        <v>40</v>
      </c>
      <c r="AQ192" s="94" t="s">
        <v>40</v>
      </c>
      <c r="AR192" s="93"/>
    </row>
    <row r="193" spans="1:44" ht="21">
      <c r="A193" t="str">
        <f>VLOOKUP(Q193,'Rotas x Madrugada'!A:C,2,0)</f>
        <v>D</v>
      </c>
      <c r="B193" t="str">
        <f>VLOOKUP(Q193,'Rotas x Madrugada'!A:C,3,0)</f>
        <v>Dep.</v>
      </c>
      <c r="D193" s="19">
        <f t="shared" si="4"/>
        <v>46158</v>
      </c>
      <c r="E193" s="19">
        <f>IF(A193="RETIRA",Z193,VLOOKUP(Q193,'Rotas x Madrugada'!A:D,4,0))</f>
        <v>46147</v>
      </c>
      <c r="F193" s="19">
        <f>IF(A193="RETIRA",Z193,Z193+2)</f>
        <v>46158</v>
      </c>
      <c r="G193" s="19" t="str">
        <f>CONCATENATE(U193,"-",V193)</f>
        <v>INC08-TF</v>
      </c>
      <c r="H193" s="19" t="str">
        <f t="shared" ca="1" si="5"/>
        <v>URGENTE</v>
      </c>
      <c r="I193" s="46">
        <f ca="1">Z193-$B$1</f>
        <v>-1</v>
      </c>
      <c r="J193" s="46">
        <f>VLOOKUP(G193,'D. Produção'!A:B,2,)</f>
        <v>2</v>
      </c>
      <c r="K193" s="95">
        <v>334424</v>
      </c>
      <c r="L193" s="96" t="s">
        <v>47</v>
      </c>
      <c r="M193" s="95">
        <v>66</v>
      </c>
      <c r="N193" s="95">
        <v>5446451</v>
      </c>
      <c r="O193" s="96" t="s">
        <v>35</v>
      </c>
      <c r="P193" s="96" t="s">
        <v>128</v>
      </c>
      <c r="Q193" s="96" t="s">
        <v>127</v>
      </c>
      <c r="R193" s="97">
        <v>3.1804000000000001</v>
      </c>
      <c r="S193" s="97">
        <v>63.609000000000002</v>
      </c>
      <c r="T193" s="95">
        <v>1</v>
      </c>
      <c r="U193" s="96" t="s">
        <v>63</v>
      </c>
      <c r="V193" s="96" t="s">
        <v>96</v>
      </c>
      <c r="W193" s="98">
        <v>1165</v>
      </c>
      <c r="X193" s="98">
        <v>2730</v>
      </c>
      <c r="Y193" s="99">
        <v>46148.454856099539</v>
      </c>
      <c r="Z193" s="100">
        <v>46156</v>
      </c>
      <c r="AA193" s="101"/>
      <c r="AB193" s="101"/>
      <c r="AC193" s="101"/>
      <c r="AD193" s="101"/>
      <c r="AE193" s="102" t="s">
        <v>40</v>
      </c>
      <c r="AF193" s="102" t="s">
        <v>40</v>
      </c>
      <c r="AG193" s="102" t="s">
        <v>40</v>
      </c>
      <c r="AH193" s="102" t="s">
        <v>40</v>
      </c>
      <c r="AI193" s="102" t="s">
        <v>40</v>
      </c>
      <c r="AJ193" s="102" t="s">
        <v>40</v>
      </c>
      <c r="AK193" s="102" t="s">
        <v>40</v>
      </c>
      <c r="AL193" s="101"/>
      <c r="AM193" s="101"/>
      <c r="AN193" s="102" t="s">
        <v>40</v>
      </c>
      <c r="AO193" s="102" t="s">
        <v>40</v>
      </c>
      <c r="AP193" s="102" t="s">
        <v>40</v>
      </c>
      <c r="AQ193" s="102" t="s">
        <v>40</v>
      </c>
      <c r="AR193" s="101"/>
    </row>
    <row r="194" spans="1:44" ht="21">
      <c r="A194" t="str">
        <f>VLOOKUP(Q194,'Rotas x Madrugada'!A:C,2,0)</f>
        <v>D</v>
      </c>
      <c r="B194" t="str">
        <f>VLOOKUP(Q194,'Rotas x Madrugada'!A:C,3,0)</f>
        <v>Dep.</v>
      </c>
      <c r="D194" s="19">
        <f t="shared" si="4"/>
        <v>46158</v>
      </c>
      <c r="E194" s="19">
        <f>IF(A194="RETIRA",Z194,VLOOKUP(Q194,'Rotas x Madrugada'!A:D,4,0))</f>
        <v>46147</v>
      </c>
      <c r="F194" s="19">
        <f>IF(A194="RETIRA",Z194,Z194+2)</f>
        <v>46158</v>
      </c>
      <c r="G194" s="19" t="str">
        <f>CONCATENATE(U194,"-",V194)</f>
        <v>INC08-TF</v>
      </c>
      <c r="H194" s="19" t="str">
        <f t="shared" ca="1" si="5"/>
        <v>URGENTE</v>
      </c>
      <c r="I194" s="46">
        <f ca="1">Z194-$B$1</f>
        <v>-1</v>
      </c>
      <c r="J194" s="46">
        <f>VLOOKUP(G194,'D. Produção'!A:B,2,)</f>
        <v>2</v>
      </c>
      <c r="K194" s="87">
        <v>334424</v>
      </c>
      <c r="L194" s="88" t="s">
        <v>48</v>
      </c>
      <c r="M194" s="87">
        <v>67</v>
      </c>
      <c r="N194" s="87">
        <v>5446452</v>
      </c>
      <c r="O194" s="88" t="s">
        <v>35</v>
      </c>
      <c r="P194" s="88" t="s">
        <v>128</v>
      </c>
      <c r="Q194" s="88" t="s">
        <v>127</v>
      </c>
      <c r="R194" s="89">
        <v>3.1804000000000001</v>
      </c>
      <c r="S194" s="89">
        <v>63.609000000000002</v>
      </c>
      <c r="T194" s="87">
        <v>1</v>
      </c>
      <c r="U194" s="88" t="s">
        <v>63</v>
      </c>
      <c r="V194" s="88" t="s">
        <v>96</v>
      </c>
      <c r="W194" s="90">
        <v>1165</v>
      </c>
      <c r="X194" s="90">
        <v>2730</v>
      </c>
      <c r="Y194" s="91">
        <v>46148.454856099539</v>
      </c>
      <c r="Z194" s="92">
        <v>46156</v>
      </c>
      <c r="AA194" s="93"/>
      <c r="AB194" s="93"/>
      <c r="AC194" s="93"/>
      <c r="AD194" s="93"/>
      <c r="AE194" s="94" t="s">
        <v>40</v>
      </c>
      <c r="AF194" s="94" t="s">
        <v>40</v>
      </c>
      <c r="AG194" s="94" t="s">
        <v>40</v>
      </c>
      <c r="AH194" s="94" t="s">
        <v>40</v>
      </c>
      <c r="AI194" s="94" t="s">
        <v>40</v>
      </c>
      <c r="AJ194" s="94" t="s">
        <v>40</v>
      </c>
      <c r="AK194" s="94" t="s">
        <v>40</v>
      </c>
      <c r="AL194" s="93"/>
      <c r="AM194" s="93"/>
      <c r="AN194" s="94" t="s">
        <v>40</v>
      </c>
      <c r="AO194" s="94" t="s">
        <v>40</v>
      </c>
      <c r="AP194" s="94" t="s">
        <v>40</v>
      </c>
      <c r="AQ194" s="94" t="s">
        <v>40</v>
      </c>
      <c r="AR194" s="93"/>
    </row>
    <row r="195" spans="1:44">
      <c r="A195" t="str">
        <f>VLOOKUP(Q195,'Rotas x Madrugada'!A:C,2,0)</f>
        <v>D</v>
      </c>
      <c r="B195" t="str">
        <f>VLOOKUP(Q195,'Rotas x Madrugada'!A:C,3,0)</f>
        <v>Dep.</v>
      </c>
      <c r="D195" s="19">
        <f t="shared" si="4"/>
        <v>46158</v>
      </c>
      <c r="E195" s="19">
        <f>IF(A195="RETIRA",Z195,VLOOKUP(Q195,'Rotas x Madrugada'!A:D,4,0))</f>
        <v>46147</v>
      </c>
      <c r="F195" s="19">
        <f>IF(A195="RETIRA",Z195,Z195+2)</f>
        <v>46158</v>
      </c>
      <c r="G195" s="19" t="str">
        <f>CONCATENATE(U195,"-",V195)</f>
        <v>INC08-PCB</v>
      </c>
      <c r="H195" s="19" t="str">
        <f t="shared" ca="1" si="5"/>
        <v>URGENTE</v>
      </c>
      <c r="I195" s="46">
        <f ca="1">Z195-$B$1</f>
        <v>-1</v>
      </c>
      <c r="J195" s="46">
        <f>VLOOKUP(G195,'D. Produção'!A:B,2,)</f>
        <v>2</v>
      </c>
      <c r="K195" s="95">
        <v>334496</v>
      </c>
      <c r="L195" s="96" t="s">
        <v>78</v>
      </c>
      <c r="M195" s="95">
        <v>1</v>
      </c>
      <c r="N195" s="95">
        <v>5447311</v>
      </c>
      <c r="O195" s="96" t="s">
        <v>35</v>
      </c>
      <c r="P195" s="96" t="s">
        <v>126</v>
      </c>
      <c r="Q195" s="96" t="s">
        <v>127</v>
      </c>
      <c r="R195" s="97">
        <v>1.222</v>
      </c>
      <c r="S195" s="97">
        <v>24.44</v>
      </c>
      <c r="T195" s="95">
        <v>1</v>
      </c>
      <c r="U195" s="96" t="s">
        <v>63</v>
      </c>
      <c r="V195" s="96" t="s">
        <v>79</v>
      </c>
      <c r="W195" s="98">
        <v>650</v>
      </c>
      <c r="X195" s="98">
        <v>1880</v>
      </c>
      <c r="Y195" s="99">
        <v>46148.565857905094</v>
      </c>
      <c r="Z195" s="100">
        <v>46156</v>
      </c>
      <c r="AA195" s="101"/>
      <c r="AB195" s="101"/>
      <c r="AC195" s="101"/>
      <c r="AD195" s="101"/>
      <c r="AE195" s="101"/>
      <c r="AF195" s="101"/>
      <c r="AG195" s="101"/>
      <c r="AH195" s="101"/>
      <c r="AI195" s="102" t="s">
        <v>40</v>
      </c>
      <c r="AJ195" s="102" t="s">
        <v>40</v>
      </c>
      <c r="AK195" s="102" t="s">
        <v>40</v>
      </c>
      <c r="AL195" s="102" t="s">
        <v>40</v>
      </c>
      <c r="AM195" s="101"/>
      <c r="AN195" s="102" t="s">
        <v>40</v>
      </c>
      <c r="AO195" s="102" t="s">
        <v>40</v>
      </c>
      <c r="AP195" s="102" t="s">
        <v>40</v>
      </c>
      <c r="AQ195" s="102" t="s">
        <v>40</v>
      </c>
      <c r="AR195" s="101"/>
    </row>
    <row r="196" spans="1:44">
      <c r="A196" t="str">
        <f>VLOOKUP(Q196,'Rotas x Madrugada'!A:C,2,0)</f>
        <v>D</v>
      </c>
      <c r="B196" t="str">
        <f>VLOOKUP(Q196,'Rotas x Madrugada'!A:C,3,0)</f>
        <v>Dep.</v>
      </c>
      <c r="D196" s="19">
        <f t="shared" ref="D196:D259" si="6">IF(E196&gt;F196,E196,F196)</f>
        <v>46158</v>
      </c>
      <c r="E196" s="19">
        <f>IF(A196="RETIRA",Z196,VLOOKUP(Q196,'Rotas x Madrugada'!A:D,4,0))</f>
        <v>46147</v>
      </c>
      <c r="F196" s="19">
        <f>IF(A196="RETIRA",Z196,Z196+2)</f>
        <v>46158</v>
      </c>
      <c r="G196" s="19" t="str">
        <f>CONCATENATE(U196,"-",V196)</f>
        <v>INC08-FB</v>
      </c>
      <c r="H196" s="19" t="str">
        <f t="shared" ca="1" si="5"/>
        <v>URGENTE</v>
      </c>
      <c r="I196" s="46">
        <f ca="1">Z196-$B$1</f>
        <v>-1</v>
      </c>
      <c r="J196" s="46">
        <f>VLOOKUP(G196,'D. Produção'!A:B,2,)</f>
        <v>2</v>
      </c>
      <c r="K196" s="87">
        <v>334496</v>
      </c>
      <c r="L196" s="88" t="s">
        <v>80</v>
      </c>
      <c r="M196" s="87">
        <v>2</v>
      </c>
      <c r="N196" s="87">
        <v>5447312</v>
      </c>
      <c r="O196" s="88" t="s">
        <v>35</v>
      </c>
      <c r="P196" s="88" t="s">
        <v>126</v>
      </c>
      <c r="Q196" s="88" t="s">
        <v>127</v>
      </c>
      <c r="R196" s="89">
        <v>1.1992</v>
      </c>
      <c r="S196" s="89">
        <v>23.984999999999999</v>
      </c>
      <c r="T196" s="87">
        <v>1</v>
      </c>
      <c r="U196" s="88" t="s">
        <v>63</v>
      </c>
      <c r="V196" s="88" t="s">
        <v>64</v>
      </c>
      <c r="W196" s="90">
        <v>650</v>
      </c>
      <c r="X196" s="90">
        <v>1845</v>
      </c>
      <c r="Y196" s="91">
        <v>46148.565857905094</v>
      </c>
      <c r="Z196" s="92">
        <v>46156</v>
      </c>
      <c r="AA196" s="93"/>
      <c r="AB196" s="93"/>
      <c r="AC196" s="93"/>
      <c r="AD196" s="93"/>
      <c r="AE196" s="94" t="s">
        <v>40</v>
      </c>
      <c r="AF196" s="94" t="s">
        <v>40</v>
      </c>
      <c r="AG196" s="94" t="s">
        <v>40</v>
      </c>
      <c r="AH196" s="94" t="s">
        <v>40</v>
      </c>
      <c r="AI196" s="94" t="s">
        <v>40</v>
      </c>
      <c r="AJ196" s="94" t="s">
        <v>40</v>
      </c>
      <c r="AK196" s="94" t="s">
        <v>40</v>
      </c>
      <c r="AL196" s="94" t="s">
        <v>40</v>
      </c>
      <c r="AM196" s="93"/>
      <c r="AN196" s="94" t="s">
        <v>40</v>
      </c>
      <c r="AO196" s="94" t="s">
        <v>40</v>
      </c>
      <c r="AP196" s="94" t="s">
        <v>40</v>
      </c>
      <c r="AQ196" s="94" t="s">
        <v>40</v>
      </c>
      <c r="AR196" s="93"/>
    </row>
    <row r="197" spans="1:44" ht="21">
      <c r="A197" t="str">
        <f>VLOOKUP(Q197,'Rotas x Madrugada'!A:C,2,0)</f>
        <v>D</v>
      </c>
      <c r="B197" t="str">
        <f>VLOOKUP(Q197,'Rotas x Madrugada'!A:C,3,0)</f>
        <v>Dep.</v>
      </c>
      <c r="D197" s="19">
        <f t="shared" si="6"/>
        <v>46158</v>
      </c>
      <c r="E197" s="19">
        <f>IF(A197="RETIRA",Z197,VLOOKUP(Q197,'Rotas x Madrugada'!A:D,4,0))</f>
        <v>46147</v>
      </c>
      <c r="F197" s="19">
        <f>IF(A197="RETIRA",Z197,Z197+2)</f>
        <v>46158</v>
      </c>
      <c r="G197" s="19" t="str">
        <f>CONCATENATE(U197,"-",V197)</f>
        <v>INC08-TE12</v>
      </c>
      <c r="H197" s="19" t="str">
        <f t="shared" ref="H197:H260" ca="1" si="7">IF(I197&lt;-10,"PROBLEMA",IF(I197&lt;J197,"URGENTE",IF(I197=J197,"PRODUZIR","OK")))</f>
        <v>URGENTE</v>
      </c>
      <c r="I197" s="46">
        <f ca="1">Z197-$B$1</f>
        <v>-1</v>
      </c>
      <c r="J197" s="46">
        <f>VLOOKUP(G197,'D. Produção'!A:B,2,)</f>
        <v>2</v>
      </c>
      <c r="K197" s="95">
        <v>334509</v>
      </c>
      <c r="L197" s="96" t="s">
        <v>78</v>
      </c>
      <c r="M197" s="95">
        <v>1</v>
      </c>
      <c r="N197" s="95">
        <v>5447404</v>
      </c>
      <c r="O197" s="96" t="s">
        <v>35</v>
      </c>
      <c r="P197" s="96" t="s">
        <v>128</v>
      </c>
      <c r="Q197" s="96" t="s">
        <v>127</v>
      </c>
      <c r="R197" s="97">
        <v>0.27089999999999997</v>
      </c>
      <c r="S197" s="97">
        <v>5.4180000000000001</v>
      </c>
      <c r="T197" s="95">
        <v>1</v>
      </c>
      <c r="U197" s="96" t="s">
        <v>63</v>
      </c>
      <c r="V197" s="96" t="s">
        <v>120</v>
      </c>
      <c r="W197" s="98">
        <v>430</v>
      </c>
      <c r="X197" s="98">
        <v>630</v>
      </c>
      <c r="Y197" s="99">
        <v>46148.57510613426</v>
      </c>
      <c r="Z197" s="100">
        <v>46156</v>
      </c>
      <c r="AA197" s="101"/>
      <c r="AB197" s="101"/>
      <c r="AC197" s="101"/>
      <c r="AD197" s="101"/>
      <c r="AE197" s="101"/>
      <c r="AF197" s="101"/>
      <c r="AG197" s="101"/>
      <c r="AH197" s="101"/>
      <c r="AI197" s="102" t="s">
        <v>40</v>
      </c>
      <c r="AJ197" s="102" t="s">
        <v>40</v>
      </c>
      <c r="AK197" s="102" t="s">
        <v>40</v>
      </c>
      <c r="AL197" s="101"/>
      <c r="AM197" s="101"/>
      <c r="AN197" s="102" t="s">
        <v>40</v>
      </c>
      <c r="AO197" s="102" t="s">
        <v>40</v>
      </c>
      <c r="AP197" s="102" t="s">
        <v>40</v>
      </c>
      <c r="AQ197" s="102" t="s">
        <v>40</v>
      </c>
      <c r="AR197" s="101"/>
    </row>
    <row r="198" spans="1:44" ht="21">
      <c r="A198" t="str">
        <f>VLOOKUP(Q198,'Rotas x Madrugada'!A:C,2,0)</f>
        <v>Retira</v>
      </c>
      <c r="B198" t="str">
        <f>VLOOKUP(Q198,'Rotas x Madrugada'!A:C,3,0)</f>
        <v>Não</v>
      </c>
      <c r="D198" s="19">
        <f t="shared" si="6"/>
        <v>46156</v>
      </c>
      <c r="E198" s="19">
        <f>IF(A198="RETIRA",Z198,VLOOKUP(Q198,'Rotas x Madrugada'!A:D,4,0))</f>
        <v>46156</v>
      </c>
      <c r="F198" s="19">
        <f>IF(A198="RETIRA",Z198,Z198+2)</f>
        <v>46156</v>
      </c>
      <c r="G198" s="19" t="str">
        <f>CONCATENATE(U198,"-",V198)</f>
        <v>INC08-TE12</v>
      </c>
      <c r="H198" s="19" t="str">
        <f t="shared" ca="1" si="7"/>
        <v>URGENTE</v>
      </c>
      <c r="I198" s="46">
        <f ca="1">Z198-$B$1</f>
        <v>-1</v>
      </c>
      <c r="J198" s="46">
        <f>VLOOKUP(G198,'D. Produção'!A:B,2,)</f>
        <v>2</v>
      </c>
      <c r="K198" s="87">
        <v>334637</v>
      </c>
      <c r="L198" s="88" t="s">
        <v>172</v>
      </c>
      <c r="M198" s="87">
        <v>6</v>
      </c>
      <c r="N198" s="87">
        <v>5448051</v>
      </c>
      <c r="O198" s="88" t="s">
        <v>35</v>
      </c>
      <c r="P198" s="88" t="s">
        <v>690</v>
      </c>
      <c r="Q198" s="88" t="s">
        <v>62</v>
      </c>
      <c r="R198" s="89">
        <v>0.624</v>
      </c>
      <c r="S198" s="89">
        <v>12.48</v>
      </c>
      <c r="T198" s="87">
        <v>1</v>
      </c>
      <c r="U198" s="88" t="s">
        <v>63</v>
      </c>
      <c r="V198" s="88" t="s">
        <v>120</v>
      </c>
      <c r="W198" s="90">
        <v>640</v>
      </c>
      <c r="X198" s="90">
        <v>975</v>
      </c>
      <c r="Y198" s="91">
        <v>46148.740439004629</v>
      </c>
      <c r="Z198" s="92">
        <v>46156</v>
      </c>
      <c r="AA198" s="93"/>
      <c r="AB198" s="93"/>
      <c r="AC198" s="93"/>
      <c r="AD198" s="93"/>
      <c r="AE198" s="93"/>
      <c r="AF198" s="93"/>
      <c r="AG198" s="93"/>
      <c r="AH198" s="93"/>
      <c r="AI198" s="94" t="s">
        <v>40</v>
      </c>
      <c r="AJ198" s="94" t="s">
        <v>40</v>
      </c>
      <c r="AK198" s="94" t="s">
        <v>40</v>
      </c>
      <c r="AL198" s="93"/>
      <c r="AM198" s="93"/>
      <c r="AN198" s="94" t="s">
        <v>40</v>
      </c>
      <c r="AO198" s="94" t="s">
        <v>40</v>
      </c>
      <c r="AP198" s="94" t="s">
        <v>40</v>
      </c>
      <c r="AQ198" s="94" t="s">
        <v>40</v>
      </c>
      <c r="AR198" s="91">
        <v>46156.585652118054</v>
      </c>
    </row>
    <row r="199" spans="1:44">
      <c r="A199" t="str">
        <f>VLOOKUP(Q199,'Rotas x Madrugada'!A:C,2,0)</f>
        <v>D</v>
      </c>
      <c r="B199" t="str">
        <f>VLOOKUP(Q199,'Rotas x Madrugada'!A:C,3,0)</f>
        <v>Dep.</v>
      </c>
      <c r="D199" s="19">
        <f t="shared" si="6"/>
        <v>46158</v>
      </c>
      <c r="E199" s="19">
        <f>IF(A199="RETIRA",Z199,VLOOKUP(Q199,'Rotas x Madrugada'!A:D,4,0))</f>
        <v>46147</v>
      </c>
      <c r="F199" s="19">
        <f>IF(A199="RETIRA",Z199,Z199+2)</f>
        <v>46158</v>
      </c>
      <c r="G199" s="19" t="str">
        <f>CONCATENATE(U199,"-",V199)</f>
        <v>INC08-TE12</v>
      </c>
      <c r="H199" s="19" t="str">
        <f t="shared" ca="1" si="7"/>
        <v>URGENTE</v>
      </c>
      <c r="I199" s="46">
        <f ca="1">Z199-$B$1</f>
        <v>-1</v>
      </c>
      <c r="J199" s="46">
        <f>VLOOKUP(G199,'D. Produção'!A:B,2,)</f>
        <v>2</v>
      </c>
      <c r="K199" s="95">
        <v>334716</v>
      </c>
      <c r="L199" s="96" t="s">
        <v>78</v>
      </c>
      <c r="M199" s="95">
        <v>1</v>
      </c>
      <c r="N199" s="95">
        <v>5448429</v>
      </c>
      <c r="O199" s="96" t="s">
        <v>35</v>
      </c>
      <c r="P199" s="96" t="s">
        <v>219</v>
      </c>
      <c r="Q199" s="96" t="s">
        <v>127</v>
      </c>
      <c r="R199" s="97">
        <v>1.4875</v>
      </c>
      <c r="S199" s="97">
        <v>29.75</v>
      </c>
      <c r="T199" s="95">
        <v>1</v>
      </c>
      <c r="U199" s="96" t="s">
        <v>63</v>
      </c>
      <c r="V199" s="96" t="s">
        <v>120</v>
      </c>
      <c r="W199" s="98">
        <v>700</v>
      </c>
      <c r="X199" s="98">
        <v>2125</v>
      </c>
      <c r="Y199" s="99">
        <v>46149.387873692132</v>
      </c>
      <c r="Z199" s="100">
        <v>46156</v>
      </c>
      <c r="AA199" s="101"/>
      <c r="AB199" s="101"/>
      <c r="AC199" s="101"/>
      <c r="AD199" s="101"/>
      <c r="AE199" s="101"/>
      <c r="AF199" s="101"/>
      <c r="AG199" s="101"/>
      <c r="AH199" s="101"/>
      <c r="AI199" s="102" t="s">
        <v>40</v>
      </c>
      <c r="AJ199" s="102" t="s">
        <v>40</v>
      </c>
      <c r="AK199" s="102" t="s">
        <v>40</v>
      </c>
      <c r="AL199" s="101"/>
      <c r="AM199" s="101"/>
      <c r="AN199" s="102" t="s">
        <v>40</v>
      </c>
      <c r="AO199" s="102" t="s">
        <v>40</v>
      </c>
      <c r="AP199" s="102" t="s">
        <v>40</v>
      </c>
      <c r="AQ199" s="102" t="s">
        <v>40</v>
      </c>
      <c r="AR199" s="101"/>
    </row>
    <row r="200" spans="1:44" ht="31.5">
      <c r="A200" t="str">
        <f>VLOOKUP(Q200,'Rotas x Madrugada'!A:C,2,0)</f>
        <v>NC</v>
      </c>
      <c r="B200" t="str">
        <f>VLOOKUP(Q200,'Rotas x Madrugada'!A:C,3,0)</f>
        <v>Não</v>
      </c>
      <c r="D200" s="19">
        <f t="shared" si="6"/>
        <v>46158</v>
      </c>
      <c r="E200" s="19">
        <f>IF(A200="RETIRA",Z200,VLOOKUP(Q200,'Rotas x Madrugada'!A:D,4,0))</f>
        <v>46146</v>
      </c>
      <c r="F200" s="19">
        <f>IF(A200="RETIRA",Z200,Z200+2)</f>
        <v>46158</v>
      </c>
      <c r="G200" s="19" t="str">
        <f>CONCATENATE(U200,"-",V200)</f>
        <v>FUM08-TE12</v>
      </c>
      <c r="H200" s="19" t="str">
        <f t="shared" ca="1" si="7"/>
        <v>URGENTE</v>
      </c>
      <c r="I200" s="46">
        <f ca="1">Z200-$B$1</f>
        <v>-1</v>
      </c>
      <c r="J200" s="46">
        <f>VLOOKUP(G200,'D. Produção'!A:B,2,)</f>
        <v>2</v>
      </c>
      <c r="K200" s="87">
        <v>334725</v>
      </c>
      <c r="L200" s="88" t="s">
        <v>61</v>
      </c>
      <c r="M200" s="87">
        <v>1</v>
      </c>
      <c r="N200" s="87">
        <v>5448473</v>
      </c>
      <c r="O200" s="88" t="s">
        <v>35</v>
      </c>
      <c r="P200" s="88" t="s">
        <v>191</v>
      </c>
      <c r="Q200" s="88" t="s">
        <v>122</v>
      </c>
      <c r="R200" s="89">
        <v>1.88</v>
      </c>
      <c r="S200" s="89">
        <v>37.6</v>
      </c>
      <c r="T200" s="87">
        <v>1</v>
      </c>
      <c r="U200" s="88" t="s">
        <v>254</v>
      </c>
      <c r="V200" s="88" t="s">
        <v>120</v>
      </c>
      <c r="W200" s="90">
        <v>1000</v>
      </c>
      <c r="X200" s="90">
        <v>1880</v>
      </c>
      <c r="Y200" s="91">
        <v>46149.4127252662</v>
      </c>
      <c r="Z200" s="92">
        <v>46156</v>
      </c>
      <c r="AA200" s="93"/>
      <c r="AB200" s="93"/>
      <c r="AC200" s="93"/>
      <c r="AD200" s="93"/>
      <c r="AE200" s="93"/>
      <c r="AF200" s="93"/>
      <c r="AG200" s="93"/>
      <c r="AH200" s="93"/>
      <c r="AI200" s="94" t="s">
        <v>40</v>
      </c>
      <c r="AJ200" s="94" t="s">
        <v>40</v>
      </c>
      <c r="AK200" s="94" t="s">
        <v>40</v>
      </c>
      <c r="AL200" s="93"/>
      <c r="AM200" s="93"/>
      <c r="AN200" s="94" t="s">
        <v>40</v>
      </c>
      <c r="AO200" s="94" t="s">
        <v>40</v>
      </c>
      <c r="AP200" s="94" t="s">
        <v>40</v>
      </c>
      <c r="AQ200" s="94" t="s">
        <v>40</v>
      </c>
      <c r="AR200" s="93"/>
    </row>
    <row r="201" spans="1:44" ht="31.5">
      <c r="A201" t="str">
        <f>VLOOKUP(Q201,'Rotas x Madrugada'!A:C,2,0)</f>
        <v>NC</v>
      </c>
      <c r="B201" t="str">
        <f>VLOOKUP(Q201,'Rotas x Madrugada'!A:C,3,0)</f>
        <v>Não</v>
      </c>
      <c r="D201" s="19">
        <f t="shared" si="6"/>
        <v>46158</v>
      </c>
      <c r="E201" s="19">
        <f>IF(A201="RETIRA",Z201,VLOOKUP(Q201,'Rotas x Madrugada'!A:D,4,0))</f>
        <v>46146</v>
      </c>
      <c r="F201" s="19">
        <f>IF(A201="RETIRA",Z201,Z201+2)</f>
        <v>46158</v>
      </c>
      <c r="G201" s="19" t="str">
        <f>CONCATENATE(U201,"-",V201)</f>
        <v>FUM08-TF</v>
      </c>
      <c r="H201" s="19" t="str">
        <f t="shared" ca="1" si="7"/>
        <v>URGENTE</v>
      </c>
      <c r="I201" s="46">
        <f ca="1">Z201-$B$1</f>
        <v>-1</v>
      </c>
      <c r="J201" s="46">
        <f>VLOOKUP(G201,'D. Produção'!A:B,2,)</f>
        <v>2</v>
      </c>
      <c r="K201" s="95">
        <v>334725</v>
      </c>
      <c r="L201" s="96" t="s">
        <v>121</v>
      </c>
      <c r="M201" s="95">
        <v>2</v>
      </c>
      <c r="N201" s="95">
        <v>5448474</v>
      </c>
      <c r="O201" s="96" t="s">
        <v>35</v>
      </c>
      <c r="P201" s="96" t="s">
        <v>191</v>
      </c>
      <c r="Q201" s="96" t="s">
        <v>122</v>
      </c>
      <c r="R201" s="97">
        <v>1.9372</v>
      </c>
      <c r="S201" s="97">
        <v>38.744999999999997</v>
      </c>
      <c r="T201" s="95">
        <v>1</v>
      </c>
      <c r="U201" s="96" t="s">
        <v>254</v>
      </c>
      <c r="V201" s="96" t="s">
        <v>96</v>
      </c>
      <c r="W201" s="98">
        <v>1050</v>
      </c>
      <c r="X201" s="98">
        <v>1845</v>
      </c>
      <c r="Y201" s="99">
        <v>46149.4127252662</v>
      </c>
      <c r="Z201" s="100">
        <v>46156</v>
      </c>
      <c r="AA201" s="101"/>
      <c r="AB201" s="101"/>
      <c r="AC201" s="101"/>
      <c r="AD201" s="101"/>
      <c r="AE201" s="102" t="s">
        <v>40</v>
      </c>
      <c r="AF201" s="102" t="s">
        <v>40</v>
      </c>
      <c r="AG201" s="102" t="s">
        <v>40</v>
      </c>
      <c r="AH201" s="102" t="s">
        <v>40</v>
      </c>
      <c r="AI201" s="102" t="s">
        <v>40</v>
      </c>
      <c r="AJ201" s="102" t="s">
        <v>40</v>
      </c>
      <c r="AK201" s="102" t="s">
        <v>40</v>
      </c>
      <c r="AL201" s="101"/>
      <c r="AM201" s="101"/>
      <c r="AN201" s="102" t="s">
        <v>40</v>
      </c>
      <c r="AO201" s="102" t="s">
        <v>40</v>
      </c>
      <c r="AP201" s="102" t="s">
        <v>40</v>
      </c>
      <c r="AQ201" s="102" t="s">
        <v>40</v>
      </c>
      <c r="AR201" s="101"/>
    </row>
    <row r="202" spans="1:44">
      <c r="A202" t="str">
        <f>VLOOKUP(Q202,'Rotas x Madrugada'!A:C,2,0)</f>
        <v>D</v>
      </c>
      <c r="B202" t="str">
        <f>VLOOKUP(Q202,'Rotas x Madrugada'!A:C,3,0)</f>
        <v>Dep.</v>
      </c>
      <c r="D202" s="19">
        <f t="shared" si="6"/>
        <v>46158</v>
      </c>
      <c r="E202" s="19">
        <f>IF(A202="RETIRA",Z202,VLOOKUP(Q202,'Rotas x Madrugada'!A:D,4,0))</f>
        <v>46147</v>
      </c>
      <c r="F202" s="19">
        <f>IF(A202="RETIRA",Z202,Z202+2)</f>
        <v>46158</v>
      </c>
      <c r="G202" s="19" t="str">
        <f>CONCATENATE(U202,"-",V202)</f>
        <v>INC08-PCB</v>
      </c>
      <c r="H202" s="19" t="str">
        <f t="shared" ca="1" si="7"/>
        <v>URGENTE</v>
      </c>
      <c r="I202" s="46">
        <f ca="1">Z202-$B$1</f>
        <v>-1</v>
      </c>
      <c r="J202" s="46">
        <f>VLOOKUP(G202,'D. Produção'!A:B,2,)</f>
        <v>2</v>
      </c>
      <c r="K202" s="87">
        <v>334790</v>
      </c>
      <c r="L202" s="88" t="s">
        <v>78</v>
      </c>
      <c r="M202" s="87">
        <v>1</v>
      </c>
      <c r="N202" s="87">
        <v>5448965</v>
      </c>
      <c r="O202" s="88" t="s">
        <v>35</v>
      </c>
      <c r="P202" s="88" t="s">
        <v>126</v>
      </c>
      <c r="Q202" s="88" t="s">
        <v>127</v>
      </c>
      <c r="R202" s="89">
        <v>0.94</v>
      </c>
      <c r="S202" s="89">
        <v>18.8</v>
      </c>
      <c r="T202" s="87">
        <v>1</v>
      </c>
      <c r="U202" s="88" t="s">
        <v>63</v>
      </c>
      <c r="V202" s="88" t="s">
        <v>79</v>
      </c>
      <c r="W202" s="90">
        <v>500</v>
      </c>
      <c r="X202" s="90">
        <v>1880</v>
      </c>
      <c r="Y202" s="91">
        <v>46149.497445636574</v>
      </c>
      <c r="Z202" s="92">
        <v>46156</v>
      </c>
      <c r="AA202" s="93"/>
      <c r="AB202" s="93"/>
      <c r="AC202" s="93"/>
      <c r="AD202" s="93"/>
      <c r="AE202" s="93"/>
      <c r="AF202" s="93"/>
      <c r="AG202" s="93"/>
      <c r="AH202" s="93"/>
      <c r="AI202" s="94" t="s">
        <v>40</v>
      </c>
      <c r="AJ202" s="94" t="s">
        <v>40</v>
      </c>
      <c r="AK202" s="94" t="s">
        <v>40</v>
      </c>
      <c r="AL202" s="94" t="s">
        <v>40</v>
      </c>
      <c r="AM202" s="93"/>
      <c r="AN202" s="94" t="s">
        <v>40</v>
      </c>
      <c r="AO202" s="94" t="s">
        <v>40</v>
      </c>
      <c r="AP202" s="94" t="s">
        <v>40</v>
      </c>
      <c r="AQ202" s="94" t="s">
        <v>40</v>
      </c>
      <c r="AR202" s="93"/>
    </row>
    <row r="203" spans="1:44">
      <c r="A203" t="str">
        <f>VLOOKUP(Q203,'Rotas x Madrugada'!A:C,2,0)</f>
        <v>D</v>
      </c>
      <c r="B203" t="str">
        <f>VLOOKUP(Q203,'Rotas x Madrugada'!A:C,3,0)</f>
        <v>Dep.</v>
      </c>
      <c r="D203" s="19">
        <f t="shared" si="6"/>
        <v>46158</v>
      </c>
      <c r="E203" s="19">
        <f>IF(A203="RETIRA",Z203,VLOOKUP(Q203,'Rotas x Madrugada'!A:D,4,0))</f>
        <v>46147</v>
      </c>
      <c r="F203" s="19">
        <f>IF(A203="RETIRA",Z203,Z203+2)</f>
        <v>46158</v>
      </c>
      <c r="G203" s="19" t="str">
        <f>CONCATENATE(U203,"-",V203)</f>
        <v>INC08-TF</v>
      </c>
      <c r="H203" s="19" t="str">
        <f t="shared" ca="1" si="7"/>
        <v>URGENTE</v>
      </c>
      <c r="I203" s="46">
        <f ca="1">Z203-$B$1</f>
        <v>-1</v>
      </c>
      <c r="J203" s="46">
        <f>VLOOKUP(G203,'D. Produção'!A:B,2,)</f>
        <v>2</v>
      </c>
      <c r="K203" s="95">
        <v>334791</v>
      </c>
      <c r="L203" s="96" t="s">
        <v>61</v>
      </c>
      <c r="M203" s="95">
        <v>1</v>
      </c>
      <c r="N203" s="95">
        <v>5448966</v>
      </c>
      <c r="O203" s="96" t="s">
        <v>35</v>
      </c>
      <c r="P203" s="96" t="s">
        <v>126</v>
      </c>
      <c r="Q203" s="96" t="s">
        <v>127</v>
      </c>
      <c r="R203" s="97">
        <v>2.0344000000000002</v>
      </c>
      <c r="S203" s="97">
        <v>40.688099999999999</v>
      </c>
      <c r="T203" s="95">
        <v>1</v>
      </c>
      <c r="U203" s="96" t="s">
        <v>63</v>
      </c>
      <c r="V203" s="96" t="s">
        <v>96</v>
      </c>
      <c r="W203" s="98">
        <v>853</v>
      </c>
      <c r="X203" s="98">
        <v>2385</v>
      </c>
      <c r="Y203" s="99">
        <v>46149.497447569447</v>
      </c>
      <c r="Z203" s="100">
        <v>46156</v>
      </c>
      <c r="AA203" s="101"/>
      <c r="AB203" s="101"/>
      <c r="AC203" s="101"/>
      <c r="AD203" s="101"/>
      <c r="AE203" s="102" t="s">
        <v>40</v>
      </c>
      <c r="AF203" s="102" t="s">
        <v>40</v>
      </c>
      <c r="AG203" s="102" t="s">
        <v>40</v>
      </c>
      <c r="AH203" s="102" t="s">
        <v>40</v>
      </c>
      <c r="AI203" s="102" t="s">
        <v>40</v>
      </c>
      <c r="AJ203" s="102" t="s">
        <v>40</v>
      </c>
      <c r="AK203" s="102" t="s">
        <v>40</v>
      </c>
      <c r="AL203" s="101"/>
      <c r="AM203" s="101"/>
      <c r="AN203" s="102" t="s">
        <v>40</v>
      </c>
      <c r="AO203" s="102" t="s">
        <v>40</v>
      </c>
      <c r="AP203" s="102" t="s">
        <v>40</v>
      </c>
      <c r="AQ203" s="102" t="s">
        <v>40</v>
      </c>
      <c r="AR203" s="101"/>
    </row>
    <row r="204" spans="1:44">
      <c r="A204" t="str">
        <f>VLOOKUP(Q204,'Rotas x Madrugada'!A:C,2,0)</f>
        <v>D</v>
      </c>
      <c r="B204" t="str">
        <f>VLOOKUP(Q204,'Rotas x Madrugada'!A:C,3,0)</f>
        <v>Dep.</v>
      </c>
      <c r="D204" s="19">
        <f t="shared" si="6"/>
        <v>46158</v>
      </c>
      <c r="E204" s="19">
        <f>IF(A204="RETIRA",Z204,VLOOKUP(Q204,'Rotas x Madrugada'!A:D,4,0))</f>
        <v>46147</v>
      </c>
      <c r="F204" s="19">
        <f>IF(A204="RETIRA",Z204,Z204+2)</f>
        <v>46158</v>
      </c>
      <c r="G204" s="19" t="str">
        <f>CONCATENATE(U204,"-",V204)</f>
        <v>INC08-TF</v>
      </c>
      <c r="H204" s="19" t="str">
        <f t="shared" ca="1" si="7"/>
        <v>URGENTE</v>
      </c>
      <c r="I204" s="46">
        <f ca="1">Z204-$B$1</f>
        <v>-1</v>
      </c>
      <c r="J204" s="46">
        <f>VLOOKUP(G204,'D. Produção'!A:B,2,)</f>
        <v>2</v>
      </c>
      <c r="K204" s="87">
        <v>334791</v>
      </c>
      <c r="L204" s="88" t="s">
        <v>121</v>
      </c>
      <c r="M204" s="87">
        <v>2</v>
      </c>
      <c r="N204" s="87">
        <v>5448967</v>
      </c>
      <c r="O204" s="88" t="s">
        <v>35</v>
      </c>
      <c r="P204" s="88" t="s">
        <v>126</v>
      </c>
      <c r="Q204" s="88" t="s">
        <v>127</v>
      </c>
      <c r="R204" s="89">
        <v>2.0344000000000002</v>
      </c>
      <c r="S204" s="89">
        <v>40.688099999999999</v>
      </c>
      <c r="T204" s="87">
        <v>1</v>
      </c>
      <c r="U204" s="88" t="s">
        <v>63</v>
      </c>
      <c r="V204" s="88" t="s">
        <v>96</v>
      </c>
      <c r="W204" s="90">
        <v>853</v>
      </c>
      <c r="X204" s="90">
        <v>2385</v>
      </c>
      <c r="Y204" s="91">
        <v>46149.497447569447</v>
      </c>
      <c r="Z204" s="92">
        <v>46156</v>
      </c>
      <c r="AA204" s="93"/>
      <c r="AB204" s="93"/>
      <c r="AC204" s="93"/>
      <c r="AD204" s="93"/>
      <c r="AE204" s="94" t="s">
        <v>40</v>
      </c>
      <c r="AF204" s="94" t="s">
        <v>40</v>
      </c>
      <c r="AG204" s="94" t="s">
        <v>40</v>
      </c>
      <c r="AH204" s="94" t="s">
        <v>40</v>
      </c>
      <c r="AI204" s="94" t="s">
        <v>40</v>
      </c>
      <c r="AJ204" s="94" t="s">
        <v>40</v>
      </c>
      <c r="AK204" s="94" t="s">
        <v>40</v>
      </c>
      <c r="AL204" s="93"/>
      <c r="AM204" s="93"/>
      <c r="AN204" s="94" t="s">
        <v>40</v>
      </c>
      <c r="AO204" s="94" t="s">
        <v>40</v>
      </c>
      <c r="AP204" s="94" t="s">
        <v>40</v>
      </c>
      <c r="AQ204" s="94" t="s">
        <v>40</v>
      </c>
      <c r="AR204" s="93"/>
    </row>
    <row r="205" spans="1:44">
      <c r="A205" t="str">
        <f>VLOOKUP(Q205,'Rotas x Madrugada'!A:C,2,0)</f>
        <v>D</v>
      </c>
      <c r="B205" t="str">
        <f>VLOOKUP(Q205,'Rotas x Madrugada'!A:C,3,0)</f>
        <v>Dep.</v>
      </c>
      <c r="D205" s="19">
        <f t="shared" si="6"/>
        <v>46158</v>
      </c>
      <c r="E205" s="19">
        <f>IF(A205="RETIRA",Z205,VLOOKUP(Q205,'Rotas x Madrugada'!A:D,4,0))</f>
        <v>46147</v>
      </c>
      <c r="F205" s="19">
        <f>IF(A205="RETIRA",Z205,Z205+2)</f>
        <v>46158</v>
      </c>
      <c r="G205" s="19" t="str">
        <f>CONCATENATE(U205,"-",V205)</f>
        <v>INC08-TF</v>
      </c>
      <c r="H205" s="19" t="str">
        <f t="shared" ca="1" si="7"/>
        <v>URGENTE</v>
      </c>
      <c r="I205" s="46">
        <f ca="1">Z205-$B$1</f>
        <v>-1</v>
      </c>
      <c r="J205" s="46">
        <f>VLOOKUP(G205,'D. Produção'!A:B,2,)</f>
        <v>2</v>
      </c>
      <c r="K205" s="95">
        <v>334791</v>
      </c>
      <c r="L205" s="96" t="s">
        <v>143</v>
      </c>
      <c r="M205" s="95">
        <v>3</v>
      </c>
      <c r="N205" s="95">
        <v>5448968</v>
      </c>
      <c r="O205" s="96" t="s">
        <v>35</v>
      </c>
      <c r="P205" s="96" t="s">
        <v>126</v>
      </c>
      <c r="Q205" s="96" t="s">
        <v>127</v>
      </c>
      <c r="R205" s="97">
        <v>0.39839999999999998</v>
      </c>
      <c r="S205" s="97">
        <v>7.9669999999999996</v>
      </c>
      <c r="T205" s="95">
        <v>1</v>
      </c>
      <c r="U205" s="96" t="s">
        <v>63</v>
      </c>
      <c r="V205" s="96" t="s">
        <v>96</v>
      </c>
      <c r="W205" s="98">
        <v>688</v>
      </c>
      <c r="X205" s="98">
        <v>579</v>
      </c>
      <c r="Y205" s="99">
        <v>46149.497447569447</v>
      </c>
      <c r="Z205" s="100">
        <v>46156</v>
      </c>
      <c r="AA205" s="101"/>
      <c r="AB205" s="101"/>
      <c r="AC205" s="101"/>
      <c r="AD205" s="101"/>
      <c r="AE205" s="102" t="s">
        <v>40</v>
      </c>
      <c r="AF205" s="102" t="s">
        <v>40</v>
      </c>
      <c r="AG205" s="102" t="s">
        <v>40</v>
      </c>
      <c r="AH205" s="102" t="s">
        <v>40</v>
      </c>
      <c r="AI205" s="102" t="s">
        <v>40</v>
      </c>
      <c r="AJ205" s="102" t="s">
        <v>40</v>
      </c>
      <c r="AK205" s="102" t="s">
        <v>40</v>
      </c>
      <c r="AL205" s="101"/>
      <c r="AM205" s="101"/>
      <c r="AN205" s="102" t="s">
        <v>40</v>
      </c>
      <c r="AO205" s="102" t="s">
        <v>40</v>
      </c>
      <c r="AP205" s="102" t="s">
        <v>40</v>
      </c>
      <c r="AQ205" s="102" t="s">
        <v>40</v>
      </c>
      <c r="AR205" s="101"/>
    </row>
    <row r="206" spans="1:44">
      <c r="A206" t="str">
        <f>VLOOKUP(Q206,'Rotas x Madrugada'!A:C,2,0)</f>
        <v>D</v>
      </c>
      <c r="B206" t="str">
        <f>VLOOKUP(Q206,'Rotas x Madrugada'!A:C,3,0)</f>
        <v>Dep.</v>
      </c>
      <c r="D206" s="19">
        <f t="shared" si="6"/>
        <v>46158</v>
      </c>
      <c r="E206" s="19">
        <f>IF(A206="RETIRA",Z206,VLOOKUP(Q206,'Rotas x Madrugada'!A:D,4,0))</f>
        <v>46147</v>
      </c>
      <c r="F206" s="19">
        <f>IF(A206="RETIRA",Z206,Z206+2)</f>
        <v>46158</v>
      </c>
      <c r="G206" s="19" t="str">
        <f>CONCATENATE(U206,"-",V206)</f>
        <v>INC08-TF</v>
      </c>
      <c r="H206" s="19" t="str">
        <f t="shared" ca="1" si="7"/>
        <v>URGENTE</v>
      </c>
      <c r="I206" s="46">
        <f ca="1">Z206-$B$1</f>
        <v>-1</v>
      </c>
      <c r="J206" s="46">
        <f>VLOOKUP(G206,'D. Produção'!A:B,2,)</f>
        <v>2</v>
      </c>
      <c r="K206" s="87">
        <v>334793</v>
      </c>
      <c r="L206" s="88" t="s">
        <v>78</v>
      </c>
      <c r="M206" s="87">
        <v>1</v>
      </c>
      <c r="N206" s="87">
        <v>5448972</v>
      </c>
      <c r="O206" s="88" t="s">
        <v>35</v>
      </c>
      <c r="P206" s="88" t="s">
        <v>126</v>
      </c>
      <c r="Q206" s="88" t="s">
        <v>127</v>
      </c>
      <c r="R206" s="89">
        <v>0.98</v>
      </c>
      <c r="S206" s="89">
        <v>19.600000000000001</v>
      </c>
      <c r="T206" s="87">
        <v>1</v>
      </c>
      <c r="U206" s="88" t="s">
        <v>63</v>
      </c>
      <c r="V206" s="88" t="s">
        <v>96</v>
      </c>
      <c r="W206" s="90">
        <v>490</v>
      </c>
      <c r="X206" s="90">
        <v>2000</v>
      </c>
      <c r="Y206" s="91">
        <v>46149.497452928241</v>
      </c>
      <c r="Z206" s="92">
        <v>46156</v>
      </c>
      <c r="AA206" s="93"/>
      <c r="AB206" s="93"/>
      <c r="AC206" s="93"/>
      <c r="AD206" s="93"/>
      <c r="AE206" s="94" t="s">
        <v>40</v>
      </c>
      <c r="AF206" s="94" t="s">
        <v>40</v>
      </c>
      <c r="AG206" s="94" t="s">
        <v>40</v>
      </c>
      <c r="AH206" s="94" t="s">
        <v>40</v>
      </c>
      <c r="AI206" s="94" t="s">
        <v>40</v>
      </c>
      <c r="AJ206" s="94" t="s">
        <v>40</v>
      </c>
      <c r="AK206" s="94" t="s">
        <v>40</v>
      </c>
      <c r="AL206" s="93"/>
      <c r="AM206" s="93"/>
      <c r="AN206" s="94" t="s">
        <v>40</v>
      </c>
      <c r="AO206" s="94" t="s">
        <v>40</v>
      </c>
      <c r="AP206" s="94" t="s">
        <v>40</v>
      </c>
      <c r="AQ206" s="94" t="s">
        <v>40</v>
      </c>
      <c r="AR206" s="93"/>
    </row>
    <row r="207" spans="1:44">
      <c r="A207" t="str">
        <f>VLOOKUP(Q207,'Rotas x Madrugada'!A:C,2,0)</f>
        <v>D</v>
      </c>
      <c r="B207" t="str">
        <f>VLOOKUP(Q207,'Rotas x Madrugada'!A:C,3,0)</f>
        <v>Dep.</v>
      </c>
      <c r="D207" s="19">
        <f t="shared" si="6"/>
        <v>46158</v>
      </c>
      <c r="E207" s="19">
        <f>IF(A207="RETIRA",Z207,VLOOKUP(Q207,'Rotas x Madrugada'!A:D,4,0))</f>
        <v>46147</v>
      </c>
      <c r="F207" s="19">
        <f>IF(A207="RETIRA",Z207,Z207+2)</f>
        <v>46158</v>
      </c>
      <c r="G207" s="19" t="str">
        <f>CONCATENATE(U207,"-",V207)</f>
        <v>INC08-TE12</v>
      </c>
      <c r="H207" s="19" t="str">
        <f t="shared" ca="1" si="7"/>
        <v>URGENTE</v>
      </c>
      <c r="I207" s="46">
        <f ca="1">Z207-$B$1</f>
        <v>-1</v>
      </c>
      <c r="J207" s="46">
        <f>VLOOKUP(G207,'D. Produção'!A:B,2,)</f>
        <v>2</v>
      </c>
      <c r="K207" s="95">
        <v>334793</v>
      </c>
      <c r="L207" s="96" t="s">
        <v>80</v>
      </c>
      <c r="M207" s="95">
        <v>2</v>
      </c>
      <c r="N207" s="95">
        <v>5448973</v>
      </c>
      <c r="O207" s="96" t="s">
        <v>35</v>
      </c>
      <c r="P207" s="96" t="s">
        <v>126</v>
      </c>
      <c r="Q207" s="96" t="s">
        <v>127</v>
      </c>
      <c r="R207" s="97">
        <v>1.1000000000000001</v>
      </c>
      <c r="S207" s="97">
        <v>22</v>
      </c>
      <c r="T207" s="95">
        <v>1</v>
      </c>
      <c r="U207" s="96" t="s">
        <v>63</v>
      </c>
      <c r="V207" s="96" t="s">
        <v>120</v>
      </c>
      <c r="W207" s="98">
        <v>550</v>
      </c>
      <c r="X207" s="98">
        <v>2000</v>
      </c>
      <c r="Y207" s="99">
        <v>46149.497452928241</v>
      </c>
      <c r="Z207" s="100">
        <v>46156</v>
      </c>
      <c r="AA207" s="101"/>
      <c r="AB207" s="101"/>
      <c r="AC207" s="101"/>
      <c r="AD207" s="101"/>
      <c r="AE207" s="101"/>
      <c r="AF207" s="101"/>
      <c r="AG207" s="101"/>
      <c r="AH207" s="101"/>
      <c r="AI207" s="102" t="s">
        <v>40</v>
      </c>
      <c r="AJ207" s="102" t="s">
        <v>40</v>
      </c>
      <c r="AK207" s="102" t="s">
        <v>40</v>
      </c>
      <c r="AL207" s="101"/>
      <c r="AM207" s="101"/>
      <c r="AN207" s="102" t="s">
        <v>40</v>
      </c>
      <c r="AO207" s="102" t="s">
        <v>40</v>
      </c>
      <c r="AP207" s="102" t="s">
        <v>40</v>
      </c>
      <c r="AQ207" s="102" t="s">
        <v>40</v>
      </c>
      <c r="AR207" s="101"/>
    </row>
    <row r="208" spans="1:44">
      <c r="A208" t="str">
        <f>VLOOKUP(Q208,'Rotas x Madrugada'!A:C,2,0)</f>
        <v>D</v>
      </c>
      <c r="B208" t="str">
        <f>VLOOKUP(Q208,'Rotas x Madrugada'!A:C,3,0)</f>
        <v>Dep.</v>
      </c>
      <c r="D208" s="19">
        <f t="shared" si="6"/>
        <v>46158</v>
      </c>
      <c r="E208" s="19">
        <f>IF(A208="RETIRA",Z208,VLOOKUP(Q208,'Rotas x Madrugada'!A:D,4,0))</f>
        <v>46147</v>
      </c>
      <c r="F208" s="19">
        <f>IF(A208="RETIRA",Z208,Z208+2)</f>
        <v>46158</v>
      </c>
      <c r="G208" s="19" t="str">
        <f>CONCATENATE(U208,"-",V208)</f>
        <v>INC08-TE12</v>
      </c>
      <c r="H208" s="19" t="str">
        <f t="shared" ca="1" si="7"/>
        <v>URGENTE</v>
      </c>
      <c r="I208" s="46">
        <f ca="1">Z208-$B$1</f>
        <v>-1</v>
      </c>
      <c r="J208" s="46">
        <f>VLOOKUP(G208,'D. Produção'!A:B,2,)</f>
        <v>2</v>
      </c>
      <c r="K208" s="87">
        <v>334798</v>
      </c>
      <c r="L208" s="88" t="s">
        <v>78</v>
      </c>
      <c r="M208" s="87">
        <v>1</v>
      </c>
      <c r="N208" s="87">
        <v>5448979</v>
      </c>
      <c r="O208" s="88" t="s">
        <v>35</v>
      </c>
      <c r="P208" s="88" t="s">
        <v>126</v>
      </c>
      <c r="Q208" s="88" t="s">
        <v>127</v>
      </c>
      <c r="R208" s="89">
        <v>0.1288</v>
      </c>
      <c r="S208" s="89">
        <v>2.5760000000000001</v>
      </c>
      <c r="T208" s="87">
        <v>1</v>
      </c>
      <c r="U208" s="88" t="s">
        <v>63</v>
      </c>
      <c r="V208" s="88" t="s">
        <v>120</v>
      </c>
      <c r="W208" s="90">
        <v>368</v>
      </c>
      <c r="X208" s="90">
        <v>350</v>
      </c>
      <c r="Y208" s="91">
        <v>46149.497457372687</v>
      </c>
      <c r="Z208" s="92">
        <v>46156</v>
      </c>
      <c r="AA208" s="93"/>
      <c r="AB208" s="93"/>
      <c r="AC208" s="93"/>
      <c r="AD208" s="93"/>
      <c r="AE208" s="93"/>
      <c r="AF208" s="93"/>
      <c r="AG208" s="93"/>
      <c r="AH208" s="93"/>
      <c r="AI208" s="94" t="s">
        <v>40</v>
      </c>
      <c r="AJ208" s="94" t="s">
        <v>40</v>
      </c>
      <c r="AK208" s="94" t="s">
        <v>40</v>
      </c>
      <c r="AL208" s="93"/>
      <c r="AM208" s="93"/>
      <c r="AN208" s="94" t="s">
        <v>40</v>
      </c>
      <c r="AO208" s="94" t="s">
        <v>40</v>
      </c>
      <c r="AP208" s="94" t="s">
        <v>40</v>
      </c>
      <c r="AQ208" s="94" t="s">
        <v>40</v>
      </c>
      <c r="AR208" s="93"/>
    </row>
    <row r="209" spans="1:44">
      <c r="A209" t="str">
        <f>VLOOKUP(Q209,'Rotas x Madrugada'!A:C,2,0)</f>
        <v>D</v>
      </c>
      <c r="B209" t="str">
        <f>VLOOKUP(Q209,'Rotas x Madrugada'!A:C,3,0)</f>
        <v>Dep.</v>
      </c>
      <c r="D209" s="19">
        <f t="shared" si="6"/>
        <v>46158</v>
      </c>
      <c r="E209" s="19">
        <f>IF(A209="RETIRA",Z209,VLOOKUP(Q209,'Rotas x Madrugada'!A:D,4,0))</f>
        <v>46147</v>
      </c>
      <c r="F209" s="19">
        <f>IF(A209="RETIRA",Z209,Z209+2)</f>
        <v>46158</v>
      </c>
      <c r="G209" s="19" t="str">
        <f>CONCATENATE(U209,"-",V209)</f>
        <v>INC08-TE12</v>
      </c>
      <c r="H209" s="19" t="str">
        <f t="shared" ca="1" si="7"/>
        <v>URGENTE</v>
      </c>
      <c r="I209" s="46">
        <f ca="1">Z209-$B$1</f>
        <v>-1</v>
      </c>
      <c r="J209" s="46">
        <f>VLOOKUP(G209,'D. Produção'!A:B,2,)</f>
        <v>2</v>
      </c>
      <c r="K209" s="95">
        <v>334800</v>
      </c>
      <c r="L209" s="96" t="s">
        <v>78</v>
      </c>
      <c r="M209" s="95">
        <v>1</v>
      </c>
      <c r="N209" s="95">
        <v>5448982</v>
      </c>
      <c r="O209" s="96" t="s">
        <v>35</v>
      </c>
      <c r="P209" s="96" t="s">
        <v>126</v>
      </c>
      <c r="Q209" s="96" t="s">
        <v>127</v>
      </c>
      <c r="R209" s="97">
        <v>1.5067999999999999</v>
      </c>
      <c r="S209" s="97">
        <v>30.1356</v>
      </c>
      <c r="T209" s="95">
        <v>1</v>
      </c>
      <c r="U209" s="96" t="s">
        <v>63</v>
      </c>
      <c r="V209" s="96" t="s">
        <v>120</v>
      </c>
      <c r="W209" s="98">
        <v>761</v>
      </c>
      <c r="X209" s="98">
        <v>1980</v>
      </c>
      <c r="Y209" s="99">
        <v>46149.497449039351</v>
      </c>
      <c r="Z209" s="100">
        <v>46156</v>
      </c>
      <c r="AA209" s="101"/>
      <c r="AB209" s="101"/>
      <c r="AC209" s="101"/>
      <c r="AD209" s="101"/>
      <c r="AE209" s="101"/>
      <c r="AF209" s="101"/>
      <c r="AG209" s="101"/>
      <c r="AH209" s="101"/>
      <c r="AI209" s="102" t="s">
        <v>40</v>
      </c>
      <c r="AJ209" s="102" t="s">
        <v>40</v>
      </c>
      <c r="AK209" s="102" t="s">
        <v>40</v>
      </c>
      <c r="AL209" s="101"/>
      <c r="AM209" s="101"/>
      <c r="AN209" s="102" t="s">
        <v>40</v>
      </c>
      <c r="AO209" s="102" t="s">
        <v>40</v>
      </c>
      <c r="AP209" s="102" t="s">
        <v>40</v>
      </c>
      <c r="AQ209" s="102" t="s">
        <v>40</v>
      </c>
      <c r="AR209" s="101"/>
    </row>
    <row r="210" spans="1:44">
      <c r="A210" t="str">
        <f>VLOOKUP(Q210,'Rotas x Madrugada'!A:C,2,0)</f>
        <v>D</v>
      </c>
      <c r="B210" t="str">
        <f>VLOOKUP(Q210,'Rotas x Madrugada'!A:C,3,0)</f>
        <v>Dep.</v>
      </c>
      <c r="D210" s="19">
        <f t="shared" si="6"/>
        <v>46158</v>
      </c>
      <c r="E210" s="19">
        <f>IF(A210="RETIRA",Z210,VLOOKUP(Q210,'Rotas x Madrugada'!A:D,4,0))</f>
        <v>46147</v>
      </c>
      <c r="F210" s="19">
        <f>IF(A210="RETIRA",Z210,Z210+2)</f>
        <v>46158</v>
      </c>
      <c r="G210" s="19" t="str">
        <f>CONCATENATE(U210,"-",V210)</f>
        <v>INC08-TF</v>
      </c>
      <c r="H210" s="19" t="str">
        <f t="shared" ca="1" si="7"/>
        <v>URGENTE</v>
      </c>
      <c r="I210" s="46">
        <f ca="1">Z210-$B$1</f>
        <v>-1</v>
      </c>
      <c r="J210" s="46">
        <f>VLOOKUP(G210,'D. Produção'!A:B,2,)</f>
        <v>2</v>
      </c>
      <c r="K210" s="87">
        <v>334800</v>
      </c>
      <c r="L210" s="88" t="s">
        <v>80</v>
      </c>
      <c r="M210" s="87">
        <v>2</v>
      </c>
      <c r="N210" s="87">
        <v>5448983</v>
      </c>
      <c r="O210" s="88" t="s">
        <v>35</v>
      </c>
      <c r="P210" s="88" t="s">
        <v>126</v>
      </c>
      <c r="Q210" s="88" t="s">
        <v>127</v>
      </c>
      <c r="R210" s="89">
        <v>1.3829</v>
      </c>
      <c r="S210" s="89">
        <v>27.657900000000001</v>
      </c>
      <c r="T210" s="87">
        <v>1</v>
      </c>
      <c r="U210" s="88" t="s">
        <v>63</v>
      </c>
      <c r="V210" s="88" t="s">
        <v>96</v>
      </c>
      <c r="W210" s="90">
        <v>711</v>
      </c>
      <c r="X210" s="90">
        <v>1945</v>
      </c>
      <c r="Y210" s="91">
        <v>46149.497449039351</v>
      </c>
      <c r="Z210" s="92">
        <v>46156</v>
      </c>
      <c r="AA210" s="93"/>
      <c r="AB210" s="93"/>
      <c r="AC210" s="93"/>
      <c r="AD210" s="93"/>
      <c r="AE210" s="94" t="s">
        <v>40</v>
      </c>
      <c r="AF210" s="94" t="s">
        <v>40</v>
      </c>
      <c r="AG210" s="94" t="s">
        <v>40</v>
      </c>
      <c r="AH210" s="94" t="s">
        <v>40</v>
      </c>
      <c r="AI210" s="94" t="s">
        <v>40</v>
      </c>
      <c r="AJ210" s="94" t="s">
        <v>40</v>
      </c>
      <c r="AK210" s="94" t="s">
        <v>40</v>
      </c>
      <c r="AL210" s="93"/>
      <c r="AM210" s="93"/>
      <c r="AN210" s="94" t="s">
        <v>40</v>
      </c>
      <c r="AO210" s="94" t="s">
        <v>40</v>
      </c>
      <c r="AP210" s="94" t="s">
        <v>40</v>
      </c>
      <c r="AQ210" s="94" t="s">
        <v>40</v>
      </c>
      <c r="AR210" s="93"/>
    </row>
    <row r="211" spans="1:44">
      <c r="A211" t="str">
        <f>VLOOKUP(Q211,'Rotas x Madrugada'!A:C,2,0)</f>
        <v>D</v>
      </c>
      <c r="B211" t="str">
        <f>VLOOKUP(Q211,'Rotas x Madrugada'!A:C,3,0)</f>
        <v>Dep.</v>
      </c>
      <c r="D211" s="19">
        <f t="shared" si="6"/>
        <v>46158</v>
      </c>
      <c r="E211" s="19">
        <f>IF(A211="RETIRA",Z211,VLOOKUP(Q211,'Rotas x Madrugada'!A:D,4,0))</f>
        <v>46147</v>
      </c>
      <c r="F211" s="19">
        <f>IF(A211="RETIRA",Z211,Z211+2)</f>
        <v>46158</v>
      </c>
      <c r="G211" s="19" t="str">
        <f>CONCATENATE(U211,"-",V211)</f>
        <v>INC08-TE12</v>
      </c>
      <c r="H211" s="19" t="str">
        <f t="shared" ca="1" si="7"/>
        <v>URGENTE</v>
      </c>
      <c r="I211" s="46">
        <f ca="1">Z211-$B$1</f>
        <v>-1</v>
      </c>
      <c r="J211" s="46">
        <f>VLOOKUP(G211,'D. Produção'!A:B,2,)</f>
        <v>2</v>
      </c>
      <c r="K211" s="95">
        <v>334801</v>
      </c>
      <c r="L211" s="96" t="s">
        <v>78</v>
      </c>
      <c r="M211" s="95">
        <v>1</v>
      </c>
      <c r="N211" s="95">
        <v>5448984</v>
      </c>
      <c r="O211" s="96" t="s">
        <v>35</v>
      </c>
      <c r="P211" s="96" t="s">
        <v>126</v>
      </c>
      <c r="Q211" s="96" t="s">
        <v>127</v>
      </c>
      <c r="R211" s="97">
        <v>1.5246</v>
      </c>
      <c r="S211" s="97">
        <v>30.492000000000001</v>
      </c>
      <c r="T211" s="95">
        <v>1</v>
      </c>
      <c r="U211" s="96" t="s">
        <v>63</v>
      </c>
      <c r="V211" s="96" t="s">
        <v>120</v>
      </c>
      <c r="W211" s="98">
        <v>770</v>
      </c>
      <c r="X211" s="98">
        <v>1980</v>
      </c>
      <c r="Y211" s="99">
        <v>46149.49745072917</v>
      </c>
      <c r="Z211" s="100">
        <v>46156</v>
      </c>
      <c r="AA211" s="101"/>
      <c r="AB211" s="101"/>
      <c r="AC211" s="101"/>
      <c r="AD211" s="101"/>
      <c r="AE211" s="101"/>
      <c r="AF211" s="101"/>
      <c r="AG211" s="101"/>
      <c r="AH211" s="101"/>
      <c r="AI211" s="102" t="s">
        <v>40</v>
      </c>
      <c r="AJ211" s="102" t="s">
        <v>40</v>
      </c>
      <c r="AK211" s="102" t="s">
        <v>40</v>
      </c>
      <c r="AL211" s="101"/>
      <c r="AM211" s="101"/>
      <c r="AN211" s="102" t="s">
        <v>40</v>
      </c>
      <c r="AO211" s="102" t="s">
        <v>40</v>
      </c>
      <c r="AP211" s="102" t="s">
        <v>40</v>
      </c>
      <c r="AQ211" s="102" t="s">
        <v>40</v>
      </c>
      <c r="AR211" s="101"/>
    </row>
    <row r="212" spans="1:44">
      <c r="A212" t="str">
        <f>VLOOKUP(Q212,'Rotas x Madrugada'!A:C,2,0)</f>
        <v>D</v>
      </c>
      <c r="B212" t="str">
        <f>VLOOKUP(Q212,'Rotas x Madrugada'!A:C,3,0)</f>
        <v>Dep.</v>
      </c>
      <c r="D212" s="19">
        <f t="shared" si="6"/>
        <v>46158</v>
      </c>
      <c r="E212" s="19">
        <f>IF(A212="RETIRA",Z212,VLOOKUP(Q212,'Rotas x Madrugada'!A:D,4,0))</f>
        <v>46147</v>
      </c>
      <c r="F212" s="19">
        <f>IF(A212="RETIRA",Z212,Z212+2)</f>
        <v>46158</v>
      </c>
      <c r="G212" s="19" t="str">
        <f>CONCATENATE(U212,"-",V212)</f>
        <v>INC08-TF</v>
      </c>
      <c r="H212" s="19" t="str">
        <f t="shared" ca="1" si="7"/>
        <v>URGENTE</v>
      </c>
      <c r="I212" s="46">
        <f ca="1">Z212-$B$1</f>
        <v>-1</v>
      </c>
      <c r="J212" s="46">
        <f>VLOOKUP(G212,'D. Produção'!A:B,2,)</f>
        <v>2</v>
      </c>
      <c r="K212" s="87">
        <v>334801</v>
      </c>
      <c r="L212" s="88" t="s">
        <v>80</v>
      </c>
      <c r="M212" s="87">
        <v>2</v>
      </c>
      <c r="N212" s="87">
        <v>5448985</v>
      </c>
      <c r="O212" s="88" t="s">
        <v>35</v>
      </c>
      <c r="P212" s="88" t="s">
        <v>126</v>
      </c>
      <c r="Q212" s="88" t="s">
        <v>127</v>
      </c>
      <c r="R212" s="89">
        <v>1.4004000000000001</v>
      </c>
      <c r="S212" s="89">
        <v>28.007999999999999</v>
      </c>
      <c r="T212" s="87">
        <v>1</v>
      </c>
      <c r="U212" s="88" t="s">
        <v>63</v>
      </c>
      <c r="V212" s="88" t="s">
        <v>96</v>
      </c>
      <c r="W212" s="90">
        <v>720</v>
      </c>
      <c r="X212" s="90">
        <v>1945</v>
      </c>
      <c r="Y212" s="91">
        <v>46149.49745072917</v>
      </c>
      <c r="Z212" s="92">
        <v>46156</v>
      </c>
      <c r="AA212" s="93"/>
      <c r="AB212" s="93"/>
      <c r="AC212" s="93"/>
      <c r="AD212" s="93"/>
      <c r="AE212" s="94" t="s">
        <v>40</v>
      </c>
      <c r="AF212" s="94" t="s">
        <v>40</v>
      </c>
      <c r="AG212" s="94" t="s">
        <v>40</v>
      </c>
      <c r="AH212" s="94" t="s">
        <v>40</v>
      </c>
      <c r="AI212" s="94" t="s">
        <v>40</v>
      </c>
      <c r="AJ212" s="94" t="s">
        <v>40</v>
      </c>
      <c r="AK212" s="94" t="s">
        <v>40</v>
      </c>
      <c r="AL212" s="93"/>
      <c r="AM212" s="93"/>
      <c r="AN212" s="94" t="s">
        <v>40</v>
      </c>
      <c r="AO212" s="94" t="s">
        <v>40</v>
      </c>
      <c r="AP212" s="94" t="s">
        <v>40</v>
      </c>
      <c r="AQ212" s="94" t="s">
        <v>40</v>
      </c>
      <c r="AR212" s="93"/>
    </row>
    <row r="213" spans="1:44">
      <c r="A213" t="str">
        <f>VLOOKUP(Q213,'Rotas x Madrugada'!A:C,2,0)</f>
        <v>D</v>
      </c>
      <c r="B213" t="str">
        <f>VLOOKUP(Q213,'Rotas x Madrugada'!A:C,3,0)</f>
        <v>Dep.</v>
      </c>
      <c r="D213" s="19">
        <f t="shared" si="6"/>
        <v>46158</v>
      </c>
      <c r="E213" s="19">
        <f>IF(A213="RETIRA",Z213,VLOOKUP(Q213,'Rotas x Madrugada'!A:D,4,0))</f>
        <v>46147</v>
      </c>
      <c r="F213" s="19">
        <f>IF(A213="RETIRA",Z213,Z213+2)</f>
        <v>46158</v>
      </c>
      <c r="G213" s="19" t="str">
        <f>CONCATENATE(U213,"-",V213)</f>
        <v>INC08-TE12</v>
      </c>
      <c r="H213" s="19" t="str">
        <f t="shared" ca="1" si="7"/>
        <v>URGENTE</v>
      </c>
      <c r="I213" s="46">
        <f ca="1">Z213-$B$1</f>
        <v>-1</v>
      </c>
      <c r="J213" s="46">
        <f>VLOOKUP(G213,'D. Produção'!A:B,2,)</f>
        <v>2</v>
      </c>
      <c r="K213" s="95">
        <v>334803</v>
      </c>
      <c r="L213" s="96" t="s">
        <v>78</v>
      </c>
      <c r="M213" s="95">
        <v>1</v>
      </c>
      <c r="N213" s="95">
        <v>5448991</v>
      </c>
      <c r="O213" s="96" t="s">
        <v>35</v>
      </c>
      <c r="P213" s="96" t="s">
        <v>126</v>
      </c>
      <c r="Q213" s="96" t="s">
        <v>127</v>
      </c>
      <c r="R213" s="97">
        <v>0.13250000000000001</v>
      </c>
      <c r="S213" s="97">
        <v>2.6499000000000001</v>
      </c>
      <c r="T213" s="95">
        <v>1</v>
      </c>
      <c r="U213" s="96" t="s">
        <v>63</v>
      </c>
      <c r="V213" s="96" t="s">
        <v>120</v>
      </c>
      <c r="W213" s="98">
        <v>364</v>
      </c>
      <c r="X213" s="98">
        <v>364</v>
      </c>
      <c r="Y213" s="99">
        <v>46149.497459606479</v>
      </c>
      <c r="Z213" s="100">
        <v>46156</v>
      </c>
      <c r="AA213" s="101"/>
      <c r="AB213" s="101"/>
      <c r="AC213" s="101"/>
      <c r="AD213" s="101"/>
      <c r="AE213" s="101"/>
      <c r="AF213" s="101"/>
      <c r="AG213" s="101"/>
      <c r="AH213" s="101"/>
      <c r="AI213" s="102" t="s">
        <v>40</v>
      </c>
      <c r="AJ213" s="102" t="s">
        <v>40</v>
      </c>
      <c r="AK213" s="102" t="s">
        <v>40</v>
      </c>
      <c r="AL213" s="101"/>
      <c r="AM213" s="101"/>
      <c r="AN213" s="102" t="s">
        <v>40</v>
      </c>
      <c r="AO213" s="102" t="s">
        <v>40</v>
      </c>
      <c r="AP213" s="102" t="s">
        <v>40</v>
      </c>
      <c r="AQ213" s="102" t="s">
        <v>40</v>
      </c>
      <c r="AR213" s="101"/>
    </row>
    <row r="214" spans="1:44">
      <c r="A214" t="str">
        <f>VLOOKUP(Q214,'Rotas x Madrugada'!A:C,2,0)</f>
        <v>D</v>
      </c>
      <c r="B214" t="str">
        <f>VLOOKUP(Q214,'Rotas x Madrugada'!A:C,3,0)</f>
        <v>Dep.</v>
      </c>
      <c r="D214" s="19">
        <f t="shared" si="6"/>
        <v>46158</v>
      </c>
      <c r="E214" s="19">
        <f>IF(A214="RETIRA",Z214,VLOOKUP(Q214,'Rotas x Madrugada'!A:D,4,0))</f>
        <v>46147</v>
      </c>
      <c r="F214" s="19">
        <f>IF(A214="RETIRA",Z214,Z214+2)</f>
        <v>46158</v>
      </c>
      <c r="G214" s="19" t="str">
        <f>CONCATENATE(U214,"-",V214)</f>
        <v>INC08-TE12</v>
      </c>
      <c r="H214" s="19" t="str">
        <f t="shared" ca="1" si="7"/>
        <v>URGENTE</v>
      </c>
      <c r="I214" s="46">
        <f ca="1">Z214-$B$1</f>
        <v>-1</v>
      </c>
      <c r="J214" s="46">
        <f>VLOOKUP(G214,'D. Produção'!A:B,2,)</f>
        <v>2</v>
      </c>
      <c r="K214" s="87">
        <v>334804</v>
      </c>
      <c r="L214" s="88" t="s">
        <v>78</v>
      </c>
      <c r="M214" s="87">
        <v>1</v>
      </c>
      <c r="N214" s="87">
        <v>5448992</v>
      </c>
      <c r="O214" s="88" t="s">
        <v>35</v>
      </c>
      <c r="P214" s="88" t="s">
        <v>126</v>
      </c>
      <c r="Q214" s="88" t="s">
        <v>127</v>
      </c>
      <c r="R214" s="89">
        <v>0.1278</v>
      </c>
      <c r="S214" s="89">
        <v>2.5560999999999998</v>
      </c>
      <c r="T214" s="87">
        <v>1</v>
      </c>
      <c r="U214" s="88" t="s">
        <v>63</v>
      </c>
      <c r="V214" s="88" t="s">
        <v>120</v>
      </c>
      <c r="W214" s="90">
        <v>358</v>
      </c>
      <c r="X214" s="90">
        <v>357</v>
      </c>
      <c r="Y214" s="91">
        <v>46149.49746431713</v>
      </c>
      <c r="Z214" s="92">
        <v>46156</v>
      </c>
      <c r="AA214" s="93"/>
      <c r="AB214" s="93"/>
      <c r="AC214" s="93"/>
      <c r="AD214" s="93"/>
      <c r="AE214" s="93"/>
      <c r="AF214" s="93"/>
      <c r="AG214" s="93"/>
      <c r="AH214" s="93"/>
      <c r="AI214" s="94" t="s">
        <v>40</v>
      </c>
      <c r="AJ214" s="94" t="s">
        <v>40</v>
      </c>
      <c r="AK214" s="94" t="s">
        <v>40</v>
      </c>
      <c r="AL214" s="93"/>
      <c r="AM214" s="93"/>
      <c r="AN214" s="94" t="s">
        <v>40</v>
      </c>
      <c r="AO214" s="94" t="s">
        <v>40</v>
      </c>
      <c r="AP214" s="94" t="s">
        <v>40</v>
      </c>
      <c r="AQ214" s="94" t="s">
        <v>40</v>
      </c>
      <c r="AR214" s="93"/>
    </row>
    <row r="215" spans="1:44">
      <c r="A215" t="str">
        <f>VLOOKUP(Q215,'Rotas x Madrugada'!A:C,2,0)</f>
        <v>D</v>
      </c>
      <c r="B215" t="str">
        <f>VLOOKUP(Q215,'Rotas x Madrugada'!A:C,3,0)</f>
        <v>Dep.</v>
      </c>
      <c r="D215" s="19">
        <f t="shared" si="6"/>
        <v>46158</v>
      </c>
      <c r="E215" s="19">
        <f>IF(A215="RETIRA",Z215,VLOOKUP(Q215,'Rotas x Madrugada'!A:D,4,0))</f>
        <v>46147</v>
      </c>
      <c r="F215" s="19">
        <f>IF(A215="RETIRA",Z215,Z215+2)</f>
        <v>46158</v>
      </c>
      <c r="G215" s="19" t="str">
        <f>CONCATENATE(U215,"-",V215)</f>
        <v>INC08-TE12</v>
      </c>
      <c r="H215" s="19" t="str">
        <f t="shared" ca="1" si="7"/>
        <v>URGENTE</v>
      </c>
      <c r="I215" s="46">
        <f ca="1">Z215-$B$1</f>
        <v>-1</v>
      </c>
      <c r="J215" s="46">
        <f>VLOOKUP(G215,'D. Produção'!A:B,2,)</f>
        <v>2</v>
      </c>
      <c r="K215" s="95">
        <v>334805</v>
      </c>
      <c r="L215" s="96" t="s">
        <v>78</v>
      </c>
      <c r="M215" s="95">
        <v>1</v>
      </c>
      <c r="N215" s="95">
        <v>5448993</v>
      </c>
      <c r="O215" s="96" t="s">
        <v>35</v>
      </c>
      <c r="P215" s="96" t="s">
        <v>126</v>
      </c>
      <c r="Q215" s="96" t="s">
        <v>127</v>
      </c>
      <c r="R215" s="97">
        <v>0.12559999999999999</v>
      </c>
      <c r="S215" s="97">
        <v>2.5129999999999999</v>
      </c>
      <c r="T215" s="95">
        <v>1</v>
      </c>
      <c r="U215" s="96" t="s">
        <v>63</v>
      </c>
      <c r="V215" s="96" t="s">
        <v>120</v>
      </c>
      <c r="W215" s="98">
        <v>359</v>
      </c>
      <c r="X215" s="98">
        <v>350</v>
      </c>
      <c r="Y215" s="99">
        <v>46149.497467743058</v>
      </c>
      <c r="Z215" s="100">
        <v>46156</v>
      </c>
      <c r="AA215" s="101"/>
      <c r="AB215" s="101"/>
      <c r="AC215" s="101"/>
      <c r="AD215" s="101"/>
      <c r="AE215" s="101"/>
      <c r="AF215" s="101"/>
      <c r="AG215" s="101"/>
      <c r="AH215" s="101"/>
      <c r="AI215" s="102" t="s">
        <v>40</v>
      </c>
      <c r="AJ215" s="102" t="s">
        <v>40</v>
      </c>
      <c r="AK215" s="102" t="s">
        <v>40</v>
      </c>
      <c r="AL215" s="101"/>
      <c r="AM215" s="101"/>
      <c r="AN215" s="102" t="s">
        <v>40</v>
      </c>
      <c r="AO215" s="102" t="s">
        <v>40</v>
      </c>
      <c r="AP215" s="102" t="s">
        <v>40</v>
      </c>
      <c r="AQ215" s="102" t="s">
        <v>40</v>
      </c>
      <c r="AR215" s="101"/>
    </row>
    <row r="216" spans="1:44">
      <c r="A216" t="str">
        <f>VLOOKUP(Q216,'Rotas x Madrugada'!A:C,2,0)</f>
        <v>D</v>
      </c>
      <c r="B216" t="str">
        <f>VLOOKUP(Q216,'Rotas x Madrugada'!A:C,3,0)</f>
        <v>Dep.</v>
      </c>
      <c r="D216" s="19">
        <f t="shared" si="6"/>
        <v>46158</v>
      </c>
      <c r="E216" s="19">
        <f>IF(A216="RETIRA",Z216,VLOOKUP(Q216,'Rotas x Madrugada'!A:D,4,0))</f>
        <v>46147</v>
      </c>
      <c r="F216" s="19">
        <f>IF(A216="RETIRA",Z216,Z216+2)</f>
        <v>46158</v>
      </c>
      <c r="G216" s="19" t="str">
        <f>CONCATENATE(U216,"-",V216)</f>
        <v>INC08-TE12</v>
      </c>
      <c r="H216" s="19" t="str">
        <f t="shared" ca="1" si="7"/>
        <v>URGENTE</v>
      </c>
      <c r="I216" s="46">
        <f ca="1">Z216-$B$1</f>
        <v>-1</v>
      </c>
      <c r="J216" s="46">
        <f>VLOOKUP(G216,'D. Produção'!A:B,2,)</f>
        <v>2</v>
      </c>
      <c r="K216" s="87">
        <v>334806</v>
      </c>
      <c r="L216" s="88" t="s">
        <v>78</v>
      </c>
      <c r="M216" s="87">
        <v>1</v>
      </c>
      <c r="N216" s="87">
        <v>5448994</v>
      </c>
      <c r="O216" s="88" t="s">
        <v>35</v>
      </c>
      <c r="P216" s="88" t="s">
        <v>126</v>
      </c>
      <c r="Q216" s="88" t="s">
        <v>127</v>
      </c>
      <c r="R216" s="89">
        <v>0.1249</v>
      </c>
      <c r="S216" s="89">
        <v>2.4969999999999999</v>
      </c>
      <c r="T216" s="87">
        <v>1</v>
      </c>
      <c r="U216" s="88" t="s">
        <v>63</v>
      </c>
      <c r="V216" s="88" t="s">
        <v>120</v>
      </c>
      <c r="W216" s="90">
        <v>364</v>
      </c>
      <c r="X216" s="90">
        <v>343</v>
      </c>
      <c r="Y216" s="91">
        <v>46149.497469641203</v>
      </c>
      <c r="Z216" s="92">
        <v>46156</v>
      </c>
      <c r="AA216" s="93"/>
      <c r="AB216" s="93"/>
      <c r="AC216" s="93"/>
      <c r="AD216" s="93"/>
      <c r="AE216" s="93"/>
      <c r="AF216" s="93"/>
      <c r="AG216" s="93"/>
      <c r="AH216" s="93"/>
      <c r="AI216" s="94" t="s">
        <v>40</v>
      </c>
      <c r="AJ216" s="94" t="s">
        <v>40</v>
      </c>
      <c r="AK216" s="94" t="s">
        <v>40</v>
      </c>
      <c r="AL216" s="93"/>
      <c r="AM216" s="93"/>
      <c r="AN216" s="94" t="s">
        <v>40</v>
      </c>
      <c r="AO216" s="94" t="s">
        <v>40</v>
      </c>
      <c r="AP216" s="94" t="s">
        <v>40</v>
      </c>
      <c r="AQ216" s="94" t="s">
        <v>40</v>
      </c>
      <c r="AR216" s="93"/>
    </row>
    <row r="217" spans="1:44">
      <c r="A217" t="str">
        <f>VLOOKUP(Q217,'Rotas x Madrugada'!A:C,2,0)</f>
        <v>D</v>
      </c>
      <c r="B217" t="str">
        <f>VLOOKUP(Q217,'Rotas x Madrugada'!A:C,3,0)</f>
        <v>Dep.</v>
      </c>
      <c r="D217" s="19">
        <f t="shared" si="6"/>
        <v>46158</v>
      </c>
      <c r="E217" s="19">
        <f>IF(A217="RETIRA",Z217,VLOOKUP(Q217,'Rotas x Madrugada'!A:D,4,0))</f>
        <v>46147</v>
      </c>
      <c r="F217" s="19">
        <f>IF(A217="RETIRA",Z217,Z217+2)</f>
        <v>46158</v>
      </c>
      <c r="G217" s="19" t="str">
        <f>CONCATENATE(U217,"-",V217)</f>
        <v>INC08-TE12</v>
      </c>
      <c r="H217" s="19" t="str">
        <f t="shared" ca="1" si="7"/>
        <v>URGENTE</v>
      </c>
      <c r="I217" s="46">
        <f ca="1">Z217-$B$1</f>
        <v>-1</v>
      </c>
      <c r="J217" s="46">
        <f>VLOOKUP(G217,'D. Produção'!A:B,2,)</f>
        <v>2</v>
      </c>
      <c r="K217" s="95">
        <v>334809</v>
      </c>
      <c r="L217" s="96" t="s">
        <v>78</v>
      </c>
      <c r="M217" s="95">
        <v>1</v>
      </c>
      <c r="N217" s="95">
        <v>5448999</v>
      </c>
      <c r="O217" s="96" t="s">
        <v>35</v>
      </c>
      <c r="P217" s="96" t="s">
        <v>126</v>
      </c>
      <c r="Q217" s="96" t="s">
        <v>127</v>
      </c>
      <c r="R217" s="97">
        <v>0.13139999999999999</v>
      </c>
      <c r="S217" s="97">
        <v>2.6280000000000001</v>
      </c>
      <c r="T217" s="95">
        <v>1</v>
      </c>
      <c r="U217" s="96" t="s">
        <v>63</v>
      </c>
      <c r="V217" s="96" t="s">
        <v>120</v>
      </c>
      <c r="W217" s="98">
        <v>365</v>
      </c>
      <c r="X217" s="98">
        <v>360</v>
      </c>
      <c r="Y217" s="99">
        <v>46149.497465856482</v>
      </c>
      <c r="Z217" s="100">
        <v>46156</v>
      </c>
      <c r="AA217" s="101"/>
      <c r="AB217" s="101"/>
      <c r="AC217" s="101"/>
      <c r="AD217" s="101"/>
      <c r="AE217" s="101"/>
      <c r="AF217" s="101"/>
      <c r="AG217" s="101"/>
      <c r="AH217" s="101"/>
      <c r="AI217" s="102" t="s">
        <v>40</v>
      </c>
      <c r="AJ217" s="102" t="s">
        <v>40</v>
      </c>
      <c r="AK217" s="102" t="s">
        <v>40</v>
      </c>
      <c r="AL217" s="101"/>
      <c r="AM217" s="101"/>
      <c r="AN217" s="102" t="s">
        <v>40</v>
      </c>
      <c r="AO217" s="102" t="s">
        <v>40</v>
      </c>
      <c r="AP217" s="102" t="s">
        <v>40</v>
      </c>
      <c r="AQ217" s="102" t="s">
        <v>40</v>
      </c>
      <c r="AR217" s="101"/>
    </row>
    <row r="218" spans="1:44">
      <c r="A218" t="str">
        <f>VLOOKUP(Q218,'Rotas x Madrugada'!A:C,2,0)</f>
        <v>I</v>
      </c>
      <c r="B218" t="str">
        <f>VLOOKUP(Q218,'Rotas x Madrugada'!A:C,3,0)</f>
        <v>Não</v>
      </c>
      <c r="D218" s="19">
        <f t="shared" si="6"/>
        <v>46158</v>
      </c>
      <c r="E218" s="19">
        <f>IF(A218="RETIRA",Z218,VLOOKUP(Q218,'Rotas x Madrugada'!A:D,4,0))</f>
        <v>46147</v>
      </c>
      <c r="F218" s="19">
        <f>IF(A218="RETIRA",Z218,Z218+2)</f>
        <v>46158</v>
      </c>
      <c r="G218" s="19" t="str">
        <f>CONCATENATE(U218,"-",V218)</f>
        <v>INC08-TF</v>
      </c>
      <c r="H218" s="19" t="str">
        <f t="shared" ca="1" si="7"/>
        <v>URGENTE</v>
      </c>
      <c r="I218" s="46">
        <f ca="1">Z218-$B$1</f>
        <v>-1</v>
      </c>
      <c r="J218" s="46">
        <f>VLOOKUP(G218,'D. Produção'!A:B,2,)</f>
        <v>2</v>
      </c>
      <c r="K218" s="87">
        <v>334845</v>
      </c>
      <c r="L218" s="88" t="s">
        <v>61</v>
      </c>
      <c r="M218" s="87">
        <v>1</v>
      </c>
      <c r="N218" s="87">
        <v>5449403</v>
      </c>
      <c r="O218" s="88" t="s">
        <v>35</v>
      </c>
      <c r="P218" s="88" t="s">
        <v>556</v>
      </c>
      <c r="Q218" s="88" t="s">
        <v>130</v>
      </c>
      <c r="R218" s="89">
        <v>0.94669999999999999</v>
      </c>
      <c r="S218" s="89">
        <v>18.934699999999999</v>
      </c>
      <c r="T218" s="87">
        <v>1</v>
      </c>
      <c r="U218" s="88" t="s">
        <v>63</v>
      </c>
      <c r="V218" s="88" t="s">
        <v>96</v>
      </c>
      <c r="W218" s="90">
        <v>1712</v>
      </c>
      <c r="X218" s="90">
        <v>553</v>
      </c>
      <c r="Y218" s="91">
        <v>46149.697712997688</v>
      </c>
      <c r="Z218" s="92">
        <v>46156</v>
      </c>
      <c r="AA218" s="93"/>
      <c r="AB218" s="93"/>
      <c r="AC218" s="93"/>
      <c r="AD218" s="93"/>
      <c r="AE218" s="94" t="s">
        <v>40</v>
      </c>
      <c r="AF218" s="94" t="s">
        <v>40</v>
      </c>
      <c r="AG218" s="94" t="s">
        <v>40</v>
      </c>
      <c r="AH218" s="94" t="s">
        <v>40</v>
      </c>
      <c r="AI218" s="94" t="s">
        <v>40</v>
      </c>
      <c r="AJ218" s="94" t="s">
        <v>40</v>
      </c>
      <c r="AK218" s="94" t="s">
        <v>40</v>
      </c>
      <c r="AL218" s="93"/>
      <c r="AM218" s="93"/>
      <c r="AN218" s="94" t="s">
        <v>40</v>
      </c>
      <c r="AO218" s="94" t="s">
        <v>40</v>
      </c>
      <c r="AP218" s="94" t="s">
        <v>40</v>
      </c>
      <c r="AQ218" s="94" t="s">
        <v>40</v>
      </c>
      <c r="AR218" s="93"/>
    </row>
    <row r="219" spans="1:44">
      <c r="A219" t="str">
        <f>VLOOKUP(Q219,'Rotas x Madrugada'!A:C,2,0)</f>
        <v>I</v>
      </c>
      <c r="B219" t="str">
        <f>VLOOKUP(Q219,'Rotas x Madrugada'!A:C,3,0)</f>
        <v>Não</v>
      </c>
      <c r="D219" s="19">
        <f t="shared" si="6"/>
        <v>46158</v>
      </c>
      <c r="E219" s="19">
        <f>IF(A219="RETIRA",Z219,VLOOKUP(Q219,'Rotas x Madrugada'!A:D,4,0))</f>
        <v>46147</v>
      </c>
      <c r="F219" s="19">
        <f>IF(A219="RETIRA",Z219,Z219+2)</f>
        <v>46158</v>
      </c>
      <c r="G219" s="19" t="str">
        <f>CONCATENATE(U219,"-",V219)</f>
        <v>INC08-TF</v>
      </c>
      <c r="H219" s="19" t="str">
        <f t="shared" ca="1" si="7"/>
        <v>URGENTE</v>
      </c>
      <c r="I219" s="46">
        <f ca="1">Z219-$B$1</f>
        <v>-1</v>
      </c>
      <c r="J219" s="46">
        <f>VLOOKUP(G219,'D. Produção'!A:B,2,)</f>
        <v>2</v>
      </c>
      <c r="K219" s="95">
        <v>334845</v>
      </c>
      <c r="L219" s="96" t="s">
        <v>121</v>
      </c>
      <c r="M219" s="95">
        <v>2</v>
      </c>
      <c r="N219" s="95">
        <v>5449404</v>
      </c>
      <c r="O219" s="96" t="s">
        <v>35</v>
      </c>
      <c r="P219" s="96" t="s">
        <v>556</v>
      </c>
      <c r="Q219" s="96" t="s">
        <v>130</v>
      </c>
      <c r="R219" s="97">
        <v>0.94669999999999999</v>
      </c>
      <c r="S219" s="97">
        <v>18.934699999999999</v>
      </c>
      <c r="T219" s="95">
        <v>1</v>
      </c>
      <c r="U219" s="96" t="s">
        <v>63</v>
      </c>
      <c r="V219" s="96" t="s">
        <v>96</v>
      </c>
      <c r="W219" s="98">
        <v>1712</v>
      </c>
      <c r="X219" s="98">
        <v>553</v>
      </c>
      <c r="Y219" s="99">
        <v>46149.697712997688</v>
      </c>
      <c r="Z219" s="100">
        <v>46156</v>
      </c>
      <c r="AA219" s="101"/>
      <c r="AB219" s="101"/>
      <c r="AC219" s="101"/>
      <c r="AD219" s="101"/>
      <c r="AE219" s="102" t="s">
        <v>40</v>
      </c>
      <c r="AF219" s="102" t="s">
        <v>40</v>
      </c>
      <c r="AG219" s="102" t="s">
        <v>40</v>
      </c>
      <c r="AH219" s="102" t="s">
        <v>40</v>
      </c>
      <c r="AI219" s="102" t="s">
        <v>40</v>
      </c>
      <c r="AJ219" s="102" t="s">
        <v>40</v>
      </c>
      <c r="AK219" s="102" t="s">
        <v>40</v>
      </c>
      <c r="AL219" s="101"/>
      <c r="AM219" s="101"/>
      <c r="AN219" s="102" t="s">
        <v>40</v>
      </c>
      <c r="AO219" s="102" t="s">
        <v>40</v>
      </c>
      <c r="AP219" s="102" t="s">
        <v>40</v>
      </c>
      <c r="AQ219" s="102" t="s">
        <v>40</v>
      </c>
      <c r="AR219" s="101"/>
    </row>
    <row r="220" spans="1:44">
      <c r="A220" t="str">
        <f>VLOOKUP(Q220,'Rotas x Madrugada'!A:C,2,0)</f>
        <v>I</v>
      </c>
      <c r="B220" t="str">
        <f>VLOOKUP(Q220,'Rotas x Madrugada'!A:C,3,0)</f>
        <v>Não</v>
      </c>
      <c r="D220" s="19">
        <f t="shared" si="6"/>
        <v>46158</v>
      </c>
      <c r="E220" s="19">
        <f>IF(A220="RETIRA",Z220,VLOOKUP(Q220,'Rotas x Madrugada'!A:D,4,0))</f>
        <v>46147</v>
      </c>
      <c r="F220" s="19">
        <f>IF(A220="RETIRA",Z220,Z220+2)</f>
        <v>46158</v>
      </c>
      <c r="G220" s="19" t="str">
        <f>CONCATENATE(U220,"-",V220)</f>
        <v>INC08-TF</v>
      </c>
      <c r="H220" s="19" t="str">
        <f t="shared" ca="1" si="7"/>
        <v>URGENTE</v>
      </c>
      <c r="I220" s="46">
        <f ca="1">Z220-$B$1</f>
        <v>-1</v>
      </c>
      <c r="J220" s="46">
        <f>VLOOKUP(G220,'D. Produção'!A:B,2,)</f>
        <v>2</v>
      </c>
      <c r="K220" s="87">
        <v>334845</v>
      </c>
      <c r="L220" s="88" t="s">
        <v>143</v>
      </c>
      <c r="M220" s="87">
        <v>3</v>
      </c>
      <c r="N220" s="87">
        <v>5449405</v>
      </c>
      <c r="O220" s="88" t="s">
        <v>35</v>
      </c>
      <c r="P220" s="88" t="s">
        <v>556</v>
      </c>
      <c r="Q220" s="88" t="s">
        <v>130</v>
      </c>
      <c r="R220" s="89">
        <v>0.94669999999999999</v>
      </c>
      <c r="S220" s="89">
        <v>18.934699999999999</v>
      </c>
      <c r="T220" s="87">
        <v>1</v>
      </c>
      <c r="U220" s="88" t="s">
        <v>63</v>
      </c>
      <c r="V220" s="88" t="s">
        <v>96</v>
      </c>
      <c r="W220" s="90">
        <v>1712</v>
      </c>
      <c r="X220" s="90">
        <v>553</v>
      </c>
      <c r="Y220" s="91">
        <v>46149.697712997688</v>
      </c>
      <c r="Z220" s="92">
        <v>46156</v>
      </c>
      <c r="AA220" s="93"/>
      <c r="AB220" s="93"/>
      <c r="AC220" s="93"/>
      <c r="AD220" s="93"/>
      <c r="AE220" s="94" t="s">
        <v>40</v>
      </c>
      <c r="AF220" s="94" t="s">
        <v>40</v>
      </c>
      <c r="AG220" s="94" t="s">
        <v>40</v>
      </c>
      <c r="AH220" s="94" t="s">
        <v>40</v>
      </c>
      <c r="AI220" s="94" t="s">
        <v>40</v>
      </c>
      <c r="AJ220" s="94" t="s">
        <v>40</v>
      </c>
      <c r="AK220" s="94" t="s">
        <v>40</v>
      </c>
      <c r="AL220" s="93"/>
      <c r="AM220" s="93"/>
      <c r="AN220" s="94" t="s">
        <v>40</v>
      </c>
      <c r="AO220" s="94" t="s">
        <v>40</v>
      </c>
      <c r="AP220" s="94" t="s">
        <v>40</v>
      </c>
      <c r="AQ220" s="94" t="s">
        <v>40</v>
      </c>
      <c r="AR220" s="93"/>
    </row>
    <row r="221" spans="1:44">
      <c r="A221" t="str">
        <f>VLOOKUP(Q221,'Rotas x Madrugada'!A:C,2,0)</f>
        <v>I</v>
      </c>
      <c r="B221" t="str">
        <f>VLOOKUP(Q221,'Rotas x Madrugada'!A:C,3,0)</f>
        <v>Não</v>
      </c>
      <c r="D221" s="19">
        <f t="shared" si="6"/>
        <v>46158</v>
      </c>
      <c r="E221" s="19">
        <f>IF(A221="RETIRA",Z221,VLOOKUP(Q221,'Rotas x Madrugada'!A:D,4,0))</f>
        <v>46147</v>
      </c>
      <c r="F221" s="19">
        <f>IF(A221="RETIRA",Z221,Z221+2)</f>
        <v>46158</v>
      </c>
      <c r="G221" s="19" t="str">
        <f>CONCATENATE(U221,"-",V221)</f>
        <v>INC08-TF</v>
      </c>
      <c r="H221" s="19" t="str">
        <f t="shared" ca="1" si="7"/>
        <v>URGENTE</v>
      </c>
      <c r="I221" s="46">
        <f ca="1">Z221-$B$1</f>
        <v>-1</v>
      </c>
      <c r="J221" s="46">
        <f>VLOOKUP(G221,'D. Produção'!A:B,2,)</f>
        <v>2</v>
      </c>
      <c r="K221" s="95">
        <v>334845</v>
      </c>
      <c r="L221" s="96" t="s">
        <v>132</v>
      </c>
      <c r="M221" s="95">
        <v>4</v>
      </c>
      <c r="N221" s="95">
        <v>5449406</v>
      </c>
      <c r="O221" s="96" t="s">
        <v>35</v>
      </c>
      <c r="P221" s="96" t="s">
        <v>556</v>
      </c>
      <c r="Q221" s="96" t="s">
        <v>130</v>
      </c>
      <c r="R221" s="97">
        <v>3.3315999999999999</v>
      </c>
      <c r="S221" s="97">
        <v>66.631</v>
      </c>
      <c r="T221" s="95">
        <v>1</v>
      </c>
      <c r="U221" s="96" t="s">
        <v>63</v>
      </c>
      <c r="V221" s="96" t="s">
        <v>96</v>
      </c>
      <c r="W221" s="98">
        <v>1712</v>
      </c>
      <c r="X221" s="98">
        <v>1946</v>
      </c>
      <c r="Y221" s="99">
        <v>46149.697712997688</v>
      </c>
      <c r="Z221" s="100">
        <v>46156</v>
      </c>
      <c r="AA221" s="101"/>
      <c r="AB221" s="101"/>
      <c r="AC221" s="101"/>
      <c r="AD221" s="101"/>
      <c r="AE221" s="102" t="s">
        <v>40</v>
      </c>
      <c r="AF221" s="102" t="s">
        <v>40</v>
      </c>
      <c r="AG221" s="102" t="s">
        <v>40</v>
      </c>
      <c r="AH221" s="102" t="s">
        <v>40</v>
      </c>
      <c r="AI221" s="102" t="s">
        <v>40</v>
      </c>
      <c r="AJ221" s="102" t="s">
        <v>40</v>
      </c>
      <c r="AK221" s="102" t="s">
        <v>40</v>
      </c>
      <c r="AL221" s="101"/>
      <c r="AM221" s="101"/>
      <c r="AN221" s="102" t="s">
        <v>40</v>
      </c>
      <c r="AO221" s="102" t="s">
        <v>40</v>
      </c>
      <c r="AP221" s="102" t="s">
        <v>40</v>
      </c>
      <c r="AQ221" s="102" t="s">
        <v>40</v>
      </c>
      <c r="AR221" s="101"/>
    </row>
    <row r="222" spans="1:44">
      <c r="A222" t="str">
        <f>VLOOKUP(Q222,'Rotas x Madrugada'!A:C,2,0)</f>
        <v>I</v>
      </c>
      <c r="B222" t="str">
        <f>VLOOKUP(Q222,'Rotas x Madrugada'!A:C,3,0)</f>
        <v>Não</v>
      </c>
      <c r="D222" s="19">
        <f t="shared" si="6"/>
        <v>46158</v>
      </c>
      <c r="E222" s="19">
        <f>IF(A222="RETIRA",Z222,VLOOKUP(Q222,'Rotas x Madrugada'!A:D,4,0))</f>
        <v>46147</v>
      </c>
      <c r="F222" s="19">
        <f>IF(A222="RETIRA",Z222,Z222+2)</f>
        <v>46158</v>
      </c>
      <c r="G222" s="19" t="str">
        <f>CONCATENATE(U222,"-",V222)</f>
        <v>INC08-TF</v>
      </c>
      <c r="H222" s="19" t="str">
        <f t="shared" ca="1" si="7"/>
        <v>URGENTE</v>
      </c>
      <c r="I222" s="46">
        <f ca="1">Z222-$B$1</f>
        <v>-1</v>
      </c>
      <c r="J222" s="46">
        <f>VLOOKUP(G222,'D. Produção'!A:B,2,)</f>
        <v>2</v>
      </c>
      <c r="K222" s="87">
        <v>334845</v>
      </c>
      <c r="L222" s="88" t="s">
        <v>92</v>
      </c>
      <c r="M222" s="87">
        <v>5</v>
      </c>
      <c r="N222" s="87">
        <v>5449407</v>
      </c>
      <c r="O222" s="88" t="s">
        <v>35</v>
      </c>
      <c r="P222" s="88" t="s">
        <v>556</v>
      </c>
      <c r="Q222" s="88" t="s">
        <v>130</v>
      </c>
      <c r="R222" s="89">
        <v>3.3315999999999999</v>
      </c>
      <c r="S222" s="89">
        <v>66.631</v>
      </c>
      <c r="T222" s="87">
        <v>1</v>
      </c>
      <c r="U222" s="88" t="s">
        <v>63</v>
      </c>
      <c r="V222" s="88" t="s">
        <v>96</v>
      </c>
      <c r="W222" s="90">
        <v>1712</v>
      </c>
      <c r="X222" s="90">
        <v>1946</v>
      </c>
      <c r="Y222" s="91">
        <v>46149.697712997688</v>
      </c>
      <c r="Z222" s="92">
        <v>46156</v>
      </c>
      <c r="AA222" s="93"/>
      <c r="AB222" s="93"/>
      <c r="AC222" s="93"/>
      <c r="AD222" s="93"/>
      <c r="AE222" s="94" t="s">
        <v>40</v>
      </c>
      <c r="AF222" s="94" t="s">
        <v>40</v>
      </c>
      <c r="AG222" s="94" t="s">
        <v>40</v>
      </c>
      <c r="AH222" s="94" t="s">
        <v>40</v>
      </c>
      <c r="AI222" s="94" t="s">
        <v>40</v>
      </c>
      <c r="AJ222" s="94" t="s">
        <v>40</v>
      </c>
      <c r="AK222" s="94" t="s">
        <v>40</v>
      </c>
      <c r="AL222" s="93"/>
      <c r="AM222" s="93"/>
      <c r="AN222" s="94" t="s">
        <v>40</v>
      </c>
      <c r="AO222" s="94" t="s">
        <v>40</v>
      </c>
      <c r="AP222" s="94" t="s">
        <v>40</v>
      </c>
      <c r="AQ222" s="94" t="s">
        <v>40</v>
      </c>
      <c r="AR222" s="93"/>
    </row>
    <row r="223" spans="1:44">
      <c r="A223" t="str">
        <f>VLOOKUP(Q223,'Rotas x Madrugada'!A:C,2,0)</f>
        <v>I</v>
      </c>
      <c r="B223" t="str">
        <f>VLOOKUP(Q223,'Rotas x Madrugada'!A:C,3,0)</f>
        <v>Não</v>
      </c>
      <c r="D223" s="19">
        <f t="shared" si="6"/>
        <v>46158</v>
      </c>
      <c r="E223" s="19">
        <f>IF(A223="RETIRA",Z223,VLOOKUP(Q223,'Rotas x Madrugada'!A:D,4,0))</f>
        <v>46147</v>
      </c>
      <c r="F223" s="19">
        <f>IF(A223="RETIRA",Z223,Z223+2)</f>
        <v>46158</v>
      </c>
      <c r="G223" s="19" t="str">
        <f>CONCATENATE(U223,"-",V223)</f>
        <v>INC08-TF</v>
      </c>
      <c r="H223" s="19" t="str">
        <f t="shared" ca="1" si="7"/>
        <v>URGENTE</v>
      </c>
      <c r="I223" s="46">
        <f ca="1">Z223-$B$1</f>
        <v>-1</v>
      </c>
      <c r="J223" s="46">
        <f>VLOOKUP(G223,'D. Produção'!A:B,2,)</f>
        <v>2</v>
      </c>
      <c r="K223" s="95">
        <v>334845</v>
      </c>
      <c r="L223" s="96" t="s">
        <v>97</v>
      </c>
      <c r="M223" s="95">
        <v>6</v>
      </c>
      <c r="N223" s="95">
        <v>5449408</v>
      </c>
      <c r="O223" s="96" t="s">
        <v>35</v>
      </c>
      <c r="P223" s="96" t="s">
        <v>556</v>
      </c>
      <c r="Q223" s="96" t="s">
        <v>130</v>
      </c>
      <c r="R223" s="97">
        <v>3.3315999999999999</v>
      </c>
      <c r="S223" s="97">
        <v>66.631</v>
      </c>
      <c r="T223" s="95">
        <v>1</v>
      </c>
      <c r="U223" s="96" t="s">
        <v>63</v>
      </c>
      <c r="V223" s="96" t="s">
        <v>96</v>
      </c>
      <c r="W223" s="98">
        <v>1712</v>
      </c>
      <c r="X223" s="98">
        <v>1946</v>
      </c>
      <c r="Y223" s="99">
        <v>46149.697712997688</v>
      </c>
      <c r="Z223" s="100">
        <v>46156</v>
      </c>
      <c r="AA223" s="101"/>
      <c r="AB223" s="101"/>
      <c r="AC223" s="101"/>
      <c r="AD223" s="101"/>
      <c r="AE223" s="102" t="s">
        <v>40</v>
      </c>
      <c r="AF223" s="102" t="s">
        <v>40</v>
      </c>
      <c r="AG223" s="102" t="s">
        <v>40</v>
      </c>
      <c r="AH223" s="102" t="s">
        <v>40</v>
      </c>
      <c r="AI223" s="102" t="s">
        <v>40</v>
      </c>
      <c r="AJ223" s="102" t="s">
        <v>40</v>
      </c>
      <c r="AK223" s="102" t="s">
        <v>40</v>
      </c>
      <c r="AL223" s="101"/>
      <c r="AM223" s="101"/>
      <c r="AN223" s="102" t="s">
        <v>40</v>
      </c>
      <c r="AO223" s="102" t="s">
        <v>40</v>
      </c>
      <c r="AP223" s="102" t="s">
        <v>40</v>
      </c>
      <c r="AQ223" s="102" t="s">
        <v>40</v>
      </c>
      <c r="AR223" s="101"/>
    </row>
    <row r="224" spans="1:44">
      <c r="A224" t="str">
        <f>VLOOKUP(Q224,'Rotas x Madrugada'!A:C,2,0)</f>
        <v>I</v>
      </c>
      <c r="B224" t="str">
        <f>VLOOKUP(Q224,'Rotas x Madrugada'!A:C,3,0)</f>
        <v>Não</v>
      </c>
      <c r="D224" s="19">
        <f t="shared" si="6"/>
        <v>46158</v>
      </c>
      <c r="E224" s="19">
        <f>IF(A224="RETIRA",Z224,VLOOKUP(Q224,'Rotas x Madrugada'!A:D,4,0))</f>
        <v>46147</v>
      </c>
      <c r="F224" s="19">
        <f>IF(A224="RETIRA",Z224,Z224+2)</f>
        <v>46158</v>
      </c>
      <c r="G224" s="19" t="str">
        <f>CONCATENATE(U224,"-",V224)</f>
        <v>INC08-TF</v>
      </c>
      <c r="H224" s="19" t="str">
        <f t="shared" ca="1" si="7"/>
        <v>URGENTE</v>
      </c>
      <c r="I224" s="46">
        <f ca="1">Z224-$B$1</f>
        <v>-1</v>
      </c>
      <c r="J224" s="46">
        <f>VLOOKUP(G224,'D. Produção'!A:B,2,)</f>
        <v>2</v>
      </c>
      <c r="K224" s="87">
        <v>334845</v>
      </c>
      <c r="L224" s="88" t="s">
        <v>98</v>
      </c>
      <c r="M224" s="87">
        <v>7</v>
      </c>
      <c r="N224" s="87">
        <v>5449409</v>
      </c>
      <c r="O224" s="88" t="s">
        <v>35</v>
      </c>
      <c r="P224" s="88" t="s">
        <v>556</v>
      </c>
      <c r="Q224" s="88" t="s">
        <v>130</v>
      </c>
      <c r="R224" s="89">
        <v>0.70709999999999995</v>
      </c>
      <c r="S224" s="89">
        <v>14.1419</v>
      </c>
      <c r="T224" s="87">
        <v>1</v>
      </c>
      <c r="U224" s="88" t="s">
        <v>63</v>
      </c>
      <c r="V224" s="88" t="s">
        <v>96</v>
      </c>
      <c r="W224" s="90">
        <v>1352</v>
      </c>
      <c r="X224" s="90">
        <v>523</v>
      </c>
      <c r="Y224" s="91">
        <v>46149.697712997688</v>
      </c>
      <c r="Z224" s="92">
        <v>46156</v>
      </c>
      <c r="AA224" s="93"/>
      <c r="AB224" s="93"/>
      <c r="AC224" s="93"/>
      <c r="AD224" s="93"/>
      <c r="AE224" s="94" t="s">
        <v>40</v>
      </c>
      <c r="AF224" s="94" t="s">
        <v>40</v>
      </c>
      <c r="AG224" s="94" t="s">
        <v>40</v>
      </c>
      <c r="AH224" s="94" t="s">
        <v>40</v>
      </c>
      <c r="AI224" s="94" t="s">
        <v>40</v>
      </c>
      <c r="AJ224" s="94" t="s">
        <v>40</v>
      </c>
      <c r="AK224" s="94" t="s">
        <v>40</v>
      </c>
      <c r="AL224" s="93"/>
      <c r="AM224" s="93"/>
      <c r="AN224" s="94" t="s">
        <v>40</v>
      </c>
      <c r="AO224" s="94" t="s">
        <v>40</v>
      </c>
      <c r="AP224" s="94" t="s">
        <v>40</v>
      </c>
      <c r="AQ224" s="94" t="s">
        <v>40</v>
      </c>
      <c r="AR224" s="93"/>
    </row>
    <row r="225" spans="1:44">
      <c r="A225" t="str">
        <f>VLOOKUP(Q225,'Rotas x Madrugada'!A:C,2,0)</f>
        <v>I</v>
      </c>
      <c r="B225" t="str">
        <f>VLOOKUP(Q225,'Rotas x Madrugada'!A:C,3,0)</f>
        <v>Não</v>
      </c>
      <c r="D225" s="19">
        <f t="shared" si="6"/>
        <v>46158</v>
      </c>
      <c r="E225" s="19">
        <f>IF(A225="RETIRA",Z225,VLOOKUP(Q225,'Rotas x Madrugada'!A:D,4,0))</f>
        <v>46147</v>
      </c>
      <c r="F225" s="19">
        <f>IF(A225="RETIRA",Z225,Z225+2)</f>
        <v>46158</v>
      </c>
      <c r="G225" s="19" t="str">
        <f>CONCATENATE(U225,"-",V225)</f>
        <v>INC08-TF</v>
      </c>
      <c r="H225" s="19" t="str">
        <f t="shared" ca="1" si="7"/>
        <v>URGENTE</v>
      </c>
      <c r="I225" s="46">
        <f ca="1">Z225-$B$1</f>
        <v>-1</v>
      </c>
      <c r="J225" s="46">
        <f>VLOOKUP(G225,'D. Produção'!A:B,2,)</f>
        <v>2</v>
      </c>
      <c r="K225" s="95">
        <v>334845</v>
      </c>
      <c r="L225" s="96" t="s">
        <v>99</v>
      </c>
      <c r="M225" s="95">
        <v>8</v>
      </c>
      <c r="N225" s="95">
        <v>5449410</v>
      </c>
      <c r="O225" s="96" t="s">
        <v>35</v>
      </c>
      <c r="P225" s="96" t="s">
        <v>556</v>
      </c>
      <c r="Q225" s="96" t="s">
        <v>130</v>
      </c>
      <c r="R225" s="97">
        <v>0.70709999999999995</v>
      </c>
      <c r="S225" s="97">
        <v>14.1419</v>
      </c>
      <c r="T225" s="95">
        <v>1</v>
      </c>
      <c r="U225" s="96" t="s">
        <v>63</v>
      </c>
      <c r="V225" s="96" t="s">
        <v>96</v>
      </c>
      <c r="W225" s="98">
        <v>1352</v>
      </c>
      <c r="X225" s="98">
        <v>523</v>
      </c>
      <c r="Y225" s="99">
        <v>46149.697712997688</v>
      </c>
      <c r="Z225" s="100">
        <v>46156</v>
      </c>
      <c r="AA225" s="101"/>
      <c r="AB225" s="101"/>
      <c r="AC225" s="101"/>
      <c r="AD225" s="101"/>
      <c r="AE225" s="102" t="s">
        <v>40</v>
      </c>
      <c r="AF225" s="102" t="s">
        <v>40</v>
      </c>
      <c r="AG225" s="102" t="s">
        <v>40</v>
      </c>
      <c r="AH225" s="102" t="s">
        <v>40</v>
      </c>
      <c r="AI225" s="102" t="s">
        <v>40</v>
      </c>
      <c r="AJ225" s="102" t="s">
        <v>40</v>
      </c>
      <c r="AK225" s="102" t="s">
        <v>40</v>
      </c>
      <c r="AL225" s="101"/>
      <c r="AM225" s="101"/>
      <c r="AN225" s="102" t="s">
        <v>40</v>
      </c>
      <c r="AO225" s="102" t="s">
        <v>40</v>
      </c>
      <c r="AP225" s="102" t="s">
        <v>40</v>
      </c>
      <c r="AQ225" s="102" t="s">
        <v>40</v>
      </c>
      <c r="AR225" s="101"/>
    </row>
    <row r="226" spans="1:44">
      <c r="A226" t="str">
        <f>VLOOKUP(Q226,'Rotas x Madrugada'!A:C,2,0)</f>
        <v>I</v>
      </c>
      <c r="B226" t="str">
        <f>VLOOKUP(Q226,'Rotas x Madrugada'!A:C,3,0)</f>
        <v>Não</v>
      </c>
      <c r="D226" s="19">
        <f t="shared" si="6"/>
        <v>46158</v>
      </c>
      <c r="E226" s="19">
        <f>IF(A226="RETIRA",Z226,VLOOKUP(Q226,'Rotas x Madrugada'!A:D,4,0))</f>
        <v>46147</v>
      </c>
      <c r="F226" s="19">
        <f>IF(A226="RETIRA",Z226,Z226+2)</f>
        <v>46158</v>
      </c>
      <c r="G226" s="19" t="str">
        <f>CONCATENATE(U226,"-",V226)</f>
        <v>INC08-TF</v>
      </c>
      <c r="H226" s="19" t="str">
        <f t="shared" ca="1" si="7"/>
        <v>URGENTE</v>
      </c>
      <c r="I226" s="46">
        <f ca="1">Z226-$B$1</f>
        <v>-1</v>
      </c>
      <c r="J226" s="46">
        <f>VLOOKUP(G226,'D. Produção'!A:B,2,)</f>
        <v>2</v>
      </c>
      <c r="K226" s="87">
        <v>334845</v>
      </c>
      <c r="L226" s="88" t="s">
        <v>100</v>
      </c>
      <c r="M226" s="87">
        <v>9</v>
      </c>
      <c r="N226" s="87">
        <v>5449411</v>
      </c>
      <c r="O226" s="88" t="s">
        <v>35</v>
      </c>
      <c r="P226" s="88" t="s">
        <v>556</v>
      </c>
      <c r="Q226" s="88" t="s">
        <v>130</v>
      </c>
      <c r="R226" s="89">
        <v>0.70709999999999995</v>
      </c>
      <c r="S226" s="89">
        <v>14.1419</v>
      </c>
      <c r="T226" s="87">
        <v>1</v>
      </c>
      <c r="U226" s="88" t="s">
        <v>63</v>
      </c>
      <c r="V226" s="88" t="s">
        <v>96</v>
      </c>
      <c r="W226" s="90">
        <v>1352</v>
      </c>
      <c r="X226" s="90">
        <v>523</v>
      </c>
      <c r="Y226" s="91">
        <v>46149.697712997688</v>
      </c>
      <c r="Z226" s="92">
        <v>46156</v>
      </c>
      <c r="AA226" s="93"/>
      <c r="AB226" s="93"/>
      <c r="AC226" s="93"/>
      <c r="AD226" s="93"/>
      <c r="AE226" s="94" t="s">
        <v>40</v>
      </c>
      <c r="AF226" s="94" t="s">
        <v>40</v>
      </c>
      <c r="AG226" s="94" t="s">
        <v>40</v>
      </c>
      <c r="AH226" s="94" t="s">
        <v>40</v>
      </c>
      <c r="AI226" s="94" t="s">
        <v>40</v>
      </c>
      <c r="AJ226" s="94" t="s">
        <v>40</v>
      </c>
      <c r="AK226" s="94" t="s">
        <v>40</v>
      </c>
      <c r="AL226" s="93"/>
      <c r="AM226" s="93"/>
      <c r="AN226" s="94" t="s">
        <v>40</v>
      </c>
      <c r="AO226" s="94" t="s">
        <v>40</v>
      </c>
      <c r="AP226" s="94" t="s">
        <v>40</v>
      </c>
      <c r="AQ226" s="94" t="s">
        <v>40</v>
      </c>
      <c r="AR226" s="93"/>
    </row>
    <row r="227" spans="1:44">
      <c r="A227" t="str">
        <f>VLOOKUP(Q227,'Rotas x Madrugada'!A:C,2,0)</f>
        <v>I</v>
      </c>
      <c r="B227" t="str">
        <f>VLOOKUP(Q227,'Rotas x Madrugada'!A:C,3,0)</f>
        <v>Não</v>
      </c>
      <c r="D227" s="19">
        <f t="shared" si="6"/>
        <v>46158</v>
      </c>
      <c r="E227" s="19">
        <f>IF(A227="RETIRA",Z227,VLOOKUP(Q227,'Rotas x Madrugada'!A:D,4,0))</f>
        <v>46147</v>
      </c>
      <c r="F227" s="19">
        <f>IF(A227="RETIRA",Z227,Z227+2)</f>
        <v>46158</v>
      </c>
      <c r="G227" s="19" t="str">
        <f>CONCATENATE(U227,"-",V227)</f>
        <v>INC08-TF</v>
      </c>
      <c r="H227" s="19" t="str">
        <f t="shared" ca="1" si="7"/>
        <v>URGENTE</v>
      </c>
      <c r="I227" s="46">
        <f ca="1">Z227-$B$1</f>
        <v>-1</v>
      </c>
      <c r="J227" s="46">
        <f>VLOOKUP(G227,'D. Produção'!A:B,2,)</f>
        <v>2</v>
      </c>
      <c r="K227" s="95">
        <v>334845</v>
      </c>
      <c r="L227" s="96" t="s">
        <v>101</v>
      </c>
      <c r="M227" s="95">
        <v>10</v>
      </c>
      <c r="N227" s="95">
        <v>5449412</v>
      </c>
      <c r="O227" s="96" t="s">
        <v>35</v>
      </c>
      <c r="P227" s="96" t="s">
        <v>556</v>
      </c>
      <c r="Q227" s="96" t="s">
        <v>130</v>
      </c>
      <c r="R227" s="97">
        <v>2.6309999999999998</v>
      </c>
      <c r="S227" s="97">
        <v>52.619799999999998</v>
      </c>
      <c r="T227" s="95">
        <v>1</v>
      </c>
      <c r="U227" s="96" t="s">
        <v>63</v>
      </c>
      <c r="V227" s="96" t="s">
        <v>96</v>
      </c>
      <c r="W227" s="98">
        <v>1352</v>
      </c>
      <c r="X227" s="98">
        <v>1946</v>
      </c>
      <c r="Y227" s="99">
        <v>46149.697712997688</v>
      </c>
      <c r="Z227" s="100">
        <v>46156</v>
      </c>
      <c r="AA227" s="101"/>
      <c r="AB227" s="101"/>
      <c r="AC227" s="101"/>
      <c r="AD227" s="101"/>
      <c r="AE227" s="102" t="s">
        <v>40</v>
      </c>
      <c r="AF227" s="102" t="s">
        <v>40</v>
      </c>
      <c r="AG227" s="102" t="s">
        <v>40</v>
      </c>
      <c r="AH227" s="102" t="s">
        <v>40</v>
      </c>
      <c r="AI227" s="102" t="s">
        <v>40</v>
      </c>
      <c r="AJ227" s="102" t="s">
        <v>40</v>
      </c>
      <c r="AK227" s="102" t="s">
        <v>40</v>
      </c>
      <c r="AL227" s="101"/>
      <c r="AM227" s="101"/>
      <c r="AN227" s="102" t="s">
        <v>40</v>
      </c>
      <c r="AO227" s="102" t="s">
        <v>40</v>
      </c>
      <c r="AP227" s="102" t="s">
        <v>40</v>
      </c>
      <c r="AQ227" s="102" t="s">
        <v>40</v>
      </c>
      <c r="AR227" s="101"/>
    </row>
    <row r="228" spans="1:44">
      <c r="A228" t="str">
        <f>VLOOKUP(Q228,'Rotas x Madrugada'!A:C,2,0)</f>
        <v>I</v>
      </c>
      <c r="B228" t="str">
        <f>VLOOKUP(Q228,'Rotas x Madrugada'!A:C,3,0)</f>
        <v>Não</v>
      </c>
      <c r="D228" s="19">
        <f t="shared" si="6"/>
        <v>46158</v>
      </c>
      <c r="E228" s="19">
        <f>IF(A228="RETIRA",Z228,VLOOKUP(Q228,'Rotas x Madrugada'!A:D,4,0))</f>
        <v>46147</v>
      </c>
      <c r="F228" s="19">
        <f>IF(A228="RETIRA",Z228,Z228+2)</f>
        <v>46158</v>
      </c>
      <c r="G228" s="19" t="str">
        <f>CONCATENATE(U228,"-",V228)</f>
        <v>INC08-TF</v>
      </c>
      <c r="H228" s="19" t="str">
        <f t="shared" ca="1" si="7"/>
        <v>URGENTE</v>
      </c>
      <c r="I228" s="46">
        <f ca="1">Z228-$B$1</f>
        <v>-1</v>
      </c>
      <c r="J228" s="46">
        <f>VLOOKUP(G228,'D. Produção'!A:B,2,)</f>
        <v>2</v>
      </c>
      <c r="K228" s="87">
        <v>334845</v>
      </c>
      <c r="L228" s="88" t="s">
        <v>102</v>
      </c>
      <c r="M228" s="87">
        <v>11</v>
      </c>
      <c r="N228" s="87">
        <v>5449413</v>
      </c>
      <c r="O228" s="88" t="s">
        <v>35</v>
      </c>
      <c r="P228" s="88" t="s">
        <v>556</v>
      </c>
      <c r="Q228" s="88" t="s">
        <v>130</v>
      </c>
      <c r="R228" s="89">
        <v>2.6309999999999998</v>
      </c>
      <c r="S228" s="89">
        <v>52.619799999999998</v>
      </c>
      <c r="T228" s="87">
        <v>1</v>
      </c>
      <c r="U228" s="88" t="s">
        <v>63</v>
      </c>
      <c r="V228" s="88" t="s">
        <v>96</v>
      </c>
      <c r="W228" s="90">
        <v>1352</v>
      </c>
      <c r="X228" s="90">
        <v>1946</v>
      </c>
      <c r="Y228" s="91">
        <v>46149.697712997688</v>
      </c>
      <c r="Z228" s="92">
        <v>46156</v>
      </c>
      <c r="AA228" s="93"/>
      <c r="AB228" s="93"/>
      <c r="AC228" s="93"/>
      <c r="AD228" s="93"/>
      <c r="AE228" s="94" t="s">
        <v>40</v>
      </c>
      <c r="AF228" s="94" t="s">
        <v>40</v>
      </c>
      <c r="AG228" s="94" t="s">
        <v>40</v>
      </c>
      <c r="AH228" s="94" t="s">
        <v>40</v>
      </c>
      <c r="AI228" s="94" t="s">
        <v>40</v>
      </c>
      <c r="AJ228" s="94" t="s">
        <v>40</v>
      </c>
      <c r="AK228" s="94" t="s">
        <v>40</v>
      </c>
      <c r="AL228" s="93"/>
      <c r="AM228" s="93"/>
      <c r="AN228" s="94" t="s">
        <v>40</v>
      </c>
      <c r="AO228" s="94" t="s">
        <v>40</v>
      </c>
      <c r="AP228" s="94" t="s">
        <v>40</v>
      </c>
      <c r="AQ228" s="94" t="s">
        <v>40</v>
      </c>
      <c r="AR228" s="93"/>
    </row>
    <row r="229" spans="1:44">
      <c r="A229" t="str">
        <f>VLOOKUP(Q229,'Rotas x Madrugada'!A:C,2,0)</f>
        <v>I</v>
      </c>
      <c r="B229" t="str">
        <f>VLOOKUP(Q229,'Rotas x Madrugada'!A:C,3,0)</f>
        <v>Não</v>
      </c>
      <c r="D229" s="19">
        <f t="shared" si="6"/>
        <v>46158</v>
      </c>
      <c r="E229" s="19">
        <f>IF(A229="RETIRA",Z229,VLOOKUP(Q229,'Rotas x Madrugada'!A:D,4,0))</f>
        <v>46147</v>
      </c>
      <c r="F229" s="19">
        <f>IF(A229="RETIRA",Z229,Z229+2)</f>
        <v>46158</v>
      </c>
      <c r="G229" s="19" t="str">
        <f>CONCATENATE(U229,"-",V229)</f>
        <v>INC08-TF</v>
      </c>
      <c r="H229" s="19" t="str">
        <f t="shared" ca="1" si="7"/>
        <v>URGENTE</v>
      </c>
      <c r="I229" s="46">
        <f ca="1">Z229-$B$1</f>
        <v>-1</v>
      </c>
      <c r="J229" s="46">
        <f>VLOOKUP(G229,'D. Produção'!A:B,2,)</f>
        <v>2</v>
      </c>
      <c r="K229" s="95">
        <v>334845</v>
      </c>
      <c r="L229" s="96" t="s">
        <v>103</v>
      </c>
      <c r="M229" s="95">
        <v>12</v>
      </c>
      <c r="N229" s="95">
        <v>5449414</v>
      </c>
      <c r="O229" s="96" t="s">
        <v>35</v>
      </c>
      <c r="P229" s="96" t="s">
        <v>556</v>
      </c>
      <c r="Q229" s="96" t="s">
        <v>130</v>
      </c>
      <c r="R229" s="97">
        <v>2.6309999999999998</v>
      </c>
      <c r="S229" s="97">
        <v>52.619799999999998</v>
      </c>
      <c r="T229" s="95">
        <v>1</v>
      </c>
      <c r="U229" s="96" t="s">
        <v>63</v>
      </c>
      <c r="V229" s="96" t="s">
        <v>96</v>
      </c>
      <c r="W229" s="98">
        <v>1352</v>
      </c>
      <c r="X229" s="98">
        <v>1946</v>
      </c>
      <c r="Y229" s="99">
        <v>46149.697712997688</v>
      </c>
      <c r="Z229" s="100">
        <v>46156</v>
      </c>
      <c r="AA229" s="101"/>
      <c r="AB229" s="101"/>
      <c r="AC229" s="101"/>
      <c r="AD229" s="101"/>
      <c r="AE229" s="102" t="s">
        <v>40</v>
      </c>
      <c r="AF229" s="102" t="s">
        <v>40</v>
      </c>
      <c r="AG229" s="102" t="s">
        <v>40</v>
      </c>
      <c r="AH229" s="102" t="s">
        <v>40</v>
      </c>
      <c r="AI229" s="102" t="s">
        <v>40</v>
      </c>
      <c r="AJ229" s="102" t="s">
        <v>40</v>
      </c>
      <c r="AK229" s="102" t="s">
        <v>40</v>
      </c>
      <c r="AL229" s="101"/>
      <c r="AM229" s="101"/>
      <c r="AN229" s="102" t="s">
        <v>40</v>
      </c>
      <c r="AO229" s="102" t="s">
        <v>40</v>
      </c>
      <c r="AP229" s="102" t="s">
        <v>40</v>
      </c>
      <c r="AQ229" s="102" t="s">
        <v>40</v>
      </c>
      <c r="AR229" s="101"/>
    </row>
    <row r="230" spans="1:44">
      <c r="A230" t="str">
        <f>VLOOKUP(Q230,'Rotas x Madrugada'!A:C,2,0)</f>
        <v>I</v>
      </c>
      <c r="B230" t="str">
        <f>VLOOKUP(Q230,'Rotas x Madrugada'!A:C,3,0)</f>
        <v>Não</v>
      </c>
      <c r="D230" s="19">
        <f t="shared" si="6"/>
        <v>46158</v>
      </c>
      <c r="E230" s="19">
        <f>IF(A230="RETIRA",Z230,VLOOKUP(Q230,'Rotas x Madrugada'!A:D,4,0))</f>
        <v>46147</v>
      </c>
      <c r="F230" s="19">
        <f>IF(A230="RETIRA",Z230,Z230+2)</f>
        <v>46158</v>
      </c>
      <c r="G230" s="19" t="str">
        <f>CONCATENATE(U230,"-",V230)</f>
        <v>INC08-TF</v>
      </c>
      <c r="H230" s="19" t="str">
        <f t="shared" ca="1" si="7"/>
        <v>URGENTE</v>
      </c>
      <c r="I230" s="46">
        <f ca="1">Z230-$B$1</f>
        <v>-1</v>
      </c>
      <c r="J230" s="46">
        <f>VLOOKUP(G230,'D. Produção'!A:B,2,)</f>
        <v>2</v>
      </c>
      <c r="K230" s="87">
        <v>334845</v>
      </c>
      <c r="L230" s="88" t="s">
        <v>104</v>
      </c>
      <c r="M230" s="87">
        <v>13</v>
      </c>
      <c r="N230" s="87">
        <v>5449415</v>
      </c>
      <c r="O230" s="88" t="s">
        <v>35</v>
      </c>
      <c r="P230" s="88" t="s">
        <v>556</v>
      </c>
      <c r="Q230" s="88" t="s">
        <v>130</v>
      </c>
      <c r="R230" s="89">
        <v>2.2281</v>
      </c>
      <c r="S230" s="89">
        <v>44.562600000000003</v>
      </c>
      <c r="T230" s="87">
        <v>1</v>
      </c>
      <c r="U230" s="88" t="s">
        <v>63</v>
      </c>
      <c r="V230" s="88" t="s">
        <v>96</v>
      </c>
      <c r="W230" s="90">
        <v>1710</v>
      </c>
      <c r="X230" s="90">
        <v>1303</v>
      </c>
      <c r="Y230" s="91">
        <v>46149.697712997688</v>
      </c>
      <c r="Z230" s="92">
        <v>46156</v>
      </c>
      <c r="AA230" s="93"/>
      <c r="AB230" s="93"/>
      <c r="AC230" s="93"/>
      <c r="AD230" s="93"/>
      <c r="AE230" s="94" t="s">
        <v>40</v>
      </c>
      <c r="AF230" s="94" t="s">
        <v>40</v>
      </c>
      <c r="AG230" s="94" t="s">
        <v>40</v>
      </c>
      <c r="AH230" s="94" t="s">
        <v>40</v>
      </c>
      <c r="AI230" s="94" t="s">
        <v>40</v>
      </c>
      <c r="AJ230" s="94" t="s">
        <v>40</v>
      </c>
      <c r="AK230" s="94" t="s">
        <v>40</v>
      </c>
      <c r="AL230" s="93"/>
      <c r="AM230" s="93"/>
      <c r="AN230" s="94" t="s">
        <v>40</v>
      </c>
      <c r="AO230" s="94" t="s">
        <v>40</v>
      </c>
      <c r="AP230" s="94" t="s">
        <v>40</v>
      </c>
      <c r="AQ230" s="94" t="s">
        <v>40</v>
      </c>
      <c r="AR230" s="93"/>
    </row>
    <row r="231" spans="1:44">
      <c r="A231" t="str">
        <f>VLOOKUP(Q231,'Rotas x Madrugada'!A:C,2,0)</f>
        <v>I</v>
      </c>
      <c r="B231" t="str">
        <f>VLOOKUP(Q231,'Rotas x Madrugada'!A:C,3,0)</f>
        <v>Não</v>
      </c>
      <c r="D231" s="19">
        <f t="shared" si="6"/>
        <v>46158</v>
      </c>
      <c r="E231" s="19">
        <f>IF(A231="RETIRA",Z231,VLOOKUP(Q231,'Rotas x Madrugada'!A:D,4,0))</f>
        <v>46147</v>
      </c>
      <c r="F231" s="19">
        <f>IF(A231="RETIRA",Z231,Z231+2)</f>
        <v>46158</v>
      </c>
      <c r="G231" s="19" t="str">
        <f>CONCATENATE(U231,"-",V231)</f>
        <v>INC08-TF</v>
      </c>
      <c r="H231" s="19" t="str">
        <f t="shared" ca="1" si="7"/>
        <v>URGENTE</v>
      </c>
      <c r="I231" s="46">
        <f ca="1">Z231-$B$1</f>
        <v>-1</v>
      </c>
      <c r="J231" s="46">
        <f>VLOOKUP(G231,'D. Produção'!A:B,2,)</f>
        <v>2</v>
      </c>
      <c r="K231" s="95">
        <v>334845</v>
      </c>
      <c r="L231" s="96" t="s">
        <v>105</v>
      </c>
      <c r="M231" s="95">
        <v>14</v>
      </c>
      <c r="N231" s="95">
        <v>5449416</v>
      </c>
      <c r="O231" s="96" t="s">
        <v>35</v>
      </c>
      <c r="P231" s="96" t="s">
        <v>556</v>
      </c>
      <c r="Q231" s="96" t="s">
        <v>130</v>
      </c>
      <c r="R231" s="97">
        <v>2.2281</v>
      </c>
      <c r="S231" s="97">
        <v>44.562600000000003</v>
      </c>
      <c r="T231" s="95">
        <v>1</v>
      </c>
      <c r="U231" s="96" t="s">
        <v>63</v>
      </c>
      <c r="V231" s="96" t="s">
        <v>96</v>
      </c>
      <c r="W231" s="98">
        <v>1710</v>
      </c>
      <c r="X231" s="98">
        <v>1303</v>
      </c>
      <c r="Y231" s="99">
        <v>46149.697712997688</v>
      </c>
      <c r="Z231" s="100">
        <v>46156</v>
      </c>
      <c r="AA231" s="101"/>
      <c r="AB231" s="101"/>
      <c r="AC231" s="101"/>
      <c r="AD231" s="101"/>
      <c r="AE231" s="102" t="s">
        <v>40</v>
      </c>
      <c r="AF231" s="102" t="s">
        <v>40</v>
      </c>
      <c r="AG231" s="102" t="s">
        <v>40</v>
      </c>
      <c r="AH231" s="102" t="s">
        <v>40</v>
      </c>
      <c r="AI231" s="102" t="s">
        <v>40</v>
      </c>
      <c r="AJ231" s="102" t="s">
        <v>40</v>
      </c>
      <c r="AK231" s="102" t="s">
        <v>40</v>
      </c>
      <c r="AL231" s="101"/>
      <c r="AM231" s="101"/>
      <c r="AN231" s="102" t="s">
        <v>40</v>
      </c>
      <c r="AO231" s="102" t="s">
        <v>40</v>
      </c>
      <c r="AP231" s="102" t="s">
        <v>40</v>
      </c>
      <c r="AQ231" s="102" t="s">
        <v>40</v>
      </c>
      <c r="AR231" s="101"/>
    </row>
    <row r="232" spans="1:44">
      <c r="A232" t="str">
        <f>VLOOKUP(Q232,'Rotas x Madrugada'!A:C,2,0)</f>
        <v>I</v>
      </c>
      <c r="B232" t="str">
        <f>VLOOKUP(Q232,'Rotas x Madrugada'!A:C,3,0)</f>
        <v>Não</v>
      </c>
      <c r="D232" s="19">
        <f t="shared" si="6"/>
        <v>46158</v>
      </c>
      <c r="E232" s="19">
        <f>IF(A232="RETIRA",Z232,VLOOKUP(Q232,'Rotas x Madrugada'!A:D,4,0))</f>
        <v>46147</v>
      </c>
      <c r="F232" s="19">
        <f>IF(A232="RETIRA",Z232,Z232+2)</f>
        <v>46158</v>
      </c>
      <c r="G232" s="19" t="str">
        <f>CONCATENATE(U232,"-",V232)</f>
        <v>INC08-TF</v>
      </c>
      <c r="H232" s="19" t="str">
        <f t="shared" ca="1" si="7"/>
        <v>URGENTE</v>
      </c>
      <c r="I232" s="46">
        <f ca="1">Z232-$B$1</f>
        <v>-1</v>
      </c>
      <c r="J232" s="46">
        <f>VLOOKUP(G232,'D. Produção'!A:B,2,)</f>
        <v>2</v>
      </c>
      <c r="K232" s="87">
        <v>334845</v>
      </c>
      <c r="L232" s="88" t="s">
        <v>106</v>
      </c>
      <c r="M232" s="87">
        <v>15</v>
      </c>
      <c r="N232" s="87">
        <v>5449417</v>
      </c>
      <c r="O232" s="88" t="s">
        <v>35</v>
      </c>
      <c r="P232" s="88" t="s">
        <v>556</v>
      </c>
      <c r="Q232" s="88" t="s">
        <v>130</v>
      </c>
      <c r="R232" s="89">
        <v>2.2281</v>
      </c>
      <c r="S232" s="89">
        <v>44.562600000000003</v>
      </c>
      <c r="T232" s="87">
        <v>1</v>
      </c>
      <c r="U232" s="88" t="s">
        <v>63</v>
      </c>
      <c r="V232" s="88" t="s">
        <v>96</v>
      </c>
      <c r="W232" s="90">
        <v>1710</v>
      </c>
      <c r="X232" s="90">
        <v>1303</v>
      </c>
      <c r="Y232" s="91">
        <v>46149.697712997688</v>
      </c>
      <c r="Z232" s="92">
        <v>46156</v>
      </c>
      <c r="AA232" s="93"/>
      <c r="AB232" s="93"/>
      <c r="AC232" s="93"/>
      <c r="AD232" s="93"/>
      <c r="AE232" s="94" t="s">
        <v>40</v>
      </c>
      <c r="AF232" s="94" t="s">
        <v>40</v>
      </c>
      <c r="AG232" s="94" t="s">
        <v>40</v>
      </c>
      <c r="AH232" s="94" t="s">
        <v>40</v>
      </c>
      <c r="AI232" s="94" t="s">
        <v>40</v>
      </c>
      <c r="AJ232" s="94" t="s">
        <v>40</v>
      </c>
      <c r="AK232" s="94" t="s">
        <v>40</v>
      </c>
      <c r="AL232" s="93"/>
      <c r="AM232" s="93"/>
      <c r="AN232" s="94" t="s">
        <v>40</v>
      </c>
      <c r="AO232" s="94" t="s">
        <v>40</v>
      </c>
      <c r="AP232" s="94" t="s">
        <v>40</v>
      </c>
      <c r="AQ232" s="94" t="s">
        <v>40</v>
      </c>
      <c r="AR232" s="93"/>
    </row>
    <row r="233" spans="1:44">
      <c r="A233" t="str">
        <f>VLOOKUP(Q233,'Rotas x Madrugada'!A:C,2,0)</f>
        <v>I</v>
      </c>
      <c r="B233" t="str">
        <f>VLOOKUP(Q233,'Rotas x Madrugada'!A:C,3,0)</f>
        <v>Não</v>
      </c>
      <c r="D233" s="19">
        <f t="shared" si="6"/>
        <v>46158</v>
      </c>
      <c r="E233" s="19">
        <f>IF(A233="RETIRA",Z233,VLOOKUP(Q233,'Rotas x Madrugada'!A:D,4,0))</f>
        <v>46147</v>
      </c>
      <c r="F233" s="19">
        <f>IF(A233="RETIRA",Z233,Z233+2)</f>
        <v>46158</v>
      </c>
      <c r="G233" s="19" t="str">
        <f>CONCATENATE(U233,"-",V233)</f>
        <v>INC08-TF</v>
      </c>
      <c r="H233" s="19" t="str">
        <f t="shared" ca="1" si="7"/>
        <v>URGENTE</v>
      </c>
      <c r="I233" s="46">
        <f ca="1">Z233-$B$1</f>
        <v>-1</v>
      </c>
      <c r="J233" s="46">
        <f>VLOOKUP(G233,'D. Produção'!A:B,2,)</f>
        <v>2</v>
      </c>
      <c r="K233" s="95">
        <v>334845</v>
      </c>
      <c r="L233" s="96" t="s">
        <v>107</v>
      </c>
      <c r="M233" s="95">
        <v>16</v>
      </c>
      <c r="N233" s="95">
        <v>5449418</v>
      </c>
      <c r="O233" s="96" t="s">
        <v>35</v>
      </c>
      <c r="P233" s="96" t="s">
        <v>556</v>
      </c>
      <c r="Q233" s="96" t="s">
        <v>130</v>
      </c>
      <c r="R233" s="97">
        <v>1.6702999999999999</v>
      </c>
      <c r="S233" s="97">
        <v>33.406300000000002</v>
      </c>
      <c r="T233" s="95">
        <v>1</v>
      </c>
      <c r="U233" s="96" t="s">
        <v>63</v>
      </c>
      <c r="V233" s="96" t="s">
        <v>96</v>
      </c>
      <c r="W233" s="98">
        <v>1277</v>
      </c>
      <c r="X233" s="98">
        <v>1308</v>
      </c>
      <c r="Y233" s="99">
        <v>46149.697712997688</v>
      </c>
      <c r="Z233" s="100">
        <v>46156</v>
      </c>
      <c r="AA233" s="101"/>
      <c r="AB233" s="101"/>
      <c r="AC233" s="101"/>
      <c r="AD233" s="101"/>
      <c r="AE233" s="102" t="s">
        <v>40</v>
      </c>
      <c r="AF233" s="102" t="s">
        <v>40</v>
      </c>
      <c r="AG233" s="102" t="s">
        <v>40</v>
      </c>
      <c r="AH233" s="102" t="s">
        <v>40</v>
      </c>
      <c r="AI233" s="102" t="s">
        <v>40</v>
      </c>
      <c r="AJ233" s="102" t="s">
        <v>40</v>
      </c>
      <c r="AK233" s="102" t="s">
        <v>40</v>
      </c>
      <c r="AL233" s="101"/>
      <c r="AM233" s="101"/>
      <c r="AN233" s="102" t="s">
        <v>40</v>
      </c>
      <c r="AO233" s="102" t="s">
        <v>40</v>
      </c>
      <c r="AP233" s="102" t="s">
        <v>40</v>
      </c>
      <c r="AQ233" s="102" t="s">
        <v>40</v>
      </c>
      <c r="AR233" s="101"/>
    </row>
    <row r="234" spans="1:44">
      <c r="A234" t="str">
        <f>VLOOKUP(Q234,'Rotas x Madrugada'!A:C,2,0)</f>
        <v>I</v>
      </c>
      <c r="B234" t="str">
        <f>VLOOKUP(Q234,'Rotas x Madrugada'!A:C,3,0)</f>
        <v>Não</v>
      </c>
      <c r="D234" s="19">
        <f t="shared" si="6"/>
        <v>46158</v>
      </c>
      <c r="E234" s="19">
        <f>IF(A234="RETIRA",Z234,VLOOKUP(Q234,'Rotas x Madrugada'!A:D,4,0))</f>
        <v>46147</v>
      </c>
      <c r="F234" s="19">
        <f>IF(A234="RETIRA",Z234,Z234+2)</f>
        <v>46158</v>
      </c>
      <c r="G234" s="19" t="str">
        <f>CONCATENATE(U234,"-",V234)</f>
        <v>INC08-TF</v>
      </c>
      <c r="H234" s="19" t="str">
        <f t="shared" ca="1" si="7"/>
        <v>URGENTE</v>
      </c>
      <c r="I234" s="46">
        <f ca="1">Z234-$B$1</f>
        <v>-1</v>
      </c>
      <c r="J234" s="46">
        <f>VLOOKUP(G234,'D. Produção'!A:B,2,)</f>
        <v>2</v>
      </c>
      <c r="K234" s="87">
        <v>334845</v>
      </c>
      <c r="L234" s="88" t="s">
        <v>108</v>
      </c>
      <c r="M234" s="87">
        <v>17</v>
      </c>
      <c r="N234" s="87">
        <v>5449419</v>
      </c>
      <c r="O234" s="88" t="s">
        <v>35</v>
      </c>
      <c r="P234" s="88" t="s">
        <v>556</v>
      </c>
      <c r="Q234" s="88" t="s">
        <v>130</v>
      </c>
      <c r="R234" s="89">
        <v>1.6702999999999999</v>
      </c>
      <c r="S234" s="89">
        <v>33.406300000000002</v>
      </c>
      <c r="T234" s="87">
        <v>1</v>
      </c>
      <c r="U234" s="88" t="s">
        <v>63</v>
      </c>
      <c r="V234" s="88" t="s">
        <v>96</v>
      </c>
      <c r="W234" s="90">
        <v>1277</v>
      </c>
      <c r="X234" s="90">
        <v>1308</v>
      </c>
      <c r="Y234" s="91">
        <v>46149.697712997688</v>
      </c>
      <c r="Z234" s="92">
        <v>46156</v>
      </c>
      <c r="AA234" s="93"/>
      <c r="AB234" s="93"/>
      <c r="AC234" s="93"/>
      <c r="AD234" s="93"/>
      <c r="AE234" s="94" t="s">
        <v>40</v>
      </c>
      <c r="AF234" s="94" t="s">
        <v>40</v>
      </c>
      <c r="AG234" s="94" t="s">
        <v>40</v>
      </c>
      <c r="AH234" s="94" t="s">
        <v>40</v>
      </c>
      <c r="AI234" s="94" t="s">
        <v>40</v>
      </c>
      <c r="AJ234" s="94" t="s">
        <v>40</v>
      </c>
      <c r="AK234" s="94" t="s">
        <v>40</v>
      </c>
      <c r="AL234" s="93"/>
      <c r="AM234" s="93"/>
      <c r="AN234" s="94" t="s">
        <v>40</v>
      </c>
      <c r="AO234" s="94" t="s">
        <v>40</v>
      </c>
      <c r="AP234" s="94" t="s">
        <v>40</v>
      </c>
      <c r="AQ234" s="94" t="s">
        <v>40</v>
      </c>
      <c r="AR234" s="93"/>
    </row>
    <row r="235" spans="1:44">
      <c r="A235" t="str">
        <f>VLOOKUP(Q235,'Rotas x Madrugada'!A:C,2,0)</f>
        <v>I</v>
      </c>
      <c r="B235" t="str">
        <f>VLOOKUP(Q235,'Rotas x Madrugada'!A:C,3,0)</f>
        <v>Não</v>
      </c>
      <c r="D235" s="19">
        <f t="shared" si="6"/>
        <v>46158</v>
      </c>
      <c r="E235" s="19">
        <f>IF(A235="RETIRA",Z235,VLOOKUP(Q235,'Rotas x Madrugada'!A:D,4,0))</f>
        <v>46147</v>
      </c>
      <c r="F235" s="19">
        <f>IF(A235="RETIRA",Z235,Z235+2)</f>
        <v>46158</v>
      </c>
      <c r="G235" s="19" t="str">
        <f>CONCATENATE(U235,"-",V235)</f>
        <v>INC08-TF</v>
      </c>
      <c r="H235" s="19" t="str">
        <f t="shared" ca="1" si="7"/>
        <v>URGENTE</v>
      </c>
      <c r="I235" s="46">
        <f ca="1">Z235-$B$1</f>
        <v>-1</v>
      </c>
      <c r="J235" s="46">
        <f>VLOOKUP(G235,'D. Produção'!A:B,2,)</f>
        <v>2</v>
      </c>
      <c r="K235" s="95">
        <v>334845</v>
      </c>
      <c r="L235" s="96" t="s">
        <v>109</v>
      </c>
      <c r="M235" s="95">
        <v>18</v>
      </c>
      <c r="N235" s="95">
        <v>5449420</v>
      </c>
      <c r="O235" s="96" t="s">
        <v>35</v>
      </c>
      <c r="P235" s="96" t="s">
        <v>556</v>
      </c>
      <c r="Q235" s="96" t="s">
        <v>130</v>
      </c>
      <c r="R235" s="97">
        <v>1.6702999999999999</v>
      </c>
      <c r="S235" s="97">
        <v>33.406300000000002</v>
      </c>
      <c r="T235" s="95">
        <v>1</v>
      </c>
      <c r="U235" s="96" t="s">
        <v>63</v>
      </c>
      <c r="V235" s="96" t="s">
        <v>96</v>
      </c>
      <c r="W235" s="98">
        <v>1277</v>
      </c>
      <c r="X235" s="98">
        <v>1308</v>
      </c>
      <c r="Y235" s="99">
        <v>46149.697712997688</v>
      </c>
      <c r="Z235" s="100">
        <v>46156</v>
      </c>
      <c r="AA235" s="101"/>
      <c r="AB235" s="101"/>
      <c r="AC235" s="101"/>
      <c r="AD235" s="101"/>
      <c r="AE235" s="102" t="s">
        <v>40</v>
      </c>
      <c r="AF235" s="102" t="s">
        <v>40</v>
      </c>
      <c r="AG235" s="102" t="s">
        <v>40</v>
      </c>
      <c r="AH235" s="102" t="s">
        <v>40</v>
      </c>
      <c r="AI235" s="102" t="s">
        <v>40</v>
      </c>
      <c r="AJ235" s="102" t="s">
        <v>40</v>
      </c>
      <c r="AK235" s="102" t="s">
        <v>40</v>
      </c>
      <c r="AL235" s="101"/>
      <c r="AM235" s="101"/>
      <c r="AN235" s="102" t="s">
        <v>40</v>
      </c>
      <c r="AO235" s="102" t="s">
        <v>40</v>
      </c>
      <c r="AP235" s="102" t="s">
        <v>40</v>
      </c>
      <c r="AQ235" s="102" t="s">
        <v>40</v>
      </c>
      <c r="AR235" s="101"/>
    </row>
    <row r="236" spans="1:44">
      <c r="A236" t="str">
        <f>VLOOKUP(Q236,'Rotas x Madrugada'!A:C,2,0)</f>
        <v>I</v>
      </c>
      <c r="B236" t="str">
        <f>VLOOKUP(Q236,'Rotas x Madrugada'!A:C,3,0)</f>
        <v>Não</v>
      </c>
      <c r="D236" s="19">
        <f t="shared" si="6"/>
        <v>46158</v>
      </c>
      <c r="E236" s="19">
        <f>IF(A236="RETIRA",Z236,VLOOKUP(Q236,'Rotas x Madrugada'!A:D,4,0))</f>
        <v>46147</v>
      </c>
      <c r="F236" s="19">
        <f>IF(A236="RETIRA",Z236,Z236+2)</f>
        <v>46158</v>
      </c>
      <c r="G236" s="19" t="str">
        <f>CONCATENATE(U236,"-",V236)</f>
        <v>INC08-TF</v>
      </c>
      <c r="H236" s="19" t="str">
        <f t="shared" ca="1" si="7"/>
        <v>URGENTE</v>
      </c>
      <c r="I236" s="46">
        <f ca="1">Z236-$B$1</f>
        <v>-1</v>
      </c>
      <c r="J236" s="46">
        <f>VLOOKUP(G236,'D. Produção'!A:B,2,)</f>
        <v>2</v>
      </c>
      <c r="K236" s="87">
        <v>334845</v>
      </c>
      <c r="L236" s="88" t="s">
        <v>110</v>
      </c>
      <c r="M236" s="87">
        <v>19</v>
      </c>
      <c r="N236" s="87">
        <v>5449421</v>
      </c>
      <c r="O236" s="88" t="s">
        <v>35</v>
      </c>
      <c r="P236" s="88" t="s">
        <v>556</v>
      </c>
      <c r="Q236" s="88" t="s">
        <v>130</v>
      </c>
      <c r="R236" s="89">
        <v>1.8156000000000001</v>
      </c>
      <c r="S236" s="89">
        <v>36.312899999999999</v>
      </c>
      <c r="T236" s="87">
        <v>1</v>
      </c>
      <c r="U236" s="88" t="s">
        <v>63</v>
      </c>
      <c r="V236" s="88" t="s">
        <v>96</v>
      </c>
      <c r="W236" s="90">
        <v>1358</v>
      </c>
      <c r="X236" s="90">
        <v>1337</v>
      </c>
      <c r="Y236" s="91">
        <v>46149.697712997688</v>
      </c>
      <c r="Z236" s="92">
        <v>46156</v>
      </c>
      <c r="AA236" s="93"/>
      <c r="AB236" s="93"/>
      <c r="AC236" s="93"/>
      <c r="AD236" s="93"/>
      <c r="AE236" s="94" t="s">
        <v>40</v>
      </c>
      <c r="AF236" s="94" t="s">
        <v>40</v>
      </c>
      <c r="AG236" s="94" t="s">
        <v>40</v>
      </c>
      <c r="AH236" s="94" t="s">
        <v>40</v>
      </c>
      <c r="AI236" s="94" t="s">
        <v>40</v>
      </c>
      <c r="AJ236" s="94" t="s">
        <v>40</v>
      </c>
      <c r="AK236" s="94" t="s">
        <v>40</v>
      </c>
      <c r="AL236" s="93"/>
      <c r="AM236" s="93"/>
      <c r="AN236" s="94" t="s">
        <v>40</v>
      </c>
      <c r="AO236" s="94" t="s">
        <v>40</v>
      </c>
      <c r="AP236" s="94" t="s">
        <v>40</v>
      </c>
      <c r="AQ236" s="94" t="s">
        <v>40</v>
      </c>
      <c r="AR236" s="93"/>
    </row>
    <row r="237" spans="1:44">
      <c r="A237" t="str">
        <f>VLOOKUP(Q237,'Rotas x Madrugada'!A:C,2,0)</f>
        <v>I</v>
      </c>
      <c r="B237" t="str">
        <f>VLOOKUP(Q237,'Rotas x Madrugada'!A:C,3,0)</f>
        <v>Não</v>
      </c>
      <c r="D237" s="19">
        <f t="shared" si="6"/>
        <v>46158</v>
      </c>
      <c r="E237" s="19">
        <f>IF(A237="RETIRA",Z237,VLOOKUP(Q237,'Rotas x Madrugada'!A:D,4,0))</f>
        <v>46147</v>
      </c>
      <c r="F237" s="19">
        <f>IF(A237="RETIRA",Z237,Z237+2)</f>
        <v>46158</v>
      </c>
      <c r="G237" s="19" t="str">
        <f>CONCATENATE(U237,"-",V237)</f>
        <v>INC08-TF</v>
      </c>
      <c r="H237" s="19" t="str">
        <f t="shared" ca="1" si="7"/>
        <v>URGENTE</v>
      </c>
      <c r="I237" s="46">
        <f ca="1">Z237-$B$1</f>
        <v>-1</v>
      </c>
      <c r="J237" s="46">
        <f>VLOOKUP(G237,'D. Produção'!A:B,2,)</f>
        <v>2</v>
      </c>
      <c r="K237" s="95">
        <v>334845</v>
      </c>
      <c r="L237" s="96" t="s">
        <v>111</v>
      </c>
      <c r="M237" s="95">
        <v>20</v>
      </c>
      <c r="N237" s="95">
        <v>5449422</v>
      </c>
      <c r="O237" s="96" t="s">
        <v>35</v>
      </c>
      <c r="P237" s="96" t="s">
        <v>556</v>
      </c>
      <c r="Q237" s="96" t="s">
        <v>130</v>
      </c>
      <c r="R237" s="97">
        <v>1.8156000000000001</v>
      </c>
      <c r="S237" s="97">
        <v>36.312899999999999</v>
      </c>
      <c r="T237" s="95">
        <v>1</v>
      </c>
      <c r="U237" s="96" t="s">
        <v>63</v>
      </c>
      <c r="V237" s="96" t="s">
        <v>96</v>
      </c>
      <c r="W237" s="98">
        <v>1358</v>
      </c>
      <c r="X237" s="98">
        <v>1337</v>
      </c>
      <c r="Y237" s="99">
        <v>46149.697712997688</v>
      </c>
      <c r="Z237" s="100">
        <v>46156</v>
      </c>
      <c r="AA237" s="101"/>
      <c r="AB237" s="101"/>
      <c r="AC237" s="101"/>
      <c r="AD237" s="101"/>
      <c r="AE237" s="102" t="s">
        <v>40</v>
      </c>
      <c r="AF237" s="102" t="s">
        <v>40</v>
      </c>
      <c r="AG237" s="102" t="s">
        <v>40</v>
      </c>
      <c r="AH237" s="102" t="s">
        <v>40</v>
      </c>
      <c r="AI237" s="102" t="s">
        <v>40</v>
      </c>
      <c r="AJ237" s="102" t="s">
        <v>40</v>
      </c>
      <c r="AK237" s="102" t="s">
        <v>40</v>
      </c>
      <c r="AL237" s="101"/>
      <c r="AM237" s="101"/>
      <c r="AN237" s="102" t="s">
        <v>40</v>
      </c>
      <c r="AO237" s="102" t="s">
        <v>40</v>
      </c>
      <c r="AP237" s="102" t="s">
        <v>40</v>
      </c>
      <c r="AQ237" s="102" t="s">
        <v>40</v>
      </c>
      <c r="AR237" s="101"/>
    </row>
    <row r="238" spans="1:44">
      <c r="A238" t="str">
        <f>VLOOKUP(Q238,'Rotas x Madrugada'!A:C,2,0)</f>
        <v>I</v>
      </c>
      <c r="B238" t="str">
        <f>VLOOKUP(Q238,'Rotas x Madrugada'!A:C,3,0)</f>
        <v>Não</v>
      </c>
      <c r="D238" s="19">
        <f t="shared" si="6"/>
        <v>46158</v>
      </c>
      <c r="E238" s="19">
        <f>IF(A238="RETIRA",Z238,VLOOKUP(Q238,'Rotas x Madrugada'!A:D,4,0))</f>
        <v>46147</v>
      </c>
      <c r="F238" s="19">
        <f>IF(A238="RETIRA",Z238,Z238+2)</f>
        <v>46158</v>
      </c>
      <c r="G238" s="19" t="str">
        <f>CONCATENATE(U238,"-",V238)</f>
        <v>INC08-TF</v>
      </c>
      <c r="H238" s="19" t="str">
        <f t="shared" ca="1" si="7"/>
        <v>URGENTE</v>
      </c>
      <c r="I238" s="46">
        <f ca="1">Z238-$B$1</f>
        <v>-1</v>
      </c>
      <c r="J238" s="46">
        <f>VLOOKUP(G238,'D. Produção'!A:B,2,)</f>
        <v>2</v>
      </c>
      <c r="K238" s="87">
        <v>334845</v>
      </c>
      <c r="L238" s="88" t="s">
        <v>112</v>
      </c>
      <c r="M238" s="87">
        <v>21</v>
      </c>
      <c r="N238" s="87">
        <v>5449423</v>
      </c>
      <c r="O238" s="88" t="s">
        <v>35</v>
      </c>
      <c r="P238" s="88" t="s">
        <v>556</v>
      </c>
      <c r="Q238" s="88" t="s">
        <v>130</v>
      </c>
      <c r="R238" s="89">
        <v>1.8156000000000001</v>
      </c>
      <c r="S238" s="89">
        <v>36.312899999999999</v>
      </c>
      <c r="T238" s="87">
        <v>1</v>
      </c>
      <c r="U238" s="88" t="s">
        <v>63</v>
      </c>
      <c r="V238" s="88" t="s">
        <v>96</v>
      </c>
      <c r="W238" s="90">
        <v>1358</v>
      </c>
      <c r="X238" s="90">
        <v>1337</v>
      </c>
      <c r="Y238" s="91">
        <v>46149.697712997688</v>
      </c>
      <c r="Z238" s="92">
        <v>46156</v>
      </c>
      <c r="AA238" s="93"/>
      <c r="AB238" s="93"/>
      <c r="AC238" s="93"/>
      <c r="AD238" s="93"/>
      <c r="AE238" s="94" t="s">
        <v>40</v>
      </c>
      <c r="AF238" s="94" t="s">
        <v>40</v>
      </c>
      <c r="AG238" s="94" t="s">
        <v>40</v>
      </c>
      <c r="AH238" s="94" t="s">
        <v>40</v>
      </c>
      <c r="AI238" s="94" t="s">
        <v>40</v>
      </c>
      <c r="AJ238" s="94" t="s">
        <v>40</v>
      </c>
      <c r="AK238" s="94" t="s">
        <v>40</v>
      </c>
      <c r="AL238" s="93"/>
      <c r="AM238" s="93"/>
      <c r="AN238" s="94" t="s">
        <v>40</v>
      </c>
      <c r="AO238" s="94" t="s">
        <v>40</v>
      </c>
      <c r="AP238" s="94" t="s">
        <v>40</v>
      </c>
      <c r="AQ238" s="94" t="s">
        <v>40</v>
      </c>
      <c r="AR238" s="93"/>
    </row>
    <row r="239" spans="1:44">
      <c r="A239" t="str">
        <f>VLOOKUP(Q239,'Rotas x Madrugada'!A:C,2,0)</f>
        <v>I</v>
      </c>
      <c r="B239" t="str">
        <f>VLOOKUP(Q239,'Rotas x Madrugada'!A:C,3,0)</f>
        <v>Não</v>
      </c>
      <c r="D239" s="19">
        <f t="shared" si="6"/>
        <v>46158</v>
      </c>
      <c r="E239" s="19">
        <f>IF(A239="RETIRA",Z239,VLOOKUP(Q239,'Rotas x Madrugada'!A:D,4,0))</f>
        <v>46147</v>
      </c>
      <c r="F239" s="19">
        <f>IF(A239="RETIRA",Z239,Z239+2)</f>
        <v>46158</v>
      </c>
      <c r="G239" s="19" t="str">
        <f>CONCATENATE(U239,"-",V239)</f>
        <v>INC08-TE16</v>
      </c>
      <c r="H239" s="19" t="str">
        <f t="shared" ca="1" si="7"/>
        <v>URGENTE</v>
      </c>
      <c r="I239" s="46">
        <f ca="1">Z239-$B$1</f>
        <v>-1</v>
      </c>
      <c r="J239" s="46">
        <f>VLOOKUP(G239,'D. Produção'!A:B,2,)</f>
        <v>2</v>
      </c>
      <c r="K239" s="95">
        <v>334946</v>
      </c>
      <c r="L239" s="96" t="s">
        <v>78</v>
      </c>
      <c r="M239" s="95">
        <v>1</v>
      </c>
      <c r="N239" s="95">
        <v>5450221</v>
      </c>
      <c r="O239" s="96" t="s">
        <v>35</v>
      </c>
      <c r="P239" s="96" t="s">
        <v>187</v>
      </c>
      <c r="Q239" s="96" t="s">
        <v>130</v>
      </c>
      <c r="R239" s="97">
        <v>1.4179999999999999</v>
      </c>
      <c r="S239" s="97">
        <v>28.359000000000002</v>
      </c>
      <c r="T239" s="95">
        <v>1</v>
      </c>
      <c r="U239" s="96" t="s">
        <v>63</v>
      </c>
      <c r="V239" s="96" t="s">
        <v>123</v>
      </c>
      <c r="W239" s="98">
        <v>690</v>
      </c>
      <c r="X239" s="98">
        <v>2055</v>
      </c>
      <c r="Y239" s="99">
        <v>46149.723926886574</v>
      </c>
      <c r="Z239" s="100">
        <v>46156</v>
      </c>
      <c r="AA239" s="101"/>
      <c r="AB239" s="101"/>
      <c r="AC239" s="101"/>
      <c r="AD239" s="101"/>
      <c r="AE239" s="101"/>
      <c r="AF239" s="101"/>
      <c r="AG239" s="101"/>
      <c r="AH239" s="101"/>
      <c r="AI239" s="102" t="s">
        <v>40</v>
      </c>
      <c r="AJ239" s="102" t="s">
        <v>40</v>
      </c>
      <c r="AK239" s="102" t="s">
        <v>40</v>
      </c>
      <c r="AL239" s="101"/>
      <c r="AM239" s="101"/>
      <c r="AN239" s="102" t="s">
        <v>40</v>
      </c>
      <c r="AO239" s="102" t="s">
        <v>40</v>
      </c>
      <c r="AP239" s="102" t="s">
        <v>40</v>
      </c>
      <c r="AQ239" s="102" t="s">
        <v>40</v>
      </c>
      <c r="AR239" s="101"/>
    </row>
    <row r="240" spans="1:44">
      <c r="A240" t="str">
        <f>VLOOKUP(Q240,'Rotas x Madrugada'!A:C,2,0)</f>
        <v>I</v>
      </c>
      <c r="B240" t="str">
        <f>VLOOKUP(Q240,'Rotas x Madrugada'!A:C,3,0)</f>
        <v>Não</v>
      </c>
      <c r="D240" s="19">
        <f t="shared" si="6"/>
        <v>46158</v>
      </c>
      <c r="E240" s="19">
        <f>IF(A240="RETIRA",Z240,VLOOKUP(Q240,'Rotas x Madrugada'!A:D,4,0))</f>
        <v>46147</v>
      </c>
      <c r="F240" s="19">
        <f>IF(A240="RETIRA",Z240,Z240+2)</f>
        <v>46158</v>
      </c>
      <c r="G240" s="19" t="str">
        <f>CONCATENATE(U240,"-",V240)</f>
        <v>INC08-TE12</v>
      </c>
      <c r="H240" s="19" t="str">
        <f t="shared" ca="1" si="7"/>
        <v>URGENTE</v>
      </c>
      <c r="I240" s="46">
        <f ca="1">Z240-$B$1</f>
        <v>-1</v>
      </c>
      <c r="J240" s="46">
        <f>VLOOKUP(G240,'D. Produção'!A:B,2,)</f>
        <v>2</v>
      </c>
      <c r="K240" s="87">
        <v>334948</v>
      </c>
      <c r="L240" s="88" t="s">
        <v>78</v>
      </c>
      <c r="M240" s="87">
        <v>1</v>
      </c>
      <c r="N240" s="87">
        <v>5450226</v>
      </c>
      <c r="O240" s="88" t="s">
        <v>35</v>
      </c>
      <c r="P240" s="88" t="s">
        <v>187</v>
      </c>
      <c r="Q240" s="88" t="s">
        <v>130</v>
      </c>
      <c r="R240" s="89">
        <v>1.819</v>
      </c>
      <c r="S240" s="89">
        <v>36.380000000000003</v>
      </c>
      <c r="T240" s="87">
        <v>1</v>
      </c>
      <c r="U240" s="88" t="s">
        <v>63</v>
      </c>
      <c r="V240" s="88" t="s">
        <v>120</v>
      </c>
      <c r="W240" s="90">
        <v>850</v>
      </c>
      <c r="X240" s="90">
        <v>2140</v>
      </c>
      <c r="Y240" s="91">
        <v>46149.723927893516</v>
      </c>
      <c r="Z240" s="92">
        <v>46156</v>
      </c>
      <c r="AA240" s="93"/>
      <c r="AB240" s="93"/>
      <c r="AC240" s="93"/>
      <c r="AD240" s="93"/>
      <c r="AE240" s="93"/>
      <c r="AF240" s="93"/>
      <c r="AG240" s="93"/>
      <c r="AH240" s="93"/>
      <c r="AI240" s="94" t="s">
        <v>40</v>
      </c>
      <c r="AJ240" s="94" t="s">
        <v>40</v>
      </c>
      <c r="AK240" s="94" t="s">
        <v>40</v>
      </c>
      <c r="AL240" s="93"/>
      <c r="AM240" s="93"/>
      <c r="AN240" s="94" t="s">
        <v>40</v>
      </c>
      <c r="AO240" s="94" t="s">
        <v>40</v>
      </c>
      <c r="AP240" s="94" t="s">
        <v>40</v>
      </c>
      <c r="AQ240" s="94" t="s">
        <v>40</v>
      </c>
      <c r="AR240" s="93"/>
    </row>
    <row r="241" spans="1:44" ht="21">
      <c r="A241" t="str">
        <f>VLOOKUP(Q241,'Rotas x Madrugada'!A:C,2,0)</f>
        <v>E</v>
      </c>
      <c r="B241" t="str">
        <f>VLOOKUP(Q241,'Rotas x Madrugada'!A:C,3,0)</f>
        <v>Não</v>
      </c>
      <c r="D241" s="19">
        <f t="shared" si="6"/>
        <v>46158</v>
      </c>
      <c r="E241" s="19">
        <f>IF(A241="RETIRA",Z241,VLOOKUP(Q241,'Rotas x Madrugada'!A:D,4,0))</f>
        <v>46147</v>
      </c>
      <c r="F241" s="19">
        <f>IF(A241="RETIRA",Z241,Z241+2)</f>
        <v>46158</v>
      </c>
      <c r="G241" s="19" t="str">
        <f>CONCATENATE(U241,"-",V241)</f>
        <v>INC06-TE</v>
      </c>
      <c r="H241" s="19" t="e">
        <f t="shared" ca="1" si="7"/>
        <v>#N/A</v>
      </c>
      <c r="I241" s="46">
        <f ca="1">Z241-$B$1</f>
        <v>-1</v>
      </c>
      <c r="J241" s="46" t="e">
        <f>VLOOKUP(G241,'D. Produção'!A:B,2,)</f>
        <v>#N/A</v>
      </c>
      <c r="K241" s="95">
        <v>334949</v>
      </c>
      <c r="L241" s="96" t="s">
        <v>78</v>
      </c>
      <c r="M241" s="95">
        <v>1</v>
      </c>
      <c r="N241" s="95">
        <v>5450227</v>
      </c>
      <c r="O241" s="96" t="s">
        <v>35</v>
      </c>
      <c r="P241" s="96" t="s">
        <v>345</v>
      </c>
      <c r="Q241" s="96" t="s">
        <v>37</v>
      </c>
      <c r="R241" s="97">
        <v>0.31269999999999998</v>
      </c>
      <c r="S241" s="97">
        <v>4.6905000000000001</v>
      </c>
      <c r="T241" s="95">
        <v>1</v>
      </c>
      <c r="U241" s="96" t="s">
        <v>185</v>
      </c>
      <c r="V241" s="96" t="s">
        <v>208</v>
      </c>
      <c r="W241" s="98">
        <v>590</v>
      </c>
      <c r="X241" s="98">
        <v>530</v>
      </c>
      <c r="Y241" s="99">
        <v>46149.727790856479</v>
      </c>
      <c r="Z241" s="100">
        <v>46156</v>
      </c>
      <c r="AA241" s="101"/>
      <c r="AB241" s="101"/>
      <c r="AC241" s="101"/>
      <c r="AD241" s="101"/>
      <c r="AE241" s="101"/>
      <c r="AF241" s="101"/>
      <c r="AG241" s="101"/>
      <c r="AH241" s="101"/>
      <c r="AI241" s="102" t="s">
        <v>40</v>
      </c>
      <c r="AJ241" s="102" t="s">
        <v>40</v>
      </c>
      <c r="AK241" s="102" t="s">
        <v>40</v>
      </c>
      <c r="AL241" s="101"/>
      <c r="AM241" s="101"/>
      <c r="AN241" s="102" t="s">
        <v>40</v>
      </c>
      <c r="AO241" s="102" t="s">
        <v>40</v>
      </c>
      <c r="AP241" s="102" t="s">
        <v>40</v>
      </c>
      <c r="AQ241" s="102" t="s">
        <v>40</v>
      </c>
      <c r="AR241" s="101"/>
    </row>
    <row r="242" spans="1:44">
      <c r="A242" t="str">
        <f>VLOOKUP(Q242,'Rotas x Madrugada'!A:C,2,0)</f>
        <v>D</v>
      </c>
      <c r="B242" t="str">
        <f>VLOOKUP(Q242,'Rotas x Madrugada'!A:C,3,0)</f>
        <v>Dep.</v>
      </c>
      <c r="D242" s="19">
        <f t="shared" si="6"/>
        <v>46158</v>
      </c>
      <c r="E242" s="19">
        <f>IF(A242="RETIRA",Z242,VLOOKUP(Q242,'Rotas x Madrugada'!A:D,4,0))</f>
        <v>46147</v>
      </c>
      <c r="F242" s="19">
        <f>IF(A242="RETIRA",Z242,Z242+2)</f>
        <v>46158</v>
      </c>
      <c r="G242" s="19" t="str">
        <f>CONCATENATE(U242,"-",V242)</f>
        <v>INC08-PCB</v>
      </c>
      <c r="H242" s="19" t="str">
        <f t="shared" ca="1" si="7"/>
        <v>URGENTE</v>
      </c>
      <c r="I242" s="46">
        <f ca="1">Z242-$B$1</f>
        <v>-1</v>
      </c>
      <c r="J242" s="46">
        <f>VLOOKUP(G242,'D. Produção'!A:B,2,)</f>
        <v>2</v>
      </c>
      <c r="K242" s="87">
        <v>335008</v>
      </c>
      <c r="L242" s="88" t="s">
        <v>78</v>
      </c>
      <c r="M242" s="87">
        <v>1</v>
      </c>
      <c r="N242" s="87">
        <v>5450534</v>
      </c>
      <c r="O242" s="88" t="s">
        <v>35</v>
      </c>
      <c r="P242" s="88" t="s">
        <v>219</v>
      </c>
      <c r="Q242" s="88" t="s">
        <v>127</v>
      </c>
      <c r="R242" s="89">
        <v>1.41</v>
      </c>
      <c r="S242" s="89">
        <v>28.2</v>
      </c>
      <c r="T242" s="87">
        <v>1</v>
      </c>
      <c r="U242" s="88" t="s">
        <v>63</v>
      </c>
      <c r="V242" s="88" t="s">
        <v>79</v>
      </c>
      <c r="W242" s="90">
        <v>750</v>
      </c>
      <c r="X242" s="90">
        <v>1880</v>
      </c>
      <c r="Y242" s="91">
        <v>46150.372289895837</v>
      </c>
      <c r="Z242" s="92">
        <v>46156</v>
      </c>
      <c r="AA242" s="93"/>
      <c r="AB242" s="93"/>
      <c r="AC242" s="93"/>
      <c r="AD242" s="93"/>
      <c r="AE242" s="93"/>
      <c r="AF242" s="93"/>
      <c r="AG242" s="93"/>
      <c r="AH242" s="93"/>
      <c r="AI242" s="94" t="s">
        <v>40</v>
      </c>
      <c r="AJ242" s="94" t="s">
        <v>40</v>
      </c>
      <c r="AK242" s="94" t="s">
        <v>40</v>
      </c>
      <c r="AL242" s="94" t="s">
        <v>40</v>
      </c>
      <c r="AM242" s="93"/>
      <c r="AN242" s="94" t="s">
        <v>40</v>
      </c>
      <c r="AO242" s="94" t="s">
        <v>40</v>
      </c>
      <c r="AP242" s="94" t="s">
        <v>40</v>
      </c>
      <c r="AQ242" s="94" t="s">
        <v>40</v>
      </c>
      <c r="AR242" s="93"/>
    </row>
    <row r="243" spans="1:44">
      <c r="A243" t="str">
        <f>VLOOKUP(Q243,'Rotas x Madrugada'!A:C,2,0)</f>
        <v>D</v>
      </c>
      <c r="B243" t="str">
        <f>VLOOKUP(Q243,'Rotas x Madrugada'!A:C,3,0)</f>
        <v>Dep.</v>
      </c>
      <c r="D243" s="19">
        <f t="shared" si="6"/>
        <v>46158</v>
      </c>
      <c r="E243" s="19">
        <f>IF(A243="RETIRA",Z243,VLOOKUP(Q243,'Rotas x Madrugada'!A:D,4,0))</f>
        <v>46147</v>
      </c>
      <c r="F243" s="19">
        <f>IF(A243="RETIRA",Z243,Z243+2)</f>
        <v>46158</v>
      </c>
      <c r="G243" s="19" t="str">
        <f>CONCATENATE(U243,"-",V243)</f>
        <v>INC08-FB</v>
      </c>
      <c r="H243" s="19" t="str">
        <f t="shared" ca="1" si="7"/>
        <v>URGENTE</v>
      </c>
      <c r="I243" s="46">
        <f ca="1">Z243-$B$1</f>
        <v>-1</v>
      </c>
      <c r="J243" s="46">
        <f>VLOOKUP(G243,'D. Produção'!A:B,2,)</f>
        <v>2</v>
      </c>
      <c r="K243" s="95">
        <v>335008</v>
      </c>
      <c r="L243" s="96" t="s">
        <v>80</v>
      </c>
      <c r="M243" s="95">
        <v>2</v>
      </c>
      <c r="N243" s="95">
        <v>5450535</v>
      </c>
      <c r="O243" s="96" t="s">
        <v>35</v>
      </c>
      <c r="P243" s="96" t="s">
        <v>219</v>
      </c>
      <c r="Q243" s="96" t="s">
        <v>127</v>
      </c>
      <c r="R243" s="97">
        <v>1.2915000000000001</v>
      </c>
      <c r="S243" s="97">
        <v>25.83</v>
      </c>
      <c r="T243" s="95">
        <v>1</v>
      </c>
      <c r="U243" s="96" t="s">
        <v>63</v>
      </c>
      <c r="V243" s="96" t="s">
        <v>64</v>
      </c>
      <c r="W243" s="98">
        <v>700</v>
      </c>
      <c r="X243" s="98">
        <v>1845</v>
      </c>
      <c r="Y243" s="99">
        <v>46150.372289895837</v>
      </c>
      <c r="Z243" s="100">
        <v>46156</v>
      </c>
      <c r="AA243" s="101"/>
      <c r="AB243" s="101"/>
      <c r="AC243" s="101"/>
      <c r="AD243" s="101"/>
      <c r="AE243" s="102" t="s">
        <v>40</v>
      </c>
      <c r="AF243" s="102" t="s">
        <v>40</v>
      </c>
      <c r="AG243" s="102" t="s">
        <v>40</v>
      </c>
      <c r="AH243" s="102" t="s">
        <v>40</v>
      </c>
      <c r="AI243" s="102" t="s">
        <v>40</v>
      </c>
      <c r="AJ243" s="102" t="s">
        <v>40</v>
      </c>
      <c r="AK243" s="102" t="s">
        <v>40</v>
      </c>
      <c r="AL243" s="102" t="s">
        <v>40</v>
      </c>
      <c r="AM243" s="101"/>
      <c r="AN243" s="102" t="s">
        <v>40</v>
      </c>
      <c r="AO243" s="102" t="s">
        <v>40</v>
      </c>
      <c r="AP243" s="102" t="s">
        <v>40</v>
      </c>
      <c r="AQ243" s="102" t="s">
        <v>40</v>
      </c>
      <c r="AR243" s="101"/>
    </row>
    <row r="244" spans="1:44">
      <c r="A244" t="str">
        <f>VLOOKUP(Q244,'Rotas x Madrugada'!A:C,2,0)</f>
        <v>I</v>
      </c>
      <c r="B244" t="str">
        <f>VLOOKUP(Q244,'Rotas x Madrugada'!A:C,3,0)</f>
        <v>Não</v>
      </c>
      <c r="D244" s="19">
        <f t="shared" si="6"/>
        <v>46158</v>
      </c>
      <c r="E244" s="19">
        <f>IF(A244="RETIRA",Z244,VLOOKUP(Q244,'Rotas x Madrugada'!A:D,4,0))</f>
        <v>46147</v>
      </c>
      <c r="F244" s="19">
        <f>IF(A244="RETIRA",Z244,Z244+2)</f>
        <v>46158</v>
      </c>
      <c r="G244" s="19" t="str">
        <f>CONCATENATE(U244,"-",V244)</f>
        <v>INC08-TE16</v>
      </c>
      <c r="H244" s="19" t="str">
        <f t="shared" ca="1" si="7"/>
        <v>URGENTE</v>
      </c>
      <c r="I244" s="46">
        <f ca="1">Z244-$B$1</f>
        <v>-1</v>
      </c>
      <c r="J244" s="46">
        <f>VLOOKUP(G244,'D. Produção'!A:B,2,)</f>
        <v>2</v>
      </c>
      <c r="K244" s="87">
        <v>335059</v>
      </c>
      <c r="L244" s="88" t="s">
        <v>61</v>
      </c>
      <c r="M244" s="87">
        <v>1</v>
      </c>
      <c r="N244" s="87">
        <v>5450739</v>
      </c>
      <c r="O244" s="88" t="s">
        <v>35</v>
      </c>
      <c r="P244" s="88" t="s">
        <v>487</v>
      </c>
      <c r="Q244" s="88" t="s">
        <v>130</v>
      </c>
      <c r="R244" s="89">
        <v>2.1271</v>
      </c>
      <c r="S244" s="89">
        <v>42.542499999999997</v>
      </c>
      <c r="T244" s="87">
        <v>1</v>
      </c>
      <c r="U244" s="88" t="s">
        <v>63</v>
      </c>
      <c r="V244" s="88" t="s">
        <v>123</v>
      </c>
      <c r="W244" s="90">
        <v>935</v>
      </c>
      <c r="X244" s="90">
        <v>2275</v>
      </c>
      <c r="Y244" s="91">
        <v>46150.392300810185</v>
      </c>
      <c r="Z244" s="92">
        <v>46156</v>
      </c>
      <c r="AA244" s="93"/>
      <c r="AB244" s="93"/>
      <c r="AC244" s="93"/>
      <c r="AD244" s="93"/>
      <c r="AE244" s="93"/>
      <c r="AF244" s="93"/>
      <c r="AG244" s="93"/>
      <c r="AH244" s="93"/>
      <c r="AI244" s="94" t="s">
        <v>40</v>
      </c>
      <c r="AJ244" s="94" t="s">
        <v>40</v>
      </c>
      <c r="AK244" s="94" t="s">
        <v>40</v>
      </c>
      <c r="AL244" s="93"/>
      <c r="AM244" s="93"/>
      <c r="AN244" s="94" t="s">
        <v>40</v>
      </c>
      <c r="AO244" s="94" t="s">
        <v>40</v>
      </c>
      <c r="AP244" s="94" t="s">
        <v>40</v>
      </c>
      <c r="AQ244" s="94" t="s">
        <v>40</v>
      </c>
      <c r="AR244" s="93"/>
    </row>
    <row r="245" spans="1:44">
      <c r="A245" t="str">
        <f>VLOOKUP(Q245,'Rotas x Madrugada'!A:C,2,0)</f>
        <v>I</v>
      </c>
      <c r="B245" t="str">
        <f>VLOOKUP(Q245,'Rotas x Madrugada'!A:C,3,0)</f>
        <v>Não</v>
      </c>
      <c r="D245" s="19">
        <f t="shared" si="6"/>
        <v>46158</v>
      </c>
      <c r="E245" s="19">
        <f>IF(A245="RETIRA",Z245,VLOOKUP(Q245,'Rotas x Madrugada'!A:D,4,0))</f>
        <v>46147</v>
      </c>
      <c r="F245" s="19">
        <f>IF(A245="RETIRA",Z245,Z245+2)</f>
        <v>46158</v>
      </c>
      <c r="G245" s="19" t="str">
        <f>CONCATENATE(U245,"-",V245)</f>
        <v>INC08-TE12</v>
      </c>
      <c r="H245" s="19" t="str">
        <f t="shared" ca="1" si="7"/>
        <v>URGENTE</v>
      </c>
      <c r="I245" s="46">
        <f ca="1">Z245-$B$1</f>
        <v>-1</v>
      </c>
      <c r="J245" s="46">
        <f>VLOOKUP(G245,'D. Produção'!A:B,2,)</f>
        <v>2</v>
      </c>
      <c r="K245" s="95">
        <v>335061</v>
      </c>
      <c r="L245" s="96" t="s">
        <v>78</v>
      </c>
      <c r="M245" s="95">
        <v>1</v>
      </c>
      <c r="N245" s="95">
        <v>5450742</v>
      </c>
      <c r="O245" s="96" t="s">
        <v>35</v>
      </c>
      <c r="P245" s="96" t="s">
        <v>487</v>
      </c>
      <c r="Q245" s="96" t="s">
        <v>130</v>
      </c>
      <c r="R245" s="97">
        <v>2.0425</v>
      </c>
      <c r="S245" s="97">
        <v>40.85</v>
      </c>
      <c r="T245" s="95">
        <v>1</v>
      </c>
      <c r="U245" s="96" t="s">
        <v>63</v>
      </c>
      <c r="V245" s="96" t="s">
        <v>120</v>
      </c>
      <c r="W245" s="98">
        <v>950</v>
      </c>
      <c r="X245" s="98">
        <v>2150</v>
      </c>
      <c r="Y245" s="99">
        <v>46150.392301354164</v>
      </c>
      <c r="Z245" s="100">
        <v>46156</v>
      </c>
      <c r="AA245" s="101"/>
      <c r="AB245" s="101"/>
      <c r="AC245" s="101"/>
      <c r="AD245" s="101"/>
      <c r="AE245" s="101"/>
      <c r="AF245" s="101"/>
      <c r="AG245" s="101"/>
      <c r="AH245" s="101"/>
      <c r="AI245" s="102" t="s">
        <v>40</v>
      </c>
      <c r="AJ245" s="102" t="s">
        <v>40</v>
      </c>
      <c r="AK245" s="102" t="s">
        <v>40</v>
      </c>
      <c r="AL245" s="101"/>
      <c r="AM245" s="101"/>
      <c r="AN245" s="102" t="s">
        <v>40</v>
      </c>
      <c r="AO245" s="102" t="s">
        <v>40</v>
      </c>
      <c r="AP245" s="102" t="s">
        <v>40</v>
      </c>
      <c r="AQ245" s="102" t="s">
        <v>40</v>
      </c>
      <c r="AR245" s="101"/>
    </row>
    <row r="246" spans="1:44">
      <c r="A246" t="str">
        <f>VLOOKUP(Q246,'Rotas x Madrugada'!A:C,2,0)</f>
        <v>I</v>
      </c>
      <c r="B246" t="str">
        <f>VLOOKUP(Q246,'Rotas x Madrugada'!A:C,3,0)</f>
        <v>Não</v>
      </c>
      <c r="D246" s="19">
        <f t="shared" si="6"/>
        <v>46158</v>
      </c>
      <c r="E246" s="19">
        <f>IF(A246="RETIRA",Z246,VLOOKUP(Q246,'Rotas x Madrugada'!A:D,4,0))</f>
        <v>46147</v>
      </c>
      <c r="F246" s="19">
        <f>IF(A246="RETIRA",Z246,Z246+2)</f>
        <v>46158</v>
      </c>
      <c r="G246" s="19" t="str">
        <f>CONCATENATE(U246,"-",V246)</f>
        <v>INC08-TE12</v>
      </c>
      <c r="H246" s="19" t="str">
        <f t="shared" ca="1" si="7"/>
        <v>URGENTE</v>
      </c>
      <c r="I246" s="46">
        <f ca="1">Z246-$B$1</f>
        <v>-1</v>
      </c>
      <c r="J246" s="46">
        <f>VLOOKUP(G246,'D. Produção'!A:B,2,)</f>
        <v>2</v>
      </c>
      <c r="K246" s="87">
        <v>335062</v>
      </c>
      <c r="L246" s="88" t="s">
        <v>200</v>
      </c>
      <c r="M246" s="87">
        <v>2</v>
      </c>
      <c r="N246" s="87">
        <v>5450744</v>
      </c>
      <c r="O246" s="88" t="s">
        <v>35</v>
      </c>
      <c r="P246" s="88" t="s">
        <v>487</v>
      </c>
      <c r="Q246" s="88" t="s">
        <v>130</v>
      </c>
      <c r="R246" s="89">
        <v>0.35589999999999999</v>
      </c>
      <c r="S246" s="89">
        <v>7.1174999999999997</v>
      </c>
      <c r="T246" s="87">
        <v>1</v>
      </c>
      <c r="U246" s="88" t="s">
        <v>63</v>
      </c>
      <c r="V246" s="88" t="s">
        <v>120</v>
      </c>
      <c r="W246" s="90">
        <v>975</v>
      </c>
      <c r="X246" s="90">
        <v>365</v>
      </c>
      <c r="Y246" s="91">
        <v>46150.392301851854</v>
      </c>
      <c r="Z246" s="92">
        <v>46156</v>
      </c>
      <c r="AA246" s="93"/>
      <c r="AB246" s="93"/>
      <c r="AC246" s="93"/>
      <c r="AD246" s="93"/>
      <c r="AE246" s="93"/>
      <c r="AF246" s="93"/>
      <c r="AG246" s="93"/>
      <c r="AH246" s="93"/>
      <c r="AI246" s="94" t="s">
        <v>40</v>
      </c>
      <c r="AJ246" s="94" t="s">
        <v>40</v>
      </c>
      <c r="AK246" s="94" t="s">
        <v>40</v>
      </c>
      <c r="AL246" s="93"/>
      <c r="AM246" s="93"/>
      <c r="AN246" s="94" t="s">
        <v>40</v>
      </c>
      <c r="AO246" s="94" t="s">
        <v>40</v>
      </c>
      <c r="AP246" s="94" t="s">
        <v>40</v>
      </c>
      <c r="AQ246" s="94" t="s">
        <v>40</v>
      </c>
      <c r="AR246" s="93"/>
    </row>
    <row r="247" spans="1:44">
      <c r="A247" t="str">
        <f>VLOOKUP(Q247,'Rotas x Madrugada'!A:C,2,0)</f>
        <v>I</v>
      </c>
      <c r="B247" t="str">
        <f>VLOOKUP(Q247,'Rotas x Madrugada'!A:C,3,0)</f>
        <v>Não</v>
      </c>
      <c r="D247" s="19">
        <f t="shared" si="6"/>
        <v>46158</v>
      </c>
      <c r="E247" s="19">
        <f>IF(A247="RETIRA",Z247,VLOOKUP(Q247,'Rotas x Madrugada'!A:D,4,0))</f>
        <v>46147</v>
      </c>
      <c r="F247" s="19">
        <f>IF(A247="RETIRA",Z247,Z247+2)</f>
        <v>46158</v>
      </c>
      <c r="G247" s="19" t="str">
        <f>CONCATENATE(U247,"-",V247)</f>
        <v>INC08-TE</v>
      </c>
      <c r="H247" s="19" t="str">
        <f t="shared" ca="1" si="7"/>
        <v>URGENTE</v>
      </c>
      <c r="I247" s="46">
        <f ca="1">Z247-$B$1</f>
        <v>-1</v>
      </c>
      <c r="J247" s="46">
        <f>VLOOKUP(G247,'D. Produção'!A:B,2,)</f>
        <v>2</v>
      </c>
      <c r="K247" s="95">
        <v>335065</v>
      </c>
      <c r="L247" s="96" t="s">
        <v>143</v>
      </c>
      <c r="M247" s="95">
        <v>3</v>
      </c>
      <c r="N247" s="95">
        <v>5450862</v>
      </c>
      <c r="O247" s="96" t="s">
        <v>35</v>
      </c>
      <c r="P247" s="96" t="s">
        <v>487</v>
      </c>
      <c r="Q247" s="96" t="s">
        <v>130</v>
      </c>
      <c r="R247" s="97">
        <v>0.33439999999999998</v>
      </c>
      <c r="S247" s="97">
        <v>6.6879999999999997</v>
      </c>
      <c r="T247" s="95">
        <v>1</v>
      </c>
      <c r="U247" s="96" t="s">
        <v>63</v>
      </c>
      <c r="V247" s="96" t="s">
        <v>208</v>
      </c>
      <c r="W247" s="98">
        <v>440</v>
      </c>
      <c r="X247" s="98">
        <v>760</v>
      </c>
      <c r="Y247" s="99">
        <v>46150.392302430555</v>
      </c>
      <c r="Z247" s="100">
        <v>46156</v>
      </c>
      <c r="AA247" s="101"/>
      <c r="AB247" s="101"/>
      <c r="AC247" s="101"/>
      <c r="AD247" s="101"/>
      <c r="AE247" s="101"/>
      <c r="AF247" s="101"/>
      <c r="AG247" s="101"/>
      <c r="AH247" s="101"/>
      <c r="AI247" s="102" t="s">
        <v>40</v>
      </c>
      <c r="AJ247" s="102" t="s">
        <v>40</v>
      </c>
      <c r="AK247" s="102" t="s">
        <v>40</v>
      </c>
      <c r="AL247" s="101"/>
      <c r="AM247" s="101"/>
      <c r="AN247" s="102" t="s">
        <v>40</v>
      </c>
      <c r="AO247" s="102" t="s">
        <v>40</v>
      </c>
      <c r="AP247" s="102" t="s">
        <v>40</v>
      </c>
      <c r="AQ247" s="102" t="s">
        <v>40</v>
      </c>
      <c r="AR247" s="101"/>
    </row>
    <row r="248" spans="1:44">
      <c r="A248" t="str">
        <f>VLOOKUP(Q248,'Rotas x Madrugada'!A:C,2,0)</f>
        <v>I</v>
      </c>
      <c r="B248" t="str">
        <f>VLOOKUP(Q248,'Rotas x Madrugada'!A:C,3,0)</f>
        <v>Não</v>
      </c>
      <c r="D248" s="19">
        <f t="shared" si="6"/>
        <v>46158</v>
      </c>
      <c r="E248" s="19">
        <f>IF(A248="RETIRA",Z248,VLOOKUP(Q248,'Rotas x Madrugada'!A:D,4,0))</f>
        <v>46147</v>
      </c>
      <c r="F248" s="19">
        <f>IF(A248="RETIRA",Z248,Z248+2)</f>
        <v>46158</v>
      </c>
      <c r="G248" s="19" t="str">
        <f>CONCATENATE(U248,"-",V248)</f>
        <v>INC08-TF</v>
      </c>
      <c r="H248" s="19" t="str">
        <f t="shared" ca="1" si="7"/>
        <v>URGENTE</v>
      </c>
      <c r="I248" s="46">
        <f ca="1">Z248-$B$1</f>
        <v>-1</v>
      </c>
      <c r="J248" s="46">
        <f>VLOOKUP(G248,'D. Produção'!A:B,2,)</f>
        <v>2</v>
      </c>
      <c r="K248" s="87">
        <v>335065</v>
      </c>
      <c r="L248" s="88" t="s">
        <v>132</v>
      </c>
      <c r="M248" s="87">
        <v>4</v>
      </c>
      <c r="N248" s="87">
        <v>5450863</v>
      </c>
      <c r="O248" s="88" t="s">
        <v>35</v>
      </c>
      <c r="P248" s="88" t="s">
        <v>487</v>
      </c>
      <c r="Q248" s="88" t="s">
        <v>130</v>
      </c>
      <c r="R248" s="89">
        <v>0.29449999999999998</v>
      </c>
      <c r="S248" s="89">
        <v>5.89</v>
      </c>
      <c r="T248" s="87">
        <v>1</v>
      </c>
      <c r="U248" s="88" t="s">
        <v>63</v>
      </c>
      <c r="V248" s="88" t="s">
        <v>96</v>
      </c>
      <c r="W248" s="90">
        <v>620</v>
      </c>
      <c r="X248" s="90">
        <v>475</v>
      </c>
      <c r="Y248" s="91">
        <v>46150.392302430555</v>
      </c>
      <c r="Z248" s="92">
        <v>46156</v>
      </c>
      <c r="AA248" s="93"/>
      <c r="AB248" s="93"/>
      <c r="AC248" s="93"/>
      <c r="AD248" s="93"/>
      <c r="AE248" s="94" t="s">
        <v>40</v>
      </c>
      <c r="AF248" s="94" t="s">
        <v>40</v>
      </c>
      <c r="AG248" s="94" t="s">
        <v>40</v>
      </c>
      <c r="AH248" s="94" t="s">
        <v>40</v>
      </c>
      <c r="AI248" s="94" t="s">
        <v>40</v>
      </c>
      <c r="AJ248" s="94" t="s">
        <v>40</v>
      </c>
      <c r="AK248" s="94" t="s">
        <v>40</v>
      </c>
      <c r="AL248" s="93"/>
      <c r="AM248" s="93"/>
      <c r="AN248" s="94" t="s">
        <v>40</v>
      </c>
      <c r="AO248" s="94" t="s">
        <v>40</v>
      </c>
      <c r="AP248" s="94" t="s">
        <v>40</v>
      </c>
      <c r="AQ248" s="94" t="s">
        <v>40</v>
      </c>
      <c r="AR248" s="93"/>
    </row>
    <row r="249" spans="1:44">
      <c r="A249" t="str">
        <f>VLOOKUP(Q249,'Rotas x Madrugada'!A:C,2,0)</f>
        <v>I</v>
      </c>
      <c r="B249" t="str">
        <f>VLOOKUP(Q249,'Rotas x Madrugada'!A:C,3,0)</f>
        <v>Não</v>
      </c>
      <c r="D249" s="19">
        <f t="shared" si="6"/>
        <v>46158</v>
      </c>
      <c r="E249" s="19">
        <f>IF(A249="RETIRA",Z249,VLOOKUP(Q249,'Rotas x Madrugada'!A:D,4,0))</f>
        <v>46147</v>
      </c>
      <c r="F249" s="19">
        <f>IF(A249="RETIRA",Z249,Z249+2)</f>
        <v>46158</v>
      </c>
      <c r="G249" s="19" t="str">
        <f>CONCATENATE(U249,"-",V249)</f>
        <v>INC08-TE12</v>
      </c>
      <c r="H249" s="19" t="str">
        <f t="shared" ca="1" si="7"/>
        <v>URGENTE</v>
      </c>
      <c r="I249" s="46">
        <f ca="1">Z249-$B$1</f>
        <v>-1</v>
      </c>
      <c r="J249" s="46">
        <f>VLOOKUP(G249,'D. Produção'!A:B,2,)</f>
        <v>2</v>
      </c>
      <c r="K249" s="95">
        <v>335065</v>
      </c>
      <c r="L249" s="96" t="s">
        <v>78</v>
      </c>
      <c r="M249" s="95">
        <v>1</v>
      </c>
      <c r="N249" s="95">
        <v>5450860</v>
      </c>
      <c r="O249" s="96" t="s">
        <v>35</v>
      </c>
      <c r="P249" s="96" t="s">
        <v>487</v>
      </c>
      <c r="Q249" s="96" t="s">
        <v>130</v>
      </c>
      <c r="R249" s="97">
        <v>0.55730000000000002</v>
      </c>
      <c r="S249" s="97">
        <v>11.145200000000001</v>
      </c>
      <c r="T249" s="95">
        <v>1</v>
      </c>
      <c r="U249" s="96" t="s">
        <v>63</v>
      </c>
      <c r="V249" s="96" t="s">
        <v>120</v>
      </c>
      <c r="W249" s="98">
        <v>748</v>
      </c>
      <c r="X249" s="98">
        <v>745</v>
      </c>
      <c r="Y249" s="99">
        <v>46150.392302430555</v>
      </c>
      <c r="Z249" s="100">
        <v>46156</v>
      </c>
      <c r="AA249" s="101"/>
      <c r="AB249" s="101"/>
      <c r="AC249" s="101"/>
      <c r="AD249" s="101"/>
      <c r="AE249" s="101"/>
      <c r="AF249" s="101"/>
      <c r="AG249" s="101"/>
      <c r="AH249" s="101"/>
      <c r="AI249" s="102" t="s">
        <v>40</v>
      </c>
      <c r="AJ249" s="102" t="s">
        <v>40</v>
      </c>
      <c r="AK249" s="102" t="s">
        <v>40</v>
      </c>
      <c r="AL249" s="101"/>
      <c r="AM249" s="101"/>
      <c r="AN249" s="102" t="s">
        <v>40</v>
      </c>
      <c r="AO249" s="102" t="s">
        <v>40</v>
      </c>
      <c r="AP249" s="102" t="s">
        <v>40</v>
      </c>
      <c r="AQ249" s="102" t="s">
        <v>40</v>
      </c>
      <c r="AR249" s="101"/>
    </row>
    <row r="250" spans="1:44">
      <c r="A250" t="str">
        <f>VLOOKUP(Q250,'Rotas x Madrugada'!A:C,2,0)</f>
        <v>I</v>
      </c>
      <c r="B250" t="str">
        <f>VLOOKUP(Q250,'Rotas x Madrugada'!A:C,3,0)</f>
        <v>Não</v>
      </c>
      <c r="D250" s="19">
        <f t="shared" si="6"/>
        <v>46158</v>
      </c>
      <c r="E250" s="19">
        <f>IF(A250="RETIRA",Z250,VLOOKUP(Q250,'Rotas x Madrugada'!A:D,4,0))</f>
        <v>46147</v>
      </c>
      <c r="F250" s="19">
        <f>IF(A250="RETIRA",Z250,Z250+2)</f>
        <v>46158</v>
      </c>
      <c r="G250" s="19" t="str">
        <f>CONCATENATE(U250,"-",V250)</f>
        <v>INC08-TE12</v>
      </c>
      <c r="H250" s="19" t="str">
        <f t="shared" ca="1" si="7"/>
        <v>URGENTE</v>
      </c>
      <c r="I250" s="46">
        <f ca="1">Z250-$B$1</f>
        <v>-1</v>
      </c>
      <c r="J250" s="46">
        <f>VLOOKUP(G250,'D. Produção'!A:B,2,)</f>
        <v>2</v>
      </c>
      <c r="K250" s="87">
        <v>335065</v>
      </c>
      <c r="L250" s="88" t="s">
        <v>80</v>
      </c>
      <c r="M250" s="87">
        <v>2</v>
      </c>
      <c r="N250" s="87">
        <v>5450861</v>
      </c>
      <c r="O250" s="88" t="s">
        <v>35</v>
      </c>
      <c r="P250" s="88" t="s">
        <v>487</v>
      </c>
      <c r="Q250" s="88" t="s">
        <v>130</v>
      </c>
      <c r="R250" s="89">
        <v>0.55730000000000002</v>
      </c>
      <c r="S250" s="89">
        <v>11.145200000000001</v>
      </c>
      <c r="T250" s="87">
        <v>1</v>
      </c>
      <c r="U250" s="88" t="s">
        <v>63</v>
      </c>
      <c r="V250" s="88" t="s">
        <v>120</v>
      </c>
      <c r="W250" s="90">
        <v>748</v>
      </c>
      <c r="X250" s="90">
        <v>745</v>
      </c>
      <c r="Y250" s="91">
        <v>46150.392302430555</v>
      </c>
      <c r="Z250" s="92">
        <v>46156</v>
      </c>
      <c r="AA250" s="93"/>
      <c r="AB250" s="93"/>
      <c r="AC250" s="93"/>
      <c r="AD250" s="93"/>
      <c r="AE250" s="93"/>
      <c r="AF250" s="93"/>
      <c r="AG250" s="93"/>
      <c r="AH250" s="93"/>
      <c r="AI250" s="94" t="s">
        <v>40</v>
      </c>
      <c r="AJ250" s="94" t="s">
        <v>40</v>
      </c>
      <c r="AK250" s="94" t="s">
        <v>40</v>
      </c>
      <c r="AL250" s="93"/>
      <c r="AM250" s="93"/>
      <c r="AN250" s="94" t="s">
        <v>40</v>
      </c>
      <c r="AO250" s="94" t="s">
        <v>40</v>
      </c>
      <c r="AP250" s="94" t="s">
        <v>40</v>
      </c>
      <c r="AQ250" s="94" t="s">
        <v>40</v>
      </c>
      <c r="AR250" s="93"/>
    </row>
    <row r="251" spans="1:44">
      <c r="A251" t="str">
        <f>VLOOKUP(Q251,'Rotas x Madrugada'!A:C,2,0)</f>
        <v>D</v>
      </c>
      <c r="B251" t="str">
        <f>VLOOKUP(Q251,'Rotas x Madrugada'!A:C,3,0)</f>
        <v>Dep.</v>
      </c>
      <c r="D251" s="19">
        <f t="shared" si="6"/>
        <v>46158</v>
      </c>
      <c r="E251" s="19">
        <f>IF(A251="RETIRA",Z251,VLOOKUP(Q251,'Rotas x Madrugada'!A:D,4,0))</f>
        <v>46147</v>
      </c>
      <c r="F251" s="19">
        <f>IF(A251="RETIRA",Z251,Z251+2)</f>
        <v>46158</v>
      </c>
      <c r="G251" s="19" t="str">
        <f>CONCATENATE(U251,"-",V251)</f>
        <v>INC06-TF</v>
      </c>
      <c r="H251" s="19" t="str">
        <f t="shared" ca="1" si="7"/>
        <v>URGENTE</v>
      </c>
      <c r="I251" s="46">
        <f ca="1">Z251-$B$1</f>
        <v>-1</v>
      </c>
      <c r="J251" s="46">
        <f>VLOOKUP(G251,'D. Produção'!A:B,2,)</f>
        <v>2</v>
      </c>
      <c r="K251" s="95">
        <v>335134</v>
      </c>
      <c r="L251" s="96" t="s">
        <v>61</v>
      </c>
      <c r="M251" s="95">
        <v>1</v>
      </c>
      <c r="N251" s="95">
        <v>5451215</v>
      </c>
      <c r="O251" s="96" t="s">
        <v>35</v>
      </c>
      <c r="P251" s="96" t="s">
        <v>219</v>
      </c>
      <c r="Q251" s="96" t="s">
        <v>127</v>
      </c>
      <c r="R251" s="97">
        <v>1.877</v>
      </c>
      <c r="S251" s="97">
        <v>28.154299999999999</v>
      </c>
      <c r="T251" s="95">
        <v>1</v>
      </c>
      <c r="U251" s="96" t="s">
        <v>185</v>
      </c>
      <c r="V251" s="96" t="s">
        <v>96</v>
      </c>
      <c r="W251" s="98">
        <v>970</v>
      </c>
      <c r="X251" s="98">
        <v>1935</v>
      </c>
      <c r="Y251" s="99">
        <v>46150.570386921296</v>
      </c>
      <c r="Z251" s="100">
        <v>46156</v>
      </c>
      <c r="AA251" s="101"/>
      <c r="AB251" s="101"/>
      <c r="AC251" s="101"/>
      <c r="AD251" s="101"/>
      <c r="AE251" s="102" t="s">
        <v>40</v>
      </c>
      <c r="AF251" s="102" t="s">
        <v>40</v>
      </c>
      <c r="AG251" s="102" t="s">
        <v>40</v>
      </c>
      <c r="AH251" s="102" t="s">
        <v>40</v>
      </c>
      <c r="AI251" s="102" t="s">
        <v>40</v>
      </c>
      <c r="AJ251" s="102" t="s">
        <v>40</v>
      </c>
      <c r="AK251" s="102" t="s">
        <v>40</v>
      </c>
      <c r="AL251" s="101"/>
      <c r="AM251" s="101"/>
      <c r="AN251" s="102" t="s">
        <v>40</v>
      </c>
      <c r="AO251" s="102" t="s">
        <v>40</v>
      </c>
      <c r="AP251" s="102" t="s">
        <v>40</v>
      </c>
      <c r="AQ251" s="102" t="s">
        <v>40</v>
      </c>
      <c r="AR251" s="101"/>
    </row>
    <row r="252" spans="1:44">
      <c r="A252" t="str">
        <f>VLOOKUP(Q252,'Rotas x Madrugada'!A:C,2,0)</f>
        <v>D</v>
      </c>
      <c r="B252" t="str">
        <f>VLOOKUP(Q252,'Rotas x Madrugada'!A:C,3,0)</f>
        <v>Dep.</v>
      </c>
      <c r="D252" s="19">
        <f t="shared" si="6"/>
        <v>46158</v>
      </c>
      <c r="E252" s="19">
        <f>IF(A252="RETIRA",Z252,VLOOKUP(Q252,'Rotas x Madrugada'!A:D,4,0))</f>
        <v>46147</v>
      </c>
      <c r="F252" s="19">
        <f>IF(A252="RETIRA",Z252,Z252+2)</f>
        <v>46158</v>
      </c>
      <c r="G252" s="19" t="str">
        <f>CONCATENATE(U252,"-",V252)</f>
        <v>INC08-TE16</v>
      </c>
      <c r="H252" s="19" t="str">
        <f t="shared" ca="1" si="7"/>
        <v>URGENTE</v>
      </c>
      <c r="I252" s="46">
        <f ca="1">Z252-$B$1</f>
        <v>-1</v>
      </c>
      <c r="J252" s="46">
        <f>VLOOKUP(G252,'D. Produção'!A:B,2,)</f>
        <v>2</v>
      </c>
      <c r="K252" s="87">
        <v>335147</v>
      </c>
      <c r="L252" s="88" t="s">
        <v>78</v>
      </c>
      <c r="M252" s="87">
        <v>1</v>
      </c>
      <c r="N252" s="87">
        <v>5451298</v>
      </c>
      <c r="O252" s="88" t="s">
        <v>35</v>
      </c>
      <c r="P252" s="88" t="s">
        <v>219</v>
      </c>
      <c r="Q252" s="88" t="s">
        <v>127</v>
      </c>
      <c r="R252" s="89">
        <v>1.7937000000000001</v>
      </c>
      <c r="S252" s="89">
        <v>35.874499999999998</v>
      </c>
      <c r="T252" s="87">
        <v>1</v>
      </c>
      <c r="U252" s="88" t="s">
        <v>63</v>
      </c>
      <c r="V252" s="88" t="s">
        <v>123</v>
      </c>
      <c r="W252" s="90">
        <v>785</v>
      </c>
      <c r="X252" s="90">
        <v>2285</v>
      </c>
      <c r="Y252" s="91">
        <v>46150.572491319443</v>
      </c>
      <c r="Z252" s="92">
        <v>46156</v>
      </c>
      <c r="AA252" s="93"/>
      <c r="AB252" s="93"/>
      <c r="AC252" s="93"/>
      <c r="AD252" s="93"/>
      <c r="AE252" s="93"/>
      <c r="AF252" s="93"/>
      <c r="AG252" s="93"/>
      <c r="AH252" s="93"/>
      <c r="AI252" s="94" t="s">
        <v>40</v>
      </c>
      <c r="AJ252" s="94" t="s">
        <v>40</v>
      </c>
      <c r="AK252" s="94" t="s">
        <v>40</v>
      </c>
      <c r="AL252" s="93"/>
      <c r="AM252" s="93"/>
      <c r="AN252" s="94" t="s">
        <v>40</v>
      </c>
      <c r="AO252" s="94" t="s">
        <v>40</v>
      </c>
      <c r="AP252" s="94" t="s">
        <v>40</v>
      </c>
      <c r="AQ252" s="94" t="s">
        <v>40</v>
      </c>
      <c r="AR252" s="93"/>
    </row>
    <row r="253" spans="1:44">
      <c r="A253" t="str">
        <f>VLOOKUP(Q253,'Rotas x Madrugada'!A:C,2,0)</f>
        <v>D</v>
      </c>
      <c r="B253" t="str">
        <f>VLOOKUP(Q253,'Rotas x Madrugada'!A:C,3,0)</f>
        <v>Dep.</v>
      </c>
      <c r="D253" s="19">
        <f t="shared" si="6"/>
        <v>46158</v>
      </c>
      <c r="E253" s="19">
        <f>IF(A253="RETIRA",Z253,VLOOKUP(Q253,'Rotas x Madrugada'!A:D,4,0))</f>
        <v>46147</v>
      </c>
      <c r="F253" s="19">
        <f>IF(A253="RETIRA",Z253,Z253+2)</f>
        <v>46158</v>
      </c>
      <c r="G253" s="19" t="str">
        <f>CONCATENATE(U253,"-",V253)</f>
        <v>INC08-TE16</v>
      </c>
      <c r="H253" s="19" t="str">
        <f t="shared" ca="1" si="7"/>
        <v>URGENTE</v>
      </c>
      <c r="I253" s="46">
        <f ca="1">Z253-$B$1</f>
        <v>-1</v>
      </c>
      <c r="J253" s="46">
        <f>VLOOKUP(G253,'D. Produção'!A:B,2,)</f>
        <v>2</v>
      </c>
      <c r="K253" s="95">
        <v>335147</v>
      </c>
      <c r="L253" s="96" t="s">
        <v>200</v>
      </c>
      <c r="M253" s="95">
        <v>2</v>
      </c>
      <c r="N253" s="95">
        <v>5451299</v>
      </c>
      <c r="O253" s="96" t="s">
        <v>35</v>
      </c>
      <c r="P253" s="96" t="s">
        <v>219</v>
      </c>
      <c r="Q253" s="96" t="s">
        <v>127</v>
      </c>
      <c r="R253" s="97">
        <v>1.8056000000000001</v>
      </c>
      <c r="S253" s="97">
        <v>36.112200000000001</v>
      </c>
      <c r="T253" s="95">
        <v>1</v>
      </c>
      <c r="U253" s="96" t="s">
        <v>63</v>
      </c>
      <c r="V253" s="96" t="s">
        <v>123</v>
      </c>
      <c r="W253" s="98">
        <v>834</v>
      </c>
      <c r="X253" s="98">
        <v>2165</v>
      </c>
      <c r="Y253" s="99">
        <v>46150.572491319443</v>
      </c>
      <c r="Z253" s="100">
        <v>46156</v>
      </c>
      <c r="AA253" s="101"/>
      <c r="AB253" s="101"/>
      <c r="AC253" s="101"/>
      <c r="AD253" s="101"/>
      <c r="AE253" s="101"/>
      <c r="AF253" s="101"/>
      <c r="AG253" s="101"/>
      <c r="AH253" s="101"/>
      <c r="AI253" s="102" t="s">
        <v>40</v>
      </c>
      <c r="AJ253" s="102" t="s">
        <v>40</v>
      </c>
      <c r="AK253" s="102" t="s">
        <v>40</v>
      </c>
      <c r="AL253" s="101"/>
      <c r="AM253" s="101"/>
      <c r="AN253" s="102" t="s">
        <v>40</v>
      </c>
      <c r="AO253" s="102" t="s">
        <v>40</v>
      </c>
      <c r="AP253" s="102" t="s">
        <v>40</v>
      </c>
      <c r="AQ253" s="102" t="s">
        <v>40</v>
      </c>
      <c r="AR253" s="101"/>
    </row>
    <row r="254" spans="1:44">
      <c r="A254" t="str">
        <f>VLOOKUP(Q254,'Rotas x Madrugada'!A:C,2,0)</f>
        <v>D</v>
      </c>
      <c r="B254" t="str">
        <f>VLOOKUP(Q254,'Rotas x Madrugada'!A:C,3,0)</f>
        <v>Dep.</v>
      </c>
      <c r="D254" s="19">
        <f t="shared" si="6"/>
        <v>46158</v>
      </c>
      <c r="E254" s="19">
        <f>IF(A254="RETIRA",Z254,VLOOKUP(Q254,'Rotas x Madrugada'!A:D,4,0))</f>
        <v>46147</v>
      </c>
      <c r="F254" s="19">
        <f>IF(A254="RETIRA",Z254,Z254+2)</f>
        <v>46158</v>
      </c>
      <c r="G254" s="19" t="str">
        <f>CONCATENATE(U254,"-",V254)</f>
        <v>INC08-TE16</v>
      </c>
      <c r="H254" s="19" t="str">
        <f t="shared" ca="1" si="7"/>
        <v>URGENTE</v>
      </c>
      <c r="I254" s="46">
        <f ca="1">Z254-$B$1</f>
        <v>-1</v>
      </c>
      <c r="J254" s="46">
        <f>VLOOKUP(G254,'D. Produção'!A:B,2,)</f>
        <v>2</v>
      </c>
      <c r="K254" s="87">
        <v>335147</v>
      </c>
      <c r="L254" s="88" t="s">
        <v>213</v>
      </c>
      <c r="M254" s="87">
        <v>3</v>
      </c>
      <c r="N254" s="87">
        <v>5451300</v>
      </c>
      <c r="O254" s="88" t="s">
        <v>35</v>
      </c>
      <c r="P254" s="88" t="s">
        <v>219</v>
      </c>
      <c r="Q254" s="88" t="s">
        <v>127</v>
      </c>
      <c r="R254" s="89">
        <v>1.9201999999999999</v>
      </c>
      <c r="S254" s="89">
        <v>38.403599999999997</v>
      </c>
      <c r="T254" s="87">
        <v>1</v>
      </c>
      <c r="U254" s="88" t="s">
        <v>63</v>
      </c>
      <c r="V254" s="88" t="s">
        <v>123</v>
      </c>
      <c r="W254" s="90">
        <v>874</v>
      </c>
      <c r="X254" s="90">
        <v>2197</v>
      </c>
      <c r="Y254" s="91">
        <v>46150.572491319443</v>
      </c>
      <c r="Z254" s="92">
        <v>46156</v>
      </c>
      <c r="AA254" s="93"/>
      <c r="AB254" s="93"/>
      <c r="AC254" s="93"/>
      <c r="AD254" s="93"/>
      <c r="AE254" s="93"/>
      <c r="AF254" s="93"/>
      <c r="AG254" s="93"/>
      <c r="AH254" s="93"/>
      <c r="AI254" s="94" t="s">
        <v>40</v>
      </c>
      <c r="AJ254" s="94" t="s">
        <v>40</v>
      </c>
      <c r="AK254" s="94" t="s">
        <v>40</v>
      </c>
      <c r="AL254" s="93"/>
      <c r="AM254" s="93"/>
      <c r="AN254" s="94" t="s">
        <v>40</v>
      </c>
      <c r="AO254" s="94" t="s">
        <v>40</v>
      </c>
      <c r="AP254" s="94" t="s">
        <v>40</v>
      </c>
      <c r="AQ254" s="94" t="s">
        <v>40</v>
      </c>
      <c r="AR254" s="93"/>
    </row>
    <row r="255" spans="1:44">
      <c r="A255" t="str">
        <f>VLOOKUP(Q255,'Rotas x Madrugada'!A:C,2,0)</f>
        <v>D</v>
      </c>
      <c r="B255" t="str">
        <f>VLOOKUP(Q255,'Rotas x Madrugada'!A:C,3,0)</f>
        <v>Dep.</v>
      </c>
      <c r="D255" s="19">
        <f t="shared" si="6"/>
        <v>46158</v>
      </c>
      <c r="E255" s="19">
        <f>IF(A255="RETIRA",Z255,VLOOKUP(Q255,'Rotas x Madrugada'!A:D,4,0))</f>
        <v>46147</v>
      </c>
      <c r="F255" s="19">
        <f>IF(A255="RETIRA",Z255,Z255+2)</f>
        <v>46158</v>
      </c>
      <c r="G255" s="19" t="str">
        <f>CONCATENATE(U255,"-",V255)</f>
        <v>INC08-TF</v>
      </c>
      <c r="H255" s="19" t="str">
        <f t="shared" ca="1" si="7"/>
        <v>URGENTE</v>
      </c>
      <c r="I255" s="46">
        <f ca="1">Z255-$B$1</f>
        <v>-1</v>
      </c>
      <c r="J255" s="46">
        <f>VLOOKUP(G255,'D. Produção'!A:B,2,)</f>
        <v>2</v>
      </c>
      <c r="K255" s="95">
        <v>335150</v>
      </c>
      <c r="L255" s="96" t="s">
        <v>78</v>
      </c>
      <c r="M255" s="95">
        <v>1</v>
      </c>
      <c r="N255" s="95">
        <v>5451308</v>
      </c>
      <c r="O255" s="96" t="s">
        <v>35</v>
      </c>
      <c r="P255" s="96" t="s">
        <v>219</v>
      </c>
      <c r="Q255" s="96" t="s">
        <v>127</v>
      </c>
      <c r="R255" s="97">
        <v>1.1231</v>
      </c>
      <c r="S255" s="97">
        <v>22.462</v>
      </c>
      <c r="T255" s="95">
        <v>1</v>
      </c>
      <c r="U255" s="96" t="s">
        <v>63</v>
      </c>
      <c r="V255" s="96" t="s">
        <v>96</v>
      </c>
      <c r="W255" s="98">
        <v>550</v>
      </c>
      <c r="X255" s="98">
        <v>2042</v>
      </c>
      <c r="Y255" s="99">
        <v>46150.572492280095</v>
      </c>
      <c r="Z255" s="100">
        <v>46156</v>
      </c>
      <c r="AA255" s="101"/>
      <c r="AB255" s="101"/>
      <c r="AC255" s="101"/>
      <c r="AD255" s="101"/>
      <c r="AE255" s="102" t="s">
        <v>40</v>
      </c>
      <c r="AF255" s="102" t="s">
        <v>40</v>
      </c>
      <c r="AG255" s="102" t="s">
        <v>40</v>
      </c>
      <c r="AH255" s="102" t="s">
        <v>40</v>
      </c>
      <c r="AI255" s="102" t="s">
        <v>40</v>
      </c>
      <c r="AJ255" s="102" t="s">
        <v>40</v>
      </c>
      <c r="AK255" s="102" t="s">
        <v>40</v>
      </c>
      <c r="AL255" s="101"/>
      <c r="AM255" s="101"/>
      <c r="AN255" s="102" t="s">
        <v>40</v>
      </c>
      <c r="AO255" s="102" t="s">
        <v>40</v>
      </c>
      <c r="AP255" s="102" t="s">
        <v>40</v>
      </c>
      <c r="AQ255" s="102" t="s">
        <v>40</v>
      </c>
      <c r="AR255" s="101"/>
    </row>
    <row r="256" spans="1:44">
      <c r="A256" t="str">
        <f>VLOOKUP(Q256,'Rotas x Madrugada'!A:C,2,0)</f>
        <v>D</v>
      </c>
      <c r="B256" t="str">
        <f>VLOOKUP(Q256,'Rotas x Madrugada'!A:C,3,0)</f>
        <v>Dep.</v>
      </c>
      <c r="D256" s="19">
        <f t="shared" si="6"/>
        <v>46158</v>
      </c>
      <c r="E256" s="19">
        <f>IF(A256="RETIRA",Z256,VLOOKUP(Q256,'Rotas x Madrugada'!A:D,4,0))</f>
        <v>46147</v>
      </c>
      <c r="F256" s="19">
        <f>IF(A256="RETIRA",Z256,Z256+2)</f>
        <v>46158</v>
      </c>
      <c r="G256" s="19" t="str">
        <f>CONCATENATE(U256,"-",V256)</f>
        <v>INC08-TF</v>
      </c>
      <c r="H256" s="19" t="str">
        <f t="shared" ca="1" si="7"/>
        <v>URGENTE</v>
      </c>
      <c r="I256" s="46">
        <f ca="1">Z256-$B$1</f>
        <v>-1</v>
      </c>
      <c r="J256" s="46">
        <f>VLOOKUP(G256,'D. Produção'!A:B,2,)</f>
        <v>2</v>
      </c>
      <c r="K256" s="87">
        <v>335150</v>
      </c>
      <c r="L256" s="88" t="s">
        <v>80</v>
      </c>
      <c r="M256" s="87">
        <v>2</v>
      </c>
      <c r="N256" s="87">
        <v>5451309</v>
      </c>
      <c r="O256" s="88" t="s">
        <v>35</v>
      </c>
      <c r="P256" s="88" t="s">
        <v>219</v>
      </c>
      <c r="Q256" s="88" t="s">
        <v>127</v>
      </c>
      <c r="R256" s="89">
        <v>1.1231</v>
      </c>
      <c r="S256" s="89">
        <v>22.462</v>
      </c>
      <c r="T256" s="87">
        <v>1</v>
      </c>
      <c r="U256" s="88" t="s">
        <v>63</v>
      </c>
      <c r="V256" s="88" t="s">
        <v>96</v>
      </c>
      <c r="W256" s="90">
        <v>550</v>
      </c>
      <c r="X256" s="90">
        <v>2042</v>
      </c>
      <c r="Y256" s="91">
        <v>46150.572492280095</v>
      </c>
      <c r="Z256" s="92">
        <v>46156</v>
      </c>
      <c r="AA256" s="93"/>
      <c r="AB256" s="93"/>
      <c r="AC256" s="93"/>
      <c r="AD256" s="93"/>
      <c r="AE256" s="94" t="s">
        <v>40</v>
      </c>
      <c r="AF256" s="94" t="s">
        <v>40</v>
      </c>
      <c r="AG256" s="94" t="s">
        <v>40</v>
      </c>
      <c r="AH256" s="94" t="s">
        <v>40</v>
      </c>
      <c r="AI256" s="94" t="s">
        <v>40</v>
      </c>
      <c r="AJ256" s="94" t="s">
        <v>40</v>
      </c>
      <c r="AK256" s="94" t="s">
        <v>40</v>
      </c>
      <c r="AL256" s="93"/>
      <c r="AM256" s="93"/>
      <c r="AN256" s="94" t="s">
        <v>40</v>
      </c>
      <c r="AO256" s="94" t="s">
        <v>40</v>
      </c>
      <c r="AP256" s="94" t="s">
        <v>40</v>
      </c>
      <c r="AQ256" s="94" t="s">
        <v>40</v>
      </c>
      <c r="AR256" s="93"/>
    </row>
    <row r="257" spans="1:44">
      <c r="A257" t="str">
        <f>VLOOKUP(Q257,'Rotas x Madrugada'!A:C,2,0)</f>
        <v>D</v>
      </c>
      <c r="B257" t="str">
        <f>VLOOKUP(Q257,'Rotas x Madrugada'!A:C,3,0)</f>
        <v>Dep.</v>
      </c>
      <c r="D257" s="19">
        <f t="shared" si="6"/>
        <v>46158</v>
      </c>
      <c r="E257" s="19">
        <f>IF(A257="RETIRA",Z257,VLOOKUP(Q257,'Rotas x Madrugada'!A:D,4,0))</f>
        <v>46147</v>
      </c>
      <c r="F257" s="19">
        <f>IF(A257="RETIRA",Z257,Z257+2)</f>
        <v>46158</v>
      </c>
      <c r="G257" s="19" t="str">
        <f>CONCATENATE(U257,"-",V257)</f>
        <v>INC08-TE12</v>
      </c>
      <c r="H257" s="19" t="str">
        <f t="shared" ca="1" si="7"/>
        <v>URGENTE</v>
      </c>
      <c r="I257" s="46">
        <f ca="1">Z257-$B$1</f>
        <v>-1</v>
      </c>
      <c r="J257" s="46">
        <f>VLOOKUP(G257,'D. Produção'!A:B,2,)</f>
        <v>2</v>
      </c>
      <c r="K257" s="95">
        <v>335150</v>
      </c>
      <c r="L257" s="96" t="s">
        <v>81</v>
      </c>
      <c r="M257" s="95">
        <v>3</v>
      </c>
      <c r="N257" s="95">
        <v>5451310</v>
      </c>
      <c r="O257" s="96" t="s">
        <v>35</v>
      </c>
      <c r="P257" s="96" t="s">
        <v>219</v>
      </c>
      <c r="Q257" s="96" t="s">
        <v>127</v>
      </c>
      <c r="R257" s="97">
        <v>1.248</v>
      </c>
      <c r="S257" s="97">
        <v>24.96</v>
      </c>
      <c r="T257" s="95">
        <v>1</v>
      </c>
      <c r="U257" s="96" t="s">
        <v>63</v>
      </c>
      <c r="V257" s="96" t="s">
        <v>120</v>
      </c>
      <c r="W257" s="98">
        <v>600</v>
      </c>
      <c r="X257" s="98">
        <v>2080</v>
      </c>
      <c r="Y257" s="99">
        <v>46150.572492280095</v>
      </c>
      <c r="Z257" s="100">
        <v>46156</v>
      </c>
      <c r="AA257" s="101"/>
      <c r="AB257" s="101"/>
      <c r="AC257" s="101"/>
      <c r="AD257" s="101"/>
      <c r="AE257" s="101"/>
      <c r="AF257" s="101"/>
      <c r="AG257" s="101"/>
      <c r="AH257" s="101"/>
      <c r="AI257" s="102" t="s">
        <v>40</v>
      </c>
      <c r="AJ257" s="102" t="s">
        <v>40</v>
      </c>
      <c r="AK257" s="102" t="s">
        <v>40</v>
      </c>
      <c r="AL257" s="101"/>
      <c r="AM257" s="101"/>
      <c r="AN257" s="102" t="s">
        <v>40</v>
      </c>
      <c r="AO257" s="102" t="s">
        <v>40</v>
      </c>
      <c r="AP257" s="102" t="s">
        <v>40</v>
      </c>
      <c r="AQ257" s="102" t="s">
        <v>40</v>
      </c>
      <c r="AR257" s="101"/>
    </row>
    <row r="258" spans="1:44">
      <c r="A258" t="str">
        <f>VLOOKUP(Q258,'Rotas x Madrugada'!A:C,2,0)</f>
        <v>D</v>
      </c>
      <c r="B258" t="str">
        <f>VLOOKUP(Q258,'Rotas x Madrugada'!A:C,3,0)</f>
        <v>Dep.</v>
      </c>
      <c r="D258" s="19">
        <f t="shared" si="6"/>
        <v>46158</v>
      </c>
      <c r="E258" s="19">
        <f>IF(A258="RETIRA",Z258,VLOOKUP(Q258,'Rotas x Madrugada'!A:D,4,0))</f>
        <v>46147</v>
      </c>
      <c r="F258" s="19">
        <f>IF(A258="RETIRA",Z258,Z258+2)</f>
        <v>46158</v>
      </c>
      <c r="G258" s="19" t="str">
        <f>CONCATENATE(U258,"-",V258)</f>
        <v>INC08-TE12</v>
      </c>
      <c r="H258" s="19" t="str">
        <f t="shared" ca="1" si="7"/>
        <v>URGENTE</v>
      </c>
      <c r="I258" s="46">
        <f ca="1">Z258-$B$1</f>
        <v>-1</v>
      </c>
      <c r="J258" s="46">
        <f>VLOOKUP(G258,'D. Produção'!A:B,2,)</f>
        <v>2</v>
      </c>
      <c r="K258" s="87">
        <v>335150</v>
      </c>
      <c r="L258" s="88" t="s">
        <v>82</v>
      </c>
      <c r="M258" s="87">
        <v>4</v>
      </c>
      <c r="N258" s="87">
        <v>5451311</v>
      </c>
      <c r="O258" s="88" t="s">
        <v>35</v>
      </c>
      <c r="P258" s="88" t="s">
        <v>219</v>
      </c>
      <c r="Q258" s="88" t="s">
        <v>127</v>
      </c>
      <c r="R258" s="89">
        <v>1.248</v>
      </c>
      <c r="S258" s="89">
        <v>24.96</v>
      </c>
      <c r="T258" s="87">
        <v>1</v>
      </c>
      <c r="U258" s="88" t="s">
        <v>63</v>
      </c>
      <c r="V258" s="88" t="s">
        <v>120</v>
      </c>
      <c r="W258" s="90">
        <v>600</v>
      </c>
      <c r="X258" s="90">
        <v>2080</v>
      </c>
      <c r="Y258" s="91">
        <v>46150.572492280095</v>
      </c>
      <c r="Z258" s="92">
        <v>46156</v>
      </c>
      <c r="AA258" s="93"/>
      <c r="AB258" s="93"/>
      <c r="AC258" s="93"/>
      <c r="AD258" s="93"/>
      <c r="AE258" s="93"/>
      <c r="AF258" s="93"/>
      <c r="AG258" s="93"/>
      <c r="AH258" s="93"/>
      <c r="AI258" s="94" t="s">
        <v>40</v>
      </c>
      <c r="AJ258" s="94" t="s">
        <v>40</v>
      </c>
      <c r="AK258" s="94" t="s">
        <v>40</v>
      </c>
      <c r="AL258" s="93"/>
      <c r="AM258" s="93"/>
      <c r="AN258" s="94" t="s">
        <v>40</v>
      </c>
      <c r="AO258" s="94" t="s">
        <v>40</v>
      </c>
      <c r="AP258" s="94" t="s">
        <v>40</v>
      </c>
      <c r="AQ258" s="94" t="s">
        <v>40</v>
      </c>
      <c r="AR258" s="93"/>
    </row>
    <row r="259" spans="1:44">
      <c r="A259" t="str">
        <f>VLOOKUP(Q259,'Rotas x Madrugada'!A:C,2,0)</f>
        <v>D</v>
      </c>
      <c r="B259" t="str">
        <f>VLOOKUP(Q259,'Rotas x Madrugada'!A:C,3,0)</f>
        <v>Dep.</v>
      </c>
      <c r="D259" s="19">
        <f t="shared" si="6"/>
        <v>46158</v>
      </c>
      <c r="E259" s="19">
        <f>IF(A259="RETIRA",Z259,VLOOKUP(Q259,'Rotas x Madrugada'!A:D,4,0))</f>
        <v>46147</v>
      </c>
      <c r="F259" s="19">
        <f>IF(A259="RETIRA",Z259,Z259+2)</f>
        <v>46158</v>
      </c>
      <c r="G259" s="19" t="str">
        <f>CONCATENATE(U259,"-",V259)</f>
        <v>INC08-TE12</v>
      </c>
      <c r="H259" s="19" t="str">
        <f t="shared" ca="1" si="7"/>
        <v>URGENTE</v>
      </c>
      <c r="I259" s="46">
        <f ca="1">Z259-$B$1</f>
        <v>-1</v>
      </c>
      <c r="J259" s="46">
        <f>VLOOKUP(G259,'D. Produção'!A:B,2,)</f>
        <v>2</v>
      </c>
      <c r="K259" s="95">
        <v>335150</v>
      </c>
      <c r="L259" s="96" t="s">
        <v>173</v>
      </c>
      <c r="M259" s="95">
        <v>7</v>
      </c>
      <c r="N259" s="95">
        <v>5451314</v>
      </c>
      <c r="O259" s="96" t="s">
        <v>35</v>
      </c>
      <c r="P259" s="96" t="s">
        <v>219</v>
      </c>
      <c r="Q259" s="96" t="s">
        <v>127</v>
      </c>
      <c r="R259" s="97">
        <v>0.35959999999999998</v>
      </c>
      <c r="S259" s="97">
        <v>7.1920000000000002</v>
      </c>
      <c r="T259" s="95">
        <v>1</v>
      </c>
      <c r="U259" s="96" t="s">
        <v>63</v>
      </c>
      <c r="V259" s="96" t="s">
        <v>120</v>
      </c>
      <c r="W259" s="98">
        <v>400</v>
      </c>
      <c r="X259" s="98">
        <v>899</v>
      </c>
      <c r="Y259" s="99">
        <v>46150.572492280095</v>
      </c>
      <c r="Z259" s="100">
        <v>46156</v>
      </c>
      <c r="AA259" s="101"/>
      <c r="AB259" s="101"/>
      <c r="AC259" s="101"/>
      <c r="AD259" s="101"/>
      <c r="AE259" s="101"/>
      <c r="AF259" s="101"/>
      <c r="AG259" s="101"/>
      <c r="AH259" s="101"/>
      <c r="AI259" s="102" t="s">
        <v>40</v>
      </c>
      <c r="AJ259" s="102" t="s">
        <v>40</v>
      </c>
      <c r="AK259" s="102" t="s">
        <v>40</v>
      </c>
      <c r="AL259" s="101"/>
      <c r="AM259" s="101"/>
      <c r="AN259" s="102" t="s">
        <v>40</v>
      </c>
      <c r="AO259" s="102" t="s">
        <v>40</v>
      </c>
      <c r="AP259" s="102" t="s">
        <v>40</v>
      </c>
      <c r="AQ259" s="102" t="s">
        <v>40</v>
      </c>
      <c r="AR259" s="101"/>
    </row>
    <row r="260" spans="1:44">
      <c r="A260" t="str">
        <f>VLOOKUP(Q260,'Rotas x Madrugada'!A:C,2,0)</f>
        <v>D</v>
      </c>
      <c r="B260" t="str">
        <f>VLOOKUP(Q260,'Rotas x Madrugada'!A:C,3,0)</f>
        <v>Dep.</v>
      </c>
      <c r="D260" s="19">
        <f t="shared" ref="D260:D323" si="8">IF(E260&gt;F260,E260,F260)</f>
        <v>46158</v>
      </c>
      <c r="E260" s="19">
        <f>IF(A260="RETIRA",Z260,VLOOKUP(Q260,'Rotas x Madrugada'!A:D,4,0))</f>
        <v>46147</v>
      </c>
      <c r="F260" s="19">
        <f>IF(A260="RETIRA",Z260,Z260+2)</f>
        <v>46158</v>
      </c>
      <c r="G260" s="19" t="str">
        <f>CONCATENATE(U260,"-",V260)</f>
        <v>INC08-TE12</v>
      </c>
      <c r="H260" s="19" t="str">
        <f t="shared" ca="1" si="7"/>
        <v>URGENTE</v>
      </c>
      <c r="I260" s="46">
        <f ca="1">Z260-$B$1</f>
        <v>-1</v>
      </c>
      <c r="J260" s="46">
        <f>VLOOKUP(G260,'D. Produção'!A:B,2,)</f>
        <v>2</v>
      </c>
      <c r="K260" s="87">
        <v>335150</v>
      </c>
      <c r="L260" s="88" t="s">
        <v>174</v>
      </c>
      <c r="M260" s="87">
        <v>8</v>
      </c>
      <c r="N260" s="87">
        <v>5451315</v>
      </c>
      <c r="O260" s="88" t="s">
        <v>35</v>
      </c>
      <c r="P260" s="88" t="s">
        <v>219</v>
      </c>
      <c r="Q260" s="88" t="s">
        <v>127</v>
      </c>
      <c r="R260" s="89">
        <v>0.35959999999999998</v>
      </c>
      <c r="S260" s="89">
        <v>7.1920000000000002</v>
      </c>
      <c r="T260" s="87">
        <v>1</v>
      </c>
      <c r="U260" s="88" t="s">
        <v>63</v>
      </c>
      <c r="V260" s="88" t="s">
        <v>120</v>
      </c>
      <c r="W260" s="90">
        <v>400</v>
      </c>
      <c r="X260" s="90">
        <v>899</v>
      </c>
      <c r="Y260" s="91">
        <v>46150.572492280095</v>
      </c>
      <c r="Z260" s="92">
        <v>46156</v>
      </c>
      <c r="AA260" s="93"/>
      <c r="AB260" s="93"/>
      <c r="AC260" s="93"/>
      <c r="AD260" s="93"/>
      <c r="AE260" s="93"/>
      <c r="AF260" s="93"/>
      <c r="AG260" s="93"/>
      <c r="AH260" s="93"/>
      <c r="AI260" s="94" t="s">
        <v>40</v>
      </c>
      <c r="AJ260" s="94" t="s">
        <v>40</v>
      </c>
      <c r="AK260" s="94" t="s">
        <v>40</v>
      </c>
      <c r="AL260" s="93"/>
      <c r="AM260" s="93"/>
      <c r="AN260" s="94" t="s">
        <v>40</v>
      </c>
      <c r="AO260" s="94" t="s">
        <v>40</v>
      </c>
      <c r="AP260" s="94" t="s">
        <v>40</v>
      </c>
      <c r="AQ260" s="94" t="s">
        <v>40</v>
      </c>
      <c r="AR260" s="93"/>
    </row>
    <row r="261" spans="1:44" ht="21">
      <c r="A261" t="str">
        <f>VLOOKUP(Q261,'Rotas x Madrugada'!A:C,2,0)</f>
        <v>I</v>
      </c>
      <c r="B261" t="str">
        <f>VLOOKUP(Q261,'Rotas x Madrugada'!A:C,3,0)</f>
        <v>Não</v>
      </c>
      <c r="D261" s="19">
        <f t="shared" si="8"/>
        <v>46158</v>
      </c>
      <c r="E261" s="19">
        <f>IF(A261="RETIRA",Z261,VLOOKUP(Q261,'Rotas x Madrugada'!A:D,4,0))</f>
        <v>46147</v>
      </c>
      <c r="F261" s="19">
        <f>IF(A261="RETIRA",Z261,Z261+2)</f>
        <v>46158</v>
      </c>
      <c r="G261" s="19" t="str">
        <f>CONCATENATE(U261,"-",V261)</f>
        <v>INC08-TF</v>
      </c>
      <c r="H261" s="19" t="str">
        <f t="shared" ref="H261:H324" ca="1" si="9">IF(I261&lt;-10,"PROBLEMA",IF(I261&lt;J261,"URGENTE",IF(I261=J261,"PRODUZIR","OK")))</f>
        <v>URGENTE</v>
      </c>
      <c r="I261" s="46">
        <f ca="1">Z261-$B$1</f>
        <v>-1</v>
      </c>
      <c r="J261" s="46">
        <f>VLOOKUP(G261,'D. Produção'!A:B,2,)</f>
        <v>2</v>
      </c>
      <c r="K261" s="95">
        <v>335196</v>
      </c>
      <c r="L261" s="96" t="s">
        <v>61</v>
      </c>
      <c r="M261" s="95">
        <v>1</v>
      </c>
      <c r="N261" s="95">
        <v>5451628</v>
      </c>
      <c r="O261" s="96" t="s">
        <v>35</v>
      </c>
      <c r="P261" s="96" t="s">
        <v>496</v>
      </c>
      <c r="Q261" s="96" t="s">
        <v>130</v>
      </c>
      <c r="R261" s="97">
        <v>3.4180999999999999</v>
      </c>
      <c r="S261" s="97">
        <v>68.3626</v>
      </c>
      <c r="T261" s="95">
        <v>1</v>
      </c>
      <c r="U261" s="96" t="s">
        <v>63</v>
      </c>
      <c r="V261" s="96" t="s">
        <v>96</v>
      </c>
      <c r="W261" s="98">
        <v>1573</v>
      </c>
      <c r="X261" s="98">
        <v>2173</v>
      </c>
      <c r="Y261" s="99">
        <v>46150.671114583332</v>
      </c>
      <c r="Z261" s="100">
        <v>46156</v>
      </c>
      <c r="AA261" s="101"/>
      <c r="AB261" s="101"/>
      <c r="AC261" s="101"/>
      <c r="AD261" s="101"/>
      <c r="AE261" s="102" t="s">
        <v>40</v>
      </c>
      <c r="AF261" s="102" t="s">
        <v>40</v>
      </c>
      <c r="AG261" s="102" t="s">
        <v>40</v>
      </c>
      <c r="AH261" s="102" t="s">
        <v>40</v>
      </c>
      <c r="AI261" s="102" t="s">
        <v>40</v>
      </c>
      <c r="AJ261" s="102" t="s">
        <v>40</v>
      </c>
      <c r="AK261" s="102" t="s">
        <v>40</v>
      </c>
      <c r="AL261" s="101"/>
      <c r="AM261" s="101"/>
      <c r="AN261" s="102" t="s">
        <v>40</v>
      </c>
      <c r="AO261" s="102" t="s">
        <v>40</v>
      </c>
      <c r="AP261" s="102" t="s">
        <v>40</v>
      </c>
      <c r="AQ261" s="102" t="s">
        <v>40</v>
      </c>
      <c r="AR261" s="101"/>
    </row>
    <row r="262" spans="1:44" ht="21">
      <c r="A262" t="str">
        <f>VLOOKUP(Q262,'Rotas x Madrugada'!A:C,2,0)</f>
        <v>I</v>
      </c>
      <c r="B262" t="str">
        <f>VLOOKUP(Q262,'Rotas x Madrugada'!A:C,3,0)</f>
        <v>Não</v>
      </c>
      <c r="D262" s="19">
        <f t="shared" si="8"/>
        <v>46158</v>
      </c>
      <c r="E262" s="19">
        <f>IF(A262="RETIRA",Z262,VLOOKUP(Q262,'Rotas x Madrugada'!A:D,4,0))</f>
        <v>46147</v>
      </c>
      <c r="F262" s="19">
        <f>IF(A262="RETIRA",Z262,Z262+2)</f>
        <v>46158</v>
      </c>
      <c r="G262" s="19" t="str">
        <f>CONCATENATE(U262,"-",V262)</f>
        <v>INC08-TF</v>
      </c>
      <c r="H262" s="19" t="str">
        <f t="shared" ca="1" si="9"/>
        <v>URGENTE</v>
      </c>
      <c r="I262" s="46">
        <f ca="1">Z262-$B$1</f>
        <v>-1</v>
      </c>
      <c r="J262" s="46">
        <f>VLOOKUP(G262,'D. Produção'!A:B,2,)</f>
        <v>2</v>
      </c>
      <c r="K262" s="87">
        <v>335196</v>
      </c>
      <c r="L262" s="88" t="s">
        <v>121</v>
      </c>
      <c r="M262" s="87">
        <v>2</v>
      </c>
      <c r="N262" s="87">
        <v>5451629</v>
      </c>
      <c r="O262" s="88" t="s">
        <v>35</v>
      </c>
      <c r="P262" s="88" t="s">
        <v>496</v>
      </c>
      <c r="Q262" s="88" t="s">
        <v>130</v>
      </c>
      <c r="R262" s="89">
        <v>3.4180999999999999</v>
      </c>
      <c r="S262" s="89">
        <v>68.3626</v>
      </c>
      <c r="T262" s="87">
        <v>1</v>
      </c>
      <c r="U262" s="88" t="s">
        <v>63</v>
      </c>
      <c r="V262" s="88" t="s">
        <v>96</v>
      </c>
      <c r="W262" s="90">
        <v>1573</v>
      </c>
      <c r="X262" s="90">
        <v>2173</v>
      </c>
      <c r="Y262" s="91">
        <v>46150.671114583332</v>
      </c>
      <c r="Z262" s="92">
        <v>46156</v>
      </c>
      <c r="AA262" s="93"/>
      <c r="AB262" s="93"/>
      <c r="AC262" s="93"/>
      <c r="AD262" s="93"/>
      <c r="AE262" s="94" t="s">
        <v>40</v>
      </c>
      <c r="AF262" s="94" t="s">
        <v>40</v>
      </c>
      <c r="AG262" s="94" t="s">
        <v>40</v>
      </c>
      <c r="AH262" s="94" t="s">
        <v>40</v>
      </c>
      <c r="AI262" s="94" t="s">
        <v>40</v>
      </c>
      <c r="AJ262" s="94" t="s">
        <v>40</v>
      </c>
      <c r="AK262" s="94" t="s">
        <v>40</v>
      </c>
      <c r="AL262" s="93"/>
      <c r="AM262" s="93"/>
      <c r="AN262" s="94" t="s">
        <v>40</v>
      </c>
      <c r="AO262" s="94" t="s">
        <v>40</v>
      </c>
      <c r="AP262" s="94" t="s">
        <v>40</v>
      </c>
      <c r="AQ262" s="94" t="s">
        <v>40</v>
      </c>
      <c r="AR262" s="93"/>
    </row>
    <row r="263" spans="1:44" ht="21">
      <c r="A263" t="str">
        <f>VLOOKUP(Q263,'Rotas x Madrugada'!A:C,2,0)</f>
        <v>I</v>
      </c>
      <c r="B263" t="str">
        <f>VLOOKUP(Q263,'Rotas x Madrugada'!A:C,3,0)</f>
        <v>Não</v>
      </c>
      <c r="D263" s="19">
        <f t="shared" si="8"/>
        <v>46158</v>
      </c>
      <c r="E263" s="19">
        <f>IF(A263="RETIRA",Z263,VLOOKUP(Q263,'Rotas x Madrugada'!A:D,4,0))</f>
        <v>46147</v>
      </c>
      <c r="F263" s="19">
        <f>IF(A263="RETIRA",Z263,Z263+2)</f>
        <v>46158</v>
      </c>
      <c r="G263" s="19" t="str">
        <f>CONCATENATE(U263,"-",V263)</f>
        <v>INC08-TF</v>
      </c>
      <c r="H263" s="19" t="str">
        <f t="shared" ca="1" si="9"/>
        <v>URGENTE</v>
      </c>
      <c r="I263" s="46">
        <f ca="1">Z263-$B$1</f>
        <v>-1</v>
      </c>
      <c r="J263" s="46">
        <f>VLOOKUP(G263,'D. Produção'!A:B,2,)</f>
        <v>2</v>
      </c>
      <c r="K263" s="95">
        <v>335196</v>
      </c>
      <c r="L263" s="96" t="s">
        <v>143</v>
      </c>
      <c r="M263" s="95">
        <v>3</v>
      </c>
      <c r="N263" s="95">
        <v>5451630</v>
      </c>
      <c r="O263" s="96" t="s">
        <v>35</v>
      </c>
      <c r="P263" s="96" t="s">
        <v>496</v>
      </c>
      <c r="Q263" s="96" t="s">
        <v>130</v>
      </c>
      <c r="R263" s="97">
        <v>3.4180999999999999</v>
      </c>
      <c r="S263" s="97">
        <v>68.3626</v>
      </c>
      <c r="T263" s="95">
        <v>1</v>
      </c>
      <c r="U263" s="96" t="s">
        <v>63</v>
      </c>
      <c r="V263" s="96" t="s">
        <v>96</v>
      </c>
      <c r="W263" s="98">
        <v>1573</v>
      </c>
      <c r="X263" s="98">
        <v>2173</v>
      </c>
      <c r="Y263" s="99">
        <v>46150.671114583332</v>
      </c>
      <c r="Z263" s="100">
        <v>46156</v>
      </c>
      <c r="AA263" s="101"/>
      <c r="AB263" s="101"/>
      <c r="AC263" s="101"/>
      <c r="AD263" s="101"/>
      <c r="AE263" s="102" t="s">
        <v>40</v>
      </c>
      <c r="AF263" s="102" t="s">
        <v>40</v>
      </c>
      <c r="AG263" s="102" t="s">
        <v>40</v>
      </c>
      <c r="AH263" s="102" t="s">
        <v>40</v>
      </c>
      <c r="AI263" s="102" t="s">
        <v>40</v>
      </c>
      <c r="AJ263" s="102" t="s">
        <v>40</v>
      </c>
      <c r="AK263" s="102" t="s">
        <v>40</v>
      </c>
      <c r="AL263" s="101"/>
      <c r="AM263" s="101"/>
      <c r="AN263" s="102" t="s">
        <v>40</v>
      </c>
      <c r="AO263" s="102" t="s">
        <v>40</v>
      </c>
      <c r="AP263" s="102" t="s">
        <v>40</v>
      </c>
      <c r="AQ263" s="102" t="s">
        <v>40</v>
      </c>
      <c r="AR263" s="101"/>
    </row>
    <row r="264" spans="1:44" ht="21">
      <c r="A264" t="str">
        <f>VLOOKUP(Q264,'Rotas x Madrugada'!A:C,2,0)</f>
        <v>I</v>
      </c>
      <c r="B264" t="str">
        <f>VLOOKUP(Q264,'Rotas x Madrugada'!A:C,3,0)</f>
        <v>Não</v>
      </c>
      <c r="D264" s="19">
        <f t="shared" si="8"/>
        <v>46158</v>
      </c>
      <c r="E264" s="19">
        <f>IF(A264="RETIRA",Z264,VLOOKUP(Q264,'Rotas x Madrugada'!A:D,4,0))</f>
        <v>46147</v>
      </c>
      <c r="F264" s="19">
        <f>IF(A264="RETIRA",Z264,Z264+2)</f>
        <v>46158</v>
      </c>
      <c r="G264" s="19" t="str">
        <f>CONCATENATE(U264,"-",V264)</f>
        <v>INC06-TF</v>
      </c>
      <c r="H264" s="19" t="str">
        <f t="shared" ca="1" si="9"/>
        <v>URGENTE</v>
      </c>
      <c r="I264" s="46">
        <f ca="1">Z264-$B$1</f>
        <v>-1</v>
      </c>
      <c r="J264" s="46">
        <f>VLOOKUP(G264,'D. Produção'!A:B,2,)</f>
        <v>2</v>
      </c>
      <c r="K264" s="87">
        <v>335200</v>
      </c>
      <c r="L264" s="88" t="s">
        <v>121</v>
      </c>
      <c r="M264" s="87">
        <v>2</v>
      </c>
      <c r="N264" s="87">
        <v>5451654</v>
      </c>
      <c r="O264" s="88" t="s">
        <v>35</v>
      </c>
      <c r="P264" s="88" t="s">
        <v>496</v>
      </c>
      <c r="Q264" s="88" t="s">
        <v>130</v>
      </c>
      <c r="R264" s="89">
        <v>0.9738</v>
      </c>
      <c r="S264" s="89">
        <v>14.606400000000001</v>
      </c>
      <c r="T264" s="87">
        <v>1</v>
      </c>
      <c r="U264" s="88" t="s">
        <v>185</v>
      </c>
      <c r="V264" s="88" t="s">
        <v>96</v>
      </c>
      <c r="W264" s="90">
        <v>680</v>
      </c>
      <c r="X264" s="90">
        <v>1432</v>
      </c>
      <c r="Y264" s="91">
        <v>46150.673811342589</v>
      </c>
      <c r="Z264" s="92">
        <v>46156</v>
      </c>
      <c r="AA264" s="93"/>
      <c r="AB264" s="93"/>
      <c r="AC264" s="93"/>
      <c r="AD264" s="93"/>
      <c r="AE264" s="94" t="s">
        <v>40</v>
      </c>
      <c r="AF264" s="94" t="s">
        <v>40</v>
      </c>
      <c r="AG264" s="94" t="s">
        <v>40</v>
      </c>
      <c r="AH264" s="94" t="s">
        <v>40</v>
      </c>
      <c r="AI264" s="94" t="s">
        <v>40</v>
      </c>
      <c r="AJ264" s="94" t="s">
        <v>40</v>
      </c>
      <c r="AK264" s="94" t="s">
        <v>40</v>
      </c>
      <c r="AL264" s="93"/>
      <c r="AM264" s="93"/>
      <c r="AN264" s="94" t="s">
        <v>40</v>
      </c>
      <c r="AO264" s="94" t="s">
        <v>40</v>
      </c>
      <c r="AP264" s="94" t="s">
        <v>40</v>
      </c>
      <c r="AQ264" s="94" t="s">
        <v>40</v>
      </c>
      <c r="AR264" s="93"/>
    </row>
    <row r="265" spans="1:44" ht="21">
      <c r="A265" t="str">
        <f>VLOOKUP(Q265,'Rotas x Madrugada'!A:C,2,0)</f>
        <v>I</v>
      </c>
      <c r="B265" t="str">
        <f>VLOOKUP(Q265,'Rotas x Madrugada'!A:C,3,0)</f>
        <v>Não</v>
      </c>
      <c r="D265" s="19">
        <f t="shared" si="8"/>
        <v>46158</v>
      </c>
      <c r="E265" s="19">
        <f>IF(A265="RETIRA",Z265,VLOOKUP(Q265,'Rotas x Madrugada'!A:D,4,0))</f>
        <v>46147</v>
      </c>
      <c r="F265" s="19">
        <f>IF(A265="RETIRA",Z265,Z265+2)</f>
        <v>46158</v>
      </c>
      <c r="G265" s="19" t="str">
        <f>CONCATENATE(U265,"-",V265)</f>
        <v>INC06-TF</v>
      </c>
      <c r="H265" s="19" t="str">
        <f t="shared" ca="1" si="9"/>
        <v>URGENTE</v>
      </c>
      <c r="I265" s="46">
        <f ca="1">Z265-$B$1</f>
        <v>-1</v>
      </c>
      <c r="J265" s="46">
        <f>VLOOKUP(G265,'D. Produção'!A:B,2,)</f>
        <v>2</v>
      </c>
      <c r="K265" s="95">
        <v>335200</v>
      </c>
      <c r="L265" s="96" t="s">
        <v>143</v>
      </c>
      <c r="M265" s="95">
        <v>3</v>
      </c>
      <c r="N265" s="95">
        <v>5451655</v>
      </c>
      <c r="O265" s="96" t="s">
        <v>35</v>
      </c>
      <c r="P265" s="96" t="s">
        <v>496</v>
      </c>
      <c r="Q265" s="96" t="s">
        <v>130</v>
      </c>
      <c r="R265" s="97">
        <v>0.9738</v>
      </c>
      <c r="S265" s="97">
        <v>14.606400000000001</v>
      </c>
      <c r="T265" s="95">
        <v>1</v>
      </c>
      <c r="U265" s="96" t="s">
        <v>185</v>
      </c>
      <c r="V265" s="96" t="s">
        <v>96</v>
      </c>
      <c r="W265" s="98">
        <v>680</v>
      </c>
      <c r="X265" s="98">
        <v>1432</v>
      </c>
      <c r="Y265" s="99">
        <v>46150.673811342589</v>
      </c>
      <c r="Z265" s="100">
        <v>46156</v>
      </c>
      <c r="AA265" s="101"/>
      <c r="AB265" s="101"/>
      <c r="AC265" s="101"/>
      <c r="AD265" s="101"/>
      <c r="AE265" s="102" t="s">
        <v>40</v>
      </c>
      <c r="AF265" s="102" t="s">
        <v>40</v>
      </c>
      <c r="AG265" s="102" t="s">
        <v>40</v>
      </c>
      <c r="AH265" s="102" t="s">
        <v>40</v>
      </c>
      <c r="AI265" s="102" t="s">
        <v>40</v>
      </c>
      <c r="AJ265" s="102" t="s">
        <v>40</v>
      </c>
      <c r="AK265" s="102" t="s">
        <v>40</v>
      </c>
      <c r="AL265" s="101"/>
      <c r="AM265" s="101"/>
      <c r="AN265" s="102" t="s">
        <v>40</v>
      </c>
      <c r="AO265" s="102" t="s">
        <v>40</v>
      </c>
      <c r="AP265" s="102" t="s">
        <v>40</v>
      </c>
      <c r="AQ265" s="102" t="s">
        <v>40</v>
      </c>
      <c r="AR265" s="101"/>
    </row>
    <row r="266" spans="1:44" ht="21">
      <c r="A266" t="str">
        <f>VLOOKUP(Q266,'Rotas x Madrugada'!A:C,2,0)</f>
        <v>I</v>
      </c>
      <c r="B266" t="str">
        <f>VLOOKUP(Q266,'Rotas x Madrugada'!A:C,3,0)</f>
        <v>Não</v>
      </c>
      <c r="D266" s="19">
        <f t="shared" si="8"/>
        <v>46158</v>
      </c>
      <c r="E266" s="19">
        <f>IF(A266="RETIRA",Z266,VLOOKUP(Q266,'Rotas x Madrugada'!A:D,4,0))</f>
        <v>46147</v>
      </c>
      <c r="F266" s="19">
        <f>IF(A266="RETIRA",Z266,Z266+2)</f>
        <v>46158</v>
      </c>
      <c r="G266" s="19" t="str">
        <f>CONCATENATE(U266,"-",V266)</f>
        <v>INC06-TF</v>
      </c>
      <c r="H266" s="19" t="str">
        <f t="shared" ca="1" si="9"/>
        <v>URGENTE</v>
      </c>
      <c r="I266" s="46">
        <f ca="1">Z266-$B$1</f>
        <v>-1</v>
      </c>
      <c r="J266" s="46">
        <f>VLOOKUP(G266,'D. Produção'!A:B,2,)</f>
        <v>2</v>
      </c>
      <c r="K266" s="87">
        <v>335200</v>
      </c>
      <c r="L266" s="88" t="s">
        <v>132</v>
      </c>
      <c r="M266" s="87">
        <v>4</v>
      </c>
      <c r="N266" s="87">
        <v>5451656</v>
      </c>
      <c r="O266" s="88" t="s">
        <v>35</v>
      </c>
      <c r="P266" s="88" t="s">
        <v>496</v>
      </c>
      <c r="Q266" s="88" t="s">
        <v>130</v>
      </c>
      <c r="R266" s="89">
        <v>0.9738</v>
      </c>
      <c r="S266" s="89">
        <v>14.606400000000001</v>
      </c>
      <c r="T266" s="87">
        <v>1</v>
      </c>
      <c r="U266" s="88" t="s">
        <v>185</v>
      </c>
      <c r="V266" s="88" t="s">
        <v>96</v>
      </c>
      <c r="W266" s="90">
        <v>680</v>
      </c>
      <c r="X266" s="90">
        <v>1432</v>
      </c>
      <c r="Y266" s="91">
        <v>46150.673811342589</v>
      </c>
      <c r="Z266" s="92">
        <v>46156</v>
      </c>
      <c r="AA266" s="93"/>
      <c r="AB266" s="93"/>
      <c r="AC266" s="93"/>
      <c r="AD266" s="93"/>
      <c r="AE266" s="94" t="s">
        <v>40</v>
      </c>
      <c r="AF266" s="94" t="s">
        <v>40</v>
      </c>
      <c r="AG266" s="94" t="s">
        <v>40</v>
      </c>
      <c r="AH266" s="94" t="s">
        <v>40</v>
      </c>
      <c r="AI266" s="94" t="s">
        <v>40</v>
      </c>
      <c r="AJ266" s="94" t="s">
        <v>40</v>
      </c>
      <c r="AK266" s="94" t="s">
        <v>40</v>
      </c>
      <c r="AL266" s="93"/>
      <c r="AM266" s="93"/>
      <c r="AN266" s="94" t="s">
        <v>40</v>
      </c>
      <c r="AO266" s="94" t="s">
        <v>40</v>
      </c>
      <c r="AP266" s="94" t="s">
        <v>40</v>
      </c>
      <c r="AQ266" s="94" t="s">
        <v>40</v>
      </c>
      <c r="AR266" s="93"/>
    </row>
    <row r="267" spans="1:44" ht="21">
      <c r="A267" t="str">
        <f>VLOOKUP(Q267,'Rotas x Madrugada'!A:C,2,0)</f>
        <v>I</v>
      </c>
      <c r="B267" t="str">
        <f>VLOOKUP(Q267,'Rotas x Madrugada'!A:C,3,0)</f>
        <v>Não</v>
      </c>
      <c r="D267" s="19">
        <f t="shared" si="8"/>
        <v>46158</v>
      </c>
      <c r="E267" s="19">
        <f>IF(A267="RETIRA",Z267,VLOOKUP(Q267,'Rotas x Madrugada'!A:D,4,0))</f>
        <v>46147</v>
      </c>
      <c r="F267" s="19">
        <f>IF(A267="RETIRA",Z267,Z267+2)</f>
        <v>46158</v>
      </c>
      <c r="G267" s="19" t="str">
        <f>CONCATENATE(U267,"-",V267)</f>
        <v>INC06-TF</v>
      </c>
      <c r="H267" s="19" t="str">
        <f t="shared" ca="1" si="9"/>
        <v>URGENTE</v>
      </c>
      <c r="I267" s="46">
        <f ca="1">Z267-$B$1</f>
        <v>-1</v>
      </c>
      <c r="J267" s="46">
        <f>VLOOKUP(G267,'D. Produção'!A:B,2,)</f>
        <v>2</v>
      </c>
      <c r="K267" s="95">
        <v>335200</v>
      </c>
      <c r="L267" s="96" t="s">
        <v>92</v>
      </c>
      <c r="M267" s="95">
        <v>5</v>
      </c>
      <c r="N267" s="95">
        <v>5451657</v>
      </c>
      <c r="O267" s="96" t="s">
        <v>35</v>
      </c>
      <c r="P267" s="96" t="s">
        <v>496</v>
      </c>
      <c r="Q267" s="96" t="s">
        <v>130</v>
      </c>
      <c r="R267" s="97">
        <v>0.9738</v>
      </c>
      <c r="S267" s="97">
        <v>14.606400000000001</v>
      </c>
      <c r="T267" s="95">
        <v>1</v>
      </c>
      <c r="U267" s="96" t="s">
        <v>185</v>
      </c>
      <c r="V267" s="96" t="s">
        <v>96</v>
      </c>
      <c r="W267" s="98">
        <v>680</v>
      </c>
      <c r="X267" s="98">
        <v>1432</v>
      </c>
      <c r="Y267" s="99">
        <v>46150.673811342589</v>
      </c>
      <c r="Z267" s="100">
        <v>46156</v>
      </c>
      <c r="AA267" s="101"/>
      <c r="AB267" s="101"/>
      <c r="AC267" s="101"/>
      <c r="AD267" s="101"/>
      <c r="AE267" s="102" t="s">
        <v>40</v>
      </c>
      <c r="AF267" s="102" t="s">
        <v>40</v>
      </c>
      <c r="AG267" s="102" t="s">
        <v>40</v>
      </c>
      <c r="AH267" s="102" t="s">
        <v>40</v>
      </c>
      <c r="AI267" s="102" t="s">
        <v>40</v>
      </c>
      <c r="AJ267" s="102" t="s">
        <v>40</v>
      </c>
      <c r="AK267" s="102" t="s">
        <v>40</v>
      </c>
      <c r="AL267" s="101"/>
      <c r="AM267" s="101"/>
      <c r="AN267" s="102" t="s">
        <v>40</v>
      </c>
      <c r="AO267" s="102" t="s">
        <v>40</v>
      </c>
      <c r="AP267" s="102" t="s">
        <v>40</v>
      </c>
      <c r="AQ267" s="102" t="s">
        <v>40</v>
      </c>
      <c r="AR267" s="101"/>
    </row>
    <row r="268" spans="1:44" ht="21">
      <c r="A268" t="str">
        <f>VLOOKUP(Q268,'Rotas x Madrugada'!A:C,2,0)</f>
        <v>I</v>
      </c>
      <c r="B268" t="str">
        <f>VLOOKUP(Q268,'Rotas x Madrugada'!A:C,3,0)</f>
        <v>Não</v>
      </c>
      <c r="D268" s="19">
        <f t="shared" si="8"/>
        <v>46158</v>
      </c>
      <c r="E268" s="19">
        <f>IF(A268="RETIRA",Z268,VLOOKUP(Q268,'Rotas x Madrugada'!A:D,4,0))</f>
        <v>46147</v>
      </c>
      <c r="F268" s="19">
        <f>IF(A268="RETIRA",Z268,Z268+2)</f>
        <v>46158</v>
      </c>
      <c r="G268" s="19" t="str">
        <f>CONCATENATE(U268,"-",V268)</f>
        <v>INC06-TF</v>
      </c>
      <c r="H268" s="19" t="str">
        <f t="shared" ca="1" si="9"/>
        <v>URGENTE</v>
      </c>
      <c r="I268" s="46">
        <f ca="1">Z268-$B$1</f>
        <v>-1</v>
      </c>
      <c r="J268" s="46">
        <f>VLOOKUP(G268,'D. Produção'!A:B,2,)</f>
        <v>2</v>
      </c>
      <c r="K268" s="87">
        <v>335200</v>
      </c>
      <c r="L268" s="88" t="s">
        <v>97</v>
      </c>
      <c r="M268" s="87">
        <v>6</v>
      </c>
      <c r="N268" s="87">
        <v>5451658</v>
      </c>
      <c r="O268" s="88" t="s">
        <v>35</v>
      </c>
      <c r="P268" s="88" t="s">
        <v>496</v>
      </c>
      <c r="Q268" s="88" t="s">
        <v>130</v>
      </c>
      <c r="R268" s="89">
        <v>0.48770000000000002</v>
      </c>
      <c r="S268" s="89">
        <v>7.3156999999999996</v>
      </c>
      <c r="T268" s="87">
        <v>1</v>
      </c>
      <c r="U268" s="88" t="s">
        <v>185</v>
      </c>
      <c r="V268" s="88" t="s">
        <v>96</v>
      </c>
      <c r="W268" s="90">
        <v>838</v>
      </c>
      <c r="X268" s="90">
        <v>582</v>
      </c>
      <c r="Y268" s="91">
        <v>46150.673811342589</v>
      </c>
      <c r="Z268" s="92">
        <v>46156</v>
      </c>
      <c r="AA268" s="93"/>
      <c r="AB268" s="93"/>
      <c r="AC268" s="93"/>
      <c r="AD268" s="93"/>
      <c r="AE268" s="94" t="s">
        <v>40</v>
      </c>
      <c r="AF268" s="94" t="s">
        <v>40</v>
      </c>
      <c r="AG268" s="94" t="s">
        <v>40</v>
      </c>
      <c r="AH268" s="94" t="s">
        <v>40</v>
      </c>
      <c r="AI268" s="94" t="s">
        <v>40</v>
      </c>
      <c r="AJ268" s="94" t="s">
        <v>40</v>
      </c>
      <c r="AK268" s="94" t="s">
        <v>40</v>
      </c>
      <c r="AL268" s="93"/>
      <c r="AM268" s="93"/>
      <c r="AN268" s="94" t="s">
        <v>40</v>
      </c>
      <c r="AO268" s="94" t="s">
        <v>40</v>
      </c>
      <c r="AP268" s="94" t="s">
        <v>40</v>
      </c>
      <c r="AQ268" s="94" t="s">
        <v>40</v>
      </c>
      <c r="AR268" s="93"/>
    </row>
    <row r="269" spans="1:44" ht="21">
      <c r="A269" t="str">
        <f>VLOOKUP(Q269,'Rotas x Madrugada'!A:C,2,0)</f>
        <v>I</v>
      </c>
      <c r="B269" t="str">
        <f>VLOOKUP(Q269,'Rotas x Madrugada'!A:C,3,0)</f>
        <v>Não</v>
      </c>
      <c r="D269" s="19">
        <f t="shared" si="8"/>
        <v>46158</v>
      </c>
      <c r="E269" s="19">
        <f>IF(A269="RETIRA",Z269,VLOOKUP(Q269,'Rotas x Madrugada'!A:D,4,0))</f>
        <v>46147</v>
      </c>
      <c r="F269" s="19">
        <f>IF(A269="RETIRA",Z269,Z269+2)</f>
        <v>46158</v>
      </c>
      <c r="G269" s="19" t="str">
        <f>CONCATENATE(U269,"-",V269)</f>
        <v>INC06-TF</v>
      </c>
      <c r="H269" s="19" t="str">
        <f t="shared" ca="1" si="9"/>
        <v>URGENTE</v>
      </c>
      <c r="I269" s="46">
        <f ca="1">Z269-$B$1</f>
        <v>-1</v>
      </c>
      <c r="J269" s="46">
        <f>VLOOKUP(G269,'D. Produção'!A:B,2,)</f>
        <v>2</v>
      </c>
      <c r="K269" s="95">
        <v>335200</v>
      </c>
      <c r="L269" s="96" t="s">
        <v>98</v>
      </c>
      <c r="M269" s="95">
        <v>7</v>
      </c>
      <c r="N269" s="95">
        <v>5451659</v>
      </c>
      <c r="O269" s="96" t="s">
        <v>35</v>
      </c>
      <c r="P269" s="96" t="s">
        <v>496</v>
      </c>
      <c r="Q269" s="96" t="s">
        <v>130</v>
      </c>
      <c r="R269" s="97">
        <v>0.48770000000000002</v>
      </c>
      <c r="S269" s="97">
        <v>7.3156999999999996</v>
      </c>
      <c r="T269" s="95">
        <v>1</v>
      </c>
      <c r="U269" s="96" t="s">
        <v>185</v>
      </c>
      <c r="V269" s="96" t="s">
        <v>96</v>
      </c>
      <c r="W269" s="98">
        <v>838</v>
      </c>
      <c r="X269" s="98">
        <v>582</v>
      </c>
      <c r="Y269" s="99">
        <v>46150.673811342589</v>
      </c>
      <c r="Z269" s="100">
        <v>46156</v>
      </c>
      <c r="AA269" s="101"/>
      <c r="AB269" s="101"/>
      <c r="AC269" s="101"/>
      <c r="AD269" s="101"/>
      <c r="AE269" s="102" t="s">
        <v>40</v>
      </c>
      <c r="AF269" s="102" t="s">
        <v>40</v>
      </c>
      <c r="AG269" s="102" t="s">
        <v>40</v>
      </c>
      <c r="AH269" s="102" t="s">
        <v>40</v>
      </c>
      <c r="AI269" s="102" t="s">
        <v>40</v>
      </c>
      <c r="AJ269" s="102" t="s">
        <v>40</v>
      </c>
      <c r="AK269" s="102" t="s">
        <v>40</v>
      </c>
      <c r="AL269" s="101"/>
      <c r="AM269" s="101"/>
      <c r="AN269" s="102" t="s">
        <v>40</v>
      </c>
      <c r="AO269" s="102" t="s">
        <v>40</v>
      </c>
      <c r="AP269" s="102" t="s">
        <v>40</v>
      </c>
      <c r="AQ269" s="102" t="s">
        <v>40</v>
      </c>
      <c r="AR269" s="101"/>
    </row>
    <row r="270" spans="1:44" ht="21">
      <c r="A270" t="str">
        <f>VLOOKUP(Q270,'Rotas x Madrugada'!A:C,2,0)</f>
        <v>I</v>
      </c>
      <c r="B270" t="str">
        <f>VLOOKUP(Q270,'Rotas x Madrugada'!A:C,3,0)</f>
        <v>Não</v>
      </c>
      <c r="D270" s="19">
        <f t="shared" si="8"/>
        <v>46158</v>
      </c>
      <c r="E270" s="19">
        <f>IF(A270="RETIRA",Z270,VLOOKUP(Q270,'Rotas x Madrugada'!A:D,4,0))</f>
        <v>46147</v>
      </c>
      <c r="F270" s="19">
        <f>IF(A270="RETIRA",Z270,Z270+2)</f>
        <v>46158</v>
      </c>
      <c r="G270" s="19" t="str">
        <f>CONCATENATE(U270,"-",V270)</f>
        <v>INC06-TF</v>
      </c>
      <c r="H270" s="19" t="str">
        <f t="shared" ca="1" si="9"/>
        <v>URGENTE</v>
      </c>
      <c r="I270" s="46">
        <f ca="1">Z270-$B$1</f>
        <v>-1</v>
      </c>
      <c r="J270" s="46">
        <f>VLOOKUP(G270,'D. Produção'!A:B,2,)</f>
        <v>2</v>
      </c>
      <c r="K270" s="87">
        <v>335200</v>
      </c>
      <c r="L270" s="88" t="s">
        <v>99</v>
      </c>
      <c r="M270" s="87">
        <v>8</v>
      </c>
      <c r="N270" s="87">
        <v>5451660</v>
      </c>
      <c r="O270" s="88" t="s">
        <v>35</v>
      </c>
      <c r="P270" s="88" t="s">
        <v>496</v>
      </c>
      <c r="Q270" s="88" t="s">
        <v>130</v>
      </c>
      <c r="R270" s="89">
        <v>2.6865999999999999</v>
      </c>
      <c r="S270" s="89">
        <v>40.298400000000001</v>
      </c>
      <c r="T270" s="87">
        <v>1</v>
      </c>
      <c r="U270" s="88" t="s">
        <v>185</v>
      </c>
      <c r="V270" s="88" t="s">
        <v>96</v>
      </c>
      <c r="W270" s="90">
        <v>1740</v>
      </c>
      <c r="X270" s="90">
        <v>1544</v>
      </c>
      <c r="Y270" s="91">
        <v>46150.673811342589</v>
      </c>
      <c r="Z270" s="92">
        <v>46156</v>
      </c>
      <c r="AA270" s="93"/>
      <c r="AB270" s="93"/>
      <c r="AC270" s="93"/>
      <c r="AD270" s="93"/>
      <c r="AE270" s="94" t="s">
        <v>40</v>
      </c>
      <c r="AF270" s="94" t="s">
        <v>40</v>
      </c>
      <c r="AG270" s="94" t="s">
        <v>40</v>
      </c>
      <c r="AH270" s="94" t="s">
        <v>40</v>
      </c>
      <c r="AI270" s="94" t="s">
        <v>40</v>
      </c>
      <c r="AJ270" s="94" t="s">
        <v>40</v>
      </c>
      <c r="AK270" s="94" t="s">
        <v>40</v>
      </c>
      <c r="AL270" s="93"/>
      <c r="AM270" s="93"/>
      <c r="AN270" s="94" t="s">
        <v>40</v>
      </c>
      <c r="AO270" s="94" t="s">
        <v>40</v>
      </c>
      <c r="AP270" s="94" t="s">
        <v>40</v>
      </c>
      <c r="AQ270" s="94" t="s">
        <v>40</v>
      </c>
      <c r="AR270" s="93"/>
    </row>
    <row r="271" spans="1:44" ht="21">
      <c r="A271" t="str">
        <f>VLOOKUP(Q271,'Rotas x Madrugada'!A:C,2,0)</f>
        <v>I</v>
      </c>
      <c r="B271" t="str">
        <f>VLOOKUP(Q271,'Rotas x Madrugada'!A:C,3,0)</f>
        <v>Não</v>
      </c>
      <c r="D271" s="19">
        <f t="shared" si="8"/>
        <v>46158</v>
      </c>
      <c r="E271" s="19">
        <f>IF(A271="RETIRA",Z271,VLOOKUP(Q271,'Rotas x Madrugada'!A:D,4,0))</f>
        <v>46147</v>
      </c>
      <c r="F271" s="19">
        <f>IF(A271="RETIRA",Z271,Z271+2)</f>
        <v>46158</v>
      </c>
      <c r="G271" s="19" t="str">
        <f>CONCATENATE(U271,"-",V271)</f>
        <v>INC06-TF</v>
      </c>
      <c r="H271" s="19" t="str">
        <f t="shared" ca="1" si="9"/>
        <v>URGENTE</v>
      </c>
      <c r="I271" s="46">
        <f ca="1">Z271-$B$1</f>
        <v>-1</v>
      </c>
      <c r="J271" s="46">
        <f>VLOOKUP(G271,'D. Produção'!A:B,2,)</f>
        <v>2</v>
      </c>
      <c r="K271" s="95">
        <v>335200</v>
      </c>
      <c r="L271" s="96" t="s">
        <v>100</v>
      </c>
      <c r="M271" s="95">
        <v>9</v>
      </c>
      <c r="N271" s="95">
        <v>5451661</v>
      </c>
      <c r="O271" s="96" t="s">
        <v>35</v>
      </c>
      <c r="P271" s="96" t="s">
        <v>496</v>
      </c>
      <c r="Q271" s="96" t="s">
        <v>130</v>
      </c>
      <c r="R271" s="97">
        <v>2.6865999999999999</v>
      </c>
      <c r="S271" s="97">
        <v>40.298400000000001</v>
      </c>
      <c r="T271" s="95">
        <v>1</v>
      </c>
      <c r="U271" s="96" t="s">
        <v>185</v>
      </c>
      <c r="V271" s="96" t="s">
        <v>96</v>
      </c>
      <c r="W271" s="98">
        <v>1740</v>
      </c>
      <c r="X271" s="98">
        <v>1544</v>
      </c>
      <c r="Y271" s="99">
        <v>46150.673811342589</v>
      </c>
      <c r="Z271" s="100">
        <v>46156</v>
      </c>
      <c r="AA271" s="101"/>
      <c r="AB271" s="101"/>
      <c r="AC271" s="101"/>
      <c r="AD271" s="101"/>
      <c r="AE271" s="102" t="s">
        <v>40</v>
      </c>
      <c r="AF271" s="102" t="s">
        <v>40</v>
      </c>
      <c r="AG271" s="102" t="s">
        <v>40</v>
      </c>
      <c r="AH271" s="102" t="s">
        <v>40</v>
      </c>
      <c r="AI271" s="102" t="s">
        <v>40</v>
      </c>
      <c r="AJ271" s="102" t="s">
        <v>40</v>
      </c>
      <c r="AK271" s="102" t="s">
        <v>40</v>
      </c>
      <c r="AL271" s="101"/>
      <c r="AM271" s="101"/>
      <c r="AN271" s="102" t="s">
        <v>40</v>
      </c>
      <c r="AO271" s="102" t="s">
        <v>40</v>
      </c>
      <c r="AP271" s="102" t="s">
        <v>40</v>
      </c>
      <c r="AQ271" s="102" t="s">
        <v>40</v>
      </c>
      <c r="AR271" s="101"/>
    </row>
    <row r="272" spans="1:44" ht="21">
      <c r="A272" t="str">
        <f>VLOOKUP(Q272,'Rotas x Madrugada'!A:C,2,0)</f>
        <v>I</v>
      </c>
      <c r="B272" t="str">
        <f>VLOOKUP(Q272,'Rotas x Madrugada'!A:C,3,0)</f>
        <v>Não</v>
      </c>
      <c r="D272" s="19">
        <f t="shared" si="8"/>
        <v>46158</v>
      </c>
      <c r="E272" s="19">
        <f>IF(A272="RETIRA",Z272,VLOOKUP(Q272,'Rotas x Madrugada'!A:D,4,0))</f>
        <v>46147</v>
      </c>
      <c r="F272" s="19">
        <f>IF(A272="RETIRA",Z272,Z272+2)</f>
        <v>46158</v>
      </c>
      <c r="G272" s="19" t="str">
        <f>CONCATENATE(U272,"-",V272)</f>
        <v>INC06-TF</v>
      </c>
      <c r="H272" s="19" t="str">
        <f t="shared" ca="1" si="9"/>
        <v>URGENTE</v>
      </c>
      <c r="I272" s="46">
        <f ca="1">Z272-$B$1</f>
        <v>-1</v>
      </c>
      <c r="J272" s="46">
        <f>VLOOKUP(G272,'D. Produção'!A:B,2,)</f>
        <v>2</v>
      </c>
      <c r="K272" s="87">
        <v>335200</v>
      </c>
      <c r="L272" s="88" t="s">
        <v>101</v>
      </c>
      <c r="M272" s="87">
        <v>10</v>
      </c>
      <c r="N272" s="87">
        <v>5451662</v>
      </c>
      <c r="O272" s="88" t="s">
        <v>35</v>
      </c>
      <c r="P272" s="88" t="s">
        <v>496</v>
      </c>
      <c r="Q272" s="88" t="s">
        <v>130</v>
      </c>
      <c r="R272" s="89">
        <v>0.69340000000000002</v>
      </c>
      <c r="S272" s="89">
        <v>10.4009</v>
      </c>
      <c r="T272" s="87">
        <v>1</v>
      </c>
      <c r="U272" s="88" t="s">
        <v>185</v>
      </c>
      <c r="V272" s="88" t="s">
        <v>96</v>
      </c>
      <c r="W272" s="90">
        <v>618</v>
      </c>
      <c r="X272" s="90">
        <v>1122</v>
      </c>
      <c r="Y272" s="91">
        <v>46150.673811342589</v>
      </c>
      <c r="Z272" s="92">
        <v>46156</v>
      </c>
      <c r="AA272" s="93"/>
      <c r="AB272" s="93"/>
      <c r="AC272" s="93"/>
      <c r="AD272" s="93"/>
      <c r="AE272" s="94" t="s">
        <v>40</v>
      </c>
      <c r="AF272" s="94" t="s">
        <v>40</v>
      </c>
      <c r="AG272" s="94" t="s">
        <v>40</v>
      </c>
      <c r="AH272" s="94" t="s">
        <v>40</v>
      </c>
      <c r="AI272" s="94" t="s">
        <v>40</v>
      </c>
      <c r="AJ272" s="94" t="s">
        <v>40</v>
      </c>
      <c r="AK272" s="94" t="s">
        <v>40</v>
      </c>
      <c r="AL272" s="93"/>
      <c r="AM272" s="93"/>
      <c r="AN272" s="94" t="s">
        <v>40</v>
      </c>
      <c r="AO272" s="94" t="s">
        <v>40</v>
      </c>
      <c r="AP272" s="94" t="s">
        <v>40</v>
      </c>
      <c r="AQ272" s="94" t="s">
        <v>40</v>
      </c>
      <c r="AR272" s="93"/>
    </row>
    <row r="273" spans="1:44" ht="21">
      <c r="A273" t="str">
        <f>VLOOKUP(Q273,'Rotas x Madrugada'!A:C,2,0)</f>
        <v>I</v>
      </c>
      <c r="B273" t="str">
        <f>VLOOKUP(Q273,'Rotas x Madrugada'!A:C,3,0)</f>
        <v>Não</v>
      </c>
      <c r="D273" s="19">
        <f t="shared" si="8"/>
        <v>46158</v>
      </c>
      <c r="E273" s="19">
        <f>IF(A273="RETIRA",Z273,VLOOKUP(Q273,'Rotas x Madrugada'!A:D,4,0))</f>
        <v>46147</v>
      </c>
      <c r="F273" s="19">
        <f>IF(A273="RETIRA",Z273,Z273+2)</f>
        <v>46158</v>
      </c>
      <c r="G273" s="19" t="str">
        <f>CONCATENATE(U273,"-",V273)</f>
        <v>INC06-TF</v>
      </c>
      <c r="H273" s="19" t="str">
        <f t="shared" ca="1" si="9"/>
        <v>URGENTE</v>
      </c>
      <c r="I273" s="46">
        <f ca="1">Z273-$B$1</f>
        <v>-1</v>
      </c>
      <c r="J273" s="46">
        <f>VLOOKUP(G273,'D. Produção'!A:B,2,)</f>
        <v>2</v>
      </c>
      <c r="K273" s="95">
        <v>335200</v>
      </c>
      <c r="L273" s="96" t="s">
        <v>102</v>
      </c>
      <c r="M273" s="95">
        <v>11</v>
      </c>
      <c r="N273" s="95">
        <v>5451663</v>
      </c>
      <c r="O273" s="96" t="s">
        <v>35</v>
      </c>
      <c r="P273" s="96" t="s">
        <v>496</v>
      </c>
      <c r="Q273" s="96" t="s">
        <v>130</v>
      </c>
      <c r="R273" s="97">
        <v>1.5745</v>
      </c>
      <c r="S273" s="97">
        <v>23.6174</v>
      </c>
      <c r="T273" s="95">
        <v>1</v>
      </c>
      <c r="U273" s="96" t="s">
        <v>185</v>
      </c>
      <c r="V273" s="96" t="s">
        <v>96</v>
      </c>
      <c r="W273" s="98">
        <v>781</v>
      </c>
      <c r="X273" s="98">
        <v>2016</v>
      </c>
      <c r="Y273" s="99">
        <v>46150.673811342589</v>
      </c>
      <c r="Z273" s="100">
        <v>46156</v>
      </c>
      <c r="AA273" s="101"/>
      <c r="AB273" s="101"/>
      <c r="AC273" s="101"/>
      <c r="AD273" s="101"/>
      <c r="AE273" s="102" t="s">
        <v>40</v>
      </c>
      <c r="AF273" s="102" t="s">
        <v>40</v>
      </c>
      <c r="AG273" s="102" t="s">
        <v>40</v>
      </c>
      <c r="AH273" s="102" t="s">
        <v>40</v>
      </c>
      <c r="AI273" s="102" t="s">
        <v>40</v>
      </c>
      <c r="AJ273" s="102" t="s">
        <v>40</v>
      </c>
      <c r="AK273" s="102" t="s">
        <v>40</v>
      </c>
      <c r="AL273" s="101"/>
      <c r="AM273" s="101"/>
      <c r="AN273" s="102" t="s">
        <v>40</v>
      </c>
      <c r="AO273" s="102" t="s">
        <v>40</v>
      </c>
      <c r="AP273" s="102" t="s">
        <v>40</v>
      </c>
      <c r="AQ273" s="102" t="s">
        <v>40</v>
      </c>
      <c r="AR273" s="101"/>
    </row>
    <row r="274" spans="1:44" ht="21">
      <c r="A274" t="str">
        <f>VLOOKUP(Q274,'Rotas x Madrugada'!A:C,2,0)</f>
        <v>I</v>
      </c>
      <c r="B274" t="str">
        <f>VLOOKUP(Q274,'Rotas x Madrugada'!A:C,3,0)</f>
        <v>Não</v>
      </c>
      <c r="D274" s="19">
        <f t="shared" si="8"/>
        <v>46158</v>
      </c>
      <c r="E274" s="19">
        <f>IF(A274="RETIRA",Z274,VLOOKUP(Q274,'Rotas x Madrugada'!A:D,4,0))</f>
        <v>46147</v>
      </c>
      <c r="F274" s="19">
        <f>IF(A274="RETIRA",Z274,Z274+2)</f>
        <v>46158</v>
      </c>
      <c r="G274" s="19" t="str">
        <f>CONCATENATE(U274,"-",V274)</f>
        <v>INC06-TF</v>
      </c>
      <c r="H274" s="19" t="str">
        <f t="shared" ca="1" si="9"/>
        <v>URGENTE</v>
      </c>
      <c r="I274" s="46">
        <f ca="1">Z274-$B$1</f>
        <v>-1</v>
      </c>
      <c r="J274" s="46">
        <f>VLOOKUP(G274,'D. Produção'!A:B,2,)</f>
        <v>2</v>
      </c>
      <c r="K274" s="87">
        <v>335200</v>
      </c>
      <c r="L274" s="88" t="s">
        <v>103</v>
      </c>
      <c r="M274" s="87">
        <v>12</v>
      </c>
      <c r="N274" s="87">
        <v>5451664</v>
      </c>
      <c r="O274" s="88" t="s">
        <v>35</v>
      </c>
      <c r="P274" s="88" t="s">
        <v>496</v>
      </c>
      <c r="Q274" s="88" t="s">
        <v>130</v>
      </c>
      <c r="R274" s="89">
        <v>1.5745</v>
      </c>
      <c r="S274" s="89">
        <v>23.6174</v>
      </c>
      <c r="T274" s="87">
        <v>1</v>
      </c>
      <c r="U274" s="88" t="s">
        <v>185</v>
      </c>
      <c r="V274" s="88" t="s">
        <v>96</v>
      </c>
      <c r="W274" s="90">
        <v>781</v>
      </c>
      <c r="X274" s="90">
        <v>2016</v>
      </c>
      <c r="Y274" s="91">
        <v>46150.673811342589</v>
      </c>
      <c r="Z274" s="92">
        <v>46156</v>
      </c>
      <c r="AA274" s="93"/>
      <c r="AB274" s="93"/>
      <c r="AC274" s="93"/>
      <c r="AD274" s="93"/>
      <c r="AE274" s="94" t="s">
        <v>40</v>
      </c>
      <c r="AF274" s="94" t="s">
        <v>40</v>
      </c>
      <c r="AG274" s="94" t="s">
        <v>40</v>
      </c>
      <c r="AH274" s="94" t="s">
        <v>40</v>
      </c>
      <c r="AI274" s="94" t="s">
        <v>40</v>
      </c>
      <c r="AJ274" s="94" t="s">
        <v>40</v>
      </c>
      <c r="AK274" s="94" t="s">
        <v>40</v>
      </c>
      <c r="AL274" s="93"/>
      <c r="AM274" s="93"/>
      <c r="AN274" s="94" t="s">
        <v>40</v>
      </c>
      <c r="AO274" s="94" t="s">
        <v>40</v>
      </c>
      <c r="AP274" s="94" t="s">
        <v>40</v>
      </c>
      <c r="AQ274" s="94" t="s">
        <v>40</v>
      </c>
      <c r="AR274" s="93"/>
    </row>
    <row r="275" spans="1:44" ht="21">
      <c r="A275" t="str">
        <f>VLOOKUP(Q275,'Rotas x Madrugada'!A:C,2,0)</f>
        <v>I</v>
      </c>
      <c r="B275" t="str">
        <f>VLOOKUP(Q275,'Rotas x Madrugada'!A:C,3,0)</f>
        <v>Não</v>
      </c>
      <c r="D275" s="19">
        <f t="shared" si="8"/>
        <v>46158</v>
      </c>
      <c r="E275" s="19">
        <f>IF(A275="RETIRA",Z275,VLOOKUP(Q275,'Rotas x Madrugada'!A:D,4,0))</f>
        <v>46147</v>
      </c>
      <c r="F275" s="19">
        <f>IF(A275="RETIRA",Z275,Z275+2)</f>
        <v>46158</v>
      </c>
      <c r="G275" s="19" t="str">
        <f>CONCATENATE(U275,"-",V275)</f>
        <v>INC06-TF</v>
      </c>
      <c r="H275" s="19" t="str">
        <f t="shared" ca="1" si="9"/>
        <v>URGENTE</v>
      </c>
      <c r="I275" s="46">
        <f ca="1">Z275-$B$1</f>
        <v>-1</v>
      </c>
      <c r="J275" s="46">
        <f>VLOOKUP(G275,'D. Produção'!A:B,2,)</f>
        <v>2</v>
      </c>
      <c r="K275" s="95">
        <v>335200</v>
      </c>
      <c r="L275" s="96" t="s">
        <v>104</v>
      </c>
      <c r="M275" s="95">
        <v>13</v>
      </c>
      <c r="N275" s="95">
        <v>5451665</v>
      </c>
      <c r="O275" s="96" t="s">
        <v>35</v>
      </c>
      <c r="P275" s="96" t="s">
        <v>496</v>
      </c>
      <c r="Q275" s="96" t="s">
        <v>130</v>
      </c>
      <c r="R275" s="97">
        <v>1.5745</v>
      </c>
      <c r="S275" s="97">
        <v>23.6174</v>
      </c>
      <c r="T275" s="95">
        <v>1</v>
      </c>
      <c r="U275" s="96" t="s">
        <v>185</v>
      </c>
      <c r="V275" s="96" t="s">
        <v>96</v>
      </c>
      <c r="W275" s="98">
        <v>781</v>
      </c>
      <c r="X275" s="98">
        <v>2016</v>
      </c>
      <c r="Y275" s="99">
        <v>46150.673811342589</v>
      </c>
      <c r="Z275" s="100">
        <v>46156</v>
      </c>
      <c r="AA275" s="101"/>
      <c r="AB275" s="101"/>
      <c r="AC275" s="101"/>
      <c r="AD275" s="101"/>
      <c r="AE275" s="102" t="s">
        <v>40</v>
      </c>
      <c r="AF275" s="102" t="s">
        <v>40</v>
      </c>
      <c r="AG275" s="102" t="s">
        <v>40</v>
      </c>
      <c r="AH275" s="102" t="s">
        <v>40</v>
      </c>
      <c r="AI275" s="102" t="s">
        <v>40</v>
      </c>
      <c r="AJ275" s="102" t="s">
        <v>40</v>
      </c>
      <c r="AK275" s="102" t="s">
        <v>40</v>
      </c>
      <c r="AL275" s="101"/>
      <c r="AM275" s="101"/>
      <c r="AN275" s="102" t="s">
        <v>40</v>
      </c>
      <c r="AO275" s="102" t="s">
        <v>40</v>
      </c>
      <c r="AP275" s="102" t="s">
        <v>40</v>
      </c>
      <c r="AQ275" s="102" t="s">
        <v>40</v>
      </c>
      <c r="AR275" s="101"/>
    </row>
    <row r="276" spans="1:44" ht="21">
      <c r="A276" t="str">
        <f>VLOOKUP(Q276,'Rotas x Madrugada'!A:C,2,0)</f>
        <v>I</v>
      </c>
      <c r="B276" t="str">
        <f>VLOOKUP(Q276,'Rotas x Madrugada'!A:C,3,0)</f>
        <v>Não</v>
      </c>
      <c r="D276" s="19">
        <f t="shared" si="8"/>
        <v>46158</v>
      </c>
      <c r="E276" s="19">
        <f>IF(A276="RETIRA",Z276,VLOOKUP(Q276,'Rotas x Madrugada'!A:D,4,0))</f>
        <v>46147</v>
      </c>
      <c r="F276" s="19">
        <f>IF(A276="RETIRA",Z276,Z276+2)</f>
        <v>46158</v>
      </c>
      <c r="G276" s="19" t="str">
        <f>CONCATENATE(U276,"-",V276)</f>
        <v>INC06-TF</v>
      </c>
      <c r="H276" s="19" t="str">
        <f t="shared" ca="1" si="9"/>
        <v>URGENTE</v>
      </c>
      <c r="I276" s="46">
        <f ca="1">Z276-$B$1</f>
        <v>-1</v>
      </c>
      <c r="J276" s="46">
        <f>VLOOKUP(G276,'D. Produção'!A:B,2,)</f>
        <v>2</v>
      </c>
      <c r="K276" s="87">
        <v>335200</v>
      </c>
      <c r="L276" s="88" t="s">
        <v>105</v>
      </c>
      <c r="M276" s="87">
        <v>14</v>
      </c>
      <c r="N276" s="87">
        <v>5451666</v>
      </c>
      <c r="O276" s="88" t="s">
        <v>35</v>
      </c>
      <c r="P276" s="88" t="s">
        <v>496</v>
      </c>
      <c r="Q276" s="88" t="s">
        <v>130</v>
      </c>
      <c r="R276" s="89">
        <v>1.5745</v>
      </c>
      <c r="S276" s="89">
        <v>23.6174</v>
      </c>
      <c r="T276" s="87">
        <v>1</v>
      </c>
      <c r="U276" s="88" t="s">
        <v>185</v>
      </c>
      <c r="V276" s="88" t="s">
        <v>96</v>
      </c>
      <c r="W276" s="90">
        <v>781</v>
      </c>
      <c r="X276" s="90">
        <v>2016</v>
      </c>
      <c r="Y276" s="91">
        <v>46150.673811342589</v>
      </c>
      <c r="Z276" s="92">
        <v>46156</v>
      </c>
      <c r="AA276" s="93"/>
      <c r="AB276" s="93"/>
      <c r="AC276" s="93"/>
      <c r="AD276" s="93"/>
      <c r="AE276" s="94" t="s">
        <v>40</v>
      </c>
      <c r="AF276" s="94" t="s">
        <v>40</v>
      </c>
      <c r="AG276" s="94" t="s">
        <v>40</v>
      </c>
      <c r="AH276" s="94" t="s">
        <v>40</v>
      </c>
      <c r="AI276" s="94" t="s">
        <v>40</v>
      </c>
      <c r="AJ276" s="94" t="s">
        <v>40</v>
      </c>
      <c r="AK276" s="94" t="s">
        <v>40</v>
      </c>
      <c r="AL276" s="93"/>
      <c r="AM276" s="93"/>
      <c r="AN276" s="94" t="s">
        <v>40</v>
      </c>
      <c r="AO276" s="94" t="s">
        <v>40</v>
      </c>
      <c r="AP276" s="94" t="s">
        <v>40</v>
      </c>
      <c r="AQ276" s="94" t="s">
        <v>40</v>
      </c>
      <c r="AR276" s="93"/>
    </row>
    <row r="277" spans="1:44" ht="21">
      <c r="A277" t="str">
        <f>VLOOKUP(Q277,'Rotas x Madrugada'!A:C,2,0)</f>
        <v>I</v>
      </c>
      <c r="B277" t="str">
        <f>VLOOKUP(Q277,'Rotas x Madrugada'!A:C,3,0)</f>
        <v>Não</v>
      </c>
      <c r="D277" s="19">
        <f t="shared" si="8"/>
        <v>46158</v>
      </c>
      <c r="E277" s="19">
        <f>IF(A277="RETIRA",Z277,VLOOKUP(Q277,'Rotas x Madrugada'!A:D,4,0))</f>
        <v>46147</v>
      </c>
      <c r="F277" s="19">
        <f>IF(A277="RETIRA",Z277,Z277+2)</f>
        <v>46158</v>
      </c>
      <c r="G277" s="19" t="str">
        <f>CONCATENATE(U277,"-",V277)</f>
        <v>INC06-TF</v>
      </c>
      <c r="H277" s="19" t="str">
        <f t="shared" ca="1" si="9"/>
        <v>URGENTE</v>
      </c>
      <c r="I277" s="46">
        <f ca="1">Z277-$B$1</f>
        <v>-1</v>
      </c>
      <c r="J277" s="46">
        <f>VLOOKUP(G277,'D. Produção'!A:B,2,)</f>
        <v>2</v>
      </c>
      <c r="K277" s="95">
        <v>335200</v>
      </c>
      <c r="L277" s="96" t="s">
        <v>106</v>
      </c>
      <c r="M277" s="95">
        <v>15</v>
      </c>
      <c r="N277" s="95">
        <v>5451667</v>
      </c>
      <c r="O277" s="96" t="s">
        <v>35</v>
      </c>
      <c r="P277" s="96" t="s">
        <v>496</v>
      </c>
      <c r="Q277" s="96" t="s">
        <v>130</v>
      </c>
      <c r="R277" s="97">
        <v>2.6713</v>
      </c>
      <c r="S277" s="97">
        <v>40.069299999999998</v>
      </c>
      <c r="T277" s="95">
        <v>1</v>
      </c>
      <c r="U277" s="96" t="s">
        <v>185</v>
      </c>
      <c r="V277" s="96" t="s">
        <v>96</v>
      </c>
      <c r="W277" s="98">
        <v>1239</v>
      </c>
      <c r="X277" s="98">
        <v>2156</v>
      </c>
      <c r="Y277" s="99">
        <v>46150.673811342589</v>
      </c>
      <c r="Z277" s="100">
        <v>46156</v>
      </c>
      <c r="AA277" s="101"/>
      <c r="AB277" s="101"/>
      <c r="AC277" s="101"/>
      <c r="AD277" s="101"/>
      <c r="AE277" s="102" t="s">
        <v>40</v>
      </c>
      <c r="AF277" s="102" t="s">
        <v>40</v>
      </c>
      <c r="AG277" s="102" t="s">
        <v>40</v>
      </c>
      <c r="AH277" s="102" t="s">
        <v>40</v>
      </c>
      <c r="AI277" s="102" t="s">
        <v>40</v>
      </c>
      <c r="AJ277" s="102" t="s">
        <v>40</v>
      </c>
      <c r="AK277" s="102" t="s">
        <v>40</v>
      </c>
      <c r="AL277" s="101"/>
      <c r="AM277" s="101"/>
      <c r="AN277" s="102" t="s">
        <v>40</v>
      </c>
      <c r="AO277" s="102" t="s">
        <v>40</v>
      </c>
      <c r="AP277" s="102" t="s">
        <v>40</v>
      </c>
      <c r="AQ277" s="102" t="s">
        <v>40</v>
      </c>
      <c r="AR277" s="101"/>
    </row>
    <row r="278" spans="1:44" ht="21">
      <c r="A278" t="str">
        <f>VLOOKUP(Q278,'Rotas x Madrugada'!A:C,2,0)</f>
        <v>I</v>
      </c>
      <c r="B278" t="str">
        <f>VLOOKUP(Q278,'Rotas x Madrugada'!A:C,3,0)</f>
        <v>Não</v>
      </c>
      <c r="D278" s="19">
        <f t="shared" si="8"/>
        <v>46158</v>
      </c>
      <c r="E278" s="19">
        <f>IF(A278="RETIRA",Z278,VLOOKUP(Q278,'Rotas x Madrugada'!A:D,4,0))</f>
        <v>46147</v>
      </c>
      <c r="F278" s="19">
        <f>IF(A278="RETIRA",Z278,Z278+2)</f>
        <v>46158</v>
      </c>
      <c r="G278" s="19" t="str">
        <f>CONCATENATE(U278,"-",V278)</f>
        <v>INC06-TF</v>
      </c>
      <c r="H278" s="19" t="str">
        <f t="shared" ca="1" si="9"/>
        <v>URGENTE</v>
      </c>
      <c r="I278" s="46">
        <f ca="1">Z278-$B$1</f>
        <v>-1</v>
      </c>
      <c r="J278" s="46">
        <f>VLOOKUP(G278,'D. Produção'!A:B,2,)</f>
        <v>2</v>
      </c>
      <c r="K278" s="87">
        <v>335200</v>
      </c>
      <c r="L278" s="88" t="s">
        <v>107</v>
      </c>
      <c r="M278" s="87">
        <v>16</v>
      </c>
      <c r="N278" s="87">
        <v>5451668</v>
      </c>
      <c r="O278" s="88" t="s">
        <v>35</v>
      </c>
      <c r="P278" s="88" t="s">
        <v>496</v>
      </c>
      <c r="Q278" s="88" t="s">
        <v>130</v>
      </c>
      <c r="R278" s="89">
        <v>2.6713</v>
      </c>
      <c r="S278" s="89">
        <v>40.069299999999998</v>
      </c>
      <c r="T278" s="87">
        <v>1</v>
      </c>
      <c r="U278" s="88" t="s">
        <v>185</v>
      </c>
      <c r="V278" s="88" t="s">
        <v>96</v>
      </c>
      <c r="W278" s="90">
        <v>1239</v>
      </c>
      <c r="X278" s="90">
        <v>2156</v>
      </c>
      <c r="Y278" s="91">
        <v>46150.673811342589</v>
      </c>
      <c r="Z278" s="92">
        <v>46156</v>
      </c>
      <c r="AA278" s="93"/>
      <c r="AB278" s="93"/>
      <c r="AC278" s="93"/>
      <c r="AD278" s="93"/>
      <c r="AE278" s="94" t="s">
        <v>40</v>
      </c>
      <c r="AF278" s="94" t="s">
        <v>40</v>
      </c>
      <c r="AG278" s="94" t="s">
        <v>40</v>
      </c>
      <c r="AH278" s="94" t="s">
        <v>40</v>
      </c>
      <c r="AI278" s="94" t="s">
        <v>40</v>
      </c>
      <c r="AJ278" s="94" t="s">
        <v>40</v>
      </c>
      <c r="AK278" s="94" t="s">
        <v>40</v>
      </c>
      <c r="AL278" s="93"/>
      <c r="AM278" s="93"/>
      <c r="AN278" s="94" t="s">
        <v>40</v>
      </c>
      <c r="AO278" s="94" t="s">
        <v>40</v>
      </c>
      <c r="AP278" s="94" t="s">
        <v>40</v>
      </c>
      <c r="AQ278" s="94" t="s">
        <v>40</v>
      </c>
      <c r="AR278" s="93"/>
    </row>
    <row r="279" spans="1:44" ht="21">
      <c r="A279" t="str">
        <f>VLOOKUP(Q279,'Rotas x Madrugada'!A:C,2,0)</f>
        <v>I</v>
      </c>
      <c r="B279" t="str">
        <f>VLOOKUP(Q279,'Rotas x Madrugada'!A:C,3,0)</f>
        <v>Não</v>
      </c>
      <c r="D279" s="19">
        <f t="shared" si="8"/>
        <v>46158</v>
      </c>
      <c r="E279" s="19">
        <f>IF(A279="RETIRA",Z279,VLOOKUP(Q279,'Rotas x Madrugada'!A:D,4,0))</f>
        <v>46147</v>
      </c>
      <c r="F279" s="19">
        <f>IF(A279="RETIRA",Z279,Z279+2)</f>
        <v>46158</v>
      </c>
      <c r="G279" s="19" t="str">
        <f>CONCATENATE(U279,"-",V279)</f>
        <v>INC06-TF</v>
      </c>
      <c r="H279" s="19" t="str">
        <f t="shared" ca="1" si="9"/>
        <v>URGENTE</v>
      </c>
      <c r="I279" s="46">
        <f ca="1">Z279-$B$1</f>
        <v>-1</v>
      </c>
      <c r="J279" s="46">
        <f>VLOOKUP(G279,'D. Produção'!A:B,2,)</f>
        <v>2</v>
      </c>
      <c r="K279" s="95">
        <v>335200</v>
      </c>
      <c r="L279" s="96" t="s">
        <v>108</v>
      </c>
      <c r="M279" s="95">
        <v>17</v>
      </c>
      <c r="N279" s="95">
        <v>5451669</v>
      </c>
      <c r="O279" s="96" t="s">
        <v>35</v>
      </c>
      <c r="P279" s="96" t="s">
        <v>496</v>
      </c>
      <c r="Q279" s="96" t="s">
        <v>130</v>
      </c>
      <c r="R279" s="97">
        <v>2.6713</v>
      </c>
      <c r="S279" s="97">
        <v>40.069299999999998</v>
      </c>
      <c r="T279" s="95">
        <v>1</v>
      </c>
      <c r="U279" s="96" t="s">
        <v>185</v>
      </c>
      <c r="V279" s="96" t="s">
        <v>96</v>
      </c>
      <c r="W279" s="98">
        <v>1239</v>
      </c>
      <c r="X279" s="98">
        <v>2156</v>
      </c>
      <c r="Y279" s="99">
        <v>46150.673811342589</v>
      </c>
      <c r="Z279" s="100">
        <v>46156</v>
      </c>
      <c r="AA279" s="101"/>
      <c r="AB279" s="101"/>
      <c r="AC279" s="101"/>
      <c r="AD279" s="101"/>
      <c r="AE279" s="102" t="s">
        <v>40</v>
      </c>
      <c r="AF279" s="102" t="s">
        <v>40</v>
      </c>
      <c r="AG279" s="102" t="s">
        <v>40</v>
      </c>
      <c r="AH279" s="102" t="s">
        <v>40</v>
      </c>
      <c r="AI279" s="102" t="s">
        <v>40</v>
      </c>
      <c r="AJ279" s="102" t="s">
        <v>40</v>
      </c>
      <c r="AK279" s="102" t="s">
        <v>40</v>
      </c>
      <c r="AL279" s="101"/>
      <c r="AM279" s="101"/>
      <c r="AN279" s="102" t="s">
        <v>40</v>
      </c>
      <c r="AO279" s="102" t="s">
        <v>40</v>
      </c>
      <c r="AP279" s="102" t="s">
        <v>40</v>
      </c>
      <c r="AQ279" s="102" t="s">
        <v>40</v>
      </c>
      <c r="AR279" s="101"/>
    </row>
    <row r="280" spans="1:44" ht="21">
      <c r="A280" t="str">
        <f>VLOOKUP(Q280,'Rotas x Madrugada'!A:C,2,0)</f>
        <v>I</v>
      </c>
      <c r="B280" t="str">
        <f>VLOOKUP(Q280,'Rotas x Madrugada'!A:C,3,0)</f>
        <v>Não</v>
      </c>
      <c r="D280" s="19">
        <f t="shared" si="8"/>
        <v>46158</v>
      </c>
      <c r="E280" s="19">
        <f>IF(A280="RETIRA",Z280,VLOOKUP(Q280,'Rotas x Madrugada'!A:D,4,0))</f>
        <v>46147</v>
      </c>
      <c r="F280" s="19">
        <f>IF(A280="RETIRA",Z280,Z280+2)</f>
        <v>46158</v>
      </c>
      <c r="G280" s="19" t="str">
        <f>CONCATENATE(U280,"-",V280)</f>
        <v>INC06-TF</v>
      </c>
      <c r="H280" s="19" t="str">
        <f t="shared" ca="1" si="9"/>
        <v>URGENTE</v>
      </c>
      <c r="I280" s="46">
        <f ca="1">Z280-$B$1</f>
        <v>-1</v>
      </c>
      <c r="J280" s="46">
        <f>VLOOKUP(G280,'D. Produção'!A:B,2,)</f>
        <v>2</v>
      </c>
      <c r="K280" s="87">
        <v>335200</v>
      </c>
      <c r="L280" s="88" t="s">
        <v>109</v>
      </c>
      <c r="M280" s="87">
        <v>18</v>
      </c>
      <c r="N280" s="87">
        <v>5451670</v>
      </c>
      <c r="O280" s="88" t="s">
        <v>35</v>
      </c>
      <c r="P280" s="88" t="s">
        <v>496</v>
      </c>
      <c r="Q280" s="88" t="s">
        <v>130</v>
      </c>
      <c r="R280" s="89">
        <v>2.6713</v>
      </c>
      <c r="S280" s="89">
        <v>40.069299999999998</v>
      </c>
      <c r="T280" s="87">
        <v>1</v>
      </c>
      <c r="U280" s="88" t="s">
        <v>185</v>
      </c>
      <c r="V280" s="88" t="s">
        <v>96</v>
      </c>
      <c r="W280" s="90">
        <v>1239</v>
      </c>
      <c r="X280" s="90">
        <v>2156</v>
      </c>
      <c r="Y280" s="91">
        <v>46150.673811342589</v>
      </c>
      <c r="Z280" s="92">
        <v>46156</v>
      </c>
      <c r="AA280" s="93"/>
      <c r="AB280" s="93"/>
      <c r="AC280" s="93"/>
      <c r="AD280" s="93"/>
      <c r="AE280" s="94" t="s">
        <v>40</v>
      </c>
      <c r="AF280" s="94" t="s">
        <v>40</v>
      </c>
      <c r="AG280" s="94" t="s">
        <v>40</v>
      </c>
      <c r="AH280" s="94" t="s">
        <v>40</v>
      </c>
      <c r="AI280" s="94" t="s">
        <v>40</v>
      </c>
      <c r="AJ280" s="94" t="s">
        <v>40</v>
      </c>
      <c r="AK280" s="94" t="s">
        <v>40</v>
      </c>
      <c r="AL280" s="93"/>
      <c r="AM280" s="93"/>
      <c r="AN280" s="94" t="s">
        <v>40</v>
      </c>
      <c r="AO280" s="94" t="s">
        <v>40</v>
      </c>
      <c r="AP280" s="94" t="s">
        <v>40</v>
      </c>
      <c r="AQ280" s="94" t="s">
        <v>40</v>
      </c>
      <c r="AR280" s="93"/>
    </row>
    <row r="281" spans="1:44">
      <c r="A281" t="str">
        <f>VLOOKUP(Q281,'Rotas x Madrugada'!A:C,2,0)</f>
        <v>I</v>
      </c>
      <c r="B281" t="str">
        <f>VLOOKUP(Q281,'Rotas x Madrugada'!A:C,3,0)</f>
        <v>Não</v>
      </c>
      <c r="D281" s="19">
        <f t="shared" si="8"/>
        <v>46158</v>
      </c>
      <c r="E281" s="19">
        <f>IF(A281="RETIRA",Z281,VLOOKUP(Q281,'Rotas x Madrugada'!A:D,4,0))</f>
        <v>46147</v>
      </c>
      <c r="F281" s="19">
        <f>IF(A281="RETIRA",Z281,Z281+2)</f>
        <v>46158</v>
      </c>
      <c r="G281" s="19" t="str">
        <f>CONCATENATE(U281,"-",V281)</f>
        <v>INC08-TF</v>
      </c>
      <c r="H281" s="19" t="str">
        <f t="shared" ca="1" si="9"/>
        <v>URGENTE</v>
      </c>
      <c r="I281" s="46">
        <f ca="1">Z281-$B$1</f>
        <v>-1</v>
      </c>
      <c r="J281" s="46">
        <f>VLOOKUP(G281,'D. Produção'!A:B,2,)</f>
        <v>2</v>
      </c>
      <c r="K281" s="95">
        <v>335211</v>
      </c>
      <c r="L281" s="96" t="s">
        <v>78</v>
      </c>
      <c r="M281" s="95">
        <v>1</v>
      </c>
      <c r="N281" s="95">
        <v>5451782</v>
      </c>
      <c r="O281" s="96" t="s">
        <v>35</v>
      </c>
      <c r="P281" s="96" t="s">
        <v>187</v>
      </c>
      <c r="Q281" s="96" t="s">
        <v>130</v>
      </c>
      <c r="R281" s="97">
        <v>0.4365</v>
      </c>
      <c r="S281" s="97">
        <v>8.73</v>
      </c>
      <c r="T281" s="95">
        <v>1</v>
      </c>
      <c r="U281" s="96" t="s">
        <v>63</v>
      </c>
      <c r="V281" s="96" t="s">
        <v>96</v>
      </c>
      <c r="W281" s="98">
        <v>485</v>
      </c>
      <c r="X281" s="98">
        <v>900</v>
      </c>
      <c r="Y281" s="99">
        <v>46150.622147719907</v>
      </c>
      <c r="Z281" s="100">
        <v>46156</v>
      </c>
      <c r="AA281" s="101"/>
      <c r="AB281" s="101"/>
      <c r="AC281" s="101"/>
      <c r="AD281" s="101"/>
      <c r="AE281" s="102" t="s">
        <v>40</v>
      </c>
      <c r="AF281" s="102" t="s">
        <v>40</v>
      </c>
      <c r="AG281" s="102" t="s">
        <v>40</v>
      </c>
      <c r="AH281" s="102" t="s">
        <v>40</v>
      </c>
      <c r="AI281" s="102" t="s">
        <v>40</v>
      </c>
      <c r="AJ281" s="102" t="s">
        <v>40</v>
      </c>
      <c r="AK281" s="102" t="s">
        <v>40</v>
      </c>
      <c r="AL281" s="101"/>
      <c r="AM281" s="101"/>
      <c r="AN281" s="102" t="s">
        <v>40</v>
      </c>
      <c r="AO281" s="102" t="s">
        <v>40</v>
      </c>
      <c r="AP281" s="102" t="s">
        <v>40</v>
      </c>
      <c r="AQ281" s="102" t="s">
        <v>40</v>
      </c>
      <c r="AR281" s="101"/>
    </row>
    <row r="282" spans="1:44">
      <c r="A282" t="str">
        <f>VLOOKUP(Q282,'Rotas x Madrugada'!A:C,2,0)</f>
        <v>I</v>
      </c>
      <c r="B282" t="str">
        <f>VLOOKUP(Q282,'Rotas x Madrugada'!A:C,3,0)</f>
        <v>Não</v>
      </c>
      <c r="D282" s="19">
        <f t="shared" si="8"/>
        <v>46158</v>
      </c>
      <c r="E282" s="19">
        <f>IF(A282="RETIRA",Z282,VLOOKUP(Q282,'Rotas x Madrugada'!A:D,4,0))</f>
        <v>46147</v>
      </c>
      <c r="F282" s="19">
        <f>IF(A282="RETIRA",Z282,Z282+2)</f>
        <v>46158</v>
      </c>
      <c r="G282" s="19" t="str">
        <f>CONCATENATE(U282,"-",V282)</f>
        <v>INC08-TE12</v>
      </c>
      <c r="H282" s="19" t="str">
        <f t="shared" ca="1" si="9"/>
        <v>URGENTE</v>
      </c>
      <c r="I282" s="46">
        <f ca="1">Z282-$B$1</f>
        <v>-1</v>
      </c>
      <c r="J282" s="46">
        <f>VLOOKUP(G282,'D. Produção'!A:B,2,)</f>
        <v>2</v>
      </c>
      <c r="K282" s="87">
        <v>335211</v>
      </c>
      <c r="L282" s="88" t="s">
        <v>80</v>
      </c>
      <c r="M282" s="87">
        <v>2</v>
      </c>
      <c r="N282" s="87">
        <v>5451783</v>
      </c>
      <c r="O282" s="88" t="s">
        <v>35</v>
      </c>
      <c r="P282" s="88" t="s">
        <v>187</v>
      </c>
      <c r="Q282" s="88" t="s">
        <v>130</v>
      </c>
      <c r="R282" s="89">
        <v>0.50290000000000001</v>
      </c>
      <c r="S282" s="89">
        <v>10.058</v>
      </c>
      <c r="T282" s="87">
        <v>1</v>
      </c>
      <c r="U282" s="88" t="s">
        <v>63</v>
      </c>
      <c r="V282" s="88" t="s">
        <v>120</v>
      </c>
      <c r="W282" s="90">
        <v>535</v>
      </c>
      <c r="X282" s="90">
        <v>940</v>
      </c>
      <c r="Y282" s="91">
        <v>46150.622147719907</v>
      </c>
      <c r="Z282" s="92">
        <v>46156</v>
      </c>
      <c r="AA282" s="93"/>
      <c r="AB282" s="93"/>
      <c r="AC282" s="93"/>
      <c r="AD282" s="93"/>
      <c r="AE282" s="93"/>
      <c r="AF282" s="93"/>
      <c r="AG282" s="93"/>
      <c r="AH282" s="93"/>
      <c r="AI282" s="94" t="s">
        <v>40</v>
      </c>
      <c r="AJ282" s="94" t="s">
        <v>40</v>
      </c>
      <c r="AK282" s="94" t="s">
        <v>40</v>
      </c>
      <c r="AL282" s="93"/>
      <c r="AM282" s="93"/>
      <c r="AN282" s="94" t="s">
        <v>40</v>
      </c>
      <c r="AO282" s="94" t="s">
        <v>40</v>
      </c>
      <c r="AP282" s="94" t="s">
        <v>40</v>
      </c>
      <c r="AQ282" s="94" t="s">
        <v>40</v>
      </c>
      <c r="AR282" s="93"/>
    </row>
    <row r="283" spans="1:44">
      <c r="A283" t="str">
        <f>VLOOKUP(Q283,'Rotas x Madrugada'!A:C,2,0)</f>
        <v>I</v>
      </c>
      <c r="B283" t="str">
        <f>VLOOKUP(Q283,'Rotas x Madrugada'!A:C,3,0)</f>
        <v>Não</v>
      </c>
      <c r="D283" s="19">
        <f t="shared" si="8"/>
        <v>46158</v>
      </c>
      <c r="E283" s="19">
        <f>IF(A283="RETIRA",Z283,VLOOKUP(Q283,'Rotas x Madrugada'!A:D,4,0))</f>
        <v>46147</v>
      </c>
      <c r="F283" s="19">
        <f>IF(A283="RETIRA",Z283,Z283+2)</f>
        <v>46158</v>
      </c>
      <c r="G283" s="19" t="str">
        <f>CONCATENATE(U283,"-",V283)</f>
        <v>INC06-TE16</v>
      </c>
      <c r="H283" s="19" t="str">
        <f t="shared" ca="1" si="9"/>
        <v>URGENTE</v>
      </c>
      <c r="I283" s="46">
        <f ca="1">Z283-$B$1</f>
        <v>-1</v>
      </c>
      <c r="J283" s="46">
        <f>VLOOKUP(G283,'D. Produção'!A:B,2,)</f>
        <v>2</v>
      </c>
      <c r="K283" s="95">
        <v>335222</v>
      </c>
      <c r="L283" s="96" t="s">
        <v>78</v>
      </c>
      <c r="M283" s="95">
        <v>1</v>
      </c>
      <c r="N283" s="95">
        <v>5451857</v>
      </c>
      <c r="O283" s="96" t="s">
        <v>35</v>
      </c>
      <c r="P283" s="96" t="s">
        <v>187</v>
      </c>
      <c r="Q283" s="96" t="s">
        <v>130</v>
      </c>
      <c r="R283" s="97">
        <v>1.8</v>
      </c>
      <c r="S283" s="97">
        <v>27</v>
      </c>
      <c r="T283" s="95">
        <v>1</v>
      </c>
      <c r="U283" s="96" t="s">
        <v>185</v>
      </c>
      <c r="V283" s="96" t="s">
        <v>123</v>
      </c>
      <c r="W283" s="98">
        <v>1500</v>
      </c>
      <c r="X283" s="98">
        <v>1200</v>
      </c>
      <c r="Y283" s="99">
        <v>46150.629284062503</v>
      </c>
      <c r="Z283" s="100">
        <v>46156</v>
      </c>
      <c r="AA283" s="101"/>
      <c r="AB283" s="101"/>
      <c r="AC283" s="101"/>
      <c r="AD283" s="101"/>
      <c r="AE283" s="101"/>
      <c r="AF283" s="101"/>
      <c r="AG283" s="101"/>
      <c r="AH283" s="101"/>
      <c r="AI283" s="102" t="s">
        <v>40</v>
      </c>
      <c r="AJ283" s="102" t="s">
        <v>40</v>
      </c>
      <c r="AK283" s="102" t="s">
        <v>40</v>
      </c>
      <c r="AL283" s="101"/>
      <c r="AM283" s="101"/>
      <c r="AN283" s="102" t="s">
        <v>40</v>
      </c>
      <c r="AO283" s="102" t="s">
        <v>40</v>
      </c>
      <c r="AP283" s="102" t="s">
        <v>40</v>
      </c>
      <c r="AQ283" s="102" t="s">
        <v>40</v>
      </c>
      <c r="AR283" s="101"/>
    </row>
    <row r="284" spans="1:44">
      <c r="A284" t="str">
        <f>VLOOKUP(Q284,'Rotas x Madrugada'!A:C,2,0)</f>
        <v>I</v>
      </c>
      <c r="B284" t="str">
        <f>VLOOKUP(Q284,'Rotas x Madrugada'!A:C,3,0)</f>
        <v>Não</v>
      </c>
      <c r="D284" s="19">
        <f t="shared" si="8"/>
        <v>46158</v>
      </c>
      <c r="E284" s="19">
        <f>IF(A284="RETIRA",Z284,VLOOKUP(Q284,'Rotas x Madrugada'!A:D,4,0))</f>
        <v>46147</v>
      </c>
      <c r="F284" s="19">
        <f>IF(A284="RETIRA",Z284,Z284+2)</f>
        <v>46158</v>
      </c>
      <c r="G284" s="19" t="str">
        <f>CONCATENATE(U284,"-",V284)</f>
        <v>INC06-TE16</v>
      </c>
      <c r="H284" s="19" t="str">
        <f t="shared" ca="1" si="9"/>
        <v>URGENTE</v>
      </c>
      <c r="I284" s="46">
        <f ca="1">Z284-$B$1</f>
        <v>-1</v>
      </c>
      <c r="J284" s="46">
        <f>VLOOKUP(G284,'D. Produção'!A:B,2,)</f>
        <v>2</v>
      </c>
      <c r="K284" s="87">
        <v>335222</v>
      </c>
      <c r="L284" s="88" t="s">
        <v>80</v>
      </c>
      <c r="M284" s="87">
        <v>2</v>
      </c>
      <c r="N284" s="87">
        <v>5451858</v>
      </c>
      <c r="O284" s="88" t="s">
        <v>35</v>
      </c>
      <c r="P284" s="88" t="s">
        <v>187</v>
      </c>
      <c r="Q284" s="88" t="s">
        <v>130</v>
      </c>
      <c r="R284" s="89">
        <v>1.8</v>
      </c>
      <c r="S284" s="89">
        <v>27</v>
      </c>
      <c r="T284" s="87">
        <v>1</v>
      </c>
      <c r="U284" s="88" t="s">
        <v>185</v>
      </c>
      <c r="V284" s="88" t="s">
        <v>123</v>
      </c>
      <c r="W284" s="90">
        <v>1500</v>
      </c>
      <c r="X284" s="90">
        <v>1200</v>
      </c>
      <c r="Y284" s="91">
        <v>46150.629284062503</v>
      </c>
      <c r="Z284" s="92">
        <v>46156</v>
      </c>
      <c r="AA284" s="93"/>
      <c r="AB284" s="93"/>
      <c r="AC284" s="93"/>
      <c r="AD284" s="93"/>
      <c r="AE284" s="93"/>
      <c r="AF284" s="93"/>
      <c r="AG284" s="93"/>
      <c r="AH284" s="93"/>
      <c r="AI284" s="94" t="s">
        <v>40</v>
      </c>
      <c r="AJ284" s="94" t="s">
        <v>40</v>
      </c>
      <c r="AK284" s="94" t="s">
        <v>40</v>
      </c>
      <c r="AL284" s="93"/>
      <c r="AM284" s="93"/>
      <c r="AN284" s="94" t="s">
        <v>40</v>
      </c>
      <c r="AO284" s="94" t="s">
        <v>40</v>
      </c>
      <c r="AP284" s="94" t="s">
        <v>40</v>
      </c>
      <c r="AQ284" s="94" t="s">
        <v>40</v>
      </c>
      <c r="AR284" s="93"/>
    </row>
    <row r="285" spans="1:44" ht="21">
      <c r="A285" t="str">
        <f>VLOOKUP(Q285,'Rotas x Madrugada'!A:C,2,0)</f>
        <v>E</v>
      </c>
      <c r="B285" t="str">
        <f>VLOOKUP(Q285,'Rotas x Madrugada'!A:C,3,0)</f>
        <v>Não</v>
      </c>
      <c r="D285" s="19">
        <f t="shared" si="8"/>
        <v>46158</v>
      </c>
      <c r="E285" s="19">
        <f>IF(A285="RETIRA",Z285,VLOOKUP(Q285,'Rotas x Madrugada'!A:D,4,0))</f>
        <v>46147</v>
      </c>
      <c r="F285" s="19">
        <f>IF(A285="RETIRA",Z285,Z285+2)</f>
        <v>46158</v>
      </c>
      <c r="G285" s="19" t="str">
        <f>CONCATENATE(U285,"-",V285)</f>
        <v>INC06-TF</v>
      </c>
      <c r="H285" s="19" t="str">
        <f t="shared" ca="1" si="9"/>
        <v>URGENTE</v>
      </c>
      <c r="I285" s="46">
        <f ca="1">Z285-$B$1</f>
        <v>-1</v>
      </c>
      <c r="J285" s="46">
        <f>VLOOKUP(G285,'D. Produção'!A:B,2,)</f>
        <v>2</v>
      </c>
      <c r="K285" s="95">
        <v>335224</v>
      </c>
      <c r="L285" s="96" t="s">
        <v>61</v>
      </c>
      <c r="M285" s="95">
        <v>1</v>
      </c>
      <c r="N285" s="95">
        <v>5451863</v>
      </c>
      <c r="O285" s="96" t="s">
        <v>35</v>
      </c>
      <c r="P285" s="96" t="s">
        <v>357</v>
      </c>
      <c r="Q285" s="96" t="s">
        <v>37</v>
      </c>
      <c r="R285" s="97">
        <v>0.32300000000000001</v>
      </c>
      <c r="S285" s="97">
        <v>4.8449999999999998</v>
      </c>
      <c r="T285" s="95">
        <v>1</v>
      </c>
      <c r="U285" s="96" t="s">
        <v>185</v>
      </c>
      <c r="V285" s="96" t="s">
        <v>96</v>
      </c>
      <c r="W285" s="98">
        <v>380</v>
      </c>
      <c r="X285" s="98">
        <v>850</v>
      </c>
      <c r="Y285" s="99">
        <v>46150.643431099539</v>
      </c>
      <c r="Z285" s="100">
        <v>46156</v>
      </c>
      <c r="AA285" s="101"/>
      <c r="AB285" s="101"/>
      <c r="AC285" s="101"/>
      <c r="AD285" s="101"/>
      <c r="AE285" s="102" t="s">
        <v>40</v>
      </c>
      <c r="AF285" s="102" t="s">
        <v>40</v>
      </c>
      <c r="AG285" s="102" t="s">
        <v>40</v>
      </c>
      <c r="AH285" s="102" t="s">
        <v>40</v>
      </c>
      <c r="AI285" s="102" t="s">
        <v>40</v>
      </c>
      <c r="AJ285" s="102" t="s">
        <v>40</v>
      </c>
      <c r="AK285" s="102" t="s">
        <v>40</v>
      </c>
      <c r="AL285" s="101"/>
      <c r="AM285" s="101"/>
      <c r="AN285" s="102" t="s">
        <v>40</v>
      </c>
      <c r="AO285" s="102" t="s">
        <v>40</v>
      </c>
      <c r="AP285" s="102" t="s">
        <v>40</v>
      </c>
      <c r="AQ285" s="102" t="s">
        <v>40</v>
      </c>
      <c r="AR285" s="101"/>
    </row>
    <row r="286" spans="1:44" ht="21">
      <c r="A286" t="str">
        <f>VLOOKUP(Q286,'Rotas x Madrugada'!A:C,2,0)</f>
        <v>E</v>
      </c>
      <c r="B286" t="str">
        <f>VLOOKUP(Q286,'Rotas x Madrugada'!A:C,3,0)</f>
        <v>Não</v>
      </c>
      <c r="D286" s="19">
        <f t="shared" si="8"/>
        <v>46158</v>
      </c>
      <c r="E286" s="19">
        <f>IF(A286="RETIRA",Z286,VLOOKUP(Q286,'Rotas x Madrugada'!A:D,4,0))</f>
        <v>46147</v>
      </c>
      <c r="F286" s="19">
        <f>IF(A286="RETIRA",Z286,Z286+2)</f>
        <v>46158</v>
      </c>
      <c r="G286" s="19" t="str">
        <f>CONCATENATE(U286,"-",V286)</f>
        <v>INC06-TF</v>
      </c>
      <c r="H286" s="19" t="str">
        <f t="shared" ca="1" si="9"/>
        <v>URGENTE</v>
      </c>
      <c r="I286" s="46">
        <f ca="1">Z286-$B$1</f>
        <v>-1</v>
      </c>
      <c r="J286" s="46">
        <f>VLOOKUP(G286,'D. Produção'!A:B,2,)</f>
        <v>2</v>
      </c>
      <c r="K286" s="87">
        <v>335224</v>
      </c>
      <c r="L286" s="88" t="s">
        <v>121</v>
      </c>
      <c r="M286" s="87">
        <v>2</v>
      </c>
      <c r="N286" s="87">
        <v>5451864</v>
      </c>
      <c r="O286" s="88" t="s">
        <v>35</v>
      </c>
      <c r="P286" s="88" t="s">
        <v>357</v>
      </c>
      <c r="Q286" s="88" t="s">
        <v>37</v>
      </c>
      <c r="R286" s="89">
        <v>0.72</v>
      </c>
      <c r="S286" s="89">
        <v>10.8</v>
      </c>
      <c r="T286" s="87">
        <v>1</v>
      </c>
      <c r="U286" s="88" t="s">
        <v>185</v>
      </c>
      <c r="V286" s="88" t="s">
        <v>96</v>
      </c>
      <c r="W286" s="90">
        <v>600</v>
      </c>
      <c r="X286" s="90">
        <v>1200</v>
      </c>
      <c r="Y286" s="91">
        <v>46150.643431099539</v>
      </c>
      <c r="Z286" s="92">
        <v>46156</v>
      </c>
      <c r="AA286" s="93"/>
      <c r="AB286" s="93"/>
      <c r="AC286" s="93"/>
      <c r="AD286" s="93"/>
      <c r="AE286" s="94" t="s">
        <v>40</v>
      </c>
      <c r="AF286" s="94" t="s">
        <v>40</v>
      </c>
      <c r="AG286" s="94" t="s">
        <v>40</v>
      </c>
      <c r="AH286" s="94" t="s">
        <v>40</v>
      </c>
      <c r="AI286" s="94" t="s">
        <v>40</v>
      </c>
      <c r="AJ286" s="94" t="s">
        <v>40</v>
      </c>
      <c r="AK286" s="94" t="s">
        <v>40</v>
      </c>
      <c r="AL286" s="93"/>
      <c r="AM286" s="93"/>
      <c r="AN286" s="94" t="s">
        <v>40</v>
      </c>
      <c r="AO286" s="94" t="s">
        <v>40</v>
      </c>
      <c r="AP286" s="94" t="s">
        <v>40</v>
      </c>
      <c r="AQ286" s="94" t="s">
        <v>40</v>
      </c>
      <c r="AR286" s="91">
        <v>46156.593889467593</v>
      </c>
    </row>
    <row r="287" spans="1:44" ht="21">
      <c r="A287" t="str">
        <f>VLOOKUP(Q287,'Rotas x Madrugada'!A:C,2,0)</f>
        <v>E</v>
      </c>
      <c r="B287" t="str">
        <f>VLOOKUP(Q287,'Rotas x Madrugada'!A:C,3,0)</f>
        <v>Não</v>
      </c>
      <c r="D287" s="19">
        <f t="shared" si="8"/>
        <v>46158</v>
      </c>
      <c r="E287" s="19">
        <f>IF(A287="RETIRA",Z287,VLOOKUP(Q287,'Rotas x Madrugada'!A:D,4,0))</f>
        <v>46147</v>
      </c>
      <c r="F287" s="19">
        <f>IF(A287="RETIRA",Z287,Z287+2)</f>
        <v>46158</v>
      </c>
      <c r="G287" s="19" t="str">
        <f>CONCATENATE(U287,"-",V287)</f>
        <v>INC08-PCB</v>
      </c>
      <c r="H287" s="19" t="str">
        <f t="shared" ca="1" si="9"/>
        <v>URGENTE</v>
      </c>
      <c r="I287" s="46">
        <f ca="1">Z287-$B$1</f>
        <v>-1</v>
      </c>
      <c r="J287" s="46">
        <f>VLOOKUP(G287,'D. Produção'!A:B,2,)</f>
        <v>2</v>
      </c>
      <c r="K287" s="95">
        <v>335224</v>
      </c>
      <c r="L287" s="96" t="s">
        <v>81</v>
      </c>
      <c r="M287" s="95">
        <v>3</v>
      </c>
      <c r="N287" s="95">
        <v>5451952</v>
      </c>
      <c r="O287" s="96" t="s">
        <v>35</v>
      </c>
      <c r="P287" s="96" t="s">
        <v>357</v>
      </c>
      <c r="Q287" s="96" t="s">
        <v>37</v>
      </c>
      <c r="R287" s="97">
        <v>1.1279999999999999</v>
      </c>
      <c r="S287" s="97">
        <v>22.56</v>
      </c>
      <c r="T287" s="95">
        <v>1</v>
      </c>
      <c r="U287" s="96" t="s">
        <v>63</v>
      </c>
      <c r="V287" s="96" t="s">
        <v>79</v>
      </c>
      <c r="W287" s="98">
        <v>600</v>
      </c>
      <c r="X287" s="98">
        <v>1880</v>
      </c>
      <c r="Y287" s="99">
        <v>46150.643431099539</v>
      </c>
      <c r="Z287" s="100">
        <v>46156</v>
      </c>
      <c r="AA287" s="101"/>
      <c r="AB287" s="101"/>
      <c r="AC287" s="101"/>
      <c r="AD287" s="101"/>
      <c r="AE287" s="101"/>
      <c r="AF287" s="101"/>
      <c r="AG287" s="101"/>
      <c r="AH287" s="101"/>
      <c r="AI287" s="102" t="s">
        <v>40</v>
      </c>
      <c r="AJ287" s="102" t="s">
        <v>40</v>
      </c>
      <c r="AK287" s="102" t="s">
        <v>40</v>
      </c>
      <c r="AL287" s="102" t="s">
        <v>40</v>
      </c>
      <c r="AM287" s="101"/>
      <c r="AN287" s="102" t="s">
        <v>40</v>
      </c>
      <c r="AO287" s="102" t="s">
        <v>40</v>
      </c>
      <c r="AP287" s="102" t="s">
        <v>40</v>
      </c>
      <c r="AQ287" s="102" t="s">
        <v>40</v>
      </c>
      <c r="AR287" s="101"/>
    </row>
    <row r="288" spans="1:44" ht="21">
      <c r="A288" t="str">
        <f>VLOOKUP(Q288,'Rotas x Madrugada'!A:C,2,0)</f>
        <v>E</v>
      </c>
      <c r="B288" t="str">
        <f>VLOOKUP(Q288,'Rotas x Madrugada'!A:C,3,0)</f>
        <v>Não</v>
      </c>
      <c r="D288" s="19">
        <f t="shared" si="8"/>
        <v>46158</v>
      </c>
      <c r="E288" s="19">
        <f>IF(A288="RETIRA",Z288,VLOOKUP(Q288,'Rotas x Madrugada'!A:D,4,0))</f>
        <v>46147</v>
      </c>
      <c r="F288" s="19">
        <f>IF(A288="RETIRA",Z288,Z288+2)</f>
        <v>46158</v>
      </c>
      <c r="G288" s="19" t="str">
        <f>CONCATENATE(U288,"-",V288)</f>
        <v>INC08-FB</v>
      </c>
      <c r="H288" s="19" t="str">
        <f t="shared" ca="1" si="9"/>
        <v>URGENTE</v>
      </c>
      <c r="I288" s="46">
        <f ca="1">Z288-$B$1</f>
        <v>-1</v>
      </c>
      <c r="J288" s="46">
        <f>VLOOKUP(G288,'D. Produção'!A:B,2,)</f>
        <v>2</v>
      </c>
      <c r="K288" s="87">
        <v>335224</v>
      </c>
      <c r="L288" s="88" t="s">
        <v>82</v>
      </c>
      <c r="M288" s="87">
        <v>4</v>
      </c>
      <c r="N288" s="87">
        <v>5451953</v>
      </c>
      <c r="O288" s="88" t="s">
        <v>35</v>
      </c>
      <c r="P288" s="88" t="s">
        <v>357</v>
      </c>
      <c r="Q288" s="88" t="s">
        <v>37</v>
      </c>
      <c r="R288" s="89">
        <v>1.0147999999999999</v>
      </c>
      <c r="S288" s="89">
        <v>20.295000000000002</v>
      </c>
      <c r="T288" s="87">
        <v>1</v>
      </c>
      <c r="U288" s="88" t="s">
        <v>63</v>
      </c>
      <c r="V288" s="88" t="s">
        <v>64</v>
      </c>
      <c r="W288" s="90">
        <v>550</v>
      </c>
      <c r="X288" s="90">
        <v>1845</v>
      </c>
      <c r="Y288" s="91">
        <v>46150.643431099539</v>
      </c>
      <c r="Z288" s="92">
        <v>46156</v>
      </c>
      <c r="AA288" s="93"/>
      <c r="AB288" s="93"/>
      <c r="AC288" s="93"/>
      <c r="AD288" s="93"/>
      <c r="AE288" s="94" t="s">
        <v>40</v>
      </c>
      <c r="AF288" s="94" t="s">
        <v>40</v>
      </c>
      <c r="AG288" s="94" t="s">
        <v>40</v>
      </c>
      <c r="AH288" s="94" t="s">
        <v>40</v>
      </c>
      <c r="AI288" s="94" t="s">
        <v>40</v>
      </c>
      <c r="AJ288" s="94" t="s">
        <v>40</v>
      </c>
      <c r="AK288" s="94" t="s">
        <v>40</v>
      </c>
      <c r="AL288" s="94" t="s">
        <v>40</v>
      </c>
      <c r="AM288" s="93"/>
      <c r="AN288" s="94" t="s">
        <v>40</v>
      </c>
      <c r="AO288" s="94" t="s">
        <v>40</v>
      </c>
      <c r="AP288" s="94" t="s">
        <v>40</v>
      </c>
      <c r="AQ288" s="94" t="s">
        <v>40</v>
      </c>
      <c r="AR288" s="93"/>
    </row>
    <row r="289" spans="1:44">
      <c r="A289" t="str">
        <f>VLOOKUP(Q289,'Rotas x Madrugada'!A:C,2,0)</f>
        <v>I</v>
      </c>
      <c r="B289" t="str">
        <f>VLOOKUP(Q289,'Rotas x Madrugada'!A:C,3,0)</f>
        <v>Não</v>
      </c>
      <c r="D289" s="19">
        <f t="shared" si="8"/>
        <v>46158</v>
      </c>
      <c r="E289" s="19">
        <f>IF(A289="RETIRA",Z289,VLOOKUP(Q289,'Rotas x Madrugada'!A:D,4,0))</f>
        <v>46147</v>
      </c>
      <c r="F289" s="19">
        <f>IF(A289="RETIRA",Z289,Z289+2)</f>
        <v>46158</v>
      </c>
      <c r="G289" s="19" t="str">
        <f>CONCATENATE(U289,"-",V289)</f>
        <v>INC08-TF</v>
      </c>
      <c r="H289" s="19" t="str">
        <f t="shared" ca="1" si="9"/>
        <v>URGENTE</v>
      </c>
      <c r="I289" s="46">
        <f ca="1">Z289-$B$1</f>
        <v>-1</v>
      </c>
      <c r="J289" s="46">
        <f>VLOOKUP(G289,'D. Produção'!A:B,2,)</f>
        <v>2</v>
      </c>
      <c r="K289" s="95">
        <v>335288</v>
      </c>
      <c r="L289" s="96" t="s">
        <v>78</v>
      </c>
      <c r="M289" s="95">
        <v>1</v>
      </c>
      <c r="N289" s="95">
        <v>5452109</v>
      </c>
      <c r="O289" s="96" t="s">
        <v>35</v>
      </c>
      <c r="P289" s="96" t="s">
        <v>187</v>
      </c>
      <c r="Q289" s="96" t="s">
        <v>130</v>
      </c>
      <c r="R289" s="97">
        <v>0.36099999999999999</v>
      </c>
      <c r="S289" s="97">
        <v>7.22</v>
      </c>
      <c r="T289" s="95">
        <v>1</v>
      </c>
      <c r="U289" s="96" t="s">
        <v>63</v>
      </c>
      <c r="V289" s="96" t="s">
        <v>96</v>
      </c>
      <c r="W289" s="98">
        <v>190</v>
      </c>
      <c r="X289" s="98">
        <v>1900</v>
      </c>
      <c r="Y289" s="99">
        <v>46150.7042491088</v>
      </c>
      <c r="Z289" s="100">
        <v>46156</v>
      </c>
      <c r="AA289" s="101"/>
      <c r="AB289" s="101"/>
      <c r="AC289" s="101"/>
      <c r="AD289" s="101"/>
      <c r="AE289" s="102" t="s">
        <v>40</v>
      </c>
      <c r="AF289" s="102" t="s">
        <v>40</v>
      </c>
      <c r="AG289" s="102" t="s">
        <v>40</v>
      </c>
      <c r="AH289" s="102" t="s">
        <v>40</v>
      </c>
      <c r="AI289" s="102" t="s">
        <v>40</v>
      </c>
      <c r="AJ289" s="102" t="s">
        <v>40</v>
      </c>
      <c r="AK289" s="102" t="s">
        <v>40</v>
      </c>
      <c r="AL289" s="101"/>
      <c r="AM289" s="101"/>
      <c r="AN289" s="102" t="s">
        <v>40</v>
      </c>
      <c r="AO289" s="102" t="s">
        <v>40</v>
      </c>
      <c r="AP289" s="102" t="s">
        <v>40</v>
      </c>
      <c r="AQ289" s="102" t="s">
        <v>40</v>
      </c>
      <c r="AR289" s="101"/>
    </row>
    <row r="290" spans="1:44">
      <c r="A290" t="str">
        <f>VLOOKUP(Q290,'Rotas x Madrugada'!A:C,2,0)</f>
        <v>I</v>
      </c>
      <c r="B290" t="str">
        <f>VLOOKUP(Q290,'Rotas x Madrugada'!A:C,3,0)</f>
        <v>Não</v>
      </c>
      <c r="D290" s="19">
        <f t="shared" si="8"/>
        <v>46158</v>
      </c>
      <c r="E290" s="19">
        <f>IF(A290="RETIRA",Z290,VLOOKUP(Q290,'Rotas x Madrugada'!A:D,4,0))</f>
        <v>46147</v>
      </c>
      <c r="F290" s="19">
        <f>IF(A290="RETIRA",Z290,Z290+2)</f>
        <v>46158</v>
      </c>
      <c r="G290" s="19" t="str">
        <f>CONCATENATE(U290,"-",V290)</f>
        <v>INC08-TE12</v>
      </c>
      <c r="H290" s="19" t="str">
        <f t="shared" ca="1" si="9"/>
        <v>URGENTE</v>
      </c>
      <c r="I290" s="46">
        <f ca="1">Z290-$B$1</f>
        <v>-1</v>
      </c>
      <c r="J290" s="46">
        <f>VLOOKUP(G290,'D. Produção'!A:B,2,)</f>
        <v>2</v>
      </c>
      <c r="K290" s="87">
        <v>335288</v>
      </c>
      <c r="L290" s="88" t="s">
        <v>80</v>
      </c>
      <c r="M290" s="87">
        <v>2</v>
      </c>
      <c r="N290" s="87">
        <v>5452110</v>
      </c>
      <c r="O290" s="88" t="s">
        <v>35</v>
      </c>
      <c r="P290" s="88" t="s">
        <v>187</v>
      </c>
      <c r="Q290" s="88" t="s">
        <v>130</v>
      </c>
      <c r="R290" s="89">
        <v>1.0449999999999999</v>
      </c>
      <c r="S290" s="89">
        <v>20.9</v>
      </c>
      <c r="T290" s="87">
        <v>1</v>
      </c>
      <c r="U290" s="88" t="s">
        <v>63</v>
      </c>
      <c r="V290" s="88" t="s">
        <v>120</v>
      </c>
      <c r="W290" s="90">
        <v>550</v>
      </c>
      <c r="X290" s="90">
        <v>1900</v>
      </c>
      <c r="Y290" s="91">
        <v>46150.7042491088</v>
      </c>
      <c r="Z290" s="92">
        <v>46156</v>
      </c>
      <c r="AA290" s="93"/>
      <c r="AB290" s="93"/>
      <c r="AC290" s="93"/>
      <c r="AD290" s="93"/>
      <c r="AE290" s="93"/>
      <c r="AF290" s="93"/>
      <c r="AG290" s="93"/>
      <c r="AH290" s="93"/>
      <c r="AI290" s="94" t="s">
        <v>40</v>
      </c>
      <c r="AJ290" s="94" t="s">
        <v>40</v>
      </c>
      <c r="AK290" s="94" t="s">
        <v>40</v>
      </c>
      <c r="AL290" s="93"/>
      <c r="AM290" s="93"/>
      <c r="AN290" s="94" t="s">
        <v>40</v>
      </c>
      <c r="AO290" s="94" t="s">
        <v>40</v>
      </c>
      <c r="AP290" s="94" t="s">
        <v>40</v>
      </c>
      <c r="AQ290" s="94" t="s">
        <v>40</v>
      </c>
      <c r="AR290" s="93"/>
    </row>
    <row r="291" spans="1:44">
      <c r="A291" t="str">
        <f>VLOOKUP(Q291,'Rotas x Madrugada'!A:C,2,0)</f>
        <v>E</v>
      </c>
      <c r="B291" t="str">
        <f>VLOOKUP(Q291,'Rotas x Madrugada'!A:C,3,0)</f>
        <v>Não</v>
      </c>
      <c r="D291" s="19">
        <f t="shared" si="8"/>
        <v>46158</v>
      </c>
      <c r="E291" s="19">
        <f>IF(A291="RETIRA",Z291,VLOOKUP(Q291,'Rotas x Madrugada'!A:D,4,0))</f>
        <v>46147</v>
      </c>
      <c r="F291" s="19">
        <f>IF(A291="RETIRA",Z291,Z291+2)</f>
        <v>46158</v>
      </c>
      <c r="G291" s="19" t="str">
        <f>CONCATENATE(U291,"-",V291)</f>
        <v>INC06-TE12</v>
      </c>
      <c r="H291" s="19" t="str">
        <f t="shared" ca="1" si="9"/>
        <v>URGENTE</v>
      </c>
      <c r="I291" s="46">
        <f ca="1">Z291-$B$1</f>
        <v>-1</v>
      </c>
      <c r="J291" s="46">
        <f>VLOOKUP(G291,'D. Produção'!A:B,2,)</f>
        <v>2</v>
      </c>
      <c r="K291" s="95">
        <v>335367</v>
      </c>
      <c r="L291" s="96" t="s">
        <v>78</v>
      </c>
      <c r="M291" s="95">
        <v>1</v>
      </c>
      <c r="N291" s="95">
        <v>5452464</v>
      </c>
      <c r="O291" s="96" t="s">
        <v>35</v>
      </c>
      <c r="P291" s="96" t="s">
        <v>520</v>
      </c>
      <c r="Q291" s="96" t="s">
        <v>37</v>
      </c>
      <c r="R291" s="97">
        <v>0.96</v>
      </c>
      <c r="S291" s="97">
        <v>14.4</v>
      </c>
      <c r="T291" s="95">
        <v>1</v>
      </c>
      <c r="U291" s="96" t="s">
        <v>185</v>
      </c>
      <c r="V291" s="96" t="s">
        <v>120</v>
      </c>
      <c r="W291" s="98">
        <v>1200</v>
      </c>
      <c r="X291" s="98">
        <v>800</v>
      </c>
      <c r="Y291" s="99">
        <v>46153.387530474538</v>
      </c>
      <c r="Z291" s="100">
        <v>46156</v>
      </c>
      <c r="AA291" s="101"/>
      <c r="AB291" s="101"/>
      <c r="AC291" s="101"/>
      <c r="AD291" s="101"/>
      <c r="AE291" s="101"/>
      <c r="AF291" s="101"/>
      <c r="AG291" s="101"/>
      <c r="AH291" s="101"/>
      <c r="AI291" s="102" t="s">
        <v>40</v>
      </c>
      <c r="AJ291" s="102" t="s">
        <v>40</v>
      </c>
      <c r="AK291" s="102" t="s">
        <v>40</v>
      </c>
      <c r="AL291" s="101"/>
      <c r="AM291" s="101"/>
      <c r="AN291" s="102" t="s">
        <v>40</v>
      </c>
      <c r="AO291" s="102" t="s">
        <v>40</v>
      </c>
      <c r="AP291" s="102" t="s">
        <v>40</v>
      </c>
      <c r="AQ291" s="102" t="s">
        <v>40</v>
      </c>
      <c r="AR291" s="101"/>
    </row>
    <row r="292" spans="1:44" ht="21">
      <c r="A292" t="str">
        <f>VLOOKUP(Q292,'Rotas x Madrugada'!A:C,2,0)</f>
        <v>D</v>
      </c>
      <c r="B292" t="str">
        <f>VLOOKUP(Q292,'Rotas x Madrugada'!A:C,3,0)</f>
        <v>Dep.</v>
      </c>
      <c r="D292" s="19">
        <f t="shared" si="8"/>
        <v>46158</v>
      </c>
      <c r="E292" s="19">
        <f>IF(A292="RETIRA",Z292,VLOOKUP(Q292,'Rotas x Madrugada'!A:D,4,0))</f>
        <v>46147</v>
      </c>
      <c r="F292" s="19">
        <f>IF(A292="RETIRA",Z292,Z292+2)</f>
        <v>46158</v>
      </c>
      <c r="G292" s="19" t="str">
        <f>CONCATENATE(U292,"-",V292)</f>
        <v>INC06-TF</v>
      </c>
      <c r="H292" s="19" t="str">
        <f t="shared" ca="1" si="9"/>
        <v>URGENTE</v>
      </c>
      <c r="I292" s="46">
        <f ca="1">Z292-$B$1</f>
        <v>-1</v>
      </c>
      <c r="J292" s="46">
        <f>VLOOKUP(G292,'D. Produção'!A:B,2,)</f>
        <v>2</v>
      </c>
      <c r="K292" s="87">
        <v>335370</v>
      </c>
      <c r="L292" s="88" t="s">
        <v>143</v>
      </c>
      <c r="M292" s="87">
        <v>3</v>
      </c>
      <c r="N292" s="87">
        <v>5452476</v>
      </c>
      <c r="O292" s="88" t="s">
        <v>35</v>
      </c>
      <c r="P292" s="88" t="s">
        <v>134</v>
      </c>
      <c r="Q292" s="88" t="s">
        <v>127</v>
      </c>
      <c r="R292" s="89">
        <v>0.46389999999999998</v>
      </c>
      <c r="S292" s="89">
        <v>6.9592000000000001</v>
      </c>
      <c r="T292" s="87">
        <v>1</v>
      </c>
      <c r="U292" s="88" t="s">
        <v>185</v>
      </c>
      <c r="V292" s="88" t="s">
        <v>96</v>
      </c>
      <c r="W292" s="90">
        <v>561</v>
      </c>
      <c r="X292" s="90">
        <v>827</v>
      </c>
      <c r="Y292" s="91">
        <v>46153.397096446759</v>
      </c>
      <c r="Z292" s="92">
        <v>46156</v>
      </c>
      <c r="AA292" s="93"/>
      <c r="AB292" s="93"/>
      <c r="AC292" s="93"/>
      <c r="AD292" s="93"/>
      <c r="AE292" s="94" t="s">
        <v>40</v>
      </c>
      <c r="AF292" s="94" t="s">
        <v>40</v>
      </c>
      <c r="AG292" s="94" t="s">
        <v>40</v>
      </c>
      <c r="AH292" s="94" t="s">
        <v>40</v>
      </c>
      <c r="AI292" s="94" t="s">
        <v>40</v>
      </c>
      <c r="AJ292" s="94" t="s">
        <v>40</v>
      </c>
      <c r="AK292" s="94" t="s">
        <v>40</v>
      </c>
      <c r="AL292" s="93"/>
      <c r="AM292" s="93"/>
      <c r="AN292" s="94" t="s">
        <v>40</v>
      </c>
      <c r="AO292" s="94" t="s">
        <v>40</v>
      </c>
      <c r="AP292" s="94" t="s">
        <v>40</v>
      </c>
      <c r="AQ292" s="94" t="s">
        <v>40</v>
      </c>
      <c r="AR292" s="93"/>
    </row>
    <row r="293" spans="1:44" ht="21">
      <c r="A293" t="str">
        <f>VLOOKUP(Q293,'Rotas x Madrugada'!A:C,2,0)</f>
        <v>D</v>
      </c>
      <c r="B293" t="str">
        <f>VLOOKUP(Q293,'Rotas x Madrugada'!A:C,3,0)</f>
        <v>Dep.</v>
      </c>
      <c r="D293" s="19">
        <f t="shared" si="8"/>
        <v>46158</v>
      </c>
      <c r="E293" s="19">
        <f>IF(A293="RETIRA",Z293,VLOOKUP(Q293,'Rotas x Madrugada'!A:D,4,0))</f>
        <v>46147</v>
      </c>
      <c r="F293" s="19">
        <f>IF(A293="RETIRA",Z293,Z293+2)</f>
        <v>46158</v>
      </c>
      <c r="G293" s="19" t="str">
        <f>CONCATENATE(U293,"-",V293)</f>
        <v>INC06-TF</v>
      </c>
      <c r="H293" s="19" t="str">
        <f t="shared" ca="1" si="9"/>
        <v>URGENTE</v>
      </c>
      <c r="I293" s="46">
        <f ca="1">Z293-$B$1</f>
        <v>-1</v>
      </c>
      <c r="J293" s="46">
        <f>VLOOKUP(G293,'D. Produção'!A:B,2,)</f>
        <v>2</v>
      </c>
      <c r="K293" s="95">
        <v>335372</v>
      </c>
      <c r="L293" s="96" t="s">
        <v>61</v>
      </c>
      <c r="M293" s="95">
        <v>1</v>
      </c>
      <c r="N293" s="95">
        <v>5452478</v>
      </c>
      <c r="O293" s="96" t="s">
        <v>35</v>
      </c>
      <c r="P293" s="96" t="s">
        <v>134</v>
      </c>
      <c r="Q293" s="96" t="s">
        <v>127</v>
      </c>
      <c r="R293" s="97">
        <v>0.48280000000000001</v>
      </c>
      <c r="S293" s="97">
        <v>7.2415000000000003</v>
      </c>
      <c r="T293" s="95">
        <v>1</v>
      </c>
      <c r="U293" s="96" t="s">
        <v>185</v>
      </c>
      <c r="V293" s="96" t="s">
        <v>96</v>
      </c>
      <c r="W293" s="98">
        <v>291</v>
      </c>
      <c r="X293" s="98">
        <v>1659</v>
      </c>
      <c r="Y293" s="99">
        <v>46153.397282025464</v>
      </c>
      <c r="Z293" s="100">
        <v>46156</v>
      </c>
      <c r="AA293" s="101"/>
      <c r="AB293" s="101"/>
      <c r="AC293" s="101"/>
      <c r="AD293" s="101"/>
      <c r="AE293" s="102" t="s">
        <v>40</v>
      </c>
      <c r="AF293" s="102" t="s">
        <v>40</v>
      </c>
      <c r="AG293" s="102" t="s">
        <v>40</v>
      </c>
      <c r="AH293" s="102" t="s">
        <v>40</v>
      </c>
      <c r="AI293" s="102" t="s">
        <v>40</v>
      </c>
      <c r="AJ293" s="102" t="s">
        <v>40</v>
      </c>
      <c r="AK293" s="102" t="s">
        <v>40</v>
      </c>
      <c r="AL293" s="101"/>
      <c r="AM293" s="101"/>
      <c r="AN293" s="102" t="s">
        <v>40</v>
      </c>
      <c r="AO293" s="102" t="s">
        <v>40</v>
      </c>
      <c r="AP293" s="102" t="s">
        <v>40</v>
      </c>
      <c r="AQ293" s="102" t="s">
        <v>40</v>
      </c>
      <c r="AR293" s="101"/>
    </row>
    <row r="294" spans="1:44" ht="21">
      <c r="A294" t="str">
        <f>VLOOKUP(Q294,'Rotas x Madrugada'!A:C,2,0)</f>
        <v>D</v>
      </c>
      <c r="B294" t="str">
        <f>VLOOKUP(Q294,'Rotas x Madrugada'!A:C,3,0)</f>
        <v>Dep.</v>
      </c>
      <c r="D294" s="19">
        <f t="shared" si="8"/>
        <v>46158</v>
      </c>
      <c r="E294" s="19">
        <f>IF(A294="RETIRA",Z294,VLOOKUP(Q294,'Rotas x Madrugada'!A:D,4,0))</f>
        <v>46147</v>
      </c>
      <c r="F294" s="19">
        <f>IF(A294="RETIRA",Z294,Z294+2)</f>
        <v>46158</v>
      </c>
      <c r="G294" s="19" t="str">
        <f>CONCATENATE(U294,"-",V294)</f>
        <v>INC06-TF</v>
      </c>
      <c r="H294" s="19" t="str">
        <f t="shared" ca="1" si="9"/>
        <v>URGENTE</v>
      </c>
      <c r="I294" s="46">
        <f ca="1">Z294-$B$1</f>
        <v>-1</v>
      </c>
      <c r="J294" s="46">
        <f>VLOOKUP(G294,'D. Produção'!A:B,2,)</f>
        <v>2</v>
      </c>
      <c r="K294" s="87">
        <v>335372</v>
      </c>
      <c r="L294" s="88" t="s">
        <v>121</v>
      </c>
      <c r="M294" s="87">
        <v>2</v>
      </c>
      <c r="N294" s="87">
        <v>5452479</v>
      </c>
      <c r="O294" s="88" t="s">
        <v>35</v>
      </c>
      <c r="P294" s="88" t="s">
        <v>134</v>
      </c>
      <c r="Q294" s="88" t="s">
        <v>127</v>
      </c>
      <c r="R294" s="89">
        <v>0.48280000000000001</v>
      </c>
      <c r="S294" s="89">
        <v>7.2415000000000003</v>
      </c>
      <c r="T294" s="87">
        <v>1</v>
      </c>
      <c r="U294" s="88" t="s">
        <v>185</v>
      </c>
      <c r="V294" s="88" t="s">
        <v>96</v>
      </c>
      <c r="W294" s="90">
        <v>291</v>
      </c>
      <c r="X294" s="90">
        <v>1659</v>
      </c>
      <c r="Y294" s="91">
        <v>46153.397282025464</v>
      </c>
      <c r="Z294" s="92">
        <v>46156</v>
      </c>
      <c r="AA294" s="93"/>
      <c r="AB294" s="93"/>
      <c r="AC294" s="93"/>
      <c r="AD294" s="93"/>
      <c r="AE294" s="94" t="s">
        <v>40</v>
      </c>
      <c r="AF294" s="94" t="s">
        <v>40</v>
      </c>
      <c r="AG294" s="94" t="s">
        <v>40</v>
      </c>
      <c r="AH294" s="94" t="s">
        <v>40</v>
      </c>
      <c r="AI294" s="94" t="s">
        <v>40</v>
      </c>
      <c r="AJ294" s="94" t="s">
        <v>40</v>
      </c>
      <c r="AK294" s="94" t="s">
        <v>40</v>
      </c>
      <c r="AL294" s="93"/>
      <c r="AM294" s="93"/>
      <c r="AN294" s="94" t="s">
        <v>40</v>
      </c>
      <c r="AO294" s="94" t="s">
        <v>40</v>
      </c>
      <c r="AP294" s="94" t="s">
        <v>40</v>
      </c>
      <c r="AQ294" s="94" t="s">
        <v>40</v>
      </c>
      <c r="AR294" s="93"/>
    </row>
    <row r="295" spans="1:44" ht="21">
      <c r="A295" t="str">
        <f>VLOOKUP(Q295,'Rotas x Madrugada'!A:C,2,0)</f>
        <v>D</v>
      </c>
      <c r="B295" t="str">
        <f>VLOOKUP(Q295,'Rotas x Madrugada'!A:C,3,0)</f>
        <v>Dep.</v>
      </c>
      <c r="D295" s="19">
        <f t="shared" si="8"/>
        <v>46158</v>
      </c>
      <c r="E295" s="19">
        <f>IF(A295="RETIRA",Z295,VLOOKUP(Q295,'Rotas x Madrugada'!A:D,4,0))</f>
        <v>46147</v>
      </c>
      <c r="F295" s="19">
        <f>IF(A295="RETIRA",Z295,Z295+2)</f>
        <v>46158</v>
      </c>
      <c r="G295" s="19" t="str">
        <f>CONCATENATE(U295,"-",V295)</f>
        <v>INC06-TF</v>
      </c>
      <c r="H295" s="19" t="str">
        <f t="shared" ca="1" si="9"/>
        <v>URGENTE</v>
      </c>
      <c r="I295" s="46">
        <f ca="1">Z295-$B$1</f>
        <v>-1</v>
      </c>
      <c r="J295" s="46">
        <f>VLOOKUP(G295,'D. Produção'!A:B,2,)</f>
        <v>2</v>
      </c>
      <c r="K295" s="95">
        <v>335374</v>
      </c>
      <c r="L295" s="96" t="s">
        <v>92</v>
      </c>
      <c r="M295" s="95">
        <v>5</v>
      </c>
      <c r="N295" s="95">
        <v>5452491</v>
      </c>
      <c r="O295" s="96" t="s">
        <v>35</v>
      </c>
      <c r="P295" s="96" t="s">
        <v>134</v>
      </c>
      <c r="Q295" s="96" t="s">
        <v>127</v>
      </c>
      <c r="R295" s="97">
        <v>1.0464</v>
      </c>
      <c r="S295" s="97">
        <v>15.696099999999999</v>
      </c>
      <c r="T295" s="95">
        <v>1</v>
      </c>
      <c r="U295" s="96" t="s">
        <v>185</v>
      </c>
      <c r="V295" s="96" t="s">
        <v>96</v>
      </c>
      <c r="W295" s="98">
        <v>785</v>
      </c>
      <c r="X295" s="98">
        <v>1333</v>
      </c>
      <c r="Y295" s="99">
        <v>46153.397798495367</v>
      </c>
      <c r="Z295" s="100">
        <v>46156</v>
      </c>
      <c r="AA295" s="101"/>
      <c r="AB295" s="101"/>
      <c r="AC295" s="101"/>
      <c r="AD295" s="101"/>
      <c r="AE295" s="102" t="s">
        <v>40</v>
      </c>
      <c r="AF295" s="102" t="s">
        <v>40</v>
      </c>
      <c r="AG295" s="102" t="s">
        <v>40</v>
      </c>
      <c r="AH295" s="102" t="s">
        <v>40</v>
      </c>
      <c r="AI295" s="102" t="s">
        <v>40</v>
      </c>
      <c r="AJ295" s="102" t="s">
        <v>40</v>
      </c>
      <c r="AK295" s="102" t="s">
        <v>40</v>
      </c>
      <c r="AL295" s="101"/>
      <c r="AM295" s="101"/>
      <c r="AN295" s="102" t="s">
        <v>40</v>
      </c>
      <c r="AO295" s="102" t="s">
        <v>40</v>
      </c>
      <c r="AP295" s="102" t="s">
        <v>40</v>
      </c>
      <c r="AQ295" s="102" t="s">
        <v>40</v>
      </c>
      <c r="AR295" s="101"/>
    </row>
    <row r="296" spans="1:44">
      <c r="A296" t="str">
        <f>VLOOKUP(Q296,'Rotas x Madrugada'!A:C,2,0)</f>
        <v>I</v>
      </c>
      <c r="B296" t="str">
        <f>VLOOKUP(Q296,'Rotas x Madrugada'!A:C,3,0)</f>
        <v>Não</v>
      </c>
      <c r="D296" s="19">
        <f t="shared" si="8"/>
        <v>46158</v>
      </c>
      <c r="E296" s="19">
        <f>IF(A296="RETIRA",Z296,VLOOKUP(Q296,'Rotas x Madrugada'!A:D,4,0))</f>
        <v>46147</v>
      </c>
      <c r="F296" s="19">
        <f>IF(A296="RETIRA",Z296,Z296+2)</f>
        <v>46158</v>
      </c>
      <c r="G296" s="19" t="str">
        <f>CONCATENATE(U296,"-",V296)</f>
        <v>INC06-TE12</v>
      </c>
      <c r="H296" s="19" t="str">
        <f t="shared" ca="1" si="9"/>
        <v>URGENTE</v>
      </c>
      <c r="I296" s="46">
        <f ca="1">Z296-$B$1</f>
        <v>-1</v>
      </c>
      <c r="J296" s="46">
        <f>VLOOKUP(G296,'D. Produção'!A:B,2,)</f>
        <v>2</v>
      </c>
      <c r="K296" s="87">
        <v>335382</v>
      </c>
      <c r="L296" s="88" t="s">
        <v>78</v>
      </c>
      <c r="M296" s="87">
        <v>1</v>
      </c>
      <c r="N296" s="87">
        <v>5452538</v>
      </c>
      <c r="O296" s="88" t="s">
        <v>35</v>
      </c>
      <c r="P296" s="88" t="s">
        <v>187</v>
      </c>
      <c r="Q296" s="88" t="s">
        <v>130</v>
      </c>
      <c r="R296" s="89">
        <v>2.64</v>
      </c>
      <c r="S296" s="89">
        <v>39.6</v>
      </c>
      <c r="T296" s="87">
        <v>1</v>
      </c>
      <c r="U296" s="88" t="s">
        <v>185</v>
      </c>
      <c r="V296" s="88" t="s">
        <v>120</v>
      </c>
      <c r="W296" s="90">
        <v>2200</v>
      </c>
      <c r="X296" s="90">
        <v>1200</v>
      </c>
      <c r="Y296" s="91">
        <v>46150.629283483795</v>
      </c>
      <c r="Z296" s="92">
        <v>46156</v>
      </c>
      <c r="AA296" s="93"/>
      <c r="AB296" s="93"/>
      <c r="AC296" s="93"/>
      <c r="AD296" s="93"/>
      <c r="AE296" s="93"/>
      <c r="AF296" s="93"/>
      <c r="AG296" s="93"/>
      <c r="AH296" s="93"/>
      <c r="AI296" s="94" t="s">
        <v>40</v>
      </c>
      <c r="AJ296" s="94" t="s">
        <v>40</v>
      </c>
      <c r="AK296" s="94" t="s">
        <v>40</v>
      </c>
      <c r="AL296" s="93"/>
      <c r="AM296" s="93"/>
      <c r="AN296" s="94" t="s">
        <v>40</v>
      </c>
      <c r="AO296" s="94" t="s">
        <v>40</v>
      </c>
      <c r="AP296" s="94" t="s">
        <v>40</v>
      </c>
      <c r="AQ296" s="94" t="s">
        <v>40</v>
      </c>
      <c r="AR296" s="93"/>
    </row>
    <row r="297" spans="1:44" ht="21">
      <c r="A297" t="str">
        <f>VLOOKUP(Q297,'Rotas x Madrugada'!A:C,2,0)</f>
        <v>E</v>
      </c>
      <c r="B297" t="str">
        <f>VLOOKUP(Q297,'Rotas x Madrugada'!A:C,3,0)</f>
        <v>Não</v>
      </c>
      <c r="D297" s="19">
        <f t="shared" si="8"/>
        <v>46158</v>
      </c>
      <c r="E297" s="19">
        <f>IF(A297="RETIRA",Z297,VLOOKUP(Q297,'Rotas x Madrugada'!A:D,4,0))</f>
        <v>46147</v>
      </c>
      <c r="F297" s="19">
        <f>IF(A297="RETIRA",Z297,Z297+2)</f>
        <v>46158</v>
      </c>
      <c r="G297" s="19" t="str">
        <f>CONCATENATE(U297,"-",V297)</f>
        <v>INC08-TE16</v>
      </c>
      <c r="H297" s="19" t="str">
        <f t="shared" ca="1" si="9"/>
        <v>URGENTE</v>
      </c>
      <c r="I297" s="46">
        <f ca="1">Z297-$B$1</f>
        <v>-1</v>
      </c>
      <c r="J297" s="46">
        <f>VLOOKUP(G297,'D. Produção'!A:B,2,)</f>
        <v>2</v>
      </c>
      <c r="K297" s="95">
        <v>335418</v>
      </c>
      <c r="L297" s="96" t="s">
        <v>61</v>
      </c>
      <c r="M297" s="95">
        <v>1</v>
      </c>
      <c r="N297" s="95">
        <v>5452657</v>
      </c>
      <c r="O297" s="96" t="s">
        <v>35</v>
      </c>
      <c r="P297" s="96" t="s">
        <v>228</v>
      </c>
      <c r="Q297" s="96" t="s">
        <v>37</v>
      </c>
      <c r="R297" s="97">
        <v>0.75070000000000003</v>
      </c>
      <c r="S297" s="97">
        <v>15.015000000000001</v>
      </c>
      <c r="T297" s="95">
        <v>1</v>
      </c>
      <c r="U297" s="96" t="s">
        <v>63</v>
      </c>
      <c r="V297" s="96" t="s">
        <v>123</v>
      </c>
      <c r="W297" s="98">
        <v>325</v>
      </c>
      <c r="X297" s="98">
        <v>2310</v>
      </c>
      <c r="Y297" s="99">
        <v>46153.426928900466</v>
      </c>
      <c r="Z297" s="100">
        <v>46156</v>
      </c>
      <c r="AA297" s="101"/>
      <c r="AB297" s="101"/>
      <c r="AC297" s="101"/>
      <c r="AD297" s="101"/>
      <c r="AE297" s="101"/>
      <c r="AF297" s="101"/>
      <c r="AG297" s="101"/>
      <c r="AH297" s="101"/>
      <c r="AI297" s="102" t="s">
        <v>40</v>
      </c>
      <c r="AJ297" s="102" t="s">
        <v>40</v>
      </c>
      <c r="AK297" s="102" t="s">
        <v>40</v>
      </c>
      <c r="AL297" s="101"/>
      <c r="AM297" s="101"/>
      <c r="AN297" s="102" t="s">
        <v>40</v>
      </c>
      <c r="AO297" s="102" t="s">
        <v>40</v>
      </c>
      <c r="AP297" s="102" t="s">
        <v>40</v>
      </c>
      <c r="AQ297" s="102" t="s">
        <v>40</v>
      </c>
      <c r="AR297" s="101"/>
    </row>
    <row r="298" spans="1:44" ht="21">
      <c r="A298" t="str">
        <f>VLOOKUP(Q298,'Rotas x Madrugada'!A:C,2,0)</f>
        <v>E</v>
      </c>
      <c r="B298" t="str">
        <f>VLOOKUP(Q298,'Rotas x Madrugada'!A:C,3,0)</f>
        <v>Não</v>
      </c>
      <c r="D298" s="19">
        <f t="shared" si="8"/>
        <v>46158</v>
      </c>
      <c r="E298" s="19">
        <f>IF(A298="RETIRA",Z298,VLOOKUP(Q298,'Rotas x Madrugada'!A:D,4,0))</f>
        <v>46147</v>
      </c>
      <c r="F298" s="19">
        <f>IF(A298="RETIRA",Z298,Z298+2)</f>
        <v>46158</v>
      </c>
      <c r="G298" s="19" t="str">
        <f>CONCATENATE(U298,"-",V298)</f>
        <v>INC08-TE12</v>
      </c>
      <c r="H298" s="19" t="str">
        <f t="shared" ca="1" si="9"/>
        <v>URGENTE</v>
      </c>
      <c r="I298" s="46">
        <f ca="1">Z298-$B$1</f>
        <v>-1</v>
      </c>
      <c r="J298" s="46">
        <f>VLOOKUP(G298,'D. Produção'!A:B,2,)</f>
        <v>2</v>
      </c>
      <c r="K298" s="87">
        <v>335418</v>
      </c>
      <c r="L298" s="88" t="s">
        <v>80</v>
      </c>
      <c r="M298" s="87">
        <v>2</v>
      </c>
      <c r="N298" s="87">
        <v>5452658</v>
      </c>
      <c r="O298" s="88" t="s">
        <v>35</v>
      </c>
      <c r="P298" s="88" t="s">
        <v>228</v>
      </c>
      <c r="Q298" s="88" t="s">
        <v>37</v>
      </c>
      <c r="R298" s="89">
        <v>2.4255</v>
      </c>
      <c r="S298" s="89">
        <v>48.51</v>
      </c>
      <c r="T298" s="87">
        <v>1</v>
      </c>
      <c r="U298" s="88" t="s">
        <v>63</v>
      </c>
      <c r="V298" s="88" t="s">
        <v>120</v>
      </c>
      <c r="W298" s="90">
        <v>1050</v>
      </c>
      <c r="X298" s="90">
        <v>2310</v>
      </c>
      <c r="Y298" s="91">
        <v>46153.426928900466</v>
      </c>
      <c r="Z298" s="92">
        <v>46156</v>
      </c>
      <c r="AA298" s="93"/>
      <c r="AB298" s="93"/>
      <c r="AC298" s="93"/>
      <c r="AD298" s="93"/>
      <c r="AE298" s="93"/>
      <c r="AF298" s="93"/>
      <c r="AG298" s="93"/>
      <c r="AH298" s="93"/>
      <c r="AI298" s="94" t="s">
        <v>40</v>
      </c>
      <c r="AJ298" s="94" t="s">
        <v>40</v>
      </c>
      <c r="AK298" s="94" t="s">
        <v>40</v>
      </c>
      <c r="AL298" s="93"/>
      <c r="AM298" s="93"/>
      <c r="AN298" s="94" t="s">
        <v>40</v>
      </c>
      <c r="AO298" s="94" t="s">
        <v>40</v>
      </c>
      <c r="AP298" s="94" t="s">
        <v>40</v>
      </c>
      <c r="AQ298" s="94" t="s">
        <v>40</v>
      </c>
      <c r="AR298" s="93"/>
    </row>
    <row r="299" spans="1:44" ht="21">
      <c r="A299" t="str">
        <f>VLOOKUP(Q299,'Rotas x Madrugada'!A:C,2,0)</f>
        <v>Retira</v>
      </c>
      <c r="B299" t="str">
        <f>VLOOKUP(Q299,'Rotas x Madrugada'!A:C,3,0)</f>
        <v>Não</v>
      </c>
      <c r="D299" s="19">
        <f t="shared" si="8"/>
        <v>46156</v>
      </c>
      <c r="E299" s="19">
        <f>IF(A299="RETIRA",Z299,VLOOKUP(Q299,'Rotas x Madrugada'!A:D,4,0))</f>
        <v>46156</v>
      </c>
      <c r="F299" s="19">
        <f>IF(A299="RETIRA",Z299,Z299+2)</f>
        <v>46156</v>
      </c>
      <c r="G299" s="19" t="str">
        <f>CONCATENATE(U299,"-",V299)</f>
        <v>MBI03-CC</v>
      </c>
      <c r="H299" s="19" t="str">
        <f t="shared" ca="1" si="9"/>
        <v>URGENTE</v>
      </c>
      <c r="I299" s="46">
        <f ca="1">Z299-$B$1</f>
        <v>-1</v>
      </c>
      <c r="J299" s="46">
        <f>VLOOKUP(G299,'D. Produção'!A:B,2,)</f>
        <v>1</v>
      </c>
      <c r="K299" s="95">
        <v>335441</v>
      </c>
      <c r="L299" s="96" t="s">
        <v>61</v>
      </c>
      <c r="M299" s="95">
        <v>1</v>
      </c>
      <c r="N299" s="95">
        <v>5452714</v>
      </c>
      <c r="O299" s="96" t="s">
        <v>35</v>
      </c>
      <c r="P299" s="96" t="s">
        <v>568</v>
      </c>
      <c r="Q299" s="96" t="s">
        <v>62</v>
      </c>
      <c r="R299" s="97">
        <v>0.26419999999999999</v>
      </c>
      <c r="S299" s="97">
        <v>1.9813000000000001</v>
      </c>
      <c r="T299" s="95">
        <v>1</v>
      </c>
      <c r="U299" s="96" t="s">
        <v>249</v>
      </c>
      <c r="V299" s="96" t="s">
        <v>236</v>
      </c>
      <c r="W299" s="98">
        <v>555</v>
      </c>
      <c r="X299" s="98">
        <v>476</v>
      </c>
      <c r="Y299" s="99">
        <v>46153.587637812503</v>
      </c>
      <c r="Z299" s="100">
        <v>46156</v>
      </c>
      <c r="AA299" s="101"/>
      <c r="AB299" s="101"/>
      <c r="AC299" s="102" t="s">
        <v>40</v>
      </c>
      <c r="AD299" s="102" t="s">
        <v>40</v>
      </c>
      <c r="AE299" s="102" t="s">
        <v>40</v>
      </c>
      <c r="AF299" s="102" t="s">
        <v>40</v>
      </c>
      <c r="AG299" s="102" t="s">
        <v>40</v>
      </c>
      <c r="AH299" s="102" t="s">
        <v>40</v>
      </c>
      <c r="AI299" s="102" t="s">
        <v>40</v>
      </c>
      <c r="AJ299" s="102" t="s">
        <v>40</v>
      </c>
      <c r="AK299" s="102" t="s">
        <v>40</v>
      </c>
      <c r="AL299" s="102" t="s">
        <v>40</v>
      </c>
      <c r="AM299" s="102" t="s">
        <v>40</v>
      </c>
      <c r="AN299" s="102" t="s">
        <v>40</v>
      </c>
      <c r="AO299" s="102" t="s">
        <v>40</v>
      </c>
      <c r="AP299" s="102" t="s">
        <v>40</v>
      </c>
      <c r="AQ299" s="102" t="s">
        <v>40</v>
      </c>
      <c r="AR299" s="101"/>
    </row>
    <row r="300" spans="1:44" ht="21">
      <c r="A300" t="str">
        <f>VLOOKUP(Q300,'Rotas x Madrugada'!A:C,2,0)</f>
        <v>Retira</v>
      </c>
      <c r="B300" t="str">
        <f>VLOOKUP(Q300,'Rotas x Madrugada'!A:C,3,0)</f>
        <v>Não</v>
      </c>
      <c r="D300" s="19">
        <f t="shared" si="8"/>
        <v>46156</v>
      </c>
      <c r="E300" s="19">
        <f>IF(A300="RETIRA",Z300,VLOOKUP(Q300,'Rotas x Madrugada'!A:D,4,0))</f>
        <v>46156</v>
      </c>
      <c r="F300" s="19">
        <f>IF(A300="RETIRA",Z300,Z300+2)</f>
        <v>46156</v>
      </c>
      <c r="G300" s="19" t="str">
        <f>CONCATENATE(U300,"-",V300)</f>
        <v>INC08-TF</v>
      </c>
      <c r="H300" s="19" t="str">
        <f t="shared" ca="1" si="9"/>
        <v>URGENTE</v>
      </c>
      <c r="I300" s="46">
        <f ca="1">Z300-$B$1</f>
        <v>-1</v>
      </c>
      <c r="J300" s="46">
        <f>VLOOKUP(G300,'D. Produção'!A:B,2,)</f>
        <v>2</v>
      </c>
      <c r="K300" s="87">
        <v>335441</v>
      </c>
      <c r="L300" s="88" t="s">
        <v>104</v>
      </c>
      <c r="M300" s="87">
        <v>13</v>
      </c>
      <c r="N300" s="87">
        <v>5452726</v>
      </c>
      <c r="O300" s="88" t="s">
        <v>35</v>
      </c>
      <c r="P300" s="88" t="s">
        <v>568</v>
      </c>
      <c r="Q300" s="88" t="s">
        <v>62</v>
      </c>
      <c r="R300" s="89">
        <v>1.3614999999999999</v>
      </c>
      <c r="S300" s="89">
        <v>27.2301</v>
      </c>
      <c r="T300" s="87">
        <v>1</v>
      </c>
      <c r="U300" s="88" t="s">
        <v>63</v>
      </c>
      <c r="V300" s="88" t="s">
        <v>96</v>
      </c>
      <c r="W300" s="90">
        <v>628</v>
      </c>
      <c r="X300" s="90">
        <v>2168</v>
      </c>
      <c r="Y300" s="91">
        <v>46153.587637812503</v>
      </c>
      <c r="Z300" s="92">
        <v>46156</v>
      </c>
      <c r="AA300" s="93"/>
      <c r="AB300" s="93"/>
      <c r="AC300" s="93"/>
      <c r="AD300" s="93"/>
      <c r="AE300" s="94" t="s">
        <v>40</v>
      </c>
      <c r="AF300" s="94" t="s">
        <v>40</v>
      </c>
      <c r="AG300" s="94" t="s">
        <v>40</v>
      </c>
      <c r="AH300" s="94" t="s">
        <v>40</v>
      </c>
      <c r="AI300" s="94" t="s">
        <v>40</v>
      </c>
      <c r="AJ300" s="94" t="s">
        <v>40</v>
      </c>
      <c r="AK300" s="94" t="s">
        <v>40</v>
      </c>
      <c r="AL300" s="93"/>
      <c r="AM300" s="93"/>
      <c r="AN300" s="94" t="s">
        <v>40</v>
      </c>
      <c r="AO300" s="94" t="s">
        <v>40</v>
      </c>
      <c r="AP300" s="94" t="s">
        <v>40</v>
      </c>
      <c r="AQ300" s="94" t="s">
        <v>40</v>
      </c>
      <c r="AR300" s="91">
        <v>46157.383548645834</v>
      </c>
    </row>
    <row r="301" spans="1:44">
      <c r="A301" t="str">
        <f>VLOOKUP(Q301,'Rotas x Madrugada'!A:C,2,0)</f>
        <v>D</v>
      </c>
      <c r="B301" t="str">
        <f>VLOOKUP(Q301,'Rotas x Madrugada'!A:C,3,0)</f>
        <v>Dep.</v>
      </c>
      <c r="D301" s="19">
        <f t="shared" si="8"/>
        <v>46158</v>
      </c>
      <c r="E301" s="19">
        <f>IF(A301="RETIRA",Z301,VLOOKUP(Q301,'Rotas x Madrugada'!A:D,4,0))</f>
        <v>46147</v>
      </c>
      <c r="F301" s="19">
        <f>IF(A301="RETIRA",Z301,Z301+2)</f>
        <v>46158</v>
      </c>
      <c r="G301" s="19" t="str">
        <f>CONCATENATE(U301,"-",V301)</f>
        <v>INC08-TF</v>
      </c>
      <c r="H301" s="19" t="str">
        <f t="shared" ca="1" si="9"/>
        <v>URGENTE</v>
      </c>
      <c r="I301" s="46">
        <f ca="1">Z301-$B$1</f>
        <v>-1</v>
      </c>
      <c r="J301" s="46">
        <f>VLOOKUP(G301,'D. Produção'!A:B,2,)</f>
        <v>2</v>
      </c>
      <c r="K301" s="95">
        <v>335502</v>
      </c>
      <c r="L301" s="96" t="s">
        <v>61</v>
      </c>
      <c r="M301" s="95">
        <v>1</v>
      </c>
      <c r="N301" s="95">
        <v>5453134</v>
      </c>
      <c r="O301" s="96" t="s">
        <v>35</v>
      </c>
      <c r="P301" s="96" t="s">
        <v>133</v>
      </c>
      <c r="Q301" s="96" t="s">
        <v>127</v>
      </c>
      <c r="R301" s="97">
        <v>0.44269999999999998</v>
      </c>
      <c r="S301" s="97">
        <v>8.8550000000000004</v>
      </c>
      <c r="T301" s="95">
        <v>1</v>
      </c>
      <c r="U301" s="96" t="s">
        <v>63</v>
      </c>
      <c r="V301" s="96" t="s">
        <v>96</v>
      </c>
      <c r="W301" s="98">
        <v>770</v>
      </c>
      <c r="X301" s="98">
        <v>575</v>
      </c>
      <c r="Y301" s="99">
        <v>46148.637197800927</v>
      </c>
      <c r="Z301" s="100">
        <v>46156</v>
      </c>
      <c r="AA301" s="101"/>
      <c r="AB301" s="101"/>
      <c r="AC301" s="101"/>
      <c r="AD301" s="101"/>
      <c r="AE301" s="102" t="s">
        <v>40</v>
      </c>
      <c r="AF301" s="102" t="s">
        <v>40</v>
      </c>
      <c r="AG301" s="102" t="s">
        <v>40</v>
      </c>
      <c r="AH301" s="102" t="s">
        <v>40</v>
      </c>
      <c r="AI301" s="102" t="s">
        <v>40</v>
      </c>
      <c r="AJ301" s="102" t="s">
        <v>40</v>
      </c>
      <c r="AK301" s="102" t="s">
        <v>40</v>
      </c>
      <c r="AL301" s="101"/>
      <c r="AM301" s="101"/>
      <c r="AN301" s="102" t="s">
        <v>40</v>
      </c>
      <c r="AO301" s="102" t="s">
        <v>40</v>
      </c>
      <c r="AP301" s="102" t="s">
        <v>40</v>
      </c>
      <c r="AQ301" s="102" t="s">
        <v>40</v>
      </c>
      <c r="AR301" s="101"/>
    </row>
    <row r="302" spans="1:44">
      <c r="A302" t="str">
        <f>VLOOKUP(Q302,'Rotas x Madrugada'!A:C,2,0)</f>
        <v>D</v>
      </c>
      <c r="B302" t="str">
        <f>VLOOKUP(Q302,'Rotas x Madrugada'!A:C,3,0)</f>
        <v>Dep.</v>
      </c>
      <c r="D302" s="19">
        <f t="shared" si="8"/>
        <v>46158</v>
      </c>
      <c r="E302" s="19">
        <f>IF(A302="RETIRA",Z302,VLOOKUP(Q302,'Rotas x Madrugada'!A:D,4,0))</f>
        <v>46147</v>
      </c>
      <c r="F302" s="19">
        <f>IF(A302="RETIRA",Z302,Z302+2)</f>
        <v>46158</v>
      </c>
      <c r="G302" s="19" t="str">
        <f>CONCATENATE(U302,"-",V302)</f>
        <v>INC08-FB</v>
      </c>
      <c r="H302" s="19" t="str">
        <f t="shared" ca="1" si="9"/>
        <v>URGENTE</v>
      </c>
      <c r="I302" s="46">
        <f ca="1">Z302-$B$1</f>
        <v>-1</v>
      </c>
      <c r="J302" s="46">
        <f>VLOOKUP(G302,'D. Produção'!A:B,2,)</f>
        <v>2</v>
      </c>
      <c r="K302" s="87">
        <v>335508</v>
      </c>
      <c r="L302" s="88" t="s">
        <v>61</v>
      </c>
      <c r="M302" s="87">
        <v>1</v>
      </c>
      <c r="N302" s="87">
        <v>5453156</v>
      </c>
      <c r="O302" s="88" t="s">
        <v>35</v>
      </c>
      <c r="P302" s="88" t="s">
        <v>133</v>
      </c>
      <c r="Q302" s="88" t="s">
        <v>127</v>
      </c>
      <c r="R302" s="89">
        <v>0.83020000000000005</v>
      </c>
      <c r="S302" s="89">
        <v>16.605</v>
      </c>
      <c r="T302" s="87">
        <v>1</v>
      </c>
      <c r="U302" s="88" t="s">
        <v>63</v>
      </c>
      <c r="V302" s="88" t="s">
        <v>64</v>
      </c>
      <c r="W302" s="90">
        <v>450</v>
      </c>
      <c r="X302" s="90">
        <v>1845</v>
      </c>
      <c r="Y302" s="91">
        <v>46153.576569525459</v>
      </c>
      <c r="Z302" s="92">
        <v>46156</v>
      </c>
      <c r="AA302" s="93"/>
      <c r="AB302" s="93"/>
      <c r="AC302" s="93"/>
      <c r="AD302" s="93"/>
      <c r="AE302" s="94" t="s">
        <v>40</v>
      </c>
      <c r="AF302" s="94" t="s">
        <v>40</v>
      </c>
      <c r="AG302" s="94" t="s">
        <v>40</v>
      </c>
      <c r="AH302" s="94" t="s">
        <v>40</v>
      </c>
      <c r="AI302" s="94" t="s">
        <v>40</v>
      </c>
      <c r="AJ302" s="94" t="s">
        <v>40</v>
      </c>
      <c r="AK302" s="94" t="s">
        <v>40</v>
      </c>
      <c r="AL302" s="94" t="s">
        <v>40</v>
      </c>
      <c r="AM302" s="93"/>
      <c r="AN302" s="94" t="s">
        <v>40</v>
      </c>
      <c r="AO302" s="94" t="s">
        <v>40</v>
      </c>
      <c r="AP302" s="94" t="s">
        <v>40</v>
      </c>
      <c r="AQ302" s="94" t="s">
        <v>40</v>
      </c>
      <c r="AR302" s="93"/>
    </row>
    <row r="303" spans="1:44">
      <c r="A303" t="str">
        <f>VLOOKUP(Q303,'Rotas x Madrugada'!A:C,2,0)</f>
        <v>I</v>
      </c>
      <c r="B303" t="str">
        <f>VLOOKUP(Q303,'Rotas x Madrugada'!A:C,3,0)</f>
        <v>Não</v>
      </c>
      <c r="D303" s="19">
        <f t="shared" si="8"/>
        <v>46158</v>
      </c>
      <c r="E303" s="19">
        <f>IF(A303="RETIRA",Z303,VLOOKUP(Q303,'Rotas x Madrugada'!A:D,4,0))</f>
        <v>46147</v>
      </c>
      <c r="F303" s="19">
        <f>IF(A303="RETIRA",Z303,Z303+2)</f>
        <v>46158</v>
      </c>
      <c r="G303" s="19" t="str">
        <f>CONCATENATE(U303,"-",V303)</f>
        <v>INC08-TE16</v>
      </c>
      <c r="H303" s="19" t="str">
        <f t="shared" ca="1" si="9"/>
        <v>URGENTE</v>
      </c>
      <c r="I303" s="46">
        <f ca="1">Z303-$B$1</f>
        <v>-1</v>
      </c>
      <c r="J303" s="46">
        <f>VLOOKUP(G303,'D. Produção'!A:B,2,)</f>
        <v>2</v>
      </c>
      <c r="K303" s="95">
        <v>335511</v>
      </c>
      <c r="L303" s="96" t="s">
        <v>78</v>
      </c>
      <c r="M303" s="95">
        <v>1</v>
      </c>
      <c r="N303" s="95">
        <v>5453162</v>
      </c>
      <c r="O303" s="96" t="s">
        <v>35</v>
      </c>
      <c r="P303" s="96" t="s">
        <v>187</v>
      </c>
      <c r="Q303" s="96" t="s">
        <v>130</v>
      </c>
      <c r="R303" s="97">
        <v>1.6912</v>
      </c>
      <c r="S303" s="97">
        <v>33.8247</v>
      </c>
      <c r="T303" s="95">
        <v>1</v>
      </c>
      <c r="U303" s="96" t="s">
        <v>63</v>
      </c>
      <c r="V303" s="96" t="s">
        <v>123</v>
      </c>
      <c r="W303" s="98">
        <v>819</v>
      </c>
      <c r="X303" s="98">
        <v>2065</v>
      </c>
      <c r="Y303" s="99">
        <v>46150.622148495371</v>
      </c>
      <c r="Z303" s="100">
        <v>46156</v>
      </c>
      <c r="AA303" s="101"/>
      <c r="AB303" s="101"/>
      <c r="AC303" s="101"/>
      <c r="AD303" s="101"/>
      <c r="AE303" s="101"/>
      <c r="AF303" s="101"/>
      <c r="AG303" s="101"/>
      <c r="AH303" s="101"/>
      <c r="AI303" s="102" t="s">
        <v>40</v>
      </c>
      <c r="AJ303" s="102" t="s">
        <v>40</v>
      </c>
      <c r="AK303" s="102" t="s">
        <v>40</v>
      </c>
      <c r="AL303" s="101"/>
      <c r="AM303" s="101"/>
      <c r="AN303" s="102" t="s">
        <v>40</v>
      </c>
      <c r="AO303" s="102" t="s">
        <v>40</v>
      </c>
      <c r="AP303" s="102" t="s">
        <v>40</v>
      </c>
      <c r="AQ303" s="102" t="s">
        <v>40</v>
      </c>
      <c r="AR303" s="101"/>
    </row>
    <row r="304" spans="1:44" ht="21">
      <c r="A304" t="str">
        <f>VLOOKUP(Q304,'Rotas x Madrugada'!A:C,2,0)</f>
        <v>I</v>
      </c>
      <c r="B304" t="str">
        <f>VLOOKUP(Q304,'Rotas x Madrugada'!A:C,3,0)</f>
        <v>Não</v>
      </c>
      <c r="D304" s="19">
        <f t="shared" si="8"/>
        <v>46158</v>
      </c>
      <c r="E304" s="19">
        <f>IF(A304="RETIRA",Z304,VLOOKUP(Q304,'Rotas x Madrugada'!A:D,4,0))</f>
        <v>46147</v>
      </c>
      <c r="F304" s="19">
        <f>IF(A304="RETIRA",Z304,Z304+2)</f>
        <v>46158</v>
      </c>
      <c r="G304" s="19" t="str">
        <f>CONCATENATE(U304,"-",V304)</f>
        <v>INC08-TFQ</v>
      </c>
      <c r="H304" s="19" t="e">
        <f t="shared" ca="1" si="9"/>
        <v>#N/A</v>
      </c>
      <c r="I304" s="46">
        <f ca="1">Z304-$B$1</f>
        <v>-1</v>
      </c>
      <c r="J304" s="46" t="e">
        <f>VLOOKUP(G304,'D. Produção'!A:B,2,)</f>
        <v>#N/A</v>
      </c>
      <c r="K304" s="87">
        <v>335515</v>
      </c>
      <c r="L304" s="88" t="s">
        <v>61</v>
      </c>
      <c r="M304" s="87">
        <v>1</v>
      </c>
      <c r="N304" s="87">
        <v>5453184</v>
      </c>
      <c r="O304" s="88" t="s">
        <v>35</v>
      </c>
      <c r="P304" s="88" t="s">
        <v>496</v>
      </c>
      <c r="Q304" s="88" t="s">
        <v>130</v>
      </c>
      <c r="R304" s="89">
        <v>3.6680000000000001</v>
      </c>
      <c r="S304" s="89">
        <v>73.36</v>
      </c>
      <c r="T304" s="87">
        <v>1</v>
      </c>
      <c r="U304" s="88" t="s">
        <v>63</v>
      </c>
      <c r="V304" s="88" t="s">
        <v>166</v>
      </c>
      <c r="W304" s="90">
        <v>2000</v>
      </c>
      <c r="X304" s="90">
        <v>1834</v>
      </c>
      <c r="Y304" s="91">
        <v>46153.478231168985</v>
      </c>
      <c r="Z304" s="92">
        <v>46156</v>
      </c>
      <c r="AA304" s="93"/>
      <c r="AB304" s="93"/>
      <c r="AC304" s="93"/>
      <c r="AD304" s="93"/>
      <c r="AE304" s="93"/>
      <c r="AF304" s="93"/>
      <c r="AG304" s="94" t="s">
        <v>40</v>
      </c>
      <c r="AH304" s="94" t="s">
        <v>40</v>
      </c>
      <c r="AI304" s="94" t="s">
        <v>40</v>
      </c>
      <c r="AJ304" s="94" t="s">
        <v>40</v>
      </c>
      <c r="AK304" s="94" t="s">
        <v>40</v>
      </c>
      <c r="AL304" s="93"/>
      <c r="AM304" s="93"/>
      <c r="AN304" s="94" t="s">
        <v>40</v>
      </c>
      <c r="AO304" s="94" t="s">
        <v>40</v>
      </c>
      <c r="AP304" s="94" t="s">
        <v>40</v>
      </c>
      <c r="AQ304" s="94" t="s">
        <v>40</v>
      </c>
      <c r="AR304" s="93"/>
    </row>
    <row r="305" spans="1:44" ht="21">
      <c r="A305" t="str">
        <f>VLOOKUP(Q305,'Rotas x Madrugada'!A:C,2,0)</f>
        <v>I</v>
      </c>
      <c r="B305" t="str">
        <f>VLOOKUP(Q305,'Rotas x Madrugada'!A:C,3,0)</f>
        <v>Não</v>
      </c>
      <c r="D305" s="19">
        <f t="shared" si="8"/>
        <v>46158</v>
      </c>
      <c r="E305" s="19">
        <f>IF(A305="RETIRA",Z305,VLOOKUP(Q305,'Rotas x Madrugada'!A:D,4,0))</f>
        <v>46147</v>
      </c>
      <c r="F305" s="19">
        <f>IF(A305="RETIRA",Z305,Z305+2)</f>
        <v>46158</v>
      </c>
      <c r="G305" s="19" t="str">
        <f>CONCATENATE(U305,"-",V305)</f>
        <v>INC08-TFQ</v>
      </c>
      <c r="H305" s="19" t="e">
        <f t="shared" ca="1" si="9"/>
        <v>#N/A</v>
      </c>
      <c r="I305" s="46">
        <f ca="1">Z305-$B$1</f>
        <v>-1</v>
      </c>
      <c r="J305" s="46" t="e">
        <f>VLOOKUP(G305,'D. Produção'!A:B,2,)</f>
        <v>#N/A</v>
      </c>
      <c r="K305" s="95">
        <v>335516</v>
      </c>
      <c r="L305" s="96" t="s">
        <v>61</v>
      </c>
      <c r="M305" s="95">
        <v>1</v>
      </c>
      <c r="N305" s="95">
        <v>5453185</v>
      </c>
      <c r="O305" s="96" t="s">
        <v>35</v>
      </c>
      <c r="P305" s="96" t="s">
        <v>496</v>
      </c>
      <c r="Q305" s="96" t="s">
        <v>130</v>
      </c>
      <c r="R305" s="97">
        <v>1.8580000000000001</v>
      </c>
      <c r="S305" s="97">
        <v>37.159999999999997</v>
      </c>
      <c r="T305" s="95">
        <v>1</v>
      </c>
      <c r="U305" s="96" t="s">
        <v>63</v>
      </c>
      <c r="V305" s="96" t="s">
        <v>166</v>
      </c>
      <c r="W305" s="98">
        <v>2000</v>
      </c>
      <c r="X305" s="98">
        <v>929</v>
      </c>
      <c r="Y305" s="99">
        <v>46153.478231793983</v>
      </c>
      <c r="Z305" s="100">
        <v>46156</v>
      </c>
      <c r="AA305" s="101"/>
      <c r="AB305" s="101"/>
      <c r="AC305" s="101"/>
      <c r="AD305" s="101"/>
      <c r="AE305" s="101"/>
      <c r="AF305" s="101"/>
      <c r="AG305" s="102" t="s">
        <v>40</v>
      </c>
      <c r="AH305" s="102" t="s">
        <v>40</v>
      </c>
      <c r="AI305" s="102" t="s">
        <v>40</v>
      </c>
      <c r="AJ305" s="102" t="s">
        <v>40</v>
      </c>
      <c r="AK305" s="102" t="s">
        <v>40</v>
      </c>
      <c r="AL305" s="101"/>
      <c r="AM305" s="101"/>
      <c r="AN305" s="102" t="s">
        <v>40</v>
      </c>
      <c r="AO305" s="102" t="s">
        <v>40</v>
      </c>
      <c r="AP305" s="102" t="s">
        <v>40</v>
      </c>
      <c r="AQ305" s="102" t="s">
        <v>40</v>
      </c>
      <c r="AR305" s="101"/>
    </row>
    <row r="306" spans="1:44" ht="21">
      <c r="A306" t="str">
        <f>VLOOKUP(Q306,'Rotas x Madrugada'!A:C,2,0)</f>
        <v>I</v>
      </c>
      <c r="B306" t="str">
        <f>VLOOKUP(Q306,'Rotas x Madrugada'!A:C,3,0)</f>
        <v>Não</v>
      </c>
      <c r="D306" s="19">
        <f t="shared" si="8"/>
        <v>46158</v>
      </c>
      <c r="E306" s="19">
        <f>IF(A306="RETIRA",Z306,VLOOKUP(Q306,'Rotas x Madrugada'!A:D,4,0))</f>
        <v>46147</v>
      </c>
      <c r="F306" s="19">
        <f>IF(A306="RETIRA",Z306,Z306+2)</f>
        <v>46158</v>
      </c>
      <c r="G306" s="19" t="str">
        <f>CONCATENATE(U306,"-",V306)</f>
        <v>INC08-TE12</v>
      </c>
      <c r="H306" s="19" t="str">
        <f t="shared" ca="1" si="9"/>
        <v>URGENTE</v>
      </c>
      <c r="I306" s="46">
        <f ca="1">Z306-$B$1</f>
        <v>-1</v>
      </c>
      <c r="J306" s="46">
        <f>VLOOKUP(G306,'D. Produção'!A:B,2,)</f>
        <v>2</v>
      </c>
      <c r="K306" s="87">
        <v>335519</v>
      </c>
      <c r="L306" s="88" t="s">
        <v>78</v>
      </c>
      <c r="M306" s="87">
        <v>1</v>
      </c>
      <c r="N306" s="87">
        <v>5453191</v>
      </c>
      <c r="O306" s="88" t="s">
        <v>35</v>
      </c>
      <c r="P306" s="88" t="s">
        <v>496</v>
      </c>
      <c r="Q306" s="88" t="s">
        <v>130</v>
      </c>
      <c r="R306" s="89">
        <v>1.2284999999999999</v>
      </c>
      <c r="S306" s="89">
        <v>24.57</v>
      </c>
      <c r="T306" s="87">
        <v>1</v>
      </c>
      <c r="U306" s="88" t="s">
        <v>63</v>
      </c>
      <c r="V306" s="88" t="s">
        <v>120</v>
      </c>
      <c r="W306" s="90">
        <v>650</v>
      </c>
      <c r="X306" s="90">
        <v>1890</v>
      </c>
      <c r="Y306" s="91">
        <v>46153.478228437503</v>
      </c>
      <c r="Z306" s="92">
        <v>46156</v>
      </c>
      <c r="AA306" s="93"/>
      <c r="AB306" s="93"/>
      <c r="AC306" s="93"/>
      <c r="AD306" s="93"/>
      <c r="AE306" s="93"/>
      <c r="AF306" s="93"/>
      <c r="AG306" s="93"/>
      <c r="AH306" s="93"/>
      <c r="AI306" s="94" t="s">
        <v>40</v>
      </c>
      <c r="AJ306" s="94" t="s">
        <v>40</v>
      </c>
      <c r="AK306" s="94" t="s">
        <v>40</v>
      </c>
      <c r="AL306" s="93"/>
      <c r="AM306" s="93"/>
      <c r="AN306" s="94" t="s">
        <v>40</v>
      </c>
      <c r="AO306" s="94" t="s">
        <v>40</v>
      </c>
      <c r="AP306" s="94" t="s">
        <v>40</v>
      </c>
      <c r="AQ306" s="94" t="s">
        <v>40</v>
      </c>
      <c r="AR306" s="93"/>
    </row>
    <row r="307" spans="1:44" ht="21">
      <c r="A307" t="str">
        <f>VLOOKUP(Q307,'Rotas x Madrugada'!A:C,2,0)</f>
        <v>I</v>
      </c>
      <c r="B307" t="str">
        <f>VLOOKUP(Q307,'Rotas x Madrugada'!A:C,3,0)</f>
        <v>Não</v>
      </c>
      <c r="D307" s="19">
        <f t="shared" si="8"/>
        <v>46158</v>
      </c>
      <c r="E307" s="19">
        <f>IF(A307="RETIRA",Z307,VLOOKUP(Q307,'Rotas x Madrugada'!A:D,4,0))</f>
        <v>46147</v>
      </c>
      <c r="F307" s="19">
        <f>IF(A307="RETIRA",Z307,Z307+2)</f>
        <v>46158</v>
      </c>
      <c r="G307" s="19" t="str">
        <f>CONCATENATE(U307,"-",V307)</f>
        <v>INC08-TF</v>
      </c>
      <c r="H307" s="19" t="str">
        <f t="shared" ca="1" si="9"/>
        <v>URGENTE</v>
      </c>
      <c r="I307" s="46">
        <f ca="1">Z307-$B$1</f>
        <v>-1</v>
      </c>
      <c r="J307" s="46">
        <f>VLOOKUP(G307,'D. Produção'!A:B,2,)</f>
        <v>2</v>
      </c>
      <c r="K307" s="95">
        <v>335519</v>
      </c>
      <c r="L307" s="96" t="s">
        <v>80</v>
      </c>
      <c r="M307" s="95">
        <v>2</v>
      </c>
      <c r="N307" s="95">
        <v>5453192</v>
      </c>
      <c r="O307" s="96" t="s">
        <v>35</v>
      </c>
      <c r="P307" s="96" t="s">
        <v>496</v>
      </c>
      <c r="Q307" s="96" t="s">
        <v>130</v>
      </c>
      <c r="R307" s="97">
        <v>1.0175000000000001</v>
      </c>
      <c r="S307" s="97">
        <v>20.350000000000001</v>
      </c>
      <c r="T307" s="95">
        <v>1</v>
      </c>
      <c r="U307" s="96" t="s">
        <v>63</v>
      </c>
      <c r="V307" s="96" t="s">
        <v>96</v>
      </c>
      <c r="W307" s="98">
        <v>550</v>
      </c>
      <c r="X307" s="98">
        <v>1850</v>
      </c>
      <c r="Y307" s="99">
        <v>46153.478228437503</v>
      </c>
      <c r="Z307" s="100">
        <v>46156</v>
      </c>
      <c r="AA307" s="101"/>
      <c r="AB307" s="101"/>
      <c r="AC307" s="101"/>
      <c r="AD307" s="101"/>
      <c r="AE307" s="102" t="s">
        <v>40</v>
      </c>
      <c r="AF307" s="102" t="s">
        <v>40</v>
      </c>
      <c r="AG307" s="102" t="s">
        <v>40</v>
      </c>
      <c r="AH307" s="102" t="s">
        <v>40</v>
      </c>
      <c r="AI307" s="102" t="s">
        <v>40</v>
      </c>
      <c r="AJ307" s="102" t="s">
        <v>40</v>
      </c>
      <c r="AK307" s="102" t="s">
        <v>40</v>
      </c>
      <c r="AL307" s="101"/>
      <c r="AM307" s="101"/>
      <c r="AN307" s="102" t="s">
        <v>40</v>
      </c>
      <c r="AO307" s="102" t="s">
        <v>40</v>
      </c>
      <c r="AP307" s="102" t="s">
        <v>40</v>
      </c>
      <c r="AQ307" s="102" t="s">
        <v>40</v>
      </c>
      <c r="AR307" s="101"/>
    </row>
    <row r="308" spans="1:44" ht="21">
      <c r="A308" t="str">
        <f>VLOOKUP(Q308,'Rotas x Madrugada'!A:C,2,0)</f>
        <v>I</v>
      </c>
      <c r="B308" t="str">
        <f>VLOOKUP(Q308,'Rotas x Madrugada'!A:C,3,0)</f>
        <v>Não</v>
      </c>
      <c r="D308" s="19">
        <f t="shared" si="8"/>
        <v>46158</v>
      </c>
      <c r="E308" s="19">
        <f>IF(A308="RETIRA",Z308,VLOOKUP(Q308,'Rotas x Madrugada'!A:D,4,0))</f>
        <v>46147</v>
      </c>
      <c r="F308" s="19">
        <f>IF(A308="RETIRA",Z308,Z308+2)</f>
        <v>46158</v>
      </c>
      <c r="G308" s="19" t="str">
        <f>CONCATENATE(U308,"-",V308)</f>
        <v>INC08-TE12</v>
      </c>
      <c r="H308" s="19" t="str">
        <f t="shared" ca="1" si="9"/>
        <v>URGENTE</v>
      </c>
      <c r="I308" s="46">
        <f ca="1">Z308-$B$1</f>
        <v>-1</v>
      </c>
      <c r="J308" s="46">
        <f>VLOOKUP(G308,'D. Produção'!A:B,2,)</f>
        <v>2</v>
      </c>
      <c r="K308" s="87">
        <v>335522</v>
      </c>
      <c r="L308" s="88" t="s">
        <v>78</v>
      </c>
      <c r="M308" s="87">
        <v>1</v>
      </c>
      <c r="N308" s="87">
        <v>5453196</v>
      </c>
      <c r="O308" s="88" t="s">
        <v>35</v>
      </c>
      <c r="P308" s="88" t="s">
        <v>496</v>
      </c>
      <c r="Q308" s="88" t="s">
        <v>130</v>
      </c>
      <c r="R308" s="89">
        <v>1.4175</v>
      </c>
      <c r="S308" s="89">
        <v>28.35</v>
      </c>
      <c r="T308" s="87">
        <v>1</v>
      </c>
      <c r="U308" s="88" t="s">
        <v>63</v>
      </c>
      <c r="V308" s="88" t="s">
        <v>120</v>
      </c>
      <c r="W308" s="90">
        <v>750</v>
      </c>
      <c r="X308" s="90">
        <v>1890</v>
      </c>
      <c r="Y308" s="91">
        <v>46153.478229131942</v>
      </c>
      <c r="Z308" s="92">
        <v>46156</v>
      </c>
      <c r="AA308" s="93"/>
      <c r="AB308" s="93"/>
      <c r="AC308" s="93"/>
      <c r="AD308" s="93"/>
      <c r="AE308" s="93"/>
      <c r="AF308" s="93"/>
      <c r="AG308" s="93"/>
      <c r="AH308" s="93"/>
      <c r="AI308" s="94" t="s">
        <v>40</v>
      </c>
      <c r="AJ308" s="94" t="s">
        <v>40</v>
      </c>
      <c r="AK308" s="94" t="s">
        <v>40</v>
      </c>
      <c r="AL308" s="93"/>
      <c r="AM308" s="93"/>
      <c r="AN308" s="94" t="s">
        <v>40</v>
      </c>
      <c r="AO308" s="94" t="s">
        <v>40</v>
      </c>
      <c r="AP308" s="94" t="s">
        <v>40</v>
      </c>
      <c r="AQ308" s="94" t="s">
        <v>40</v>
      </c>
      <c r="AR308" s="93"/>
    </row>
    <row r="309" spans="1:44" ht="21">
      <c r="A309" t="str">
        <f>VLOOKUP(Q309,'Rotas x Madrugada'!A:C,2,0)</f>
        <v>I</v>
      </c>
      <c r="B309" t="str">
        <f>VLOOKUP(Q309,'Rotas x Madrugada'!A:C,3,0)</f>
        <v>Não</v>
      </c>
      <c r="D309" s="19">
        <f t="shared" si="8"/>
        <v>46158</v>
      </c>
      <c r="E309" s="19">
        <f>IF(A309="RETIRA",Z309,VLOOKUP(Q309,'Rotas x Madrugada'!A:D,4,0))</f>
        <v>46147</v>
      </c>
      <c r="F309" s="19">
        <f>IF(A309="RETIRA",Z309,Z309+2)</f>
        <v>46158</v>
      </c>
      <c r="G309" s="19" t="str">
        <f>CONCATENATE(U309,"-",V309)</f>
        <v>INC08-TF</v>
      </c>
      <c r="H309" s="19" t="str">
        <f t="shared" ca="1" si="9"/>
        <v>URGENTE</v>
      </c>
      <c r="I309" s="46">
        <f ca="1">Z309-$B$1</f>
        <v>-1</v>
      </c>
      <c r="J309" s="46">
        <f>VLOOKUP(G309,'D. Produção'!A:B,2,)</f>
        <v>2</v>
      </c>
      <c r="K309" s="95">
        <v>335522</v>
      </c>
      <c r="L309" s="96" t="s">
        <v>80</v>
      </c>
      <c r="M309" s="95">
        <v>2</v>
      </c>
      <c r="N309" s="95">
        <v>5453197</v>
      </c>
      <c r="O309" s="96" t="s">
        <v>35</v>
      </c>
      <c r="P309" s="96" t="s">
        <v>496</v>
      </c>
      <c r="Q309" s="96" t="s">
        <v>130</v>
      </c>
      <c r="R309" s="97">
        <v>1.3875</v>
      </c>
      <c r="S309" s="97">
        <v>27.75</v>
      </c>
      <c r="T309" s="95">
        <v>1</v>
      </c>
      <c r="U309" s="96" t="s">
        <v>63</v>
      </c>
      <c r="V309" s="96" t="s">
        <v>96</v>
      </c>
      <c r="W309" s="98">
        <v>750</v>
      </c>
      <c r="X309" s="98">
        <v>1850</v>
      </c>
      <c r="Y309" s="99">
        <v>46153.478229131942</v>
      </c>
      <c r="Z309" s="100">
        <v>46156</v>
      </c>
      <c r="AA309" s="101"/>
      <c r="AB309" s="101"/>
      <c r="AC309" s="101"/>
      <c r="AD309" s="101"/>
      <c r="AE309" s="102" t="s">
        <v>40</v>
      </c>
      <c r="AF309" s="102" t="s">
        <v>40</v>
      </c>
      <c r="AG309" s="102" t="s">
        <v>40</v>
      </c>
      <c r="AH309" s="102" t="s">
        <v>40</v>
      </c>
      <c r="AI309" s="102" t="s">
        <v>40</v>
      </c>
      <c r="AJ309" s="102" t="s">
        <v>40</v>
      </c>
      <c r="AK309" s="102" t="s">
        <v>40</v>
      </c>
      <c r="AL309" s="101"/>
      <c r="AM309" s="101"/>
      <c r="AN309" s="102" t="s">
        <v>40</v>
      </c>
      <c r="AO309" s="102" t="s">
        <v>40</v>
      </c>
      <c r="AP309" s="102" t="s">
        <v>40</v>
      </c>
      <c r="AQ309" s="102" t="s">
        <v>40</v>
      </c>
      <c r="AR309" s="101"/>
    </row>
    <row r="310" spans="1:44" ht="21">
      <c r="A310" t="str">
        <f>VLOOKUP(Q310,'Rotas x Madrugada'!A:C,2,0)</f>
        <v>I</v>
      </c>
      <c r="B310" t="str">
        <f>VLOOKUP(Q310,'Rotas x Madrugada'!A:C,3,0)</f>
        <v>Não</v>
      </c>
      <c r="D310" s="19">
        <f t="shared" si="8"/>
        <v>46158</v>
      </c>
      <c r="E310" s="19">
        <f>IF(A310="RETIRA",Z310,VLOOKUP(Q310,'Rotas x Madrugada'!A:D,4,0))</f>
        <v>46147</v>
      </c>
      <c r="F310" s="19">
        <f>IF(A310="RETIRA",Z310,Z310+2)</f>
        <v>46158</v>
      </c>
      <c r="G310" s="19" t="str">
        <f>CONCATENATE(U310,"-",V310)</f>
        <v>INC08-TE12</v>
      </c>
      <c r="H310" s="19" t="str">
        <f t="shared" ca="1" si="9"/>
        <v>URGENTE</v>
      </c>
      <c r="I310" s="46">
        <f ca="1">Z310-$B$1</f>
        <v>-1</v>
      </c>
      <c r="J310" s="46">
        <f>VLOOKUP(G310,'D. Produção'!A:B,2,)</f>
        <v>2</v>
      </c>
      <c r="K310" s="87">
        <v>335524</v>
      </c>
      <c r="L310" s="88" t="s">
        <v>78</v>
      </c>
      <c r="M310" s="87">
        <v>1</v>
      </c>
      <c r="N310" s="87">
        <v>5453211</v>
      </c>
      <c r="O310" s="88" t="s">
        <v>35</v>
      </c>
      <c r="P310" s="88" t="s">
        <v>496</v>
      </c>
      <c r="Q310" s="88" t="s">
        <v>130</v>
      </c>
      <c r="R310" s="89">
        <v>1.2284999999999999</v>
      </c>
      <c r="S310" s="89">
        <v>24.57</v>
      </c>
      <c r="T310" s="87">
        <v>1</v>
      </c>
      <c r="U310" s="88" t="s">
        <v>63</v>
      </c>
      <c r="V310" s="88" t="s">
        <v>120</v>
      </c>
      <c r="W310" s="90">
        <v>650</v>
      </c>
      <c r="X310" s="90">
        <v>1890</v>
      </c>
      <c r="Y310" s="91">
        <v>46153.47822971065</v>
      </c>
      <c r="Z310" s="92">
        <v>46156</v>
      </c>
      <c r="AA310" s="93"/>
      <c r="AB310" s="93"/>
      <c r="AC310" s="93"/>
      <c r="AD310" s="93"/>
      <c r="AE310" s="93"/>
      <c r="AF310" s="93"/>
      <c r="AG310" s="93"/>
      <c r="AH310" s="93"/>
      <c r="AI310" s="94" t="s">
        <v>40</v>
      </c>
      <c r="AJ310" s="94" t="s">
        <v>40</v>
      </c>
      <c r="AK310" s="94" t="s">
        <v>40</v>
      </c>
      <c r="AL310" s="93"/>
      <c r="AM310" s="93"/>
      <c r="AN310" s="94" t="s">
        <v>40</v>
      </c>
      <c r="AO310" s="94" t="s">
        <v>40</v>
      </c>
      <c r="AP310" s="94" t="s">
        <v>40</v>
      </c>
      <c r="AQ310" s="94" t="s">
        <v>40</v>
      </c>
      <c r="AR310" s="93"/>
    </row>
    <row r="311" spans="1:44" ht="21">
      <c r="A311" t="str">
        <f>VLOOKUP(Q311,'Rotas x Madrugada'!A:C,2,0)</f>
        <v>I</v>
      </c>
      <c r="B311" t="str">
        <f>VLOOKUP(Q311,'Rotas x Madrugada'!A:C,3,0)</f>
        <v>Não</v>
      </c>
      <c r="D311" s="19">
        <f t="shared" si="8"/>
        <v>46158</v>
      </c>
      <c r="E311" s="19">
        <f>IF(A311="RETIRA",Z311,VLOOKUP(Q311,'Rotas x Madrugada'!A:D,4,0))</f>
        <v>46147</v>
      </c>
      <c r="F311" s="19">
        <f>IF(A311="RETIRA",Z311,Z311+2)</f>
        <v>46158</v>
      </c>
      <c r="G311" s="19" t="str">
        <f>CONCATENATE(U311,"-",V311)</f>
        <v>INC08-TF</v>
      </c>
      <c r="H311" s="19" t="str">
        <f t="shared" ca="1" si="9"/>
        <v>URGENTE</v>
      </c>
      <c r="I311" s="46">
        <f ca="1">Z311-$B$1</f>
        <v>-1</v>
      </c>
      <c r="J311" s="46">
        <f>VLOOKUP(G311,'D. Produção'!A:B,2,)</f>
        <v>2</v>
      </c>
      <c r="K311" s="95">
        <v>335524</v>
      </c>
      <c r="L311" s="96" t="s">
        <v>80</v>
      </c>
      <c r="M311" s="95">
        <v>2</v>
      </c>
      <c r="N311" s="95">
        <v>5453212</v>
      </c>
      <c r="O311" s="96" t="s">
        <v>35</v>
      </c>
      <c r="P311" s="96" t="s">
        <v>496</v>
      </c>
      <c r="Q311" s="96" t="s">
        <v>130</v>
      </c>
      <c r="R311" s="97">
        <v>1.2024999999999999</v>
      </c>
      <c r="S311" s="97">
        <v>24.05</v>
      </c>
      <c r="T311" s="95">
        <v>1</v>
      </c>
      <c r="U311" s="96" t="s">
        <v>63</v>
      </c>
      <c r="V311" s="96" t="s">
        <v>96</v>
      </c>
      <c r="W311" s="98">
        <v>650</v>
      </c>
      <c r="X311" s="98">
        <v>1850</v>
      </c>
      <c r="Y311" s="99">
        <v>46153.47822971065</v>
      </c>
      <c r="Z311" s="100">
        <v>46156</v>
      </c>
      <c r="AA311" s="101"/>
      <c r="AB311" s="101"/>
      <c r="AC311" s="101"/>
      <c r="AD311" s="101"/>
      <c r="AE311" s="102" t="s">
        <v>40</v>
      </c>
      <c r="AF311" s="102" t="s">
        <v>40</v>
      </c>
      <c r="AG311" s="102" t="s">
        <v>40</v>
      </c>
      <c r="AH311" s="102" t="s">
        <v>40</v>
      </c>
      <c r="AI311" s="102" t="s">
        <v>40</v>
      </c>
      <c r="AJ311" s="102" t="s">
        <v>40</v>
      </c>
      <c r="AK311" s="102" t="s">
        <v>40</v>
      </c>
      <c r="AL311" s="101"/>
      <c r="AM311" s="101"/>
      <c r="AN311" s="102" t="s">
        <v>40</v>
      </c>
      <c r="AO311" s="102" t="s">
        <v>40</v>
      </c>
      <c r="AP311" s="102" t="s">
        <v>40</v>
      </c>
      <c r="AQ311" s="102" t="s">
        <v>40</v>
      </c>
      <c r="AR311" s="101"/>
    </row>
    <row r="312" spans="1:44" ht="21">
      <c r="A312" t="str">
        <f>VLOOKUP(Q312,'Rotas x Madrugada'!A:C,2,0)</f>
        <v>I</v>
      </c>
      <c r="B312" t="str">
        <f>VLOOKUP(Q312,'Rotas x Madrugada'!A:C,3,0)</f>
        <v>Não</v>
      </c>
      <c r="D312" s="19">
        <f t="shared" si="8"/>
        <v>46158</v>
      </c>
      <c r="E312" s="19">
        <f>IF(A312="RETIRA",Z312,VLOOKUP(Q312,'Rotas x Madrugada'!A:D,4,0))</f>
        <v>46147</v>
      </c>
      <c r="F312" s="19">
        <f>IF(A312="RETIRA",Z312,Z312+2)</f>
        <v>46158</v>
      </c>
      <c r="G312" s="19" t="str">
        <f>CONCATENATE(U312,"-",V312)</f>
        <v>INC08-TF</v>
      </c>
      <c r="H312" s="19" t="str">
        <f t="shared" ca="1" si="9"/>
        <v>URGENTE</v>
      </c>
      <c r="I312" s="46">
        <f ca="1">Z312-$B$1</f>
        <v>-1</v>
      </c>
      <c r="J312" s="46">
        <f>VLOOKUP(G312,'D. Produção'!A:B,2,)</f>
        <v>2</v>
      </c>
      <c r="K312" s="87">
        <v>335526</v>
      </c>
      <c r="L312" s="88" t="s">
        <v>78</v>
      </c>
      <c r="M312" s="87">
        <v>1</v>
      </c>
      <c r="N312" s="87">
        <v>5453215</v>
      </c>
      <c r="O312" s="88" t="s">
        <v>35</v>
      </c>
      <c r="P312" s="88" t="s">
        <v>496</v>
      </c>
      <c r="Q312" s="88" t="s">
        <v>130</v>
      </c>
      <c r="R312" s="89">
        <v>1.6493</v>
      </c>
      <c r="S312" s="89">
        <v>32.985700000000001</v>
      </c>
      <c r="T312" s="87">
        <v>1</v>
      </c>
      <c r="U312" s="88" t="s">
        <v>63</v>
      </c>
      <c r="V312" s="88" t="s">
        <v>96</v>
      </c>
      <c r="W312" s="90">
        <v>644</v>
      </c>
      <c r="X312" s="90">
        <v>2561</v>
      </c>
      <c r="Y312" s="91">
        <v>46153.478230439818</v>
      </c>
      <c r="Z312" s="92">
        <v>46156</v>
      </c>
      <c r="AA312" s="93"/>
      <c r="AB312" s="93"/>
      <c r="AC312" s="93"/>
      <c r="AD312" s="93"/>
      <c r="AE312" s="94" t="s">
        <v>40</v>
      </c>
      <c r="AF312" s="94" t="s">
        <v>40</v>
      </c>
      <c r="AG312" s="94" t="s">
        <v>40</v>
      </c>
      <c r="AH312" s="94" t="s">
        <v>40</v>
      </c>
      <c r="AI312" s="94" t="s">
        <v>40</v>
      </c>
      <c r="AJ312" s="94" t="s">
        <v>40</v>
      </c>
      <c r="AK312" s="94" t="s">
        <v>40</v>
      </c>
      <c r="AL312" s="93"/>
      <c r="AM312" s="93"/>
      <c r="AN312" s="94" t="s">
        <v>40</v>
      </c>
      <c r="AO312" s="94" t="s">
        <v>40</v>
      </c>
      <c r="AP312" s="94" t="s">
        <v>40</v>
      </c>
      <c r="AQ312" s="94" t="s">
        <v>40</v>
      </c>
      <c r="AR312" s="93"/>
    </row>
    <row r="313" spans="1:44" ht="21">
      <c r="A313" t="str">
        <f>VLOOKUP(Q313,'Rotas x Madrugada'!A:C,2,0)</f>
        <v>I</v>
      </c>
      <c r="B313" t="str">
        <f>VLOOKUP(Q313,'Rotas x Madrugada'!A:C,3,0)</f>
        <v>Não</v>
      </c>
      <c r="D313" s="19">
        <f t="shared" si="8"/>
        <v>46158</v>
      </c>
      <c r="E313" s="19">
        <f>IF(A313="RETIRA",Z313,VLOOKUP(Q313,'Rotas x Madrugada'!A:D,4,0))</f>
        <v>46147</v>
      </c>
      <c r="F313" s="19">
        <f>IF(A313="RETIRA",Z313,Z313+2)</f>
        <v>46158</v>
      </c>
      <c r="G313" s="19" t="str">
        <f>CONCATENATE(U313,"-",V313)</f>
        <v>INC08-TF</v>
      </c>
      <c r="H313" s="19" t="str">
        <f t="shared" ca="1" si="9"/>
        <v>URGENTE</v>
      </c>
      <c r="I313" s="46">
        <f ca="1">Z313-$B$1</f>
        <v>-1</v>
      </c>
      <c r="J313" s="46">
        <f>VLOOKUP(G313,'D. Produção'!A:B,2,)</f>
        <v>2</v>
      </c>
      <c r="K313" s="95">
        <v>335526</v>
      </c>
      <c r="L313" s="96" t="s">
        <v>80</v>
      </c>
      <c r="M313" s="95">
        <v>2</v>
      </c>
      <c r="N313" s="95">
        <v>5453216</v>
      </c>
      <c r="O313" s="96" t="s">
        <v>35</v>
      </c>
      <c r="P313" s="96" t="s">
        <v>496</v>
      </c>
      <c r="Q313" s="96" t="s">
        <v>130</v>
      </c>
      <c r="R313" s="97">
        <v>1.6493</v>
      </c>
      <c r="S313" s="97">
        <v>32.985700000000001</v>
      </c>
      <c r="T313" s="95">
        <v>1</v>
      </c>
      <c r="U313" s="96" t="s">
        <v>63</v>
      </c>
      <c r="V313" s="96" t="s">
        <v>96</v>
      </c>
      <c r="W313" s="98">
        <v>644</v>
      </c>
      <c r="X313" s="98">
        <v>2561</v>
      </c>
      <c r="Y313" s="99">
        <v>46153.478230439818</v>
      </c>
      <c r="Z313" s="100">
        <v>46156</v>
      </c>
      <c r="AA313" s="101"/>
      <c r="AB313" s="101"/>
      <c r="AC313" s="101"/>
      <c r="AD313" s="101"/>
      <c r="AE313" s="102" t="s">
        <v>40</v>
      </c>
      <c r="AF313" s="102" t="s">
        <v>40</v>
      </c>
      <c r="AG313" s="102" t="s">
        <v>40</v>
      </c>
      <c r="AH313" s="102" t="s">
        <v>40</v>
      </c>
      <c r="AI313" s="102" t="s">
        <v>40</v>
      </c>
      <c r="AJ313" s="102" t="s">
        <v>40</v>
      </c>
      <c r="AK313" s="102" t="s">
        <v>40</v>
      </c>
      <c r="AL313" s="101"/>
      <c r="AM313" s="101"/>
      <c r="AN313" s="102" t="s">
        <v>40</v>
      </c>
      <c r="AO313" s="102" t="s">
        <v>40</v>
      </c>
      <c r="AP313" s="102" t="s">
        <v>40</v>
      </c>
      <c r="AQ313" s="102" t="s">
        <v>40</v>
      </c>
      <c r="AR313" s="101"/>
    </row>
    <row r="314" spans="1:44" ht="21">
      <c r="A314" t="str">
        <f>VLOOKUP(Q314,'Rotas x Madrugada'!A:C,2,0)</f>
        <v>I</v>
      </c>
      <c r="B314" t="str">
        <f>VLOOKUP(Q314,'Rotas x Madrugada'!A:C,3,0)</f>
        <v>Não</v>
      </c>
      <c r="D314" s="19">
        <f t="shared" si="8"/>
        <v>46158</v>
      </c>
      <c r="E314" s="19">
        <f>IF(A314="RETIRA",Z314,VLOOKUP(Q314,'Rotas x Madrugada'!A:D,4,0))</f>
        <v>46147</v>
      </c>
      <c r="F314" s="19">
        <f>IF(A314="RETIRA",Z314,Z314+2)</f>
        <v>46158</v>
      </c>
      <c r="G314" s="19" t="str">
        <f>CONCATENATE(U314,"-",V314)</f>
        <v>INC08-TE12</v>
      </c>
      <c r="H314" s="19" t="str">
        <f t="shared" ca="1" si="9"/>
        <v>URGENTE</v>
      </c>
      <c r="I314" s="46">
        <f ca="1">Z314-$B$1</f>
        <v>-1</v>
      </c>
      <c r="J314" s="46">
        <f>VLOOKUP(G314,'D. Produção'!A:B,2,)</f>
        <v>2</v>
      </c>
      <c r="K314" s="87">
        <v>335526</v>
      </c>
      <c r="L314" s="88" t="s">
        <v>81</v>
      </c>
      <c r="M314" s="87">
        <v>3</v>
      </c>
      <c r="N314" s="87">
        <v>5453217</v>
      </c>
      <c r="O314" s="88" t="s">
        <v>35</v>
      </c>
      <c r="P314" s="88" t="s">
        <v>496</v>
      </c>
      <c r="Q314" s="88" t="s">
        <v>130</v>
      </c>
      <c r="R314" s="89">
        <v>1.9351</v>
      </c>
      <c r="S314" s="89">
        <v>38.7029</v>
      </c>
      <c r="T314" s="87">
        <v>1</v>
      </c>
      <c r="U314" s="88" t="s">
        <v>63</v>
      </c>
      <c r="V314" s="88" t="s">
        <v>120</v>
      </c>
      <c r="W314" s="90">
        <v>744</v>
      </c>
      <c r="X314" s="90">
        <v>2601</v>
      </c>
      <c r="Y314" s="91">
        <v>46153.478230439818</v>
      </c>
      <c r="Z314" s="92">
        <v>46156</v>
      </c>
      <c r="AA314" s="93"/>
      <c r="AB314" s="93"/>
      <c r="AC314" s="93"/>
      <c r="AD314" s="93"/>
      <c r="AE314" s="93"/>
      <c r="AF314" s="93"/>
      <c r="AG314" s="93"/>
      <c r="AH314" s="93"/>
      <c r="AI314" s="94" t="s">
        <v>40</v>
      </c>
      <c r="AJ314" s="94" t="s">
        <v>40</v>
      </c>
      <c r="AK314" s="94" t="s">
        <v>40</v>
      </c>
      <c r="AL314" s="93"/>
      <c r="AM314" s="93"/>
      <c r="AN314" s="94" t="s">
        <v>40</v>
      </c>
      <c r="AO314" s="94" t="s">
        <v>40</v>
      </c>
      <c r="AP314" s="94" t="s">
        <v>40</v>
      </c>
      <c r="AQ314" s="94" t="s">
        <v>40</v>
      </c>
      <c r="AR314" s="93"/>
    </row>
    <row r="315" spans="1:44" ht="21">
      <c r="A315" t="e">
        <f>VLOOKUP(Q315,'Rotas x Madrugada'!A:C,2,0)</f>
        <v>#N/A</v>
      </c>
      <c r="B315" t="e">
        <f>VLOOKUP(Q315,'Rotas x Madrugada'!A:C,3,0)</f>
        <v>#N/A</v>
      </c>
      <c r="D315" s="19" t="e">
        <f t="shared" si="8"/>
        <v>#N/A</v>
      </c>
      <c r="E315" s="19" t="e">
        <f>IF(A315="RETIRA",Z315,VLOOKUP(Q315,'Rotas x Madrugada'!A:D,4,0))</f>
        <v>#N/A</v>
      </c>
      <c r="F315" s="19" t="e">
        <f>IF(A315="RETIRA",Z315,Z315+2)</f>
        <v>#N/A</v>
      </c>
      <c r="G315" s="19" t="str">
        <f>CONCATENATE(U315,"-",V315)</f>
        <v>INC06-TF</v>
      </c>
      <c r="H315" s="19" t="str">
        <f t="shared" ca="1" si="9"/>
        <v>URGENTE</v>
      </c>
      <c r="I315" s="46">
        <f ca="1">Z315-$B$1</f>
        <v>-1</v>
      </c>
      <c r="J315" s="46">
        <f>VLOOKUP(G315,'D. Produção'!A:B,2,)</f>
        <v>2</v>
      </c>
      <c r="K315" s="95">
        <v>335539</v>
      </c>
      <c r="L315" s="96" t="s">
        <v>97</v>
      </c>
      <c r="M315" s="95">
        <v>6</v>
      </c>
      <c r="N315" s="95">
        <v>5453244</v>
      </c>
      <c r="O315" s="96" t="s">
        <v>35</v>
      </c>
      <c r="P315" s="96" t="s">
        <v>479</v>
      </c>
      <c r="Q315" s="96" t="s">
        <v>480</v>
      </c>
      <c r="R315" s="97">
        <v>0.82150000000000001</v>
      </c>
      <c r="S315" s="97">
        <v>12.3225</v>
      </c>
      <c r="T315" s="95">
        <v>1</v>
      </c>
      <c r="U315" s="96" t="s">
        <v>185</v>
      </c>
      <c r="V315" s="96" t="s">
        <v>96</v>
      </c>
      <c r="W315" s="98">
        <v>2650</v>
      </c>
      <c r="X315" s="98">
        <v>310</v>
      </c>
      <c r="Y315" s="99">
        <v>46153.59965960648</v>
      </c>
      <c r="Z315" s="100">
        <v>46156</v>
      </c>
      <c r="AA315" s="101"/>
      <c r="AB315" s="101"/>
      <c r="AC315" s="101"/>
      <c r="AD315" s="101"/>
      <c r="AE315" s="102" t="s">
        <v>40</v>
      </c>
      <c r="AF315" s="102" t="s">
        <v>40</v>
      </c>
      <c r="AG315" s="102" t="s">
        <v>40</v>
      </c>
      <c r="AH315" s="102" t="s">
        <v>40</v>
      </c>
      <c r="AI315" s="102" t="s">
        <v>40</v>
      </c>
      <c r="AJ315" s="102" t="s">
        <v>40</v>
      </c>
      <c r="AK315" s="102" t="s">
        <v>40</v>
      </c>
      <c r="AL315" s="101"/>
      <c r="AM315" s="101"/>
      <c r="AN315" s="102" t="s">
        <v>40</v>
      </c>
      <c r="AO315" s="102" t="s">
        <v>40</v>
      </c>
      <c r="AP315" s="102" t="s">
        <v>40</v>
      </c>
      <c r="AQ315" s="102" t="s">
        <v>40</v>
      </c>
      <c r="AR315" s="101"/>
    </row>
    <row r="316" spans="1:44" ht="21">
      <c r="A316" t="e">
        <f>VLOOKUP(Q316,'Rotas x Madrugada'!A:C,2,0)</f>
        <v>#N/A</v>
      </c>
      <c r="B316" t="e">
        <f>VLOOKUP(Q316,'Rotas x Madrugada'!A:C,3,0)</f>
        <v>#N/A</v>
      </c>
      <c r="D316" s="19" t="e">
        <f t="shared" si="8"/>
        <v>#N/A</v>
      </c>
      <c r="E316" s="19" t="e">
        <f>IF(A316="RETIRA",Z316,VLOOKUP(Q316,'Rotas x Madrugada'!A:D,4,0))</f>
        <v>#N/A</v>
      </c>
      <c r="F316" s="19" t="e">
        <f>IF(A316="RETIRA",Z316,Z316+2)</f>
        <v>#N/A</v>
      </c>
      <c r="G316" s="19" t="str">
        <f>CONCATENATE(U316,"-",V316)</f>
        <v>INC06-TF</v>
      </c>
      <c r="H316" s="19" t="str">
        <f t="shared" ca="1" si="9"/>
        <v>URGENTE</v>
      </c>
      <c r="I316" s="46">
        <f ca="1">Z316-$B$1</f>
        <v>-1</v>
      </c>
      <c r="J316" s="46">
        <f>VLOOKUP(G316,'D. Produção'!A:B,2,)</f>
        <v>2</v>
      </c>
      <c r="K316" s="87">
        <v>335539</v>
      </c>
      <c r="L316" s="88" t="s">
        <v>98</v>
      </c>
      <c r="M316" s="87">
        <v>7</v>
      </c>
      <c r="N316" s="87">
        <v>5453245</v>
      </c>
      <c r="O316" s="88" t="s">
        <v>35</v>
      </c>
      <c r="P316" s="88" t="s">
        <v>479</v>
      </c>
      <c r="Q316" s="88" t="s">
        <v>480</v>
      </c>
      <c r="R316" s="89">
        <v>1.1415999999999999</v>
      </c>
      <c r="S316" s="89">
        <v>17.123200000000001</v>
      </c>
      <c r="T316" s="87">
        <v>1</v>
      </c>
      <c r="U316" s="88" t="s">
        <v>185</v>
      </c>
      <c r="V316" s="88" t="s">
        <v>96</v>
      </c>
      <c r="W316" s="90">
        <v>2890</v>
      </c>
      <c r="X316" s="90">
        <v>395</v>
      </c>
      <c r="Y316" s="91">
        <v>46153.59965960648</v>
      </c>
      <c r="Z316" s="92">
        <v>46156</v>
      </c>
      <c r="AA316" s="93"/>
      <c r="AB316" s="93"/>
      <c r="AC316" s="93"/>
      <c r="AD316" s="93"/>
      <c r="AE316" s="94" t="s">
        <v>40</v>
      </c>
      <c r="AF316" s="94" t="s">
        <v>40</v>
      </c>
      <c r="AG316" s="94" t="s">
        <v>40</v>
      </c>
      <c r="AH316" s="94" t="s">
        <v>40</v>
      </c>
      <c r="AI316" s="94" t="s">
        <v>40</v>
      </c>
      <c r="AJ316" s="94" t="s">
        <v>40</v>
      </c>
      <c r="AK316" s="94" t="s">
        <v>40</v>
      </c>
      <c r="AL316" s="93"/>
      <c r="AM316" s="93"/>
      <c r="AN316" s="94" t="s">
        <v>40</v>
      </c>
      <c r="AO316" s="94" t="s">
        <v>40</v>
      </c>
      <c r="AP316" s="94" t="s">
        <v>40</v>
      </c>
      <c r="AQ316" s="94" t="s">
        <v>40</v>
      </c>
      <c r="AR316" s="93"/>
    </row>
    <row r="317" spans="1:44">
      <c r="A317" t="str">
        <f>VLOOKUP(Q317,'Rotas x Madrugada'!A:C,2,0)</f>
        <v>D</v>
      </c>
      <c r="B317" t="str">
        <f>VLOOKUP(Q317,'Rotas x Madrugada'!A:C,3,0)</f>
        <v>Dep.</v>
      </c>
      <c r="D317" s="19">
        <f t="shared" si="8"/>
        <v>46158</v>
      </c>
      <c r="E317" s="19">
        <f>IF(A317="RETIRA",Z317,VLOOKUP(Q317,'Rotas x Madrugada'!A:D,4,0))</f>
        <v>46147</v>
      </c>
      <c r="F317" s="19">
        <f>IF(A317="RETIRA",Z317,Z317+2)</f>
        <v>46158</v>
      </c>
      <c r="G317" s="19" t="str">
        <f>CONCATENATE(U317,"-",V317)</f>
        <v>INC08-TF</v>
      </c>
      <c r="H317" s="19" t="str">
        <f t="shared" ca="1" si="9"/>
        <v>URGENTE</v>
      </c>
      <c r="I317" s="46">
        <f ca="1">Z317-$B$1</f>
        <v>-1</v>
      </c>
      <c r="J317" s="46">
        <f>VLOOKUP(G317,'D. Produção'!A:B,2,)</f>
        <v>2</v>
      </c>
      <c r="K317" s="95">
        <v>335544</v>
      </c>
      <c r="L317" s="96" t="s">
        <v>78</v>
      </c>
      <c r="M317" s="95">
        <v>1</v>
      </c>
      <c r="N317" s="95">
        <v>5453359</v>
      </c>
      <c r="O317" s="96" t="s">
        <v>35</v>
      </c>
      <c r="P317" s="96" t="s">
        <v>219</v>
      </c>
      <c r="Q317" s="96" t="s">
        <v>127</v>
      </c>
      <c r="R317" s="97">
        <v>0.35160000000000002</v>
      </c>
      <c r="S317" s="97">
        <v>7.0309999999999997</v>
      </c>
      <c r="T317" s="95">
        <v>1</v>
      </c>
      <c r="U317" s="96" t="s">
        <v>63</v>
      </c>
      <c r="V317" s="96" t="s">
        <v>96</v>
      </c>
      <c r="W317" s="98">
        <v>395</v>
      </c>
      <c r="X317" s="98">
        <v>890</v>
      </c>
      <c r="Y317" s="99">
        <v>46150.572491782405</v>
      </c>
      <c r="Z317" s="100">
        <v>46156</v>
      </c>
      <c r="AA317" s="101"/>
      <c r="AB317" s="101"/>
      <c r="AC317" s="101"/>
      <c r="AD317" s="101"/>
      <c r="AE317" s="102" t="s">
        <v>40</v>
      </c>
      <c r="AF317" s="102" t="s">
        <v>40</v>
      </c>
      <c r="AG317" s="102" t="s">
        <v>40</v>
      </c>
      <c r="AH317" s="102" t="s">
        <v>40</v>
      </c>
      <c r="AI317" s="102" t="s">
        <v>40</v>
      </c>
      <c r="AJ317" s="102" t="s">
        <v>40</v>
      </c>
      <c r="AK317" s="102" t="s">
        <v>40</v>
      </c>
      <c r="AL317" s="101"/>
      <c r="AM317" s="101"/>
      <c r="AN317" s="102" t="s">
        <v>40</v>
      </c>
      <c r="AO317" s="102" t="s">
        <v>40</v>
      </c>
      <c r="AP317" s="102" t="s">
        <v>40</v>
      </c>
      <c r="AQ317" s="102" t="s">
        <v>40</v>
      </c>
      <c r="AR317" s="101"/>
    </row>
    <row r="318" spans="1:44">
      <c r="A318" t="str">
        <f>VLOOKUP(Q318,'Rotas x Madrugada'!A:C,2,0)</f>
        <v>D</v>
      </c>
      <c r="B318" t="str">
        <f>VLOOKUP(Q318,'Rotas x Madrugada'!A:C,3,0)</f>
        <v>Dep.</v>
      </c>
      <c r="D318" s="19">
        <f t="shared" si="8"/>
        <v>46158</v>
      </c>
      <c r="E318" s="19">
        <f>IF(A318="RETIRA",Z318,VLOOKUP(Q318,'Rotas x Madrugada'!A:D,4,0))</f>
        <v>46147</v>
      </c>
      <c r="F318" s="19">
        <f>IF(A318="RETIRA",Z318,Z318+2)</f>
        <v>46158</v>
      </c>
      <c r="G318" s="19" t="str">
        <f>CONCATENATE(U318,"-",V318)</f>
        <v>INC08-TF</v>
      </c>
      <c r="H318" s="19" t="str">
        <f t="shared" ca="1" si="9"/>
        <v>URGENTE</v>
      </c>
      <c r="I318" s="46">
        <f ca="1">Z318-$B$1</f>
        <v>-1</v>
      </c>
      <c r="J318" s="46">
        <f>VLOOKUP(G318,'D. Produção'!A:B,2,)</f>
        <v>2</v>
      </c>
      <c r="K318" s="87">
        <v>335544</v>
      </c>
      <c r="L318" s="88" t="s">
        <v>80</v>
      </c>
      <c r="M318" s="87">
        <v>2</v>
      </c>
      <c r="N318" s="87">
        <v>5453360</v>
      </c>
      <c r="O318" s="88" t="s">
        <v>35</v>
      </c>
      <c r="P318" s="88" t="s">
        <v>219</v>
      </c>
      <c r="Q318" s="88" t="s">
        <v>127</v>
      </c>
      <c r="R318" s="89">
        <v>0.35160000000000002</v>
      </c>
      <c r="S318" s="89">
        <v>7.0309999999999997</v>
      </c>
      <c r="T318" s="87">
        <v>1</v>
      </c>
      <c r="U318" s="88" t="s">
        <v>63</v>
      </c>
      <c r="V318" s="88" t="s">
        <v>96</v>
      </c>
      <c r="W318" s="90">
        <v>395</v>
      </c>
      <c r="X318" s="90">
        <v>890</v>
      </c>
      <c r="Y318" s="91">
        <v>46150.572491782405</v>
      </c>
      <c r="Z318" s="92">
        <v>46156</v>
      </c>
      <c r="AA318" s="93"/>
      <c r="AB318" s="93"/>
      <c r="AC318" s="93"/>
      <c r="AD318" s="93"/>
      <c r="AE318" s="94" t="s">
        <v>40</v>
      </c>
      <c r="AF318" s="94" t="s">
        <v>40</v>
      </c>
      <c r="AG318" s="94" t="s">
        <v>40</v>
      </c>
      <c r="AH318" s="94" t="s">
        <v>40</v>
      </c>
      <c r="AI318" s="94" t="s">
        <v>40</v>
      </c>
      <c r="AJ318" s="94" t="s">
        <v>40</v>
      </c>
      <c r="AK318" s="94" t="s">
        <v>40</v>
      </c>
      <c r="AL318" s="93"/>
      <c r="AM318" s="93"/>
      <c r="AN318" s="94" t="s">
        <v>40</v>
      </c>
      <c r="AO318" s="94" t="s">
        <v>40</v>
      </c>
      <c r="AP318" s="94" t="s">
        <v>40</v>
      </c>
      <c r="AQ318" s="94" t="s">
        <v>40</v>
      </c>
      <c r="AR318" s="93"/>
    </row>
    <row r="319" spans="1:44">
      <c r="A319" t="str">
        <f>VLOOKUP(Q319,'Rotas x Madrugada'!A:C,2,0)</f>
        <v>D</v>
      </c>
      <c r="B319" t="str">
        <f>VLOOKUP(Q319,'Rotas x Madrugada'!A:C,3,0)</f>
        <v>Dep.</v>
      </c>
      <c r="D319" s="19">
        <f t="shared" si="8"/>
        <v>46158</v>
      </c>
      <c r="E319" s="19">
        <f>IF(A319="RETIRA",Z319,VLOOKUP(Q319,'Rotas x Madrugada'!A:D,4,0))</f>
        <v>46147</v>
      </c>
      <c r="F319" s="19">
        <f>IF(A319="RETIRA",Z319,Z319+2)</f>
        <v>46158</v>
      </c>
      <c r="G319" s="19" t="str">
        <f>CONCATENATE(U319,"-",V319)</f>
        <v>INC08-TF</v>
      </c>
      <c r="H319" s="19" t="str">
        <f t="shared" ca="1" si="9"/>
        <v>URGENTE</v>
      </c>
      <c r="I319" s="46">
        <f ca="1">Z319-$B$1</f>
        <v>-1</v>
      </c>
      <c r="J319" s="46">
        <f>VLOOKUP(G319,'D. Produção'!A:B,2,)</f>
        <v>2</v>
      </c>
      <c r="K319" s="95">
        <v>335544</v>
      </c>
      <c r="L319" s="96" t="s">
        <v>81</v>
      </c>
      <c r="M319" s="95">
        <v>3</v>
      </c>
      <c r="N319" s="95">
        <v>5453361</v>
      </c>
      <c r="O319" s="96" t="s">
        <v>35</v>
      </c>
      <c r="P319" s="96" t="s">
        <v>219</v>
      </c>
      <c r="Q319" s="96" t="s">
        <v>127</v>
      </c>
      <c r="R319" s="97">
        <v>0.35160000000000002</v>
      </c>
      <c r="S319" s="97">
        <v>7.0309999999999997</v>
      </c>
      <c r="T319" s="95">
        <v>1</v>
      </c>
      <c r="U319" s="96" t="s">
        <v>63</v>
      </c>
      <c r="V319" s="96" t="s">
        <v>96</v>
      </c>
      <c r="W319" s="98">
        <v>395</v>
      </c>
      <c r="X319" s="98">
        <v>890</v>
      </c>
      <c r="Y319" s="99">
        <v>46150.572491782405</v>
      </c>
      <c r="Z319" s="100">
        <v>46156</v>
      </c>
      <c r="AA319" s="101"/>
      <c r="AB319" s="101"/>
      <c r="AC319" s="101"/>
      <c r="AD319" s="101"/>
      <c r="AE319" s="102" t="s">
        <v>40</v>
      </c>
      <c r="AF319" s="102" t="s">
        <v>40</v>
      </c>
      <c r="AG319" s="102" t="s">
        <v>40</v>
      </c>
      <c r="AH319" s="102" t="s">
        <v>40</v>
      </c>
      <c r="AI319" s="102" t="s">
        <v>40</v>
      </c>
      <c r="AJ319" s="102" t="s">
        <v>40</v>
      </c>
      <c r="AK319" s="102" t="s">
        <v>40</v>
      </c>
      <c r="AL319" s="101"/>
      <c r="AM319" s="101"/>
      <c r="AN319" s="102" t="s">
        <v>40</v>
      </c>
      <c r="AO319" s="102" t="s">
        <v>40</v>
      </c>
      <c r="AP319" s="102" t="s">
        <v>40</v>
      </c>
      <c r="AQ319" s="102" t="s">
        <v>40</v>
      </c>
      <c r="AR319" s="101"/>
    </row>
    <row r="320" spans="1:44">
      <c r="A320" t="str">
        <f>VLOOKUP(Q320,'Rotas x Madrugada'!A:C,2,0)</f>
        <v>D</v>
      </c>
      <c r="B320" t="str">
        <f>VLOOKUP(Q320,'Rotas x Madrugada'!A:C,3,0)</f>
        <v>Dep.</v>
      </c>
      <c r="D320" s="19">
        <f t="shared" si="8"/>
        <v>46158</v>
      </c>
      <c r="E320" s="19">
        <f>IF(A320="RETIRA",Z320,VLOOKUP(Q320,'Rotas x Madrugada'!A:D,4,0))</f>
        <v>46147</v>
      </c>
      <c r="F320" s="19">
        <f>IF(A320="RETIRA",Z320,Z320+2)</f>
        <v>46158</v>
      </c>
      <c r="G320" s="19" t="str">
        <f>CONCATENATE(U320,"-",V320)</f>
        <v>INC08-TF</v>
      </c>
      <c r="H320" s="19" t="str">
        <f t="shared" ca="1" si="9"/>
        <v>URGENTE</v>
      </c>
      <c r="I320" s="46">
        <f ca="1">Z320-$B$1</f>
        <v>-1</v>
      </c>
      <c r="J320" s="46">
        <f>VLOOKUP(G320,'D. Produção'!A:B,2,)</f>
        <v>2</v>
      </c>
      <c r="K320" s="87">
        <v>335544</v>
      </c>
      <c r="L320" s="88" t="s">
        <v>82</v>
      </c>
      <c r="M320" s="87">
        <v>4</v>
      </c>
      <c r="N320" s="87">
        <v>5453362</v>
      </c>
      <c r="O320" s="88" t="s">
        <v>35</v>
      </c>
      <c r="P320" s="88" t="s">
        <v>219</v>
      </c>
      <c r="Q320" s="88" t="s">
        <v>127</v>
      </c>
      <c r="R320" s="89">
        <v>0.35160000000000002</v>
      </c>
      <c r="S320" s="89">
        <v>7.0309999999999997</v>
      </c>
      <c r="T320" s="87">
        <v>1</v>
      </c>
      <c r="U320" s="88" t="s">
        <v>63</v>
      </c>
      <c r="V320" s="88" t="s">
        <v>96</v>
      </c>
      <c r="W320" s="90">
        <v>395</v>
      </c>
      <c r="X320" s="90">
        <v>890</v>
      </c>
      <c r="Y320" s="91">
        <v>46150.572491782405</v>
      </c>
      <c r="Z320" s="92">
        <v>46156</v>
      </c>
      <c r="AA320" s="93"/>
      <c r="AB320" s="93"/>
      <c r="AC320" s="93"/>
      <c r="AD320" s="93"/>
      <c r="AE320" s="94" t="s">
        <v>40</v>
      </c>
      <c r="AF320" s="94" t="s">
        <v>40</v>
      </c>
      <c r="AG320" s="94" t="s">
        <v>40</v>
      </c>
      <c r="AH320" s="94" t="s">
        <v>40</v>
      </c>
      <c r="AI320" s="94" t="s">
        <v>40</v>
      </c>
      <c r="AJ320" s="94" t="s">
        <v>40</v>
      </c>
      <c r="AK320" s="94" t="s">
        <v>40</v>
      </c>
      <c r="AL320" s="93"/>
      <c r="AM320" s="93"/>
      <c r="AN320" s="94" t="s">
        <v>40</v>
      </c>
      <c r="AO320" s="94" t="s">
        <v>40</v>
      </c>
      <c r="AP320" s="94" t="s">
        <v>40</v>
      </c>
      <c r="AQ320" s="94" t="s">
        <v>40</v>
      </c>
      <c r="AR320" s="93"/>
    </row>
    <row r="321" spans="1:44">
      <c r="A321" t="str">
        <f>VLOOKUP(Q321,'Rotas x Madrugada'!A:C,2,0)</f>
        <v>D</v>
      </c>
      <c r="B321" t="str">
        <f>VLOOKUP(Q321,'Rotas x Madrugada'!A:C,3,0)</f>
        <v>Dep.</v>
      </c>
      <c r="D321" s="19">
        <f t="shared" si="8"/>
        <v>46158</v>
      </c>
      <c r="E321" s="19">
        <f>IF(A321="RETIRA",Z321,VLOOKUP(Q321,'Rotas x Madrugada'!A:D,4,0))</f>
        <v>46147</v>
      </c>
      <c r="F321" s="19">
        <f>IF(A321="RETIRA",Z321,Z321+2)</f>
        <v>46158</v>
      </c>
      <c r="G321" s="19" t="str">
        <f>CONCATENATE(U321,"-",V321)</f>
        <v>INC08-TE12</v>
      </c>
      <c r="H321" s="19" t="str">
        <f t="shared" ca="1" si="9"/>
        <v>URGENTE</v>
      </c>
      <c r="I321" s="46">
        <f ca="1">Z321-$B$1</f>
        <v>-1</v>
      </c>
      <c r="J321" s="46">
        <f>VLOOKUP(G321,'D. Produção'!A:B,2,)</f>
        <v>2</v>
      </c>
      <c r="K321" s="95">
        <v>335544</v>
      </c>
      <c r="L321" s="96" t="s">
        <v>83</v>
      </c>
      <c r="M321" s="95">
        <v>5</v>
      </c>
      <c r="N321" s="95">
        <v>5453363</v>
      </c>
      <c r="O321" s="96" t="s">
        <v>35</v>
      </c>
      <c r="P321" s="96" t="s">
        <v>219</v>
      </c>
      <c r="Q321" s="96" t="s">
        <v>127</v>
      </c>
      <c r="R321" s="97">
        <v>0.37119999999999997</v>
      </c>
      <c r="S321" s="97">
        <v>7.4240000000000004</v>
      </c>
      <c r="T321" s="95">
        <v>1</v>
      </c>
      <c r="U321" s="96" t="s">
        <v>63</v>
      </c>
      <c r="V321" s="96" t="s">
        <v>120</v>
      </c>
      <c r="W321" s="98">
        <v>400</v>
      </c>
      <c r="X321" s="98">
        <v>928</v>
      </c>
      <c r="Y321" s="99">
        <v>46150.572491782405</v>
      </c>
      <c r="Z321" s="100">
        <v>46156</v>
      </c>
      <c r="AA321" s="101"/>
      <c r="AB321" s="101"/>
      <c r="AC321" s="101"/>
      <c r="AD321" s="101"/>
      <c r="AE321" s="101"/>
      <c r="AF321" s="101"/>
      <c r="AG321" s="101"/>
      <c r="AH321" s="101"/>
      <c r="AI321" s="102" t="s">
        <v>40</v>
      </c>
      <c r="AJ321" s="102" t="s">
        <v>40</v>
      </c>
      <c r="AK321" s="102" t="s">
        <v>40</v>
      </c>
      <c r="AL321" s="101"/>
      <c r="AM321" s="101"/>
      <c r="AN321" s="102" t="s">
        <v>40</v>
      </c>
      <c r="AO321" s="102" t="s">
        <v>40</v>
      </c>
      <c r="AP321" s="102" t="s">
        <v>40</v>
      </c>
      <c r="AQ321" s="102" t="s">
        <v>40</v>
      </c>
      <c r="AR321" s="101"/>
    </row>
    <row r="322" spans="1:44">
      <c r="A322" t="str">
        <f>VLOOKUP(Q322,'Rotas x Madrugada'!A:C,2,0)</f>
        <v>D</v>
      </c>
      <c r="B322" t="str">
        <f>VLOOKUP(Q322,'Rotas x Madrugada'!A:C,3,0)</f>
        <v>Dep.</v>
      </c>
      <c r="D322" s="19">
        <f t="shared" si="8"/>
        <v>46158</v>
      </c>
      <c r="E322" s="19">
        <f>IF(A322="RETIRA",Z322,VLOOKUP(Q322,'Rotas x Madrugada'!A:D,4,0))</f>
        <v>46147</v>
      </c>
      <c r="F322" s="19">
        <f>IF(A322="RETIRA",Z322,Z322+2)</f>
        <v>46158</v>
      </c>
      <c r="G322" s="19" t="str">
        <f>CONCATENATE(U322,"-",V322)</f>
        <v>INC08-TE12</v>
      </c>
      <c r="H322" s="19" t="str">
        <f t="shared" ca="1" si="9"/>
        <v>URGENTE</v>
      </c>
      <c r="I322" s="46">
        <f ca="1">Z322-$B$1</f>
        <v>-1</v>
      </c>
      <c r="J322" s="46">
        <f>VLOOKUP(G322,'D. Produção'!A:B,2,)</f>
        <v>2</v>
      </c>
      <c r="K322" s="87">
        <v>335544</v>
      </c>
      <c r="L322" s="88" t="s">
        <v>84</v>
      </c>
      <c r="M322" s="87">
        <v>6</v>
      </c>
      <c r="N322" s="87">
        <v>5453364</v>
      </c>
      <c r="O322" s="88" t="s">
        <v>35</v>
      </c>
      <c r="P322" s="88" t="s">
        <v>219</v>
      </c>
      <c r="Q322" s="88" t="s">
        <v>127</v>
      </c>
      <c r="R322" s="89">
        <v>0.37119999999999997</v>
      </c>
      <c r="S322" s="89">
        <v>7.4240000000000004</v>
      </c>
      <c r="T322" s="87">
        <v>1</v>
      </c>
      <c r="U322" s="88" t="s">
        <v>63</v>
      </c>
      <c r="V322" s="88" t="s">
        <v>120</v>
      </c>
      <c r="W322" s="90">
        <v>400</v>
      </c>
      <c r="X322" s="90">
        <v>928</v>
      </c>
      <c r="Y322" s="91">
        <v>46150.572491782405</v>
      </c>
      <c r="Z322" s="92">
        <v>46156</v>
      </c>
      <c r="AA322" s="93"/>
      <c r="AB322" s="93"/>
      <c r="AC322" s="93"/>
      <c r="AD322" s="93"/>
      <c r="AE322" s="93"/>
      <c r="AF322" s="93"/>
      <c r="AG322" s="93"/>
      <c r="AH322" s="93"/>
      <c r="AI322" s="94" t="s">
        <v>40</v>
      </c>
      <c r="AJ322" s="94" t="s">
        <v>40</v>
      </c>
      <c r="AK322" s="94" t="s">
        <v>40</v>
      </c>
      <c r="AL322" s="93"/>
      <c r="AM322" s="93"/>
      <c r="AN322" s="94" t="s">
        <v>40</v>
      </c>
      <c r="AO322" s="94" t="s">
        <v>40</v>
      </c>
      <c r="AP322" s="94" t="s">
        <v>40</v>
      </c>
      <c r="AQ322" s="94" t="s">
        <v>40</v>
      </c>
      <c r="AR322" s="93"/>
    </row>
    <row r="323" spans="1:44">
      <c r="A323" t="str">
        <f>VLOOKUP(Q323,'Rotas x Madrugada'!A:C,2,0)</f>
        <v>D</v>
      </c>
      <c r="B323" t="str">
        <f>VLOOKUP(Q323,'Rotas x Madrugada'!A:C,3,0)</f>
        <v>Dep.</v>
      </c>
      <c r="D323" s="19">
        <f t="shared" si="8"/>
        <v>46158</v>
      </c>
      <c r="E323" s="19">
        <f>IF(A323="RETIRA",Z323,VLOOKUP(Q323,'Rotas x Madrugada'!A:D,4,0))</f>
        <v>46147</v>
      </c>
      <c r="F323" s="19">
        <f>IF(A323="RETIRA",Z323,Z323+2)</f>
        <v>46158</v>
      </c>
      <c r="G323" s="19" t="str">
        <f>CONCATENATE(U323,"-",V323)</f>
        <v>INC08-TE12</v>
      </c>
      <c r="H323" s="19" t="str">
        <f t="shared" ca="1" si="9"/>
        <v>URGENTE</v>
      </c>
      <c r="I323" s="46">
        <f ca="1">Z323-$B$1</f>
        <v>-1</v>
      </c>
      <c r="J323" s="46">
        <f>VLOOKUP(G323,'D. Produção'!A:B,2,)</f>
        <v>2</v>
      </c>
      <c r="K323" s="95">
        <v>335544</v>
      </c>
      <c r="L323" s="96" t="s">
        <v>201</v>
      </c>
      <c r="M323" s="95">
        <v>7</v>
      </c>
      <c r="N323" s="95">
        <v>5453365</v>
      </c>
      <c r="O323" s="96" t="s">
        <v>35</v>
      </c>
      <c r="P323" s="96" t="s">
        <v>219</v>
      </c>
      <c r="Q323" s="96" t="s">
        <v>127</v>
      </c>
      <c r="R323" s="97">
        <v>0.37119999999999997</v>
      </c>
      <c r="S323" s="97">
        <v>7.4240000000000004</v>
      </c>
      <c r="T323" s="95">
        <v>1</v>
      </c>
      <c r="U323" s="96" t="s">
        <v>63</v>
      </c>
      <c r="V323" s="96" t="s">
        <v>120</v>
      </c>
      <c r="W323" s="98">
        <v>400</v>
      </c>
      <c r="X323" s="98">
        <v>928</v>
      </c>
      <c r="Y323" s="99">
        <v>46150.572491782405</v>
      </c>
      <c r="Z323" s="100">
        <v>46156</v>
      </c>
      <c r="AA323" s="101"/>
      <c r="AB323" s="101"/>
      <c r="AC323" s="101"/>
      <c r="AD323" s="101"/>
      <c r="AE323" s="101"/>
      <c r="AF323" s="101"/>
      <c r="AG323" s="101"/>
      <c r="AH323" s="101"/>
      <c r="AI323" s="102" t="s">
        <v>40</v>
      </c>
      <c r="AJ323" s="102" t="s">
        <v>40</v>
      </c>
      <c r="AK323" s="102" t="s">
        <v>40</v>
      </c>
      <c r="AL323" s="101"/>
      <c r="AM323" s="101"/>
      <c r="AN323" s="102" t="s">
        <v>40</v>
      </c>
      <c r="AO323" s="102" t="s">
        <v>40</v>
      </c>
      <c r="AP323" s="102" t="s">
        <v>40</v>
      </c>
      <c r="AQ323" s="102" t="s">
        <v>40</v>
      </c>
      <c r="AR323" s="101"/>
    </row>
    <row r="324" spans="1:44">
      <c r="A324" t="str">
        <f>VLOOKUP(Q324,'Rotas x Madrugada'!A:C,2,0)</f>
        <v>D</v>
      </c>
      <c r="B324" t="str">
        <f>VLOOKUP(Q324,'Rotas x Madrugada'!A:C,3,0)</f>
        <v>Dep.</v>
      </c>
      <c r="D324" s="19">
        <f t="shared" ref="D324:D387" si="10">IF(E324&gt;F324,E324,F324)</f>
        <v>46158</v>
      </c>
      <c r="E324" s="19">
        <f>IF(A324="RETIRA",Z324,VLOOKUP(Q324,'Rotas x Madrugada'!A:D,4,0))</f>
        <v>46147</v>
      </c>
      <c r="F324" s="19">
        <f>IF(A324="RETIRA",Z324,Z324+2)</f>
        <v>46158</v>
      </c>
      <c r="G324" s="19" t="str">
        <f>CONCATENATE(U324,"-",V324)</f>
        <v>INC08-TE12</v>
      </c>
      <c r="H324" s="19" t="str">
        <f t="shared" ca="1" si="9"/>
        <v>URGENTE</v>
      </c>
      <c r="I324" s="46">
        <f ca="1">Z324-$B$1</f>
        <v>-1</v>
      </c>
      <c r="J324" s="46">
        <f>VLOOKUP(G324,'D. Produção'!A:B,2,)</f>
        <v>2</v>
      </c>
      <c r="K324" s="87">
        <v>335544</v>
      </c>
      <c r="L324" s="88" t="s">
        <v>202</v>
      </c>
      <c r="M324" s="87">
        <v>8</v>
      </c>
      <c r="N324" s="87">
        <v>5453366</v>
      </c>
      <c r="O324" s="88" t="s">
        <v>35</v>
      </c>
      <c r="P324" s="88" t="s">
        <v>219</v>
      </c>
      <c r="Q324" s="88" t="s">
        <v>127</v>
      </c>
      <c r="R324" s="89">
        <v>0.37119999999999997</v>
      </c>
      <c r="S324" s="89">
        <v>7.4240000000000004</v>
      </c>
      <c r="T324" s="87">
        <v>1</v>
      </c>
      <c r="U324" s="88" t="s">
        <v>63</v>
      </c>
      <c r="V324" s="88" t="s">
        <v>120</v>
      </c>
      <c r="W324" s="90">
        <v>400</v>
      </c>
      <c r="X324" s="90">
        <v>928</v>
      </c>
      <c r="Y324" s="91">
        <v>46150.572491782405</v>
      </c>
      <c r="Z324" s="92">
        <v>46156</v>
      </c>
      <c r="AA324" s="93"/>
      <c r="AB324" s="93"/>
      <c r="AC324" s="93"/>
      <c r="AD324" s="93"/>
      <c r="AE324" s="93"/>
      <c r="AF324" s="93"/>
      <c r="AG324" s="93"/>
      <c r="AH324" s="93"/>
      <c r="AI324" s="94" t="s">
        <v>40</v>
      </c>
      <c r="AJ324" s="94" t="s">
        <v>40</v>
      </c>
      <c r="AK324" s="94" t="s">
        <v>40</v>
      </c>
      <c r="AL324" s="93"/>
      <c r="AM324" s="93"/>
      <c r="AN324" s="94" t="s">
        <v>40</v>
      </c>
      <c r="AO324" s="94" t="s">
        <v>40</v>
      </c>
      <c r="AP324" s="94" t="s">
        <v>40</v>
      </c>
      <c r="AQ324" s="94" t="s">
        <v>40</v>
      </c>
      <c r="AR324" s="93"/>
    </row>
    <row r="325" spans="1:44">
      <c r="A325" t="str">
        <f>VLOOKUP(Q325,'Rotas x Madrugada'!A:C,2,0)</f>
        <v>D</v>
      </c>
      <c r="B325" t="str">
        <f>VLOOKUP(Q325,'Rotas x Madrugada'!A:C,3,0)</f>
        <v>Dep.</v>
      </c>
      <c r="D325" s="19">
        <f t="shared" si="10"/>
        <v>46158</v>
      </c>
      <c r="E325" s="19">
        <f>IF(A325="RETIRA",Z325,VLOOKUP(Q325,'Rotas x Madrugada'!A:D,4,0))</f>
        <v>46147</v>
      </c>
      <c r="F325" s="19">
        <f>IF(A325="RETIRA",Z325,Z325+2)</f>
        <v>46158</v>
      </c>
      <c r="G325" s="19" t="str">
        <f>CONCATENATE(U325,"-",V325)</f>
        <v>INC08-TE12</v>
      </c>
      <c r="H325" s="19" t="str">
        <f t="shared" ref="H325:H388" ca="1" si="11">IF(I325&lt;-10,"PROBLEMA",IF(I325&lt;J325,"URGENTE",IF(I325=J325,"PRODUZIR","OK")))</f>
        <v>URGENTE</v>
      </c>
      <c r="I325" s="46">
        <f ca="1">Z325-$B$1</f>
        <v>-1</v>
      </c>
      <c r="J325" s="46">
        <f>VLOOKUP(G325,'D. Produção'!A:B,2,)</f>
        <v>2</v>
      </c>
      <c r="K325" s="95">
        <v>335544</v>
      </c>
      <c r="L325" s="96" t="s">
        <v>203</v>
      </c>
      <c r="M325" s="95">
        <v>9</v>
      </c>
      <c r="N325" s="95">
        <v>5453367</v>
      </c>
      <c r="O325" s="96" t="s">
        <v>35</v>
      </c>
      <c r="P325" s="96" t="s">
        <v>219</v>
      </c>
      <c r="Q325" s="96" t="s">
        <v>127</v>
      </c>
      <c r="R325" s="97">
        <v>0.41</v>
      </c>
      <c r="S325" s="97">
        <v>8.2010000000000005</v>
      </c>
      <c r="T325" s="95">
        <v>1</v>
      </c>
      <c r="U325" s="96" t="s">
        <v>63</v>
      </c>
      <c r="V325" s="96" t="s">
        <v>120</v>
      </c>
      <c r="W325" s="98">
        <v>695</v>
      </c>
      <c r="X325" s="98">
        <v>590</v>
      </c>
      <c r="Y325" s="99">
        <v>46150.572491782405</v>
      </c>
      <c r="Z325" s="100">
        <v>46156</v>
      </c>
      <c r="AA325" s="101"/>
      <c r="AB325" s="101"/>
      <c r="AC325" s="101"/>
      <c r="AD325" s="101"/>
      <c r="AE325" s="101"/>
      <c r="AF325" s="101"/>
      <c r="AG325" s="101"/>
      <c r="AH325" s="101"/>
      <c r="AI325" s="102" t="s">
        <v>40</v>
      </c>
      <c r="AJ325" s="102" t="s">
        <v>40</v>
      </c>
      <c r="AK325" s="102" t="s">
        <v>40</v>
      </c>
      <c r="AL325" s="101"/>
      <c r="AM325" s="101"/>
      <c r="AN325" s="102" t="s">
        <v>40</v>
      </c>
      <c r="AO325" s="102" t="s">
        <v>40</v>
      </c>
      <c r="AP325" s="102" t="s">
        <v>40</v>
      </c>
      <c r="AQ325" s="102" t="s">
        <v>40</v>
      </c>
      <c r="AR325" s="101"/>
    </row>
    <row r="326" spans="1:44" ht="31.5">
      <c r="A326" t="str">
        <f>VLOOKUP(Q326,'Rotas x Madrugada'!A:C,2,0)</f>
        <v>I</v>
      </c>
      <c r="B326" t="str">
        <f>VLOOKUP(Q326,'Rotas x Madrugada'!A:C,3,0)</f>
        <v>Não</v>
      </c>
      <c r="D326" s="19">
        <f t="shared" si="10"/>
        <v>46158</v>
      </c>
      <c r="E326" s="19">
        <f>IF(A326="RETIRA",Z326,VLOOKUP(Q326,'Rotas x Madrugada'!A:D,4,0))</f>
        <v>46147</v>
      </c>
      <c r="F326" s="19">
        <f>IF(A326="RETIRA",Z326,Z326+2)</f>
        <v>46158</v>
      </c>
      <c r="G326" s="19" t="str">
        <f>CONCATENATE(U326,"-",V326)</f>
        <v>INC08-TF</v>
      </c>
      <c r="H326" s="19" t="str">
        <f t="shared" ca="1" si="11"/>
        <v>URGENTE</v>
      </c>
      <c r="I326" s="46">
        <f ca="1">Z326-$B$1</f>
        <v>-1</v>
      </c>
      <c r="J326" s="46">
        <f>VLOOKUP(G326,'D. Produção'!A:B,2,)</f>
        <v>2</v>
      </c>
      <c r="K326" s="87">
        <v>335603</v>
      </c>
      <c r="L326" s="88" t="s">
        <v>61</v>
      </c>
      <c r="M326" s="87">
        <v>1</v>
      </c>
      <c r="N326" s="87">
        <v>5453752</v>
      </c>
      <c r="O326" s="88" t="s">
        <v>35</v>
      </c>
      <c r="P326" s="88" t="s">
        <v>467</v>
      </c>
      <c r="Q326" s="88" t="s">
        <v>130</v>
      </c>
      <c r="R326" s="89">
        <v>2.7452000000000001</v>
      </c>
      <c r="S326" s="89">
        <v>54.903599999999997</v>
      </c>
      <c r="T326" s="87">
        <v>1</v>
      </c>
      <c r="U326" s="88" t="s">
        <v>63</v>
      </c>
      <c r="V326" s="88" t="s">
        <v>96</v>
      </c>
      <c r="W326" s="90">
        <v>1010</v>
      </c>
      <c r="X326" s="90">
        <v>2718</v>
      </c>
      <c r="Y326" s="91">
        <v>46153.603177893521</v>
      </c>
      <c r="Z326" s="92">
        <v>46156</v>
      </c>
      <c r="AA326" s="93"/>
      <c r="AB326" s="93"/>
      <c r="AC326" s="93"/>
      <c r="AD326" s="93"/>
      <c r="AE326" s="94" t="s">
        <v>40</v>
      </c>
      <c r="AF326" s="94" t="s">
        <v>40</v>
      </c>
      <c r="AG326" s="94" t="s">
        <v>40</v>
      </c>
      <c r="AH326" s="94" t="s">
        <v>40</v>
      </c>
      <c r="AI326" s="94" t="s">
        <v>40</v>
      </c>
      <c r="AJ326" s="94" t="s">
        <v>40</v>
      </c>
      <c r="AK326" s="94" t="s">
        <v>40</v>
      </c>
      <c r="AL326" s="93"/>
      <c r="AM326" s="93"/>
      <c r="AN326" s="94" t="s">
        <v>40</v>
      </c>
      <c r="AO326" s="94" t="s">
        <v>40</v>
      </c>
      <c r="AP326" s="94" t="s">
        <v>40</v>
      </c>
      <c r="AQ326" s="94" t="s">
        <v>40</v>
      </c>
      <c r="AR326" s="93"/>
    </row>
    <row r="327" spans="1:44" ht="31.5">
      <c r="A327" t="str">
        <f>VLOOKUP(Q327,'Rotas x Madrugada'!A:C,2,0)</f>
        <v>I</v>
      </c>
      <c r="B327" t="str">
        <f>VLOOKUP(Q327,'Rotas x Madrugada'!A:C,3,0)</f>
        <v>Não</v>
      </c>
      <c r="D327" s="19">
        <f t="shared" si="10"/>
        <v>46158</v>
      </c>
      <c r="E327" s="19">
        <f>IF(A327="RETIRA",Z327,VLOOKUP(Q327,'Rotas x Madrugada'!A:D,4,0))</f>
        <v>46147</v>
      </c>
      <c r="F327" s="19">
        <f>IF(A327="RETIRA",Z327,Z327+2)</f>
        <v>46158</v>
      </c>
      <c r="G327" s="19" t="str">
        <f>CONCATENATE(U327,"-",V327)</f>
        <v>INC08-TF</v>
      </c>
      <c r="H327" s="19" t="str">
        <f t="shared" ca="1" si="11"/>
        <v>URGENTE</v>
      </c>
      <c r="I327" s="46">
        <f ca="1">Z327-$B$1</f>
        <v>-1</v>
      </c>
      <c r="J327" s="46">
        <f>VLOOKUP(G327,'D. Produção'!A:B,2,)</f>
        <v>2</v>
      </c>
      <c r="K327" s="95">
        <v>335603</v>
      </c>
      <c r="L327" s="96" t="s">
        <v>121</v>
      </c>
      <c r="M327" s="95">
        <v>2</v>
      </c>
      <c r="N327" s="95">
        <v>5453753</v>
      </c>
      <c r="O327" s="96" t="s">
        <v>35</v>
      </c>
      <c r="P327" s="96" t="s">
        <v>467</v>
      </c>
      <c r="Q327" s="96" t="s">
        <v>130</v>
      </c>
      <c r="R327" s="97">
        <v>2.7452000000000001</v>
      </c>
      <c r="S327" s="97">
        <v>54.903599999999997</v>
      </c>
      <c r="T327" s="95">
        <v>1</v>
      </c>
      <c r="U327" s="96" t="s">
        <v>63</v>
      </c>
      <c r="V327" s="96" t="s">
        <v>96</v>
      </c>
      <c r="W327" s="98">
        <v>1010</v>
      </c>
      <c r="X327" s="98">
        <v>2718</v>
      </c>
      <c r="Y327" s="99">
        <v>46153.603177893521</v>
      </c>
      <c r="Z327" s="100">
        <v>46156</v>
      </c>
      <c r="AA327" s="101"/>
      <c r="AB327" s="101"/>
      <c r="AC327" s="101"/>
      <c r="AD327" s="101"/>
      <c r="AE327" s="102" t="s">
        <v>40</v>
      </c>
      <c r="AF327" s="102" t="s">
        <v>40</v>
      </c>
      <c r="AG327" s="102" t="s">
        <v>40</v>
      </c>
      <c r="AH327" s="102" t="s">
        <v>40</v>
      </c>
      <c r="AI327" s="102" t="s">
        <v>40</v>
      </c>
      <c r="AJ327" s="102" t="s">
        <v>40</v>
      </c>
      <c r="AK327" s="102" t="s">
        <v>40</v>
      </c>
      <c r="AL327" s="101"/>
      <c r="AM327" s="101"/>
      <c r="AN327" s="102" t="s">
        <v>40</v>
      </c>
      <c r="AO327" s="102" t="s">
        <v>40</v>
      </c>
      <c r="AP327" s="102" t="s">
        <v>40</v>
      </c>
      <c r="AQ327" s="102" t="s">
        <v>40</v>
      </c>
      <c r="AR327" s="101"/>
    </row>
    <row r="328" spans="1:44" ht="31.5">
      <c r="A328" t="str">
        <f>VLOOKUP(Q328,'Rotas x Madrugada'!A:C,2,0)</f>
        <v>I</v>
      </c>
      <c r="B328" t="str">
        <f>VLOOKUP(Q328,'Rotas x Madrugada'!A:C,3,0)</f>
        <v>Não</v>
      </c>
      <c r="D328" s="19">
        <f t="shared" si="10"/>
        <v>46158</v>
      </c>
      <c r="E328" s="19">
        <f>IF(A328="RETIRA",Z328,VLOOKUP(Q328,'Rotas x Madrugada'!A:D,4,0))</f>
        <v>46147</v>
      </c>
      <c r="F328" s="19">
        <f>IF(A328="RETIRA",Z328,Z328+2)</f>
        <v>46158</v>
      </c>
      <c r="G328" s="19" t="str">
        <f>CONCATENATE(U328,"-",V328)</f>
        <v>INC08-TF</v>
      </c>
      <c r="H328" s="19" t="str">
        <f t="shared" ca="1" si="11"/>
        <v>URGENTE</v>
      </c>
      <c r="I328" s="46">
        <f ca="1">Z328-$B$1</f>
        <v>-1</v>
      </c>
      <c r="J328" s="46">
        <f>VLOOKUP(G328,'D. Produção'!A:B,2,)</f>
        <v>2</v>
      </c>
      <c r="K328" s="87">
        <v>335603</v>
      </c>
      <c r="L328" s="88" t="s">
        <v>143</v>
      </c>
      <c r="M328" s="87">
        <v>3</v>
      </c>
      <c r="N328" s="87">
        <v>5453754</v>
      </c>
      <c r="O328" s="88" t="s">
        <v>35</v>
      </c>
      <c r="P328" s="88" t="s">
        <v>467</v>
      </c>
      <c r="Q328" s="88" t="s">
        <v>130</v>
      </c>
      <c r="R328" s="89">
        <v>2.7452000000000001</v>
      </c>
      <c r="S328" s="89">
        <v>54.903599999999997</v>
      </c>
      <c r="T328" s="87">
        <v>1</v>
      </c>
      <c r="U328" s="88" t="s">
        <v>63</v>
      </c>
      <c r="V328" s="88" t="s">
        <v>96</v>
      </c>
      <c r="W328" s="90">
        <v>1010</v>
      </c>
      <c r="X328" s="90">
        <v>2718</v>
      </c>
      <c r="Y328" s="91">
        <v>46153.603177893521</v>
      </c>
      <c r="Z328" s="92">
        <v>46156</v>
      </c>
      <c r="AA328" s="93"/>
      <c r="AB328" s="93"/>
      <c r="AC328" s="93"/>
      <c r="AD328" s="93"/>
      <c r="AE328" s="94" t="s">
        <v>40</v>
      </c>
      <c r="AF328" s="94" t="s">
        <v>40</v>
      </c>
      <c r="AG328" s="94" t="s">
        <v>40</v>
      </c>
      <c r="AH328" s="94" t="s">
        <v>40</v>
      </c>
      <c r="AI328" s="94" t="s">
        <v>40</v>
      </c>
      <c r="AJ328" s="94" t="s">
        <v>40</v>
      </c>
      <c r="AK328" s="94" t="s">
        <v>40</v>
      </c>
      <c r="AL328" s="93"/>
      <c r="AM328" s="93"/>
      <c r="AN328" s="94" t="s">
        <v>40</v>
      </c>
      <c r="AO328" s="94" t="s">
        <v>40</v>
      </c>
      <c r="AP328" s="94" t="s">
        <v>40</v>
      </c>
      <c r="AQ328" s="94" t="s">
        <v>40</v>
      </c>
      <c r="AR328" s="93"/>
    </row>
    <row r="329" spans="1:44" ht="21">
      <c r="A329" t="str">
        <f>VLOOKUP(Q329,'Rotas x Madrugada'!A:C,2,0)</f>
        <v>D</v>
      </c>
      <c r="B329" t="str">
        <f>VLOOKUP(Q329,'Rotas x Madrugada'!A:C,3,0)</f>
        <v>Dep.</v>
      </c>
      <c r="D329" s="19">
        <f t="shared" si="10"/>
        <v>46158</v>
      </c>
      <c r="E329" s="19">
        <f>IF(A329="RETIRA",Z329,VLOOKUP(Q329,'Rotas x Madrugada'!A:D,4,0))</f>
        <v>46147</v>
      </c>
      <c r="F329" s="19">
        <f>IF(A329="RETIRA",Z329,Z329+2)</f>
        <v>46158</v>
      </c>
      <c r="G329" s="19" t="str">
        <f>CONCATENATE(U329,"-",V329)</f>
        <v>INC06-TF</v>
      </c>
      <c r="H329" s="19" t="str">
        <f t="shared" ca="1" si="11"/>
        <v>URGENTE</v>
      </c>
      <c r="I329" s="46">
        <f ca="1">Z329-$B$1</f>
        <v>-1</v>
      </c>
      <c r="J329" s="46">
        <f>VLOOKUP(G329,'D. Produção'!A:B,2,)</f>
        <v>2</v>
      </c>
      <c r="K329" s="95">
        <v>335612</v>
      </c>
      <c r="L329" s="96" t="s">
        <v>107</v>
      </c>
      <c r="M329" s="95">
        <v>16</v>
      </c>
      <c r="N329" s="95">
        <v>5453895</v>
      </c>
      <c r="O329" s="96" t="s">
        <v>35</v>
      </c>
      <c r="P329" s="96" t="s">
        <v>134</v>
      </c>
      <c r="Q329" s="96" t="s">
        <v>127</v>
      </c>
      <c r="R329" s="97">
        <v>0.69979999999999998</v>
      </c>
      <c r="S329" s="97">
        <v>10.497299999999999</v>
      </c>
      <c r="T329" s="95">
        <v>1</v>
      </c>
      <c r="U329" s="96" t="s">
        <v>185</v>
      </c>
      <c r="V329" s="96" t="s">
        <v>96</v>
      </c>
      <c r="W329" s="98">
        <v>487</v>
      </c>
      <c r="X329" s="98">
        <v>1437</v>
      </c>
      <c r="Y329" s="99">
        <v>46153.643381678237</v>
      </c>
      <c r="Z329" s="100">
        <v>46156</v>
      </c>
      <c r="AA329" s="101"/>
      <c r="AB329" s="101"/>
      <c r="AC329" s="101"/>
      <c r="AD329" s="101"/>
      <c r="AE329" s="102" t="s">
        <v>40</v>
      </c>
      <c r="AF329" s="102" t="s">
        <v>40</v>
      </c>
      <c r="AG329" s="102" t="s">
        <v>40</v>
      </c>
      <c r="AH329" s="102" t="s">
        <v>40</v>
      </c>
      <c r="AI329" s="102" t="s">
        <v>40</v>
      </c>
      <c r="AJ329" s="102" t="s">
        <v>40</v>
      </c>
      <c r="AK329" s="102" t="s">
        <v>40</v>
      </c>
      <c r="AL329" s="101"/>
      <c r="AM329" s="101"/>
      <c r="AN329" s="102" t="s">
        <v>40</v>
      </c>
      <c r="AO329" s="102" t="s">
        <v>40</v>
      </c>
      <c r="AP329" s="102" t="s">
        <v>40</v>
      </c>
      <c r="AQ329" s="102" t="s">
        <v>40</v>
      </c>
      <c r="AR329" s="101"/>
    </row>
    <row r="330" spans="1:44" ht="21">
      <c r="A330" t="str">
        <f>VLOOKUP(Q330,'Rotas x Madrugada'!A:C,2,0)</f>
        <v>D</v>
      </c>
      <c r="B330" t="str">
        <f>VLOOKUP(Q330,'Rotas x Madrugada'!A:C,3,0)</f>
        <v>Dep.</v>
      </c>
      <c r="D330" s="19">
        <f t="shared" si="10"/>
        <v>46158</v>
      </c>
      <c r="E330" s="19">
        <f>IF(A330="RETIRA",Z330,VLOOKUP(Q330,'Rotas x Madrugada'!A:D,4,0))</f>
        <v>46147</v>
      </c>
      <c r="F330" s="19">
        <f>IF(A330="RETIRA",Z330,Z330+2)</f>
        <v>46158</v>
      </c>
      <c r="G330" s="19" t="str">
        <f>CONCATENATE(U330,"-",V330)</f>
        <v>INC08-TE12</v>
      </c>
      <c r="H330" s="19" t="str">
        <f t="shared" ca="1" si="11"/>
        <v>URGENTE</v>
      </c>
      <c r="I330" s="46">
        <f ca="1">Z330-$B$1</f>
        <v>-1</v>
      </c>
      <c r="J330" s="46">
        <f>VLOOKUP(G330,'D. Produção'!A:B,2,)</f>
        <v>2</v>
      </c>
      <c r="K330" s="87">
        <v>335614</v>
      </c>
      <c r="L330" s="88" t="s">
        <v>78</v>
      </c>
      <c r="M330" s="87">
        <v>1</v>
      </c>
      <c r="N330" s="87">
        <v>5453903</v>
      </c>
      <c r="O330" s="88" t="s">
        <v>35</v>
      </c>
      <c r="P330" s="88" t="s">
        <v>134</v>
      </c>
      <c r="Q330" s="88" t="s">
        <v>127</v>
      </c>
      <c r="R330" s="89">
        <v>0.44619999999999999</v>
      </c>
      <c r="S330" s="89">
        <v>8.9245999999999999</v>
      </c>
      <c r="T330" s="87">
        <v>1</v>
      </c>
      <c r="U330" s="88" t="s">
        <v>63</v>
      </c>
      <c r="V330" s="88" t="s">
        <v>120</v>
      </c>
      <c r="W330" s="90">
        <v>787</v>
      </c>
      <c r="X330" s="90">
        <v>567</v>
      </c>
      <c r="Y330" s="91">
        <v>46153.6435724537</v>
      </c>
      <c r="Z330" s="92">
        <v>46156</v>
      </c>
      <c r="AA330" s="93"/>
      <c r="AB330" s="93"/>
      <c r="AC330" s="93"/>
      <c r="AD330" s="93"/>
      <c r="AE330" s="93"/>
      <c r="AF330" s="93"/>
      <c r="AG330" s="93"/>
      <c r="AH330" s="93"/>
      <c r="AI330" s="94" t="s">
        <v>40</v>
      </c>
      <c r="AJ330" s="94" t="s">
        <v>40</v>
      </c>
      <c r="AK330" s="94" t="s">
        <v>40</v>
      </c>
      <c r="AL330" s="93"/>
      <c r="AM330" s="93"/>
      <c r="AN330" s="94" t="s">
        <v>40</v>
      </c>
      <c r="AO330" s="94" t="s">
        <v>40</v>
      </c>
      <c r="AP330" s="94" t="s">
        <v>40</v>
      </c>
      <c r="AQ330" s="94" t="s">
        <v>40</v>
      </c>
      <c r="AR330" s="93"/>
    </row>
    <row r="331" spans="1:44" ht="21">
      <c r="A331" t="str">
        <f>VLOOKUP(Q331,'Rotas x Madrugada'!A:C,2,0)</f>
        <v>D</v>
      </c>
      <c r="B331" t="str">
        <f>VLOOKUP(Q331,'Rotas x Madrugada'!A:C,3,0)</f>
        <v>Dep.</v>
      </c>
      <c r="D331" s="19">
        <f t="shared" si="10"/>
        <v>46158</v>
      </c>
      <c r="E331" s="19">
        <f>IF(A331="RETIRA",Z331,VLOOKUP(Q331,'Rotas x Madrugada'!A:D,4,0))</f>
        <v>46147</v>
      </c>
      <c r="F331" s="19">
        <f>IF(A331="RETIRA",Z331,Z331+2)</f>
        <v>46158</v>
      </c>
      <c r="G331" s="19" t="str">
        <f>CONCATENATE(U331,"-",V331)</f>
        <v>INC08-TE12</v>
      </c>
      <c r="H331" s="19" t="str">
        <f t="shared" ca="1" si="11"/>
        <v>URGENTE</v>
      </c>
      <c r="I331" s="46">
        <f ca="1">Z331-$B$1</f>
        <v>-1</v>
      </c>
      <c r="J331" s="46">
        <f>VLOOKUP(G331,'D. Produção'!A:B,2,)</f>
        <v>2</v>
      </c>
      <c r="K331" s="95">
        <v>335614</v>
      </c>
      <c r="L331" s="96" t="s">
        <v>200</v>
      </c>
      <c r="M331" s="95">
        <v>2</v>
      </c>
      <c r="N331" s="95">
        <v>5453904</v>
      </c>
      <c r="O331" s="96" t="s">
        <v>35</v>
      </c>
      <c r="P331" s="96" t="s">
        <v>134</v>
      </c>
      <c r="Q331" s="96" t="s">
        <v>127</v>
      </c>
      <c r="R331" s="97">
        <v>0.43280000000000002</v>
      </c>
      <c r="S331" s="97">
        <v>8.6559000000000008</v>
      </c>
      <c r="T331" s="95">
        <v>1</v>
      </c>
      <c r="U331" s="96" t="s">
        <v>63</v>
      </c>
      <c r="V331" s="96" t="s">
        <v>120</v>
      </c>
      <c r="W331" s="98">
        <v>754</v>
      </c>
      <c r="X331" s="98">
        <v>574</v>
      </c>
      <c r="Y331" s="99">
        <v>46153.6435724537</v>
      </c>
      <c r="Z331" s="100">
        <v>46156</v>
      </c>
      <c r="AA331" s="101"/>
      <c r="AB331" s="101"/>
      <c r="AC331" s="101"/>
      <c r="AD331" s="101"/>
      <c r="AE331" s="101"/>
      <c r="AF331" s="101"/>
      <c r="AG331" s="101"/>
      <c r="AH331" s="101"/>
      <c r="AI331" s="102" t="s">
        <v>40</v>
      </c>
      <c r="AJ331" s="102" t="s">
        <v>40</v>
      </c>
      <c r="AK331" s="102" t="s">
        <v>40</v>
      </c>
      <c r="AL331" s="101"/>
      <c r="AM331" s="101"/>
      <c r="AN331" s="102" t="s">
        <v>40</v>
      </c>
      <c r="AO331" s="102" t="s">
        <v>40</v>
      </c>
      <c r="AP331" s="102" t="s">
        <v>40</v>
      </c>
      <c r="AQ331" s="102" t="s">
        <v>40</v>
      </c>
      <c r="AR331" s="101"/>
    </row>
    <row r="332" spans="1:44">
      <c r="A332" t="str">
        <f>VLOOKUP(Q332,'Rotas x Madrugada'!A:C,2,0)</f>
        <v>E</v>
      </c>
      <c r="B332" t="str">
        <f>VLOOKUP(Q332,'Rotas x Madrugada'!A:C,3,0)</f>
        <v>Não</v>
      </c>
      <c r="D332" s="19">
        <f t="shared" si="10"/>
        <v>46158</v>
      </c>
      <c r="E332" s="19">
        <f>IF(A332="RETIRA",Z332,VLOOKUP(Q332,'Rotas x Madrugada'!A:D,4,0))</f>
        <v>46147</v>
      </c>
      <c r="F332" s="19">
        <f>IF(A332="RETIRA",Z332,Z332+2)</f>
        <v>46158</v>
      </c>
      <c r="G332" s="19" t="str">
        <f>CONCATENATE(U332,"-",V332)</f>
        <v>FUM08-TF</v>
      </c>
      <c r="H332" s="19" t="str">
        <f t="shared" ca="1" si="11"/>
        <v>URGENTE</v>
      </c>
      <c r="I332" s="46">
        <f ca="1">Z332-$B$1</f>
        <v>-1</v>
      </c>
      <c r="J332" s="46">
        <f>VLOOKUP(G332,'D. Produção'!A:B,2,)</f>
        <v>2</v>
      </c>
      <c r="K332" s="87">
        <v>335636</v>
      </c>
      <c r="L332" s="88" t="s">
        <v>78</v>
      </c>
      <c r="M332" s="87">
        <v>1</v>
      </c>
      <c r="N332" s="87">
        <v>5454028</v>
      </c>
      <c r="O332" s="88" t="s">
        <v>35</v>
      </c>
      <c r="P332" s="88" t="s">
        <v>520</v>
      </c>
      <c r="Q332" s="88" t="s">
        <v>37</v>
      </c>
      <c r="R332" s="89">
        <v>0.32669999999999999</v>
      </c>
      <c r="S332" s="89">
        <v>6.5335000000000001</v>
      </c>
      <c r="T332" s="87">
        <v>1</v>
      </c>
      <c r="U332" s="88" t="s">
        <v>254</v>
      </c>
      <c r="V332" s="88" t="s">
        <v>96</v>
      </c>
      <c r="W332" s="90">
        <v>365</v>
      </c>
      <c r="X332" s="90">
        <v>895</v>
      </c>
      <c r="Y332" s="91">
        <v>46153.68074895833</v>
      </c>
      <c r="Z332" s="92">
        <v>46156</v>
      </c>
      <c r="AA332" s="93"/>
      <c r="AB332" s="93"/>
      <c r="AC332" s="93"/>
      <c r="AD332" s="93"/>
      <c r="AE332" s="94" t="s">
        <v>40</v>
      </c>
      <c r="AF332" s="94" t="s">
        <v>40</v>
      </c>
      <c r="AG332" s="94" t="s">
        <v>40</v>
      </c>
      <c r="AH332" s="94" t="s">
        <v>40</v>
      </c>
      <c r="AI332" s="94" t="s">
        <v>40</v>
      </c>
      <c r="AJ332" s="94" t="s">
        <v>40</v>
      </c>
      <c r="AK332" s="94" t="s">
        <v>40</v>
      </c>
      <c r="AL332" s="93"/>
      <c r="AM332" s="93"/>
      <c r="AN332" s="94" t="s">
        <v>40</v>
      </c>
      <c r="AO332" s="94" t="s">
        <v>40</v>
      </c>
      <c r="AP332" s="94" t="s">
        <v>40</v>
      </c>
      <c r="AQ332" s="94" t="s">
        <v>40</v>
      </c>
      <c r="AR332" s="93"/>
    </row>
    <row r="333" spans="1:44">
      <c r="A333" t="str">
        <f>VLOOKUP(Q333,'Rotas x Madrugada'!A:C,2,0)</f>
        <v>E</v>
      </c>
      <c r="B333" t="str">
        <f>VLOOKUP(Q333,'Rotas x Madrugada'!A:C,3,0)</f>
        <v>Não</v>
      </c>
      <c r="D333" s="19">
        <f t="shared" si="10"/>
        <v>46158</v>
      </c>
      <c r="E333" s="19">
        <f>IF(A333="RETIRA",Z333,VLOOKUP(Q333,'Rotas x Madrugada'!A:D,4,0))</f>
        <v>46147</v>
      </c>
      <c r="F333" s="19">
        <f>IF(A333="RETIRA",Z333,Z333+2)</f>
        <v>46158</v>
      </c>
      <c r="G333" s="19" t="str">
        <f>CONCATENATE(U333,"-",V333)</f>
        <v>FUM08-TF</v>
      </c>
      <c r="H333" s="19" t="str">
        <f t="shared" ca="1" si="11"/>
        <v>URGENTE</v>
      </c>
      <c r="I333" s="46">
        <f ca="1">Z333-$B$1</f>
        <v>-1</v>
      </c>
      <c r="J333" s="46">
        <f>VLOOKUP(G333,'D. Produção'!A:B,2,)</f>
        <v>2</v>
      </c>
      <c r="K333" s="95">
        <v>335636</v>
      </c>
      <c r="L333" s="96" t="s">
        <v>80</v>
      </c>
      <c r="M333" s="95">
        <v>2</v>
      </c>
      <c r="N333" s="95">
        <v>5454029</v>
      </c>
      <c r="O333" s="96" t="s">
        <v>35</v>
      </c>
      <c r="P333" s="96" t="s">
        <v>520</v>
      </c>
      <c r="Q333" s="96" t="s">
        <v>37</v>
      </c>
      <c r="R333" s="97">
        <v>0.32669999999999999</v>
      </c>
      <c r="S333" s="97">
        <v>6.5335000000000001</v>
      </c>
      <c r="T333" s="95">
        <v>1</v>
      </c>
      <c r="U333" s="96" t="s">
        <v>254</v>
      </c>
      <c r="V333" s="96" t="s">
        <v>96</v>
      </c>
      <c r="W333" s="98">
        <v>365</v>
      </c>
      <c r="X333" s="98">
        <v>895</v>
      </c>
      <c r="Y333" s="99">
        <v>46153.68074895833</v>
      </c>
      <c r="Z333" s="100">
        <v>46156</v>
      </c>
      <c r="AA333" s="101"/>
      <c r="AB333" s="101"/>
      <c r="AC333" s="101"/>
      <c r="AD333" s="101"/>
      <c r="AE333" s="102" t="s">
        <v>40</v>
      </c>
      <c r="AF333" s="102" t="s">
        <v>40</v>
      </c>
      <c r="AG333" s="102" t="s">
        <v>40</v>
      </c>
      <c r="AH333" s="102" t="s">
        <v>40</v>
      </c>
      <c r="AI333" s="102" t="s">
        <v>40</v>
      </c>
      <c r="AJ333" s="102" t="s">
        <v>40</v>
      </c>
      <c r="AK333" s="102" t="s">
        <v>40</v>
      </c>
      <c r="AL333" s="101"/>
      <c r="AM333" s="101"/>
      <c r="AN333" s="102" t="s">
        <v>40</v>
      </c>
      <c r="AO333" s="102" t="s">
        <v>40</v>
      </c>
      <c r="AP333" s="102" t="s">
        <v>40</v>
      </c>
      <c r="AQ333" s="102" t="s">
        <v>40</v>
      </c>
      <c r="AR333" s="101"/>
    </row>
    <row r="334" spans="1:44">
      <c r="A334" t="str">
        <f>VLOOKUP(Q334,'Rotas x Madrugada'!A:C,2,0)</f>
        <v>E</v>
      </c>
      <c r="B334" t="str">
        <f>VLOOKUP(Q334,'Rotas x Madrugada'!A:C,3,0)</f>
        <v>Não</v>
      </c>
      <c r="D334" s="19">
        <f t="shared" si="10"/>
        <v>46158</v>
      </c>
      <c r="E334" s="19">
        <f>IF(A334="RETIRA",Z334,VLOOKUP(Q334,'Rotas x Madrugada'!A:D,4,0))</f>
        <v>46147</v>
      </c>
      <c r="F334" s="19">
        <f>IF(A334="RETIRA",Z334,Z334+2)</f>
        <v>46158</v>
      </c>
      <c r="G334" s="19" t="str">
        <f>CONCATENATE(U334,"-",V334)</f>
        <v>FUM08-TE12</v>
      </c>
      <c r="H334" s="19" t="str">
        <f t="shared" ca="1" si="11"/>
        <v>URGENTE</v>
      </c>
      <c r="I334" s="46">
        <f ca="1">Z334-$B$1</f>
        <v>-1</v>
      </c>
      <c r="J334" s="46">
        <f>VLOOKUP(G334,'D. Produção'!A:B,2,)</f>
        <v>2</v>
      </c>
      <c r="K334" s="87">
        <v>335636</v>
      </c>
      <c r="L334" s="88" t="s">
        <v>81</v>
      </c>
      <c r="M334" s="87">
        <v>3</v>
      </c>
      <c r="N334" s="87">
        <v>5454030</v>
      </c>
      <c r="O334" s="88" t="s">
        <v>35</v>
      </c>
      <c r="P334" s="88" t="s">
        <v>520</v>
      </c>
      <c r="Q334" s="88" t="s">
        <v>37</v>
      </c>
      <c r="R334" s="89">
        <v>0.38800000000000001</v>
      </c>
      <c r="S334" s="89">
        <v>7.7605000000000004</v>
      </c>
      <c r="T334" s="87">
        <v>1</v>
      </c>
      <c r="U334" s="88" t="s">
        <v>254</v>
      </c>
      <c r="V334" s="88" t="s">
        <v>120</v>
      </c>
      <c r="W334" s="90">
        <v>415</v>
      </c>
      <c r="X334" s="90">
        <v>935</v>
      </c>
      <c r="Y334" s="91">
        <v>46153.68074895833</v>
      </c>
      <c r="Z334" s="92">
        <v>46156</v>
      </c>
      <c r="AA334" s="93"/>
      <c r="AB334" s="93"/>
      <c r="AC334" s="93"/>
      <c r="AD334" s="93"/>
      <c r="AE334" s="93"/>
      <c r="AF334" s="93"/>
      <c r="AG334" s="93"/>
      <c r="AH334" s="93"/>
      <c r="AI334" s="94" t="s">
        <v>40</v>
      </c>
      <c r="AJ334" s="94" t="s">
        <v>40</v>
      </c>
      <c r="AK334" s="94" t="s">
        <v>40</v>
      </c>
      <c r="AL334" s="93"/>
      <c r="AM334" s="93"/>
      <c r="AN334" s="94" t="s">
        <v>40</v>
      </c>
      <c r="AO334" s="94" t="s">
        <v>40</v>
      </c>
      <c r="AP334" s="94" t="s">
        <v>40</v>
      </c>
      <c r="AQ334" s="94" t="s">
        <v>40</v>
      </c>
      <c r="AR334" s="93"/>
    </row>
    <row r="335" spans="1:44">
      <c r="A335" t="str">
        <f>VLOOKUP(Q335,'Rotas x Madrugada'!A:C,2,0)</f>
        <v>E</v>
      </c>
      <c r="B335" t="str">
        <f>VLOOKUP(Q335,'Rotas x Madrugada'!A:C,3,0)</f>
        <v>Não</v>
      </c>
      <c r="D335" s="19">
        <f t="shared" si="10"/>
        <v>46158</v>
      </c>
      <c r="E335" s="19">
        <f>IF(A335="RETIRA",Z335,VLOOKUP(Q335,'Rotas x Madrugada'!A:D,4,0))</f>
        <v>46147</v>
      </c>
      <c r="F335" s="19">
        <f>IF(A335="RETIRA",Z335,Z335+2)</f>
        <v>46158</v>
      </c>
      <c r="G335" s="19" t="str">
        <f>CONCATENATE(U335,"-",V335)</f>
        <v>FUM08-TE12</v>
      </c>
      <c r="H335" s="19" t="str">
        <f t="shared" ca="1" si="11"/>
        <v>URGENTE</v>
      </c>
      <c r="I335" s="46">
        <f ca="1">Z335-$B$1</f>
        <v>-1</v>
      </c>
      <c r="J335" s="46">
        <f>VLOOKUP(G335,'D. Produção'!A:B,2,)</f>
        <v>2</v>
      </c>
      <c r="K335" s="95">
        <v>335636</v>
      </c>
      <c r="L335" s="96" t="s">
        <v>82</v>
      </c>
      <c r="M335" s="95">
        <v>4</v>
      </c>
      <c r="N335" s="95">
        <v>5454031</v>
      </c>
      <c r="O335" s="96" t="s">
        <v>35</v>
      </c>
      <c r="P335" s="96" t="s">
        <v>520</v>
      </c>
      <c r="Q335" s="96" t="s">
        <v>37</v>
      </c>
      <c r="R335" s="97">
        <v>0.38800000000000001</v>
      </c>
      <c r="S335" s="97">
        <v>7.7605000000000004</v>
      </c>
      <c r="T335" s="95">
        <v>1</v>
      </c>
      <c r="U335" s="96" t="s">
        <v>254</v>
      </c>
      <c r="V335" s="96" t="s">
        <v>120</v>
      </c>
      <c r="W335" s="98">
        <v>415</v>
      </c>
      <c r="X335" s="98">
        <v>935</v>
      </c>
      <c r="Y335" s="99">
        <v>46153.68074895833</v>
      </c>
      <c r="Z335" s="100">
        <v>46156</v>
      </c>
      <c r="AA335" s="101"/>
      <c r="AB335" s="101"/>
      <c r="AC335" s="101"/>
      <c r="AD335" s="101"/>
      <c r="AE335" s="101"/>
      <c r="AF335" s="101"/>
      <c r="AG335" s="101"/>
      <c r="AH335" s="101"/>
      <c r="AI335" s="102" t="s">
        <v>40</v>
      </c>
      <c r="AJ335" s="102" t="s">
        <v>40</v>
      </c>
      <c r="AK335" s="102" t="s">
        <v>40</v>
      </c>
      <c r="AL335" s="101"/>
      <c r="AM335" s="101"/>
      <c r="AN335" s="102" t="s">
        <v>40</v>
      </c>
      <c r="AO335" s="102" t="s">
        <v>40</v>
      </c>
      <c r="AP335" s="102" t="s">
        <v>40</v>
      </c>
      <c r="AQ335" s="102" t="s">
        <v>40</v>
      </c>
      <c r="AR335" s="101"/>
    </row>
    <row r="336" spans="1:44">
      <c r="A336" t="str">
        <f>VLOOKUP(Q336,'Rotas x Madrugada'!A:C,2,0)</f>
        <v>E</v>
      </c>
      <c r="B336" t="str">
        <f>VLOOKUP(Q336,'Rotas x Madrugada'!A:C,3,0)</f>
        <v>Não</v>
      </c>
      <c r="D336" s="19">
        <f t="shared" si="10"/>
        <v>46158</v>
      </c>
      <c r="E336" s="19">
        <f>IF(A336="RETIRA",Z336,VLOOKUP(Q336,'Rotas x Madrugada'!A:D,4,0))</f>
        <v>46147</v>
      </c>
      <c r="F336" s="19">
        <f>IF(A336="RETIRA",Z336,Z336+2)</f>
        <v>46158</v>
      </c>
      <c r="G336" s="19" t="str">
        <f>CONCATENATE(U336,"-",V336)</f>
        <v>INC08-TE12</v>
      </c>
      <c r="H336" s="19" t="str">
        <f t="shared" ca="1" si="11"/>
        <v>URGENTE</v>
      </c>
      <c r="I336" s="46">
        <f ca="1">Z336-$B$1</f>
        <v>-1</v>
      </c>
      <c r="J336" s="46">
        <f>VLOOKUP(G336,'D. Produção'!A:B,2,)</f>
        <v>2</v>
      </c>
      <c r="K336" s="87">
        <v>335637</v>
      </c>
      <c r="L336" s="88" t="s">
        <v>78</v>
      </c>
      <c r="M336" s="87">
        <v>1</v>
      </c>
      <c r="N336" s="87">
        <v>5454032</v>
      </c>
      <c r="O336" s="88" t="s">
        <v>35</v>
      </c>
      <c r="P336" s="88" t="s">
        <v>520</v>
      </c>
      <c r="Q336" s="88" t="s">
        <v>37</v>
      </c>
      <c r="R336" s="89">
        <v>1.2063999999999999</v>
      </c>
      <c r="S336" s="89">
        <v>24.128</v>
      </c>
      <c r="T336" s="87">
        <v>1</v>
      </c>
      <c r="U336" s="88" t="s">
        <v>63</v>
      </c>
      <c r="V336" s="88" t="s">
        <v>120</v>
      </c>
      <c r="W336" s="90">
        <v>580</v>
      </c>
      <c r="X336" s="90">
        <v>2080</v>
      </c>
      <c r="Y336" s="91">
        <v>46153.683043750003</v>
      </c>
      <c r="Z336" s="92">
        <v>46156</v>
      </c>
      <c r="AA336" s="93"/>
      <c r="AB336" s="93"/>
      <c r="AC336" s="93"/>
      <c r="AD336" s="93"/>
      <c r="AE336" s="93"/>
      <c r="AF336" s="93"/>
      <c r="AG336" s="93"/>
      <c r="AH336" s="93"/>
      <c r="AI336" s="94" t="s">
        <v>40</v>
      </c>
      <c r="AJ336" s="94" t="s">
        <v>40</v>
      </c>
      <c r="AK336" s="94" t="s">
        <v>40</v>
      </c>
      <c r="AL336" s="93"/>
      <c r="AM336" s="93"/>
      <c r="AN336" s="94" t="s">
        <v>40</v>
      </c>
      <c r="AO336" s="94" t="s">
        <v>40</v>
      </c>
      <c r="AP336" s="94" t="s">
        <v>40</v>
      </c>
      <c r="AQ336" s="94" t="s">
        <v>40</v>
      </c>
      <c r="AR336" s="93"/>
    </row>
    <row r="337" spans="1:44">
      <c r="A337" t="str">
        <f>VLOOKUP(Q337,'Rotas x Madrugada'!A:C,2,0)</f>
        <v>E</v>
      </c>
      <c r="B337" t="str">
        <f>VLOOKUP(Q337,'Rotas x Madrugada'!A:C,3,0)</f>
        <v>Não</v>
      </c>
      <c r="D337" s="19">
        <f t="shared" si="10"/>
        <v>46158</v>
      </c>
      <c r="E337" s="19">
        <f>IF(A337="RETIRA",Z337,VLOOKUP(Q337,'Rotas x Madrugada'!A:D,4,0))</f>
        <v>46147</v>
      </c>
      <c r="F337" s="19">
        <f>IF(A337="RETIRA",Z337,Z337+2)</f>
        <v>46158</v>
      </c>
      <c r="G337" s="19" t="str">
        <f>CONCATENATE(U337,"-",V337)</f>
        <v>INC08-TF</v>
      </c>
      <c r="H337" s="19" t="str">
        <f t="shared" ca="1" si="11"/>
        <v>URGENTE</v>
      </c>
      <c r="I337" s="46">
        <f ca="1">Z337-$B$1</f>
        <v>-1</v>
      </c>
      <c r="J337" s="46">
        <f>VLOOKUP(G337,'D. Produção'!A:B,2,)</f>
        <v>2</v>
      </c>
      <c r="K337" s="95">
        <v>335638</v>
      </c>
      <c r="L337" s="96" t="s">
        <v>61</v>
      </c>
      <c r="M337" s="95">
        <v>1</v>
      </c>
      <c r="N337" s="95">
        <v>5454033</v>
      </c>
      <c r="O337" s="96" t="s">
        <v>35</v>
      </c>
      <c r="P337" s="96" t="s">
        <v>520</v>
      </c>
      <c r="Q337" s="96" t="s">
        <v>37</v>
      </c>
      <c r="R337" s="97">
        <v>2.1133000000000002</v>
      </c>
      <c r="S337" s="97">
        <v>42.265000000000001</v>
      </c>
      <c r="T337" s="95">
        <v>1</v>
      </c>
      <c r="U337" s="96" t="s">
        <v>63</v>
      </c>
      <c r="V337" s="96" t="s">
        <v>96</v>
      </c>
      <c r="W337" s="98">
        <v>1975</v>
      </c>
      <c r="X337" s="98">
        <v>1070</v>
      </c>
      <c r="Y337" s="99">
        <v>46153.682006597221</v>
      </c>
      <c r="Z337" s="100">
        <v>46156</v>
      </c>
      <c r="AA337" s="101"/>
      <c r="AB337" s="101"/>
      <c r="AC337" s="101"/>
      <c r="AD337" s="101"/>
      <c r="AE337" s="102" t="s">
        <v>40</v>
      </c>
      <c r="AF337" s="102" t="s">
        <v>40</v>
      </c>
      <c r="AG337" s="102" t="s">
        <v>40</v>
      </c>
      <c r="AH337" s="102" t="s">
        <v>40</v>
      </c>
      <c r="AI337" s="102" t="s">
        <v>40</v>
      </c>
      <c r="AJ337" s="102" t="s">
        <v>40</v>
      </c>
      <c r="AK337" s="102" t="s">
        <v>40</v>
      </c>
      <c r="AL337" s="101"/>
      <c r="AM337" s="101"/>
      <c r="AN337" s="102" t="s">
        <v>40</v>
      </c>
      <c r="AO337" s="102" t="s">
        <v>40</v>
      </c>
      <c r="AP337" s="102" t="s">
        <v>40</v>
      </c>
      <c r="AQ337" s="102" t="s">
        <v>40</v>
      </c>
      <c r="AR337" s="101"/>
    </row>
    <row r="338" spans="1:44">
      <c r="A338" t="str">
        <f>VLOOKUP(Q338,'Rotas x Madrugada'!A:C,2,0)</f>
        <v>E</v>
      </c>
      <c r="B338" t="str">
        <f>VLOOKUP(Q338,'Rotas x Madrugada'!A:C,3,0)</f>
        <v>Não</v>
      </c>
      <c r="D338" s="19">
        <f t="shared" si="10"/>
        <v>46158</v>
      </c>
      <c r="E338" s="19">
        <f>IF(A338="RETIRA",Z338,VLOOKUP(Q338,'Rotas x Madrugada'!A:D,4,0))</f>
        <v>46147</v>
      </c>
      <c r="F338" s="19">
        <f>IF(A338="RETIRA",Z338,Z338+2)</f>
        <v>46158</v>
      </c>
      <c r="G338" s="19" t="str">
        <f>CONCATENATE(U338,"-",V338)</f>
        <v>INC08-TF</v>
      </c>
      <c r="H338" s="19" t="str">
        <f t="shared" ca="1" si="11"/>
        <v>URGENTE</v>
      </c>
      <c r="I338" s="46">
        <f ca="1">Z338-$B$1</f>
        <v>-1</v>
      </c>
      <c r="J338" s="46">
        <f>VLOOKUP(G338,'D. Produção'!A:B,2,)</f>
        <v>2</v>
      </c>
      <c r="K338" s="87">
        <v>335638</v>
      </c>
      <c r="L338" s="88" t="s">
        <v>121</v>
      </c>
      <c r="M338" s="87">
        <v>2</v>
      </c>
      <c r="N338" s="87">
        <v>5454034</v>
      </c>
      <c r="O338" s="88" t="s">
        <v>35</v>
      </c>
      <c r="P338" s="88" t="s">
        <v>520</v>
      </c>
      <c r="Q338" s="88" t="s">
        <v>37</v>
      </c>
      <c r="R338" s="89">
        <v>1.0296000000000001</v>
      </c>
      <c r="S338" s="89">
        <v>20.591999999999999</v>
      </c>
      <c r="T338" s="87">
        <v>1</v>
      </c>
      <c r="U338" s="88" t="s">
        <v>63</v>
      </c>
      <c r="V338" s="88" t="s">
        <v>96</v>
      </c>
      <c r="W338" s="90">
        <v>1170</v>
      </c>
      <c r="X338" s="90">
        <v>880</v>
      </c>
      <c r="Y338" s="91">
        <v>46153.682006597221</v>
      </c>
      <c r="Z338" s="92">
        <v>46156</v>
      </c>
      <c r="AA338" s="93"/>
      <c r="AB338" s="93"/>
      <c r="AC338" s="93"/>
      <c r="AD338" s="93"/>
      <c r="AE338" s="94" t="s">
        <v>40</v>
      </c>
      <c r="AF338" s="94" t="s">
        <v>40</v>
      </c>
      <c r="AG338" s="94" t="s">
        <v>40</v>
      </c>
      <c r="AH338" s="94" t="s">
        <v>40</v>
      </c>
      <c r="AI338" s="94" t="s">
        <v>40</v>
      </c>
      <c r="AJ338" s="94" t="s">
        <v>40</v>
      </c>
      <c r="AK338" s="94" t="s">
        <v>40</v>
      </c>
      <c r="AL338" s="93"/>
      <c r="AM338" s="93"/>
      <c r="AN338" s="94" t="s">
        <v>40</v>
      </c>
      <c r="AO338" s="94" t="s">
        <v>40</v>
      </c>
      <c r="AP338" s="94" t="s">
        <v>40</v>
      </c>
      <c r="AQ338" s="94" t="s">
        <v>40</v>
      </c>
      <c r="AR338" s="93"/>
    </row>
    <row r="339" spans="1:44">
      <c r="A339" t="str">
        <f>VLOOKUP(Q339,'Rotas x Madrugada'!A:C,2,0)</f>
        <v>D</v>
      </c>
      <c r="B339" t="str">
        <f>VLOOKUP(Q339,'Rotas x Madrugada'!A:C,3,0)</f>
        <v>Dep.</v>
      </c>
      <c r="D339" s="19">
        <f t="shared" si="10"/>
        <v>46158</v>
      </c>
      <c r="E339" s="19">
        <f>IF(A339="RETIRA",Z339,VLOOKUP(Q339,'Rotas x Madrugada'!A:D,4,0))</f>
        <v>46147</v>
      </c>
      <c r="F339" s="19">
        <f>IF(A339="RETIRA",Z339,Z339+2)</f>
        <v>46158</v>
      </c>
      <c r="G339" s="19" t="str">
        <f>CONCATENATE(U339,"-",V339)</f>
        <v>INC08-TF</v>
      </c>
      <c r="H339" s="19" t="str">
        <f t="shared" ca="1" si="11"/>
        <v>URGENTE</v>
      </c>
      <c r="I339" s="46">
        <f ca="1">Z339-$B$1</f>
        <v>-1</v>
      </c>
      <c r="J339" s="46">
        <f>VLOOKUP(G339,'D. Produção'!A:B,2,)</f>
        <v>2</v>
      </c>
      <c r="K339" s="95">
        <v>335652</v>
      </c>
      <c r="L339" s="96" t="s">
        <v>78</v>
      </c>
      <c r="M339" s="95">
        <v>1</v>
      </c>
      <c r="N339" s="95">
        <v>5454231</v>
      </c>
      <c r="O339" s="96" t="s">
        <v>35</v>
      </c>
      <c r="P339" s="96" t="s">
        <v>126</v>
      </c>
      <c r="Q339" s="96" t="s">
        <v>127</v>
      </c>
      <c r="R339" s="97">
        <v>0.62790000000000001</v>
      </c>
      <c r="S339" s="97">
        <v>12.558199999999999</v>
      </c>
      <c r="T339" s="95">
        <v>1</v>
      </c>
      <c r="U339" s="96" t="s">
        <v>63</v>
      </c>
      <c r="V339" s="96" t="s">
        <v>96</v>
      </c>
      <c r="W339" s="98">
        <v>612</v>
      </c>
      <c r="X339" s="98">
        <v>1026</v>
      </c>
      <c r="Y339" s="99">
        <v>46153.667527118057</v>
      </c>
      <c r="Z339" s="100">
        <v>46156</v>
      </c>
      <c r="AA339" s="101"/>
      <c r="AB339" s="101"/>
      <c r="AC339" s="101"/>
      <c r="AD339" s="101"/>
      <c r="AE339" s="102" t="s">
        <v>40</v>
      </c>
      <c r="AF339" s="102" t="s">
        <v>40</v>
      </c>
      <c r="AG339" s="102" t="s">
        <v>40</v>
      </c>
      <c r="AH339" s="102" t="s">
        <v>40</v>
      </c>
      <c r="AI339" s="102" t="s">
        <v>40</v>
      </c>
      <c r="AJ339" s="102" t="s">
        <v>40</v>
      </c>
      <c r="AK339" s="102" t="s">
        <v>40</v>
      </c>
      <c r="AL339" s="101"/>
      <c r="AM339" s="101"/>
      <c r="AN339" s="102" t="s">
        <v>40</v>
      </c>
      <c r="AO339" s="102" t="s">
        <v>40</v>
      </c>
      <c r="AP339" s="102" t="s">
        <v>40</v>
      </c>
      <c r="AQ339" s="102" t="s">
        <v>40</v>
      </c>
      <c r="AR339" s="101"/>
    </row>
    <row r="340" spans="1:44">
      <c r="A340" t="str">
        <f>VLOOKUP(Q340,'Rotas x Madrugada'!A:C,2,0)</f>
        <v>D</v>
      </c>
      <c r="B340" t="str">
        <f>VLOOKUP(Q340,'Rotas x Madrugada'!A:C,3,0)</f>
        <v>Dep.</v>
      </c>
      <c r="D340" s="19">
        <f t="shared" si="10"/>
        <v>46158</v>
      </c>
      <c r="E340" s="19">
        <f>IF(A340="RETIRA",Z340,VLOOKUP(Q340,'Rotas x Madrugada'!A:D,4,0))</f>
        <v>46147</v>
      </c>
      <c r="F340" s="19">
        <f>IF(A340="RETIRA",Z340,Z340+2)</f>
        <v>46158</v>
      </c>
      <c r="G340" s="19" t="str">
        <f>CONCATENATE(U340,"-",V340)</f>
        <v>INC08-TF</v>
      </c>
      <c r="H340" s="19" t="str">
        <f t="shared" ca="1" si="11"/>
        <v>URGENTE</v>
      </c>
      <c r="I340" s="46">
        <f ca="1">Z340-$B$1</f>
        <v>-1</v>
      </c>
      <c r="J340" s="46">
        <f>VLOOKUP(G340,'D. Produção'!A:B,2,)</f>
        <v>2</v>
      </c>
      <c r="K340" s="87">
        <v>335652</v>
      </c>
      <c r="L340" s="88" t="s">
        <v>80</v>
      </c>
      <c r="M340" s="87">
        <v>2</v>
      </c>
      <c r="N340" s="87">
        <v>5454232</v>
      </c>
      <c r="O340" s="88" t="s">
        <v>35</v>
      </c>
      <c r="P340" s="88" t="s">
        <v>126</v>
      </c>
      <c r="Q340" s="88" t="s">
        <v>127</v>
      </c>
      <c r="R340" s="89">
        <v>0.62790000000000001</v>
      </c>
      <c r="S340" s="89">
        <v>12.558199999999999</v>
      </c>
      <c r="T340" s="87">
        <v>1</v>
      </c>
      <c r="U340" s="88" t="s">
        <v>63</v>
      </c>
      <c r="V340" s="88" t="s">
        <v>96</v>
      </c>
      <c r="W340" s="90">
        <v>612</v>
      </c>
      <c r="X340" s="90">
        <v>1026</v>
      </c>
      <c r="Y340" s="91">
        <v>46153.667527118057</v>
      </c>
      <c r="Z340" s="92">
        <v>46156</v>
      </c>
      <c r="AA340" s="93"/>
      <c r="AB340" s="93"/>
      <c r="AC340" s="93"/>
      <c r="AD340" s="93"/>
      <c r="AE340" s="94" t="s">
        <v>40</v>
      </c>
      <c r="AF340" s="94" t="s">
        <v>40</v>
      </c>
      <c r="AG340" s="94" t="s">
        <v>40</v>
      </c>
      <c r="AH340" s="94" t="s">
        <v>40</v>
      </c>
      <c r="AI340" s="94" t="s">
        <v>40</v>
      </c>
      <c r="AJ340" s="94" t="s">
        <v>40</v>
      </c>
      <c r="AK340" s="94" t="s">
        <v>40</v>
      </c>
      <c r="AL340" s="93"/>
      <c r="AM340" s="93"/>
      <c r="AN340" s="94" t="s">
        <v>40</v>
      </c>
      <c r="AO340" s="94" t="s">
        <v>40</v>
      </c>
      <c r="AP340" s="94" t="s">
        <v>40</v>
      </c>
      <c r="AQ340" s="94" t="s">
        <v>40</v>
      </c>
      <c r="AR340" s="93"/>
    </row>
    <row r="341" spans="1:44">
      <c r="A341" t="str">
        <f>VLOOKUP(Q341,'Rotas x Madrugada'!A:C,2,0)</f>
        <v>D</v>
      </c>
      <c r="B341" t="str">
        <f>VLOOKUP(Q341,'Rotas x Madrugada'!A:C,3,0)</f>
        <v>Dep.</v>
      </c>
      <c r="D341" s="19">
        <f t="shared" si="10"/>
        <v>46158</v>
      </c>
      <c r="E341" s="19">
        <f>IF(A341="RETIRA",Z341,VLOOKUP(Q341,'Rotas x Madrugada'!A:D,4,0))</f>
        <v>46147</v>
      </c>
      <c r="F341" s="19">
        <f>IF(A341="RETIRA",Z341,Z341+2)</f>
        <v>46158</v>
      </c>
      <c r="G341" s="19" t="str">
        <f>CONCATENATE(U341,"-",V341)</f>
        <v>INC08-TE12</v>
      </c>
      <c r="H341" s="19" t="str">
        <f t="shared" ca="1" si="11"/>
        <v>URGENTE</v>
      </c>
      <c r="I341" s="46">
        <f ca="1">Z341-$B$1</f>
        <v>-1</v>
      </c>
      <c r="J341" s="46">
        <f>VLOOKUP(G341,'D. Produção'!A:B,2,)</f>
        <v>2</v>
      </c>
      <c r="K341" s="95">
        <v>335652</v>
      </c>
      <c r="L341" s="96" t="s">
        <v>81</v>
      </c>
      <c r="M341" s="95">
        <v>3</v>
      </c>
      <c r="N341" s="95">
        <v>5454233</v>
      </c>
      <c r="O341" s="96" t="s">
        <v>35</v>
      </c>
      <c r="P341" s="96" t="s">
        <v>126</v>
      </c>
      <c r="Q341" s="96" t="s">
        <v>127</v>
      </c>
      <c r="R341" s="97">
        <v>0.70569999999999999</v>
      </c>
      <c r="S341" s="97">
        <v>14.113799999999999</v>
      </c>
      <c r="T341" s="95">
        <v>1</v>
      </c>
      <c r="U341" s="96" t="s">
        <v>63</v>
      </c>
      <c r="V341" s="96" t="s">
        <v>120</v>
      </c>
      <c r="W341" s="98">
        <v>662</v>
      </c>
      <c r="X341" s="98">
        <v>1066</v>
      </c>
      <c r="Y341" s="99">
        <v>46153.667527118057</v>
      </c>
      <c r="Z341" s="100">
        <v>46156</v>
      </c>
      <c r="AA341" s="101"/>
      <c r="AB341" s="101"/>
      <c r="AC341" s="101"/>
      <c r="AD341" s="101"/>
      <c r="AE341" s="101"/>
      <c r="AF341" s="101"/>
      <c r="AG341" s="101"/>
      <c r="AH341" s="101"/>
      <c r="AI341" s="102" t="s">
        <v>40</v>
      </c>
      <c r="AJ341" s="102" t="s">
        <v>40</v>
      </c>
      <c r="AK341" s="102" t="s">
        <v>40</v>
      </c>
      <c r="AL341" s="101"/>
      <c r="AM341" s="101"/>
      <c r="AN341" s="102" t="s">
        <v>40</v>
      </c>
      <c r="AO341" s="102" t="s">
        <v>40</v>
      </c>
      <c r="AP341" s="102" t="s">
        <v>40</v>
      </c>
      <c r="AQ341" s="102" t="s">
        <v>40</v>
      </c>
      <c r="AR341" s="101"/>
    </row>
    <row r="342" spans="1:44">
      <c r="A342" t="str">
        <f>VLOOKUP(Q342,'Rotas x Madrugada'!A:C,2,0)</f>
        <v>D</v>
      </c>
      <c r="B342" t="str">
        <f>VLOOKUP(Q342,'Rotas x Madrugada'!A:C,3,0)</f>
        <v>Dep.</v>
      </c>
      <c r="D342" s="19">
        <f t="shared" si="10"/>
        <v>46158</v>
      </c>
      <c r="E342" s="19">
        <f>IF(A342="RETIRA",Z342,VLOOKUP(Q342,'Rotas x Madrugada'!A:D,4,0))</f>
        <v>46147</v>
      </c>
      <c r="F342" s="19">
        <f>IF(A342="RETIRA",Z342,Z342+2)</f>
        <v>46158</v>
      </c>
      <c r="G342" s="19" t="str">
        <f>CONCATENATE(U342,"-",V342)</f>
        <v>INC08-TE12</v>
      </c>
      <c r="H342" s="19" t="str">
        <f t="shared" ca="1" si="11"/>
        <v>URGENTE</v>
      </c>
      <c r="I342" s="46">
        <f ca="1">Z342-$B$1</f>
        <v>-1</v>
      </c>
      <c r="J342" s="46">
        <f>VLOOKUP(G342,'D. Produção'!A:B,2,)</f>
        <v>2</v>
      </c>
      <c r="K342" s="87">
        <v>335652</v>
      </c>
      <c r="L342" s="88" t="s">
        <v>82</v>
      </c>
      <c r="M342" s="87">
        <v>4</v>
      </c>
      <c r="N342" s="87">
        <v>5454234</v>
      </c>
      <c r="O342" s="88" t="s">
        <v>35</v>
      </c>
      <c r="P342" s="88" t="s">
        <v>126</v>
      </c>
      <c r="Q342" s="88" t="s">
        <v>127</v>
      </c>
      <c r="R342" s="89">
        <v>0.70569999999999999</v>
      </c>
      <c r="S342" s="89">
        <v>14.113799999999999</v>
      </c>
      <c r="T342" s="87">
        <v>1</v>
      </c>
      <c r="U342" s="88" t="s">
        <v>63</v>
      </c>
      <c r="V342" s="88" t="s">
        <v>120</v>
      </c>
      <c r="W342" s="90">
        <v>662</v>
      </c>
      <c r="X342" s="90">
        <v>1066</v>
      </c>
      <c r="Y342" s="91">
        <v>46153.667527118057</v>
      </c>
      <c r="Z342" s="92">
        <v>46156</v>
      </c>
      <c r="AA342" s="93"/>
      <c r="AB342" s="93"/>
      <c r="AC342" s="93"/>
      <c r="AD342" s="93"/>
      <c r="AE342" s="93"/>
      <c r="AF342" s="93"/>
      <c r="AG342" s="93"/>
      <c r="AH342" s="93"/>
      <c r="AI342" s="94" t="s">
        <v>40</v>
      </c>
      <c r="AJ342" s="94" t="s">
        <v>40</v>
      </c>
      <c r="AK342" s="94" t="s">
        <v>40</v>
      </c>
      <c r="AL342" s="93"/>
      <c r="AM342" s="93"/>
      <c r="AN342" s="94" t="s">
        <v>40</v>
      </c>
      <c r="AO342" s="94" t="s">
        <v>40</v>
      </c>
      <c r="AP342" s="94" t="s">
        <v>40</v>
      </c>
      <c r="AQ342" s="94" t="s">
        <v>40</v>
      </c>
      <c r="AR342" s="93"/>
    </row>
    <row r="343" spans="1:44">
      <c r="A343" t="str">
        <f>VLOOKUP(Q343,'Rotas x Madrugada'!A:C,2,0)</f>
        <v>D</v>
      </c>
      <c r="B343" t="str">
        <f>VLOOKUP(Q343,'Rotas x Madrugada'!A:C,3,0)</f>
        <v>Dep.</v>
      </c>
      <c r="D343" s="19">
        <f t="shared" si="10"/>
        <v>46158</v>
      </c>
      <c r="E343" s="19">
        <f>IF(A343="RETIRA",Z343,VLOOKUP(Q343,'Rotas x Madrugada'!A:D,4,0))</f>
        <v>46147</v>
      </c>
      <c r="F343" s="19">
        <f>IF(A343="RETIRA",Z343,Z343+2)</f>
        <v>46158</v>
      </c>
      <c r="G343" s="19" t="str">
        <f>CONCATENATE(U343,"-",V343)</f>
        <v>INC08-TF</v>
      </c>
      <c r="H343" s="19" t="str">
        <f t="shared" ca="1" si="11"/>
        <v>URGENTE</v>
      </c>
      <c r="I343" s="46">
        <f ca="1">Z343-$B$1</f>
        <v>-1</v>
      </c>
      <c r="J343" s="46">
        <f>VLOOKUP(G343,'D. Produção'!A:B,2,)</f>
        <v>2</v>
      </c>
      <c r="K343" s="95">
        <v>335653</v>
      </c>
      <c r="L343" s="96" t="s">
        <v>78</v>
      </c>
      <c r="M343" s="95">
        <v>1</v>
      </c>
      <c r="N343" s="95">
        <v>5454235</v>
      </c>
      <c r="O343" s="96" t="s">
        <v>35</v>
      </c>
      <c r="P343" s="96" t="s">
        <v>126</v>
      </c>
      <c r="Q343" s="96" t="s">
        <v>127</v>
      </c>
      <c r="R343" s="97">
        <v>0.65620000000000001</v>
      </c>
      <c r="S343" s="97">
        <v>13.1242</v>
      </c>
      <c r="T343" s="95">
        <v>1</v>
      </c>
      <c r="U343" s="96" t="s">
        <v>63</v>
      </c>
      <c r="V343" s="96" t="s">
        <v>96</v>
      </c>
      <c r="W343" s="98">
        <v>622</v>
      </c>
      <c r="X343" s="98">
        <v>1055</v>
      </c>
      <c r="Y343" s="99">
        <v>46153.667517442133</v>
      </c>
      <c r="Z343" s="100">
        <v>46156</v>
      </c>
      <c r="AA343" s="101"/>
      <c r="AB343" s="101"/>
      <c r="AC343" s="101"/>
      <c r="AD343" s="101"/>
      <c r="AE343" s="102" t="s">
        <v>40</v>
      </c>
      <c r="AF343" s="102" t="s">
        <v>40</v>
      </c>
      <c r="AG343" s="102" t="s">
        <v>40</v>
      </c>
      <c r="AH343" s="102" t="s">
        <v>40</v>
      </c>
      <c r="AI343" s="102" t="s">
        <v>40</v>
      </c>
      <c r="AJ343" s="102" t="s">
        <v>40</v>
      </c>
      <c r="AK343" s="102" t="s">
        <v>40</v>
      </c>
      <c r="AL343" s="101"/>
      <c r="AM343" s="101"/>
      <c r="AN343" s="102" t="s">
        <v>40</v>
      </c>
      <c r="AO343" s="102" t="s">
        <v>40</v>
      </c>
      <c r="AP343" s="102" t="s">
        <v>40</v>
      </c>
      <c r="AQ343" s="102" t="s">
        <v>40</v>
      </c>
      <c r="AR343" s="101"/>
    </row>
    <row r="344" spans="1:44">
      <c r="A344" t="str">
        <f>VLOOKUP(Q344,'Rotas x Madrugada'!A:C,2,0)</f>
        <v>D</v>
      </c>
      <c r="B344" t="str">
        <f>VLOOKUP(Q344,'Rotas x Madrugada'!A:C,3,0)</f>
        <v>Dep.</v>
      </c>
      <c r="D344" s="19">
        <f t="shared" si="10"/>
        <v>46158</v>
      </c>
      <c r="E344" s="19">
        <f>IF(A344="RETIRA",Z344,VLOOKUP(Q344,'Rotas x Madrugada'!A:D,4,0))</f>
        <v>46147</v>
      </c>
      <c r="F344" s="19">
        <f>IF(A344="RETIRA",Z344,Z344+2)</f>
        <v>46158</v>
      </c>
      <c r="G344" s="19" t="str">
        <f>CONCATENATE(U344,"-",V344)</f>
        <v>INC08-TF</v>
      </c>
      <c r="H344" s="19" t="str">
        <f t="shared" ca="1" si="11"/>
        <v>URGENTE</v>
      </c>
      <c r="I344" s="46">
        <f ca="1">Z344-$B$1</f>
        <v>-1</v>
      </c>
      <c r="J344" s="46">
        <f>VLOOKUP(G344,'D. Produção'!A:B,2,)</f>
        <v>2</v>
      </c>
      <c r="K344" s="87">
        <v>335653</v>
      </c>
      <c r="L344" s="88" t="s">
        <v>80</v>
      </c>
      <c r="M344" s="87">
        <v>2</v>
      </c>
      <c r="N344" s="87">
        <v>5454236</v>
      </c>
      <c r="O344" s="88" t="s">
        <v>35</v>
      </c>
      <c r="P344" s="88" t="s">
        <v>126</v>
      </c>
      <c r="Q344" s="88" t="s">
        <v>127</v>
      </c>
      <c r="R344" s="89">
        <v>0.65620000000000001</v>
      </c>
      <c r="S344" s="89">
        <v>13.1242</v>
      </c>
      <c r="T344" s="87">
        <v>1</v>
      </c>
      <c r="U344" s="88" t="s">
        <v>63</v>
      </c>
      <c r="V344" s="88" t="s">
        <v>96</v>
      </c>
      <c r="W344" s="90">
        <v>622</v>
      </c>
      <c r="X344" s="90">
        <v>1055</v>
      </c>
      <c r="Y344" s="91">
        <v>46153.667517442133</v>
      </c>
      <c r="Z344" s="92">
        <v>46156</v>
      </c>
      <c r="AA344" s="93"/>
      <c r="AB344" s="93"/>
      <c r="AC344" s="93"/>
      <c r="AD344" s="93"/>
      <c r="AE344" s="94" t="s">
        <v>40</v>
      </c>
      <c r="AF344" s="94" t="s">
        <v>40</v>
      </c>
      <c r="AG344" s="94" t="s">
        <v>40</v>
      </c>
      <c r="AH344" s="94" t="s">
        <v>40</v>
      </c>
      <c r="AI344" s="94" t="s">
        <v>40</v>
      </c>
      <c r="AJ344" s="94" t="s">
        <v>40</v>
      </c>
      <c r="AK344" s="94" t="s">
        <v>40</v>
      </c>
      <c r="AL344" s="93"/>
      <c r="AM344" s="93"/>
      <c r="AN344" s="94" t="s">
        <v>40</v>
      </c>
      <c r="AO344" s="94" t="s">
        <v>40</v>
      </c>
      <c r="AP344" s="94" t="s">
        <v>40</v>
      </c>
      <c r="AQ344" s="94" t="s">
        <v>40</v>
      </c>
      <c r="AR344" s="93"/>
    </row>
    <row r="345" spans="1:44">
      <c r="A345" t="str">
        <f>VLOOKUP(Q345,'Rotas x Madrugada'!A:C,2,0)</f>
        <v>D</v>
      </c>
      <c r="B345" t="str">
        <f>VLOOKUP(Q345,'Rotas x Madrugada'!A:C,3,0)</f>
        <v>Dep.</v>
      </c>
      <c r="D345" s="19">
        <f t="shared" si="10"/>
        <v>46158</v>
      </c>
      <c r="E345" s="19">
        <f>IF(A345="RETIRA",Z345,VLOOKUP(Q345,'Rotas x Madrugada'!A:D,4,0))</f>
        <v>46147</v>
      </c>
      <c r="F345" s="19">
        <f>IF(A345="RETIRA",Z345,Z345+2)</f>
        <v>46158</v>
      </c>
      <c r="G345" s="19" t="str">
        <f>CONCATENATE(U345,"-",V345)</f>
        <v>INC08-TE12</v>
      </c>
      <c r="H345" s="19" t="str">
        <f t="shared" ca="1" si="11"/>
        <v>URGENTE</v>
      </c>
      <c r="I345" s="46">
        <f ca="1">Z345-$B$1</f>
        <v>-1</v>
      </c>
      <c r="J345" s="46">
        <f>VLOOKUP(G345,'D. Produção'!A:B,2,)</f>
        <v>2</v>
      </c>
      <c r="K345" s="95">
        <v>335653</v>
      </c>
      <c r="L345" s="96" t="s">
        <v>81</v>
      </c>
      <c r="M345" s="95">
        <v>3</v>
      </c>
      <c r="N345" s="95">
        <v>5454237</v>
      </c>
      <c r="O345" s="96" t="s">
        <v>35</v>
      </c>
      <c r="P345" s="96" t="s">
        <v>126</v>
      </c>
      <c r="Q345" s="96" t="s">
        <v>127</v>
      </c>
      <c r="R345" s="97">
        <v>0.73580000000000001</v>
      </c>
      <c r="S345" s="97">
        <v>14.716799999999999</v>
      </c>
      <c r="T345" s="95">
        <v>1</v>
      </c>
      <c r="U345" s="96" t="s">
        <v>63</v>
      </c>
      <c r="V345" s="96" t="s">
        <v>120</v>
      </c>
      <c r="W345" s="98">
        <v>672</v>
      </c>
      <c r="X345" s="98">
        <v>1095</v>
      </c>
      <c r="Y345" s="99">
        <v>46153.667517442133</v>
      </c>
      <c r="Z345" s="100">
        <v>46156</v>
      </c>
      <c r="AA345" s="101"/>
      <c r="AB345" s="101"/>
      <c r="AC345" s="101"/>
      <c r="AD345" s="101"/>
      <c r="AE345" s="101"/>
      <c r="AF345" s="101"/>
      <c r="AG345" s="101"/>
      <c r="AH345" s="101"/>
      <c r="AI345" s="102" t="s">
        <v>40</v>
      </c>
      <c r="AJ345" s="102" t="s">
        <v>40</v>
      </c>
      <c r="AK345" s="102" t="s">
        <v>40</v>
      </c>
      <c r="AL345" s="101"/>
      <c r="AM345" s="101"/>
      <c r="AN345" s="102" t="s">
        <v>40</v>
      </c>
      <c r="AO345" s="102" t="s">
        <v>40</v>
      </c>
      <c r="AP345" s="102" t="s">
        <v>40</v>
      </c>
      <c r="AQ345" s="102" t="s">
        <v>40</v>
      </c>
      <c r="AR345" s="101"/>
    </row>
    <row r="346" spans="1:44">
      <c r="A346" t="str">
        <f>VLOOKUP(Q346,'Rotas x Madrugada'!A:C,2,0)</f>
        <v>D</v>
      </c>
      <c r="B346" t="str">
        <f>VLOOKUP(Q346,'Rotas x Madrugada'!A:C,3,0)</f>
        <v>Dep.</v>
      </c>
      <c r="D346" s="19">
        <f t="shared" si="10"/>
        <v>46158</v>
      </c>
      <c r="E346" s="19">
        <f>IF(A346="RETIRA",Z346,VLOOKUP(Q346,'Rotas x Madrugada'!A:D,4,0))</f>
        <v>46147</v>
      </c>
      <c r="F346" s="19">
        <f>IF(A346="RETIRA",Z346,Z346+2)</f>
        <v>46158</v>
      </c>
      <c r="G346" s="19" t="str">
        <f>CONCATENATE(U346,"-",V346)</f>
        <v>INC08-TE12</v>
      </c>
      <c r="H346" s="19" t="str">
        <f t="shared" ca="1" si="11"/>
        <v>URGENTE</v>
      </c>
      <c r="I346" s="46">
        <f ca="1">Z346-$B$1</f>
        <v>-1</v>
      </c>
      <c r="J346" s="46">
        <f>VLOOKUP(G346,'D. Produção'!A:B,2,)</f>
        <v>2</v>
      </c>
      <c r="K346" s="87">
        <v>335653</v>
      </c>
      <c r="L346" s="88" t="s">
        <v>82</v>
      </c>
      <c r="M346" s="87">
        <v>4</v>
      </c>
      <c r="N346" s="87">
        <v>5454238</v>
      </c>
      <c r="O346" s="88" t="s">
        <v>35</v>
      </c>
      <c r="P346" s="88" t="s">
        <v>126</v>
      </c>
      <c r="Q346" s="88" t="s">
        <v>127</v>
      </c>
      <c r="R346" s="89">
        <v>0.73580000000000001</v>
      </c>
      <c r="S346" s="89">
        <v>14.716799999999999</v>
      </c>
      <c r="T346" s="87">
        <v>1</v>
      </c>
      <c r="U346" s="88" t="s">
        <v>63</v>
      </c>
      <c r="V346" s="88" t="s">
        <v>120</v>
      </c>
      <c r="W346" s="90">
        <v>672</v>
      </c>
      <c r="X346" s="90">
        <v>1095</v>
      </c>
      <c r="Y346" s="91">
        <v>46153.667517442133</v>
      </c>
      <c r="Z346" s="92">
        <v>46156</v>
      </c>
      <c r="AA346" s="93"/>
      <c r="AB346" s="93"/>
      <c r="AC346" s="93"/>
      <c r="AD346" s="93"/>
      <c r="AE346" s="93"/>
      <c r="AF346" s="93"/>
      <c r="AG346" s="93"/>
      <c r="AH346" s="93"/>
      <c r="AI346" s="94" t="s">
        <v>40</v>
      </c>
      <c r="AJ346" s="94" t="s">
        <v>40</v>
      </c>
      <c r="AK346" s="94" t="s">
        <v>40</v>
      </c>
      <c r="AL346" s="93"/>
      <c r="AM346" s="93"/>
      <c r="AN346" s="94" t="s">
        <v>40</v>
      </c>
      <c r="AO346" s="94" t="s">
        <v>40</v>
      </c>
      <c r="AP346" s="94" t="s">
        <v>40</v>
      </c>
      <c r="AQ346" s="94" t="s">
        <v>40</v>
      </c>
      <c r="AR346" s="93"/>
    </row>
    <row r="347" spans="1:44">
      <c r="A347" t="str">
        <f>VLOOKUP(Q347,'Rotas x Madrugada'!A:C,2,0)</f>
        <v>D</v>
      </c>
      <c r="B347" t="str">
        <f>VLOOKUP(Q347,'Rotas x Madrugada'!A:C,3,0)</f>
        <v>Dep.</v>
      </c>
      <c r="D347" s="19">
        <f t="shared" si="10"/>
        <v>46158</v>
      </c>
      <c r="E347" s="19">
        <f>IF(A347="RETIRA",Z347,VLOOKUP(Q347,'Rotas x Madrugada'!A:D,4,0))</f>
        <v>46147</v>
      </c>
      <c r="F347" s="19">
        <f>IF(A347="RETIRA",Z347,Z347+2)</f>
        <v>46158</v>
      </c>
      <c r="G347" s="19" t="str">
        <f>CONCATENATE(U347,"-",V347)</f>
        <v>INC08-TE16</v>
      </c>
      <c r="H347" s="19" t="str">
        <f t="shared" ca="1" si="11"/>
        <v>URGENTE</v>
      </c>
      <c r="I347" s="46">
        <f ca="1">Z347-$B$1</f>
        <v>-1</v>
      </c>
      <c r="J347" s="46">
        <f>VLOOKUP(G347,'D. Produção'!A:B,2,)</f>
        <v>2</v>
      </c>
      <c r="K347" s="95">
        <v>335654</v>
      </c>
      <c r="L347" s="96" t="s">
        <v>78</v>
      </c>
      <c r="M347" s="95">
        <v>1</v>
      </c>
      <c r="N347" s="95">
        <v>5454239</v>
      </c>
      <c r="O347" s="96" t="s">
        <v>35</v>
      </c>
      <c r="P347" s="96" t="s">
        <v>126</v>
      </c>
      <c r="Q347" s="96" t="s">
        <v>127</v>
      </c>
      <c r="R347" s="97">
        <v>0.48720000000000002</v>
      </c>
      <c r="S347" s="97">
        <v>9.7439999999999998</v>
      </c>
      <c r="T347" s="95">
        <v>1</v>
      </c>
      <c r="U347" s="96" t="s">
        <v>63</v>
      </c>
      <c r="V347" s="96" t="s">
        <v>123</v>
      </c>
      <c r="W347" s="98">
        <v>840</v>
      </c>
      <c r="X347" s="98">
        <v>580</v>
      </c>
      <c r="Y347" s="99">
        <v>46153.667513460648</v>
      </c>
      <c r="Z347" s="100">
        <v>46156</v>
      </c>
      <c r="AA347" s="101"/>
      <c r="AB347" s="101"/>
      <c r="AC347" s="101"/>
      <c r="AD347" s="101"/>
      <c r="AE347" s="101"/>
      <c r="AF347" s="101"/>
      <c r="AG347" s="101"/>
      <c r="AH347" s="101"/>
      <c r="AI347" s="102" t="s">
        <v>40</v>
      </c>
      <c r="AJ347" s="102" t="s">
        <v>40</v>
      </c>
      <c r="AK347" s="102" t="s">
        <v>40</v>
      </c>
      <c r="AL347" s="101"/>
      <c r="AM347" s="101"/>
      <c r="AN347" s="102" t="s">
        <v>40</v>
      </c>
      <c r="AO347" s="102" t="s">
        <v>40</v>
      </c>
      <c r="AP347" s="102" t="s">
        <v>40</v>
      </c>
      <c r="AQ347" s="102" t="s">
        <v>40</v>
      </c>
      <c r="AR347" s="101"/>
    </row>
    <row r="348" spans="1:44">
      <c r="A348" t="str">
        <f>VLOOKUP(Q348,'Rotas x Madrugada'!A:C,2,0)</f>
        <v>D</v>
      </c>
      <c r="B348" t="str">
        <f>VLOOKUP(Q348,'Rotas x Madrugada'!A:C,3,0)</f>
        <v>Dep.</v>
      </c>
      <c r="D348" s="19">
        <f t="shared" si="10"/>
        <v>46158</v>
      </c>
      <c r="E348" s="19">
        <f>IF(A348="RETIRA",Z348,VLOOKUP(Q348,'Rotas x Madrugada'!A:D,4,0))</f>
        <v>46147</v>
      </c>
      <c r="F348" s="19">
        <f>IF(A348="RETIRA",Z348,Z348+2)</f>
        <v>46158</v>
      </c>
      <c r="G348" s="19" t="str">
        <f>CONCATENATE(U348,"-",V348)</f>
        <v>INC08-TE16</v>
      </c>
      <c r="H348" s="19" t="str">
        <f t="shared" ca="1" si="11"/>
        <v>URGENTE</v>
      </c>
      <c r="I348" s="46">
        <f ca="1">Z348-$B$1</f>
        <v>-1</v>
      </c>
      <c r="J348" s="46">
        <f>VLOOKUP(G348,'D. Produção'!A:B,2,)</f>
        <v>2</v>
      </c>
      <c r="K348" s="87">
        <v>335655</v>
      </c>
      <c r="L348" s="88" t="s">
        <v>78</v>
      </c>
      <c r="M348" s="87">
        <v>1</v>
      </c>
      <c r="N348" s="87">
        <v>5454240</v>
      </c>
      <c r="O348" s="88" t="s">
        <v>35</v>
      </c>
      <c r="P348" s="88" t="s">
        <v>126</v>
      </c>
      <c r="Q348" s="88" t="s">
        <v>127</v>
      </c>
      <c r="R348" s="89">
        <v>0.48180000000000001</v>
      </c>
      <c r="S348" s="89">
        <v>9.6349999999999998</v>
      </c>
      <c r="T348" s="87">
        <v>1</v>
      </c>
      <c r="U348" s="88" t="s">
        <v>63</v>
      </c>
      <c r="V348" s="88" t="s">
        <v>123</v>
      </c>
      <c r="W348" s="90">
        <v>1025</v>
      </c>
      <c r="X348" s="90">
        <v>470</v>
      </c>
      <c r="Y348" s="91">
        <v>46153.667510185187</v>
      </c>
      <c r="Z348" s="92">
        <v>46156</v>
      </c>
      <c r="AA348" s="93"/>
      <c r="AB348" s="93"/>
      <c r="AC348" s="93"/>
      <c r="AD348" s="93"/>
      <c r="AE348" s="93"/>
      <c r="AF348" s="93"/>
      <c r="AG348" s="93"/>
      <c r="AH348" s="93"/>
      <c r="AI348" s="94" t="s">
        <v>40</v>
      </c>
      <c r="AJ348" s="94" t="s">
        <v>40</v>
      </c>
      <c r="AK348" s="94" t="s">
        <v>40</v>
      </c>
      <c r="AL348" s="93"/>
      <c r="AM348" s="93"/>
      <c r="AN348" s="94" t="s">
        <v>40</v>
      </c>
      <c r="AO348" s="94" t="s">
        <v>40</v>
      </c>
      <c r="AP348" s="94" t="s">
        <v>40</v>
      </c>
      <c r="AQ348" s="94" t="s">
        <v>40</v>
      </c>
      <c r="AR348" s="93"/>
    </row>
    <row r="349" spans="1:44">
      <c r="A349" t="str">
        <f>VLOOKUP(Q349,'Rotas x Madrugada'!A:C,2,0)</f>
        <v>D</v>
      </c>
      <c r="B349" t="str">
        <f>VLOOKUP(Q349,'Rotas x Madrugada'!A:C,3,0)</f>
        <v>Dep.</v>
      </c>
      <c r="D349" s="19">
        <f t="shared" si="10"/>
        <v>46158</v>
      </c>
      <c r="E349" s="19">
        <f>IF(A349="RETIRA",Z349,VLOOKUP(Q349,'Rotas x Madrugada'!A:D,4,0))</f>
        <v>46147</v>
      </c>
      <c r="F349" s="19">
        <f>IF(A349="RETIRA",Z349,Z349+2)</f>
        <v>46158</v>
      </c>
      <c r="G349" s="19" t="str">
        <f>CONCATENATE(U349,"-",V349)</f>
        <v>INC08-TE16</v>
      </c>
      <c r="H349" s="19" t="str">
        <f t="shared" ca="1" si="11"/>
        <v>URGENTE</v>
      </c>
      <c r="I349" s="46">
        <f ca="1">Z349-$B$1</f>
        <v>-1</v>
      </c>
      <c r="J349" s="46">
        <f>VLOOKUP(G349,'D. Produção'!A:B,2,)</f>
        <v>2</v>
      </c>
      <c r="K349" s="95">
        <v>335730</v>
      </c>
      <c r="L349" s="96" t="s">
        <v>78</v>
      </c>
      <c r="M349" s="95">
        <v>1</v>
      </c>
      <c r="N349" s="95">
        <v>5454550</v>
      </c>
      <c r="O349" s="96" t="s">
        <v>35</v>
      </c>
      <c r="P349" s="96" t="s">
        <v>126</v>
      </c>
      <c r="Q349" s="96" t="s">
        <v>127</v>
      </c>
      <c r="R349" s="97">
        <v>0.51639999999999997</v>
      </c>
      <c r="S349" s="97">
        <v>10.327400000000001</v>
      </c>
      <c r="T349" s="95">
        <v>1</v>
      </c>
      <c r="U349" s="96" t="s">
        <v>63</v>
      </c>
      <c r="V349" s="96" t="s">
        <v>123</v>
      </c>
      <c r="W349" s="98">
        <v>944</v>
      </c>
      <c r="X349" s="98">
        <v>547</v>
      </c>
      <c r="Y349" s="99">
        <v>46153.667509062499</v>
      </c>
      <c r="Z349" s="100">
        <v>46156</v>
      </c>
      <c r="AA349" s="101"/>
      <c r="AB349" s="101"/>
      <c r="AC349" s="101"/>
      <c r="AD349" s="101"/>
      <c r="AE349" s="101"/>
      <c r="AF349" s="101"/>
      <c r="AG349" s="101"/>
      <c r="AH349" s="101"/>
      <c r="AI349" s="102" t="s">
        <v>40</v>
      </c>
      <c r="AJ349" s="102" t="s">
        <v>40</v>
      </c>
      <c r="AK349" s="102" t="s">
        <v>40</v>
      </c>
      <c r="AL349" s="101"/>
      <c r="AM349" s="101"/>
      <c r="AN349" s="102" t="s">
        <v>40</v>
      </c>
      <c r="AO349" s="102" t="s">
        <v>40</v>
      </c>
      <c r="AP349" s="102" t="s">
        <v>40</v>
      </c>
      <c r="AQ349" s="102" t="s">
        <v>40</v>
      </c>
      <c r="AR349" s="101"/>
    </row>
    <row r="350" spans="1:44">
      <c r="A350" t="str">
        <f>VLOOKUP(Q350,'Rotas x Madrugada'!A:C,2,0)</f>
        <v>D</v>
      </c>
      <c r="B350" t="str">
        <f>VLOOKUP(Q350,'Rotas x Madrugada'!A:C,3,0)</f>
        <v>Dep.</v>
      </c>
      <c r="D350" s="19">
        <f t="shared" si="10"/>
        <v>46158</v>
      </c>
      <c r="E350" s="19">
        <f>IF(A350="RETIRA",Z350,VLOOKUP(Q350,'Rotas x Madrugada'!A:D,4,0))</f>
        <v>46147</v>
      </c>
      <c r="F350" s="19">
        <f>IF(A350="RETIRA",Z350,Z350+2)</f>
        <v>46158</v>
      </c>
      <c r="G350" s="19" t="str">
        <f>CONCATENATE(U350,"-",V350)</f>
        <v>INC08-TE16</v>
      </c>
      <c r="H350" s="19" t="str">
        <f t="shared" ca="1" si="11"/>
        <v>URGENTE</v>
      </c>
      <c r="I350" s="46">
        <f ca="1">Z350-$B$1</f>
        <v>-1</v>
      </c>
      <c r="J350" s="46">
        <f>VLOOKUP(G350,'D. Produção'!A:B,2,)</f>
        <v>2</v>
      </c>
      <c r="K350" s="87">
        <v>335733</v>
      </c>
      <c r="L350" s="88" t="s">
        <v>78</v>
      </c>
      <c r="M350" s="87">
        <v>1</v>
      </c>
      <c r="N350" s="87">
        <v>5454556</v>
      </c>
      <c r="O350" s="88" t="s">
        <v>35</v>
      </c>
      <c r="P350" s="88" t="s">
        <v>126</v>
      </c>
      <c r="Q350" s="88" t="s">
        <v>127</v>
      </c>
      <c r="R350" s="89">
        <v>0.58860000000000001</v>
      </c>
      <c r="S350" s="89">
        <v>11.771800000000001</v>
      </c>
      <c r="T350" s="87">
        <v>1</v>
      </c>
      <c r="U350" s="88" t="s">
        <v>63</v>
      </c>
      <c r="V350" s="88" t="s">
        <v>123</v>
      </c>
      <c r="W350" s="90">
        <v>1274</v>
      </c>
      <c r="X350" s="90">
        <v>462</v>
      </c>
      <c r="Y350" s="91">
        <v>46153.667515474539</v>
      </c>
      <c r="Z350" s="92">
        <v>46156</v>
      </c>
      <c r="AA350" s="93"/>
      <c r="AB350" s="93"/>
      <c r="AC350" s="93"/>
      <c r="AD350" s="93"/>
      <c r="AE350" s="93"/>
      <c r="AF350" s="93"/>
      <c r="AG350" s="93"/>
      <c r="AH350" s="93"/>
      <c r="AI350" s="94" t="s">
        <v>40</v>
      </c>
      <c r="AJ350" s="94" t="s">
        <v>40</v>
      </c>
      <c r="AK350" s="94" t="s">
        <v>40</v>
      </c>
      <c r="AL350" s="93"/>
      <c r="AM350" s="93"/>
      <c r="AN350" s="94" t="s">
        <v>40</v>
      </c>
      <c r="AO350" s="94" t="s">
        <v>40</v>
      </c>
      <c r="AP350" s="94" t="s">
        <v>40</v>
      </c>
      <c r="AQ350" s="94" t="s">
        <v>40</v>
      </c>
      <c r="AR350" s="93"/>
    </row>
    <row r="351" spans="1:44">
      <c r="A351" t="str">
        <f>VLOOKUP(Q351,'Rotas x Madrugada'!A:C,2,0)</f>
        <v>D</v>
      </c>
      <c r="B351" t="str">
        <f>VLOOKUP(Q351,'Rotas x Madrugada'!A:C,3,0)</f>
        <v>Dep.</v>
      </c>
      <c r="D351" s="19">
        <f t="shared" si="10"/>
        <v>46158</v>
      </c>
      <c r="E351" s="19">
        <f>IF(A351="RETIRA",Z351,VLOOKUP(Q351,'Rotas x Madrugada'!A:D,4,0))</f>
        <v>46147</v>
      </c>
      <c r="F351" s="19">
        <f>IF(A351="RETIRA",Z351,Z351+2)</f>
        <v>46158</v>
      </c>
      <c r="G351" s="19" t="str">
        <f>CONCATENATE(U351,"-",V351)</f>
        <v>INC08-TE</v>
      </c>
      <c r="H351" s="19" t="str">
        <f t="shared" ca="1" si="11"/>
        <v>URGENTE</v>
      </c>
      <c r="I351" s="46">
        <f ca="1">Z351-$B$1</f>
        <v>-1</v>
      </c>
      <c r="J351" s="46">
        <f>VLOOKUP(G351,'D. Produção'!A:B,2,)</f>
        <v>2</v>
      </c>
      <c r="K351" s="95">
        <v>335736</v>
      </c>
      <c r="L351" s="96" t="s">
        <v>78</v>
      </c>
      <c r="M351" s="95">
        <v>1</v>
      </c>
      <c r="N351" s="95">
        <v>5454559</v>
      </c>
      <c r="O351" s="96" t="s">
        <v>35</v>
      </c>
      <c r="P351" s="96" t="s">
        <v>126</v>
      </c>
      <c r="Q351" s="96" t="s">
        <v>127</v>
      </c>
      <c r="R351" s="97">
        <v>0.31530000000000002</v>
      </c>
      <c r="S351" s="97">
        <v>6.3066000000000004</v>
      </c>
      <c r="T351" s="95">
        <v>1</v>
      </c>
      <c r="U351" s="96" t="s">
        <v>63</v>
      </c>
      <c r="V351" s="96" t="s">
        <v>208</v>
      </c>
      <c r="W351" s="98">
        <v>690</v>
      </c>
      <c r="X351" s="98">
        <v>457</v>
      </c>
      <c r="Y351" s="99">
        <v>46153.667511805557</v>
      </c>
      <c r="Z351" s="100">
        <v>46156</v>
      </c>
      <c r="AA351" s="101"/>
      <c r="AB351" s="101"/>
      <c r="AC351" s="101"/>
      <c r="AD351" s="101"/>
      <c r="AE351" s="101"/>
      <c r="AF351" s="101"/>
      <c r="AG351" s="101"/>
      <c r="AH351" s="101"/>
      <c r="AI351" s="102" t="s">
        <v>40</v>
      </c>
      <c r="AJ351" s="102" t="s">
        <v>40</v>
      </c>
      <c r="AK351" s="102" t="s">
        <v>40</v>
      </c>
      <c r="AL351" s="101"/>
      <c r="AM351" s="101"/>
      <c r="AN351" s="102" t="s">
        <v>40</v>
      </c>
      <c r="AO351" s="102" t="s">
        <v>40</v>
      </c>
      <c r="AP351" s="102" t="s">
        <v>40</v>
      </c>
      <c r="AQ351" s="102" t="s">
        <v>40</v>
      </c>
      <c r="AR351" s="101"/>
    </row>
    <row r="352" spans="1:44">
      <c r="A352" t="str">
        <f>VLOOKUP(Q352,'Rotas x Madrugada'!A:C,2,0)</f>
        <v>D</v>
      </c>
      <c r="B352" t="str">
        <f>VLOOKUP(Q352,'Rotas x Madrugada'!A:C,3,0)</f>
        <v>Dep.</v>
      </c>
      <c r="D352" s="19">
        <f t="shared" si="10"/>
        <v>46158</v>
      </c>
      <c r="E352" s="19">
        <f>IF(A352="RETIRA",Z352,VLOOKUP(Q352,'Rotas x Madrugada'!A:D,4,0))</f>
        <v>46147</v>
      </c>
      <c r="F352" s="19">
        <f>IF(A352="RETIRA",Z352,Z352+2)</f>
        <v>46158</v>
      </c>
      <c r="G352" s="19" t="str">
        <f>CONCATENATE(U352,"-",V352)</f>
        <v>INC08-TE</v>
      </c>
      <c r="H352" s="19" t="str">
        <f t="shared" ca="1" si="11"/>
        <v>URGENTE</v>
      </c>
      <c r="I352" s="46">
        <f ca="1">Z352-$B$1</f>
        <v>-1</v>
      </c>
      <c r="J352" s="46">
        <f>VLOOKUP(G352,'D. Produção'!A:B,2,)</f>
        <v>2</v>
      </c>
      <c r="K352" s="87">
        <v>335736</v>
      </c>
      <c r="L352" s="88" t="s">
        <v>200</v>
      </c>
      <c r="M352" s="87">
        <v>2</v>
      </c>
      <c r="N352" s="87">
        <v>5454560</v>
      </c>
      <c r="O352" s="88" t="s">
        <v>35</v>
      </c>
      <c r="P352" s="88" t="s">
        <v>126</v>
      </c>
      <c r="Q352" s="88" t="s">
        <v>127</v>
      </c>
      <c r="R352" s="89">
        <v>0.31530000000000002</v>
      </c>
      <c r="S352" s="89">
        <v>6.3066000000000004</v>
      </c>
      <c r="T352" s="87">
        <v>1</v>
      </c>
      <c r="U352" s="88" t="s">
        <v>63</v>
      </c>
      <c r="V352" s="88" t="s">
        <v>208</v>
      </c>
      <c r="W352" s="90">
        <v>690</v>
      </c>
      <c r="X352" s="90">
        <v>457</v>
      </c>
      <c r="Y352" s="91">
        <v>46153.667511805557</v>
      </c>
      <c r="Z352" s="92">
        <v>46156</v>
      </c>
      <c r="AA352" s="93"/>
      <c r="AB352" s="93"/>
      <c r="AC352" s="93"/>
      <c r="AD352" s="93"/>
      <c r="AE352" s="93"/>
      <c r="AF352" s="93"/>
      <c r="AG352" s="93"/>
      <c r="AH352" s="93"/>
      <c r="AI352" s="94" t="s">
        <v>40</v>
      </c>
      <c r="AJ352" s="94" t="s">
        <v>40</v>
      </c>
      <c r="AK352" s="94" t="s">
        <v>40</v>
      </c>
      <c r="AL352" s="93"/>
      <c r="AM352" s="93"/>
      <c r="AN352" s="94" t="s">
        <v>40</v>
      </c>
      <c r="AO352" s="94" t="s">
        <v>40</v>
      </c>
      <c r="AP352" s="94" t="s">
        <v>40</v>
      </c>
      <c r="AQ352" s="94" t="s">
        <v>40</v>
      </c>
      <c r="AR352" s="93"/>
    </row>
    <row r="353" spans="1:44">
      <c r="A353" t="str">
        <f>VLOOKUP(Q353,'Rotas x Madrugada'!A:C,2,0)</f>
        <v>D</v>
      </c>
      <c r="B353" t="str">
        <f>VLOOKUP(Q353,'Rotas x Madrugada'!A:C,3,0)</f>
        <v>Dep.</v>
      </c>
      <c r="D353" s="19">
        <f t="shared" si="10"/>
        <v>46158</v>
      </c>
      <c r="E353" s="19">
        <f>IF(A353="RETIRA",Z353,VLOOKUP(Q353,'Rotas x Madrugada'!A:D,4,0))</f>
        <v>46147</v>
      </c>
      <c r="F353" s="19">
        <f>IF(A353="RETIRA",Z353,Z353+2)</f>
        <v>46158</v>
      </c>
      <c r="G353" s="19" t="str">
        <f>CONCATENATE(U353,"-",V353)</f>
        <v>INC08-TE12</v>
      </c>
      <c r="H353" s="19" t="str">
        <f t="shared" ca="1" si="11"/>
        <v>URGENTE</v>
      </c>
      <c r="I353" s="46">
        <f ca="1">Z353-$B$1</f>
        <v>-1</v>
      </c>
      <c r="J353" s="46">
        <f>VLOOKUP(G353,'D. Produção'!A:B,2,)</f>
        <v>2</v>
      </c>
      <c r="K353" s="95">
        <v>335737</v>
      </c>
      <c r="L353" s="96" t="s">
        <v>78</v>
      </c>
      <c r="M353" s="95">
        <v>1</v>
      </c>
      <c r="N353" s="95">
        <v>5454561</v>
      </c>
      <c r="O353" s="96" t="s">
        <v>35</v>
      </c>
      <c r="P353" s="96" t="s">
        <v>126</v>
      </c>
      <c r="Q353" s="96" t="s">
        <v>127</v>
      </c>
      <c r="R353" s="97">
        <v>1.5184</v>
      </c>
      <c r="S353" s="97">
        <v>30.367999999999999</v>
      </c>
      <c r="T353" s="95">
        <v>1</v>
      </c>
      <c r="U353" s="96" t="s">
        <v>63</v>
      </c>
      <c r="V353" s="96" t="s">
        <v>120</v>
      </c>
      <c r="W353" s="98">
        <v>730</v>
      </c>
      <c r="X353" s="98">
        <v>2080</v>
      </c>
      <c r="Y353" s="99">
        <v>46153.66751392361</v>
      </c>
      <c r="Z353" s="100">
        <v>46156</v>
      </c>
      <c r="AA353" s="101"/>
      <c r="AB353" s="101"/>
      <c r="AC353" s="101"/>
      <c r="AD353" s="101"/>
      <c r="AE353" s="101"/>
      <c r="AF353" s="101"/>
      <c r="AG353" s="101"/>
      <c r="AH353" s="101"/>
      <c r="AI353" s="102" t="s">
        <v>40</v>
      </c>
      <c r="AJ353" s="102" t="s">
        <v>40</v>
      </c>
      <c r="AK353" s="102" t="s">
        <v>40</v>
      </c>
      <c r="AL353" s="101"/>
      <c r="AM353" s="101"/>
      <c r="AN353" s="102" t="s">
        <v>40</v>
      </c>
      <c r="AO353" s="102" t="s">
        <v>40</v>
      </c>
      <c r="AP353" s="102" t="s">
        <v>40</v>
      </c>
      <c r="AQ353" s="102" t="s">
        <v>40</v>
      </c>
      <c r="AR353" s="101"/>
    </row>
    <row r="354" spans="1:44">
      <c r="A354" t="str">
        <f>VLOOKUP(Q354,'Rotas x Madrugada'!A:C,2,0)</f>
        <v>D</v>
      </c>
      <c r="B354" t="str">
        <f>VLOOKUP(Q354,'Rotas x Madrugada'!A:C,3,0)</f>
        <v>Dep.</v>
      </c>
      <c r="D354" s="19">
        <f t="shared" si="10"/>
        <v>46158</v>
      </c>
      <c r="E354" s="19">
        <f>IF(A354="RETIRA",Z354,VLOOKUP(Q354,'Rotas x Madrugada'!A:D,4,0))</f>
        <v>46147</v>
      </c>
      <c r="F354" s="19">
        <f>IF(A354="RETIRA",Z354,Z354+2)</f>
        <v>46158</v>
      </c>
      <c r="G354" s="19" t="str">
        <f>CONCATENATE(U354,"-",V354)</f>
        <v>INC08-TF</v>
      </c>
      <c r="H354" s="19" t="str">
        <f t="shared" ca="1" si="11"/>
        <v>URGENTE</v>
      </c>
      <c r="I354" s="46">
        <f ca="1">Z354-$B$1</f>
        <v>-1</v>
      </c>
      <c r="J354" s="46">
        <f>VLOOKUP(G354,'D. Produção'!A:B,2,)</f>
        <v>2</v>
      </c>
      <c r="K354" s="87">
        <v>335737</v>
      </c>
      <c r="L354" s="88" t="s">
        <v>80</v>
      </c>
      <c r="M354" s="87">
        <v>2</v>
      </c>
      <c r="N354" s="87">
        <v>5454562</v>
      </c>
      <c r="O354" s="88" t="s">
        <v>35</v>
      </c>
      <c r="P354" s="88" t="s">
        <v>126</v>
      </c>
      <c r="Q354" s="88" t="s">
        <v>127</v>
      </c>
      <c r="R354" s="89">
        <v>1.3906000000000001</v>
      </c>
      <c r="S354" s="89">
        <v>27.812000000000001</v>
      </c>
      <c r="T354" s="87">
        <v>1</v>
      </c>
      <c r="U354" s="88" t="s">
        <v>63</v>
      </c>
      <c r="V354" s="88" t="s">
        <v>96</v>
      </c>
      <c r="W354" s="90">
        <v>680</v>
      </c>
      <c r="X354" s="90">
        <v>2045</v>
      </c>
      <c r="Y354" s="91">
        <v>46153.66751392361</v>
      </c>
      <c r="Z354" s="92">
        <v>46156</v>
      </c>
      <c r="AA354" s="93"/>
      <c r="AB354" s="93"/>
      <c r="AC354" s="93"/>
      <c r="AD354" s="93"/>
      <c r="AE354" s="94" t="s">
        <v>40</v>
      </c>
      <c r="AF354" s="94" t="s">
        <v>40</v>
      </c>
      <c r="AG354" s="94" t="s">
        <v>40</v>
      </c>
      <c r="AH354" s="94" t="s">
        <v>40</v>
      </c>
      <c r="AI354" s="94" t="s">
        <v>40</v>
      </c>
      <c r="AJ354" s="94" t="s">
        <v>40</v>
      </c>
      <c r="AK354" s="94" t="s">
        <v>40</v>
      </c>
      <c r="AL354" s="93"/>
      <c r="AM354" s="93"/>
      <c r="AN354" s="94" t="s">
        <v>40</v>
      </c>
      <c r="AO354" s="94" t="s">
        <v>40</v>
      </c>
      <c r="AP354" s="94" t="s">
        <v>40</v>
      </c>
      <c r="AQ354" s="94" t="s">
        <v>40</v>
      </c>
      <c r="AR354" s="93"/>
    </row>
    <row r="355" spans="1:44">
      <c r="A355" t="str">
        <f>VLOOKUP(Q355,'Rotas x Madrugada'!A:C,2,0)</f>
        <v>D</v>
      </c>
      <c r="B355" t="str">
        <f>VLOOKUP(Q355,'Rotas x Madrugada'!A:C,3,0)</f>
        <v>Dep.</v>
      </c>
      <c r="D355" s="19">
        <f t="shared" si="10"/>
        <v>46158</v>
      </c>
      <c r="E355" s="19">
        <f>IF(A355="RETIRA",Z355,VLOOKUP(Q355,'Rotas x Madrugada'!A:D,4,0))</f>
        <v>46147</v>
      </c>
      <c r="F355" s="19">
        <f>IF(A355="RETIRA",Z355,Z355+2)</f>
        <v>46158</v>
      </c>
      <c r="G355" s="19" t="str">
        <f>CONCATENATE(U355,"-",V355)</f>
        <v>INC08-TF</v>
      </c>
      <c r="H355" s="19" t="str">
        <f t="shared" ca="1" si="11"/>
        <v>URGENTE</v>
      </c>
      <c r="I355" s="46">
        <f ca="1">Z355-$B$1</f>
        <v>-1</v>
      </c>
      <c r="J355" s="46">
        <f>VLOOKUP(G355,'D. Produção'!A:B,2,)</f>
        <v>2</v>
      </c>
      <c r="K355" s="95">
        <v>335738</v>
      </c>
      <c r="L355" s="96" t="s">
        <v>78</v>
      </c>
      <c r="M355" s="95">
        <v>1</v>
      </c>
      <c r="N355" s="95">
        <v>5454563</v>
      </c>
      <c r="O355" s="96" t="s">
        <v>35</v>
      </c>
      <c r="P355" s="96" t="s">
        <v>126</v>
      </c>
      <c r="Q355" s="96" t="s">
        <v>127</v>
      </c>
      <c r="R355" s="97">
        <v>0.67559999999999998</v>
      </c>
      <c r="S355" s="97">
        <v>13.5128</v>
      </c>
      <c r="T355" s="95">
        <v>1</v>
      </c>
      <c r="U355" s="96" t="s">
        <v>63</v>
      </c>
      <c r="V355" s="96" t="s">
        <v>96</v>
      </c>
      <c r="W355" s="98">
        <v>635</v>
      </c>
      <c r="X355" s="98">
        <v>1064</v>
      </c>
      <c r="Y355" s="99">
        <v>46153.667520752315</v>
      </c>
      <c r="Z355" s="100">
        <v>46156</v>
      </c>
      <c r="AA355" s="101"/>
      <c r="AB355" s="101"/>
      <c r="AC355" s="101"/>
      <c r="AD355" s="101"/>
      <c r="AE355" s="102" t="s">
        <v>40</v>
      </c>
      <c r="AF355" s="102" t="s">
        <v>40</v>
      </c>
      <c r="AG355" s="102" t="s">
        <v>40</v>
      </c>
      <c r="AH355" s="102" t="s">
        <v>40</v>
      </c>
      <c r="AI355" s="102" t="s">
        <v>40</v>
      </c>
      <c r="AJ355" s="102" t="s">
        <v>40</v>
      </c>
      <c r="AK355" s="102" t="s">
        <v>40</v>
      </c>
      <c r="AL355" s="101"/>
      <c r="AM355" s="101"/>
      <c r="AN355" s="102" t="s">
        <v>40</v>
      </c>
      <c r="AO355" s="102" t="s">
        <v>40</v>
      </c>
      <c r="AP355" s="102" t="s">
        <v>40</v>
      </c>
      <c r="AQ355" s="102" t="s">
        <v>40</v>
      </c>
      <c r="AR355" s="101"/>
    </row>
    <row r="356" spans="1:44">
      <c r="A356" t="str">
        <f>VLOOKUP(Q356,'Rotas x Madrugada'!A:C,2,0)</f>
        <v>D</v>
      </c>
      <c r="B356" t="str">
        <f>VLOOKUP(Q356,'Rotas x Madrugada'!A:C,3,0)</f>
        <v>Dep.</v>
      </c>
      <c r="D356" s="19">
        <f t="shared" si="10"/>
        <v>46158</v>
      </c>
      <c r="E356" s="19">
        <f>IF(A356="RETIRA",Z356,VLOOKUP(Q356,'Rotas x Madrugada'!A:D,4,0))</f>
        <v>46147</v>
      </c>
      <c r="F356" s="19">
        <f>IF(A356="RETIRA",Z356,Z356+2)</f>
        <v>46158</v>
      </c>
      <c r="G356" s="19" t="str">
        <f>CONCATENATE(U356,"-",V356)</f>
        <v>INC08-TF</v>
      </c>
      <c r="H356" s="19" t="str">
        <f t="shared" ca="1" si="11"/>
        <v>URGENTE</v>
      </c>
      <c r="I356" s="46">
        <f ca="1">Z356-$B$1</f>
        <v>-1</v>
      </c>
      <c r="J356" s="46">
        <f>VLOOKUP(G356,'D. Produção'!A:B,2,)</f>
        <v>2</v>
      </c>
      <c r="K356" s="87">
        <v>335738</v>
      </c>
      <c r="L356" s="88" t="s">
        <v>80</v>
      </c>
      <c r="M356" s="87">
        <v>2</v>
      </c>
      <c r="N356" s="87">
        <v>5454564</v>
      </c>
      <c r="O356" s="88" t="s">
        <v>35</v>
      </c>
      <c r="P356" s="88" t="s">
        <v>126</v>
      </c>
      <c r="Q356" s="88" t="s">
        <v>127</v>
      </c>
      <c r="R356" s="89">
        <v>0.67559999999999998</v>
      </c>
      <c r="S356" s="89">
        <v>13.5128</v>
      </c>
      <c r="T356" s="87">
        <v>1</v>
      </c>
      <c r="U356" s="88" t="s">
        <v>63</v>
      </c>
      <c r="V356" s="88" t="s">
        <v>96</v>
      </c>
      <c r="W356" s="90">
        <v>635</v>
      </c>
      <c r="X356" s="90">
        <v>1064</v>
      </c>
      <c r="Y356" s="91">
        <v>46153.667520752315</v>
      </c>
      <c r="Z356" s="92">
        <v>46156</v>
      </c>
      <c r="AA356" s="93"/>
      <c r="AB356" s="93"/>
      <c r="AC356" s="93"/>
      <c r="AD356" s="93"/>
      <c r="AE356" s="94" t="s">
        <v>40</v>
      </c>
      <c r="AF356" s="94" t="s">
        <v>40</v>
      </c>
      <c r="AG356" s="94" t="s">
        <v>40</v>
      </c>
      <c r="AH356" s="94" t="s">
        <v>40</v>
      </c>
      <c r="AI356" s="94" t="s">
        <v>40</v>
      </c>
      <c r="AJ356" s="94" t="s">
        <v>40</v>
      </c>
      <c r="AK356" s="94" t="s">
        <v>40</v>
      </c>
      <c r="AL356" s="93"/>
      <c r="AM356" s="93"/>
      <c r="AN356" s="94" t="s">
        <v>40</v>
      </c>
      <c r="AO356" s="94" t="s">
        <v>40</v>
      </c>
      <c r="AP356" s="94" t="s">
        <v>40</v>
      </c>
      <c r="AQ356" s="94" t="s">
        <v>40</v>
      </c>
      <c r="AR356" s="93"/>
    </row>
    <row r="357" spans="1:44">
      <c r="A357" t="str">
        <f>VLOOKUP(Q357,'Rotas x Madrugada'!A:C,2,0)</f>
        <v>D</v>
      </c>
      <c r="B357" t="str">
        <f>VLOOKUP(Q357,'Rotas x Madrugada'!A:C,3,0)</f>
        <v>Dep.</v>
      </c>
      <c r="D357" s="19">
        <f t="shared" si="10"/>
        <v>46158</v>
      </c>
      <c r="E357" s="19">
        <f>IF(A357="RETIRA",Z357,VLOOKUP(Q357,'Rotas x Madrugada'!A:D,4,0))</f>
        <v>46147</v>
      </c>
      <c r="F357" s="19">
        <f>IF(A357="RETIRA",Z357,Z357+2)</f>
        <v>46158</v>
      </c>
      <c r="G357" s="19" t="str">
        <f>CONCATENATE(U357,"-",V357)</f>
        <v>INC08-TE12</v>
      </c>
      <c r="H357" s="19" t="str">
        <f t="shared" ca="1" si="11"/>
        <v>URGENTE</v>
      </c>
      <c r="I357" s="46">
        <f ca="1">Z357-$B$1</f>
        <v>-1</v>
      </c>
      <c r="J357" s="46">
        <f>VLOOKUP(G357,'D. Produção'!A:B,2,)</f>
        <v>2</v>
      </c>
      <c r="K357" s="95">
        <v>335738</v>
      </c>
      <c r="L357" s="96" t="s">
        <v>81</v>
      </c>
      <c r="M357" s="95">
        <v>3</v>
      </c>
      <c r="N357" s="95">
        <v>5454565</v>
      </c>
      <c r="O357" s="96" t="s">
        <v>35</v>
      </c>
      <c r="P357" s="96" t="s">
        <v>126</v>
      </c>
      <c r="Q357" s="96" t="s">
        <v>127</v>
      </c>
      <c r="R357" s="97">
        <v>0.75619999999999998</v>
      </c>
      <c r="S357" s="97">
        <v>15.1248</v>
      </c>
      <c r="T357" s="95">
        <v>1</v>
      </c>
      <c r="U357" s="96" t="s">
        <v>63</v>
      </c>
      <c r="V357" s="96" t="s">
        <v>120</v>
      </c>
      <c r="W357" s="98">
        <v>685</v>
      </c>
      <c r="X357" s="98">
        <v>1104</v>
      </c>
      <c r="Y357" s="99">
        <v>46153.667520752315</v>
      </c>
      <c r="Z357" s="100">
        <v>46156</v>
      </c>
      <c r="AA357" s="101"/>
      <c r="AB357" s="101"/>
      <c r="AC357" s="101"/>
      <c r="AD357" s="101"/>
      <c r="AE357" s="101"/>
      <c r="AF357" s="101"/>
      <c r="AG357" s="101"/>
      <c r="AH357" s="101"/>
      <c r="AI357" s="102" t="s">
        <v>40</v>
      </c>
      <c r="AJ357" s="102" t="s">
        <v>40</v>
      </c>
      <c r="AK357" s="102" t="s">
        <v>40</v>
      </c>
      <c r="AL357" s="101"/>
      <c r="AM357" s="101"/>
      <c r="AN357" s="102" t="s">
        <v>40</v>
      </c>
      <c r="AO357" s="102" t="s">
        <v>40</v>
      </c>
      <c r="AP357" s="102" t="s">
        <v>40</v>
      </c>
      <c r="AQ357" s="102" t="s">
        <v>40</v>
      </c>
      <c r="AR357" s="101"/>
    </row>
    <row r="358" spans="1:44">
      <c r="A358" t="str">
        <f>VLOOKUP(Q358,'Rotas x Madrugada'!A:C,2,0)</f>
        <v>D</v>
      </c>
      <c r="B358" t="str">
        <f>VLOOKUP(Q358,'Rotas x Madrugada'!A:C,3,0)</f>
        <v>Dep.</v>
      </c>
      <c r="D358" s="19">
        <f t="shared" si="10"/>
        <v>46158</v>
      </c>
      <c r="E358" s="19">
        <f>IF(A358="RETIRA",Z358,VLOOKUP(Q358,'Rotas x Madrugada'!A:D,4,0))</f>
        <v>46147</v>
      </c>
      <c r="F358" s="19">
        <f>IF(A358="RETIRA",Z358,Z358+2)</f>
        <v>46158</v>
      </c>
      <c r="G358" s="19" t="str">
        <f>CONCATENATE(U358,"-",V358)</f>
        <v>INC08-TE12</v>
      </c>
      <c r="H358" s="19" t="str">
        <f t="shared" ca="1" si="11"/>
        <v>URGENTE</v>
      </c>
      <c r="I358" s="46">
        <f ca="1">Z358-$B$1</f>
        <v>-1</v>
      </c>
      <c r="J358" s="46">
        <f>VLOOKUP(G358,'D. Produção'!A:B,2,)</f>
        <v>2</v>
      </c>
      <c r="K358" s="87">
        <v>335738</v>
      </c>
      <c r="L358" s="88" t="s">
        <v>82</v>
      </c>
      <c r="M358" s="87">
        <v>4</v>
      </c>
      <c r="N358" s="87">
        <v>5454566</v>
      </c>
      <c r="O358" s="88" t="s">
        <v>35</v>
      </c>
      <c r="P358" s="88" t="s">
        <v>126</v>
      </c>
      <c r="Q358" s="88" t="s">
        <v>127</v>
      </c>
      <c r="R358" s="89">
        <v>0.75619999999999998</v>
      </c>
      <c r="S358" s="89">
        <v>15.1248</v>
      </c>
      <c r="T358" s="87">
        <v>1</v>
      </c>
      <c r="U358" s="88" t="s">
        <v>63</v>
      </c>
      <c r="V358" s="88" t="s">
        <v>120</v>
      </c>
      <c r="W358" s="90">
        <v>685</v>
      </c>
      <c r="X358" s="90">
        <v>1104</v>
      </c>
      <c r="Y358" s="91">
        <v>46153.667520752315</v>
      </c>
      <c r="Z358" s="92">
        <v>46156</v>
      </c>
      <c r="AA358" s="93"/>
      <c r="AB358" s="93"/>
      <c r="AC358" s="93"/>
      <c r="AD358" s="93"/>
      <c r="AE358" s="93"/>
      <c r="AF358" s="93"/>
      <c r="AG358" s="93"/>
      <c r="AH358" s="93"/>
      <c r="AI358" s="94" t="s">
        <v>40</v>
      </c>
      <c r="AJ358" s="94" t="s">
        <v>40</v>
      </c>
      <c r="AK358" s="94" t="s">
        <v>40</v>
      </c>
      <c r="AL358" s="93"/>
      <c r="AM358" s="93"/>
      <c r="AN358" s="94" t="s">
        <v>40</v>
      </c>
      <c r="AO358" s="94" t="s">
        <v>40</v>
      </c>
      <c r="AP358" s="94" t="s">
        <v>40</v>
      </c>
      <c r="AQ358" s="94" t="s">
        <v>40</v>
      </c>
      <c r="AR358" s="93"/>
    </row>
    <row r="359" spans="1:44">
      <c r="A359" t="str">
        <f>VLOOKUP(Q359,'Rotas x Madrugada'!A:C,2,0)</f>
        <v>D</v>
      </c>
      <c r="B359" t="str">
        <f>VLOOKUP(Q359,'Rotas x Madrugada'!A:C,3,0)</f>
        <v>Dep.</v>
      </c>
      <c r="D359" s="19">
        <f t="shared" si="10"/>
        <v>46158</v>
      </c>
      <c r="E359" s="19">
        <f>IF(A359="RETIRA",Z359,VLOOKUP(Q359,'Rotas x Madrugada'!A:D,4,0))</f>
        <v>46147</v>
      </c>
      <c r="F359" s="19">
        <f>IF(A359="RETIRA",Z359,Z359+2)</f>
        <v>46158</v>
      </c>
      <c r="G359" s="19" t="str">
        <f>CONCATENATE(U359,"-",V359)</f>
        <v>INC08-FB</v>
      </c>
      <c r="H359" s="19" t="str">
        <f t="shared" ca="1" si="11"/>
        <v>URGENTE</v>
      </c>
      <c r="I359" s="46">
        <f ca="1">Z359-$B$1</f>
        <v>-1</v>
      </c>
      <c r="J359" s="46">
        <f>VLOOKUP(G359,'D. Produção'!A:B,2,)</f>
        <v>2</v>
      </c>
      <c r="K359" s="95">
        <v>335741</v>
      </c>
      <c r="L359" s="96" t="s">
        <v>61</v>
      </c>
      <c r="M359" s="95">
        <v>1</v>
      </c>
      <c r="N359" s="95">
        <v>5454570</v>
      </c>
      <c r="O359" s="96" t="s">
        <v>35</v>
      </c>
      <c r="P359" s="96" t="s">
        <v>126</v>
      </c>
      <c r="Q359" s="96" t="s">
        <v>127</v>
      </c>
      <c r="R359" s="97">
        <v>1.1992</v>
      </c>
      <c r="S359" s="97">
        <v>23.984999999999999</v>
      </c>
      <c r="T359" s="95">
        <v>1</v>
      </c>
      <c r="U359" s="96" t="s">
        <v>63</v>
      </c>
      <c r="V359" s="96" t="s">
        <v>64</v>
      </c>
      <c r="W359" s="98">
        <v>650</v>
      </c>
      <c r="X359" s="98">
        <v>1845</v>
      </c>
      <c r="Y359" s="99">
        <v>46153.66751496528</v>
      </c>
      <c r="Z359" s="100">
        <v>46156</v>
      </c>
      <c r="AA359" s="101"/>
      <c r="AB359" s="101"/>
      <c r="AC359" s="101"/>
      <c r="AD359" s="101"/>
      <c r="AE359" s="102" t="s">
        <v>40</v>
      </c>
      <c r="AF359" s="102" t="s">
        <v>40</v>
      </c>
      <c r="AG359" s="102" t="s">
        <v>40</v>
      </c>
      <c r="AH359" s="102" t="s">
        <v>40</v>
      </c>
      <c r="AI359" s="102" t="s">
        <v>40</v>
      </c>
      <c r="AJ359" s="102" t="s">
        <v>40</v>
      </c>
      <c r="AK359" s="102" t="s">
        <v>40</v>
      </c>
      <c r="AL359" s="102" t="s">
        <v>40</v>
      </c>
      <c r="AM359" s="101"/>
      <c r="AN359" s="102" t="s">
        <v>40</v>
      </c>
      <c r="AO359" s="102" t="s">
        <v>40</v>
      </c>
      <c r="AP359" s="102" t="s">
        <v>40</v>
      </c>
      <c r="AQ359" s="102" t="s">
        <v>40</v>
      </c>
      <c r="AR359" s="101"/>
    </row>
    <row r="360" spans="1:44">
      <c r="A360" t="str">
        <f>VLOOKUP(Q360,'Rotas x Madrugada'!A:C,2,0)</f>
        <v>D</v>
      </c>
      <c r="B360" t="str">
        <f>VLOOKUP(Q360,'Rotas x Madrugada'!A:C,3,0)</f>
        <v>Dep.</v>
      </c>
      <c r="D360" s="19">
        <f t="shared" si="10"/>
        <v>46158</v>
      </c>
      <c r="E360" s="19">
        <f>IF(A360="RETIRA",Z360,VLOOKUP(Q360,'Rotas x Madrugada'!A:D,4,0))</f>
        <v>46147</v>
      </c>
      <c r="F360" s="19">
        <f>IF(A360="RETIRA",Z360,Z360+2)</f>
        <v>46158</v>
      </c>
      <c r="G360" s="19" t="str">
        <f>CONCATENATE(U360,"-",V360)</f>
        <v>INC08-TF</v>
      </c>
      <c r="H360" s="19" t="str">
        <f t="shared" ca="1" si="11"/>
        <v>URGENTE</v>
      </c>
      <c r="I360" s="46">
        <f ca="1">Z360-$B$1</f>
        <v>-1</v>
      </c>
      <c r="J360" s="46">
        <f>VLOOKUP(G360,'D. Produção'!A:B,2,)</f>
        <v>2</v>
      </c>
      <c r="K360" s="87">
        <v>335742</v>
      </c>
      <c r="L360" s="88" t="s">
        <v>78</v>
      </c>
      <c r="M360" s="87">
        <v>1</v>
      </c>
      <c r="N360" s="87">
        <v>5454571</v>
      </c>
      <c r="O360" s="88" t="s">
        <v>35</v>
      </c>
      <c r="P360" s="88" t="s">
        <v>126</v>
      </c>
      <c r="Q360" s="88" t="s">
        <v>127</v>
      </c>
      <c r="R360" s="89">
        <v>0.67390000000000005</v>
      </c>
      <c r="S360" s="89">
        <v>13.478199999999999</v>
      </c>
      <c r="T360" s="87">
        <v>1</v>
      </c>
      <c r="U360" s="88" t="s">
        <v>63</v>
      </c>
      <c r="V360" s="88" t="s">
        <v>96</v>
      </c>
      <c r="W360" s="90">
        <v>631</v>
      </c>
      <c r="X360" s="90">
        <v>1068</v>
      </c>
      <c r="Y360" s="91">
        <v>46153.667518634262</v>
      </c>
      <c r="Z360" s="92">
        <v>46156</v>
      </c>
      <c r="AA360" s="93"/>
      <c r="AB360" s="93"/>
      <c r="AC360" s="93"/>
      <c r="AD360" s="93"/>
      <c r="AE360" s="94" t="s">
        <v>40</v>
      </c>
      <c r="AF360" s="94" t="s">
        <v>40</v>
      </c>
      <c r="AG360" s="94" t="s">
        <v>40</v>
      </c>
      <c r="AH360" s="94" t="s">
        <v>40</v>
      </c>
      <c r="AI360" s="94" t="s">
        <v>40</v>
      </c>
      <c r="AJ360" s="94" t="s">
        <v>40</v>
      </c>
      <c r="AK360" s="94" t="s">
        <v>40</v>
      </c>
      <c r="AL360" s="93"/>
      <c r="AM360" s="93"/>
      <c r="AN360" s="94" t="s">
        <v>40</v>
      </c>
      <c r="AO360" s="94" t="s">
        <v>40</v>
      </c>
      <c r="AP360" s="94" t="s">
        <v>40</v>
      </c>
      <c r="AQ360" s="94" t="s">
        <v>40</v>
      </c>
      <c r="AR360" s="93"/>
    </row>
    <row r="361" spans="1:44">
      <c r="A361" t="str">
        <f>VLOOKUP(Q361,'Rotas x Madrugada'!A:C,2,0)</f>
        <v>D</v>
      </c>
      <c r="B361" t="str">
        <f>VLOOKUP(Q361,'Rotas x Madrugada'!A:C,3,0)</f>
        <v>Dep.</v>
      </c>
      <c r="D361" s="19">
        <f t="shared" si="10"/>
        <v>46158</v>
      </c>
      <c r="E361" s="19">
        <f>IF(A361="RETIRA",Z361,VLOOKUP(Q361,'Rotas x Madrugada'!A:D,4,0))</f>
        <v>46147</v>
      </c>
      <c r="F361" s="19">
        <f>IF(A361="RETIRA",Z361,Z361+2)</f>
        <v>46158</v>
      </c>
      <c r="G361" s="19" t="str">
        <f>CONCATENATE(U361,"-",V361)</f>
        <v>INC08-TF</v>
      </c>
      <c r="H361" s="19" t="str">
        <f t="shared" ca="1" si="11"/>
        <v>URGENTE</v>
      </c>
      <c r="I361" s="46">
        <f ca="1">Z361-$B$1</f>
        <v>-1</v>
      </c>
      <c r="J361" s="46">
        <f>VLOOKUP(G361,'D. Produção'!A:B,2,)</f>
        <v>2</v>
      </c>
      <c r="K361" s="95">
        <v>335742</v>
      </c>
      <c r="L361" s="96" t="s">
        <v>80</v>
      </c>
      <c r="M361" s="95">
        <v>2</v>
      </c>
      <c r="N361" s="95">
        <v>5454572</v>
      </c>
      <c r="O361" s="96" t="s">
        <v>35</v>
      </c>
      <c r="P361" s="96" t="s">
        <v>126</v>
      </c>
      <c r="Q361" s="96" t="s">
        <v>127</v>
      </c>
      <c r="R361" s="97">
        <v>0.67390000000000005</v>
      </c>
      <c r="S361" s="97">
        <v>13.478199999999999</v>
      </c>
      <c r="T361" s="95">
        <v>1</v>
      </c>
      <c r="U361" s="96" t="s">
        <v>63</v>
      </c>
      <c r="V361" s="96" t="s">
        <v>96</v>
      </c>
      <c r="W361" s="98">
        <v>631</v>
      </c>
      <c r="X361" s="98">
        <v>1068</v>
      </c>
      <c r="Y361" s="99">
        <v>46153.667518634262</v>
      </c>
      <c r="Z361" s="100">
        <v>46156</v>
      </c>
      <c r="AA361" s="101"/>
      <c r="AB361" s="101"/>
      <c r="AC361" s="101"/>
      <c r="AD361" s="101"/>
      <c r="AE361" s="102" t="s">
        <v>40</v>
      </c>
      <c r="AF361" s="102" t="s">
        <v>40</v>
      </c>
      <c r="AG361" s="102" t="s">
        <v>40</v>
      </c>
      <c r="AH361" s="102" t="s">
        <v>40</v>
      </c>
      <c r="AI361" s="102" t="s">
        <v>40</v>
      </c>
      <c r="AJ361" s="102" t="s">
        <v>40</v>
      </c>
      <c r="AK361" s="102" t="s">
        <v>40</v>
      </c>
      <c r="AL361" s="101"/>
      <c r="AM361" s="101"/>
      <c r="AN361" s="102" t="s">
        <v>40</v>
      </c>
      <c r="AO361" s="102" t="s">
        <v>40</v>
      </c>
      <c r="AP361" s="102" t="s">
        <v>40</v>
      </c>
      <c r="AQ361" s="102" t="s">
        <v>40</v>
      </c>
      <c r="AR361" s="101"/>
    </row>
    <row r="362" spans="1:44">
      <c r="A362" t="str">
        <f>VLOOKUP(Q362,'Rotas x Madrugada'!A:C,2,0)</f>
        <v>D</v>
      </c>
      <c r="B362" t="str">
        <f>VLOOKUP(Q362,'Rotas x Madrugada'!A:C,3,0)</f>
        <v>Dep.</v>
      </c>
      <c r="D362" s="19">
        <f t="shared" si="10"/>
        <v>46158</v>
      </c>
      <c r="E362" s="19">
        <f>IF(A362="RETIRA",Z362,VLOOKUP(Q362,'Rotas x Madrugada'!A:D,4,0))</f>
        <v>46147</v>
      </c>
      <c r="F362" s="19">
        <f>IF(A362="RETIRA",Z362,Z362+2)</f>
        <v>46158</v>
      </c>
      <c r="G362" s="19" t="str">
        <f>CONCATENATE(U362,"-",V362)</f>
        <v>INC08-TE12</v>
      </c>
      <c r="H362" s="19" t="str">
        <f t="shared" ca="1" si="11"/>
        <v>URGENTE</v>
      </c>
      <c r="I362" s="46">
        <f ca="1">Z362-$B$1</f>
        <v>-1</v>
      </c>
      <c r="J362" s="46">
        <f>VLOOKUP(G362,'D. Produção'!A:B,2,)</f>
        <v>2</v>
      </c>
      <c r="K362" s="87">
        <v>335742</v>
      </c>
      <c r="L362" s="88" t="s">
        <v>81</v>
      </c>
      <c r="M362" s="87">
        <v>3</v>
      </c>
      <c r="N362" s="87">
        <v>5454573</v>
      </c>
      <c r="O362" s="88" t="s">
        <v>35</v>
      </c>
      <c r="P362" s="88" t="s">
        <v>126</v>
      </c>
      <c r="Q362" s="88" t="s">
        <v>127</v>
      </c>
      <c r="R362" s="89">
        <v>0.75449999999999995</v>
      </c>
      <c r="S362" s="89">
        <v>15.090999999999999</v>
      </c>
      <c r="T362" s="87">
        <v>1</v>
      </c>
      <c r="U362" s="88" t="s">
        <v>63</v>
      </c>
      <c r="V362" s="88" t="s">
        <v>120</v>
      </c>
      <c r="W362" s="90">
        <v>681</v>
      </c>
      <c r="X362" s="90">
        <v>1108</v>
      </c>
      <c r="Y362" s="91">
        <v>46153.667518634262</v>
      </c>
      <c r="Z362" s="92">
        <v>46156</v>
      </c>
      <c r="AA362" s="93"/>
      <c r="AB362" s="93"/>
      <c r="AC362" s="93"/>
      <c r="AD362" s="93"/>
      <c r="AE362" s="93"/>
      <c r="AF362" s="93"/>
      <c r="AG362" s="93"/>
      <c r="AH362" s="93"/>
      <c r="AI362" s="94" t="s">
        <v>40</v>
      </c>
      <c r="AJ362" s="94" t="s">
        <v>40</v>
      </c>
      <c r="AK362" s="94" t="s">
        <v>40</v>
      </c>
      <c r="AL362" s="93"/>
      <c r="AM362" s="93"/>
      <c r="AN362" s="94" t="s">
        <v>40</v>
      </c>
      <c r="AO362" s="94" t="s">
        <v>40</v>
      </c>
      <c r="AP362" s="94" t="s">
        <v>40</v>
      </c>
      <c r="AQ362" s="94" t="s">
        <v>40</v>
      </c>
      <c r="AR362" s="93"/>
    </row>
    <row r="363" spans="1:44">
      <c r="A363" t="str">
        <f>VLOOKUP(Q363,'Rotas x Madrugada'!A:C,2,0)</f>
        <v>D</v>
      </c>
      <c r="B363" t="str">
        <f>VLOOKUP(Q363,'Rotas x Madrugada'!A:C,3,0)</f>
        <v>Dep.</v>
      </c>
      <c r="D363" s="19">
        <f t="shared" si="10"/>
        <v>46158</v>
      </c>
      <c r="E363" s="19">
        <f>IF(A363="RETIRA",Z363,VLOOKUP(Q363,'Rotas x Madrugada'!A:D,4,0))</f>
        <v>46147</v>
      </c>
      <c r="F363" s="19">
        <f>IF(A363="RETIRA",Z363,Z363+2)</f>
        <v>46158</v>
      </c>
      <c r="G363" s="19" t="str">
        <f>CONCATENATE(U363,"-",V363)</f>
        <v>INC08-TE12</v>
      </c>
      <c r="H363" s="19" t="str">
        <f t="shared" ca="1" si="11"/>
        <v>URGENTE</v>
      </c>
      <c r="I363" s="46">
        <f ca="1">Z363-$B$1</f>
        <v>-1</v>
      </c>
      <c r="J363" s="46">
        <f>VLOOKUP(G363,'D. Produção'!A:B,2,)</f>
        <v>2</v>
      </c>
      <c r="K363" s="95">
        <v>335742</v>
      </c>
      <c r="L363" s="96" t="s">
        <v>82</v>
      </c>
      <c r="M363" s="95">
        <v>4</v>
      </c>
      <c r="N363" s="95">
        <v>5454574</v>
      </c>
      <c r="O363" s="96" t="s">
        <v>35</v>
      </c>
      <c r="P363" s="96" t="s">
        <v>126</v>
      </c>
      <c r="Q363" s="96" t="s">
        <v>127</v>
      </c>
      <c r="R363" s="97">
        <v>0.75449999999999995</v>
      </c>
      <c r="S363" s="97">
        <v>15.090999999999999</v>
      </c>
      <c r="T363" s="95">
        <v>1</v>
      </c>
      <c r="U363" s="96" t="s">
        <v>63</v>
      </c>
      <c r="V363" s="96" t="s">
        <v>120</v>
      </c>
      <c r="W363" s="98">
        <v>681</v>
      </c>
      <c r="X363" s="98">
        <v>1108</v>
      </c>
      <c r="Y363" s="99">
        <v>46153.667518634262</v>
      </c>
      <c r="Z363" s="100">
        <v>46156</v>
      </c>
      <c r="AA363" s="101"/>
      <c r="AB363" s="101"/>
      <c r="AC363" s="101"/>
      <c r="AD363" s="101"/>
      <c r="AE363" s="101"/>
      <c r="AF363" s="101"/>
      <c r="AG363" s="101"/>
      <c r="AH363" s="101"/>
      <c r="AI363" s="102" t="s">
        <v>40</v>
      </c>
      <c r="AJ363" s="102" t="s">
        <v>40</v>
      </c>
      <c r="AK363" s="102" t="s">
        <v>40</v>
      </c>
      <c r="AL363" s="101"/>
      <c r="AM363" s="101"/>
      <c r="AN363" s="102" t="s">
        <v>40</v>
      </c>
      <c r="AO363" s="102" t="s">
        <v>40</v>
      </c>
      <c r="AP363" s="102" t="s">
        <v>40</v>
      </c>
      <c r="AQ363" s="102" t="s">
        <v>40</v>
      </c>
      <c r="AR363" s="101"/>
    </row>
    <row r="364" spans="1:44">
      <c r="A364" t="str">
        <f>VLOOKUP(Q364,'Rotas x Madrugada'!A:C,2,0)</f>
        <v>D</v>
      </c>
      <c r="B364" t="str">
        <f>VLOOKUP(Q364,'Rotas x Madrugada'!A:C,3,0)</f>
        <v>Dep.</v>
      </c>
      <c r="D364" s="19">
        <f t="shared" si="10"/>
        <v>46158</v>
      </c>
      <c r="E364" s="19">
        <f>IF(A364="RETIRA",Z364,VLOOKUP(Q364,'Rotas x Madrugada'!A:D,4,0))</f>
        <v>46147</v>
      </c>
      <c r="F364" s="19">
        <f>IF(A364="RETIRA",Z364,Z364+2)</f>
        <v>46158</v>
      </c>
      <c r="G364" s="19" t="str">
        <f>CONCATENATE(U364,"-",V364)</f>
        <v>INC08-TE12</v>
      </c>
      <c r="H364" s="19" t="str">
        <f t="shared" ca="1" si="11"/>
        <v>URGENTE</v>
      </c>
      <c r="I364" s="46">
        <f ca="1">Z364-$B$1</f>
        <v>-1</v>
      </c>
      <c r="J364" s="46">
        <f>VLOOKUP(G364,'D. Produção'!A:B,2,)</f>
        <v>2</v>
      </c>
      <c r="K364" s="87">
        <v>335746</v>
      </c>
      <c r="L364" s="88" t="s">
        <v>78</v>
      </c>
      <c r="M364" s="87">
        <v>1</v>
      </c>
      <c r="N364" s="87">
        <v>5454588</v>
      </c>
      <c r="O364" s="88" t="s">
        <v>35</v>
      </c>
      <c r="P364" s="88" t="s">
        <v>126</v>
      </c>
      <c r="Q364" s="88" t="s">
        <v>127</v>
      </c>
      <c r="R364" s="89">
        <v>0.24790000000000001</v>
      </c>
      <c r="S364" s="89">
        <v>4.9580000000000002</v>
      </c>
      <c r="T364" s="87">
        <v>1</v>
      </c>
      <c r="U364" s="88" t="s">
        <v>63</v>
      </c>
      <c r="V364" s="88" t="s">
        <v>120</v>
      </c>
      <c r="W364" s="90">
        <v>740</v>
      </c>
      <c r="X364" s="90">
        <v>335</v>
      </c>
      <c r="Y364" s="91">
        <v>46153.66751068287</v>
      </c>
      <c r="Z364" s="92">
        <v>46156</v>
      </c>
      <c r="AA364" s="93"/>
      <c r="AB364" s="93"/>
      <c r="AC364" s="93"/>
      <c r="AD364" s="93"/>
      <c r="AE364" s="93"/>
      <c r="AF364" s="93"/>
      <c r="AG364" s="93"/>
      <c r="AH364" s="93"/>
      <c r="AI364" s="94" t="s">
        <v>40</v>
      </c>
      <c r="AJ364" s="94" t="s">
        <v>40</v>
      </c>
      <c r="AK364" s="94" t="s">
        <v>40</v>
      </c>
      <c r="AL364" s="93"/>
      <c r="AM364" s="93"/>
      <c r="AN364" s="94" t="s">
        <v>40</v>
      </c>
      <c r="AO364" s="94" t="s">
        <v>40</v>
      </c>
      <c r="AP364" s="94" t="s">
        <v>40</v>
      </c>
      <c r="AQ364" s="94" t="s">
        <v>40</v>
      </c>
      <c r="AR364" s="93"/>
    </row>
    <row r="365" spans="1:44">
      <c r="A365" t="str">
        <f>VLOOKUP(Q365,'Rotas x Madrugada'!A:C,2,0)</f>
        <v>D</v>
      </c>
      <c r="B365" t="str">
        <f>VLOOKUP(Q365,'Rotas x Madrugada'!A:C,3,0)</f>
        <v>Dep.</v>
      </c>
      <c r="D365" s="19">
        <f t="shared" si="10"/>
        <v>46158</v>
      </c>
      <c r="E365" s="19">
        <f>IF(A365="RETIRA",Z365,VLOOKUP(Q365,'Rotas x Madrugada'!A:D,4,0))</f>
        <v>46147</v>
      </c>
      <c r="F365" s="19">
        <f>IF(A365="RETIRA",Z365,Z365+2)</f>
        <v>46158</v>
      </c>
      <c r="G365" s="19" t="str">
        <f>CONCATENATE(U365,"-",V365)</f>
        <v>INC08-TF</v>
      </c>
      <c r="H365" s="19" t="str">
        <f t="shared" ca="1" si="11"/>
        <v>URGENTE</v>
      </c>
      <c r="I365" s="46">
        <f ca="1">Z365-$B$1</f>
        <v>-1</v>
      </c>
      <c r="J365" s="46">
        <f>VLOOKUP(G365,'D. Produção'!A:B,2,)</f>
        <v>2</v>
      </c>
      <c r="K365" s="95">
        <v>335747</v>
      </c>
      <c r="L365" s="96" t="s">
        <v>78</v>
      </c>
      <c r="M365" s="95">
        <v>1</v>
      </c>
      <c r="N365" s="95">
        <v>5454589</v>
      </c>
      <c r="O365" s="96" t="s">
        <v>35</v>
      </c>
      <c r="P365" s="96" t="s">
        <v>126</v>
      </c>
      <c r="Q365" s="96" t="s">
        <v>127</v>
      </c>
      <c r="R365" s="97">
        <v>0.65810000000000002</v>
      </c>
      <c r="S365" s="97">
        <v>13.1615</v>
      </c>
      <c r="T365" s="95">
        <v>1</v>
      </c>
      <c r="U365" s="96" t="s">
        <v>63</v>
      </c>
      <c r="V365" s="96" t="s">
        <v>96</v>
      </c>
      <c r="W365" s="98">
        <v>622</v>
      </c>
      <c r="X365" s="98">
        <v>1058</v>
      </c>
      <c r="Y365" s="99">
        <v>46153.667518090275</v>
      </c>
      <c r="Z365" s="100">
        <v>46156</v>
      </c>
      <c r="AA365" s="101"/>
      <c r="AB365" s="101"/>
      <c r="AC365" s="101"/>
      <c r="AD365" s="101"/>
      <c r="AE365" s="102" t="s">
        <v>40</v>
      </c>
      <c r="AF365" s="102" t="s">
        <v>40</v>
      </c>
      <c r="AG365" s="102" t="s">
        <v>40</v>
      </c>
      <c r="AH365" s="102" t="s">
        <v>40</v>
      </c>
      <c r="AI365" s="102" t="s">
        <v>40</v>
      </c>
      <c r="AJ365" s="102" t="s">
        <v>40</v>
      </c>
      <c r="AK365" s="102" t="s">
        <v>40</v>
      </c>
      <c r="AL365" s="101"/>
      <c r="AM365" s="101"/>
      <c r="AN365" s="102" t="s">
        <v>40</v>
      </c>
      <c r="AO365" s="102" t="s">
        <v>40</v>
      </c>
      <c r="AP365" s="102" t="s">
        <v>40</v>
      </c>
      <c r="AQ365" s="102" t="s">
        <v>40</v>
      </c>
      <c r="AR365" s="101"/>
    </row>
    <row r="366" spans="1:44">
      <c r="A366" t="str">
        <f>VLOOKUP(Q366,'Rotas x Madrugada'!A:C,2,0)</f>
        <v>D</v>
      </c>
      <c r="B366" t="str">
        <f>VLOOKUP(Q366,'Rotas x Madrugada'!A:C,3,0)</f>
        <v>Dep.</v>
      </c>
      <c r="D366" s="19">
        <f t="shared" si="10"/>
        <v>46158</v>
      </c>
      <c r="E366" s="19">
        <f>IF(A366="RETIRA",Z366,VLOOKUP(Q366,'Rotas x Madrugada'!A:D,4,0))</f>
        <v>46147</v>
      </c>
      <c r="F366" s="19">
        <f>IF(A366="RETIRA",Z366,Z366+2)</f>
        <v>46158</v>
      </c>
      <c r="G366" s="19" t="str">
        <f>CONCATENATE(U366,"-",V366)</f>
        <v>INC08-TF</v>
      </c>
      <c r="H366" s="19" t="str">
        <f t="shared" ca="1" si="11"/>
        <v>URGENTE</v>
      </c>
      <c r="I366" s="46">
        <f ca="1">Z366-$B$1</f>
        <v>-1</v>
      </c>
      <c r="J366" s="46">
        <f>VLOOKUP(G366,'D. Produção'!A:B,2,)</f>
        <v>2</v>
      </c>
      <c r="K366" s="87">
        <v>335747</v>
      </c>
      <c r="L366" s="88" t="s">
        <v>80</v>
      </c>
      <c r="M366" s="87">
        <v>2</v>
      </c>
      <c r="N366" s="87">
        <v>5454590</v>
      </c>
      <c r="O366" s="88" t="s">
        <v>35</v>
      </c>
      <c r="P366" s="88" t="s">
        <v>126</v>
      </c>
      <c r="Q366" s="88" t="s">
        <v>127</v>
      </c>
      <c r="R366" s="89">
        <v>0.65810000000000002</v>
      </c>
      <c r="S366" s="89">
        <v>13.1615</v>
      </c>
      <c r="T366" s="87">
        <v>1</v>
      </c>
      <c r="U366" s="88" t="s">
        <v>63</v>
      </c>
      <c r="V366" s="88" t="s">
        <v>96</v>
      </c>
      <c r="W366" s="90">
        <v>622</v>
      </c>
      <c r="X366" s="90">
        <v>1058</v>
      </c>
      <c r="Y366" s="91">
        <v>46153.667518090275</v>
      </c>
      <c r="Z366" s="92">
        <v>46156</v>
      </c>
      <c r="AA366" s="93"/>
      <c r="AB366" s="93"/>
      <c r="AC366" s="93"/>
      <c r="AD366" s="93"/>
      <c r="AE366" s="94" t="s">
        <v>40</v>
      </c>
      <c r="AF366" s="94" t="s">
        <v>40</v>
      </c>
      <c r="AG366" s="94" t="s">
        <v>40</v>
      </c>
      <c r="AH366" s="94" t="s">
        <v>40</v>
      </c>
      <c r="AI366" s="94" t="s">
        <v>40</v>
      </c>
      <c r="AJ366" s="94" t="s">
        <v>40</v>
      </c>
      <c r="AK366" s="94" t="s">
        <v>40</v>
      </c>
      <c r="AL366" s="93"/>
      <c r="AM366" s="93"/>
      <c r="AN366" s="94" t="s">
        <v>40</v>
      </c>
      <c r="AO366" s="94" t="s">
        <v>40</v>
      </c>
      <c r="AP366" s="94" t="s">
        <v>40</v>
      </c>
      <c r="AQ366" s="94" t="s">
        <v>40</v>
      </c>
      <c r="AR366" s="93"/>
    </row>
    <row r="367" spans="1:44">
      <c r="A367" t="str">
        <f>VLOOKUP(Q367,'Rotas x Madrugada'!A:C,2,0)</f>
        <v>D</v>
      </c>
      <c r="B367" t="str">
        <f>VLOOKUP(Q367,'Rotas x Madrugada'!A:C,3,0)</f>
        <v>Dep.</v>
      </c>
      <c r="D367" s="19">
        <f t="shared" si="10"/>
        <v>46158</v>
      </c>
      <c r="E367" s="19">
        <f>IF(A367="RETIRA",Z367,VLOOKUP(Q367,'Rotas x Madrugada'!A:D,4,0))</f>
        <v>46147</v>
      </c>
      <c r="F367" s="19">
        <f>IF(A367="RETIRA",Z367,Z367+2)</f>
        <v>46158</v>
      </c>
      <c r="G367" s="19" t="str">
        <f>CONCATENATE(U367,"-",V367)</f>
        <v>INC08-TE12</v>
      </c>
      <c r="H367" s="19" t="str">
        <f t="shared" ca="1" si="11"/>
        <v>URGENTE</v>
      </c>
      <c r="I367" s="46">
        <f ca="1">Z367-$B$1</f>
        <v>-1</v>
      </c>
      <c r="J367" s="46">
        <f>VLOOKUP(G367,'D. Produção'!A:B,2,)</f>
        <v>2</v>
      </c>
      <c r="K367" s="95">
        <v>335747</v>
      </c>
      <c r="L367" s="96" t="s">
        <v>81</v>
      </c>
      <c r="M367" s="95">
        <v>3</v>
      </c>
      <c r="N367" s="95">
        <v>5454591</v>
      </c>
      <c r="O367" s="96" t="s">
        <v>35</v>
      </c>
      <c r="P367" s="96" t="s">
        <v>126</v>
      </c>
      <c r="Q367" s="96" t="s">
        <v>127</v>
      </c>
      <c r="R367" s="97">
        <v>0.7379</v>
      </c>
      <c r="S367" s="97">
        <v>14.757099999999999</v>
      </c>
      <c r="T367" s="95">
        <v>1</v>
      </c>
      <c r="U367" s="96" t="s">
        <v>63</v>
      </c>
      <c r="V367" s="96" t="s">
        <v>120</v>
      </c>
      <c r="W367" s="98">
        <v>672</v>
      </c>
      <c r="X367" s="98">
        <v>1098</v>
      </c>
      <c r="Y367" s="99">
        <v>46153.667518090275</v>
      </c>
      <c r="Z367" s="100">
        <v>46156</v>
      </c>
      <c r="AA367" s="101"/>
      <c r="AB367" s="101"/>
      <c r="AC367" s="101"/>
      <c r="AD367" s="101"/>
      <c r="AE367" s="101"/>
      <c r="AF367" s="101"/>
      <c r="AG367" s="101"/>
      <c r="AH367" s="101"/>
      <c r="AI367" s="102" t="s">
        <v>40</v>
      </c>
      <c r="AJ367" s="102" t="s">
        <v>40</v>
      </c>
      <c r="AK367" s="102" t="s">
        <v>40</v>
      </c>
      <c r="AL367" s="101"/>
      <c r="AM367" s="101"/>
      <c r="AN367" s="102" t="s">
        <v>40</v>
      </c>
      <c r="AO367" s="102" t="s">
        <v>40</v>
      </c>
      <c r="AP367" s="102" t="s">
        <v>40</v>
      </c>
      <c r="AQ367" s="102" t="s">
        <v>40</v>
      </c>
      <c r="AR367" s="101"/>
    </row>
    <row r="368" spans="1:44">
      <c r="A368" t="str">
        <f>VLOOKUP(Q368,'Rotas x Madrugada'!A:C,2,0)</f>
        <v>D</v>
      </c>
      <c r="B368" t="str">
        <f>VLOOKUP(Q368,'Rotas x Madrugada'!A:C,3,0)</f>
        <v>Dep.</v>
      </c>
      <c r="D368" s="19">
        <f t="shared" si="10"/>
        <v>46158</v>
      </c>
      <c r="E368" s="19">
        <f>IF(A368="RETIRA",Z368,VLOOKUP(Q368,'Rotas x Madrugada'!A:D,4,0))</f>
        <v>46147</v>
      </c>
      <c r="F368" s="19">
        <f>IF(A368="RETIRA",Z368,Z368+2)</f>
        <v>46158</v>
      </c>
      <c r="G368" s="19" t="str">
        <f>CONCATENATE(U368,"-",V368)</f>
        <v>INC08-TE12</v>
      </c>
      <c r="H368" s="19" t="str">
        <f t="shared" ca="1" si="11"/>
        <v>URGENTE</v>
      </c>
      <c r="I368" s="46">
        <f ca="1">Z368-$B$1</f>
        <v>-1</v>
      </c>
      <c r="J368" s="46">
        <f>VLOOKUP(G368,'D. Produção'!A:B,2,)</f>
        <v>2</v>
      </c>
      <c r="K368" s="87">
        <v>335747</v>
      </c>
      <c r="L368" s="88" t="s">
        <v>82</v>
      </c>
      <c r="M368" s="87">
        <v>4</v>
      </c>
      <c r="N368" s="87">
        <v>5454592</v>
      </c>
      <c r="O368" s="88" t="s">
        <v>35</v>
      </c>
      <c r="P368" s="88" t="s">
        <v>126</v>
      </c>
      <c r="Q368" s="88" t="s">
        <v>127</v>
      </c>
      <c r="R368" s="89">
        <v>0.7379</v>
      </c>
      <c r="S368" s="89">
        <v>14.757099999999999</v>
      </c>
      <c r="T368" s="87">
        <v>1</v>
      </c>
      <c r="U368" s="88" t="s">
        <v>63</v>
      </c>
      <c r="V368" s="88" t="s">
        <v>120</v>
      </c>
      <c r="W368" s="90">
        <v>672</v>
      </c>
      <c r="X368" s="90">
        <v>1098</v>
      </c>
      <c r="Y368" s="91">
        <v>46153.667518090275</v>
      </c>
      <c r="Z368" s="92">
        <v>46156</v>
      </c>
      <c r="AA368" s="93"/>
      <c r="AB368" s="93"/>
      <c r="AC368" s="93"/>
      <c r="AD368" s="93"/>
      <c r="AE368" s="93"/>
      <c r="AF368" s="93"/>
      <c r="AG368" s="93"/>
      <c r="AH368" s="93"/>
      <c r="AI368" s="94" t="s">
        <v>40</v>
      </c>
      <c r="AJ368" s="94" t="s">
        <v>40</v>
      </c>
      <c r="AK368" s="94" t="s">
        <v>40</v>
      </c>
      <c r="AL368" s="93"/>
      <c r="AM368" s="93"/>
      <c r="AN368" s="94" t="s">
        <v>40</v>
      </c>
      <c r="AO368" s="94" t="s">
        <v>40</v>
      </c>
      <c r="AP368" s="94" t="s">
        <v>40</v>
      </c>
      <c r="AQ368" s="94" t="s">
        <v>40</v>
      </c>
      <c r="AR368" s="93"/>
    </row>
    <row r="369" spans="1:44">
      <c r="A369" t="str">
        <f>VLOOKUP(Q369,'Rotas x Madrugada'!A:C,2,0)</f>
        <v>D</v>
      </c>
      <c r="B369" t="str">
        <f>VLOOKUP(Q369,'Rotas x Madrugada'!A:C,3,0)</f>
        <v>Dep.</v>
      </c>
      <c r="D369" s="19">
        <f t="shared" si="10"/>
        <v>46158</v>
      </c>
      <c r="E369" s="19">
        <f>IF(A369="RETIRA",Z369,VLOOKUP(Q369,'Rotas x Madrugada'!A:D,4,0))</f>
        <v>46147</v>
      </c>
      <c r="F369" s="19">
        <f>IF(A369="RETIRA",Z369,Z369+2)</f>
        <v>46158</v>
      </c>
      <c r="G369" s="19" t="str">
        <f>CONCATENATE(U369,"-",V369)</f>
        <v>INC08-TF</v>
      </c>
      <c r="H369" s="19" t="str">
        <f t="shared" ca="1" si="11"/>
        <v>URGENTE</v>
      </c>
      <c r="I369" s="46">
        <f ca="1">Z369-$B$1</f>
        <v>-1</v>
      </c>
      <c r="J369" s="46">
        <f>VLOOKUP(G369,'D. Produção'!A:B,2,)</f>
        <v>2</v>
      </c>
      <c r="K369" s="95">
        <v>335748</v>
      </c>
      <c r="L369" s="96" t="s">
        <v>78</v>
      </c>
      <c r="M369" s="95">
        <v>1</v>
      </c>
      <c r="N369" s="95">
        <v>5454593</v>
      </c>
      <c r="O369" s="96" t="s">
        <v>35</v>
      </c>
      <c r="P369" s="96" t="s">
        <v>126</v>
      </c>
      <c r="Q369" s="96" t="s">
        <v>127</v>
      </c>
      <c r="R369" s="97">
        <v>0.66359999999999997</v>
      </c>
      <c r="S369" s="97">
        <v>13.2719</v>
      </c>
      <c r="T369" s="95">
        <v>1</v>
      </c>
      <c r="U369" s="96" t="s">
        <v>63</v>
      </c>
      <c r="V369" s="96" t="s">
        <v>96</v>
      </c>
      <c r="W369" s="98">
        <v>629</v>
      </c>
      <c r="X369" s="98">
        <v>1055</v>
      </c>
      <c r="Y369" s="99">
        <v>46153.66751605324</v>
      </c>
      <c r="Z369" s="100">
        <v>46156</v>
      </c>
      <c r="AA369" s="101"/>
      <c r="AB369" s="101"/>
      <c r="AC369" s="101"/>
      <c r="AD369" s="101"/>
      <c r="AE369" s="102" t="s">
        <v>40</v>
      </c>
      <c r="AF369" s="102" t="s">
        <v>40</v>
      </c>
      <c r="AG369" s="102" t="s">
        <v>40</v>
      </c>
      <c r="AH369" s="102" t="s">
        <v>40</v>
      </c>
      <c r="AI369" s="102" t="s">
        <v>40</v>
      </c>
      <c r="AJ369" s="102" t="s">
        <v>40</v>
      </c>
      <c r="AK369" s="102" t="s">
        <v>40</v>
      </c>
      <c r="AL369" s="101"/>
      <c r="AM369" s="101"/>
      <c r="AN369" s="102" t="s">
        <v>40</v>
      </c>
      <c r="AO369" s="102" t="s">
        <v>40</v>
      </c>
      <c r="AP369" s="102" t="s">
        <v>40</v>
      </c>
      <c r="AQ369" s="102" t="s">
        <v>40</v>
      </c>
      <c r="AR369" s="101"/>
    </row>
    <row r="370" spans="1:44">
      <c r="A370" t="str">
        <f>VLOOKUP(Q370,'Rotas x Madrugada'!A:C,2,0)</f>
        <v>D</v>
      </c>
      <c r="B370" t="str">
        <f>VLOOKUP(Q370,'Rotas x Madrugada'!A:C,3,0)</f>
        <v>Dep.</v>
      </c>
      <c r="D370" s="19">
        <f t="shared" si="10"/>
        <v>46158</v>
      </c>
      <c r="E370" s="19">
        <f>IF(A370="RETIRA",Z370,VLOOKUP(Q370,'Rotas x Madrugada'!A:D,4,0))</f>
        <v>46147</v>
      </c>
      <c r="F370" s="19">
        <f>IF(A370="RETIRA",Z370,Z370+2)</f>
        <v>46158</v>
      </c>
      <c r="G370" s="19" t="str">
        <f>CONCATENATE(U370,"-",V370)</f>
        <v>INC08-TF</v>
      </c>
      <c r="H370" s="19" t="str">
        <f t="shared" ca="1" si="11"/>
        <v>URGENTE</v>
      </c>
      <c r="I370" s="46">
        <f ca="1">Z370-$B$1</f>
        <v>-1</v>
      </c>
      <c r="J370" s="46">
        <f>VLOOKUP(G370,'D. Produção'!A:B,2,)</f>
        <v>2</v>
      </c>
      <c r="K370" s="87">
        <v>335748</v>
      </c>
      <c r="L370" s="88" t="s">
        <v>80</v>
      </c>
      <c r="M370" s="87">
        <v>2</v>
      </c>
      <c r="N370" s="87">
        <v>5454594</v>
      </c>
      <c r="O370" s="88" t="s">
        <v>35</v>
      </c>
      <c r="P370" s="88" t="s">
        <v>126</v>
      </c>
      <c r="Q370" s="88" t="s">
        <v>127</v>
      </c>
      <c r="R370" s="89">
        <v>0.66359999999999997</v>
      </c>
      <c r="S370" s="89">
        <v>13.2719</v>
      </c>
      <c r="T370" s="87">
        <v>1</v>
      </c>
      <c r="U370" s="88" t="s">
        <v>63</v>
      </c>
      <c r="V370" s="88" t="s">
        <v>96</v>
      </c>
      <c r="W370" s="90">
        <v>629</v>
      </c>
      <c r="X370" s="90">
        <v>1055</v>
      </c>
      <c r="Y370" s="91">
        <v>46153.66751605324</v>
      </c>
      <c r="Z370" s="92">
        <v>46156</v>
      </c>
      <c r="AA370" s="93"/>
      <c r="AB370" s="93"/>
      <c r="AC370" s="93"/>
      <c r="AD370" s="93"/>
      <c r="AE370" s="94" t="s">
        <v>40</v>
      </c>
      <c r="AF370" s="94" t="s">
        <v>40</v>
      </c>
      <c r="AG370" s="94" t="s">
        <v>40</v>
      </c>
      <c r="AH370" s="94" t="s">
        <v>40</v>
      </c>
      <c r="AI370" s="94" t="s">
        <v>40</v>
      </c>
      <c r="AJ370" s="94" t="s">
        <v>40</v>
      </c>
      <c r="AK370" s="94" t="s">
        <v>40</v>
      </c>
      <c r="AL370" s="93"/>
      <c r="AM370" s="93"/>
      <c r="AN370" s="94" t="s">
        <v>40</v>
      </c>
      <c r="AO370" s="94" t="s">
        <v>40</v>
      </c>
      <c r="AP370" s="94" t="s">
        <v>40</v>
      </c>
      <c r="AQ370" s="94" t="s">
        <v>40</v>
      </c>
      <c r="AR370" s="93"/>
    </row>
    <row r="371" spans="1:44">
      <c r="A371" t="str">
        <f>VLOOKUP(Q371,'Rotas x Madrugada'!A:C,2,0)</f>
        <v>D</v>
      </c>
      <c r="B371" t="str">
        <f>VLOOKUP(Q371,'Rotas x Madrugada'!A:C,3,0)</f>
        <v>Dep.</v>
      </c>
      <c r="D371" s="19">
        <f t="shared" si="10"/>
        <v>46158</v>
      </c>
      <c r="E371" s="19">
        <f>IF(A371="RETIRA",Z371,VLOOKUP(Q371,'Rotas x Madrugada'!A:D,4,0))</f>
        <v>46147</v>
      </c>
      <c r="F371" s="19">
        <f>IF(A371="RETIRA",Z371,Z371+2)</f>
        <v>46158</v>
      </c>
      <c r="G371" s="19" t="str">
        <f>CONCATENATE(U371,"-",V371)</f>
        <v>INC08-TE12</v>
      </c>
      <c r="H371" s="19" t="str">
        <f t="shared" ca="1" si="11"/>
        <v>URGENTE</v>
      </c>
      <c r="I371" s="46">
        <f ca="1">Z371-$B$1</f>
        <v>-1</v>
      </c>
      <c r="J371" s="46">
        <f>VLOOKUP(G371,'D. Produção'!A:B,2,)</f>
        <v>2</v>
      </c>
      <c r="K371" s="95">
        <v>335748</v>
      </c>
      <c r="L371" s="96" t="s">
        <v>81</v>
      </c>
      <c r="M371" s="95">
        <v>3</v>
      </c>
      <c r="N371" s="95">
        <v>5454595</v>
      </c>
      <c r="O371" s="96" t="s">
        <v>35</v>
      </c>
      <c r="P371" s="96" t="s">
        <v>126</v>
      </c>
      <c r="Q371" s="96" t="s">
        <v>127</v>
      </c>
      <c r="R371" s="97">
        <v>0.74350000000000005</v>
      </c>
      <c r="S371" s="97">
        <v>14.870100000000001</v>
      </c>
      <c r="T371" s="95">
        <v>1</v>
      </c>
      <c r="U371" s="96" t="s">
        <v>63</v>
      </c>
      <c r="V371" s="96" t="s">
        <v>120</v>
      </c>
      <c r="W371" s="98">
        <v>679</v>
      </c>
      <c r="X371" s="98">
        <v>1095</v>
      </c>
      <c r="Y371" s="99">
        <v>46153.66751605324</v>
      </c>
      <c r="Z371" s="100">
        <v>46156</v>
      </c>
      <c r="AA371" s="101"/>
      <c r="AB371" s="101"/>
      <c r="AC371" s="101"/>
      <c r="AD371" s="101"/>
      <c r="AE371" s="101"/>
      <c r="AF371" s="101"/>
      <c r="AG371" s="101"/>
      <c r="AH371" s="101"/>
      <c r="AI371" s="102" t="s">
        <v>40</v>
      </c>
      <c r="AJ371" s="102" t="s">
        <v>40</v>
      </c>
      <c r="AK371" s="102" t="s">
        <v>40</v>
      </c>
      <c r="AL371" s="101"/>
      <c r="AM371" s="101"/>
      <c r="AN371" s="102" t="s">
        <v>40</v>
      </c>
      <c r="AO371" s="102" t="s">
        <v>40</v>
      </c>
      <c r="AP371" s="102" t="s">
        <v>40</v>
      </c>
      <c r="AQ371" s="102" t="s">
        <v>40</v>
      </c>
      <c r="AR371" s="101"/>
    </row>
    <row r="372" spans="1:44">
      <c r="A372" t="str">
        <f>VLOOKUP(Q372,'Rotas x Madrugada'!A:C,2,0)</f>
        <v>D</v>
      </c>
      <c r="B372" t="str">
        <f>VLOOKUP(Q372,'Rotas x Madrugada'!A:C,3,0)</f>
        <v>Dep.</v>
      </c>
      <c r="D372" s="19">
        <f t="shared" si="10"/>
        <v>46158</v>
      </c>
      <c r="E372" s="19">
        <f>IF(A372="RETIRA",Z372,VLOOKUP(Q372,'Rotas x Madrugada'!A:D,4,0))</f>
        <v>46147</v>
      </c>
      <c r="F372" s="19">
        <f>IF(A372="RETIRA",Z372,Z372+2)</f>
        <v>46158</v>
      </c>
      <c r="G372" s="19" t="str">
        <f>CONCATENATE(U372,"-",V372)</f>
        <v>INC08-TE12</v>
      </c>
      <c r="H372" s="19" t="str">
        <f t="shared" ca="1" si="11"/>
        <v>URGENTE</v>
      </c>
      <c r="I372" s="46">
        <f ca="1">Z372-$B$1</f>
        <v>-1</v>
      </c>
      <c r="J372" s="46">
        <f>VLOOKUP(G372,'D. Produção'!A:B,2,)</f>
        <v>2</v>
      </c>
      <c r="K372" s="87">
        <v>335748</v>
      </c>
      <c r="L372" s="88" t="s">
        <v>82</v>
      </c>
      <c r="M372" s="87">
        <v>4</v>
      </c>
      <c r="N372" s="87">
        <v>5454596</v>
      </c>
      <c r="O372" s="88" t="s">
        <v>35</v>
      </c>
      <c r="P372" s="88" t="s">
        <v>126</v>
      </c>
      <c r="Q372" s="88" t="s">
        <v>127</v>
      </c>
      <c r="R372" s="89">
        <v>0.74350000000000005</v>
      </c>
      <c r="S372" s="89">
        <v>14.870100000000001</v>
      </c>
      <c r="T372" s="87">
        <v>1</v>
      </c>
      <c r="U372" s="88" t="s">
        <v>63</v>
      </c>
      <c r="V372" s="88" t="s">
        <v>120</v>
      </c>
      <c r="W372" s="90">
        <v>679</v>
      </c>
      <c r="X372" s="90">
        <v>1095</v>
      </c>
      <c r="Y372" s="91">
        <v>46153.66751605324</v>
      </c>
      <c r="Z372" s="92">
        <v>46156</v>
      </c>
      <c r="AA372" s="93"/>
      <c r="AB372" s="93"/>
      <c r="AC372" s="93"/>
      <c r="AD372" s="93"/>
      <c r="AE372" s="93"/>
      <c r="AF372" s="93"/>
      <c r="AG372" s="93"/>
      <c r="AH372" s="93"/>
      <c r="AI372" s="94" t="s">
        <v>40</v>
      </c>
      <c r="AJ372" s="94" t="s">
        <v>40</v>
      </c>
      <c r="AK372" s="94" t="s">
        <v>40</v>
      </c>
      <c r="AL372" s="93"/>
      <c r="AM372" s="93"/>
      <c r="AN372" s="94" t="s">
        <v>40</v>
      </c>
      <c r="AO372" s="94" t="s">
        <v>40</v>
      </c>
      <c r="AP372" s="94" t="s">
        <v>40</v>
      </c>
      <c r="AQ372" s="94" t="s">
        <v>40</v>
      </c>
      <c r="AR372" s="93"/>
    </row>
    <row r="373" spans="1:44">
      <c r="A373" t="str">
        <f>VLOOKUP(Q373,'Rotas x Madrugada'!A:C,2,0)</f>
        <v>D</v>
      </c>
      <c r="B373" t="str">
        <f>VLOOKUP(Q373,'Rotas x Madrugada'!A:C,3,0)</f>
        <v>Dep.</v>
      </c>
      <c r="D373" s="19">
        <f t="shared" si="10"/>
        <v>46158</v>
      </c>
      <c r="E373" s="19">
        <f>IF(A373="RETIRA",Z373,VLOOKUP(Q373,'Rotas x Madrugada'!A:D,4,0))</f>
        <v>46147</v>
      </c>
      <c r="F373" s="19">
        <f>IF(A373="RETIRA",Z373,Z373+2)</f>
        <v>46158</v>
      </c>
      <c r="G373" s="19" t="str">
        <f>CONCATENATE(U373,"-",V373)</f>
        <v>INC08-TF</v>
      </c>
      <c r="H373" s="19" t="str">
        <f t="shared" ca="1" si="11"/>
        <v>URGENTE</v>
      </c>
      <c r="I373" s="46">
        <f ca="1">Z373-$B$1</f>
        <v>-1</v>
      </c>
      <c r="J373" s="46">
        <f>VLOOKUP(G373,'D. Produção'!A:B,2,)</f>
        <v>2</v>
      </c>
      <c r="K373" s="95">
        <v>335751</v>
      </c>
      <c r="L373" s="96" t="s">
        <v>61</v>
      </c>
      <c r="M373" s="95">
        <v>1</v>
      </c>
      <c r="N373" s="95">
        <v>5454612</v>
      </c>
      <c r="O373" s="96" t="s">
        <v>35</v>
      </c>
      <c r="P373" s="96" t="s">
        <v>126</v>
      </c>
      <c r="Q373" s="96" t="s">
        <v>127</v>
      </c>
      <c r="R373" s="97">
        <v>0.71060000000000001</v>
      </c>
      <c r="S373" s="97">
        <v>14.2128</v>
      </c>
      <c r="T373" s="95">
        <v>1</v>
      </c>
      <c r="U373" s="96" t="s">
        <v>63</v>
      </c>
      <c r="V373" s="96" t="s">
        <v>96</v>
      </c>
      <c r="W373" s="98">
        <v>1974</v>
      </c>
      <c r="X373" s="98">
        <v>360</v>
      </c>
      <c r="Y373" s="99">
        <v>46153.667522372685</v>
      </c>
      <c r="Z373" s="100">
        <v>46156</v>
      </c>
      <c r="AA373" s="101"/>
      <c r="AB373" s="101"/>
      <c r="AC373" s="101"/>
      <c r="AD373" s="101"/>
      <c r="AE373" s="102" t="s">
        <v>40</v>
      </c>
      <c r="AF373" s="102" t="s">
        <v>40</v>
      </c>
      <c r="AG373" s="102" t="s">
        <v>40</v>
      </c>
      <c r="AH373" s="102" t="s">
        <v>40</v>
      </c>
      <c r="AI373" s="102" t="s">
        <v>40</v>
      </c>
      <c r="AJ373" s="102" t="s">
        <v>40</v>
      </c>
      <c r="AK373" s="102" t="s">
        <v>40</v>
      </c>
      <c r="AL373" s="101"/>
      <c r="AM373" s="101"/>
      <c r="AN373" s="102" t="s">
        <v>40</v>
      </c>
      <c r="AO373" s="102" t="s">
        <v>40</v>
      </c>
      <c r="AP373" s="102" t="s">
        <v>40</v>
      </c>
      <c r="AQ373" s="102" t="s">
        <v>40</v>
      </c>
      <c r="AR373" s="101"/>
    </row>
    <row r="374" spans="1:44">
      <c r="A374" t="str">
        <f>VLOOKUP(Q374,'Rotas x Madrugada'!A:C,2,0)</f>
        <v>D</v>
      </c>
      <c r="B374" t="str">
        <f>VLOOKUP(Q374,'Rotas x Madrugada'!A:C,3,0)</f>
        <v>Dep.</v>
      </c>
      <c r="D374" s="19">
        <f t="shared" si="10"/>
        <v>46158</v>
      </c>
      <c r="E374" s="19">
        <f>IF(A374="RETIRA",Z374,VLOOKUP(Q374,'Rotas x Madrugada'!A:D,4,0))</f>
        <v>46147</v>
      </c>
      <c r="F374" s="19">
        <f>IF(A374="RETIRA",Z374,Z374+2)</f>
        <v>46158</v>
      </c>
      <c r="G374" s="19" t="str">
        <f>CONCATENATE(U374,"-",V374)</f>
        <v>INC08-TF</v>
      </c>
      <c r="H374" s="19" t="str">
        <f t="shared" ca="1" si="11"/>
        <v>URGENTE</v>
      </c>
      <c r="I374" s="46">
        <f ca="1">Z374-$B$1</f>
        <v>-1</v>
      </c>
      <c r="J374" s="46">
        <f>VLOOKUP(G374,'D. Produção'!A:B,2,)</f>
        <v>2</v>
      </c>
      <c r="K374" s="87">
        <v>335751</v>
      </c>
      <c r="L374" s="88" t="s">
        <v>121</v>
      </c>
      <c r="M374" s="87">
        <v>2</v>
      </c>
      <c r="N374" s="87">
        <v>5454613</v>
      </c>
      <c r="O374" s="88" t="s">
        <v>35</v>
      </c>
      <c r="P374" s="88" t="s">
        <v>126</v>
      </c>
      <c r="Q374" s="88" t="s">
        <v>127</v>
      </c>
      <c r="R374" s="89">
        <v>0.71060000000000001</v>
      </c>
      <c r="S374" s="89">
        <v>14.2128</v>
      </c>
      <c r="T374" s="87">
        <v>1</v>
      </c>
      <c r="U374" s="88" t="s">
        <v>63</v>
      </c>
      <c r="V374" s="88" t="s">
        <v>96</v>
      </c>
      <c r="W374" s="90">
        <v>1974</v>
      </c>
      <c r="X374" s="90">
        <v>360</v>
      </c>
      <c r="Y374" s="91">
        <v>46153.667522372685</v>
      </c>
      <c r="Z374" s="92">
        <v>46156</v>
      </c>
      <c r="AA374" s="93"/>
      <c r="AB374" s="93"/>
      <c r="AC374" s="93"/>
      <c r="AD374" s="93"/>
      <c r="AE374" s="94" t="s">
        <v>40</v>
      </c>
      <c r="AF374" s="94" t="s">
        <v>40</v>
      </c>
      <c r="AG374" s="94" t="s">
        <v>40</v>
      </c>
      <c r="AH374" s="94" t="s">
        <v>40</v>
      </c>
      <c r="AI374" s="94" t="s">
        <v>40</v>
      </c>
      <c r="AJ374" s="94" t="s">
        <v>40</v>
      </c>
      <c r="AK374" s="94" t="s">
        <v>40</v>
      </c>
      <c r="AL374" s="93"/>
      <c r="AM374" s="93"/>
      <c r="AN374" s="94" t="s">
        <v>40</v>
      </c>
      <c r="AO374" s="94" t="s">
        <v>40</v>
      </c>
      <c r="AP374" s="94" t="s">
        <v>40</v>
      </c>
      <c r="AQ374" s="94" t="s">
        <v>40</v>
      </c>
      <c r="AR374" s="93"/>
    </row>
    <row r="375" spans="1:44">
      <c r="A375" t="str">
        <f>VLOOKUP(Q375,'Rotas x Madrugada'!A:C,2,0)</f>
        <v>D</v>
      </c>
      <c r="B375" t="str">
        <f>VLOOKUP(Q375,'Rotas x Madrugada'!A:C,3,0)</f>
        <v>Dep.</v>
      </c>
      <c r="D375" s="19">
        <f t="shared" si="10"/>
        <v>46158</v>
      </c>
      <c r="E375" s="19">
        <f>IF(A375="RETIRA",Z375,VLOOKUP(Q375,'Rotas x Madrugada'!A:D,4,0))</f>
        <v>46147</v>
      </c>
      <c r="F375" s="19">
        <f>IF(A375="RETIRA",Z375,Z375+2)</f>
        <v>46158</v>
      </c>
      <c r="G375" s="19" t="str">
        <f>CONCATENATE(U375,"-",V375)</f>
        <v>INC08-TF</v>
      </c>
      <c r="H375" s="19" t="str">
        <f t="shared" ca="1" si="11"/>
        <v>URGENTE</v>
      </c>
      <c r="I375" s="46">
        <f ca="1">Z375-$B$1</f>
        <v>-1</v>
      </c>
      <c r="J375" s="46">
        <f>VLOOKUP(G375,'D. Produção'!A:B,2,)</f>
        <v>2</v>
      </c>
      <c r="K375" s="95">
        <v>335751</v>
      </c>
      <c r="L375" s="96" t="s">
        <v>143</v>
      </c>
      <c r="M375" s="95">
        <v>3</v>
      </c>
      <c r="N375" s="95">
        <v>5454614</v>
      </c>
      <c r="O375" s="96" t="s">
        <v>35</v>
      </c>
      <c r="P375" s="96" t="s">
        <v>126</v>
      </c>
      <c r="Q375" s="96" t="s">
        <v>127</v>
      </c>
      <c r="R375" s="97">
        <v>0.71060000000000001</v>
      </c>
      <c r="S375" s="97">
        <v>14.2128</v>
      </c>
      <c r="T375" s="95">
        <v>1</v>
      </c>
      <c r="U375" s="96" t="s">
        <v>63</v>
      </c>
      <c r="V375" s="96" t="s">
        <v>96</v>
      </c>
      <c r="W375" s="98">
        <v>1974</v>
      </c>
      <c r="X375" s="98">
        <v>360</v>
      </c>
      <c r="Y375" s="99">
        <v>46153.667522372685</v>
      </c>
      <c r="Z375" s="100">
        <v>46156</v>
      </c>
      <c r="AA375" s="101"/>
      <c r="AB375" s="101"/>
      <c r="AC375" s="101"/>
      <c r="AD375" s="101"/>
      <c r="AE375" s="102" t="s">
        <v>40</v>
      </c>
      <c r="AF375" s="102" t="s">
        <v>40</v>
      </c>
      <c r="AG375" s="102" t="s">
        <v>40</v>
      </c>
      <c r="AH375" s="102" t="s">
        <v>40</v>
      </c>
      <c r="AI375" s="102" t="s">
        <v>40</v>
      </c>
      <c r="AJ375" s="102" t="s">
        <v>40</v>
      </c>
      <c r="AK375" s="102" t="s">
        <v>40</v>
      </c>
      <c r="AL375" s="101"/>
      <c r="AM375" s="101"/>
      <c r="AN375" s="102" t="s">
        <v>40</v>
      </c>
      <c r="AO375" s="102" t="s">
        <v>40</v>
      </c>
      <c r="AP375" s="102" t="s">
        <v>40</v>
      </c>
      <c r="AQ375" s="102" t="s">
        <v>40</v>
      </c>
      <c r="AR375" s="101"/>
    </row>
    <row r="376" spans="1:44">
      <c r="A376" t="str">
        <f>VLOOKUP(Q376,'Rotas x Madrugada'!A:C,2,0)</f>
        <v>D</v>
      </c>
      <c r="B376" t="str">
        <f>VLOOKUP(Q376,'Rotas x Madrugada'!A:C,3,0)</f>
        <v>Dep.</v>
      </c>
      <c r="D376" s="19">
        <f t="shared" si="10"/>
        <v>46158</v>
      </c>
      <c r="E376" s="19">
        <f>IF(A376="RETIRA",Z376,VLOOKUP(Q376,'Rotas x Madrugada'!A:D,4,0))</f>
        <v>46147</v>
      </c>
      <c r="F376" s="19">
        <f>IF(A376="RETIRA",Z376,Z376+2)</f>
        <v>46158</v>
      </c>
      <c r="G376" s="19" t="str">
        <f>CONCATENATE(U376,"-",V376)</f>
        <v>INC08-TF</v>
      </c>
      <c r="H376" s="19" t="str">
        <f t="shared" ca="1" si="11"/>
        <v>URGENTE</v>
      </c>
      <c r="I376" s="46">
        <f ca="1">Z376-$B$1</f>
        <v>-1</v>
      </c>
      <c r="J376" s="46">
        <f>VLOOKUP(G376,'D. Produção'!A:B,2,)</f>
        <v>2</v>
      </c>
      <c r="K376" s="87">
        <v>335751</v>
      </c>
      <c r="L376" s="88" t="s">
        <v>132</v>
      </c>
      <c r="M376" s="87">
        <v>4</v>
      </c>
      <c r="N376" s="87">
        <v>5454615</v>
      </c>
      <c r="O376" s="88" t="s">
        <v>35</v>
      </c>
      <c r="P376" s="88" t="s">
        <v>126</v>
      </c>
      <c r="Q376" s="88" t="s">
        <v>127</v>
      </c>
      <c r="R376" s="89">
        <v>0.71060000000000001</v>
      </c>
      <c r="S376" s="89">
        <v>14.2128</v>
      </c>
      <c r="T376" s="87">
        <v>1</v>
      </c>
      <c r="U376" s="88" t="s">
        <v>63</v>
      </c>
      <c r="V376" s="88" t="s">
        <v>96</v>
      </c>
      <c r="W376" s="90">
        <v>1974</v>
      </c>
      <c r="X376" s="90">
        <v>360</v>
      </c>
      <c r="Y376" s="91">
        <v>46153.667522372685</v>
      </c>
      <c r="Z376" s="92">
        <v>46156</v>
      </c>
      <c r="AA376" s="93"/>
      <c r="AB376" s="93"/>
      <c r="AC376" s="93"/>
      <c r="AD376" s="93"/>
      <c r="AE376" s="94" t="s">
        <v>40</v>
      </c>
      <c r="AF376" s="94" t="s">
        <v>40</v>
      </c>
      <c r="AG376" s="94" t="s">
        <v>40</v>
      </c>
      <c r="AH376" s="94" t="s">
        <v>40</v>
      </c>
      <c r="AI376" s="94" t="s">
        <v>40</v>
      </c>
      <c r="AJ376" s="94" t="s">
        <v>40</v>
      </c>
      <c r="AK376" s="94" t="s">
        <v>40</v>
      </c>
      <c r="AL376" s="93"/>
      <c r="AM376" s="93"/>
      <c r="AN376" s="94" t="s">
        <v>40</v>
      </c>
      <c r="AO376" s="94" t="s">
        <v>40</v>
      </c>
      <c r="AP376" s="94" t="s">
        <v>40</v>
      </c>
      <c r="AQ376" s="94" t="s">
        <v>40</v>
      </c>
      <c r="AR376" s="93"/>
    </row>
    <row r="377" spans="1:44">
      <c r="A377" t="str">
        <f>VLOOKUP(Q377,'Rotas x Madrugada'!A:C,2,0)</f>
        <v>D</v>
      </c>
      <c r="B377" t="str">
        <f>VLOOKUP(Q377,'Rotas x Madrugada'!A:C,3,0)</f>
        <v>Dep.</v>
      </c>
      <c r="D377" s="19">
        <f t="shared" si="10"/>
        <v>46158</v>
      </c>
      <c r="E377" s="19">
        <f>IF(A377="RETIRA",Z377,VLOOKUP(Q377,'Rotas x Madrugada'!A:D,4,0))</f>
        <v>46147</v>
      </c>
      <c r="F377" s="19">
        <f>IF(A377="RETIRA",Z377,Z377+2)</f>
        <v>46158</v>
      </c>
      <c r="G377" s="19" t="str">
        <f>CONCATENATE(U377,"-",V377)</f>
        <v>INC08-TF</v>
      </c>
      <c r="H377" s="19" t="str">
        <f t="shared" ca="1" si="11"/>
        <v>URGENTE</v>
      </c>
      <c r="I377" s="46">
        <f ca="1">Z377-$B$1</f>
        <v>-1</v>
      </c>
      <c r="J377" s="46">
        <f>VLOOKUP(G377,'D. Produção'!A:B,2,)</f>
        <v>2</v>
      </c>
      <c r="K377" s="95">
        <v>335753</v>
      </c>
      <c r="L377" s="96" t="s">
        <v>61</v>
      </c>
      <c r="M377" s="95">
        <v>1</v>
      </c>
      <c r="N377" s="95">
        <v>5454618</v>
      </c>
      <c r="O377" s="96" t="s">
        <v>35</v>
      </c>
      <c r="P377" s="96" t="s">
        <v>126</v>
      </c>
      <c r="Q377" s="96" t="s">
        <v>127</v>
      </c>
      <c r="R377" s="97">
        <v>0.72460000000000002</v>
      </c>
      <c r="S377" s="97">
        <v>14.4925</v>
      </c>
      <c r="T377" s="95">
        <v>1</v>
      </c>
      <c r="U377" s="96" t="s">
        <v>63</v>
      </c>
      <c r="V377" s="96" t="s">
        <v>96</v>
      </c>
      <c r="W377" s="98">
        <v>935</v>
      </c>
      <c r="X377" s="98">
        <v>775</v>
      </c>
      <c r="Y377" s="99">
        <v>46153.667523611111</v>
      </c>
      <c r="Z377" s="100">
        <v>46156</v>
      </c>
      <c r="AA377" s="101"/>
      <c r="AB377" s="101"/>
      <c r="AC377" s="101"/>
      <c r="AD377" s="101"/>
      <c r="AE377" s="102" t="s">
        <v>40</v>
      </c>
      <c r="AF377" s="102" t="s">
        <v>40</v>
      </c>
      <c r="AG377" s="102" t="s">
        <v>40</v>
      </c>
      <c r="AH377" s="102" t="s">
        <v>40</v>
      </c>
      <c r="AI377" s="102" t="s">
        <v>40</v>
      </c>
      <c r="AJ377" s="102" t="s">
        <v>40</v>
      </c>
      <c r="AK377" s="102" t="s">
        <v>40</v>
      </c>
      <c r="AL377" s="101"/>
      <c r="AM377" s="101"/>
      <c r="AN377" s="102" t="s">
        <v>40</v>
      </c>
      <c r="AO377" s="102" t="s">
        <v>40</v>
      </c>
      <c r="AP377" s="102" t="s">
        <v>40</v>
      </c>
      <c r="AQ377" s="102" t="s">
        <v>40</v>
      </c>
      <c r="AR377" s="101"/>
    </row>
    <row r="378" spans="1:44">
      <c r="A378" t="str">
        <f>VLOOKUP(Q378,'Rotas x Madrugada'!A:C,2,0)</f>
        <v>D</v>
      </c>
      <c r="B378" t="str">
        <f>VLOOKUP(Q378,'Rotas x Madrugada'!A:C,3,0)</f>
        <v>Dep.</v>
      </c>
      <c r="D378" s="19">
        <f t="shared" si="10"/>
        <v>46158</v>
      </c>
      <c r="E378" s="19">
        <f>IF(A378="RETIRA",Z378,VLOOKUP(Q378,'Rotas x Madrugada'!A:D,4,0))</f>
        <v>46147</v>
      </c>
      <c r="F378" s="19">
        <f>IF(A378="RETIRA",Z378,Z378+2)</f>
        <v>46158</v>
      </c>
      <c r="G378" s="19" t="str">
        <f>CONCATENATE(U378,"-",V378)</f>
        <v>INC08-TF</v>
      </c>
      <c r="H378" s="19" t="str">
        <f t="shared" ca="1" si="11"/>
        <v>URGENTE</v>
      </c>
      <c r="I378" s="46">
        <f ca="1">Z378-$B$1</f>
        <v>-1</v>
      </c>
      <c r="J378" s="46">
        <f>VLOOKUP(G378,'D. Produção'!A:B,2,)</f>
        <v>2</v>
      </c>
      <c r="K378" s="87">
        <v>335756</v>
      </c>
      <c r="L378" s="88" t="s">
        <v>78</v>
      </c>
      <c r="M378" s="87">
        <v>1</v>
      </c>
      <c r="N378" s="87">
        <v>5454779</v>
      </c>
      <c r="O378" s="88" t="s">
        <v>35</v>
      </c>
      <c r="P378" s="88" t="s">
        <v>126</v>
      </c>
      <c r="Q378" s="88" t="s">
        <v>127</v>
      </c>
      <c r="R378" s="89">
        <v>0.4098</v>
      </c>
      <c r="S378" s="89">
        <v>8.1958000000000002</v>
      </c>
      <c r="T378" s="87">
        <v>1</v>
      </c>
      <c r="U378" s="88" t="s">
        <v>63</v>
      </c>
      <c r="V378" s="88" t="s">
        <v>96</v>
      </c>
      <c r="W378" s="90">
        <v>608</v>
      </c>
      <c r="X378" s="90">
        <v>674</v>
      </c>
      <c r="Y378" s="91">
        <v>46153.667519212962</v>
      </c>
      <c r="Z378" s="92">
        <v>46156</v>
      </c>
      <c r="AA378" s="93"/>
      <c r="AB378" s="93"/>
      <c r="AC378" s="93"/>
      <c r="AD378" s="93"/>
      <c r="AE378" s="94" t="s">
        <v>40</v>
      </c>
      <c r="AF378" s="94" t="s">
        <v>40</v>
      </c>
      <c r="AG378" s="94" t="s">
        <v>40</v>
      </c>
      <c r="AH378" s="94" t="s">
        <v>40</v>
      </c>
      <c r="AI378" s="94" t="s">
        <v>40</v>
      </c>
      <c r="AJ378" s="94" t="s">
        <v>40</v>
      </c>
      <c r="AK378" s="94" t="s">
        <v>40</v>
      </c>
      <c r="AL378" s="93"/>
      <c r="AM378" s="93"/>
      <c r="AN378" s="94" t="s">
        <v>40</v>
      </c>
      <c r="AO378" s="94" t="s">
        <v>40</v>
      </c>
      <c r="AP378" s="94" t="s">
        <v>40</v>
      </c>
      <c r="AQ378" s="94" t="s">
        <v>40</v>
      </c>
      <c r="AR378" s="93"/>
    </row>
    <row r="379" spans="1:44">
      <c r="A379" t="str">
        <f>VLOOKUP(Q379,'Rotas x Madrugada'!A:C,2,0)</f>
        <v>D</v>
      </c>
      <c r="B379" t="str">
        <f>VLOOKUP(Q379,'Rotas x Madrugada'!A:C,3,0)</f>
        <v>Dep.</v>
      </c>
      <c r="D379" s="19">
        <f t="shared" si="10"/>
        <v>46158</v>
      </c>
      <c r="E379" s="19">
        <f>IF(A379="RETIRA",Z379,VLOOKUP(Q379,'Rotas x Madrugada'!A:D,4,0))</f>
        <v>46147</v>
      </c>
      <c r="F379" s="19">
        <f>IF(A379="RETIRA",Z379,Z379+2)</f>
        <v>46158</v>
      </c>
      <c r="G379" s="19" t="str">
        <f>CONCATENATE(U379,"-",V379)</f>
        <v>INC08-TF</v>
      </c>
      <c r="H379" s="19" t="str">
        <f t="shared" ca="1" si="11"/>
        <v>URGENTE</v>
      </c>
      <c r="I379" s="46">
        <f ca="1">Z379-$B$1</f>
        <v>-1</v>
      </c>
      <c r="J379" s="46">
        <f>VLOOKUP(G379,'D. Produção'!A:B,2,)</f>
        <v>2</v>
      </c>
      <c r="K379" s="95">
        <v>335756</v>
      </c>
      <c r="L379" s="96" t="s">
        <v>80</v>
      </c>
      <c r="M379" s="95">
        <v>2</v>
      </c>
      <c r="N379" s="95">
        <v>5454780</v>
      </c>
      <c r="O379" s="96" t="s">
        <v>35</v>
      </c>
      <c r="P379" s="96" t="s">
        <v>126</v>
      </c>
      <c r="Q379" s="96" t="s">
        <v>127</v>
      </c>
      <c r="R379" s="97">
        <v>0.4098</v>
      </c>
      <c r="S379" s="97">
        <v>8.1958000000000002</v>
      </c>
      <c r="T379" s="95">
        <v>1</v>
      </c>
      <c r="U379" s="96" t="s">
        <v>63</v>
      </c>
      <c r="V379" s="96" t="s">
        <v>96</v>
      </c>
      <c r="W379" s="98">
        <v>608</v>
      </c>
      <c r="X379" s="98">
        <v>674</v>
      </c>
      <c r="Y379" s="99">
        <v>46153.667519212962</v>
      </c>
      <c r="Z379" s="100">
        <v>46156</v>
      </c>
      <c r="AA379" s="101"/>
      <c r="AB379" s="101"/>
      <c r="AC379" s="101"/>
      <c r="AD379" s="101"/>
      <c r="AE379" s="102" t="s">
        <v>40</v>
      </c>
      <c r="AF379" s="102" t="s">
        <v>40</v>
      </c>
      <c r="AG379" s="102" t="s">
        <v>40</v>
      </c>
      <c r="AH379" s="102" t="s">
        <v>40</v>
      </c>
      <c r="AI379" s="102" t="s">
        <v>40</v>
      </c>
      <c r="AJ379" s="102" t="s">
        <v>40</v>
      </c>
      <c r="AK379" s="102" t="s">
        <v>40</v>
      </c>
      <c r="AL379" s="101"/>
      <c r="AM379" s="101"/>
      <c r="AN379" s="102" t="s">
        <v>40</v>
      </c>
      <c r="AO379" s="102" t="s">
        <v>40</v>
      </c>
      <c r="AP379" s="102" t="s">
        <v>40</v>
      </c>
      <c r="AQ379" s="102" t="s">
        <v>40</v>
      </c>
      <c r="AR379" s="101"/>
    </row>
    <row r="380" spans="1:44">
      <c r="A380" t="str">
        <f>VLOOKUP(Q380,'Rotas x Madrugada'!A:C,2,0)</f>
        <v>D</v>
      </c>
      <c r="B380" t="str">
        <f>VLOOKUP(Q380,'Rotas x Madrugada'!A:C,3,0)</f>
        <v>Dep.</v>
      </c>
      <c r="D380" s="19">
        <f t="shared" si="10"/>
        <v>46158</v>
      </c>
      <c r="E380" s="19">
        <f>IF(A380="RETIRA",Z380,VLOOKUP(Q380,'Rotas x Madrugada'!A:D,4,0))</f>
        <v>46147</v>
      </c>
      <c r="F380" s="19">
        <f>IF(A380="RETIRA",Z380,Z380+2)</f>
        <v>46158</v>
      </c>
      <c r="G380" s="19" t="str">
        <f>CONCATENATE(U380,"-",V380)</f>
        <v>INC08-TE12</v>
      </c>
      <c r="H380" s="19" t="str">
        <f t="shared" ca="1" si="11"/>
        <v>URGENTE</v>
      </c>
      <c r="I380" s="46">
        <f ca="1">Z380-$B$1</f>
        <v>-1</v>
      </c>
      <c r="J380" s="46">
        <f>VLOOKUP(G380,'D. Produção'!A:B,2,)</f>
        <v>2</v>
      </c>
      <c r="K380" s="87">
        <v>335756</v>
      </c>
      <c r="L380" s="88" t="s">
        <v>81</v>
      </c>
      <c r="M380" s="87">
        <v>3</v>
      </c>
      <c r="N380" s="87">
        <v>5454781</v>
      </c>
      <c r="O380" s="88" t="s">
        <v>35</v>
      </c>
      <c r="P380" s="88" t="s">
        <v>126</v>
      </c>
      <c r="Q380" s="88" t="s">
        <v>127</v>
      </c>
      <c r="R380" s="89">
        <v>0.46910000000000002</v>
      </c>
      <c r="S380" s="89">
        <v>9.3819999999999997</v>
      </c>
      <c r="T380" s="87">
        <v>1</v>
      </c>
      <c r="U380" s="88" t="s">
        <v>63</v>
      </c>
      <c r="V380" s="88" t="s">
        <v>120</v>
      </c>
      <c r="W380" s="90">
        <v>657</v>
      </c>
      <c r="X380" s="90">
        <v>714</v>
      </c>
      <c r="Y380" s="91">
        <v>46153.667519212962</v>
      </c>
      <c r="Z380" s="92">
        <v>46156</v>
      </c>
      <c r="AA380" s="93"/>
      <c r="AB380" s="93"/>
      <c r="AC380" s="93"/>
      <c r="AD380" s="93"/>
      <c r="AE380" s="93"/>
      <c r="AF380" s="93"/>
      <c r="AG380" s="93"/>
      <c r="AH380" s="93"/>
      <c r="AI380" s="94" t="s">
        <v>40</v>
      </c>
      <c r="AJ380" s="94" t="s">
        <v>40</v>
      </c>
      <c r="AK380" s="94" t="s">
        <v>40</v>
      </c>
      <c r="AL380" s="93"/>
      <c r="AM380" s="93"/>
      <c r="AN380" s="94" t="s">
        <v>40</v>
      </c>
      <c r="AO380" s="94" t="s">
        <v>40</v>
      </c>
      <c r="AP380" s="94" t="s">
        <v>40</v>
      </c>
      <c r="AQ380" s="94" t="s">
        <v>40</v>
      </c>
      <c r="AR380" s="93"/>
    </row>
    <row r="381" spans="1:44">
      <c r="A381" t="str">
        <f>VLOOKUP(Q381,'Rotas x Madrugada'!A:C,2,0)</f>
        <v>D</v>
      </c>
      <c r="B381" t="str">
        <f>VLOOKUP(Q381,'Rotas x Madrugada'!A:C,3,0)</f>
        <v>Dep.</v>
      </c>
      <c r="D381" s="19">
        <f t="shared" si="10"/>
        <v>46158</v>
      </c>
      <c r="E381" s="19">
        <f>IF(A381="RETIRA",Z381,VLOOKUP(Q381,'Rotas x Madrugada'!A:D,4,0))</f>
        <v>46147</v>
      </c>
      <c r="F381" s="19">
        <f>IF(A381="RETIRA",Z381,Z381+2)</f>
        <v>46158</v>
      </c>
      <c r="G381" s="19" t="str">
        <f>CONCATENATE(U381,"-",V381)</f>
        <v>INC08-TE12</v>
      </c>
      <c r="H381" s="19" t="str">
        <f t="shared" ca="1" si="11"/>
        <v>URGENTE</v>
      </c>
      <c r="I381" s="46">
        <f ca="1">Z381-$B$1</f>
        <v>-1</v>
      </c>
      <c r="J381" s="46">
        <f>VLOOKUP(G381,'D. Produção'!A:B,2,)</f>
        <v>2</v>
      </c>
      <c r="K381" s="95">
        <v>335756</v>
      </c>
      <c r="L381" s="96" t="s">
        <v>82</v>
      </c>
      <c r="M381" s="95">
        <v>4</v>
      </c>
      <c r="N381" s="95">
        <v>5454782</v>
      </c>
      <c r="O381" s="96" t="s">
        <v>35</v>
      </c>
      <c r="P381" s="96" t="s">
        <v>126</v>
      </c>
      <c r="Q381" s="96" t="s">
        <v>127</v>
      </c>
      <c r="R381" s="97">
        <v>0.46910000000000002</v>
      </c>
      <c r="S381" s="97">
        <v>9.3819999999999997</v>
      </c>
      <c r="T381" s="95">
        <v>1</v>
      </c>
      <c r="U381" s="96" t="s">
        <v>63</v>
      </c>
      <c r="V381" s="96" t="s">
        <v>120</v>
      </c>
      <c r="W381" s="98">
        <v>657</v>
      </c>
      <c r="X381" s="98">
        <v>714</v>
      </c>
      <c r="Y381" s="99">
        <v>46153.667519212962</v>
      </c>
      <c r="Z381" s="100">
        <v>46156</v>
      </c>
      <c r="AA381" s="101"/>
      <c r="AB381" s="101"/>
      <c r="AC381" s="101"/>
      <c r="AD381" s="101"/>
      <c r="AE381" s="101"/>
      <c r="AF381" s="101"/>
      <c r="AG381" s="101"/>
      <c r="AH381" s="101"/>
      <c r="AI381" s="102" t="s">
        <v>40</v>
      </c>
      <c r="AJ381" s="102" t="s">
        <v>40</v>
      </c>
      <c r="AK381" s="102" t="s">
        <v>40</v>
      </c>
      <c r="AL381" s="101"/>
      <c r="AM381" s="101"/>
      <c r="AN381" s="102" t="s">
        <v>40</v>
      </c>
      <c r="AO381" s="102" t="s">
        <v>40</v>
      </c>
      <c r="AP381" s="102" t="s">
        <v>40</v>
      </c>
      <c r="AQ381" s="102" t="s">
        <v>40</v>
      </c>
      <c r="AR381" s="101"/>
    </row>
    <row r="382" spans="1:44">
      <c r="A382" t="str">
        <f>VLOOKUP(Q382,'Rotas x Madrugada'!A:C,2,0)</f>
        <v>D</v>
      </c>
      <c r="B382" t="str">
        <f>VLOOKUP(Q382,'Rotas x Madrugada'!A:C,3,0)</f>
        <v>Dep.</v>
      </c>
      <c r="D382" s="19">
        <f t="shared" si="10"/>
        <v>46158</v>
      </c>
      <c r="E382" s="19">
        <f>IF(A382="RETIRA",Z382,VLOOKUP(Q382,'Rotas x Madrugada'!A:D,4,0))</f>
        <v>46147</v>
      </c>
      <c r="F382" s="19">
        <f>IF(A382="RETIRA",Z382,Z382+2)</f>
        <v>46158</v>
      </c>
      <c r="G382" s="19" t="str">
        <f>CONCATENATE(U382,"-",V382)</f>
        <v>INC08-TF</v>
      </c>
      <c r="H382" s="19" t="str">
        <f t="shared" ca="1" si="11"/>
        <v>URGENTE</v>
      </c>
      <c r="I382" s="46">
        <f ca="1">Z382-$B$1</f>
        <v>-1</v>
      </c>
      <c r="J382" s="46">
        <f>VLOOKUP(G382,'D. Produção'!A:B,2,)</f>
        <v>2</v>
      </c>
      <c r="K382" s="87">
        <v>335763</v>
      </c>
      <c r="L382" s="88" t="s">
        <v>80</v>
      </c>
      <c r="M382" s="87">
        <v>2</v>
      </c>
      <c r="N382" s="87">
        <v>5454836</v>
      </c>
      <c r="O382" s="88" t="s">
        <v>35</v>
      </c>
      <c r="P382" s="88" t="s">
        <v>126</v>
      </c>
      <c r="Q382" s="88" t="s">
        <v>127</v>
      </c>
      <c r="R382" s="89">
        <v>0.67010000000000003</v>
      </c>
      <c r="S382" s="89">
        <v>13.4015</v>
      </c>
      <c r="T382" s="87">
        <v>1</v>
      </c>
      <c r="U382" s="88" t="s">
        <v>63</v>
      </c>
      <c r="V382" s="88" t="s">
        <v>96</v>
      </c>
      <c r="W382" s="90">
        <v>628</v>
      </c>
      <c r="X382" s="90">
        <v>1067</v>
      </c>
      <c r="Y382" s="91">
        <v>46153.667519756942</v>
      </c>
      <c r="Z382" s="92">
        <v>46156</v>
      </c>
      <c r="AA382" s="93"/>
      <c r="AB382" s="93"/>
      <c r="AC382" s="93"/>
      <c r="AD382" s="93"/>
      <c r="AE382" s="94" t="s">
        <v>40</v>
      </c>
      <c r="AF382" s="94" t="s">
        <v>40</v>
      </c>
      <c r="AG382" s="94" t="s">
        <v>40</v>
      </c>
      <c r="AH382" s="94" t="s">
        <v>40</v>
      </c>
      <c r="AI382" s="94" t="s">
        <v>40</v>
      </c>
      <c r="AJ382" s="94" t="s">
        <v>40</v>
      </c>
      <c r="AK382" s="94" t="s">
        <v>40</v>
      </c>
      <c r="AL382" s="93"/>
      <c r="AM382" s="93"/>
      <c r="AN382" s="94" t="s">
        <v>40</v>
      </c>
      <c r="AO382" s="94" t="s">
        <v>40</v>
      </c>
      <c r="AP382" s="94" t="s">
        <v>40</v>
      </c>
      <c r="AQ382" s="94" t="s">
        <v>40</v>
      </c>
      <c r="AR382" s="93"/>
    </row>
    <row r="383" spans="1:44">
      <c r="A383" t="str">
        <f>VLOOKUP(Q383,'Rotas x Madrugada'!A:C,2,0)</f>
        <v>D</v>
      </c>
      <c r="B383" t="str">
        <f>VLOOKUP(Q383,'Rotas x Madrugada'!A:C,3,0)</f>
        <v>Dep.</v>
      </c>
      <c r="D383" s="19">
        <f t="shared" si="10"/>
        <v>46158</v>
      </c>
      <c r="E383" s="19">
        <f>IF(A383="RETIRA",Z383,VLOOKUP(Q383,'Rotas x Madrugada'!A:D,4,0))</f>
        <v>46147</v>
      </c>
      <c r="F383" s="19">
        <f>IF(A383="RETIRA",Z383,Z383+2)</f>
        <v>46158</v>
      </c>
      <c r="G383" s="19" t="str">
        <f>CONCATENATE(U383,"-",V383)</f>
        <v>INC08-TE12</v>
      </c>
      <c r="H383" s="19" t="str">
        <f t="shared" ca="1" si="11"/>
        <v>URGENTE</v>
      </c>
      <c r="I383" s="46">
        <f ca="1">Z383-$B$1</f>
        <v>-1</v>
      </c>
      <c r="J383" s="46">
        <f>VLOOKUP(G383,'D. Produção'!A:B,2,)</f>
        <v>2</v>
      </c>
      <c r="K383" s="95">
        <v>335763</v>
      </c>
      <c r="L383" s="96" t="s">
        <v>81</v>
      </c>
      <c r="M383" s="95">
        <v>3</v>
      </c>
      <c r="N383" s="95">
        <v>5454837</v>
      </c>
      <c r="O383" s="96" t="s">
        <v>35</v>
      </c>
      <c r="P383" s="96" t="s">
        <v>126</v>
      </c>
      <c r="Q383" s="96" t="s">
        <v>127</v>
      </c>
      <c r="R383" s="97">
        <v>0.75049999999999994</v>
      </c>
      <c r="S383" s="97">
        <v>15.010899999999999</v>
      </c>
      <c r="T383" s="95">
        <v>1</v>
      </c>
      <c r="U383" s="96" t="s">
        <v>63</v>
      </c>
      <c r="V383" s="96" t="s">
        <v>120</v>
      </c>
      <c r="W383" s="98">
        <v>678</v>
      </c>
      <c r="X383" s="98">
        <v>1107</v>
      </c>
      <c r="Y383" s="99">
        <v>46153.667519756942</v>
      </c>
      <c r="Z383" s="100">
        <v>46156</v>
      </c>
      <c r="AA383" s="101"/>
      <c r="AB383" s="101"/>
      <c r="AC383" s="101"/>
      <c r="AD383" s="101"/>
      <c r="AE383" s="101"/>
      <c r="AF383" s="101"/>
      <c r="AG383" s="101"/>
      <c r="AH383" s="101"/>
      <c r="AI383" s="102" t="s">
        <v>40</v>
      </c>
      <c r="AJ383" s="102" t="s">
        <v>40</v>
      </c>
      <c r="AK383" s="102" t="s">
        <v>40</v>
      </c>
      <c r="AL383" s="101"/>
      <c r="AM383" s="101"/>
      <c r="AN383" s="102" t="s">
        <v>40</v>
      </c>
      <c r="AO383" s="102" t="s">
        <v>40</v>
      </c>
      <c r="AP383" s="102" t="s">
        <v>40</v>
      </c>
      <c r="AQ383" s="102" t="s">
        <v>40</v>
      </c>
      <c r="AR383" s="101"/>
    </row>
    <row r="384" spans="1:44">
      <c r="A384" t="str">
        <f>VLOOKUP(Q384,'Rotas x Madrugada'!A:C,2,0)</f>
        <v>D</v>
      </c>
      <c r="B384" t="str">
        <f>VLOOKUP(Q384,'Rotas x Madrugada'!A:C,3,0)</f>
        <v>Dep.</v>
      </c>
      <c r="D384" s="19">
        <f t="shared" si="10"/>
        <v>46158</v>
      </c>
      <c r="E384" s="19">
        <f>IF(A384="RETIRA",Z384,VLOOKUP(Q384,'Rotas x Madrugada'!A:D,4,0))</f>
        <v>46147</v>
      </c>
      <c r="F384" s="19">
        <f>IF(A384="RETIRA",Z384,Z384+2)</f>
        <v>46158</v>
      </c>
      <c r="G384" s="19" t="str">
        <f>CONCATENATE(U384,"-",V384)</f>
        <v>INC08-TE12</v>
      </c>
      <c r="H384" s="19" t="str">
        <f t="shared" ca="1" si="11"/>
        <v>URGENTE</v>
      </c>
      <c r="I384" s="46">
        <f ca="1">Z384-$B$1</f>
        <v>-1</v>
      </c>
      <c r="J384" s="46">
        <f>VLOOKUP(G384,'D. Produção'!A:B,2,)</f>
        <v>2</v>
      </c>
      <c r="K384" s="87">
        <v>335763</v>
      </c>
      <c r="L384" s="88" t="s">
        <v>82</v>
      </c>
      <c r="M384" s="87">
        <v>4</v>
      </c>
      <c r="N384" s="87">
        <v>5454838</v>
      </c>
      <c r="O384" s="88" t="s">
        <v>35</v>
      </c>
      <c r="P384" s="88" t="s">
        <v>126</v>
      </c>
      <c r="Q384" s="88" t="s">
        <v>127</v>
      </c>
      <c r="R384" s="89">
        <v>0.75049999999999994</v>
      </c>
      <c r="S384" s="89">
        <v>15.010899999999999</v>
      </c>
      <c r="T384" s="87">
        <v>1</v>
      </c>
      <c r="U384" s="88" t="s">
        <v>63</v>
      </c>
      <c r="V384" s="88" t="s">
        <v>120</v>
      </c>
      <c r="W384" s="90">
        <v>678</v>
      </c>
      <c r="X384" s="90">
        <v>1107</v>
      </c>
      <c r="Y384" s="91">
        <v>46153.667519756942</v>
      </c>
      <c r="Z384" s="92">
        <v>46156</v>
      </c>
      <c r="AA384" s="93"/>
      <c r="AB384" s="93"/>
      <c r="AC384" s="93"/>
      <c r="AD384" s="93"/>
      <c r="AE384" s="93"/>
      <c r="AF384" s="93"/>
      <c r="AG384" s="93"/>
      <c r="AH384" s="93"/>
      <c r="AI384" s="94" t="s">
        <v>40</v>
      </c>
      <c r="AJ384" s="94" t="s">
        <v>40</v>
      </c>
      <c r="AK384" s="94" t="s">
        <v>40</v>
      </c>
      <c r="AL384" s="93"/>
      <c r="AM384" s="93"/>
      <c r="AN384" s="94" t="s">
        <v>40</v>
      </c>
      <c r="AO384" s="94" t="s">
        <v>40</v>
      </c>
      <c r="AP384" s="94" t="s">
        <v>40</v>
      </c>
      <c r="AQ384" s="94" t="s">
        <v>40</v>
      </c>
      <c r="AR384" s="93"/>
    </row>
    <row r="385" spans="1:44">
      <c r="A385" t="str">
        <f>VLOOKUP(Q385,'Rotas x Madrugada'!A:C,2,0)</f>
        <v>D</v>
      </c>
      <c r="B385" t="str">
        <f>VLOOKUP(Q385,'Rotas x Madrugada'!A:C,3,0)</f>
        <v>Dep.</v>
      </c>
      <c r="D385" s="19">
        <f t="shared" si="10"/>
        <v>46158</v>
      </c>
      <c r="E385" s="19">
        <f>IF(A385="RETIRA",Z385,VLOOKUP(Q385,'Rotas x Madrugada'!A:D,4,0))</f>
        <v>46147</v>
      </c>
      <c r="F385" s="19">
        <f>IF(A385="RETIRA",Z385,Z385+2)</f>
        <v>46158</v>
      </c>
      <c r="G385" s="19" t="str">
        <f>CONCATENATE(U385,"-",V385)</f>
        <v>INC08-TE16</v>
      </c>
      <c r="H385" s="19" t="str">
        <f t="shared" ca="1" si="11"/>
        <v>URGENTE</v>
      </c>
      <c r="I385" s="46">
        <f ca="1">Z385-$B$1</f>
        <v>-1</v>
      </c>
      <c r="J385" s="46">
        <f>VLOOKUP(G385,'D. Produção'!A:B,2,)</f>
        <v>2</v>
      </c>
      <c r="K385" s="95">
        <v>335767</v>
      </c>
      <c r="L385" s="96" t="s">
        <v>78</v>
      </c>
      <c r="M385" s="95">
        <v>1</v>
      </c>
      <c r="N385" s="95">
        <v>5454885</v>
      </c>
      <c r="O385" s="96" t="s">
        <v>35</v>
      </c>
      <c r="P385" s="96" t="s">
        <v>126</v>
      </c>
      <c r="Q385" s="96" t="s">
        <v>127</v>
      </c>
      <c r="R385" s="97">
        <v>0.64100000000000001</v>
      </c>
      <c r="S385" s="97">
        <v>12.820499999999999</v>
      </c>
      <c r="T385" s="95">
        <v>1</v>
      </c>
      <c r="U385" s="96" t="s">
        <v>63</v>
      </c>
      <c r="V385" s="96" t="s">
        <v>123</v>
      </c>
      <c r="W385" s="98">
        <v>825</v>
      </c>
      <c r="X385" s="98">
        <v>777</v>
      </c>
      <c r="Y385" s="99">
        <v>46153.667523067132</v>
      </c>
      <c r="Z385" s="100">
        <v>46156</v>
      </c>
      <c r="AA385" s="101"/>
      <c r="AB385" s="101"/>
      <c r="AC385" s="101"/>
      <c r="AD385" s="101"/>
      <c r="AE385" s="101"/>
      <c r="AF385" s="101"/>
      <c r="AG385" s="101"/>
      <c r="AH385" s="101"/>
      <c r="AI385" s="102" t="s">
        <v>40</v>
      </c>
      <c r="AJ385" s="102" t="s">
        <v>40</v>
      </c>
      <c r="AK385" s="102" t="s">
        <v>40</v>
      </c>
      <c r="AL385" s="101"/>
      <c r="AM385" s="101"/>
      <c r="AN385" s="102" t="s">
        <v>40</v>
      </c>
      <c r="AO385" s="102" t="s">
        <v>40</v>
      </c>
      <c r="AP385" s="102" t="s">
        <v>40</v>
      </c>
      <c r="AQ385" s="102" t="s">
        <v>40</v>
      </c>
      <c r="AR385" s="101"/>
    </row>
    <row r="386" spans="1:44">
      <c r="A386" t="str">
        <f>VLOOKUP(Q386,'Rotas x Madrugada'!A:C,2,0)</f>
        <v>D</v>
      </c>
      <c r="B386" t="str">
        <f>VLOOKUP(Q386,'Rotas x Madrugada'!A:C,3,0)</f>
        <v>Dep.</v>
      </c>
      <c r="D386" s="19">
        <f t="shared" si="10"/>
        <v>46158</v>
      </c>
      <c r="E386" s="19">
        <f>IF(A386="RETIRA",Z386,VLOOKUP(Q386,'Rotas x Madrugada'!A:D,4,0))</f>
        <v>46147</v>
      </c>
      <c r="F386" s="19">
        <f>IF(A386="RETIRA",Z386,Z386+2)</f>
        <v>46158</v>
      </c>
      <c r="G386" s="19" t="str">
        <f>CONCATENATE(U386,"-",V386)</f>
        <v>INC08-TF</v>
      </c>
      <c r="H386" s="19" t="str">
        <f t="shared" ca="1" si="11"/>
        <v>URGENTE</v>
      </c>
      <c r="I386" s="46">
        <f ca="1">Z386-$B$1</f>
        <v>-1</v>
      </c>
      <c r="J386" s="46">
        <f>VLOOKUP(G386,'D. Produção'!A:B,2,)</f>
        <v>2</v>
      </c>
      <c r="K386" s="87">
        <v>335770</v>
      </c>
      <c r="L386" s="88" t="s">
        <v>78</v>
      </c>
      <c r="M386" s="87">
        <v>1</v>
      </c>
      <c r="N386" s="87">
        <v>5454902</v>
      </c>
      <c r="O386" s="88" t="s">
        <v>35</v>
      </c>
      <c r="P386" s="88" t="s">
        <v>126</v>
      </c>
      <c r="Q386" s="88" t="s">
        <v>127</v>
      </c>
      <c r="R386" s="89">
        <v>0.66720000000000002</v>
      </c>
      <c r="S386" s="89">
        <v>13.3436</v>
      </c>
      <c r="T386" s="87">
        <v>1</v>
      </c>
      <c r="U386" s="88" t="s">
        <v>63</v>
      </c>
      <c r="V386" s="88" t="s">
        <v>96</v>
      </c>
      <c r="W386" s="90">
        <v>633</v>
      </c>
      <c r="X386" s="90">
        <v>1054</v>
      </c>
      <c r="Y386" s="91">
        <v>46153.667516863425</v>
      </c>
      <c r="Z386" s="92">
        <v>46156</v>
      </c>
      <c r="AA386" s="93"/>
      <c r="AB386" s="93"/>
      <c r="AC386" s="93"/>
      <c r="AD386" s="93"/>
      <c r="AE386" s="94" t="s">
        <v>40</v>
      </c>
      <c r="AF386" s="94" t="s">
        <v>40</v>
      </c>
      <c r="AG386" s="94" t="s">
        <v>40</v>
      </c>
      <c r="AH386" s="94" t="s">
        <v>40</v>
      </c>
      <c r="AI386" s="94" t="s">
        <v>40</v>
      </c>
      <c r="AJ386" s="94" t="s">
        <v>40</v>
      </c>
      <c r="AK386" s="94" t="s">
        <v>40</v>
      </c>
      <c r="AL386" s="93"/>
      <c r="AM386" s="93"/>
      <c r="AN386" s="94" t="s">
        <v>40</v>
      </c>
      <c r="AO386" s="94" t="s">
        <v>40</v>
      </c>
      <c r="AP386" s="94" t="s">
        <v>40</v>
      </c>
      <c r="AQ386" s="94" t="s">
        <v>40</v>
      </c>
      <c r="AR386" s="93"/>
    </row>
    <row r="387" spans="1:44">
      <c r="A387" t="str">
        <f>VLOOKUP(Q387,'Rotas x Madrugada'!A:C,2,0)</f>
        <v>D</v>
      </c>
      <c r="B387" t="str">
        <f>VLOOKUP(Q387,'Rotas x Madrugada'!A:C,3,0)</f>
        <v>Dep.</v>
      </c>
      <c r="D387" s="19">
        <f t="shared" si="10"/>
        <v>46158</v>
      </c>
      <c r="E387" s="19">
        <f>IF(A387="RETIRA",Z387,VLOOKUP(Q387,'Rotas x Madrugada'!A:D,4,0))</f>
        <v>46147</v>
      </c>
      <c r="F387" s="19">
        <f>IF(A387="RETIRA",Z387,Z387+2)</f>
        <v>46158</v>
      </c>
      <c r="G387" s="19" t="str">
        <f>CONCATENATE(U387,"-",V387)</f>
        <v>INC08-TF</v>
      </c>
      <c r="H387" s="19" t="str">
        <f t="shared" ca="1" si="11"/>
        <v>URGENTE</v>
      </c>
      <c r="I387" s="46">
        <f ca="1">Z387-$B$1</f>
        <v>-1</v>
      </c>
      <c r="J387" s="46">
        <f>VLOOKUP(G387,'D. Produção'!A:B,2,)</f>
        <v>2</v>
      </c>
      <c r="K387" s="95">
        <v>335770</v>
      </c>
      <c r="L387" s="96" t="s">
        <v>80</v>
      </c>
      <c r="M387" s="95">
        <v>2</v>
      </c>
      <c r="N387" s="95">
        <v>5454903</v>
      </c>
      <c r="O387" s="96" t="s">
        <v>35</v>
      </c>
      <c r="P387" s="96" t="s">
        <v>126</v>
      </c>
      <c r="Q387" s="96" t="s">
        <v>127</v>
      </c>
      <c r="R387" s="97">
        <v>0.66720000000000002</v>
      </c>
      <c r="S387" s="97">
        <v>13.3436</v>
      </c>
      <c r="T387" s="95">
        <v>1</v>
      </c>
      <c r="U387" s="96" t="s">
        <v>63</v>
      </c>
      <c r="V387" s="96" t="s">
        <v>96</v>
      </c>
      <c r="W387" s="98">
        <v>633</v>
      </c>
      <c r="X387" s="98">
        <v>1054</v>
      </c>
      <c r="Y387" s="99">
        <v>46153.667516863425</v>
      </c>
      <c r="Z387" s="100">
        <v>46156</v>
      </c>
      <c r="AA387" s="101"/>
      <c r="AB387" s="101"/>
      <c r="AC387" s="101"/>
      <c r="AD387" s="101"/>
      <c r="AE387" s="102" t="s">
        <v>40</v>
      </c>
      <c r="AF387" s="102" t="s">
        <v>40</v>
      </c>
      <c r="AG387" s="102" t="s">
        <v>40</v>
      </c>
      <c r="AH387" s="102" t="s">
        <v>40</v>
      </c>
      <c r="AI387" s="102" t="s">
        <v>40</v>
      </c>
      <c r="AJ387" s="102" t="s">
        <v>40</v>
      </c>
      <c r="AK387" s="102" t="s">
        <v>40</v>
      </c>
      <c r="AL387" s="101"/>
      <c r="AM387" s="101"/>
      <c r="AN387" s="102" t="s">
        <v>40</v>
      </c>
      <c r="AO387" s="102" t="s">
        <v>40</v>
      </c>
      <c r="AP387" s="102" t="s">
        <v>40</v>
      </c>
      <c r="AQ387" s="102" t="s">
        <v>40</v>
      </c>
      <c r="AR387" s="101"/>
    </row>
    <row r="388" spans="1:44">
      <c r="A388" t="str">
        <f>VLOOKUP(Q388,'Rotas x Madrugada'!A:C,2,0)</f>
        <v>D</v>
      </c>
      <c r="B388" t="str">
        <f>VLOOKUP(Q388,'Rotas x Madrugada'!A:C,3,0)</f>
        <v>Dep.</v>
      </c>
      <c r="D388" s="19">
        <f t="shared" ref="D388:D451" si="12">IF(E388&gt;F388,E388,F388)</f>
        <v>46158</v>
      </c>
      <c r="E388" s="19">
        <f>IF(A388="RETIRA",Z388,VLOOKUP(Q388,'Rotas x Madrugada'!A:D,4,0))</f>
        <v>46147</v>
      </c>
      <c r="F388" s="19">
        <f>IF(A388="RETIRA",Z388,Z388+2)</f>
        <v>46158</v>
      </c>
      <c r="G388" s="19" t="str">
        <f>CONCATENATE(U388,"-",V388)</f>
        <v>INC08-TE12</v>
      </c>
      <c r="H388" s="19" t="str">
        <f t="shared" ca="1" si="11"/>
        <v>URGENTE</v>
      </c>
      <c r="I388" s="46">
        <f ca="1">Z388-$B$1</f>
        <v>-1</v>
      </c>
      <c r="J388" s="46">
        <f>VLOOKUP(G388,'D. Produção'!A:B,2,)</f>
        <v>2</v>
      </c>
      <c r="K388" s="87">
        <v>335770</v>
      </c>
      <c r="L388" s="88" t="s">
        <v>81</v>
      </c>
      <c r="M388" s="87">
        <v>3</v>
      </c>
      <c r="N388" s="87">
        <v>5454904</v>
      </c>
      <c r="O388" s="88" t="s">
        <v>35</v>
      </c>
      <c r="P388" s="88" t="s">
        <v>126</v>
      </c>
      <c r="Q388" s="88" t="s">
        <v>127</v>
      </c>
      <c r="R388" s="89">
        <v>0.74719999999999998</v>
      </c>
      <c r="S388" s="89">
        <v>14.944000000000001</v>
      </c>
      <c r="T388" s="87">
        <v>1</v>
      </c>
      <c r="U388" s="88" t="s">
        <v>63</v>
      </c>
      <c r="V388" s="88" t="s">
        <v>120</v>
      </c>
      <c r="W388" s="90">
        <v>683</v>
      </c>
      <c r="X388" s="90">
        <v>1094</v>
      </c>
      <c r="Y388" s="91">
        <v>46153.667516863425</v>
      </c>
      <c r="Z388" s="92">
        <v>46156</v>
      </c>
      <c r="AA388" s="93"/>
      <c r="AB388" s="93"/>
      <c r="AC388" s="93"/>
      <c r="AD388" s="93"/>
      <c r="AE388" s="93"/>
      <c r="AF388" s="93"/>
      <c r="AG388" s="93"/>
      <c r="AH388" s="93"/>
      <c r="AI388" s="94" t="s">
        <v>40</v>
      </c>
      <c r="AJ388" s="94" t="s">
        <v>40</v>
      </c>
      <c r="AK388" s="94" t="s">
        <v>40</v>
      </c>
      <c r="AL388" s="93"/>
      <c r="AM388" s="93"/>
      <c r="AN388" s="94" t="s">
        <v>40</v>
      </c>
      <c r="AO388" s="94" t="s">
        <v>40</v>
      </c>
      <c r="AP388" s="94" t="s">
        <v>40</v>
      </c>
      <c r="AQ388" s="94" t="s">
        <v>40</v>
      </c>
      <c r="AR388" s="93"/>
    </row>
    <row r="389" spans="1:44">
      <c r="A389" t="str">
        <f>VLOOKUP(Q389,'Rotas x Madrugada'!A:C,2,0)</f>
        <v>D</v>
      </c>
      <c r="B389" t="str">
        <f>VLOOKUP(Q389,'Rotas x Madrugada'!A:C,3,0)</f>
        <v>Dep.</v>
      </c>
      <c r="D389" s="19">
        <f t="shared" si="12"/>
        <v>46158</v>
      </c>
      <c r="E389" s="19">
        <f>IF(A389="RETIRA",Z389,VLOOKUP(Q389,'Rotas x Madrugada'!A:D,4,0))</f>
        <v>46147</v>
      </c>
      <c r="F389" s="19">
        <f>IF(A389="RETIRA",Z389,Z389+2)</f>
        <v>46158</v>
      </c>
      <c r="G389" s="19" t="str">
        <f>CONCATENATE(U389,"-",V389)</f>
        <v>INC08-TE12</v>
      </c>
      <c r="H389" s="19" t="str">
        <f t="shared" ref="H389:H452" ca="1" si="13">IF(I389&lt;-10,"PROBLEMA",IF(I389&lt;J389,"URGENTE",IF(I389=J389,"PRODUZIR","OK")))</f>
        <v>URGENTE</v>
      </c>
      <c r="I389" s="46">
        <f ca="1">Z389-$B$1</f>
        <v>-1</v>
      </c>
      <c r="J389" s="46">
        <f>VLOOKUP(G389,'D. Produção'!A:B,2,)</f>
        <v>2</v>
      </c>
      <c r="K389" s="95">
        <v>335770</v>
      </c>
      <c r="L389" s="96" t="s">
        <v>82</v>
      </c>
      <c r="M389" s="95">
        <v>4</v>
      </c>
      <c r="N389" s="95">
        <v>5454905</v>
      </c>
      <c r="O389" s="96" t="s">
        <v>35</v>
      </c>
      <c r="P389" s="96" t="s">
        <v>126</v>
      </c>
      <c r="Q389" s="96" t="s">
        <v>127</v>
      </c>
      <c r="R389" s="97">
        <v>0.74719999999999998</v>
      </c>
      <c r="S389" s="97">
        <v>14.944000000000001</v>
      </c>
      <c r="T389" s="95">
        <v>1</v>
      </c>
      <c r="U389" s="96" t="s">
        <v>63</v>
      </c>
      <c r="V389" s="96" t="s">
        <v>120</v>
      </c>
      <c r="W389" s="98">
        <v>683</v>
      </c>
      <c r="X389" s="98">
        <v>1094</v>
      </c>
      <c r="Y389" s="99">
        <v>46153.667516863425</v>
      </c>
      <c r="Z389" s="100">
        <v>46156</v>
      </c>
      <c r="AA389" s="101"/>
      <c r="AB389" s="101"/>
      <c r="AC389" s="101"/>
      <c r="AD389" s="101"/>
      <c r="AE389" s="101"/>
      <c r="AF389" s="101"/>
      <c r="AG389" s="101"/>
      <c r="AH389" s="101"/>
      <c r="AI389" s="102" t="s">
        <v>40</v>
      </c>
      <c r="AJ389" s="102" t="s">
        <v>40</v>
      </c>
      <c r="AK389" s="102" t="s">
        <v>40</v>
      </c>
      <c r="AL389" s="101"/>
      <c r="AM389" s="101"/>
      <c r="AN389" s="102" t="s">
        <v>40</v>
      </c>
      <c r="AO389" s="102" t="s">
        <v>40</v>
      </c>
      <c r="AP389" s="102" t="s">
        <v>40</v>
      </c>
      <c r="AQ389" s="102" t="s">
        <v>40</v>
      </c>
      <c r="AR389" s="101"/>
    </row>
    <row r="390" spans="1:44">
      <c r="A390" t="str">
        <f>VLOOKUP(Q390,'Rotas x Madrugada'!A:C,2,0)</f>
        <v>D</v>
      </c>
      <c r="B390" t="str">
        <f>VLOOKUP(Q390,'Rotas x Madrugada'!A:C,3,0)</f>
        <v>Dep.</v>
      </c>
      <c r="D390" s="19">
        <f t="shared" si="12"/>
        <v>46158</v>
      </c>
      <c r="E390" s="19">
        <f>IF(A390="RETIRA",Z390,VLOOKUP(Q390,'Rotas x Madrugada'!A:D,4,0))</f>
        <v>46147</v>
      </c>
      <c r="F390" s="19">
        <f>IF(A390="RETIRA",Z390,Z390+2)</f>
        <v>46158</v>
      </c>
      <c r="G390" s="19" t="str">
        <f>CONCATENATE(U390,"-",V390)</f>
        <v>INC08-TF</v>
      </c>
      <c r="H390" s="19" t="str">
        <f t="shared" ca="1" si="13"/>
        <v>URGENTE</v>
      </c>
      <c r="I390" s="46">
        <f ca="1">Z390-$B$1</f>
        <v>-1</v>
      </c>
      <c r="J390" s="46">
        <f>VLOOKUP(G390,'D. Produção'!A:B,2,)</f>
        <v>2</v>
      </c>
      <c r="K390" s="87">
        <v>335771</v>
      </c>
      <c r="L390" s="88" t="s">
        <v>78</v>
      </c>
      <c r="M390" s="87">
        <v>1</v>
      </c>
      <c r="N390" s="87">
        <v>5454908</v>
      </c>
      <c r="O390" s="88" t="s">
        <v>35</v>
      </c>
      <c r="P390" s="88" t="s">
        <v>126</v>
      </c>
      <c r="Q390" s="88" t="s">
        <v>127</v>
      </c>
      <c r="R390" s="89">
        <v>0.39300000000000002</v>
      </c>
      <c r="S390" s="89">
        <v>7.8592000000000004</v>
      </c>
      <c r="T390" s="87">
        <v>1</v>
      </c>
      <c r="U390" s="88" t="s">
        <v>63</v>
      </c>
      <c r="V390" s="88" t="s">
        <v>96</v>
      </c>
      <c r="W390" s="90">
        <v>614</v>
      </c>
      <c r="X390" s="90">
        <v>640</v>
      </c>
      <c r="Y390" s="91">
        <v>46153.66752797454</v>
      </c>
      <c r="Z390" s="92">
        <v>46156</v>
      </c>
      <c r="AA390" s="93"/>
      <c r="AB390" s="93"/>
      <c r="AC390" s="93"/>
      <c r="AD390" s="93"/>
      <c r="AE390" s="94" t="s">
        <v>40</v>
      </c>
      <c r="AF390" s="94" t="s">
        <v>40</v>
      </c>
      <c r="AG390" s="94" t="s">
        <v>40</v>
      </c>
      <c r="AH390" s="94" t="s">
        <v>40</v>
      </c>
      <c r="AI390" s="94" t="s">
        <v>40</v>
      </c>
      <c r="AJ390" s="94" t="s">
        <v>40</v>
      </c>
      <c r="AK390" s="94" t="s">
        <v>40</v>
      </c>
      <c r="AL390" s="93"/>
      <c r="AM390" s="93"/>
      <c r="AN390" s="94" t="s">
        <v>40</v>
      </c>
      <c r="AO390" s="94" t="s">
        <v>40</v>
      </c>
      <c r="AP390" s="94" t="s">
        <v>40</v>
      </c>
      <c r="AQ390" s="94" t="s">
        <v>40</v>
      </c>
      <c r="AR390" s="93"/>
    </row>
    <row r="391" spans="1:44">
      <c r="A391" t="str">
        <f>VLOOKUP(Q391,'Rotas x Madrugada'!A:C,2,0)</f>
        <v>D</v>
      </c>
      <c r="B391" t="str">
        <f>VLOOKUP(Q391,'Rotas x Madrugada'!A:C,3,0)</f>
        <v>Dep.</v>
      </c>
      <c r="D391" s="19">
        <f t="shared" si="12"/>
        <v>46158</v>
      </c>
      <c r="E391" s="19">
        <f>IF(A391="RETIRA",Z391,VLOOKUP(Q391,'Rotas x Madrugada'!A:D,4,0))</f>
        <v>46147</v>
      </c>
      <c r="F391" s="19">
        <f>IF(A391="RETIRA",Z391,Z391+2)</f>
        <v>46158</v>
      </c>
      <c r="G391" s="19" t="str">
        <f>CONCATENATE(U391,"-",V391)</f>
        <v>INC08-TF</v>
      </c>
      <c r="H391" s="19" t="str">
        <f t="shared" ca="1" si="13"/>
        <v>URGENTE</v>
      </c>
      <c r="I391" s="46">
        <f ca="1">Z391-$B$1</f>
        <v>-1</v>
      </c>
      <c r="J391" s="46">
        <f>VLOOKUP(G391,'D. Produção'!A:B,2,)</f>
        <v>2</v>
      </c>
      <c r="K391" s="95">
        <v>335771</v>
      </c>
      <c r="L391" s="96" t="s">
        <v>80</v>
      </c>
      <c r="M391" s="95">
        <v>2</v>
      </c>
      <c r="N391" s="95">
        <v>5454909</v>
      </c>
      <c r="O391" s="96" t="s">
        <v>35</v>
      </c>
      <c r="P391" s="96" t="s">
        <v>126</v>
      </c>
      <c r="Q391" s="96" t="s">
        <v>127</v>
      </c>
      <c r="R391" s="97">
        <v>0.39300000000000002</v>
      </c>
      <c r="S391" s="97">
        <v>7.8592000000000004</v>
      </c>
      <c r="T391" s="95">
        <v>1</v>
      </c>
      <c r="U391" s="96" t="s">
        <v>63</v>
      </c>
      <c r="V391" s="96" t="s">
        <v>96</v>
      </c>
      <c r="W391" s="98">
        <v>614</v>
      </c>
      <c r="X391" s="98">
        <v>640</v>
      </c>
      <c r="Y391" s="99">
        <v>46153.66752797454</v>
      </c>
      <c r="Z391" s="100">
        <v>46156</v>
      </c>
      <c r="AA391" s="101"/>
      <c r="AB391" s="101"/>
      <c r="AC391" s="101"/>
      <c r="AD391" s="101"/>
      <c r="AE391" s="102" t="s">
        <v>40</v>
      </c>
      <c r="AF391" s="102" t="s">
        <v>40</v>
      </c>
      <c r="AG391" s="102" t="s">
        <v>40</v>
      </c>
      <c r="AH391" s="102" t="s">
        <v>40</v>
      </c>
      <c r="AI391" s="102" t="s">
        <v>40</v>
      </c>
      <c r="AJ391" s="102" t="s">
        <v>40</v>
      </c>
      <c r="AK391" s="102" t="s">
        <v>40</v>
      </c>
      <c r="AL391" s="101"/>
      <c r="AM391" s="101"/>
      <c r="AN391" s="102" t="s">
        <v>40</v>
      </c>
      <c r="AO391" s="102" t="s">
        <v>40</v>
      </c>
      <c r="AP391" s="102" t="s">
        <v>40</v>
      </c>
      <c r="AQ391" s="102" t="s">
        <v>40</v>
      </c>
      <c r="AR391" s="101"/>
    </row>
    <row r="392" spans="1:44">
      <c r="A392" t="str">
        <f>VLOOKUP(Q392,'Rotas x Madrugada'!A:C,2,0)</f>
        <v>D</v>
      </c>
      <c r="B392" t="str">
        <f>VLOOKUP(Q392,'Rotas x Madrugada'!A:C,3,0)</f>
        <v>Dep.</v>
      </c>
      <c r="D392" s="19">
        <f t="shared" si="12"/>
        <v>46158</v>
      </c>
      <c r="E392" s="19">
        <f>IF(A392="RETIRA",Z392,VLOOKUP(Q392,'Rotas x Madrugada'!A:D,4,0))</f>
        <v>46147</v>
      </c>
      <c r="F392" s="19">
        <f>IF(A392="RETIRA",Z392,Z392+2)</f>
        <v>46158</v>
      </c>
      <c r="G392" s="19" t="str">
        <f>CONCATENATE(U392,"-",V392)</f>
        <v>INC08-TE12</v>
      </c>
      <c r="H392" s="19" t="str">
        <f t="shared" ca="1" si="13"/>
        <v>URGENTE</v>
      </c>
      <c r="I392" s="46">
        <f ca="1">Z392-$B$1</f>
        <v>-1</v>
      </c>
      <c r="J392" s="46">
        <f>VLOOKUP(G392,'D. Produção'!A:B,2,)</f>
        <v>2</v>
      </c>
      <c r="K392" s="87">
        <v>335771</v>
      </c>
      <c r="L392" s="88" t="s">
        <v>81</v>
      </c>
      <c r="M392" s="87">
        <v>3</v>
      </c>
      <c r="N392" s="87">
        <v>5454910</v>
      </c>
      <c r="O392" s="88" t="s">
        <v>35</v>
      </c>
      <c r="P392" s="88" t="s">
        <v>126</v>
      </c>
      <c r="Q392" s="88" t="s">
        <v>127</v>
      </c>
      <c r="R392" s="89">
        <v>0.45150000000000001</v>
      </c>
      <c r="S392" s="89">
        <v>9.0304000000000002</v>
      </c>
      <c r="T392" s="87">
        <v>1</v>
      </c>
      <c r="U392" s="88" t="s">
        <v>63</v>
      </c>
      <c r="V392" s="88" t="s">
        <v>120</v>
      </c>
      <c r="W392" s="90">
        <v>664</v>
      </c>
      <c r="X392" s="90">
        <v>680</v>
      </c>
      <c r="Y392" s="91">
        <v>46153.66752797454</v>
      </c>
      <c r="Z392" s="92">
        <v>46156</v>
      </c>
      <c r="AA392" s="93"/>
      <c r="AB392" s="93"/>
      <c r="AC392" s="93"/>
      <c r="AD392" s="93"/>
      <c r="AE392" s="93"/>
      <c r="AF392" s="93"/>
      <c r="AG392" s="93"/>
      <c r="AH392" s="93"/>
      <c r="AI392" s="94" t="s">
        <v>40</v>
      </c>
      <c r="AJ392" s="94" t="s">
        <v>40</v>
      </c>
      <c r="AK392" s="94" t="s">
        <v>40</v>
      </c>
      <c r="AL392" s="93"/>
      <c r="AM392" s="93"/>
      <c r="AN392" s="94" t="s">
        <v>40</v>
      </c>
      <c r="AO392" s="94" t="s">
        <v>40</v>
      </c>
      <c r="AP392" s="94" t="s">
        <v>40</v>
      </c>
      <c r="AQ392" s="94" t="s">
        <v>40</v>
      </c>
      <c r="AR392" s="93"/>
    </row>
    <row r="393" spans="1:44">
      <c r="A393" t="str">
        <f>VLOOKUP(Q393,'Rotas x Madrugada'!A:C,2,0)</f>
        <v>D</v>
      </c>
      <c r="B393" t="str">
        <f>VLOOKUP(Q393,'Rotas x Madrugada'!A:C,3,0)</f>
        <v>Dep.</v>
      </c>
      <c r="D393" s="19">
        <f t="shared" si="12"/>
        <v>46158</v>
      </c>
      <c r="E393" s="19">
        <f>IF(A393="RETIRA",Z393,VLOOKUP(Q393,'Rotas x Madrugada'!A:D,4,0))</f>
        <v>46147</v>
      </c>
      <c r="F393" s="19">
        <f>IF(A393="RETIRA",Z393,Z393+2)</f>
        <v>46158</v>
      </c>
      <c r="G393" s="19" t="str">
        <f>CONCATENATE(U393,"-",V393)</f>
        <v>INC08-TE12</v>
      </c>
      <c r="H393" s="19" t="str">
        <f t="shared" ca="1" si="13"/>
        <v>URGENTE</v>
      </c>
      <c r="I393" s="46">
        <f ca="1">Z393-$B$1</f>
        <v>-1</v>
      </c>
      <c r="J393" s="46">
        <f>VLOOKUP(G393,'D. Produção'!A:B,2,)</f>
        <v>2</v>
      </c>
      <c r="K393" s="95">
        <v>335771</v>
      </c>
      <c r="L393" s="96" t="s">
        <v>82</v>
      </c>
      <c r="M393" s="95">
        <v>4</v>
      </c>
      <c r="N393" s="95">
        <v>5454911</v>
      </c>
      <c r="O393" s="96" t="s">
        <v>35</v>
      </c>
      <c r="P393" s="96" t="s">
        <v>126</v>
      </c>
      <c r="Q393" s="96" t="s">
        <v>127</v>
      </c>
      <c r="R393" s="97">
        <v>0.45150000000000001</v>
      </c>
      <c r="S393" s="97">
        <v>9.0304000000000002</v>
      </c>
      <c r="T393" s="95">
        <v>1</v>
      </c>
      <c r="U393" s="96" t="s">
        <v>63</v>
      </c>
      <c r="V393" s="96" t="s">
        <v>120</v>
      </c>
      <c r="W393" s="98">
        <v>664</v>
      </c>
      <c r="X393" s="98">
        <v>680</v>
      </c>
      <c r="Y393" s="99">
        <v>46153.66752797454</v>
      </c>
      <c r="Z393" s="100">
        <v>46156</v>
      </c>
      <c r="AA393" s="101"/>
      <c r="AB393" s="101"/>
      <c r="AC393" s="101"/>
      <c r="AD393" s="101"/>
      <c r="AE393" s="101"/>
      <c r="AF393" s="101"/>
      <c r="AG393" s="101"/>
      <c r="AH393" s="101"/>
      <c r="AI393" s="102" t="s">
        <v>40</v>
      </c>
      <c r="AJ393" s="102" t="s">
        <v>40</v>
      </c>
      <c r="AK393" s="102" t="s">
        <v>40</v>
      </c>
      <c r="AL393" s="101"/>
      <c r="AM393" s="101"/>
      <c r="AN393" s="102" t="s">
        <v>40</v>
      </c>
      <c r="AO393" s="102" t="s">
        <v>40</v>
      </c>
      <c r="AP393" s="102" t="s">
        <v>40</v>
      </c>
      <c r="AQ393" s="102" t="s">
        <v>40</v>
      </c>
      <c r="AR393" s="101"/>
    </row>
    <row r="394" spans="1:44">
      <c r="A394" t="str">
        <f>VLOOKUP(Q394,'Rotas x Madrugada'!A:C,2,0)</f>
        <v>D</v>
      </c>
      <c r="B394" t="str">
        <f>VLOOKUP(Q394,'Rotas x Madrugada'!A:C,3,0)</f>
        <v>Dep.</v>
      </c>
      <c r="D394" s="19">
        <f t="shared" si="12"/>
        <v>46158</v>
      </c>
      <c r="E394" s="19">
        <f>IF(A394="RETIRA",Z394,VLOOKUP(Q394,'Rotas x Madrugada'!A:D,4,0))</f>
        <v>46147</v>
      </c>
      <c r="F394" s="19">
        <f>IF(A394="RETIRA",Z394,Z394+2)</f>
        <v>46158</v>
      </c>
      <c r="G394" s="19" t="str">
        <f>CONCATENATE(U394,"-",V394)</f>
        <v>INC08-TE</v>
      </c>
      <c r="H394" s="19" t="str">
        <f t="shared" ca="1" si="13"/>
        <v>URGENTE</v>
      </c>
      <c r="I394" s="46">
        <f ca="1">Z394-$B$1</f>
        <v>-1</v>
      </c>
      <c r="J394" s="46">
        <f>VLOOKUP(G394,'D. Produção'!A:B,2,)</f>
        <v>2</v>
      </c>
      <c r="K394" s="87">
        <v>335772</v>
      </c>
      <c r="L394" s="88" t="s">
        <v>78</v>
      </c>
      <c r="M394" s="87">
        <v>1</v>
      </c>
      <c r="N394" s="87">
        <v>5454912</v>
      </c>
      <c r="O394" s="88" t="s">
        <v>35</v>
      </c>
      <c r="P394" s="88" t="s">
        <v>126</v>
      </c>
      <c r="Q394" s="88" t="s">
        <v>127</v>
      </c>
      <c r="R394" s="89">
        <v>0.26400000000000001</v>
      </c>
      <c r="S394" s="89">
        <v>5.28</v>
      </c>
      <c r="T394" s="87">
        <v>1</v>
      </c>
      <c r="U394" s="88" t="s">
        <v>63</v>
      </c>
      <c r="V394" s="88" t="s">
        <v>208</v>
      </c>
      <c r="W394" s="90">
        <v>528</v>
      </c>
      <c r="X394" s="90">
        <v>500</v>
      </c>
      <c r="Y394" s="91">
        <v>46153.667514432869</v>
      </c>
      <c r="Z394" s="92">
        <v>46156</v>
      </c>
      <c r="AA394" s="93"/>
      <c r="AB394" s="93"/>
      <c r="AC394" s="93"/>
      <c r="AD394" s="93"/>
      <c r="AE394" s="93"/>
      <c r="AF394" s="93"/>
      <c r="AG394" s="93"/>
      <c r="AH394" s="93"/>
      <c r="AI394" s="94" t="s">
        <v>40</v>
      </c>
      <c r="AJ394" s="94" t="s">
        <v>40</v>
      </c>
      <c r="AK394" s="94" t="s">
        <v>40</v>
      </c>
      <c r="AL394" s="93"/>
      <c r="AM394" s="93"/>
      <c r="AN394" s="94" t="s">
        <v>40</v>
      </c>
      <c r="AO394" s="94" t="s">
        <v>40</v>
      </c>
      <c r="AP394" s="94" t="s">
        <v>40</v>
      </c>
      <c r="AQ394" s="94" t="s">
        <v>40</v>
      </c>
      <c r="AR394" s="93"/>
    </row>
    <row r="395" spans="1:44">
      <c r="A395" t="str">
        <f>VLOOKUP(Q395,'Rotas x Madrugada'!A:C,2,0)</f>
        <v>D</v>
      </c>
      <c r="B395" t="str">
        <f>VLOOKUP(Q395,'Rotas x Madrugada'!A:C,3,0)</f>
        <v>Dep.</v>
      </c>
      <c r="D395" s="19">
        <f t="shared" si="12"/>
        <v>46158</v>
      </c>
      <c r="E395" s="19">
        <f>IF(A395="RETIRA",Z395,VLOOKUP(Q395,'Rotas x Madrugada'!A:D,4,0))</f>
        <v>46147</v>
      </c>
      <c r="F395" s="19">
        <f>IF(A395="RETIRA",Z395,Z395+2)</f>
        <v>46158</v>
      </c>
      <c r="G395" s="19" t="str">
        <f>CONCATENATE(U395,"-",V395)</f>
        <v>INC08-TE</v>
      </c>
      <c r="H395" s="19" t="str">
        <f t="shared" ca="1" si="13"/>
        <v>URGENTE</v>
      </c>
      <c r="I395" s="46">
        <f ca="1">Z395-$B$1</f>
        <v>-1</v>
      </c>
      <c r="J395" s="46">
        <f>VLOOKUP(G395,'D. Produção'!A:B,2,)</f>
        <v>2</v>
      </c>
      <c r="K395" s="95">
        <v>335772</v>
      </c>
      <c r="L395" s="96" t="s">
        <v>200</v>
      </c>
      <c r="M395" s="95">
        <v>2</v>
      </c>
      <c r="N395" s="95">
        <v>5454913</v>
      </c>
      <c r="O395" s="96" t="s">
        <v>35</v>
      </c>
      <c r="P395" s="96" t="s">
        <v>126</v>
      </c>
      <c r="Q395" s="96" t="s">
        <v>127</v>
      </c>
      <c r="R395" s="97">
        <v>0.26400000000000001</v>
      </c>
      <c r="S395" s="97">
        <v>5.28</v>
      </c>
      <c r="T395" s="95">
        <v>1</v>
      </c>
      <c r="U395" s="96" t="s">
        <v>63</v>
      </c>
      <c r="V395" s="96" t="s">
        <v>208</v>
      </c>
      <c r="W395" s="98">
        <v>528</v>
      </c>
      <c r="X395" s="98">
        <v>500</v>
      </c>
      <c r="Y395" s="99">
        <v>46153.667514432869</v>
      </c>
      <c r="Z395" s="100">
        <v>46156</v>
      </c>
      <c r="AA395" s="101"/>
      <c r="AB395" s="101"/>
      <c r="AC395" s="101"/>
      <c r="AD395" s="101"/>
      <c r="AE395" s="101"/>
      <c r="AF395" s="101"/>
      <c r="AG395" s="101"/>
      <c r="AH395" s="101"/>
      <c r="AI395" s="102" t="s">
        <v>40</v>
      </c>
      <c r="AJ395" s="102" t="s">
        <v>40</v>
      </c>
      <c r="AK395" s="102" t="s">
        <v>40</v>
      </c>
      <c r="AL395" s="101"/>
      <c r="AM395" s="101"/>
      <c r="AN395" s="102" t="s">
        <v>40</v>
      </c>
      <c r="AO395" s="102" t="s">
        <v>40</v>
      </c>
      <c r="AP395" s="102" t="s">
        <v>40</v>
      </c>
      <c r="AQ395" s="102" t="s">
        <v>40</v>
      </c>
      <c r="AR395" s="101"/>
    </row>
    <row r="396" spans="1:44">
      <c r="A396" t="str">
        <f>VLOOKUP(Q396,'Rotas x Madrugada'!A:C,2,0)</f>
        <v>D</v>
      </c>
      <c r="B396" t="str">
        <f>VLOOKUP(Q396,'Rotas x Madrugada'!A:C,3,0)</f>
        <v>Dep.</v>
      </c>
      <c r="D396" s="19">
        <f t="shared" si="12"/>
        <v>46158</v>
      </c>
      <c r="E396" s="19">
        <f>IF(A396="RETIRA",Z396,VLOOKUP(Q396,'Rotas x Madrugada'!A:D,4,0))</f>
        <v>46147</v>
      </c>
      <c r="F396" s="19">
        <f>IF(A396="RETIRA",Z396,Z396+2)</f>
        <v>46158</v>
      </c>
      <c r="G396" s="19" t="str">
        <f>CONCATENATE(U396,"-",V396)</f>
        <v>INC08-PCB</v>
      </c>
      <c r="H396" s="19" t="str">
        <f t="shared" ca="1" si="13"/>
        <v>URGENTE</v>
      </c>
      <c r="I396" s="46">
        <f ca="1">Z396-$B$1</f>
        <v>-1</v>
      </c>
      <c r="J396" s="46">
        <f>VLOOKUP(G396,'D. Produção'!A:B,2,)</f>
        <v>2</v>
      </c>
      <c r="K396" s="87">
        <v>335773</v>
      </c>
      <c r="L396" s="88" t="s">
        <v>78</v>
      </c>
      <c r="M396" s="87">
        <v>1</v>
      </c>
      <c r="N396" s="87">
        <v>5454914</v>
      </c>
      <c r="O396" s="88" t="s">
        <v>35</v>
      </c>
      <c r="P396" s="88" t="s">
        <v>126</v>
      </c>
      <c r="Q396" s="88" t="s">
        <v>127</v>
      </c>
      <c r="R396" s="89">
        <v>1.504</v>
      </c>
      <c r="S396" s="89">
        <v>30.08</v>
      </c>
      <c r="T396" s="87">
        <v>1</v>
      </c>
      <c r="U396" s="88" t="s">
        <v>63</v>
      </c>
      <c r="V396" s="88" t="s">
        <v>79</v>
      </c>
      <c r="W396" s="90">
        <v>800</v>
      </c>
      <c r="X396" s="90">
        <v>1880</v>
      </c>
      <c r="Y396" s="91">
        <v>46153.667520254632</v>
      </c>
      <c r="Z396" s="92">
        <v>46156</v>
      </c>
      <c r="AA396" s="93"/>
      <c r="AB396" s="93"/>
      <c r="AC396" s="93"/>
      <c r="AD396" s="93"/>
      <c r="AE396" s="93"/>
      <c r="AF396" s="93"/>
      <c r="AG396" s="93"/>
      <c r="AH396" s="93"/>
      <c r="AI396" s="94" t="s">
        <v>40</v>
      </c>
      <c r="AJ396" s="94" t="s">
        <v>40</v>
      </c>
      <c r="AK396" s="94" t="s">
        <v>40</v>
      </c>
      <c r="AL396" s="94" t="s">
        <v>40</v>
      </c>
      <c r="AM396" s="93"/>
      <c r="AN396" s="94" t="s">
        <v>40</v>
      </c>
      <c r="AO396" s="94" t="s">
        <v>40</v>
      </c>
      <c r="AP396" s="94" t="s">
        <v>40</v>
      </c>
      <c r="AQ396" s="94" t="s">
        <v>40</v>
      </c>
      <c r="AR396" s="93"/>
    </row>
    <row r="397" spans="1:44">
      <c r="A397" t="str">
        <f>VLOOKUP(Q397,'Rotas x Madrugada'!A:C,2,0)</f>
        <v>D</v>
      </c>
      <c r="B397" t="str">
        <f>VLOOKUP(Q397,'Rotas x Madrugada'!A:C,3,0)</f>
        <v>Dep.</v>
      </c>
      <c r="D397" s="19">
        <f t="shared" si="12"/>
        <v>46158</v>
      </c>
      <c r="E397" s="19">
        <f>IF(A397="RETIRA",Z397,VLOOKUP(Q397,'Rotas x Madrugada'!A:D,4,0))</f>
        <v>46147</v>
      </c>
      <c r="F397" s="19">
        <f>IF(A397="RETIRA",Z397,Z397+2)</f>
        <v>46158</v>
      </c>
      <c r="G397" s="19" t="str">
        <f>CONCATENATE(U397,"-",V397)</f>
        <v>INC08-TE</v>
      </c>
      <c r="H397" s="19" t="str">
        <f t="shared" ca="1" si="13"/>
        <v>URGENTE</v>
      </c>
      <c r="I397" s="46">
        <f ca="1">Z397-$B$1</f>
        <v>-1</v>
      </c>
      <c r="J397" s="46">
        <f>VLOOKUP(G397,'D. Produção'!A:B,2,)</f>
        <v>2</v>
      </c>
      <c r="K397" s="95">
        <v>335774</v>
      </c>
      <c r="L397" s="96" t="s">
        <v>78</v>
      </c>
      <c r="M397" s="95">
        <v>1</v>
      </c>
      <c r="N397" s="95">
        <v>5454993</v>
      </c>
      <c r="O397" s="96" t="s">
        <v>35</v>
      </c>
      <c r="P397" s="96" t="s">
        <v>126</v>
      </c>
      <c r="Q397" s="96" t="s">
        <v>127</v>
      </c>
      <c r="R397" s="97">
        <v>0.26140000000000002</v>
      </c>
      <c r="S397" s="97">
        <v>5.2290000000000001</v>
      </c>
      <c r="T397" s="95">
        <v>1</v>
      </c>
      <c r="U397" s="96" t="s">
        <v>63</v>
      </c>
      <c r="V397" s="96" t="s">
        <v>208</v>
      </c>
      <c r="W397" s="98">
        <v>525</v>
      </c>
      <c r="X397" s="98">
        <v>498</v>
      </c>
      <c r="Y397" s="99">
        <v>46153.667521296295</v>
      </c>
      <c r="Z397" s="100">
        <v>46156</v>
      </c>
      <c r="AA397" s="101"/>
      <c r="AB397" s="101"/>
      <c r="AC397" s="101"/>
      <c r="AD397" s="101"/>
      <c r="AE397" s="101"/>
      <c r="AF397" s="101"/>
      <c r="AG397" s="101"/>
      <c r="AH397" s="101"/>
      <c r="AI397" s="102" t="s">
        <v>40</v>
      </c>
      <c r="AJ397" s="102" t="s">
        <v>40</v>
      </c>
      <c r="AK397" s="102" t="s">
        <v>40</v>
      </c>
      <c r="AL397" s="101"/>
      <c r="AM397" s="101"/>
      <c r="AN397" s="102" t="s">
        <v>40</v>
      </c>
      <c r="AO397" s="102" t="s">
        <v>40</v>
      </c>
      <c r="AP397" s="102" t="s">
        <v>40</v>
      </c>
      <c r="AQ397" s="102" t="s">
        <v>40</v>
      </c>
      <c r="AR397" s="101"/>
    </row>
    <row r="398" spans="1:44">
      <c r="A398" t="str">
        <f>VLOOKUP(Q398,'Rotas x Madrugada'!A:C,2,0)</f>
        <v>D</v>
      </c>
      <c r="B398" t="str">
        <f>VLOOKUP(Q398,'Rotas x Madrugada'!A:C,3,0)</f>
        <v>Dep.</v>
      </c>
      <c r="D398" s="19">
        <f t="shared" si="12"/>
        <v>46158</v>
      </c>
      <c r="E398" s="19">
        <f>IF(A398="RETIRA",Z398,VLOOKUP(Q398,'Rotas x Madrugada'!A:D,4,0))</f>
        <v>46147</v>
      </c>
      <c r="F398" s="19">
        <f>IF(A398="RETIRA",Z398,Z398+2)</f>
        <v>46158</v>
      </c>
      <c r="G398" s="19" t="str">
        <f>CONCATENATE(U398,"-",V398)</f>
        <v>INC08-TE</v>
      </c>
      <c r="H398" s="19" t="str">
        <f t="shared" ca="1" si="13"/>
        <v>URGENTE</v>
      </c>
      <c r="I398" s="46">
        <f ca="1">Z398-$B$1</f>
        <v>-1</v>
      </c>
      <c r="J398" s="46">
        <f>VLOOKUP(G398,'D. Produção'!A:B,2,)</f>
        <v>2</v>
      </c>
      <c r="K398" s="87">
        <v>335774</v>
      </c>
      <c r="L398" s="88" t="s">
        <v>200</v>
      </c>
      <c r="M398" s="87">
        <v>2</v>
      </c>
      <c r="N398" s="87">
        <v>5454994</v>
      </c>
      <c r="O398" s="88" t="s">
        <v>35</v>
      </c>
      <c r="P398" s="88" t="s">
        <v>126</v>
      </c>
      <c r="Q398" s="88" t="s">
        <v>127</v>
      </c>
      <c r="R398" s="89">
        <v>0.26140000000000002</v>
      </c>
      <c r="S398" s="89">
        <v>5.2290000000000001</v>
      </c>
      <c r="T398" s="87">
        <v>1</v>
      </c>
      <c r="U398" s="88" t="s">
        <v>63</v>
      </c>
      <c r="V398" s="88" t="s">
        <v>208</v>
      </c>
      <c r="W398" s="90">
        <v>525</v>
      </c>
      <c r="X398" s="90">
        <v>498</v>
      </c>
      <c r="Y398" s="91">
        <v>46153.667521296295</v>
      </c>
      <c r="Z398" s="92">
        <v>46156</v>
      </c>
      <c r="AA398" s="93"/>
      <c r="AB398" s="93"/>
      <c r="AC398" s="93"/>
      <c r="AD398" s="93"/>
      <c r="AE398" s="93"/>
      <c r="AF398" s="93"/>
      <c r="AG398" s="93"/>
      <c r="AH398" s="93"/>
      <c r="AI398" s="94" t="s">
        <v>40</v>
      </c>
      <c r="AJ398" s="94" t="s">
        <v>40</v>
      </c>
      <c r="AK398" s="94" t="s">
        <v>40</v>
      </c>
      <c r="AL398" s="93"/>
      <c r="AM398" s="93"/>
      <c r="AN398" s="94" t="s">
        <v>40</v>
      </c>
      <c r="AO398" s="94" t="s">
        <v>40</v>
      </c>
      <c r="AP398" s="94" t="s">
        <v>40</v>
      </c>
      <c r="AQ398" s="94" t="s">
        <v>40</v>
      </c>
      <c r="AR398" s="93"/>
    </row>
    <row r="399" spans="1:44">
      <c r="A399" t="str">
        <f>VLOOKUP(Q399,'Rotas x Madrugada'!A:C,2,0)</f>
        <v>D</v>
      </c>
      <c r="B399" t="str">
        <f>VLOOKUP(Q399,'Rotas x Madrugada'!A:C,3,0)</f>
        <v>Dep.</v>
      </c>
      <c r="D399" s="19">
        <f t="shared" si="12"/>
        <v>46158</v>
      </c>
      <c r="E399" s="19">
        <f>IF(A399="RETIRA",Z399,VLOOKUP(Q399,'Rotas x Madrugada'!A:D,4,0))</f>
        <v>46147</v>
      </c>
      <c r="F399" s="19">
        <f>IF(A399="RETIRA",Z399,Z399+2)</f>
        <v>46158</v>
      </c>
      <c r="G399" s="19" t="str">
        <f>CONCATENATE(U399,"-",V399)</f>
        <v>INC08-TF</v>
      </c>
      <c r="H399" s="19" t="str">
        <f t="shared" ca="1" si="13"/>
        <v>URGENTE</v>
      </c>
      <c r="I399" s="46">
        <f ca="1">Z399-$B$1</f>
        <v>-1</v>
      </c>
      <c r="J399" s="46">
        <f>VLOOKUP(G399,'D. Produção'!A:B,2,)</f>
        <v>2</v>
      </c>
      <c r="K399" s="95">
        <v>335779</v>
      </c>
      <c r="L399" s="96" t="s">
        <v>78</v>
      </c>
      <c r="M399" s="95">
        <v>1</v>
      </c>
      <c r="N399" s="95">
        <v>5455011</v>
      </c>
      <c r="O399" s="96" t="s">
        <v>35</v>
      </c>
      <c r="P399" s="96" t="s">
        <v>126</v>
      </c>
      <c r="Q399" s="96" t="s">
        <v>127</v>
      </c>
      <c r="R399" s="97">
        <v>0.624</v>
      </c>
      <c r="S399" s="97">
        <v>12.4802</v>
      </c>
      <c r="T399" s="95">
        <v>1</v>
      </c>
      <c r="U399" s="96" t="s">
        <v>63</v>
      </c>
      <c r="V399" s="96" t="s">
        <v>96</v>
      </c>
      <c r="W399" s="98">
        <v>616</v>
      </c>
      <c r="X399" s="98">
        <v>1013</v>
      </c>
      <c r="Y399" s="99">
        <v>46153.667526585647</v>
      </c>
      <c r="Z399" s="100">
        <v>46156</v>
      </c>
      <c r="AA399" s="101"/>
      <c r="AB399" s="101"/>
      <c r="AC399" s="101"/>
      <c r="AD399" s="101"/>
      <c r="AE399" s="102" t="s">
        <v>40</v>
      </c>
      <c r="AF399" s="102" t="s">
        <v>40</v>
      </c>
      <c r="AG399" s="102" t="s">
        <v>40</v>
      </c>
      <c r="AH399" s="102" t="s">
        <v>40</v>
      </c>
      <c r="AI399" s="102" t="s">
        <v>40</v>
      </c>
      <c r="AJ399" s="102" t="s">
        <v>40</v>
      </c>
      <c r="AK399" s="102" t="s">
        <v>40</v>
      </c>
      <c r="AL399" s="101"/>
      <c r="AM399" s="101"/>
      <c r="AN399" s="102" t="s">
        <v>40</v>
      </c>
      <c r="AO399" s="102" t="s">
        <v>40</v>
      </c>
      <c r="AP399" s="102" t="s">
        <v>40</v>
      </c>
      <c r="AQ399" s="102" t="s">
        <v>40</v>
      </c>
      <c r="AR399" s="101"/>
    </row>
    <row r="400" spans="1:44">
      <c r="A400" t="str">
        <f>VLOOKUP(Q400,'Rotas x Madrugada'!A:C,2,0)</f>
        <v>D</v>
      </c>
      <c r="B400" t="str">
        <f>VLOOKUP(Q400,'Rotas x Madrugada'!A:C,3,0)</f>
        <v>Dep.</v>
      </c>
      <c r="D400" s="19">
        <f t="shared" si="12"/>
        <v>46158</v>
      </c>
      <c r="E400" s="19">
        <f>IF(A400="RETIRA",Z400,VLOOKUP(Q400,'Rotas x Madrugada'!A:D,4,0))</f>
        <v>46147</v>
      </c>
      <c r="F400" s="19">
        <f>IF(A400="RETIRA",Z400,Z400+2)</f>
        <v>46158</v>
      </c>
      <c r="G400" s="19" t="str">
        <f>CONCATENATE(U400,"-",V400)</f>
        <v>INC08-TF</v>
      </c>
      <c r="H400" s="19" t="str">
        <f t="shared" ca="1" si="13"/>
        <v>URGENTE</v>
      </c>
      <c r="I400" s="46">
        <f ca="1">Z400-$B$1</f>
        <v>-1</v>
      </c>
      <c r="J400" s="46">
        <f>VLOOKUP(G400,'D. Produção'!A:B,2,)</f>
        <v>2</v>
      </c>
      <c r="K400" s="87">
        <v>335779</v>
      </c>
      <c r="L400" s="88" t="s">
        <v>80</v>
      </c>
      <c r="M400" s="87">
        <v>2</v>
      </c>
      <c r="N400" s="87">
        <v>5455012</v>
      </c>
      <c r="O400" s="88" t="s">
        <v>35</v>
      </c>
      <c r="P400" s="88" t="s">
        <v>126</v>
      </c>
      <c r="Q400" s="88" t="s">
        <v>127</v>
      </c>
      <c r="R400" s="89">
        <v>0.624</v>
      </c>
      <c r="S400" s="89">
        <v>12.4802</v>
      </c>
      <c r="T400" s="87">
        <v>1</v>
      </c>
      <c r="U400" s="88" t="s">
        <v>63</v>
      </c>
      <c r="V400" s="88" t="s">
        <v>96</v>
      </c>
      <c r="W400" s="90">
        <v>616</v>
      </c>
      <c r="X400" s="90">
        <v>1013</v>
      </c>
      <c r="Y400" s="91">
        <v>46153.667526585647</v>
      </c>
      <c r="Z400" s="92">
        <v>46156</v>
      </c>
      <c r="AA400" s="93"/>
      <c r="AB400" s="93"/>
      <c r="AC400" s="93"/>
      <c r="AD400" s="93"/>
      <c r="AE400" s="94" t="s">
        <v>40</v>
      </c>
      <c r="AF400" s="94" t="s">
        <v>40</v>
      </c>
      <c r="AG400" s="94" t="s">
        <v>40</v>
      </c>
      <c r="AH400" s="94" t="s">
        <v>40</v>
      </c>
      <c r="AI400" s="94" t="s">
        <v>40</v>
      </c>
      <c r="AJ400" s="94" t="s">
        <v>40</v>
      </c>
      <c r="AK400" s="94" t="s">
        <v>40</v>
      </c>
      <c r="AL400" s="93"/>
      <c r="AM400" s="93"/>
      <c r="AN400" s="94" t="s">
        <v>40</v>
      </c>
      <c r="AO400" s="94" t="s">
        <v>40</v>
      </c>
      <c r="AP400" s="94" t="s">
        <v>40</v>
      </c>
      <c r="AQ400" s="94" t="s">
        <v>40</v>
      </c>
      <c r="AR400" s="93"/>
    </row>
    <row r="401" spans="1:44">
      <c r="A401" t="str">
        <f>VLOOKUP(Q401,'Rotas x Madrugada'!A:C,2,0)</f>
        <v>D</v>
      </c>
      <c r="B401" t="str">
        <f>VLOOKUP(Q401,'Rotas x Madrugada'!A:C,3,0)</f>
        <v>Dep.</v>
      </c>
      <c r="D401" s="19">
        <f t="shared" si="12"/>
        <v>46158</v>
      </c>
      <c r="E401" s="19">
        <f>IF(A401="RETIRA",Z401,VLOOKUP(Q401,'Rotas x Madrugada'!A:D,4,0))</f>
        <v>46147</v>
      </c>
      <c r="F401" s="19">
        <f>IF(A401="RETIRA",Z401,Z401+2)</f>
        <v>46158</v>
      </c>
      <c r="G401" s="19" t="str">
        <f>CONCATENATE(U401,"-",V401)</f>
        <v>INC08-TE12</v>
      </c>
      <c r="H401" s="19" t="str">
        <f t="shared" ca="1" si="13"/>
        <v>URGENTE</v>
      </c>
      <c r="I401" s="46">
        <f ca="1">Z401-$B$1</f>
        <v>-1</v>
      </c>
      <c r="J401" s="46">
        <f>VLOOKUP(G401,'D. Produção'!A:B,2,)</f>
        <v>2</v>
      </c>
      <c r="K401" s="95">
        <v>335779</v>
      </c>
      <c r="L401" s="96" t="s">
        <v>81</v>
      </c>
      <c r="M401" s="95">
        <v>3</v>
      </c>
      <c r="N401" s="95">
        <v>5455013</v>
      </c>
      <c r="O401" s="96" t="s">
        <v>35</v>
      </c>
      <c r="P401" s="96" t="s">
        <v>126</v>
      </c>
      <c r="Q401" s="96" t="s">
        <v>127</v>
      </c>
      <c r="R401" s="97">
        <v>0.69930000000000003</v>
      </c>
      <c r="S401" s="97">
        <v>13.986000000000001</v>
      </c>
      <c r="T401" s="95">
        <v>1</v>
      </c>
      <c r="U401" s="96" t="s">
        <v>63</v>
      </c>
      <c r="V401" s="96" t="s">
        <v>120</v>
      </c>
      <c r="W401" s="98">
        <v>666</v>
      </c>
      <c r="X401" s="98">
        <v>1050</v>
      </c>
      <c r="Y401" s="99">
        <v>46153.667526585647</v>
      </c>
      <c r="Z401" s="100">
        <v>46156</v>
      </c>
      <c r="AA401" s="101"/>
      <c r="AB401" s="101"/>
      <c r="AC401" s="101"/>
      <c r="AD401" s="101"/>
      <c r="AE401" s="101"/>
      <c r="AF401" s="101"/>
      <c r="AG401" s="101"/>
      <c r="AH401" s="101"/>
      <c r="AI401" s="102" t="s">
        <v>40</v>
      </c>
      <c r="AJ401" s="102" t="s">
        <v>40</v>
      </c>
      <c r="AK401" s="102" t="s">
        <v>40</v>
      </c>
      <c r="AL401" s="101"/>
      <c r="AM401" s="101"/>
      <c r="AN401" s="102" t="s">
        <v>40</v>
      </c>
      <c r="AO401" s="102" t="s">
        <v>40</v>
      </c>
      <c r="AP401" s="102" t="s">
        <v>40</v>
      </c>
      <c r="AQ401" s="102" t="s">
        <v>40</v>
      </c>
      <c r="AR401" s="101"/>
    </row>
    <row r="402" spans="1:44">
      <c r="A402" t="str">
        <f>VLOOKUP(Q402,'Rotas x Madrugada'!A:C,2,0)</f>
        <v>D</v>
      </c>
      <c r="B402" t="str">
        <f>VLOOKUP(Q402,'Rotas x Madrugada'!A:C,3,0)</f>
        <v>Dep.</v>
      </c>
      <c r="D402" s="19">
        <f t="shared" si="12"/>
        <v>46158</v>
      </c>
      <c r="E402" s="19">
        <f>IF(A402="RETIRA",Z402,VLOOKUP(Q402,'Rotas x Madrugada'!A:D,4,0))</f>
        <v>46147</v>
      </c>
      <c r="F402" s="19">
        <f>IF(A402="RETIRA",Z402,Z402+2)</f>
        <v>46158</v>
      </c>
      <c r="G402" s="19" t="str">
        <f>CONCATENATE(U402,"-",V402)</f>
        <v>INC08-TE12</v>
      </c>
      <c r="H402" s="19" t="str">
        <f t="shared" ca="1" si="13"/>
        <v>URGENTE</v>
      </c>
      <c r="I402" s="46">
        <f ca="1">Z402-$B$1</f>
        <v>-1</v>
      </c>
      <c r="J402" s="46">
        <f>VLOOKUP(G402,'D. Produção'!A:B,2,)</f>
        <v>2</v>
      </c>
      <c r="K402" s="87">
        <v>335779</v>
      </c>
      <c r="L402" s="88" t="s">
        <v>82</v>
      </c>
      <c r="M402" s="87">
        <v>4</v>
      </c>
      <c r="N402" s="87">
        <v>5455014</v>
      </c>
      <c r="O402" s="88" t="s">
        <v>35</v>
      </c>
      <c r="P402" s="88" t="s">
        <v>126</v>
      </c>
      <c r="Q402" s="88" t="s">
        <v>127</v>
      </c>
      <c r="R402" s="89">
        <v>0.69930000000000003</v>
      </c>
      <c r="S402" s="89">
        <v>13.986000000000001</v>
      </c>
      <c r="T402" s="87">
        <v>1</v>
      </c>
      <c r="U402" s="88" t="s">
        <v>63</v>
      </c>
      <c r="V402" s="88" t="s">
        <v>120</v>
      </c>
      <c r="W402" s="90">
        <v>666</v>
      </c>
      <c r="X402" s="90">
        <v>1050</v>
      </c>
      <c r="Y402" s="91">
        <v>46153.667526585647</v>
      </c>
      <c r="Z402" s="92">
        <v>46156</v>
      </c>
      <c r="AA402" s="93"/>
      <c r="AB402" s="93"/>
      <c r="AC402" s="93"/>
      <c r="AD402" s="93"/>
      <c r="AE402" s="93"/>
      <c r="AF402" s="93"/>
      <c r="AG402" s="93"/>
      <c r="AH402" s="93"/>
      <c r="AI402" s="94" t="s">
        <v>40</v>
      </c>
      <c r="AJ402" s="94" t="s">
        <v>40</v>
      </c>
      <c r="AK402" s="94" t="s">
        <v>40</v>
      </c>
      <c r="AL402" s="93"/>
      <c r="AM402" s="93"/>
      <c r="AN402" s="94" t="s">
        <v>40</v>
      </c>
      <c r="AO402" s="94" t="s">
        <v>40</v>
      </c>
      <c r="AP402" s="94" t="s">
        <v>40</v>
      </c>
      <c r="AQ402" s="94" t="s">
        <v>40</v>
      </c>
      <c r="AR402" s="93"/>
    </row>
    <row r="403" spans="1:44">
      <c r="A403" t="str">
        <f>VLOOKUP(Q403,'Rotas x Madrugada'!A:C,2,0)</f>
        <v>D</v>
      </c>
      <c r="B403" t="str">
        <f>VLOOKUP(Q403,'Rotas x Madrugada'!A:C,3,0)</f>
        <v>Dep.</v>
      </c>
      <c r="D403" s="19">
        <f t="shared" si="12"/>
        <v>46158</v>
      </c>
      <c r="E403" s="19">
        <f>IF(A403="RETIRA",Z403,VLOOKUP(Q403,'Rotas x Madrugada'!A:D,4,0))</f>
        <v>46147</v>
      </c>
      <c r="F403" s="19">
        <f>IF(A403="RETIRA",Z403,Z403+2)</f>
        <v>46158</v>
      </c>
      <c r="G403" s="19" t="str">
        <f>CONCATENATE(U403,"-",V403)</f>
        <v>INC08-TF</v>
      </c>
      <c r="H403" s="19" t="str">
        <f t="shared" ca="1" si="13"/>
        <v>URGENTE</v>
      </c>
      <c r="I403" s="46">
        <f ca="1">Z403-$B$1</f>
        <v>-1</v>
      </c>
      <c r="J403" s="46">
        <f>VLOOKUP(G403,'D. Produção'!A:B,2,)</f>
        <v>2</v>
      </c>
      <c r="K403" s="95">
        <v>335782</v>
      </c>
      <c r="L403" s="96" t="s">
        <v>78</v>
      </c>
      <c r="M403" s="95">
        <v>1</v>
      </c>
      <c r="N403" s="95">
        <v>5455017</v>
      </c>
      <c r="O403" s="96" t="s">
        <v>35</v>
      </c>
      <c r="P403" s="96" t="s">
        <v>126</v>
      </c>
      <c r="Q403" s="96" t="s">
        <v>127</v>
      </c>
      <c r="R403" s="97">
        <v>0.62619999999999998</v>
      </c>
      <c r="S403" s="97">
        <v>12.5235</v>
      </c>
      <c r="T403" s="95">
        <v>1</v>
      </c>
      <c r="U403" s="96" t="s">
        <v>63</v>
      </c>
      <c r="V403" s="96" t="s">
        <v>96</v>
      </c>
      <c r="W403" s="98">
        <v>605</v>
      </c>
      <c r="X403" s="98">
        <v>1035</v>
      </c>
      <c r="Y403" s="99">
        <v>46153.667525925928</v>
      </c>
      <c r="Z403" s="100">
        <v>46156</v>
      </c>
      <c r="AA403" s="101"/>
      <c r="AB403" s="101"/>
      <c r="AC403" s="101"/>
      <c r="AD403" s="101"/>
      <c r="AE403" s="102" t="s">
        <v>40</v>
      </c>
      <c r="AF403" s="102" t="s">
        <v>40</v>
      </c>
      <c r="AG403" s="102" t="s">
        <v>40</v>
      </c>
      <c r="AH403" s="102" t="s">
        <v>40</v>
      </c>
      <c r="AI403" s="102" t="s">
        <v>40</v>
      </c>
      <c r="AJ403" s="102" t="s">
        <v>40</v>
      </c>
      <c r="AK403" s="102" t="s">
        <v>40</v>
      </c>
      <c r="AL403" s="101"/>
      <c r="AM403" s="101"/>
      <c r="AN403" s="102" t="s">
        <v>40</v>
      </c>
      <c r="AO403" s="102" t="s">
        <v>40</v>
      </c>
      <c r="AP403" s="102" t="s">
        <v>40</v>
      </c>
      <c r="AQ403" s="102" t="s">
        <v>40</v>
      </c>
      <c r="AR403" s="101"/>
    </row>
    <row r="404" spans="1:44">
      <c r="A404" t="str">
        <f>VLOOKUP(Q404,'Rotas x Madrugada'!A:C,2,0)</f>
        <v>D</v>
      </c>
      <c r="B404" t="str">
        <f>VLOOKUP(Q404,'Rotas x Madrugada'!A:C,3,0)</f>
        <v>Dep.</v>
      </c>
      <c r="D404" s="19">
        <f t="shared" si="12"/>
        <v>46158</v>
      </c>
      <c r="E404" s="19">
        <f>IF(A404="RETIRA",Z404,VLOOKUP(Q404,'Rotas x Madrugada'!A:D,4,0))</f>
        <v>46147</v>
      </c>
      <c r="F404" s="19">
        <f>IF(A404="RETIRA",Z404,Z404+2)</f>
        <v>46158</v>
      </c>
      <c r="G404" s="19" t="str">
        <f>CONCATENATE(U404,"-",V404)</f>
        <v>INC08-TF</v>
      </c>
      <c r="H404" s="19" t="str">
        <f t="shared" ca="1" si="13"/>
        <v>URGENTE</v>
      </c>
      <c r="I404" s="46">
        <f ca="1">Z404-$B$1</f>
        <v>-1</v>
      </c>
      <c r="J404" s="46">
        <f>VLOOKUP(G404,'D. Produção'!A:B,2,)</f>
        <v>2</v>
      </c>
      <c r="K404" s="87">
        <v>335782</v>
      </c>
      <c r="L404" s="88" t="s">
        <v>80</v>
      </c>
      <c r="M404" s="87">
        <v>2</v>
      </c>
      <c r="N404" s="87">
        <v>5455018</v>
      </c>
      <c r="O404" s="88" t="s">
        <v>35</v>
      </c>
      <c r="P404" s="88" t="s">
        <v>126</v>
      </c>
      <c r="Q404" s="88" t="s">
        <v>127</v>
      </c>
      <c r="R404" s="89">
        <v>0.62619999999999998</v>
      </c>
      <c r="S404" s="89">
        <v>12.5235</v>
      </c>
      <c r="T404" s="87">
        <v>1</v>
      </c>
      <c r="U404" s="88" t="s">
        <v>63</v>
      </c>
      <c r="V404" s="88" t="s">
        <v>96</v>
      </c>
      <c r="W404" s="90">
        <v>605</v>
      </c>
      <c r="X404" s="90">
        <v>1035</v>
      </c>
      <c r="Y404" s="91">
        <v>46153.667525925928</v>
      </c>
      <c r="Z404" s="92">
        <v>46156</v>
      </c>
      <c r="AA404" s="93"/>
      <c r="AB404" s="93"/>
      <c r="AC404" s="93"/>
      <c r="AD404" s="93"/>
      <c r="AE404" s="94" t="s">
        <v>40</v>
      </c>
      <c r="AF404" s="94" t="s">
        <v>40</v>
      </c>
      <c r="AG404" s="94" t="s">
        <v>40</v>
      </c>
      <c r="AH404" s="94" t="s">
        <v>40</v>
      </c>
      <c r="AI404" s="94" t="s">
        <v>40</v>
      </c>
      <c r="AJ404" s="94" t="s">
        <v>40</v>
      </c>
      <c r="AK404" s="94" t="s">
        <v>40</v>
      </c>
      <c r="AL404" s="93"/>
      <c r="AM404" s="93"/>
      <c r="AN404" s="94" t="s">
        <v>40</v>
      </c>
      <c r="AO404" s="94" t="s">
        <v>40</v>
      </c>
      <c r="AP404" s="94" t="s">
        <v>40</v>
      </c>
      <c r="AQ404" s="94" t="s">
        <v>40</v>
      </c>
      <c r="AR404" s="93"/>
    </row>
    <row r="405" spans="1:44">
      <c r="A405" t="str">
        <f>VLOOKUP(Q405,'Rotas x Madrugada'!A:C,2,0)</f>
        <v>D</v>
      </c>
      <c r="B405" t="str">
        <f>VLOOKUP(Q405,'Rotas x Madrugada'!A:C,3,0)</f>
        <v>Dep.</v>
      </c>
      <c r="D405" s="19">
        <f t="shared" si="12"/>
        <v>46158</v>
      </c>
      <c r="E405" s="19">
        <f>IF(A405="RETIRA",Z405,VLOOKUP(Q405,'Rotas x Madrugada'!A:D,4,0))</f>
        <v>46147</v>
      </c>
      <c r="F405" s="19">
        <f>IF(A405="RETIRA",Z405,Z405+2)</f>
        <v>46158</v>
      </c>
      <c r="G405" s="19" t="str">
        <f>CONCATENATE(U405,"-",V405)</f>
        <v>INC08-TE12</v>
      </c>
      <c r="H405" s="19" t="str">
        <f t="shared" ca="1" si="13"/>
        <v>URGENTE</v>
      </c>
      <c r="I405" s="46">
        <f ca="1">Z405-$B$1</f>
        <v>-1</v>
      </c>
      <c r="J405" s="46">
        <f>VLOOKUP(G405,'D. Produção'!A:B,2,)</f>
        <v>2</v>
      </c>
      <c r="K405" s="95">
        <v>335782</v>
      </c>
      <c r="L405" s="96" t="s">
        <v>81</v>
      </c>
      <c r="M405" s="95">
        <v>3</v>
      </c>
      <c r="N405" s="95">
        <v>5455019</v>
      </c>
      <c r="O405" s="96" t="s">
        <v>35</v>
      </c>
      <c r="P405" s="96" t="s">
        <v>126</v>
      </c>
      <c r="Q405" s="96" t="s">
        <v>127</v>
      </c>
      <c r="R405" s="97">
        <v>0.69879999999999998</v>
      </c>
      <c r="S405" s="97">
        <v>13.975</v>
      </c>
      <c r="T405" s="95">
        <v>1</v>
      </c>
      <c r="U405" s="96" t="s">
        <v>63</v>
      </c>
      <c r="V405" s="96" t="s">
        <v>120</v>
      </c>
      <c r="W405" s="98">
        <v>650</v>
      </c>
      <c r="X405" s="98">
        <v>1075</v>
      </c>
      <c r="Y405" s="99">
        <v>46153.667525925928</v>
      </c>
      <c r="Z405" s="100">
        <v>46156</v>
      </c>
      <c r="AA405" s="101"/>
      <c r="AB405" s="101"/>
      <c r="AC405" s="101"/>
      <c r="AD405" s="101"/>
      <c r="AE405" s="101"/>
      <c r="AF405" s="101"/>
      <c r="AG405" s="101"/>
      <c r="AH405" s="101"/>
      <c r="AI405" s="102" t="s">
        <v>40</v>
      </c>
      <c r="AJ405" s="102" t="s">
        <v>40</v>
      </c>
      <c r="AK405" s="102" t="s">
        <v>40</v>
      </c>
      <c r="AL405" s="101"/>
      <c r="AM405" s="101"/>
      <c r="AN405" s="102" t="s">
        <v>40</v>
      </c>
      <c r="AO405" s="102" t="s">
        <v>40</v>
      </c>
      <c r="AP405" s="102" t="s">
        <v>40</v>
      </c>
      <c r="AQ405" s="102" t="s">
        <v>40</v>
      </c>
      <c r="AR405" s="101"/>
    </row>
    <row r="406" spans="1:44">
      <c r="A406" t="str">
        <f>VLOOKUP(Q406,'Rotas x Madrugada'!A:C,2,0)</f>
        <v>D</v>
      </c>
      <c r="B406" t="str">
        <f>VLOOKUP(Q406,'Rotas x Madrugada'!A:C,3,0)</f>
        <v>Dep.</v>
      </c>
      <c r="D406" s="19">
        <f t="shared" si="12"/>
        <v>46158</v>
      </c>
      <c r="E406" s="19">
        <f>IF(A406="RETIRA",Z406,VLOOKUP(Q406,'Rotas x Madrugada'!A:D,4,0))</f>
        <v>46147</v>
      </c>
      <c r="F406" s="19">
        <f>IF(A406="RETIRA",Z406,Z406+2)</f>
        <v>46158</v>
      </c>
      <c r="G406" s="19" t="str">
        <f>CONCATENATE(U406,"-",V406)</f>
        <v>INC08-TE12</v>
      </c>
      <c r="H406" s="19" t="str">
        <f t="shared" ca="1" si="13"/>
        <v>URGENTE</v>
      </c>
      <c r="I406" s="46">
        <f ca="1">Z406-$B$1</f>
        <v>-1</v>
      </c>
      <c r="J406" s="46">
        <f>VLOOKUP(G406,'D. Produção'!A:B,2,)</f>
        <v>2</v>
      </c>
      <c r="K406" s="87">
        <v>335782</v>
      </c>
      <c r="L406" s="88" t="s">
        <v>82</v>
      </c>
      <c r="M406" s="87">
        <v>4</v>
      </c>
      <c r="N406" s="87">
        <v>5455020</v>
      </c>
      <c r="O406" s="88" t="s">
        <v>35</v>
      </c>
      <c r="P406" s="88" t="s">
        <v>126</v>
      </c>
      <c r="Q406" s="88" t="s">
        <v>127</v>
      </c>
      <c r="R406" s="89">
        <v>0.69879999999999998</v>
      </c>
      <c r="S406" s="89">
        <v>13.975</v>
      </c>
      <c r="T406" s="87">
        <v>1</v>
      </c>
      <c r="U406" s="88" t="s">
        <v>63</v>
      </c>
      <c r="V406" s="88" t="s">
        <v>120</v>
      </c>
      <c r="W406" s="90">
        <v>650</v>
      </c>
      <c r="X406" s="90">
        <v>1075</v>
      </c>
      <c r="Y406" s="91">
        <v>46153.667525925928</v>
      </c>
      <c r="Z406" s="92">
        <v>46156</v>
      </c>
      <c r="AA406" s="93"/>
      <c r="AB406" s="93"/>
      <c r="AC406" s="93"/>
      <c r="AD406" s="93"/>
      <c r="AE406" s="93"/>
      <c r="AF406" s="93"/>
      <c r="AG406" s="93"/>
      <c r="AH406" s="93"/>
      <c r="AI406" s="94" t="s">
        <v>40</v>
      </c>
      <c r="AJ406" s="94" t="s">
        <v>40</v>
      </c>
      <c r="AK406" s="94" t="s">
        <v>40</v>
      </c>
      <c r="AL406" s="93"/>
      <c r="AM406" s="93"/>
      <c r="AN406" s="94" t="s">
        <v>40</v>
      </c>
      <c r="AO406" s="94" t="s">
        <v>40</v>
      </c>
      <c r="AP406" s="94" t="s">
        <v>40</v>
      </c>
      <c r="AQ406" s="94" t="s">
        <v>40</v>
      </c>
      <c r="AR406" s="93"/>
    </row>
    <row r="407" spans="1:44">
      <c r="A407" t="str">
        <f>VLOOKUP(Q407,'Rotas x Madrugada'!A:C,2,0)</f>
        <v>D</v>
      </c>
      <c r="B407" t="str">
        <f>VLOOKUP(Q407,'Rotas x Madrugada'!A:C,3,0)</f>
        <v>Dep.</v>
      </c>
      <c r="D407" s="19">
        <f t="shared" si="12"/>
        <v>46158</v>
      </c>
      <c r="E407" s="19">
        <f>IF(A407="RETIRA",Z407,VLOOKUP(Q407,'Rotas x Madrugada'!A:D,4,0))</f>
        <v>46147</v>
      </c>
      <c r="F407" s="19">
        <f>IF(A407="RETIRA",Z407,Z407+2)</f>
        <v>46158</v>
      </c>
      <c r="G407" s="19" t="str">
        <f>CONCATENATE(U407,"-",V407)</f>
        <v>INC08-TF</v>
      </c>
      <c r="H407" s="19" t="str">
        <f t="shared" ca="1" si="13"/>
        <v>URGENTE</v>
      </c>
      <c r="I407" s="46">
        <f ca="1">Z407-$B$1</f>
        <v>-1</v>
      </c>
      <c r="J407" s="46">
        <f>VLOOKUP(G407,'D. Produção'!A:B,2,)</f>
        <v>2</v>
      </c>
      <c r="K407" s="95">
        <v>335784</v>
      </c>
      <c r="L407" s="96" t="s">
        <v>78</v>
      </c>
      <c r="M407" s="95">
        <v>1</v>
      </c>
      <c r="N407" s="95">
        <v>5455023</v>
      </c>
      <c r="O407" s="96" t="s">
        <v>35</v>
      </c>
      <c r="P407" s="96" t="s">
        <v>126</v>
      </c>
      <c r="Q407" s="96" t="s">
        <v>127</v>
      </c>
      <c r="R407" s="97">
        <v>0.62460000000000004</v>
      </c>
      <c r="S407" s="97">
        <v>12.4925</v>
      </c>
      <c r="T407" s="95">
        <v>1</v>
      </c>
      <c r="U407" s="96" t="s">
        <v>63</v>
      </c>
      <c r="V407" s="96" t="s">
        <v>96</v>
      </c>
      <c r="W407" s="98">
        <v>616</v>
      </c>
      <c r="X407" s="98">
        <v>1014</v>
      </c>
      <c r="Y407" s="99">
        <v>46153.667528472222</v>
      </c>
      <c r="Z407" s="100">
        <v>46156</v>
      </c>
      <c r="AA407" s="101"/>
      <c r="AB407" s="101"/>
      <c r="AC407" s="101"/>
      <c r="AD407" s="101"/>
      <c r="AE407" s="102" t="s">
        <v>40</v>
      </c>
      <c r="AF407" s="102" t="s">
        <v>40</v>
      </c>
      <c r="AG407" s="102" t="s">
        <v>40</v>
      </c>
      <c r="AH407" s="102" t="s">
        <v>40</v>
      </c>
      <c r="AI407" s="102" t="s">
        <v>40</v>
      </c>
      <c r="AJ407" s="102" t="s">
        <v>40</v>
      </c>
      <c r="AK407" s="102" t="s">
        <v>40</v>
      </c>
      <c r="AL407" s="101"/>
      <c r="AM407" s="101"/>
      <c r="AN407" s="102" t="s">
        <v>40</v>
      </c>
      <c r="AO407" s="102" t="s">
        <v>40</v>
      </c>
      <c r="AP407" s="102" t="s">
        <v>40</v>
      </c>
      <c r="AQ407" s="102" t="s">
        <v>40</v>
      </c>
      <c r="AR407" s="101"/>
    </row>
    <row r="408" spans="1:44">
      <c r="A408" t="str">
        <f>VLOOKUP(Q408,'Rotas x Madrugada'!A:C,2,0)</f>
        <v>D</v>
      </c>
      <c r="B408" t="str">
        <f>VLOOKUP(Q408,'Rotas x Madrugada'!A:C,3,0)</f>
        <v>Dep.</v>
      </c>
      <c r="D408" s="19">
        <f t="shared" si="12"/>
        <v>46158</v>
      </c>
      <c r="E408" s="19">
        <f>IF(A408="RETIRA",Z408,VLOOKUP(Q408,'Rotas x Madrugada'!A:D,4,0))</f>
        <v>46147</v>
      </c>
      <c r="F408" s="19">
        <f>IF(A408="RETIRA",Z408,Z408+2)</f>
        <v>46158</v>
      </c>
      <c r="G408" s="19" t="str">
        <f>CONCATENATE(U408,"-",V408)</f>
        <v>INC08-TF</v>
      </c>
      <c r="H408" s="19" t="str">
        <f t="shared" ca="1" si="13"/>
        <v>URGENTE</v>
      </c>
      <c r="I408" s="46">
        <f ca="1">Z408-$B$1</f>
        <v>-1</v>
      </c>
      <c r="J408" s="46">
        <f>VLOOKUP(G408,'D. Produção'!A:B,2,)</f>
        <v>2</v>
      </c>
      <c r="K408" s="87">
        <v>335784</v>
      </c>
      <c r="L408" s="88" t="s">
        <v>80</v>
      </c>
      <c r="M408" s="87">
        <v>2</v>
      </c>
      <c r="N408" s="87">
        <v>5455024</v>
      </c>
      <c r="O408" s="88" t="s">
        <v>35</v>
      </c>
      <c r="P408" s="88" t="s">
        <v>126</v>
      </c>
      <c r="Q408" s="88" t="s">
        <v>127</v>
      </c>
      <c r="R408" s="89">
        <v>0.62460000000000004</v>
      </c>
      <c r="S408" s="89">
        <v>12.4925</v>
      </c>
      <c r="T408" s="87">
        <v>1</v>
      </c>
      <c r="U408" s="88" t="s">
        <v>63</v>
      </c>
      <c r="V408" s="88" t="s">
        <v>96</v>
      </c>
      <c r="W408" s="90">
        <v>616</v>
      </c>
      <c r="X408" s="90">
        <v>1014</v>
      </c>
      <c r="Y408" s="91">
        <v>46153.667528472222</v>
      </c>
      <c r="Z408" s="92">
        <v>46156</v>
      </c>
      <c r="AA408" s="93"/>
      <c r="AB408" s="93"/>
      <c r="AC408" s="93"/>
      <c r="AD408" s="93"/>
      <c r="AE408" s="94" t="s">
        <v>40</v>
      </c>
      <c r="AF408" s="94" t="s">
        <v>40</v>
      </c>
      <c r="AG408" s="94" t="s">
        <v>40</v>
      </c>
      <c r="AH408" s="94" t="s">
        <v>40</v>
      </c>
      <c r="AI408" s="94" t="s">
        <v>40</v>
      </c>
      <c r="AJ408" s="94" t="s">
        <v>40</v>
      </c>
      <c r="AK408" s="94" t="s">
        <v>40</v>
      </c>
      <c r="AL408" s="93"/>
      <c r="AM408" s="93"/>
      <c r="AN408" s="94" t="s">
        <v>40</v>
      </c>
      <c r="AO408" s="94" t="s">
        <v>40</v>
      </c>
      <c r="AP408" s="94" t="s">
        <v>40</v>
      </c>
      <c r="AQ408" s="94" t="s">
        <v>40</v>
      </c>
      <c r="AR408" s="93"/>
    </row>
    <row r="409" spans="1:44">
      <c r="A409" t="str">
        <f>VLOOKUP(Q409,'Rotas x Madrugada'!A:C,2,0)</f>
        <v>D</v>
      </c>
      <c r="B409" t="str">
        <f>VLOOKUP(Q409,'Rotas x Madrugada'!A:C,3,0)</f>
        <v>Dep.</v>
      </c>
      <c r="D409" s="19">
        <f t="shared" si="12"/>
        <v>46158</v>
      </c>
      <c r="E409" s="19">
        <f>IF(A409="RETIRA",Z409,VLOOKUP(Q409,'Rotas x Madrugada'!A:D,4,0))</f>
        <v>46147</v>
      </c>
      <c r="F409" s="19">
        <f>IF(A409="RETIRA",Z409,Z409+2)</f>
        <v>46158</v>
      </c>
      <c r="G409" s="19" t="str">
        <f>CONCATENATE(U409,"-",V409)</f>
        <v>INC08-TE12</v>
      </c>
      <c r="H409" s="19" t="str">
        <f t="shared" ca="1" si="13"/>
        <v>URGENTE</v>
      </c>
      <c r="I409" s="46">
        <f ca="1">Z409-$B$1</f>
        <v>-1</v>
      </c>
      <c r="J409" s="46">
        <f>VLOOKUP(G409,'D. Produção'!A:B,2,)</f>
        <v>2</v>
      </c>
      <c r="K409" s="95">
        <v>335784</v>
      </c>
      <c r="L409" s="96" t="s">
        <v>81</v>
      </c>
      <c r="M409" s="95">
        <v>3</v>
      </c>
      <c r="N409" s="95">
        <v>5455025</v>
      </c>
      <c r="O409" s="96" t="s">
        <v>35</v>
      </c>
      <c r="P409" s="96" t="s">
        <v>126</v>
      </c>
      <c r="Q409" s="96" t="s">
        <v>127</v>
      </c>
      <c r="R409" s="97">
        <v>0.70199999999999996</v>
      </c>
      <c r="S409" s="97">
        <v>14.039300000000001</v>
      </c>
      <c r="T409" s="95">
        <v>1</v>
      </c>
      <c r="U409" s="96" t="s">
        <v>63</v>
      </c>
      <c r="V409" s="96" t="s">
        <v>120</v>
      </c>
      <c r="W409" s="98">
        <v>666</v>
      </c>
      <c r="X409" s="98">
        <v>1054</v>
      </c>
      <c r="Y409" s="99">
        <v>46153.667528472222</v>
      </c>
      <c r="Z409" s="100">
        <v>46156</v>
      </c>
      <c r="AA409" s="101"/>
      <c r="AB409" s="101"/>
      <c r="AC409" s="101"/>
      <c r="AD409" s="101"/>
      <c r="AE409" s="101"/>
      <c r="AF409" s="101"/>
      <c r="AG409" s="101"/>
      <c r="AH409" s="101"/>
      <c r="AI409" s="102" t="s">
        <v>40</v>
      </c>
      <c r="AJ409" s="102" t="s">
        <v>40</v>
      </c>
      <c r="AK409" s="102" t="s">
        <v>40</v>
      </c>
      <c r="AL409" s="101"/>
      <c r="AM409" s="101"/>
      <c r="AN409" s="102" t="s">
        <v>40</v>
      </c>
      <c r="AO409" s="102" t="s">
        <v>40</v>
      </c>
      <c r="AP409" s="102" t="s">
        <v>40</v>
      </c>
      <c r="AQ409" s="102" t="s">
        <v>40</v>
      </c>
      <c r="AR409" s="101"/>
    </row>
    <row r="410" spans="1:44">
      <c r="A410" t="str">
        <f>VLOOKUP(Q410,'Rotas x Madrugada'!A:C,2,0)</f>
        <v>D</v>
      </c>
      <c r="B410" t="str">
        <f>VLOOKUP(Q410,'Rotas x Madrugada'!A:C,3,0)</f>
        <v>Dep.</v>
      </c>
      <c r="D410" s="19">
        <f t="shared" si="12"/>
        <v>46158</v>
      </c>
      <c r="E410" s="19">
        <f>IF(A410="RETIRA",Z410,VLOOKUP(Q410,'Rotas x Madrugada'!A:D,4,0))</f>
        <v>46147</v>
      </c>
      <c r="F410" s="19">
        <f>IF(A410="RETIRA",Z410,Z410+2)</f>
        <v>46158</v>
      </c>
      <c r="G410" s="19" t="str">
        <f>CONCATENATE(U410,"-",V410)</f>
        <v>INC08-TE12</v>
      </c>
      <c r="H410" s="19" t="str">
        <f t="shared" ca="1" si="13"/>
        <v>URGENTE</v>
      </c>
      <c r="I410" s="46">
        <f ca="1">Z410-$B$1</f>
        <v>-1</v>
      </c>
      <c r="J410" s="46">
        <f>VLOOKUP(G410,'D. Produção'!A:B,2,)</f>
        <v>2</v>
      </c>
      <c r="K410" s="87">
        <v>335784</v>
      </c>
      <c r="L410" s="88" t="s">
        <v>82</v>
      </c>
      <c r="M410" s="87">
        <v>4</v>
      </c>
      <c r="N410" s="87">
        <v>5455026</v>
      </c>
      <c r="O410" s="88" t="s">
        <v>35</v>
      </c>
      <c r="P410" s="88" t="s">
        <v>126</v>
      </c>
      <c r="Q410" s="88" t="s">
        <v>127</v>
      </c>
      <c r="R410" s="89">
        <v>0.70199999999999996</v>
      </c>
      <c r="S410" s="89">
        <v>14.039300000000001</v>
      </c>
      <c r="T410" s="87">
        <v>1</v>
      </c>
      <c r="U410" s="88" t="s">
        <v>63</v>
      </c>
      <c r="V410" s="88" t="s">
        <v>120</v>
      </c>
      <c r="W410" s="90">
        <v>666</v>
      </c>
      <c r="X410" s="90">
        <v>1054</v>
      </c>
      <c r="Y410" s="91">
        <v>46153.667528472222</v>
      </c>
      <c r="Z410" s="92">
        <v>46156</v>
      </c>
      <c r="AA410" s="93"/>
      <c r="AB410" s="93"/>
      <c r="AC410" s="93"/>
      <c r="AD410" s="93"/>
      <c r="AE410" s="93"/>
      <c r="AF410" s="93"/>
      <c r="AG410" s="93"/>
      <c r="AH410" s="93"/>
      <c r="AI410" s="94" t="s">
        <v>40</v>
      </c>
      <c r="AJ410" s="94" t="s">
        <v>40</v>
      </c>
      <c r="AK410" s="94" t="s">
        <v>40</v>
      </c>
      <c r="AL410" s="93"/>
      <c r="AM410" s="93"/>
      <c r="AN410" s="94" t="s">
        <v>40</v>
      </c>
      <c r="AO410" s="94" t="s">
        <v>40</v>
      </c>
      <c r="AP410" s="94" t="s">
        <v>40</v>
      </c>
      <c r="AQ410" s="94" t="s">
        <v>40</v>
      </c>
      <c r="AR410" s="93"/>
    </row>
    <row r="411" spans="1:44">
      <c r="A411" t="str">
        <f>VLOOKUP(Q411,'Rotas x Madrugada'!A:C,2,0)</f>
        <v>D</v>
      </c>
      <c r="B411" t="str">
        <f>VLOOKUP(Q411,'Rotas x Madrugada'!A:C,3,0)</f>
        <v>Dep.</v>
      </c>
      <c r="D411" s="19">
        <f t="shared" si="12"/>
        <v>46158</v>
      </c>
      <c r="E411" s="19">
        <f>IF(A411="RETIRA",Z411,VLOOKUP(Q411,'Rotas x Madrugada'!A:D,4,0))</f>
        <v>46147</v>
      </c>
      <c r="F411" s="19">
        <f>IF(A411="RETIRA",Z411,Z411+2)</f>
        <v>46158</v>
      </c>
      <c r="G411" s="19" t="str">
        <f>CONCATENATE(U411,"-",V411)</f>
        <v>INC08-TE16</v>
      </c>
      <c r="H411" s="19" t="str">
        <f t="shared" ca="1" si="13"/>
        <v>URGENTE</v>
      </c>
      <c r="I411" s="46">
        <f ca="1">Z411-$B$1</f>
        <v>-1</v>
      </c>
      <c r="J411" s="46">
        <f>VLOOKUP(G411,'D. Produção'!A:B,2,)</f>
        <v>2</v>
      </c>
      <c r="K411" s="95">
        <v>335785</v>
      </c>
      <c r="L411" s="96" t="s">
        <v>78</v>
      </c>
      <c r="M411" s="95">
        <v>1</v>
      </c>
      <c r="N411" s="95">
        <v>5455027</v>
      </c>
      <c r="O411" s="96" t="s">
        <v>35</v>
      </c>
      <c r="P411" s="96" t="s">
        <v>126</v>
      </c>
      <c r="Q411" s="96" t="s">
        <v>127</v>
      </c>
      <c r="R411" s="97">
        <v>0.64100000000000001</v>
      </c>
      <c r="S411" s="97">
        <v>12.820499999999999</v>
      </c>
      <c r="T411" s="95">
        <v>1</v>
      </c>
      <c r="U411" s="96" t="s">
        <v>63</v>
      </c>
      <c r="V411" s="96" t="s">
        <v>123</v>
      </c>
      <c r="W411" s="98">
        <v>825</v>
      </c>
      <c r="X411" s="98">
        <v>777</v>
      </c>
      <c r="Y411" s="99">
        <v>46153.667521840274</v>
      </c>
      <c r="Z411" s="100">
        <v>46156</v>
      </c>
      <c r="AA411" s="101"/>
      <c r="AB411" s="101"/>
      <c r="AC411" s="101"/>
      <c r="AD411" s="101"/>
      <c r="AE411" s="101"/>
      <c r="AF411" s="101"/>
      <c r="AG411" s="101"/>
      <c r="AH411" s="101"/>
      <c r="AI411" s="102" t="s">
        <v>40</v>
      </c>
      <c r="AJ411" s="102" t="s">
        <v>40</v>
      </c>
      <c r="AK411" s="102" t="s">
        <v>40</v>
      </c>
      <c r="AL411" s="101"/>
      <c r="AM411" s="101"/>
      <c r="AN411" s="102" t="s">
        <v>40</v>
      </c>
      <c r="AO411" s="102" t="s">
        <v>40</v>
      </c>
      <c r="AP411" s="102" t="s">
        <v>40</v>
      </c>
      <c r="AQ411" s="102" t="s">
        <v>40</v>
      </c>
      <c r="AR411" s="101"/>
    </row>
    <row r="412" spans="1:44">
      <c r="A412" t="str">
        <f>VLOOKUP(Q412,'Rotas x Madrugada'!A:C,2,0)</f>
        <v>D</v>
      </c>
      <c r="B412" t="str">
        <f>VLOOKUP(Q412,'Rotas x Madrugada'!A:C,3,0)</f>
        <v>Dep.</v>
      </c>
      <c r="D412" s="19">
        <f t="shared" si="12"/>
        <v>46158</v>
      </c>
      <c r="E412" s="19">
        <f>IF(A412="RETIRA",Z412,VLOOKUP(Q412,'Rotas x Madrugada'!A:D,4,0))</f>
        <v>46147</v>
      </c>
      <c r="F412" s="19">
        <f>IF(A412="RETIRA",Z412,Z412+2)</f>
        <v>46158</v>
      </c>
      <c r="G412" s="19" t="str">
        <f>CONCATENATE(U412,"-",V412)</f>
        <v>INC08-TF</v>
      </c>
      <c r="H412" s="19" t="str">
        <f t="shared" ca="1" si="13"/>
        <v>URGENTE</v>
      </c>
      <c r="I412" s="46">
        <f ca="1">Z412-$B$1</f>
        <v>-1</v>
      </c>
      <c r="J412" s="46">
        <f>VLOOKUP(G412,'D. Produção'!A:B,2,)</f>
        <v>2</v>
      </c>
      <c r="K412" s="87">
        <v>335787</v>
      </c>
      <c r="L412" s="88" t="s">
        <v>78</v>
      </c>
      <c r="M412" s="87">
        <v>1</v>
      </c>
      <c r="N412" s="87">
        <v>5455029</v>
      </c>
      <c r="O412" s="88" t="s">
        <v>35</v>
      </c>
      <c r="P412" s="88" t="s">
        <v>126</v>
      </c>
      <c r="Q412" s="88" t="s">
        <v>127</v>
      </c>
      <c r="R412" s="89">
        <v>0.61240000000000006</v>
      </c>
      <c r="S412" s="89">
        <v>12.247</v>
      </c>
      <c r="T412" s="87">
        <v>1</v>
      </c>
      <c r="U412" s="88" t="s">
        <v>63</v>
      </c>
      <c r="V412" s="88" t="s">
        <v>96</v>
      </c>
      <c r="W412" s="90">
        <v>598</v>
      </c>
      <c r="X412" s="90">
        <v>1024</v>
      </c>
      <c r="Y412" s="91">
        <v>46153.667524849538</v>
      </c>
      <c r="Z412" s="92">
        <v>46156</v>
      </c>
      <c r="AA412" s="93"/>
      <c r="AB412" s="93"/>
      <c r="AC412" s="93"/>
      <c r="AD412" s="93"/>
      <c r="AE412" s="94" t="s">
        <v>40</v>
      </c>
      <c r="AF412" s="94" t="s">
        <v>40</v>
      </c>
      <c r="AG412" s="94" t="s">
        <v>40</v>
      </c>
      <c r="AH412" s="94" t="s">
        <v>40</v>
      </c>
      <c r="AI412" s="94" t="s">
        <v>40</v>
      </c>
      <c r="AJ412" s="94" t="s">
        <v>40</v>
      </c>
      <c r="AK412" s="94" t="s">
        <v>40</v>
      </c>
      <c r="AL412" s="93"/>
      <c r="AM412" s="93"/>
      <c r="AN412" s="94" t="s">
        <v>40</v>
      </c>
      <c r="AO412" s="94" t="s">
        <v>40</v>
      </c>
      <c r="AP412" s="94" t="s">
        <v>40</v>
      </c>
      <c r="AQ412" s="94" t="s">
        <v>40</v>
      </c>
      <c r="AR412" s="93"/>
    </row>
    <row r="413" spans="1:44">
      <c r="A413" t="str">
        <f>VLOOKUP(Q413,'Rotas x Madrugada'!A:C,2,0)</f>
        <v>D</v>
      </c>
      <c r="B413" t="str">
        <f>VLOOKUP(Q413,'Rotas x Madrugada'!A:C,3,0)</f>
        <v>Dep.</v>
      </c>
      <c r="D413" s="19">
        <f t="shared" si="12"/>
        <v>46158</v>
      </c>
      <c r="E413" s="19">
        <f>IF(A413="RETIRA",Z413,VLOOKUP(Q413,'Rotas x Madrugada'!A:D,4,0))</f>
        <v>46147</v>
      </c>
      <c r="F413" s="19">
        <f>IF(A413="RETIRA",Z413,Z413+2)</f>
        <v>46158</v>
      </c>
      <c r="G413" s="19" t="str">
        <f>CONCATENATE(U413,"-",V413)</f>
        <v>INC08-TF</v>
      </c>
      <c r="H413" s="19" t="str">
        <f t="shared" ca="1" si="13"/>
        <v>URGENTE</v>
      </c>
      <c r="I413" s="46">
        <f ca="1">Z413-$B$1</f>
        <v>-1</v>
      </c>
      <c r="J413" s="46">
        <f>VLOOKUP(G413,'D. Produção'!A:B,2,)</f>
        <v>2</v>
      </c>
      <c r="K413" s="95">
        <v>335787</v>
      </c>
      <c r="L413" s="96" t="s">
        <v>80</v>
      </c>
      <c r="M413" s="95">
        <v>2</v>
      </c>
      <c r="N413" s="95">
        <v>5455030</v>
      </c>
      <c r="O413" s="96" t="s">
        <v>35</v>
      </c>
      <c r="P413" s="96" t="s">
        <v>126</v>
      </c>
      <c r="Q413" s="96" t="s">
        <v>127</v>
      </c>
      <c r="R413" s="97">
        <v>0.61240000000000006</v>
      </c>
      <c r="S413" s="97">
        <v>12.247</v>
      </c>
      <c r="T413" s="95">
        <v>1</v>
      </c>
      <c r="U413" s="96" t="s">
        <v>63</v>
      </c>
      <c r="V413" s="96" t="s">
        <v>96</v>
      </c>
      <c r="W413" s="98">
        <v>598</v>
      </c>
      <c r="X413" s="98">
        <v>1024</v>
      </c>
      <c r="Y413" s="99">
        <v>46153.667524849538</v>
      </c>
      <c r="Z413" s="100">
        <v>46156</v>
      </c>
      <c r="AA413" s="101"/>
      <c r="AB413" s="101"/>
      <c r="AC413" s="101"/>
      <c r="AD413" s="101"/>
      <c r="AE413" s="102" t="s">
        <v>40</v>
      </c>
      <c r="AF413" s="102" t="s">
        <v>40</v>
      </c>
      <c r="AG413" s="102" t="s">
        <v>40</v>
      </c>
      <c r="AH413" s="102" t="s">
        <v>40</v>
      </c>
      <c r="AI413" s="102" t="s">
        <v>40</v>
      </c>
      <c r="AJ413" s="102" t="s">
        <v>40</v>
      </c>
      <c r="AK413" s="102" t="s">
        <v>40</v>
      </c>
      <c r="AL413" s="101"/>
      <c r="AM413" s="101"/>
      <c r="AN413" s="102" t="s">
        <v>40</v>
      </c>
      <c r="AO413" s="102" t="s">
        <v>40</v>
      </c>
      <c r="AP413" s="102" t="s">
        <v>40</v>
      </c>
      <c r="AQ413" s="102" t="s">
        <v>40</v>
      </c>
      <c r="AR413" s="101"/>
    </row>
    <row r="414" spans="1:44">
      <c r="A414" t="str">
        <f>VLOOKUP(Q414,'Rotas x Madrugada'!A:C,2,0)</f>
        <v>D</v>
      </c>
      <c r="B414" t="str">
        <f>VLOOKUP(Q414,'Rotas x Madrugada'!A:C,3,0)</f>
        <v>Dep.</v>
      </c>
      <c r="D414" s="19">
        <f t="shared" si="12"/>
        <v>46158</v>
      </c>
      <c r="E414" s="19">
        <f>IF(A414="RETIRA",Z414,VLOOKUP(Q414,'Rotas x Madrugada'!A:D,4,0))</f>
        <v>46147</v>
      </c>
      <c r="F414" s="19">
        <f>IF(A414="RETIRA",Z414,Z414+2)</f>
        <v>46158</v>
      </c>
      <c r="G414" s="19" t="str">
        <f>CONCATENATE(U414,"-",V414)</f>
        <v>INC08-TE12</v>
      </c>
      <c r="H414" s="19" t="str">
        <f t="shared" ca="1" si="13"/>
        <v>URGENTE</v>
      </c>
      <c r="I414" s="46">
        <f ca="1">Z414-$B$1</f>
        <v>-1</v>
      </c>
      <c r="J414" s="46">
        <f>VLOOKUP(G414,'D. Produção'!A:B,2,)</f>
        <v>2</v>
      </c>
      <c r="K414" s="87">
        <v>335787</v>
      </c>
      <c r="L414" s="88" t="s">
        <v>81</v>
      </c>
      <c r="M414" s="87">
        <v>3</v>
      </c>
      <c r="N414" s="87">
        <v>5455031</v>
      </c>
      <c r="O414" s="88" t="s">
        <v>35</v>
      </c>
      <c r="P414" s="88" t="s">
        <v>126</v>
      </c>
      <c r="Q414" s="88" t="s">
        <v>127</v>
      </c>
      <c r="R414" s="89">
        <v>0.6895</v>
      </c>
      <c r="S414" s="89">
        <v>13.789400000000001</v>
      </c>
      <c r="T414" s="87">
        <v>1</v>
      </c>
      <c r="U414" s="88" t="s">
        <v>63</v>
      </c>
      <c r="V414" s="88" t="s">
        <v>120</v>
      </c>
      <c r="W414" s="90">
        <v>648</v>
      </c>
      <c r="X414" s="90">
        <v>1064</v>
      </c>
      <c r="Y414" s="91">
        <v>46153.667524849538</v>
      </c>
      <c r="Z414" s="92">
        <v>46156</v>
      </c>
      <c r="AA414" s="93"/>
      <c r="AB414" s="93"/>
      <c r="AC414" s="93"/>
      <c r="AD414" s="93"/>
      <c r="AE414" s="93"/>
      <c r="AF414" s="93"/>
      <c r="AG414" s="93"/>
      <c r="AH414" s="93"/>
      <c r="AI414" s="94" t="s">
        <v>40</v>
      </c>
      <c r="AJ414" s="94" t="s">
        <v>40</v>
      </c>
      <c r="AK414" s="94" t="s">
        <v>40</v>
      </c>
      <c r="AL414" s="93"/>
      <c r="AM414" s="93"/>
      <c r="AN414" s="94" t="s">
        <v>40</v>
      </c>
      <c r="AO414" s="94" t="s">
        <v>40</v>
      </c>
      <c r="AP414" s="94" t="s">
        <v>40</v>
      </c>
      <c r="AQ414" s="94" t="s">
        <v>40</v>
      </c>
      <c r="AR414" s="93"/>
    </row>
    <row r="415" spans="1:44">
      <c r="A415" t="str">
        <f>VLOOKUP(Q415,'Rotas x Madrugada'!A:C,2,0)</f>
        <v>D</v>
      </c>
      <c r="B415" t="str">
        <f>VLOOKUP(Q415,'Rotas x Madrugada'!A:C,3,0)</f>
        <v>Dep.</v>
      </c>
      <c r="D415" s="19">
        <f t="shared" si="12"/>
        <v>46158</v>
      </c>
      <c r="E415" s="19">
        <f>IF(A415="RETIRA",Z415,VLOOKUP(Q415,'Rotas x Madrugada'!A:D,4,0))</f>
        <v>46147</v>
      </c>
      <c r="F415" s="19">
        <f>IF(A415="RETIRA",Z415,Z415+2)</f>
        <v>46158</v>
      </c>
      <c r="G415" s="19" t="str">
        <f>CONCATENATE(U415,"-",V415)</f>
        <v>INC08-TE12</v>
      </c>
      <c r="H415" s="19" t="str">
        <f t="shared" ca="1" si="13"/>
        <v>URGENTE</v>
      </c>
      <c r="I415" s="46">
        <f ca="1">Z415-$B$1</f>
        <v>-1</v>
      </c>
      <c r="J415" s="46">
        <f>VLOOKUP(G415,'D. Produção'!A:B,2,)</f>
        <v>2</v>
      </c>
      <c r="K415" s="95">
        <v>335787</v>
      </c>
      <c r="L415" s="96" t="s">
        <v>82</v>
      </c>
      <c r="M415" s="95">
        <v>4</v>
      </c>
      <c r="N415" s="95">
        <v>5455032</v>
      </c>
      <c r="O415" s="96" t="s">
        <v>35</v>
      </c>
      <c r="P415" s="96" t="s">
        <v>126</v>
      </c>
      <c r="Q415" s="96" t="s">
        <v>127</v>
      </c>
      <c r="R415" s="97">
        <v>0.6895</v>
      </c>
      <c r="S415" s="97">
        <v>13.789400000000001</v>
      </c>
      <c r="T415" s="95">
        <v>1</v>
      </c>
      <c r="U415" s="96" t="s">
        <v>63</v>
      </c>
      <c r="V415" s="96" t="s">
        <v>120</v>
      </c>
      <c r="W415" s="98">
        <v>648</v>
      </c>
      <c r="X415" s="98">
        <v>1064</v>
      </c>
      <c r="Y415" s="99">
        <v>46153.667524849538</v>
      </c>
      <c r="Z415" s="100">
        <v>46156</v>
      </c>
      <c r="AA415" s="101"/>
      <c r="AB415" s="101"/>
      <c r="AC415" s="101"/>
      <c r="AD415" s="101"/>
      <c r="AE415" s="101"/>
      <c r="AF415" s="101"/>
      <c r="AG415" s="101"/>
      <c r="AH415" s="101"/>
      <c r="AI415" s="102" t="s">
        <v>40</v>
      </c>
      <c r="AJ415" s="102" t="s">
        <v>40</v>
      </c>
      <c r="AK415" s="102" t="s">
        <v>40</v>
      </c>
      <c r="AL415" s="101"/>
      <c r="AM415" s="101"/>
      <c r="AN415" s="102" t="s">
        <v>40</v>
      </c>
      <c r="AO415" s="102" t="s">
        <v>40</v>
      </c>
      <c r="AP415" s="102" t="s">
        <v>40</v>
      </c>
      <c r="AQ415" s="102" t="s">
        <v>40</v>
      </c>
      <c r="AR415" s="101"/>
    </row>
    <row r="416" spans="1:44">
      <c r="A416" t="str">
        <f>VLOOKUP(Q416,'Rotas x Madrugada'!A:C,2,0)</f>
        <v>D</v>
      </c>
      <c r="B416" t="str">
        <f>VLOOKUP(Q416,'Rotas x Madrugada'!A:C,3,0)</f>
        <v>Dep.</v>
      </c>
      <c r="D416" s="19">
        <f t="shared" si="12"/>
        <v>46158</v>
      </c>
      <c r="E416" s="19">
        <f>IF(A416="RETIRA",Z416,VLOOKUP(Q416,'Rotas x Madrugada'!A:D,4,0))</f>
        <v>46147</v>
      </c>
      <c r="F416" s="19">
        <f>IF(A416="RETIRA",Z416,Z416+2)</f>
        <v>46158</v>
      </c>
      <c r="G416" s="19" t="str">
        <f>CONCATENATE(U416,"-",V416)</f>
        <v>INC08-TF</v>
      </c>
      <c r="H416" s="19" t="str">
        <f t="shared" ca="1" si="13"/>
        <v>URGENTE</v>
      </c>
      <c r="I416" s="46">
        <f ca="1">Z416-$B$1</f>
        <v>-1</v>
      </c>
      <c r="J416" s="46">
        <f>VLOOKUP(G416,'D. Produção'!A:B,2,)</f>
        <v>2</v>
      </c>
      <c r="K416" s="87">
        <v>335790</v>
      </c>
      <c r="L416" s="88" t="s">
        <v>78</v>
      </c>
      <c r="M416" s="87">
        <v>1</v>
      </c>
      <c r="N416" s="87">
        <v>5455038</v>
      </c>
      <c r="O416" s="88" t="s">
        <v>35</v>
      </c>
      <c r="P416" s="88" t="s">
        <v>126</v>
      </c>
      <c r="Q416" s="88" t="s">
        <v>127</v>
      </c>
      <c r="R416" s="89">
        <v>0.62649999999999995</v>
      </c>
      <c r="S416" s="89">
        <v>12.529400000000001</v>
      </c>
      <c r="T416" s="87">
        <v>1</v>
      </c>
      <c r="U416" s="88" t="s">
        <v>63</v>
      </c>
      <c r="V416" s="88" t="s">
        <v>96</v>
      </c>
      <c r="W416" s="90">
        <v>616</v>
      </c>
      <c r="X416" s="90">
        <v>1017</v>
      </c>
      <c r="Y416" s="91">
        <v>46153.667530358798</v>
      </c>
      <c r="Z416" s="92">
        <v>46156</v>
      </c>
      <c r="AA416" s="93"/>
      <c r="AB416" s="93"/>
      <c r="AC416" s="93"/>
      <c r="AD416" s="93"/>
      <c r="AE416" s="94" t="s">
        <v>40</v>
      </c>
      <c r="AF416" s="94" t="s">
        <v>40</v>
      </c>
      <c r="AG416" s="94" t="s">
        <v>40</v>
      </c>
      <c r="AH416" s="94" t="s">
        <v>40</v>
      </c>
      <c r="AI416" s="94" t="s">
        <v>40</v>
      </c>
      <c r="AJ416" s="94" t="s">
        <v>40</v>
      </c>
      <c r="AK416" s="94" t="s">
        <v>40</v>
      </c>
      <c r="AL416" s="93"/>
      <c r="AM416" s="93"/>
      <c r="AN416" s="94" t="s">
        <v>40</v>
      </c>
      <c r="AO416" s="94" t="s">
        <v>40</v>
      </c>
      <c r="AP416" s="94" t="s">
        <v>40</v>
      </c>
      <c r="AQ416" s="94" t="s">
        <v>40</v>
      </c>
      <c r="AR416" s="93"/>
    </row>
    <row r="417" spans="1:44">
      <c r="A417" t="str">
        <f>VLOOKUP(Q417,'Rotas x Madrugada'!A:C,2,0)</f>
        <v>D</v>
      </c>
      <c r="B417" t="str">
        <f>VLOOKUP(Q417,'Rotas x Madrugada'!A:C,3,0)</f>
        <v>Dep.</v>
      </c>
      <c r="D417" s="19">
        <f t="shared" si="12"/>
        <v>46158</v>
      </c>
      <c r="E417" s="19">
        <f>IF(A417="RETIRA",Z417,VLOOKUP(Q417,'Rotas x Madrugada'!A:D,4,0))</f>
        <v>46147</v>
      </c>
      <c r="F417" s="19">
        <f>IF(A417="RETIRA",Z417,Z417+2)</f>
        <v>46158</v>
      </c>
      <c r="G417" s="19" t="str">
        <f>CONCATENATE(U417,"-",V417)</f>
        <v>INC08-TF</v>
      </c>
      <c r="H417" s="19" t="str">
        <f t="shared" ca="1" si="13"/>
        <v>URGENTE</v>
      </c>
      <c r="I417" s="46">
        <f ca="1">Z417-$B$1</f>
        <v>-1</v>
      </c>
      <c r="J417" s="46">
        <f>VLOOKUP(G417,'D. Produção'!A:B,2,)</f>
        <v>2</v>
      </c>
      <c r="K417" s="95">
        <v>335790</v>
      </c>
      <c r="L417" s="96" t="s">
        <v>80</v>
      </c>
      <c r="M417" s="95">
        <v>2</v>
      </c>
      <c r="N417" s="95">
        <v>5455039</v>
      </c>
      <c r="O417" s="96" t="s">
        <v>35</v>
      </c>
      <c r="P417" s="96" t="s">
        <v>126</v>
      </c>
      <c r="Q417" s="96" t="s">
        <v>127</v>
      </c>
      <c r="R417" s="97">
        <v>0.62649999999999995</v>
      </c>
      <c r="S417" s="97">
        <v>12.529400000000001</v>
      </c>
      <c r="T417" s="95">
        <v>1</v>
      </c>
      <c r="U417" s="96" t="s">
        <v>63</v>
      </c>
      <c r="V417" s="96" t="s">
        <v>96</v>
      </c>
      <c r="W417" s="98">
        <v>616</v>
      </c>
      <c r="X417" s="98">
        <v>1017</v>
      </c>
      <c r="Y417" s="99">
        <v>46153.667530358798</v>
      </c>
      <c r="Z417" s="100">
        <v>46156</v>
      </c>
      <c r="AA417" s="101"/>
      <c r="AB417" s="101"/>
      <c r="AC417" s="101"/>
      <c r="AD417" s="101"/>
      <c r="AE417" s="102" t="s">
        <v>40</v>
      </c>
      <c r="AF417" s="102" t="s">
        <v>40</v>
      </c>
      <c r="AG417" s="102" t="s">
        <v>40</v>
      </c>
      <c r="AH417" s="102" t="s">
        <v>40</v>
      </c>
      <c r="AI417" s="102" t="s">
        <v>40</v>
      </c>
      <c r="AJ417" s="102" t="s">
        <v>40</v>
      </c>
      <c r="AK417" s="102" t="s">
        <v>40</v>
      </c>
      <c r="AL417" s="101"/>
      <c r="AM417" s="101"/>
      <c r="AN417" s="102" t="s">
        <v>40</v>
      </c>
      <c r="AO417" s="102" t="s">
        <v>40</v>
      </c>
      <c r="AP417" s="102" t="s">
        <v>40</v>
      </c>
      <c r="AQ417" s="102" t="s">
        <v>40</v>
      </c>
      <c r="AR417" s="101"/>
    </row>
    <row r="418" spans="1:44">
      <c r="A418" t="str">
        <f>VLOOKUP(Q418,'Rotas x Madrugada'!A:C,2,0)</f>
        <v>D</v>
      </c>
      <c r="B418" t="str">
        <f>VLOOKUP(Q418,'Rotas x Madrugada'!A:C,3,0)</f>
        <v>Dep.</v>
      </c>
      <c r="D418" s="19">
        <f t="shared" si="12"/>
        <v>46158</v>
      </c>
      <c r="E418" s="19">
        <f>IF(A418="RETIRA",Z418,VLOOKUP(Q418,'Rotas x Madrugada'!A:D,4,0))</f>
        <v>46147</v>
      </c>
      <c r="F418" s="19">
        <f>IF(A418="RETIRA",Z418,Z418+2)</f>
        <v>46158</v>
      </c>
      <c r="G418" s="19" t="str">
        <f>CONCATENATE(U418,"-",V418)</f>
        <v>INC08-TE12</v>
      </c>
      <c r="H418" s="19" t="str">
        <f t="shared" ca="1" si="13"/>
        <v>URGENTE</v>
      </c>
      <c r="I418" s="46">
        <f ca="1">Z418-$B$1</f>
        <v>-1</v>
      </c>
      <c r="J418" s="46">
        <f>VLOOKUP(G418,'D. Produção'!A:B,2,)</f>
        <v>2</v>
      </c>
      <c r="K418" s="87">
        <v>335790</v>
      </c>
      <c r="L418" s="88" t="s">
        <v>81</v>
      </c>
      <c r="M418" s="87">
        <v>3</v>
      </c>
      <c r="N418" s="87">
        <v>5455040</v>
      </c>
      <c r="O418" s="88" t="s">
        <v>35</v>
      </c>
      <c r="P418" s="88" t="s">
        <v>126</v>
      </c>
      <c r="Q418" s="88" t="s">
        <v>127</v>
      </c>
      <c r="R418" s="89">
        <v>0.70399999999999996</v>
      </c>
      <c r="S418" s="89">
        <v>14.0792</v>
      </c>
      <c r="T418" s="87">
        <v>1</v>
      </c>
      <c r="U418" s="88" t="s">
        <v>63</v>
      </c>
      <c r="V418" s="88" t="s">
        <v>120</v>
      </c>
      <c r="W418" s="90">
        <v>666</v>
      </c>
      <c r="X418" s="90">
        <v>1057</v>
      </c>
      <c r="Y418" s="91">
        <v>46153.667530358798</v>
      </c>
      <c r="Z418" s="92">
        <v>46156</v>
      </c>
      <c r="AA418" s="93"/>
      <c r="AB418" s="93"/>
      <c r="AC418" s="93"/>
      <c r="AD418" s="93"/>
      <c r="AE418" s="93"/>
      <c r="AF418" s="93"/>
      <c r="AG418" s="93"/>
      <c r="AH418" s="93"/>
      <c r="AI418" s="94" t="s">
        <v>40</v>
      </c>
      <c r="AJ418" s="94" t="s">
        <v>40</v>
      </c>
      <c r="AK418" s="94" t="s">
        <v>40</v>
      </c>
      <c r="AL418" s="93"/>
      <c r="AM418" s="93"/>
      <c r="AN418" s="94" t="s">
        <v>40</v>
      </c>
      <c r="AO418" s="94" t="s">
        <v>40</v>
      </c>
      <c r="AP418" s="94" t="s">
        <v>40</v>
      </c>
      <c r="AQ418" s="94" t="s">
        <v>40</v>
      </c>
      <c r="AR418" s="93"/>
    </row>
    <row r="419" spans="1:44">
      <c r="A419" t="str">
        <f>VLOOKUP(Q419,'Rotas x Madrugada'!A:C,2,0)</f>
        <v>D</v>
      </c>
      <c r="B419" t="str">
        <f>VLOOKUP(Q419,'Rotas x Madrugada'!A:C,3,0)</f>
        <v>Dep.</v>
      </c>
      <c r="D419" s="19">
        <f t="shared" si="12"/>
        <v>46158</v>
      </c>
      <c r="E419" s="19">
        <f>IF(A419="RETIRA",Z419,VLOOKUP(Q419,'Rotas x Madrugada'!A:D,4,0))</f>
        <v>46147</v>
      </c>
      <c r="F419" s="19">
        <f>IF(A419="RETIRA",Z419,Z419+2)</f>
        <v>46158</v>
      </c>
      <c r="G419" s="19" t="str">
        <f>CONCATENATE(U419,"-",V419)</f>
        <v>INC08-TE12</v>
      </c>
      <c r="H419" s="19" t="str">
        <f t="shared" ca="1" si="13"/>
        <v>URGENTE</v>
      </c>
      <c r="I419" s="46">
        <f ca="1">Z419-$B$1</f>
        <v>-1</v>
      </c>
      <c r="J419" s="46">
        <f>VLOOKUP(G419,'D. Produção'!A:B,2,)</f>
        <v>2</v>
      </c>
      <c r="K419" s="95">
        <v>335790</v>
      </c>
      <c r="L419" s="96" t="s">
        <v>82</v>
      </c>
      <c r="M419" s="95">
        <v>4</v>
      </c>
      <c r="N419" s="95">
        <v>5455041</v>
      </c>
      <c r="O419" s="96" t="s">
        <v>35</v>
      </c>
      <c r="P419" s="96" t="s">
        <v>126</v>
      </c>
      <c r="Q419" s="96" t="s">
        <v>127</v>
      </c>
      <c r="R419" s="97">
        <v>0.70399999999999996</v>
      </c>
      <c r="S419" s="97">
        <v>14.0792</v>
      </c>
      <c r="T419" s="95">
        <v>1</v>
      </c>
      <c r="U419" s="96" t="s">
        <v>63</v>
      </c>
      <c r="V419" s="96" t="s">
        <v>120</v>
      </c>
      <c r="W419" s="98">
        <v>666</v>
      </c>
      <c r="X419" s="98">
        <v>1057</v>
      </c>
      <c r="Y419" s="99">
        <v>46153.667530358798</v>
      </c>
      <c r="Z419" s="100">
        <v>46156</v>
      </c>
      <c r="AA419" s="101"/>
      <c r="AB419" s="101"/>
      <c r="AC419" s="101"/>
      <c r="AD419" s="101"/>
      <c r="AE419" s="101"/>
      <c r="AF419" s="101"/>
      <c r="AG419" s="101"/>
      <c r="AH419" s="101"/>
      <c r="AI419" s="102" t="s">
        <v>40</v>
      </c>
      <c r="AJ419" s="102" t="s">
        <v>40</v>
      </c>
      <c r="AK419" s="102" t="s">
        <v>40</v>
      </c>
      <c r="AL419" s="101"/>
      <c r="AM419" s="101"/>
      <c r="AN419" s="102" t="s">
        <v>40</v>
      </c>
      <c r="AO419" s="102" t="s">
        <v>40</v>
      </c>
      <c r="AP419" s="102" t="s">
        <v>40</v>
      </c>
      <c r="AQ419" s="102" t="s">
        <v>40</v>
      </c>
      <c r="AR419" s="101"/>
    </row>
    <row r="420" spans="1:44">
      <c r="A420" t="str">
        <f>VLOOKUP(Q420,'Rotas x Madrugada'!A:C,2,0)</f>
        <v>D</v>
      </c>
      <c r="B420" t="str">
        <f>VLOOKUP(Q420,'Rotas x Madrugada'!A:C,3,0)</f>
        <v>Dep.</v>
      </c>
      <c r="D420" s="19">
        <f t="shared" si="12"/>
        <v>46158</v>
      </c>
      <c r="E420" s="19">
        <f>IF(A420="RETIRA",Z420,VLOOKUP(Q420,'Rotas x Madrugada'!A:D,4,0))</f>
        <v>46147</v>
      </c>
      <c r="F420" s="19">
        <f>IF(A420="RETIRA",Z420,Z420+2)</f>
        <v>46158</v>
      </c>
      <c r="G420" s="19" t="str">
        <f>CONCATENATE(U420,"-",V420)</f>
        <v>INC08-TF</v>
      </c>
      <c r="H420" s="19" t="str">
        <f t="shared" ca="1" si="13"/>
        <v>URGENTE</v>
      </c>
      <c r="I420" s="46">
        <f ca="1">Z420-$B$1</f>
        <v>-1</v>
      </c>
      <c r="J420" s="46">
        <f>VLOOKUP(G420,'D. Produção'!A:B,2,)</f>
        <v>2</v>
      </c>
      <c r="K420" s="87">
        <v>335793</v>
      </c>
      <c r="L420" s="88" t="s">
        <v>78</v>
      </c>
      <c r="M420" s="87">
        <v>1</v>
      </c>
      <c r="N420" s="87">
        <v>5455047</v>
      </c>
      <c r="O420" s="88" t="s">
        <v>35</v>
      </c>
      <c r="P420" s="88" t="s">
        <v>126</v>
      </c>
      <c r="Q420" s="88" t="s">
        <v>127</v>
      </c>
      <c r="R420" s="89">
        <v>0.62549999999999994</v>
      </c>
      <c r="S420" s="89">
        <v>12.5091</v>
      </c>
      <c r="T420" s="87">
        <v>1</v>
      </c>
      <c r="U420" s="88" t="s">
        <v>63</v>
      </c>
      <c r="V420" s="88" t="s">
        <v>96</v>
      </c>
      <c r="W420" s="90">
        <v>615</v>
      </c>
      <c r="X420" s="90">
        <v>1017</v>
      </c>
      <c r="Y420" s="91">
        <v>46153.667529745369</v>
      </c>
      <c r="Z420" s="92">
        <v>46156</v>
      </c>
      <c r="AA420" s="93"/>
      <c r="AB420" s="93"/>
      <c r="AC420" s="93"/>
      <c r="AD420" s="93"/>
      <c r="AE420" s="94" t="s">
        <v>40</v>
      </c>
      <c r="AF420" s="94" t="s">
        <v>40</v>
      </c>
      <c r="AG420" s="94" t="s">
        <v>40</v>
      </c>
      <c r="AH420" s="94" t="s">
        <v>40</v>
      </c>
      <c r="AI420" s="94" t="s">
        <v>40</v>
      </c>
      <c r="AJ420" s="94" t="s">
        <v>40</v>
      </c>
      <c r="AK420" s="94" t="s">
        <v>40</v>
      </c>
      <c r="AL420" s="93"/>
      <c r="AM420" s="93"/>
      <c r="AN420" s="94" t="s">
        <v>40</v>
      </c>
      <c r="AO420" s="94" t="s">
        <v>40</v>
      </c>
      <c r="AP420" s="94" t="s">
        <v>40</v>
      </c>
      <c r="AQ420" s="94" t="s">
        <v>40</v>
      </c>
      <c r="AR420" s="93"/>
    </row>
    <row r="421" spans="1:44">
      <c r="A421" t="str">
        <f>VLOOKUP(Q421,'Rotas x Madrugada'!A:C,2,0)</f>
        <v>D</v>
      </c>
      <c r="B421" t="str">
        <f>VLOOKUP(Q421,'Rotas x Madrugada'!A:C,3,0)</f>
        <v>Dep.</v>
      </c>
      <c r="D421" s="19">
        <f t="shared" si="12"/>
        <v>46158</v>
      </c>
      <c r="E421" s="19">
        <f>IF(A421="RETIRA",Z421,VLOOKUP(Q421,'Rotas x Madrugada'!A:D,4,0))</f>
        <v>46147</v>
      </c>
      <c r="F421" s="19">
        <f>IF(A421="RETIRA",Z421,Z421+2)</f>
        <v>46158</v>
      </c>
      <c r="G421" s="19" t="str">
        <f>CONCATENATE(U421,"-",V421)</f>
        <v>INC08-TF</v>
      </c>
      <c r="H421" s="19" t="str">
        <f t="shared" ca="1" si="13"/>
        <v>URGENTE</v>
      </c>
      <c r="I421" s="46">
        <f ca="1">Z421-$B$1</f>
        <v>-1</v>
      </c>
      <c r="J421" s="46">
        <f>VLOOKUP(G421,'D. Produção'!A:B,2,)</f>
        <v>2</v>
      </c>
      <c r="K421" s="95">
        <v>335793</v>
      </c>
      <c r="L421" s="96" t="s">
        <v>80</v>
      </c>
      <c r="M421" s="95">
        <v>2</v>
      </c>
      <c r="N421" s="95">
        <v>5455048</v>
      </c>
      <c r="O421" s="96" t="s">
        <v>35</v>
      </c>
      <c r="P421" s="96" t="s">
        <v>126</v>
      </c>
      <c r="Q421" s="96" t="s">
        <v>127</v>
      </c>
      <c r="R421" s="97">
        <v>0.62549999999999994</v>
      </c>
      <c r="S421" s="97">
        <v>12.5091</v>
      </c>
      <c r="T421" s="95">
        <v>1</v>
      </c>
      <c r="U421" s="96" t="s">
        <v>63</v>
      </c>
      <c r="V421" s="96" t="s">
        <v>96</v>
      </c>
      <c r="W421" s="98">
        <v>615</v>
      </c>
      <c r="X421" s="98">
        <v>1017</v>
      </c>
      <c r="Y421" s="99">
        <v>46153.667529745369</v>
      </c>
      <c r="Z421" s="100">
        <v>46156</v>
      </c>
      <c r="AA421" s="101"/>
      <c r="AB421" s="101"/>
      <c r="AC421" s="101"/>
      <c r="AD421" s="101"/>
      <c r="AE421" s="102" t="s">
        <v>40</v>
      </c>
      <c r="AF421" s="102" t="s">
        <v>40</v>
      </c>
      <c r="AG421" s="102" t="s">
        <v>40</v>
      </c>
      <c r="AH421" s="102" t="s">
        <v>40</v>
      </c>
      <c r="AI421" s="102" t="s">
        <v>40</v>
      </c>
      <c r="AJ421" s="102" t="s">
        <v>40</v>
      </c>
      <c r="AK421" s="102" t="s">
        <v>40</v>
      </c>
      <c r="AL421" s="101"/>
      <c r="AM421" s="101"/>
      <c r="AN421" s="102" t="s">
        <v>40</v>
      </c>
      <c r="AO421" s="102" t="s">
        <v>40</v>
      </c>
      <c r="AP421" s="102" t="s">
        <v>40</v>
      </c>
      <c r="AQ421" s="102" t="s">
        <v>40</v>
      </c>
      <c r="AR421" s="101"/>
    </row>
    <row r="422" spans="1:44">
      <c r="A422" t="str">
        <f>VLOOKUP(Q422,'Rotas x Madrugada'!A:C,2,0)</f>
        <v>D</v>
      </c>
      <c r="B422" t="str">
        <f>VLOOKUP(Q422,'Rotas x Madrugada'!A:C,3,0)</f>
        <v>Dep.</v>
      </c>
      <c r="D422" s="19">
        <f t="shared" si="12"/>
        <v>46158</v>
      </c>
      <c r="E422" s="19">
        <f>IF(A422="RETIRA",Z422,VLOOKUP(Q422,'Rotas x Madrugada'!A:D,4,0))</f>
        <v>46147</v>
      </c>
      <c r="F422" s="19">
        <f>IF(A422="RETIRA",Z422,Z422+2)</f>
        <v>46158</v>
      </c>
      <c r="G422" s="19" t="str">
        <f>CONCATENATE(U422,"-",V422)</f>
        <v>INC08-TE12</v>
      </c>
      <c r="H422" s="19" t="str">
        <f t="shared" ca="1" si="13"/>
        <v>URGENTE</v>
      </c>
      <c r="I422" s="46">
        <f ca="1">Z422-$B$1</f>
        <v>-1</v>
      </c>
      <c r="J422" s="46">
        <f>VLOOKUP(G422,'D. Produção'!A:B,2,)</f>
        <v>2</v>
      </c>
      <c r="K422" s="87">
        <v>335793</v>
      </c>
      <c r="L422" s="88" t="s">
        <v>81</v>
      </c>
      <c r="M422" s="87">
        <v>3</v>
      </c>
      <c r="N422" s="87">
        <v>5455049</v>
      </c>
      <c r="O422" s="88" t="s">
        <v>35</v>
      </c>
      <c r="P422" s="88" t="s">
        <v>126</v>
      </c>
      <c r="Q422" s="88" t="s">
        <v>127</v>
      </c>
      <c r="R422" s="89">
        <v>0.70289999999999997</v>
      </c>
      <c r="S422" s="89">
        <v>14.0581</v>
      </c>
      <c r="T422" s="87">
        <v>1</v>
      </c>
      <c r="U422" s="88" t="s">
        <v>63</v>
      </c>
      <c r="V422" s="88" t="s">
        <v>120</v>
      </c>
      <c r="W422" s="90">
        <v>665</v>
      </c>
      <c r="X422" s="90">
        <v>1057</v>
      </c>
      <c r="Y422" s="91">
        <v>46153.667529745369</v>
      </c>
      <c r="Z422" s="92">
        <v>46156</v>
      </c>
      <c r="AA422" s="93"/>
      <c r="AB422" s="93"/>
      <c r="AC422" s="93"/>
      <c r="AD422" s="93"/>
      <c r="AE422" s="93"/>
      <c r="AF422" s="93"/>
      <c r="AG422" s="93"/>
      <c r="AH422" s="93"/>
      <c r="AI422" s="94" t="s">
        <v>40</v>
      </c>
      <c r="AJ422" s="94" t="s">
        <v>40</v>
      </c>
      <c r="AK422" s="94" t="s">
        <v>40</v>
      </c>
      <c r="AL422" s="93"/>
      <c r="AM422" s="93"/>
      <c r="AN422" s="94" t="s">
        <v>40</v>
      </c>
      <c r="AO422" s="94" t="s">
        <v>40</v>
      </c>
      <c r="AP422" s="94" t="s">
        <v>40</v>
      </c>
      <c r="AQ422" s="94" t="s">
        <v>40</v>
      </c>
      <c r="AR422" s="93"/>
    </row>
    <row r="423" spans="1:44">
      <c r="A423" t="str">
        <f>VLOOKUP(Q423,'Rotas x Madrugada'!A:C,2,0)</f>
        <v>D</v>
      </c>
      <c r="B423" t="str">
        <f>VLOOKUP(Q423,'Rotas x Madrugada'!A:C,3,0)</f>
        <v>Dep.</v>
      </c>
      <c r="D423" s="19">
        <f t="shared" si="12"/>
        <v>46158</v>
      </c>
      <c r="E423" s="19">
        <f>IF(A423="RETIRA",Z423,VLOOKUP(Q423,'Rotas x Madrugada'!A:D,4,0))</f>
        <v>46147</v>
      </c>
      <c r="F423" s="19">
        <f>IF(A423="RETIRA",Z423,Z423+2)</f>
        <v>46158</v>
      </c>
      <c r="G423" s="19" t="str">
        <f>CONCATENATE(U423,"-",V423)</f>
        <v>INC08-TE12</v>
      </c>
      <c r="H423" s="19" t="str">
        <f t="shared" ca="1" si="13"/>
        <v>URGENTE</v>
      </c>
      <c r="I423" s="46">
        <f ca="1">Z423-$B$1</f>
        <v>-1</v>
      </c>
      <c r="J423" s="46">
        <f>VLOOKUP(G423,'D. Produção'!A:B,2,)</f>
        <v>2</v>
      </c>
      <c r="K423" s="95">
        <v>335793</v>
      </c>
      <c r="L423" s="96" t="s">
        <v>82</v>
      </c>
      <c r="M423" s="95">
        <v>4</v>
      </c>
      <c r="N423" s="95">
        <v>5455050</v>
      </c>
      <c r="O423" s="96" t="s">
        <v>35</v>
      </c>
      <c r="P423" s="96" t="s">
        <v>126</v>
      </c>
      <c r="Q423" s="96" t="s">
        <v>127</v>
      </c>
      <c r="R423" s="97">
        <v>0.70289999999999997</v>
      </c>
      <c r="S423" s="97">
        <v>14.0581</v>
      </c>
      <c r="T423" s="95">
        <v>1</v>
      </c>
      <c r="U423" s="96" t="s">
        <v>63</v>
      </c>
      <c r="V423" s="96" t="s">
        <v>120</v>
      </c>
      <c r="W423" s="98">
        <v>665</v>
      </c>
      <c r="X423" s="98">
        <v>1057</v>
      </c>
      <c r="Y423" s="99">
        <v>46153.667529745369</v>
      </c>
      <c r="Z423" s="100">
        <v>46156</v>
      </c>
      <c r="AA423" s="101"/>
      <c r="AB423" s="101"/>
      <c r="AC423" s="101"/>
      <c r="AD423" s="101"/>
      <c r="AE423" s="101"/>
      <c r="AF423" s="101"/>
      <c r="AG423" s="101"/>
      <c r="AH423" s="101"/>
      <c r="AI423" s="102" t="s">
        <v>40</v>
      </c>
      <c r="AJ423" s="102" t="s">
        <v>40</v>
      </c>
      <c r="AK423" s="102" t="s">
        <v>40</v>
      </c>
      <c r="AL423" s="101"/>
      <c r="AM423" s="101"/>
      <c r="AN423" s="102" t="s">
        <v>40</v>
      </c>
      <c r="AO423" s="102" t="s">
        <v>40</v>
      </c>
      <c r="AP423" s="102" t="s">
        <v>40</v>
      </c>
      <c r="AQ423" s="102" t="s">
        <v>40</v>
      </c>
      <c r="AR423" s="101"/>
    </row>
    <row r="424" spans="1:44">
      <c r="A424" t="str">
        <f>VLOOKUP(Q424,'Rotas x Madrugada'!A:C,2,0)</f>
        <v>D</v>
      </c>
      <c r="B424" t="str">
        <f>VLOOKUP(Q424,'Rotas x Madrugada'!A:C,3,0)</f>
        <v>Dep.</v>
      </c>
      <c r="D424" s="19">
        <f t="shared" si="12"/>
        <v>46158</v>
      </c>
      <c r="E424" s="19">
        <f>IF(A424="RETIRA",Z424,VLOOKUP(Q424,'Rotas x Madrugada'!A:D,4,0))</f>
        <v>46147</v>
      </c>
      <c r="F424" s="19">
        <f>IF(A424="RETIRA",Z424,Z424+2)</f>
        <v>46158</v>
      </c>
      <c r="G424" s="19" t="str">
        <f>CONCATENATE(U424,"-",V424)</f>
        <v>FUM08-TE12</v>
      </c>
      <c r="H424" s="19" t="str">
        <f t="shared" ca="1" si="13"/>
        <v>URGENTE</v>
      </c>
      <c r="I424" s="46">
        <f ca="1">Z424-$B$1</f>
        <v>-1</v>
      </c>
      <c r="J424" s="46">
        <f>VLOOKUP(G424,'D. Produção'!A:B,2,)</f>
        <v>2</v>
      </c>
      <c r="K424" s="87">
        <v>335795</v>
      </c>
      <c r="L424" s="88" t="s">
        <v>78</v>
      </c>
      <c r="M424" s="87">
        <v>1</v>
      </c>
      <c r="N424" s="87">
        <v>5455052</v>
      </c>
      <c r="O424" s="88" t="s">
        <v>35</v>
      </c>
      <c r="P424" s="88" t="s">
        <v>126</v>
      </c>
      <c r="Q424" s="88" t="s">
        <v>127</v>
      </c>
      <c r="R424" s="89">
        <v>1.222</v>
      </c>
      <c r="S424" s="89">
        <v>24.44</v>
      </c>
      <c r="T424" s="87">
        <v>1</v>
      </c>
      <c r="U424" s="88" t="s">
        <v>254</v>
      </c>
      <c r="V424" s="88" t="s">
        <v>120</v>
      </c>
      <c r="W424" s="90">
        <v>650</v>
      </c>
      <c r="X424" s="90">
        <v>1880</v>
      </c>
      <c r="Y424" s="91">
        <v>46153.68943515046</v>
      </c>
      <c r="Z424" s="92">
        <v>46156</v>
      </c>
      <c r="AA424" s="93"/>
      <c r="AB424" s="93"/>
      <c r="AC424" s="93"/>
      <c r="AD424" s="93"/>
      <c r="AE424" s="93"/>
      <c r="AF424" s="93"/>
      <c r="AG424" s="93"/>
      <c r="AH424" s="93"/>
      <c r="AI424" s="94" t="s">
        <v>40</v>
      </c>
      <c r="AJ424" s="94" t="s">
        <v>40</v>
      </c>
      <c r="AK424" s="94" t="s">
        <v>40</v>
      </c>
      <c r="AL424" s="93"/>
      <c r="AM424" s="93"/>
      <c r="AN424" s="94" t="s">
        <v>40</v>
      </c>
      <c r="AO424" s="94" t="s">
        <v>40</v>
      </c>
      <c r="AP424" s="94" t="s">
        <v>40</v>
      </c>
      <c r="AQ424" s="94" t="s">
        <v>40</v>
      </c>
      <c r="AR424" s="93"/>
    </row>
    <row r="425" spans="1:44">
      <c r="A425" t="str">
        <f>VLOOKUP(Q425,'Rotas x Madrugada'!A:C,2,0)</f>
        <v>D</v>
      </c>
      <c r="B425" t="str">
        <f>VLOOKUP(Q425,'Rotas x Madrugada'!A:C,3,0)</f>
        <v>Dep.</v>
      </c>
      <c r="D425" s="19">
        <f t="shared" si="12"/>
        <v>46158</v>
      </c>
      <c r="E425" s="19">
        <f>IF(A425="RETIRA",Z425,VLOOKUP(Q425,'Rotas x Madrugada'!A:D,4,0))</f>
        <v>46147</v>
      </c>
      <c r="F425" s="19">
        <f>IF(A425="RETIRA",Z425,Z425+2)</f>
        <v>46158</v>
      </c>
      <c r="G425" s="19" t="str">
        <f>CONCATENATE(U425,"-",V425)</f>
        <v>FUM08-TF</v>
      </c>
      <c r="H425" s="19" t="str">
        <f t="shared" ca="1" si="13"/>
        <v>URGENTE</v>
      </c>
      <c r="I425" s="46">
        <f ca="1">Z425-$B$1</f>
        <v>-1</v>
      </c>
      <c r="J425" s="46">
        <f>VLOOKUP(G425,'D. Produção'!A:B,2,)</f>
        <v>2</v>
      </c>
      <c r="K425" s="95">
        <v>335795</v>
      </c>
      <c r="L425" s="96" t="s">
        <v>80</v>
      </c>
      <c r="M425" s="95">
        <v>2</v>
      </c>
      <c r="N425" s="95">
        <v>5455053</v>
      </c>
      <c r="O425" s="96" t="s">
        <v>35</v>
      </c>
      <c r="P425" s="96" t="s">
        <v>126</v>
      </c>
      <c r="Q425" s="96" t="s">
        <v>127</v>
      </c>
      <c r="R425" s="97">
        <v>1.1992</v>
      </c>
      <c r="S425" s="97">
        <v>23.984999999999999</v>
      </c>
      <c r="T425" s="95">
        <v>1</v>
      </c>
      <c r="U425" s="96" t="s">
        <v>254</v>
      </c>
      <c r="V425" s="96" t="s">
        <v>96</v>
      </c>
      <c r="W425" s="98">
        <v>650</v>
      </c>
      <c r="X425" s="98">
        <v>1845</v>
      </c>
      <c r="Y425" s="99">
        <v>46153.68943515046</v>
      </c>
      <c r="Z425" s="100">
        <v>46156</v>
      </c>
      <c r="AA425" s="101"/>
      <c r="AB425" s="101"/>
      <c r="AC425" s="101"/>
      <c r="AD425" s="101"/>
      <c r="AE425" s="102" t="s">
        <v>40</v>
      </c>
      <c r="AF425" s="102" t="s">
        <v>40</v>
      </c>
      <c r="AG425" s="102" t="s">
        <v>40</v>
      </c>
      <c r="AH425" s="102" t="s">
        <v>40</v>
      </c>
      <c r="AI425" s="102" t="s">
        <v>40</v>
      </c>
      <c r="AJ425" s="102" t="s">
        <v>40</v>
      </c>
      <c r="AK425" s="102" t="s">
        <v>40</v>
      </c>
      <c r="AL425" s="101"/>
      <c r="AM425" s="101"/>
      <c r="AN425" s="102" t="s">
        <v>40</v>
      </c>
      <c r="AO425" s="102" t="s">
        <v>40</v>
      </c>
      <c r="AP425" s="102" t="s">
        <v>40</v>
      </c>
      <c r="AQ425" s="102" t="s">
        <v>40</v>
      </c>
      <c r="AR425" s="101"/>
    </row>
    <row r="426" spans="1:44" ht="21">
      <c r="A426" t="str">
        <f>VLOOKUP(Q426,'Rotas x Madrugada'!A:C,2,0)</f>
        <v>Retira</v>
      </c>
      <c r="B426" t="str">
        <f>VLOOKUP(Q426,'Rotas x Madrugada'!A:C,3,0)</f>
        <v>Não</v>
      </c>
      <c r="D426" s="19">
        <f t="shared" si="12"/>
        <v>46156</v>
      </c>
      <c r="E426" s="19">
        <f>IF(A426="RETIRA",Z426,VLOOKUP(Q426,'Rotas x Madrugada'!A:D,4,0))</f>
        <v>46156</v>
      </c>
      <c r="F426" s="19">
        <f>IF(A426="RETIRA",Z426,Z426+2)</f>
        <v>46156</v>
      </c>
      <c r="G426" s="19" t="str">
        <f>CONCATENATE(U426,"-",V426)</f>
        <v>INC08-TEJ</v>
      </c>
      <c r="H426" s="19" t="e">
        <f t="shared" ca="1" si="13"/>
        <v>#N/A</v>
      </c>
      <c r="I426" s="46">
        <f ca="1">Z426-$B$1</f>
        <v>-1</v>
      </c>
      <c r="J426" s="46" t="e">
        <f>VLOOKUP(G426,'D. Produção'!A:B,2,)</f>
        <v>#N/A</v>
      </c>
      <c r="K426" s="87">
        <v>336081</v>
      </c>
      <c r="L426" s="88" t="s">
        <v>214</v>
      </c>
      <c r="M426" s="87">
        <v>4</v>
      </c>
      <c r="N426" s="87">
        <v>5457310</v>
      </c>
      <c r="O426" s="88" t="s">
        <v>35</v>
      </c>
      <c r="P426" s="88" t="s">
        <v>259</v>
      </c>
      <c r="Q426" s="88" t="s">
        <v>62</v>
      </c>
      <c r="R426" s="89">
        <v>4.41</v>
      </c>
      <c r="S426" s="89">
        <v>88.2</v>
      </c>
      <c r="T426" s="87">
        <v>1</v>
      </c>
      <c r="U426" s="88" t="s">
        <v>63</v>
      </c>
      <c r="V426" s="88" t="s">
        <v>698</v>
      </c>
      <c r="W426" s="90">
        <v>3500</v>
      </c>
      <c r="X426" s="90">
        <v>1260</v>
      </c>
      <c r="Y426" s="91">
        <v>46154.673348993056</v>
      </c>
      <c r="Z426" s="92">
        <v>46156</v>
      </c>
      <c r="AA426" s="93"/>
      <c r="AB426" s="93"/>
      <c r="AC426" s="93"/>
      <c r="AD426" s="93"/>
      <c r="AE426" s="93"/>
      <c r="AF426" s="93"/>
      <c r="AG426" s="93"/>
      <c r="AH426" s="93"/>
      <c r="AI426" s="94" t="s">
        <v>40</v>
      </c>
      <c r="AJ426" s="94" t="s">
        <v>40</v>
      </c>
      <c r="AK426" s="94" t="s">
        <v>40</v>
      </c>
      <c r="AL426" s="93"/>
      <c r="AM426" s="93"/>
      <c r="AN426" s="94" t="s">
        <v>40</v>
      </c>
      <c r="AO426" s="94" t="s">
        <v>40</v>
      </c>
      <c r="AP426" s="94" t="s">
        <v>40</v>
      </c>
      <c r="AQ426" s="94" t="s">
        <v>40</v>
      </c>
      <c r="AR426" s="91">
        <v>46157.374384571762</v>
      </c>
    </row>
    <row r="427" spans="1:44" ht="31.5">
      <c r="A427" t="str">
        <f>VLOOKUP(Q427,'Rotas x Madrugada'!A:C,2,0)</f>
        <v>I</v>
      </c>
      <c r="B427" t="str">
        <f>VLOOKUP(Q427,'Rotas x Madrugada'!A:C,3,0)</f>
        <v>Não</v>
      </c>
      <c r="D427" s="19">
        <f t="shared" si="12"/>
        <v>46158</v>
      </c>
      <c r="E427" s="19">
        <f>IF(A427="RETIRA",Z427,VLOOKUP(Q427,'Rotas x Madrugada'!A:D,4,0))</f>
        <v>46147</v>
      </c>
      <c r="F427" s="19">
        <f>IF(A427="RETIRA",Z427,Z427+2)</f>
        <v>46158</v>
      </c>
      <c r="G427" s="19" t="str">
        <f>CONCATENATE(U427,"-",V427)</f>
        <v>INC08-TF</v>
      </c>
      <c r="H427" s="19" t="str">
        <f t="shared" ca="1" si="13"/>
        <v>URGENTE</v>
      </c>
      <c r="I427" s="46">
        <f ca="1">Z427-$B$1</f>
        <v>-1</v>
      </c>
      <c r="J427" s="46">
        <f>VLOOKUP(G427,'D. Produção'!A:B,2,)</f>
        <v>2</v>
      </c>
      <c r="K427" s="95">
        <v>336125</v>
      </c>
      <c r="L427" s="96" t="s">
        <v>61</v>
      </c>
      <c r="M427" s="95">
        <v>1</v>
      </c>
      <c r="N427" s="95">
        <v>5457833</v>
      </c>
      <c r="O427" s="96" t="s">
        <v>35</v>
      </c>
      <c r="P427" s="96" t="s">
        <v>467</v>
      </c>
      <c r="Q427" s="96" t="s">
        <v>130</v>
      </c>
      <c r="R427" s="97">
        <v>1.6931</v>
      </c>
      <c r="S427" s="97">
        <v>33.862699999999997</v>
      </c>
      <c r="T427" s="95">
        <v>1</v>
      </c>
      <c r="U427" s="96" t="s">
        <v>63</v>
      </c>
      <c r="V427" s="96" t="s">
        <v>96</v>
      </c>
      <c r="W427" s="98">
        <v>712</v>
      </c>
      <c r="X427" s="98">
        <v>2378</v>
      </c>
      <c r="Y427" s="99">
        <v>46154.722098576392</v>
      </c>
      <c r="Z427" s="100">
        <v>46156</v>
      </c>
      <c r="AA427" s="101"/>
      <c r="AB427" s="101"/>
      <c r="AC427" s="101"/>
      <c r="AD427" s="101"/>
      <c r="AE427" s="102" t="s">
        <v>40</v>
      </c>
      <c r="AF427" s="102" t="s">
        <v>40</v>
      </c>
      <c r="AG427" s="102" t="s">
        <v>40</v>
      </c>
      <c r="AH427" s="102" t="s">
        <v>40</v>
      </c>
      <c r="AI427" s="102" t="s">
        <v>40</v>
      </c>
      <c r="AJ427" s="102" t="s">
        <v>40</v>
      </c>
      <c r="AK427" s="102" t="s">
        <v>40</v>
      </c>
      <c r="AL427" s="101"/>
      <c r="AM427" s="101"/>
      <c r="AN427" s="102" t="s">
        <v>40</v>
      </c>
      <c r="AO427" s="102" t="s">
        <v>40</v>
      </c>
      <c r="AP427" s="102" t="s">
        <v>40</v>
      </c>
      <c r="AQ427" s="102" t="s">
        <v>40</v>
      </c>
      <c r="AR427" s="101"/>
    </row>
    <row r="428" spans="1:44" ht="31.5">
      <c r="A428" t="str">
        <f>VLOOKUP(Q428,'Rotas x Madrugada'!A:C,2,0)</f>
        <v>I</v>
      </c>
      <c r="B428" t="str">
        <f>VLOOKUP(Q428,'Rotas x Madrugada'!A:C,3,0)</f>
        <v>Não</v>
      </c>
      <c r="D428" s="19">
        <f t="shared" si="12"/>
        <v>46158</v>
      </c>
      <c r="E428" s="19">
        <f>IF(A428="RETIRA",Z428,VLOOKUP(Q428,'Rotas x Madrugada'!A:D,4,0))</f>
        <v>46147</v>
      </c>
      <c r="F428" s="19">
        <f>IF(A428="RETIRA",Z428,Z428+2)</f>
        <v>46158</v>
      </c>
      <c r="G428" s="19" t="str">
        <f>CONCATENATE(U428,"-",V428)</f>
        <v>INC08-TF</v>
      </c>
      <c r="H428" s="19" t="str">
        <f t="shared" ca="1" si="13"/>
        <v>URGENTE</v>
      </c>
      <c r="I428" s="46">
        <f ca="1">Z428-$B$1</f>
        <v>-1</v>
      </c>
      <c r="J428" s="46">
        <f>VLOOKUP(G428,'D. Produção'!A:B,2,)</f>
        <v>2</v>
      </c>
      <c r="K428" s="87">
        <v>336125</v>
      </c>
      <c r="L428" s="88" t="s">
        <v>121</v>
      </c>
      <c r="M428" s="87">
        <v>2</v>
      </c>
      <c r="N428" s="87">
        <v>5457834</v>
      </c>
      <c r="O428" s="88" t="s">
        <v>35</v>
      </c>
      <c r="P428" s="88" t="s">
        <v>467</v>
      </c>
      <c r="Q428" s="88" t="s">
        <v>130</v>
      </c>
      <c r="R428" s="89">
        <v>1.6931</v>
      </c>
      <c r="S428" s="89">
        <v>33.862699999999997</v>
      </c>
      <c r="T428" s="87">
        <v>1</v>
      </c>
      <c r="U428" s="88" t="s">
        <v>63</v>
      </c>
      <c r="V428" s="88" t="s">
        <v>96</v>
      </c>
      <c r="W428" s="90">
        <v>712</v>
      </c>
      <c r="X428" s="90">
        <v>2378</v>
      </c>
      <c r="Y428" s="91">
        <v>46154.722098576392</v>
      </c>
      <c r="Z428" s="92">
        <v>46156</v>
      </c>
      <c r="AA428" s="93"/>
      <c r="AB428" s="93"/>
      <c r="AC428" s="93"/>
      <c r="AD428" s="93"/>
      <c r="AE428" s="94" t="s">
        <v>40</v>
      </c>
      <c r="AF428" s="94" t="s">
        <v>40</v>
      </c>
      <c r="AG428" s="94" t="s">
        <v>40</v>
      </c>
      <c r="AH428" s="94" t="s">
        <v>40</v>
      </c>
      <c r="AI428" s="94" t="s">
        <v>40</v>
      </c>
      <c r="AJ428" s="94" t="s">
        <v>40</v>
      </c>
      <c r="AK428" s="94" t="s">
        <v>40</v>
      </c>
      <c r="AL428" s="93"/>
      <c r="AM428" s="93"/>
      <c r="AN428" s="94" t="s">
        <v>40</v>
      </c>
      <c r="AO428" s="94" t="s">
        <v>40</v>
      </c>
      <c r="AP428" s="94" t="s">
        <v>40</v>
      </c>
      <c r="AQ428" s="94" t="s">
        <v>40</v>
      </c>
      <c r="AR428" s="93"/>
    </row>
    <row r="429" spans="1:44" ht="31.5">
      <c r="A429" t="str">
        <f>VLOOKUP(Q429,'Rotas x Madrugada'!A:C,2,0)</f>
        <v>I</v>
      </c>
      <c r="B429" t="str">
        <f>VLOOKUP(Q429,'Rotas x Madrugada'!A:C,3,0)</f>
        <v>Não</v>
      </c>
      <c r="D429" s="19">
        <f t="shared" si="12"/>
        <v>46158</v>
      </c>
      <c r="E429" s="19">
        <f>IF(A429="RETIRA",Z429,VLOOKUP(Q429,'Rotas x Madrugada'!A:D,4,0))</f>
        <v>46147</v>
      </c>
      <c r="F429" s="19">
        <f>IF(A429="RETIRA",Z429,Z429+2)</f>
        <v>46158</v>
      </c>
      <c r="G429" s="19" t="str">
        <f>CONCATENATE(U429,"-",V429)</f>
        <v>INC08-TF</v>
      </c>
      <c r="H429" s="19" t="str">
        <f t="shared" ca="1" si="13"/>
        <v>URGENTE</v>
      </c>
      <c r="I429" s="46">
        <f ca="1">Z429-$B$1</f>
        <v>-1</v>
      </c>
      <c r="J429" s="46">
        <f>VLOOKUP(G429,'D. Produção'!A:B,2,)</f>
        <v>2</v>
      </c>
      <c r="K429" s="95">
        <v>336125</v>
      </c>
      <c r="L429" s="96" t="s">
        <v>143</v>
      </c>
      <c r="M429" s="95">
        <v>3</v>
      </c>
      <c r="N429" s="95">
        <v>5457835</v>
      </c>
      <c r="O429" s="96" t="s">
        <v>35</v>
      </c>
      <c r="P429" s="96" t="s">
        <v>467</v>
      </c>
      <c r="Q429" s="96" t="s">
        <v>130</v>
      </c>
      <c r="R429" s="97">
        <v>2.0356000000000001</v>
      </c>
      <c r="S429" s="97">
        <v>40.712400000000002</v>
      </c>
      <c r="T429" s="95">
        <v>1</v>
      </c>
      <c r="U429" s="96" t="s">
        <v>63</v>
      </c>
      <c r="V429" s="96" t="s">
        <v>96</v>
      </c>
      <c r="W429" s="98">
        <v>774</v>
      </c>
      <c r="X429" s="98">
        <v>2630</v>
      </c>
      <c r="Y429" s="99">
        <v>46154.722098576392</v>
      </c>
      <c r="Z429" s="100">
        <v>46156</v>
      </c>
      <c r="AA429" s="101"/>
      <c r="AB429" s="101"/>
      <c r="AC429" s="101"/>
      <c r="AD429" s="101"/>
      <c r="AE429" s="102" t="s">
        <v>40</v>
      </c>
      <c r="AF429" s="102" t="s">
        <v>40</v>
      </c>
      <c r="AG429" s="102" t="s">
        <v>40</v>
      </c>
      <c r="AH429" s="102" t="s">
        <v>40</v>
      </c>
      <c r="AI429" s="102" t="s">
        <v>40</v>
      </c>
      <c r="AJ429" s="102" t="s">
        <v>40</v>
      </c>
      <c r="AK429" s="102" t="s">
        <v>40</v>
      </c>
      <c r="AL429" s="101"/>
      <c r="AM429" s="101"/>
      <c r="AN429" s="102" t="s">
        <v>40</v>
      </c>
      <c r="AO429" s="102" t="s">
        <v>40</v>
      </c>
      <c r="AP429" s="102" t="s">
        <v>40</v>
      </c>
      <c r="AQ429" s="102" t="s">
        <v>40</v>
      </c>
      <c r="AR429" s="101"/>
    </row>
    <row r="430" spans="1:44" ht="31.5">
      <c r="A430" t="str">
        <f>VLOOKUP(Q430,'Rotas x Madrugada'!A:C,2,0)</f>
        <v>I</v>
      </c>
      <c r="B430" t="str">
        <f>VLOOKUP(Q430,'Rotas x Madrugada'!A:C,3,0)</f>
        <v>Não</v>
      </c>
      <c r="D430" s="19">
        <f t="shared" si="12"/>
        <v>46158</v>
      </c>
      <c r="E430" s="19">
        <f>IF(A430="RETIRA",Z430,VLOOKUP(Q430,'Rotas x Madrugada'!A:D,4,0))</f>
        <v>46147</v>
      </c>
      <c r="F430" s="19">
        <f>IF(A430="RETIRA",Z430,Z430+2)</f>
        <v>46158</v>
      </c>
      <c r="G430" s="19" t="str">
        <f>CONCATENATE(U430,"-",V430)</f>
        <v>INC08-TF</v>
      </c>
      <c r="H430" s="19" t="str">
        <f t="shared" ca="1" si="13"/>
        <v>URGENTE</v>
      </c>
      <c r="I430" s="46">
        <f ca="1">Z430-$B$1</f>
        <v>-1</v>
      </c>
      <c r="J430" s="46">
        <f>VLOOKUP(G430,'D. Produção'!A:B,2,)</f>
        <v>2</v>
      </c>
      <c r="K430" s="87">
        <v>336125</v>
      </c>
      <c r="L430" s="88" t="s">
        <v>132</v>
      </c>
      <c r="M430" s="87">
        <v>4</v>
      </c>
      <c r="N430" s="87">
        <v>5457836</v>
      </c>
      <c r="O430" s="88" t="s">
        <v>35</v>
      </c>
      <c r="P430" s="88" t="s">
        <v>467</v>
      </c>
      <c r="Q430" s="88" t="s">
        <v>130</v>
      </c>
      <c r="R430" s="89">
        <v>2.0356000000000001</v>
      </c>
      <c r="S430" s="89">
        <v>40.712400000000002</v>
      </c>
      <c r="T430" s="87">
        <v>1</v>
      </c>
      <c r="U430" s="88" t="s">
        <v>63</v>
      </c>
      <c r="V430" s="88" t="s">
        <v>96</v>
      </c>
      <c r="W430" s="90">
        <v>774</v>
      </c>
      <c r="X430" s="90">
        <v>2630</v>
      </c>
      <c r="Y430" s="91">
        <v>46154.722098576392</v>
      </c>
      <c r="Z430" s="92">
        <v>46156</v>
      </c>
      <c r="AA430" s="93"/>
      <c r="AB430" s="93"/>
      <c r="AC430" s="93"/>
      <c r="AD430" s="93"/>
      <c r="AE430" s="94" t="s">
        <v>40</v>
      </c>
      <c r="AF430" s="94" t="s">
        <v>40</v>
      </c>
      <c r="AG430" s="94" t="s">
        <v>40</v>
      </c>
      <c r="AH430" s="94" t="s">
        <v>40</v>
      </c>
      <c r="AI430" s="94" t="s">
        <v>40</v>
      </c>
      <c r="AJ430" s="94" t="s">
        <v>40</v>
      </c>
      <c r="AK430" s="94" t="s">
        <v>40</v>
      </c>
      <c r="AL430" s="93"/>
      <c r="AM430" s="93"/>
      <c r="AN430" s="94" t="s">
        <v>40</v>
      </c>
      <c r="AO430" s="94" t="s">
        <v>40</v>
      </c>
      <c r="AP430" s="94" t="s">
        <v>40</v>
      </c>
      <c r="AQ430" s="94" t="s">
        <v>40</v>
      </c>
      <c r="AR430" s="93"/>
    </row>
    <row r="431" spans="1:44" ht="21">
      <c r="A431" t="str">
        <f>VLOOKUP(Q431,'Rotas x Madrugada'!A:C,2,0)</f>
        <v>NL</v>
      </c>
      <c r="B431" t="str">
        <f>VLOOKUP(Q431,'Rotas x Madrugada'!A:C,3,0)</f>
        <v>Não</v>
      </c>
      <c r="D431" s="19">
        <f t="shared" si="12"/>
        <v>46158</v>
      </c>
      <c r="E431" s="19">
        <f>IF(A431="RETIRA",Z431,VLOOKUP(Q431,'Rotas x Madrugada'!A:D,4,0))</f>
        <v>46146</v>
      </c>
      <c r="F431" s="19">
        <f>IF(A431="RETIRA",Z431,Z431+2)</f>
        <v>46158</v>
      </c>
      <c r="G431" s="19" t="str">
        <f>CONCATENATE(U431,"-",V431)</f>
        <v>INC06-TF</v>
      </c>
      <c r="H431" s="19" t="str">
        <f t="shared" ca="1" si="13"/>
        <v>URGENTE</v>
      </c>
      <c r="I431" s="46">
        <f ca="1">Z431-$B$1</f>
        <v>-1</v>
      </c>
      <c r="J431" s="46">
        <f>VLOOKUP(G431,'D. Produção'!A:B,2,)</f>
        <v>2</v>
      </c>
      <c r="K431" s="95">
        <v>336514</v>
      </c>
      <c r="L431" s="96" t="s">
        <v>61</v>
      </c>
      <c r="M431" s="95">
        <v>1</v>
      </c>
      <c r="N431" s="95">
        <v>5460712</v>
      </c>
      <c r="O431" s="96" t="s">
        <v>35</v>
      </c>
      <c r="P431" s="96" t="s">
        <v>616</v>
      </c>
      <c r="Q431" s="96" t="s">
        <v>140</v>
      </c>
      <c r="R431" s="97">
        <v>0.79269999999999996</v>
      </c>
      <c r="S431" s="97">
        <v>11.8912</v>
      </c>
      <c r="T431" s="95">
        <v>1</v>
      </c>
      <c r="U431" s="96" t="s">
        <v>185</v>
      </c>
      <c r="V431" s="96" t="s">
        <v>96</v>
      </c>
      <c r="W431" s="98">
        <v>1050</v>
      </c>
      <c r="X431" s="98">
        <v>755</v>
      </c>
      <c r="Y431" s="99">
        <v>46156.408339120368</v>
      </c>
      <c r="Z431" s="100">
        <v>46156</v>
      </c>
      <c r="AA431" s="101"/>
      <c r="AB431" s="101"/>
      <c r="AC431" s="101"/>
      <c r="AD431" s="101"/>
      <c r="AE431" s="102" t="s">
        <v>40</v>
      </c>
      <c r="AF431" s="102" t="s">
        <v>40</v>
      </c>
      <c r="AG431" s="102" t="s">
        <v>40</v>
      </c>
      <c r="AH431" s="102" t="s">
        <v>40</v>
      </c>
      <c r="AI431" s="102" t="s">
        <v>40</v>
      </c>
      <c r="AJ431" s="102" t="s">
        <v>40</v>
      </c>
      <c r="AK431" s="102" t="s">
        <v>40</v>
      </c>
      <c r="AL431" s="101"/>
      <c r="AM431" s="101"/>
      <c r="AN431" s="102" t="s">
        <v>40</v>
      </c>
      <c r="AO431" s="102" t="s">
        <v>40</v>
      </c>
      <c r="AP431" s="102" t="s">
        <v>40</v>
      </c>
      <c r="AQ431" s="102" t="s">
        <v>40</v>
      </c>
      <c r="AR431" s="101"/>
    </row>
    <row r="432" spans="1:44" ht="21">
      <c r="A432" t="str">
        <f>VLOOKUP(Q432,'Rotas x Madrugada'!A:C,2,0)</f>
        <v>L</v>
      </c>
      <c r="B432" t="str">
        <f>VLOOKUP(Q432,'Rotas x Madrugada'!A:C,3,0)</f>
        <v>Não</v>
      </c>
      <c r="D432" s="19">
        <f t="shared" si="12"/>
        <v>46159</v>
      </c>
      <c r="E432" s="19">
        <f>IF(A432="RETIRA",Z432,VLOOKUP(Q432,'Rotas x Madrugada'!A:D,4,0))</f>
        <v>46149</v>
      </c>
      <c r="F432" s="19">
        <f>IF(A432="RETIRA",Z432,Z432+2)</f>
        <v>46159</v>
      </c>
      <c r="G432" s="19" t="str">
        <f>CONCATENATE(U432,"-",V432)</f>
        <v>INC06-TF</v>
      </c>
      <c r="H432" s="19" t="str">
        <f t="shared" ca="1" si="13"/>
        <v>URGENTE</v>
      </c>
      <c r="I432" s="46">
        <f ca="1">Z432-$B$1</f>
        <v>0</v>
      </c>
      <c r="J432" s="46">
        <f>VLOOKUP(G432,'D. Produção'!A:B,2,)</f>
        <v>2</v>
      </c>
      <c r="K432" s="87">
        <v>327730</v>
      </c>
      <c r="L432" s="88" t="s">
        <v>104</v>
      </c>
      <c r="M432" s="87">
        <v>13</v>
      </c>
      <c r="N432" s="87">
        <v>5388912</v>
      </c>
      <c r="O432" s="88" t="s">
        <v>35</v>
      </c>
      <c r="P432" s="88" t="s">
        <v>135</v>
      </c>
      <c r="Q432" s="88" t="s">
        <v>94</v>
      </c>
      <c r="R432" s="89">
        <v>2.1160999999999999</v>
      </c>
      <c r="S432" s="89">
        <v>31.741700000000002</v>
      </c>
      <c r="T432" s="87">
        <v>1</v>
      </c>
      <c r="U432" s="88" t="s">
        <v>185</v>
      </c>
      <c r="V432" s="88" t="s">
        <v>96</v>
      </c>
      <c r="W432" s="90">
        <v>1078</v>
      </c>
      <c r="X432" s="90">
        <v>1963</v>
      </c>
      <c r="Y432" s="91">
        <v>46119.572050925926</v>
      </c>
      <c r="Z432" s="92">
        <v>46157</v>
      </c>
      <c r="AA432" s="93"/>
      <c r="AB432" s="93"/>
      <c r="AC432" s="93"/>
      <c r="AD432" s="93"/>
      <c r="AE432" s="94" t="s">
        <v>40</v>
      </c>
      <c r="AF432" s="94" t="s">
        <v>40</v>
      </c>
      <c r="AG432" s="94" t="s">
        <v>40</v>
      </c>
      <c r="AH432" s="94" t="s">
        <v>40</v>
      </c>
      <c r="AI432" s="94" t="s">
        <v>40</v>
      </c>
      <c r="AJ432" s="94" t="s">
        <v>40</v>
      </c>
      <c r="AK432" s="94" t="s">
        <v>40</v>
      </c>
      <c r="AL432" s="93"/>
      <c r="AM432" s="93"/>
      <c r="AN432" s="94" t="s">
        <v>40</v>
      </c>
      <c r="AO432" s="94" t="s">
        <v>40</v>
      </c>
      <c r="AP432" s="94" t="s">
        <v>40</v>
      </c>
      <c r="AQ432" s="94" t="s">
        <v>40</v>
      </c>
      <c r="AR432" s="93"/>
    </row>
    <row r="433" spans="1:44" ht="21">
      <c r="A433" t="str">
        <f>VLOOKUP(Q433,'Rotas x Madrugada'!A:C,2,0)</f>
        <v>L</v>
      </c>
      <c r="B433" t="str">
        <f>VLOOKUP(Q433,'Rotas x Madrugada'!A:C,3,0)</f>
        <v>Não</v>
      </c>
      <c r="D433" s="19">
        <f t="shared" si="12"/>
        <v>46159</v>
      </c>
      <c r="E433" s="19">
        <f>IF(A433="RETIRA",Z433,VLOOKUP(Q433,'Rotas x Madrugada'!A:D,4,0))</f>
        <v>46149</v>
      </c>
      <c r="F433" s="19">
        <f>IF(A433="RETIRA",Z433,Z433+2)</f>
        <v>46159</v>
      </c>
      <c r="G433" s="19" t="str">
        <f>CONCATENATE(U433,"-",V433)</f>
        <v>INC06-TF</v>
      </c>
      <c r="H433" s="19" t="str">
        <f t="shared" ca="1" si="13"/>
        <v>URGENTE</v>
      </c>
      <c r="I433" s="46">
        <f ca="1">Z433-$B$1</f>
        <v>0</v>
      </c>
      <c r="J433" s="46">
        <f>VLOOKUP(G433,'D. Produção'!A:B,2,)</f>
        <v>2</v>
      </c>
      <c r="K433" s="95">
        <v>327730</v>
      </c>
      <c r="L433" s="96" t="s">
        <v>105</v>
      </c>
      <c r="M433" s="95">
        <v>14</v>
      </c>
      <c r="N433" s="95">
        <v>5388913</v>
      </c>
      <c r="O433" s="96" t="s">
        <v>35</v>
      </c>
      <c r="P433" s="96" t="s">
        <v>135</v>
      </c>
      <c r="Q433" s="96" t="s">
        <v>94</v>
      </c>
      <c r="R433" s="97">
        <v>2.1160999999999999</v>
      </c>
      <c r="S433" s="97">
        <v>31.741700000000002</v>
      </c>
      <c r="T433" s="95">
        <v>1</v>
      </c>
      <c r="U433" s="96" t="s">
        <v>185</v>
      </c>
      <c r="V433" s="96" t="s">
        <v>96</v>
      </c>
      <c r="W433" s="98">
        <v>1078</v>
      </c>
      <c r="X433" s="98">
        <v>1963</v>
      </c>
      <c r="Y433" s="99">
        <v>46119.572050925926</v>
      </c>
      <c r="Z433" s="100">
        <v>46157</v>
      </c>
      <c r="AA433" s="101"/>
      <c r="AB433" s="101"/>
      <c r="AC433" s="101"/>
      <c r="AD433" s="101"/>
      <c r="AE433" s="102" t="s">
        <v>40</v>
      </c>
      <c r="AF433" s="102" t="s">
        <v>40</v>
      </c>
      <c r="AG433" s="102" t="s">
        <v>40</v>
      </c>
      <c r="AH433" s="102" t="s">
        <v>40</v>
      </c>
      <c r="AI433" s="102" t="s">
        <v>40</v>
      </c>
      <c r="AJ433" s="102" t="s">
        <v>40</v>
      </c>
      <c r="AK433" s="102" t="s">
        <v>40</v>
      </c>
      <c r="AL433" s="101"/>
      <c r="AM433" s="101"/>
      <c r="AN433" s="102" t="s">
        <v>40</v>
      </c>
      <c r="AO433" s="102" t="s">
        <v>40</v>
      </c>
      <c r="AP433" s="102" t="s">
        <v>40</v>
      </c>
      <c r="AQ433" s="102" t="s">
        <v>40</v>
      </c>
      <c r="AR433" s="101"/>
    </row>
    <row r="434" spans="1:44" ht="21">
      <c r="A434" t="str">
        <f>VLOOKUP(Q434,'Rotas x Madrugada'!A:C,2,0)</f>
        <v>L</v>
      </c>
      <c r="B434" t="str">
        <f>VLOOKUP(Q434,'Rotas x Madrugada'!A:C,3,0)</f>
        <v>Não</v>
      </c>
      <c r="D434" s="19">
        <f t="shared" si="12"/>
        <v>46159</v>
      </c>
      <c r="E434" s="19">
        <f>IF(A434="RETIRA",Z434,VLOOKUP(Q434,'Rotas x Madrugada'!A:D,4,0))</f>
        <v>46149</v>
      </c>
      <c r="F434" s="19">
        <f>IF(A434="RETIRA",Z434,Z434+2)</f>
        <v>46159</v>
      </c>
      <c r="G434" s="19" t="str">
        <f>CONCATENATE(U434,"-",V434)</f>
        <v>INC06-TF</v>
      </c>
      <c r="H434" s="19" t="str">
        <f t="shared" ca="1" si="13"/>
        <v>URGENTE</v>
      </c>
      <c r="I434" s="46">
        <f ca="1">Z434-$B$1</f>
        <v>0</v>
      </c>
      <c r="J434" s="46">
        <f>VLOOKUP(G434,'D. Produção'!A:B,2,)</f>
        <v>2</v>
      </c>
      <c r="K434" s="87">
        <v>327730</v>
      </c>
      <c r="L434" s="88" t="s">
        <v>106</v>
      </c>
      <c r="M434" s="87">
        <v>15</v>
      </c>
      <c r="N434" s="87">
        <v>5388914</v>
      </c>
      <c r="O434" s="88" t="s">
        <v>35</v>
      </c>
      <c r="P434" s="88" t="s">
        <v>135</v>
      </c>
      <c r="Q434" s="88" t="s">
        <v>94</v>
      </c>
      <c r="R434" s="89">
        <v>2.1160999999999999</v>
      </c>
      <c r="S434" s="89">
        <v>31.741700000000002</v>
      </c>
      <c r="T434" s="87">
        <v>1</v>
      </c>
      <c r="U434" s="88" t="s">
        <v>185</v>
      </c>
      <c r="V434" s="88" t="s">
        <v>96</v>
      </c>
      <c r="W434" s="90">
        <v>1078</v>
      </c>
      <c r="X434" s="90">
        <v>1963</v>
      </c>
      <c r="Y434" s="91">
        <v>46119.572050925926</v>
      </c>
      <c r="Z434" s="92">
        <v>46157</v>
      </c>
      <c r="AA434" s="93"/>
      <c r="AB434" s="93"/>
      <c r="AC434" s="93"/>
      <c r="AD434" s="93"/>
      <c r="AE434" s="94" t="s">
        <v>40</v>
      </c>
      <c r="AF434" s="94" t="s">
        <v>40</v>
      </c>
      <c r="AG434" s="94" t="s">
        <v>40</v>
      </c>
      <c r="AH434" s="94" t="s">
        <v>40</v>
      </c>
      <c r="AI434" s="94" t="s">
        <v>40</v>
      </c>
      <c r="AJ434" s="94" t="s">
        <v>40</v>
      </c>
      <c r="AK434" s="94" t="s">
        <v>40</v>
      </c>
      <c r="AL434" s="93"/>
      <c r="AM434" s="93"/>
      <c r="AN434" s="94" t="s">
        <v>40</v>
      </c>
      <c r="AO434" s="94" t="s">
        <v>40</v>
      </c>
      <c r="AP434" s="94" t="s">
        <v>40</v>
      </c>
      <c r="AQ434" s="94" t="s">
        <v>40</v>
      </c>
      <c r="AR434" s="93"/>
    </row>
    <row r="435" spans="1:44" ht="21">
      <c r="A435" t="str">
        <f>VLOOKUP(Q435,'Rotas x Madrugada'!A:C,2,0)</f>
        <v>L</v>
      </c>
      <c r="B435" t="str">
        <f>VLOOKUP(Q435,'Rotas x Madrugada'!A:C,3,0)</f>
        <v>Não</v>
      </c>
      <c r="D435" s="19">
        <f t="shared" si="12"/>
        <v>46159</v>
      </c>
      <c r="E435" s="19">
        <f>IF(A435="RETIRA",Z435,VLOOKUP(Q435,'Rotas x Madrugada'!A:D,4,0))</f>
        <v>46149</v>
      </c>
      <c r="F435" s="19">
        <f>IF(A435="RETIRA",Z435,Z435+2)</f>
        <v>46159</v>
      </c>
      <c r="G435" s="19" t="str">
        <f>CONCATENATE(U435,"-",V435)</f>
        <v>INC06-TF</v>
      </c>
      <c r="H435" s="19" t="str">
        <f t="shared" ca="1" si="13"/>
        <v>URGENTE</v>
      </c>
      <c r="I435" s="46">
        <f ca="1">Z435-$B$1</f>
        <v>0</v>
      </c>
      <c r="J435" s="46">
        <f>VLOOKUP(G435,'D. Produção'!A:B,2,)</f>
        <v>2</v>
      </c>
      <c r="K435" s="95">
        <v>327730</v>
      </c>
      <c r="L435" s="96" t="s">
        <v>107</v>
      </c>
      <c r="M435" s="95">
        <v>16</v>
      </c>
      <c r="N435" s="95">
        <v>5388915</v>
      </c>
      <c r="O435" s="96" t="s">
        <v>35</v>
      </c>
      <c r="P435" s="96" t="s">
        <v>135</v>
      </c>
      <c r="Q435" s="96" t="s">
        <v>94</v>
      </c>
      <c r="R435" s="97">
        <v>2.1160999999999999</v>
      </c>
      <c r="S435" s="97">
        <v>31.741700000000002</v>
      </c>
      <c r="T435" s="95">
        <v>1</v>
      </c>
      <c r="U435" s="96" t="s">
        <v>185</v>
      </c>
      <c r="V435" s="96" t="s">
        <v>96</v>
      </c>
      <c r="W435" s="98">
        <v>1078</v>
      </c>
      <c r="X435" s="98">
        <v>1963</v>
      </c>
      <c r="Y435" s="99">
        <v>46119.572050925926</v>
      </c>
      <c r="Z435" s="100">
        <v>46157</v>
      </c>
      <c r="AA435" s="101"/>
      <c r="AB435" s="101"/>
      <c r="AC435" s="101"/>
      <c r="AD435" s="101"/>
      <c r="AE435" s="102" t="s">
        <v>40</v>
      </c>
      <c r="AF435" s="102" t="s">
        <v>40</v>
      </c>
      <c r="AG435" s="102" t="s">
        <v>40</v>
      </c>
      <c r="AH435" s="102" t="s">
        <v>40</v>
      </c>
      <c r="AI435" s="102" t="s">
        <v>40</v>
      </c>
      <c r="AJ435" s="102" t="s">
        <v>40</v>
      </c>
      <c r="AK435" s="102" t="s">
        <v>40</v>
      </c>
      <c r="AL435" s="101"/>
      <c r="AM435" s="101"/>
      <c r="AN435" s="102" t="s">
        <v>40</v>
      </c>
      <c r="AO435" s="102" t="s">
        <v>40</v>
      </c>
      <c r="AP435" s="102" t="s">
        <v>40</v>
      </c>
      <c r="AQ435" s="102" t="s">
        <v>40</v>
      </c>
      <c r="AR435" s="101"/>
    </row>
    <row r="436" spans="1:44" ht="21">
      <c r="A436" t="str">
        <f>VLOOKUP(Q436,'Rotas x Madrugada'!A:C,2,0)</f>
        <v>L</v>
      </c>
      <c r="B436" t="str">
        <f>VLOOKUP(Q436,'Rotas x Madrugada'!A:C,3,0)</f>
        <v>Não</v>
      </c>
      <c r="D436" s="19">
        <f t="shared" si="12"/>
        <v>46159</v>
      </c>
      <c r="E436" s="19">
        <f>IF(A436="RETIRA",Z436,VLOOKUP(Q436,'Rotas x Madrugada'!A:D,4,0))</f>
        <v>46149</v>
      </c>
      <c r="F436" s="19">
        <f>IF(A436="RETIRA",Z436,Z436+2)</f>
        <v>46159</v>
      </c>
      <c r="G436" s="19" t="str">
        <f>CONCATENATE(U436,"-",V436)</f>
        <v>INC06-TF</v>
      </c>
      <c r="H436" s="19" t="str">
        <f t="shared" ca="1" si="13"/>
        <v>URGENTE</v>
      </c>
      <c r="I436" s="46">
        <f ca="1">Z436-$B$1</f>
        <v>0</v>
      </c>
      <c r="J436" s="46">
        <f>VLOOKUP(G436,'D. Produção'!A:B,2,)</f>
        <v>2</v>
      </c>
      <c r="K436" s="87">
        <v>327730</v>
      </c>
      <c r="L436" s="88" t="s">
        <v>108</v>
      </c>
      <c r="M436" s="87">
        <v>17</v>
      </c>
      <c r="N436" s="87">
        <v>5388916</v>
      </c>
      <c r="O436" s="88" t="s">
        <v>35</v>
      </c>
      <c r="P436" s="88" t="s">
        <v>135</v>
      </c>
      <c r="Q436" s="88" t="s">
        <v>94</v>
      </c>
      <c r="R436" s="89">
        <v>2.1160999999999999</v>
      </c>
      <c r="S436" s="89">
        <v>31.741700000000002</v>
      </c>
      <c r="T436" s="87">
        <v>1</v>
      </c>
      <c r="U436" s="88" t="s">
        <v>185</v>
      </c>
      <c r="V436" s="88" t="s">
        <v>96</v>
      </c>
      <c r="W436" s="90">
        <v>1078</v>
      </c>
      <c r="X436" s="90">
        <v>1963</v>
      </c>
      <c r="Y436" s="91">
        <v>46119.572050925926</v>
      </c>
      <c r="Z436" s="92">
        <v>46157</v>
      </c>
      <c r="AA436" s="93"/>
      <c r="AB436" s="93"/>
      <c r="AC436" s="93"/>
      <c r="AD436" s="93"/>
      <c r="AE436" s="94" t="s">
        <v>40</v>
      </c>
      <c r="AF436" s="94" t="s">
        <v>40</v>
      </c>
      <c r="AG436" s="94" t="s">
        <v>40</v>
      </c>
      <c r="AH436" s="94" t="s">
        <v>40</v>
      </c>
      <c r="AI436" s="94" t="s">
        <v>40</v>
      </c>
      <c r="AJ436" s="94" t="s">
        <v>40</v>
      </c>
      <c r="AK436" s="94" t="s">
        <v>40</v>
      </c>
      <c r="AL436" s="93"/>
      <c r="AM436" s="93"/>
      <c r="AN436" s="94" t="s">
        <v>40</v>
      </c>
      <c r="AO436" s="94" t="s">
        <v>40</v>
      </c>
      <c r="AP436" s="94" t="s">
        <v>40</v>
      </c>
      <c r="AQ436" s="94" t="s">
        <v>40</v>
      </c>
      <c r="AR436" s="93"/>
    </row>
    <row r="437" spans="1:44" ht="21">
      <c r="A437" t="str">
        <f>VLOOKUP(Q437,'Rotas x Madrugada'!A:C,2,0)</f>
        <v>L</v>
      </c>
      <c r="B437" t="str">
        <f>VLOOKUP(Q437,'Rotas x Madrugada'!A:C,3,0)</f>
        <v>Não</v>
      </c>
      <c r="D437" s="19">
        <f t="shared" si="12"/>
        <v>46159</v>
      </c>
      <c r="E437" s="19">
        <f>IF(A437="RETIRA",Z437,VLOOKUP(Q437,'Rotas x Madrugada'!A:D,4,0))</f>
        <v>46149</v>
      </c>
      <c r="F437" s="19">
        <f>IF(A437="RETIRA",Z437,Z437+2)</f>
        <v>46159</v>
      </c>
      <c r="G437" s="19" t="str">
        <f>CONCATENATE(U437,"-",V437)</f>
        <v>INC06-TF</v>
      </c>
      <c r="H437" s="19" t="str">
        <f t="shared" ca="1" si="13"/>
        <v>URGENTE</v>
      </c>
      <c r="I437" s="46">
        <f ca="1">Z437-$B$1</f>
        <v>0</v>
      </c>
      <c r="J437" s="46">
        <f>VLOOKUP(G437,'D. Produção'!A:B,2,)</f>
        <v>2</v>
      </c>
      <c r="K437" s="95">
        <v>327730</v>
      </c>
      <c r="L437" s="96" t="s">
        <v>109</v>
      </c>
      <c r="M437" s="95">
        <v>18</v>
      </c>
      <c r="N437" s="95">
        <v>5388917</v>
      </c>
      <c r="O437" s="96" t="s">
        <v>35</v>
      </c>
      <c r="P437" s="96" t="s">
        <v>135</v>
      </c>
      <c r="Q437" s="96" t="s">
        <v>94</v>
      </c>
      <c r="R437" s="97">
        <v>2.1160999999999999</v>
      </c>
      <c r="S437" s="97">
        <v>31.741700000000002</v>
      </c>
      <c r="T437" s="95">
        <v>1</v>
      </c>
      <c r="U437" s="96" t="s">
        <v>185</v>
      </c>
      <c r="V437" s="96" t="s">
        <v>96</v>
      </c>
      <c r="W437" s="98">
        <v>1078</v>
      </c>
      <c r="X437" s="98">
        <v>1963</v>
      </c>
      <c r="Y437" s="99">
        <v>46119.572050925926</v>
      </c>
      <c r="Z437" s="100">
        <v>46157</v>
      </c>
      <c r="AA437" s="101"/>
      <c r="AB437" s="101"/>
      <c r="AC437" s="101"/>
      <c r="AD437" s="101"/>
      <c r="AE437" s="102" t="s">
        <v>40</v>
      </c>
      <c r="AF437" s="102" t="s">
        <v>40</v>
      </c>
      <c r="AG437" s="102" t="s">
        <v>40</v>
      </c>
      <c r="AH437" s="102" t="s">
        <v>40</v>
      </c>
      <c r="AI437" s="102" t="s">
        <v>40</v>
      </c>
      <c r="AJ437" s="102" t="s">
        <v>40</v>
      </c>
      <c r="AK437" s="102" t="s">
        <v>40</v>
      </c>
      <c r="AL437" s="101"/>
      <c r="AM437" s="101"/>
      <c r="AN437" s="102" t="s">
        <v>40</v>
      </c>
      <c r="AO437" s="102" t="s">
        <v>40</v>
      </c>
      <c r="AP437" s="102" t="s">
        <v>40</v>
      </c>
      <c r="AQ437" s="102" t="s">
        <v>40</v>
      </c>
      <c r="AR437" s="101"/>
    </row>
    <row r="438" spans="1:44" ht="21">
      <c r="A438" t="str">
        <f>VLOOKUP(Q438,'Rotas x Madrugada'!A:C,2,0)</f>
        <v>L</v>
      </c>
      <c r="B438" t="str">
        <f>VLOOKUP(Q438,'Rotas x Madrugada'!A:C,3,0)</f>
        <v>Não</v>
      </c>
      <c r="D438" s="19">
        <f t="shared" si="12"/>
        <v>46159</v>
      </c>
      <c r="E438" s="19">
        <f>IF(A438="RETIRA",Z438,VLOOKUP(Q438,'Rotas x Madrugada'!A:D,4,0))</f>
        <v>46149</v>
      </c>
      <c r="F438" s="19">
        <f>IF(A438="RETIRA",Z438,Z438+2)</f>
        <v>46159</v>
      </c>
      <c r="G438" s="19" t="str">
        <f>CONCATENATE(U438,"-",V438)</f>
        <v>INC06-TF</v>
      </c>
      <c r="H438" s="19" t="str">
        <f t="shared" ca="1" si="13"/>
        <v>URGENTE</v>
      </c>
      <c r="I438" s="46">
        <f ca="1">Z438-$B$1</f>
        <v>0</v>
      </c>
      <c r="J438" s="46">
        <f>VLOOKUP(G438,'D. Produção'!A:B,2,)</f>
        <v>2</v>
      </c>
      <c r="K438" s="87">
        <v>327730</v>
      </c>
      <c r="L438" s="88" t="s">
        <v>110</v>
      </c>
      <c r="M438" s="87">
        <v>19</v>
      </c>
      <c r="N438" s="87">
        <v>5388918</v>
      </c>
      <c r="O438" s="88" t="s">
        <v>35</v>
      </c>
      <c r="P438" s="88" t="s">
        <v>135</v>
      </c>
      <c r="Q438" s="88" t="s">
        <v>94</v>
      </c>
      <c r="R438" s="89">
        <v>2.1160999999999999</v>
      </c>
      <c r="S438" s="89">
        <v>31.741700000000002</v>
      </c>
      <c r="T438" s="87">
        <v>1</v>
      </c>
      <c r="U438" s="88" t="s">
        <v>185</v>
      </c>
      <c r="V438" s="88" t="s">
        <v>96</v>
      </c>
      <c r="W438" s="90">
        <v>1078</v>
      </c>
      <c r="X438" s="90">
        <v>1963</v>
      </c>
      <c r="Y438" s="91">
        <v>46119.572050925926</v>
      </c>
      <c r="Z438" s="92">
        <v>46157</v>
      </c>
      <c r="AA438" s="93"/>
      <c r="AB438" s="93"/>
      <c r="AC438" s="93"/>
      <c r="AD438" s="93"/>
      <c r="AE438" s="94" t="s">
        <v>40</v>
      </c>
      <c r="AF438" s="94" t="s">
        <v>40</v>
      </c>
      <c r="AG438" s="94" t="s">
        <v>40</v>
      </c>
      <c r="AH438" s="94" t="s">
        <v>40</v>
      </c>
      <c r="AI438" s="94" t="s">
        <v>40</v>
      </c>
      <c r="AJ438" s="94" t="s">
        <v>40</v>
      </c>
      <c r="AK438" s="94" t="s">
        <v>40</v>
      </c>
      <c r="AL438" s="93"/>
      <c r="AM438" s="93"/>
      <c r="AN438" s="94" t="s">
        <v>40</v>
      </c>
      <c r="AO438" s="94" t="s">
        <v>40</v>
      </c>
      <c r="AP438" s="94" t="s">
        <v>40</v>
      </c>
      <c r="AQ438" s="94" t="s">
        <v>40</v>
      </c>
      <c r="AR438" s="93"/>
    </row>
    <row r="439" spans="1:44" ht="21">
      <c r="A439" t="str">
        <f>VLOOKUP(Q439,'Rotas x Madrugada'!A:C,2,0)</f>
        <v>L</v>
      </c>
      <c r="B439" t="str">
        <f>VLOOKUP(Q439,'Rotas x Madrugada'!A:C,3,0)</f>
        <v>Não</v>
      </c>
      <c r="D439" s="19">
        <f t="shared" si="12"/>
        <v>46159</v>
      </c>
      <c r="E439" s="19">
        <f>IF(A439="RETIRA",Z439,VLOOKUP(Q439,'Rotas x Madrugada'!A:D,4,0))</f>
        <v>46149</v>
      </c>
      <c r="F439" s="19">
        <f>IF(A439="RETIRA",Z439,Z439+2)</f>
        <v>46159</v>
      </c>
      <c r="G439" s="19" t="str">
        <f>CONCATENATE(U439,"-",V439)</f>
        <v>INC06-TF</v>
      </c>
      <c r="H439" s="19" t="str">
        <f t="shared" ca="1" si="13"/>
        <v>URGENTE</v>
      </c>
      <c r="I439" s="46">
        <f ca="1">Z439-$B$1</f>
        <v>0</v>
      </c>
      <c r="J439" s="46">
        <f>VLOOKUP(G439,'D. Produção'!A:B,2,)</f>
        <v>2</v>
      </c>
      <c r="K439" s="95">
        <v>327730</v>
      </c>
      <c r="L439" s="96" t="s">
        <v>111</v>
      </c>
      <c r="M439" s="95">
        <v>20</v>
      </c>
      <c r="N439" s="95">
        <v>5388919</v>
      </c>
      <c r="O439" s="96" t="s">
        <v>35</v>
      </c>
      <c r="P439" s="96" t="s">
        <v>135</v>
      </c>
      <c r="Q439" s="96" t="s">
        <v>94</v>
      </c>
      <c r="R439" s="97">
        <v>2.1160999999999999</v>
      </c>
      <c r="S439" s="97">
        <v>31.741700000000002</v>
      </c>
      <c r="T439" s="95">
        <v>1</v>
      </c>
      <c r="U439" s="96" t="s">
        <v>185</v>
      </c>
      <c r="V439" s="96" t="s">
        <v>96</v>
      </c>
      <c r="W439" s="98">
        <v>1078</v>
      </c>
      <c r="X439" s="98">
        <v>1963</v>
      </c>
      <c r="Y439" s="99">
        <v>46119.572050925926</v>
      </c>
      <c r="Z439" s="100">
        <v>46157</v>
      </c>
      <c r="AA439" s="101"/>
      <c r="AB439" s="101"/>
      <c r="AC439" s="101"/>
      <c r="AD439" s="101"/>
      <c r="AE439" s="102" t="s">
        <v>40</v>
      </c>
      <c r="AF439" s="102" t="s">
        <v>40</v>
      </c>
      <c r="AG439" s="102" t="s">
        <v>40</v>
      </c>
      <c r="AH439" s="102" t="s">
        <v>40</v>
      </c>
      <c r="AI439" s="102" t="s">
        <v>40</v>
      </c>
      <c r="AJ439" s="102" t="s">
        <v>40</v>
      </c>
      <c r="AK439" s="102" t="s">
        <v>40</v>
      </c>
      <c r="AL439" s="101"/>
      <c r="AM439" s="101"/>
      <c r="AN439" s="102" t="s">
        <v>40</v>
      </c>
      <c r="AO439" s="102" t="s">
        <v>40</v>
      </c>
      <c r="AP439" s="102" t="s">
        <v>40</v>
      </c>
      <c r="AQ439" s="102" t="s">
        <v>40</v>
      </c>
      <c r="AR439" s="101"/>
    </row>
    <row r="440" spans="1:44" ht="21">
      <c r="A440" t="str">
        <f>VLOOKUP(Q440,'Rotas x Madrugada'!A:C,2,0)</f>
        <v>L</v>
      </c>
      <c r="B440" t="str">
        <f>VLOOKUP(Q440,'Rotas x Madrugada'!A:C,3,0)</f>
        <v>Não</v>
      </c>
      <c r="D440" s="19">
        <f t="shared" si="12"/>
        <v>46159</v>
      </c>
      <c r="E440" s="19">
        <f>IF(A440="RETIRA",Z440,VLOOKUP(Q440,'Rotas x Madrugada'!A:D,4,0))</f>
        <v>46149</v>
      </c>
      <c r="F440" s="19">
        <f>IF(A440="RETIRA",Z440,Z440+2)</f>
        <v>46159</v>
      </c>
      <c r="G440" s="19" t="str">
        <f>CONCATENATE(U440,"-",V440)</f>
        <v>INC08-TF</v>
      </c>
      <c r="H440" s="19" t="str">
        <f t="shared" ca="1" si="13"/>
        <v>URGENTE</v>
      </c>
      <c r="I440" s="46">
        <f ca="1">Z440-$B$1</f>
        <v>0</v>
      </c>
      <c r="J440" s="46">
        <f>VLOOKUP(G440,'D. Produção'!A:B,2,)</f>
        <v>2</v>
      </c>
      <c r="K440" s="87">
        <v>327730</v>
      </c>
      <c r="L440" s="88" t="s">
        <v>112</v>
      </c>
      <c r="M440" s="87">
        <v>21</v>
      </c>
      <c r="N440" s="87">
        <v>5388920</v>
      </c>
      <c r="O440" s="88" t="s">
        <v>35</v>
      </c>
      <c r="P440" s="88" t="s">
        <v>135</v>
      </c>
      <c r="Q440" s="88" t="s">
        <v>94</v>
      </c>
      <c r="R440" s="89">
        <v>1.5290999999999999</v>
      </c>
      <c r="S440" s="89">
        <v>30.581900000000001</v>
      </c>
      <c r="T440" s="87">
        <v>1</v>
      </c>
      <c r="U440" s="88" t="s">
        <v>63</v>
      </c>
      <c r="V440" s="88" t="s">
        <v>96</v>
      </c>
      <c r="W440" s="90">
        <v>1486</v>
      </c>
      <c r="X440" s="90">
        <v>1029</v>
      </c>
      <c r="Y440" s="91">
        <v>46119.572050925926</v>
      </c>
      <c r="Z440" s="92">
        <v>46157</v>
      </c>
      <c r="AA440" s="93"/>
      <c r="AB440" s="93"/>
      <c r="AC440" s="93"/>
      <c r="AD440" s="93"/>
      <c r="AE440" s="94" t="s">
        <v>40</v>
      </c>
      <c r="AF440" s="94" t="s">
        <v>40</v>
      </c>
      <c r="AG440" s="94" t="s">
        <v>40</v>
      </c>
      <c r="AH440" s="94" t="s">
        <v>40</v>
      </c>
      <c r="AI440" s="94" t="s">
        <v>40</v>
      </c>
      <c r="AJ440" s="94" t="s">
        <v>40</v>
      </c>
      <c r="AK440" s="94" t="s">
        <v>40</v>
      </c>
      <c r="AL440" s="93"/>
      <c r="AM440" s="93"/>
      <c r="AN440" s="94" t="s">
        <v>40</v>
      </c>
      <c r="AO440" s="94" t="s">
        <v>40</v>
      </c>
      <c r="AP440" s="94" t="s">
        <v>40</v>
      </c>
      <c r="AQ440" s="94" t="s">
        <v>40</v>
      </c>
      <c r="AR440" s="93"/>
    </row>
    <row r="441" spans="1:44" ht="21">
      <c r="A441" t="str">
        <f>VLOOKUP(Q441,'Rotas x Madrugada'!A:C,2,0)</f>
        <v>L</v>
      </c>
      <c r="B441" t="str">
        <f>VLOOKUP(Q441,'Rotas x Madrugada'!A:C,3,0)</f>
        <v>Não</v>
      </c>
      <c r="D441" s="19">
        <f t="shared" si="12"/>
        <v>46159</v>
      </c>
      <c r="E441" s="19">
        <f>IF(A441="RETIRA",Z441,VLOOKUP(Q441,'Rotas x Madrugada'!A:D,4,0))</f>
        <v>46149</v>
      </c>
      <c r="F441" s="19">
        <f>IF(A441="RETIRA",Z441,Z441+2)</f>
        <v>46159</v>
      </c>
      <c r="G441" s="19" t="str">
        <f>CONCATENATE(U441,"-",V441)</f>
        <v>INC08-TF</v>
      </c>
      <c r="H441" s="19" t="str">
        <f t="shared" ca="1" si="13"/>
        <v>URGENTE</v>
      </c>
      <c r="I441" s="46">
        <f ca="1">Z441-$B$1</f>
        <v>0</v>
      </c>
      <c r="J441" s="46">
        <f>VLOOKUP(G441,'D. Produção'!A:B,2,)</f>
        <v>2</v>
      </c>
      <c r="K441" s="95">
        <v>327730</v>
      </c>
      <c r="L441" s="96" t="s">
        <v>113</v>
      </c>
      <c r="M441" s="95">
        <v>22</v>
      </c>
      <c r="N441" s="95">
        <v>5388921</v>
      </c>
      <c r="O441" s="96" t="s">
        <v>35</v>
      </c>
      <c r="P441" s="96" t="s">
        <v>135</v>
      </c>
      <c r="Q441" s="96" t="s">
        <v>94</v>
      </c>
      <c r="R441" s="97">
        <v>1.5290999999999999</v>
      </c>
      <c r="S441" s="97">
        <v>30.581900000000001</v>
      </c>
      <c r="T441" s="95">
        <v>1</v>
      </c>
      <c r="U441" s="96" t="s">
        <v>63</v>
      </c>
      <c r="V441" s="96" t="s">
        <v>96</v>
      </c>
      <c r="W441" s="98">
        <v>1486</v>
      </c>
      <c r="X441" s="98">
        <v>1029</v>
      </c>
      <c r="Y441" s="99">
        <v>46119.572050925926</v>
      </c>
      <c r="Z441" s="100">
        <v>46157</v>
      </c>
      <c r="AA441" s="101"/>
      <c r="AB441" s="101"/>
      <c r="AC441" s="101"/>
      <c r="AD441" s="101"/>
      <c r="AE441" s="102" t="s">
        <v>40</v>
      </c>
      <c r="AF441" s="102" t="s">
        <v>40</v>
      </c>
      <c r="AG441" s="102" t="s">
        <v>40</v>
      </c>
      <c r="AH441" s="102" t="s">
        <v>40</v>
      </c>
      <c r="AI441" s="102" t="s">
        <v>40</v>
      </c>
      <c r="AJ441" s="102" t="s">
        <v>40</v>
      </c>
      <c r="AK441" s="102" t="s">
        <v>40</v>
      </c>
      <c r="AL441" s="101"/>
      <c r="AM441" s="101"/>
      <c r="AN441" s="102" t="s">
        <v>40</v>
      </c>
      <c r="AO441" s="102" t="s">
        <v>40</v>
      </c>
      <c r="AP441" s="102" t="s">
        <v>40</v>
      </c>
      <c r="AQ441" s="102" t="s">
        <v>40</v>
      </c>
      <c r="AR441" s="101"/>
    </row>
    <row r="442" spans="1:44" ht="21">
      <c r="A442" t="str">
        <f>VLOOKUP(Q442,'Rotas x Madrugada'!A:C,2,0)</f>
        <v>L</v>
      </c>
      <c r="B442" t="str">
        <f>VLOOKUP(Q442,'Rotas x Madrugada'!A:C,3,0)</f>
        <v>Não</v>
      </c>
      <c r="D442" s="19">
        <f t="shared" si="12"/>
        <v>46159</v>
      </c>
      <c r="E442" s="19">
        <f>IF(A442="RETIRA",Z442,VLOOKUP(Q442,'Rotas x Madrugada'!A:D,4,0))</f>
        <v>46149</v>
      </c>
      <c r="F442" s="19">
        <f>IF(A442="RETIRA",Z442,Z442+2)</f>
        <v>46159</v>
      </c>
      <c r="G442" s="19" t="str">
        <f>CONCATENATE(U442,"-",V442)</f>
        <v>INC08-TF</v>
      </c>
      <c r="H442" s="19" t="str">
        <f t="shared" ca="1" si="13"/>
        <v>URGENTE</v>
      </c>
      <c r="I442" s="46">
        <f ca="1">Z442-$B$1</f>
        <v>0</v>
      </c>
      <c r="J442" s="46">
        <f>VLOOKUP(G442,'D. Produção'!A:B,2,)</f>
        <v>2</v>
      </c>
      <c r="K442" s="87">
        <v>327730</v>
      </c>
      <c r="L442" s="88" t="s">
        <v>183</v>
      </c>
      <c r="M442" s="87">
        <v>25</v>
      </c>
      <c r="N442" s="87">
        <v>5388924</v>
      </c>
      <c r="O442" s="88" t="s">
        <v>35</v>
      </c>
      <c r="P442" s="88" t="s">
        <v>135</v>
      </c>
      <c r="Q442" s="88" t="s">
        <v>94</v>
      </c>
      <c r="R442" s="89">
        <v>1.5290999999999999</v>
      </c>
      <c r="S442" s="89">
        <v>30.581900000000001</v>
      </c>
      <c r="T442" s="87">
        <v>1</v>
      </c>
      <c r="U442" s="88" t="s">
        <v>63</v>
      </c>
      <c r="V442" s="88" t="s">
        <v>96</v>
      </c>
      <c r="W442" s="90">
        <v>1486</v>
      </c>
      <c r="X442" s="90">
        <v>1029</v>
      </c>
      <c r="Y442" s="91">
        <v>46119.572050925926</v>
      </c>
      <c r="Z442" s="92">
        <v>46157</v>
      </c>
      <c r="AA442" s="93"/>
      <c r="AB442" s="93"/>
      <c r="AC442" s="93"/>
      <c r="AD442" s="93"/>
      <c r="AE442" s="94" t="s">
        <v>40</v>
      </c>
      <c r="AF442" s="94" t="s">
        <v>40</v>
      </c>
      <c r="AG442" s="94" t="s">
        <v>40</v>
      </c>
      <c r="AH442" s="94" t="s">
        <v>40</v>
      </c>
      <c r="AI442" s="94" t="s">
        <v>40</v>
      </c>
      <c r="AJ442" s="94" t="s">
        <v>40</v>
      </c>
      <c r="AK442" s="94" t="s">
        <v>40</v>
      </c>
      <c r="AL442" s="93"/>
      <c r="AM442" s="93"/>
      <c r="AN442" s="94" t="s">
        <v>40</v>
      </c>
      <c r="AO442" s="94" t="s">
        <v>40</v>
      </c>
      <c r="AP442" s="94" t="s">
        <v>40</v>
      </c>
      <c r="AQ442" s="94" t="s">
        <v>40</v>
      </c>
      <c r="AR442" s="93"/>
    </row>
    <row r="443" spans="1:44" ht="21">
      <c r="A443" t="str">
        <f>VLOOKUP(Q443,'Rotas x Madrugada'!A:C,2,0)</f>
        <v>L</v>
      </c>
      <c r="B443" t="str">
        <f>VLOOKUP(Q443,'Rotas x Madrugada'!A:C,3,0)</f>
        <v>Não</v>
      </c>
      <c r="D443" s="19">
        <f t="shared" si="12"/>
        <v>46159</v>
      </c>
      <c r="E443" s="19">
        <f>IF(A443="RETIRA",Z443,VLOOKUP(Q443,'Rotas x Madrugada'!A:D,4,0))</f>
        <v>46149</v>
      </c>
      <c r="F443" s="19">
        <f>IF(A443="RETIRA",Z443,Z443+2)</f>
        <v>46159</v>
      </c>
      <c r="G443" s="19" t="str">
        <f>CONCATENATE(U443,"-",V443)</f>
        <v>INC08-TF</v>
      </c>
      <c r="H443" s="19" t="str">
        <f t="shared" ca="1" si="13"/>
        <v>URGENTE</v>
      </c>
      <c r="I443" s="46">
        <f ca="1">Z443-$B$1</f>
        <v>0</v>
      </c>
      <c r="J443" s="46">
        <f>VLOOKUP(G443,'D. Produção'!A:B,2,)</f>
        <v>2</v>
      </c>
      <c r="K443" s="95">
        <v>327730</v>
      </c>
      <c r="L443" s="96" t="s">
        <v>184</v>
      </c>
      <c r="M443" s="95">
        <v>26</v>
      </c>
      <c r="N443" s="95">
        <v>5388925</v>
      </c>
      <c r="O443" s="96" t="s">
        <v>35</v>
      </c>
      <c r="P443" s="96" t="s">
        <v>135</v>
      </c>
      <c r="Q443" s="96" t="s">
        <v>94</v>
      </c>
      <c r="R443" s="97">
        <v>1.5290999999999999</v>
      </c>
      <c r="S443" s="97">
        <v>30.581900000000001</v>
      </c>
      <c r="T443" s="95">
        <v>1</v>
      </c>
      <c r="U443" s="96" t="s">
        <v>63</v>
      </c>
      <c r="V443" s="96" t="s">
        <v>96</v>
      </c>
      <c r="W443" s="98">
        <v>1486</v>
      </c>
      <c r="X443" s="98">
        <v>1029</v>
      </c>
      <c r="Y443" s="99">
        <v>46119.572050925926</v>
      </c>
      <c r="Z443" s="100">
        <v>46157</v>
      </c>
      <c r="AA443" s="101"/>
      <c r="AB443" s="101"/>
      <c r="AC443" s="101"/>
      <c r="AD443" s="101"/>
      <c r="AE443" s="102" t="s">
        <v>40</v>
      </c>
      <c r="AF443" s="102" t="s">
        <v>40</v>
      </c>
      <c r="AG443" s="102" t="s">
        <v>40</v>
      </c>
      <c r="AH443" s="102" t="s">
        <v>40</v>
      </c>
      <c r="AI443" s="102" t="s">
        <v>40</v>
      </c>
      <c r="AJ443" s="102" t="s">
        <v>40</v>
      </c>
      <c r="AK443" s="102" t="s">
        <v>40</v>
      </c>
      <c r="AL443" s="101"/>
      <c r="AM443" s="101"/>
      <c r="AN443" s="102" t="s">
        <v>40</v>
      </c>
      <c r="AO443" s="102" t="s">
        <v>40</v>
      </c>
      <c r="AP443" s="102" t="s">
        <v>40</v>
      </c>
      <c r="AQ443" s="102" t="s">
        <v>40</v>
      </c>
      <c r="AR443" s="101"/>
    </row>
    <row r="444" spans="1:44" ht="21">
      <c r="A444" t="str">
        <f>VLOOKUP(Q444,'Rotas x Madrugada'!A:C,2,0)</f>
        <v>L</v>
      </c>
      <c r="B444" t="str">
        <f>VLOOKUP(Q444,'Rotas x Madrugada'!A:C,3,0)</f>
        <v>Não</v>
      </c>
      <c r="D444" s="19">
        <f t="shared" si="12"/>
        <v>46159</v>
      </c>
      <c r="E444" s="19">
        <f>IF(A444="RETIRA",Z444,VLOOKUP(Q444,'Rotas x Madrugada'!A:D,4,0))</f>
        <v>46149</v>
      </c>
      <c r="F444" s="19">
        <f>IF(A444="RETIRA",Z444,Z444+2)</f>
        <v>46159</v>
      </c>
      <c r="G444" s="19" t="str">
        <f>CONCATENATE(U444,"-",V444)</f>
        <v>INC08-TF</v>
      </c>
      <c r="H444" s="19" t="str">
        <f t="shared" ca="1" si="13"/>
        <v>URGENTE</v>
      </c>
      <c r="I444" s="46">
        <f ca="1">Z444-$B$1</f>
        <v>0</v>
      </c>
      <c r="J444" s="46">
        <f>VLOOKUP(G444,'D. Produção'!A:B,2,)</f>
        <v>2</v>
      </c>
      <c r="K444" s="87">
        <v>327736</v>
      </c>
      <c r="L444" s="88" t="s">
        <v>61</v>
      </c>
      <c r="M444" s="87">
        <v>1</v>
      </c>
      <c r="N444" s="87">
        <v>5388934</v>
      </c>
      <c r="O444" s="88" t="s">
        <v>35</v>
      </c>
      <c r="P444" s="88" t="s">
        <v>135</v>
      </c>
      <c r="Q444" s="88" t="s">
        <v>94</v>
      </c>
      <c r="R444" s="89">
        <v>0.8468</v>
      </c>
      <c r="S444" s="89">
        <v>16.9359</v>
      </c>
      <c r="T444" s="87">
        <v>1</v>
      </c>
      <c r="U444" s="88" t="s">
        <v>63</v>
      </c>
      <c r="V444" s="88" t="s">
        <v>96</v>
      </c>
      <c r="W444" s="90">
        <v>1483</v>
      </c>
      <c r="X444" s="90">
        <v>571</v>
      </c>
      <c r="Y444" s="91">
        <v>46119.572051620373</v>
      </c>
      <c r="Z444" s="92">
        <v>46157</v>
      </c>
      <c r="AA444" s="93"/>
      <c r="AB444" s="93"/>
      <c r="AC444" s="93"/>
      <c r="AD444" s="93"/>
      <c r="AE444" s="94" t="s">
        <v>40</v>
      </c>
      <c r="AF444" s="94" t="s">
        <v>40</v>
      </c>
      <c r="AG444" s="94" t="s">
        <v>40</v>
      </c>
      <c r="AH444" s="94" t="s">
        <v>40</v>
      </c>
      <c r="AI444" s="94" t="s">
        <v>40</v>
      </c>
      <c r="AJ444" s="94" t="s">
        <v>40</v>
      </c>
      <c r="AK444" s="94" t="s">
        <v>40</v>
      </c>
      <c r="AL444" s="93"/>
      <c r="AM444" s="93"/>
      <c r="AN444" s="94" t="s">
        <v>40</v>
      </c>
      <c r="AO444" s="94" t="s">
        <v>40</v>
      </c>
      <c r="AP444" s="94" t="s">
        <v>40</v>
      </c>
      <c r="AQ444" s="94" t="s">
        <v>40</v>
      </c>
      <c r="AR444" s="93"/>
    </row>
    <row r="445" spans="1:44" ht="21">
      <c r="A445" t="str">
        <f>VLOOKUP(Q445,'Rotas x Madrugada'!A:C,2,0)</f>
        <v>L</v>
      </c>
      <c r="B445" t="str">
        <f>VLOOKUP(Q445,'Rotas x Madrugada'!A:C,3,0)</f>
        <v>Não</v>
      </c>
      <c r="D445" s="19">
        <f t="shared" si="12"/>
        <v>46159</v>
      </c>
      <c r="E445" s="19">
        <f>IF(A445="RETIRA",Z445,VLOOKUP(Q445,'Rotas x Madrugada'!A:D,4,0))</f>
        <v>46149</v>
      </c>
      <c r="F445" s="19">
        <f>IF(A445="RETIRA",Z445,Z445+2)</f>
        <v>46159</v>
      </c>
      <c r="G445" s="19" t="str">
        <f>CONCATENATE(U445,"-",V445)</f>
        <v>INC08-TF</v>
      </c>
      <c r="H445" s="19" t="str">
        <f t="shared" ca="1" si="13"/>
        <v>URGENTE</v>
      </c>
      <c r="I445" s="46">
        <f ca="1">Z445-$B$1</f>
        <v>0</v>
      </c>
      <c r="J445" s="46">
        <f>VLOOKUP(G445,'D. Produção'!A:B,2,)</f>
        <v>2</v>
      </c>
      <c r="K445" s="95">
        <v>327736</v>
      </c>
      <c r="L445" s="96" t="s">
        <v>121</v>
      </c>
      <c r="M445" s="95">
        <v>2</v>
      </c>
      <c r="N445" s="95">
        <v>5388935</v>
      </c>
      <c r="O445" s="96" t="s">
        <v>35</v>
      </c>
      <c r="P445" s="96" t="s">
        <v>135</v>
      </c>
      <c r="Q445" s="96" t="s">
        <v>94</v>
      </c>
      <c r="R445" s="97">
        <v>0.8468</v>
      </c>
      <c r="S445" s="97">
        <v>16.9359</v>
      </c>
      <c r="T445" s="95">
        <v>1</v>
      </c>
      <c r="U445" s="96" t="s">
        <v>63</v>
      </c>
      <c r="V445" s="96" t="s">
        <v>96</v>
      </c>
      <c r="W445" s="98">
        <v>1483</v>
      </c>
      <c r="X445" s="98">
        <v>571</v>
      </c>
      <c r="Y445" s="99">
        <v>46119.572051620373</v>
      </c>
      <c r="Z445" s="100">
        <v>46157</v>
      </c>
      <c r="AA445" s="101"/>
      <c r="AB445" s="101"/>
      <c r="AC445" s="101"/>
      <c r="AD445" s="101"/>
      <c r="AE445" s="102" t="s">
        <v>40</v>
      </c>
      <c r="AF445" s="102" t="s">
        <v>40</v>
      </c>
      <c r="AG445" s="102" t="s">
        <v>40</v>
      </c>
      <c r="AH445" s="102" t="s">
        <v>40</v>
      </c>
      <c r="AI445" s="102" t="s">
        <v>40</v>
      </c>
      <c r="AJ445" s="102" t="s">
        <v>40</v>
      </c>
      <c r="AK445" s="102" t="s">
        <v>40</v>
      </c>
      <c r="AL445" s="101"/>
      <c r="AM445" s="101"/>
      <c r="AN445" s="102" t="s">
        <v>40</v>
      </c>
      <c r="AO445" s="102" t="s">
        <v>40</v>
      </c>
      <c r="AP445" s="102" t="s">
        <v>40</v>
      </c>
      <c r="AQ445" s="102" t="s">
        <v>40</v>
      </c>
      <c r="AR445" s="101"/>
    </row>
    <row r="446" spans="1:44" ht="21">
      <c r="A446" t="str">
        <f>VLOOKUP(Q446,'Rotas x Madrugada'!A:C,2,0)</f>
        <v>L</v>
      </c>
      <c r="B446" t="str">
        <f>VLOOKUP(Q446,'Rotas x Madrugada'!A:C,3,0)</f>
        <v>Não</v>
      </c>
      <c r="D446" s="19">
        <f t="shared" si="12"/>
        <v>46159</v>
      </c>
      <c r="E446" s="19">
        <f>IF(A446="RETIRA",Z446,VLOOKUP(Q446,'Rotas x Madrugada'!A:D,4,0))</f>
        <v>46149</v>
      </c>
      <c r="F446" s="19">
        <f>IF(A446="RETIRA",Z446,Z446+2)</f>
        <v>46159</v>
      </c>
      <c r="G446" s="19" t="str">
        <f>CONCATENATE(U446,"-",V446)</f>
        <v>INC08-TF</v>
      </c>
      <c r="H446" s="19" t="str">
        <f t="shared" ca="1" si="13"/>
        <v>URGENTE</v>
      </c>
      <c r="I446" s="46">
        <f ca="1">Z446-$B$1</f>
        <v>0</v>
      </c>
      <c r="J446" s="46">
        <f>VLOOKUP(G446,'D. Produção'!A:B,2,)</f>
        <v>2</v>
      </c>
      <c r="K446" s="87">
        <v>327736</v>
      </c>
      <c r="L446" s="88" t="s">
        <v>143</v>
      </c>
      <c r="M446" s="87">
        <v>3</v>
      </c>
      <c r="N446" s="87">
        <v>5388936</v>
      </c>
      <c r="O446" s="88" t="s">
        <v>35</v>
      </c>
      <c r="P446" s="88" t="s">
        <v>135</v>
      </c>
      <c r="Q446" s="88" t="s">
        <v>94</v>
      </c>
      <c r="R446" s="89">
        <v>2.6703000000000001</v>
      </c>
      <c r="S446" s="89">
        <v>53.4056</v>
      </c>
      <c r="T446" s="87">
        <v>1</v>
      </c>
      <c r="U446" s="88" t="s">
        <v>63</v>
      </c>
      <c r="V446" s="88" t="s">
        <v>96</v>
      </c>
      <c r="W446" s="90">
        <v>1385</v>
      </c>
      <c r="X446" s="90">
        <v>1928</v>
      </c>
      <c r="Y446" s="91">
        <v>46119.572051620373</v>
      </c>
      <c r="Z446" s="92">
        <v>46157</v>
      </c>
      <c r="AA446" s="93"/>
      <c r="AB446" s="93"/>
      <c r="AC446" s="93"/>
      <c r="AD446" s="93"/>
      <c r="AE446" s="94" t="s">
        <v>40</v>
      </c>
      <c r="AF446" s="94" t="s">
        <v>40</v>
      </c>
      <c r="AG446" s="94" t="s">
        <v>40</v>
      </c>
      <c r="AH446" s="94" t="s">
        <v>40</v>
      </c>
      <c r="AI446" s="94" t="s">
        <v>40</v>
      </c>
      <c r="AJ446" s="94" t="s">
        <v>40</v>
      </c>
      <c r="AK446" s="94" t="s">
        <v>40</v>
      </c>
      <c r="AL446" s="93"/>
      <c r="AM446" s="93"/>
      <c r="AN446" s="94" t="s">
        <v>40</v>
      </c>
      <c r="AO446" s="94" t="s">
        <v>40</v>
      </c>
      <c r="AP446" s="94" t="s">
        <v>40</v>
      </c>
      <c r="AQ446" s="94" t="s">
        <v>40</v>
      </c>
      <c r="AR446" s="93"/>
    </row>
    <row r="447" spans="1:44" ht="21">
      <c r="A447" t="str">
        <f>VLOOKUP(Q447,'Rotas x Madrugada'!A:C,2,0)</f>
        <v>L</v>
      </c>
      <c r="B447" t="str">
        <f>VLOOKUP(Q447,'Rotas x Madrugada'!A:C,3,0)</f>
        <v>Não</v>
      </c>
      <c r="D447" s="19">
        <f t="shared" si="12"/>
        <v>46159</v>
      </c>
      <c r="E447" s="19">
        <f>IF(A447="RETIRA",Z447,VLOOKUP(Q447,'Rotas x Madrugada'!A:D,4,0))</f>
        <v>46149</v>
      </c>
      <c r="F447" s="19">
        <f>IF(A447="RETIRA",Z447,Z447+2)</f>
        <v>46159</v>
      </c>
      <c r="G447" s="19" t="str">
        <f>CONCATENATE(U447,"-",V447)</f>
        <v>INC08-TF</v>
      </c>
      <c r="H447" s="19" t="str">
        <f t="shared" ca="1" si="13"/>
        <v>URGENTE</v>
      </c>
      <c r="I447" s="46">
        <f ca="1">Z447-$B$1</f>
        <v>0</v>
      </c>
      <c r="J447" s="46">
        <f>VLOOKUP(G447,'D. Produção'!A:B,2,)</f>
        <v>2</v>
      </c>
      <c r="K447" s="95">
        <v>327736</v>
      </c>
      <c r="L447" s="96" t="s">
        <v>132</v>
      </c>
      <c r="M447" s="95">
        <v>4</v>
      </c>
      <c r="N447" s="95">
        <v>5388937</v>
      </c>
      <c r="O447" s="96" t="s">
        <v>35</v>
      </c>
      <c r="P447" s="96" t="s">
        <v>135</v>
      </c>
      <c r="Q447" s="96" t="s">
        <v>94</v>
      </c>
      <c r="R447" s="97">
        <v>2.6703000000000001</v>
      </c>
      <c r="S447" s="97">
        <v>53.4056</v>
      </c>
      <c r="T447" s="95">
        <v>1</v>
      </c>
      <c r="U447" s="96" t="s">
        <v>63</v>
      </c>
      <c r="V447" s="96" t="s">
        <v>96</v>
      </c>
      <c r="W447" s="98">
        <v>1385</v>
      </c>
      <c r="X447" s="98">
        <v>1928</v>
      </c>
      <c r="Y447" s="99">
        <v>46119.572051620373</v>
      </c>
      <c r="Z447" s="100">
        <v>46157</v>
      </c>
      <c r="AA447" s="101"/>
      <c r="AB447" s="101"/>
      <c r="AC447" s="101"/>
      <c r="AD447" s="101"/>
      <c r="AE447" s="102" t="s">
        <v>40</v>
      </c>
      <c r="AF447" s="102" t="s">
        <v>40</v>
      </c>
      <c r="AG447" s="102" t="s">
        <v>40</v>
      </c>
      <c r="AH447" s="102" t="s">
        <v>40</v>
      </c>
      <c r="AI447" s="102" t="s">
        <v>40</v>
      </c>
      <c r="AJ447" s="102" t="s">
        <v>40</v>
      </c>
      <c r="AK447" s="102" t="s">
        <v>40</v>
      </c>
      <c r="AL447" s="101"/>
      <c r="AM447" s="101"/>
      <c r="AN447" s="102" t="s">
        <v>40</v>
      </c>
      <c r="AO447" s="102" t="s">
        <v>40</v>
      </c>
      <c r="AP447" s="102" t="s">
        <v>40</v>
      </c>
      <c r="AQ447" s="102" t="s">
        <v>40</v>
      </c>
      <c r="AR447" s="101"/>
    </row>
    <row r="448" spans="1:44" ht="21">
      <c r="A448" t="str">
        <f>VLOOKUP(Q448,'Rotas x Madrugada'!A:C,2,0)</f>
        <v>L</v>
      </c>
      <c r="B448" t="str">
        <f>VLOOKUP(Q448,'Rotas x Madrugada'!A:C,3,0)</f>
        <v>Não</v>
      </c>
      <c r="D448" s="19">
        <f t="shared" si="12"/>
        <v>46159</v>
      </c>
      <c r="E448" s="19">
        <f>IF(A448="RETIRA",Z448,VLOOKUP(Q448,'Rotas x Madrugada'!A:D,4,0))</f>
        <v>46149</v>
      </c>
      <c r="F448" s="19">
        <f>IF(A448="RETIRA",Z448,Z448+2)</f>
        <v>46159</v>
      </c>
      <c r="G448" s="19" t="str">
        <f>CONCATENATE(U448,"-",V448)</f>
        <v>INC08-TF</v>
      </c>
      <c r="H448" s="19" t="str">
        <f t="shared" ca="1" si="13"/>
        <v>URGENTE</v>
      </c>
      <c r="I448" s="46">
        <f ca="1">Z448-$B$1</f>
        <v>0</v>
      </c>
      <c r="J448" s="46">
        <f>VLOOKUP(G448,'D. Produção'!A:B,2,)</f>
        <v>2</v>
      </c>
      <c r="K448" s="87">
        <v>327736</v>
      </c>
      <c r="L448" s="88" t="s">
        <v>92</v>
      </c>
      <c r="M448" s="87">
        <v>5</v>
      </c>
      <c r="N448" s="87">
        <v>5388938</v>
      </c>
      <c r="O448" s="88" t="s">
        <v>35</v>
      </c>
      <c r="P448" s="88" t="s">
        <v>135</v>
      </c>
      <c r="Q448" s="88" t="s">
        <v>94</v>
      </c>
      <c r="R448" s="89">
        <v>2.5872000000000002</v>
      </c>
      <c r="S448" s="89">
        <v>51.743600000000001</v>
      </c>
      <c r="T448" s="87">
        <v>1</v>
      </c>
      <c r="U448" s="88" t="s">
        <v>63</v>
      </c>
      <c r="V448" s="88" t="s">
        <v>96</v>
      </c>
      <c r="W448" s="90">
        <v>1385</v>
      </c>
      <c r="X448" s="90">
        <v>1868</v>
      </c>
      <c r="Y448" s="91">
        <v>46119.572051620373</v>
      </c>
      <c r="Z448" s="92">
        <v>46157</v>
      </c>
      <c r="AA448" s="93"/>
      <c r="AB448" s="93"/>
      <c r="AC448" s="93"/>
      <c r="AD448" s="93"/>
      <c r="AE448" s="94" t="s">
        <v>40</v>
      </c>
      <c r="AF448" s="94" t="s">
        <v>40</v>
      </c>
      <c r="AG448" s="94" t="s">
        <v>40</v>
      </c>
      <c r="AH448" s="94" t="s">
        <v>40</v>
      </c>
      <c r="AI448" s="94" t="s">
        <v>40</v>
      </c>
      <c r="AJ448" s="94" t="s">
        <v>40</v>
      </c>
      <c r="AK448" s="94" t="s">
        <v>40</v>
      </c>
      <c r="AL448" s="93"/>
      <c r="AM448" s="93"/>
      <c r="AN448" s="94" t="s">
        <v>40</v>
      </c>
      <c r="AO448" s="94" t="s">
        <v>40</v>
      </c>
      <c r="AP448" s="94" t="s">
        <v>40</v>
      </c>
      <c r="AQ448" s="94" t="s">
        <v>40</v>
      </c>
      <c r="AR448" s="93"/>
    </row>
    <row r="449" spans="1:44" ht="21">
      <c r="A449" t="str">
        <f>VLOOKUP(Q449,'Rotas x Madrugada'!A:C,2,0)</f>
        <v>L</v>
      </c>
      <c r="B449" t="str">
        <f>VLOOKUP(Q449,'Rotas x Madrugada'!A:C,3,0)</f>
        <v>Não</v>
      </c>
      <c r="D449" s="19">
        <f t="shared" si="12"/>
        <v>46159</v>
      </c>
      <c r="E449" s="19">
        <f>IF(A449="RETIRA",Z449,VLOOKUP(Q449,'Rotas x Madrugada'!A:D,4,0))</f>
        <v>46149</v>
      </c>
      <c r="F449" s="19">
        <f>IF(A449="RETIRA",Z449,Z449+2)</f>
        <v>46159</v>
      </c>
      <c r="G449" s="19" t="str">
        <f>CONCATENATE(U449,"-",V449)</f>
        <v>INC08-TF</v>
      </c>
      <c r="H449" s="19" t="str">
        <f t="shared" ca="1" si="13"/>
        <v>URGENTE</v>
      </c>
      <c r="I449" s="46">
        <f ca="1">Z449-$B$1</f>
        <v>0</v>
      </c>
      <c r="J449" s="46">
        <f>VLOOKUP(G449,'D. Produção'!A:B,2,)</f>
        <v>2</v>
      </c>
      <c r="K449" s="95">
        <v>327736</v>
      </c>
      <c r="L449" s="96" t="s">
        <v>97</v>
      </c>
      <c r="M449" s="95">
        <v>6</v>
      </c>
      <c r="N449" s="95">
        <v>5388939</v>
      </c>
      <c r="O449" s="96" t="s">
        <v>35</v>
      </c>
      <c r="P449" s="96" t="s">
        <v>135</v>
      </c>
      <c r="Q449" s="96" t="s">
        <v>94</v>
      </c>
      <c r="R449" s="97">
        <v>2.5872000000000002</v>
      </c>
      <c r="S449" s="97">
        <v>51.743600000000001</v>
      </c>
      <c r="T449" s="95">
        <v>1</v>
      </c>
      <c r="U449" s="96" t="s">
        <v>63</v>
      </c>
      <c r="V449" s="96" t="s">
        <v>96</v>
      </c>
      <c r="W449" s="98">
        <v>1385</v>
      </c>
      <c r="X449" s="98">
        <v>1868</v>
      </c>
      <c r="Y449" s="99">
        <v>46119.572051620373</v>
      </c>
      <c r="Z449" s="100">
        <v>46157</v>
      </c>
      <c r="AA449" s="101"/>
      <c r="AB449" s="101"/>
      <c r="AC449" s="101"/>
      <c r="AD449" s="101"/>
      <c r="AE449" s="102" t="s">
        <v>40</v>
      </c>
      <c r="AF449" s="102" t="s">
        <v>40</v>
      </c>
      <c r="AG449" s="102" t="s">
        <v>40</v>
      </c>
      <c r="AH449" s="102" t="s">
        <v>40</v>
      </c>
      <c r="AI449" s="102" t="s">
        <v>40</v>
      </c>
      <c r="AJ449" s="102" t="s">
        <v>40</v>
      </c>
      <c r="AK449" s="102" t="s">
        <v>40</v>
      </c>
      <c r="AL449" s="101"/>
      <c r="AM449" s="101"/>
      <c r="AN449" s="102" t="s">
        <v>40</v>
      </c>
      <c r="AO449" s="102" t="s">
        <v>40</v>
      </c>
      <c r="AP449" s="102" t="s">
        <v>40</v>
      </c>
      <c r="AQ449" s="102" t="s">
        <v>40</v>
      </c>
      <c r="AR449" s="101"/>
    </row>
    <row r="450" spans="1:44" ht="21">
      <c r="A450" t="str">
        <f>VLOOKUP(Q450,'Rotas x Madrugada'!A:C,2,0)</f>
        <v>L</v>
      </c>
      <c r="B450" t="str">
        <f>VLOOKUP(Q450,'Rotas x Madrugada'!A:C,3,0)</f>
        <v>Não</v>
      </c>
      <c r="D450" s="19">
        <f t="shared" si="12"/>
        <v>46159</v>
      </c>
      <c r="E450" s="19">
        <f>IF(A450="RETIRA",Z450,VLOOKUP(Q450,'Rotas x Madrugada'!A:D,4,0))</f>
        <v>46149</v>
      </c>
      <c r="F450" s="19">
        <f>IF(A450="RETIRA",Z450,Z450+2)</f>
        <v>46159</v>
      </c>
      <c r="G450" s="19" t="str">
        <f>CONCATENATE(U450,"-",V450)</f>
        <v>INC08-TF</v>
      </c>
      <c r="H450" s="19" t="str">
        <f t="shared" ca="1" si="13"/>
        <v>URGENTE</v>
      </c>
      <c r="I450" s="46">
        <f ca="1">Z450-$B$1</f>
        <v>0</v>
      </c>
      <c r="J450" s="46">
        <f>VLOOKUP(G450,'D. Produção'!A:B,2,)</f>
        <v>2</v>
      </c>
      <c r="K450" s="87">
        <v>327736</v>
      </c>
      <c r="L450" s="88" t="s">
        <v>98</v>
      </c>
      <c r="M450" s="87">
        <v>7</v>
      </c>
      <c r="N450" s="87">
        <v>5388940</v>
      </c>
      <c r="O450" s="88" t="s">
        <v>35</v>
      </c>
      <c r="P450" s="88" t="s">
        <v>135</v>
      </c>
      <c r="Q450" s="88" t="s">
        <v>94</v>
      </c>
      <c r="R450" s="89">
        <v>3.3347000000000002</v>
      </c>
      <c r="S450" s="89">
        <v>66.693600000000004</v>
      </c>
      <c r="T450" s="87">
        <v>1</v>
      </c>
      <c r="U450" s="88" t="s">
        <v>63</v>
      </c>
      <c r="V450" s="88" t="s">
        <v>96</v>
      </c>
      <c r="W450" s="90">
        <v>1413</v>
      </c>
      <c r="X450" s="90">
        <v>2360</v>
      </c>
      <c r="Y450" s="91">
        <v>46119.572051620373</v>
      </c>
      <c r="Z450" s="92">
        <v>46157</v>
      </c>
      <c r="AA450" s="93"/>
      <c r="AB450" s="93"/>
      <c r="AC450" s="93"/>
      <c r="AD450" s="93"/>
      <c r="AE450" s="94" t="s">
        <v>40</v>
      </c>
      <c r="AF450" s="94" t="s">
        <v>40</v>
      </c>
      <c r="AG450" s="94" t="s">
        <v>40</v>
      </c>
      <c r="AH450" s="94" t="s">
        <v>40</v>
      </c>
      <c r="AI450" s="94" t="s">
        <v>40</v>
      </c>
      <c r="AJ450" s="94" t="s">
        <v>40</v>
      </c>
      <c r="AK450" s="94" t="s">
        <v>40</v>
      </c>
      <c r="AL450" s="93"/>
      <c r="AM450" s="93"/>
      <c r="AN450" s="94" t="s">
        <v>40</v>
      </c>
      <c r="AO450" s="94" t="s">
        <v>40</v>
      </c>
      <c r="AP450" s="94" t="s">
        <v>40</v>
      </c>
      <c r="AQ450" s="94" t="s">
        <v>40</v>
      </c>
      <c r="AR450" s="93"/>
    </row>
    <row r="451" spans="1:44" ht="21">
      <c r="A451" t="str">
        <f>VLOOKUP(Q451,'Rotas x Madrugada'!A:C,2,0)</f>
        <v>L</v>
      </c>
      <c r="B451" t="str">
        <f>VLOOKUP(Q451,'Rotas x Madrugada'!A:C,3,0)</f>
        <v>Não</v>
      </c>
      <c r="D451" s="19">
        <f t="shared" si="12"/>
        <v>46159</v>
      </c>
      <c r="E451" s="19">
        <f>IF(A451="RETIRA",Z451,VLOOKUP(Q451,'Rotas x Madrugada'!A:D,4,0))</f>
        <v>46149</v>
      </c>
      <c r="F451" s="19">
        <f>IF(A451="RETIRA",Z451,Z451+2)</f>
        <v>46159</v>
      </c>
      <c r="G451" s="19" t="str">
        <f>CONCATENATE(U451,"-",V451)</f>
        <v>INC08-TF</v>
      </c>
      <c r="H451" s="19" t="str">
        <f t="shared" ca="1" si="13"/>
        <v>URGENTE</v>
      </c>
      <c r="I451" s="46">
        <f ca="1">Z451-$B$1</f>
        <v>0</v>
      </c>
      <c r="J451" s="46">
        <f>VLOOKUP(G451,'D. Produção'!A:B,2,)</f>
        <v>2</v>
      </c>
      <c r="K451" s="95">
        <v>327736</v>
      </c>
      <c r="L451" s="96" t="s">
        <v>99</v>
      </c>
      <c r="M451" s="95">
        <v>8</v>
      </c>
      <c r="N451" s="95">
        <v>5388941</v>
      </c>
      <c r="O451" s="96" t="s">
        <v>35</v>
      </c>
      <c r="P451" s="96" t="s">
        <v>135</v>
      </c>
      <c r="Q451" s="96" t="s">
        <v>94</v>
      </c>
      <c r="R451" s="97">
        <v>3.3347000000000002</v>
      </c>
      <c r="S451" s="97">
        <v>66.693600000000004</v>
      </c>
      <c r="T451" s="95">
        <v>1</v>
      </c>
      <c r="U451" s="96" t="s">
        <v>63</v>
      </c>
      <c r="V451" s="96" t="s">
        <v>96</v>
      </c>
      <c r="W451" s="98">
        <v>1413</v>
      </c>
      <c r="X451" s="98">
        <v>2360</v>
      </c>
      <c r="Y451" s="99">
        <v>46119.572051620373</v>
      </c>
      <c r="Z451" s="100">
        <v>46157</v>
      </c>
      <c r="AA451" s="101"/>
      <c r="AB451" s="101"/>
      <c r="AC451" s="101"/>
      <c r="AD451" s="101"/>
      <c r="AE451" s="102" t="s">
        <v>40</v>
      </c>
      <c r="AF451" s="102" t="s">
        <v>40</v>
      </c>
      <c r="AG451" s="102" t="s">
        <v>40</v>
      </c>
      <c r="AH451" s="102" t="s">
        <v>40</v>
      </c>
      <c r="AI451" s="102" t="s">
        <v>40</v>
      </c>
      <c r="AJ451" s="102" t="s">
        <v>40</v>
      </c>
      <c r="AK451" s="102" t="s">
        <v>40</v>
      </c>
      <c r="AL451" s="101"/>
      <c r="AM451" s="101"/>
      <c r="AN451" s="102" t="s">
        <v>40</v>
      </c>
      <c r="AO451" s="102" t="s">
        <v>40</v>
      </c>
      <c r="AP451" s="102" t="s">
        <v>40</v>
      </c>
      <c r="AQ451" s="102" t="s">
        <v>40</v>
      </c>
      <c r="AR451" s="101"/>
    </row>
    <row r="452" spans="1:44" ht="21">
      <c r="A452" t="str">
        <f>VLOOKUP(Q452,'Rotas x Madrugada'!A:C,2,0)</f>
        <v>L</v>
      </c>
      <c r="B452" t="str">
        <f>VLOOKUP(Q452,'Rotas x Madrugada'!A:C,3,0)</f>
        <v>Não</v>
      </c>
      <c r="D452" s="19">
        <f t="shared" ref="D452:D515" si="14">IF(E452&gt;F452,E452,F452)</f>
        <v>46159</v>
      </c>
      <c r="E452" s="19">
        <f>IF(A452="RETIRA",Z452,VLOOKUP(Q452,'Rotas x Madrugada'!A:D,4,0))</f>
        <v>46149</v>
      </c>
      <c r="F452" s="19">
        <f>IF(A452="RETIRA",Z452,Z452+2)</f>
        <v>46159</v>
      </c>
      <c r="G452" s="19" t="str">
        <f>CONCATENATE(U452,"-",V452)</f>
        <v>INC08-TF</v>
      </c>
      <c r="H452" s="19" t="str">
        <f t="shared" ca="1" si="13"/>
        <v>URGENTE</v>
      </c>
      <c r="I452" s="46">
        <f ca="1">Z452-$B$1</f>
        <v>0</v>
      </c>
      <c r="J452" s="46">
        <f>VLOOKUP(G452,'D. Produção'!A:B,2,)</f>
        <v>2</v>
      </c>
      <c r="K452" s="87">
        <v>327736</v>
      </c>
      <c r="L452" s="88" t="s">
        <v>100</v>
      </c>
      <c r="M452" s="87">
        <v>9</v>
      </c>
      <c r="N452" s="87">
        <v>5388942</v>
      </c>
      <c r="O452" s="88" t="s">
        <v>35</v>
      </c>
      <c r="P452" s="88" t="s">
        <v>135</v>
      </c>
      <c r="Q452" s="88" t="s">
        <v>94</v>
      </c>
      <c r="R452" s="89">
        <v>3.3347000000000002</v>
      </c>
      <c r="S452" s="89">
        <v>66.693600000000004</v>
      </c>
      <c r="T452" s="87">
        <v>1</v>
      </c>
      <c r="U452" s="88" t="s">
        <v>63</v>
      </c>
      <c r="V452" s="88" t="s">
        <v>96</v>
      </c>
      <c r="W452" s="90">
        <v>1413</v>
      </c>
      <c r="X452" s="90">
        <v>2360</v>
      </c>
      <c r="Y452" s="91">
        <v>46119.572051620373</v>
      </c>
      <c r="Z452" s="92">
        <v>46157</v>
      </c>
      <c r="AA452" s="93"/>
      <c r="AB452" s="93"/>
      <c r="AC452" s="93"/>
      <c r="AD452" s="93"/>
      <c r="AE452" s="94" t="s">
        <v>40</v>
      </c>
      <c r="AF452" s="94" t="s">
        <v>40</v>
      </c>
      <c r="AG452" s="94" t="s">
        <v>40</v>
      </c>
      <c r="AH452" s="94" t="s">
        <v>40</v>
      </c>
      <c r="AI452" s="94" t="s">
        <v>40</v>
      </c>
      <c r="AJ452" s="94" t="s">
        <v>40</v>
      </c>
      <c r="AK452" s="94" t="s">
        <v>40</v>
      </c>
      <c r="AL452" s="93"/>
      <c r="AM452" s="93"/>
      <c r="AN452" s="94" t="s">
        <v>40</v>
      </c>
      <c r="AO452" s="94" t="s">
        <v>40</v>
      </c>
      <c r="AP452" s="94" t="s">
        <v>40</v>
      </c>
      <c r="AQ452" s="94" t="s">
        <v>40</v>
      </c>
      <c r="AR452" s="93"/>
    </row>
    <row r="453" spans="1:44" ht="21">
      <c r="A453" t="str">
        <f>VLOOKUP(Q453,'Rotas x Madrugada'!A:C,2,0)</f>
        <v>L</v>
      </c>
      <c r="B453" t="str">
        <f>VLOOKUP(Q453,'Rotas x Madrugada'!A:C,3,0)</f>
        <v>Não</v>
      </c>
      <c r="D453" s="19">
        <f t="shared" si="14"/>
        <v>46159</v>
      </c>
      <c r="E453" s="19">
        <f>IF(A453="RETIRA",Z453,VLOOKUP(Q453,'Rotas x Madrugada'!A:D,4,0))</f>
        <v>46149</v>
      </c>
      <c r="F453" s="19">
        <f>IF(A453="RETIRA",Z453,Z453+2)</f>
        <v>46159</v>
      </c>
      <c r="G453" s="19" t="str">
        <f>CONCATENATE(U453,"-",V453)</f>
        <v>INC08-TF</v>
      </c>
      <c r="H453" s="19" t="str">
        <f t="shared" ref="H453:H516" ca="1" si="15">IF(I453&lt;-10,"PROBLEMA",IF(I453&lt;J453,"URGENTE",IF(I453=J453,"PRODUZIR","OK")))</f>
        <v>URGENTE</v>
      </c>
      <c r="I453" s="46">
        <f ca="1">Z453-$B$1</f>
        <v>0</v>
      </c>
      <c r="J453" s="46">
        <f>VLOOKUP(G453,'D. Produção'!A:B,2,)</f>
        <v>2</v>
      </c>
      <c r="K453" s="95">
        <v>327736</v>
      </c>
      <c r="L453" s="96" t="s">
        <v>101</v>
      </c>
      <c r="M453" s="95">
        <v>10</v>
      </c>
      <c r="N453" s="95">
        <v>5388943</v>
      </c>
      <c r="O453" s="96" t="s">
        <v>35</v>
      </c>
      <c r="P453" s="96" t="s">
        <v>135</v>
      </c>
      <c r="Q453" s="96" t="s">
        <v>94</v>
      </c>
      <c r="R453" s="97">
        <v>3.3347000000000002</v>
      </c>
      <c r="S453" s="97">
        <v>66.693600000000004</v>
      </c>
      <c r="T453" s="95">
        <v>1</v>
      </c>
      <c r="U453" s="96" t="s">
        <v>63</v>
      </c>
      <c r="V453" s="96" t="s">
        <v>96</v>
      </c>
      <c r="W453" s="98">
        <v>1413</v>
      </c>
      <c r="X453" s="98">
        <v>2360</v>
      </c>
      <c r="Y453" s="99">
        <v>46119.572051620373</v>
      </c>
      <c r="Z453" s="100">
        <v>46157</v>
      </c>
      <c r="AA453" s="101"/>
      <c r="AB453" s="101"/>
      <c r="AC453" s="101"/>
      <c r="AD453" s="101"/>
      <c r="AE453" s="102" t="s">
        <v>40</v>
      </c>
      <c r="AF453" s="102" t="s">
        <v>40</v>
      </c>
      <c r="AG453" s="102" t="s">
        <v>40</v>
      </c>
      <c r="AH453" s="102" t="s">
        <v>40</v>
      </c>
      <c r="AI453" s="102" t="s">
        <v>40</v>
      </c>
      <c r="AJ453" s="102" t="s">
        <v>40</v>
      </c>
      <c r="AK453" s="102" t="s">
        <v>40</v>
      </c>
      <c r="AL453" s="101"/>
      <c r="AM453" s="101"/>
      <c r="AN453" s="102" t="s">
        <v>40</v>
      </c>
      <c r="AO453" s="102" t="s">
        <v>40</v>
      </c>
      <c r="AP453" s="102" t="s">
        <v>40</v>
      </c>
      <c r="AQ453" s="102" t="s">
        <v>40</v>
      </c>
      <c r="AR453" s="101"/>
    </row>
    <row r="454" spans="1:44" ht="21">
      <c r="A454" t="str">
        <f>VLOOKUP(Q454,'Rotas x Madrugada'!A:C,2,0)</f>
        <v>L</v>
      </c>
      <c r="B454" t="str">
        <f>VLOOKUP(Q454,'Rotas x Madrugada'!A:C,3,0)</f>
        <v>Não</v>
      </c>
      <c r="D454" s="19">
        <f t="shared" si="14"/>
        <v>46159</v>
      </c>
      <c r="E454" s="19">
        <f>IF(A454="RETIRA",Z454,VLOOKUP(Q454,'Rotas x Madrugada'!A:D,4,0))</f>
        <v>46149</v>
      </c>
      <c r="F454" s="19">
        <f>IF(A454="RETIRA",Z454,Z454+2)</f>
        <v>46159</v>
      </c>
      <c r="G454" s="19" t="str">
        <f>CONCATENATE(U454,"-",V454)</f>
        <v>INC08-TF</v>
      </c>
      <c r="H454" s="19" t="str">
        <f t="shared" ca="1" si="15"/>
        <v>URGENTE</v>
      </c>
      <c r="I454" s="46">
        <f ca="1">Z454-$B$1</f>
        <v>0</v>
      </c>
      <c r="J454" s="46">
        <f>VLOOKUP(G454,'D. Produção'!A:B,2,)</f>
        <v>2</v>
      </c>
      <c r="K454" s="87">
        <v>327736</v>
      </c>
      <c r="L454" s="88" t="s">
        <v>102</v>
      </c>
      <c r="M454" s="87">
        <v>11</v>
      </c>
      <c r="N454" s="87">
        <v>5388944</v>
      </c>
      <c r="O454" s="88" t="s">
        <v>35</v>
      </c>
      <c r="P454" s="88" t="s">
        <v>135</v>
      </c>
      <c r="Q454" s="88" t="s">
        <v>94</v>
      </c>
      <c r="R454" s="89">
        <v>4.0888999999999998</v>
      </c>
      <c r="S454" s="89">
        <v>81.778599999999997</v>
      </c>
      <c r="T454" s="87">
        <v>1</v>
      </c>
      <c r="U454" s="88" t="s">
        <v>63</v>
      </c>
      <c r="V454" s="88" t="s">
        <v>96</v>
      </c>
      <c r="W454" s="90">
        <v>1784</v>
      </c>
      <c r="X454" s="90">
        <v>2292</v>
      </c>
      <c r="Y454" s="91">
        <v>46119.572051620373</v>
      </c>
      <c r="Z454" s="92">
        <v>46157</v>
      </c>
      <c r="AA454" s="93"/>
      <c r="AB454" s="93"/>
      <c r="AC454" s="93"/>
      <c r="AD454" s="93"/>
      <c r="AE454" s="94" t="s">
        <v>40</v>
      </c>
      <c r="AF454" s="94" t="s">
        <v>40</v>
      </c>
      <c r="AG454" s="94" t="s">
        <v>40</v>
      </c>
      <c r="AH454" s="94" t="s">
        <v>40</v>
      </c>
      <c r="AI454" s="94" t="s">
        <v>40</v>
      </c>
      <c r="AJ454" s="94" t="s">
        <v>40</v>
      </c>
      <c r="AK454" s="94" t="s">
        <v>40</v>
      </c>
      <c r="AL454" s="93"/>
      <c r="AM454" s="93"/>
      <c r="AN454" s="94" t="s">
        <v>40</v>
      </c>
      <c r="AO454" s="94" t="s">
        <v>40</v>
      </c>
      <c r="AP454" s="94" t="s">
        <v>40</v>
      </c>
      <c r="AQ454" s="94" t="s">
        <v>40</v>
      </c>
      <c r="AR454" s="93"/>
    </row>
    <row r="455" spans="1:44" ht="21">
      <c r="A455" t="str">
        <f>VLOOKUP(Q455,'Rotas x Madrugada'!A:C,2,0)</f>
        <v>L</v>
      </c>
      <c r="B455" t="str">
        <f>VLOOKUP(Q455,'Rotas x Madrugada'!A:C,3,0)</f>
        <v>Não</v>
      </c>
      <c r="D455" s="19">
        <f t="shared" si="14"/>
        <v>46159</v>
      </c>
      <c r="E455" s="19">
        <f>IF(A455="RETIRA",Z455,VLOOKUP(Q455,'Rotas x Madrugada'!A:D,4,0))</f>
        <v>46149</v>
      </c>
      <c r="F455" s="19">
        <f>IF(A455="RETIRA",Z455,Z455+2)</f>
        <v>46159</v>
      </c>
      <c r="G455" s="19" t="str">
        <f>CONCATENATE(U455,"-",V455)</f>
        <v>INC08-TF</v>
      </c>
      <c r="H455" s="19" t="str">
        <f t="shared" ca="1" si="15"/>
        <v>URGENTE</v>
      </c>
      <c r="I455" s="46">
        <f ca="1">Z455-$B$1</f>
        <v>0</v>
      </c>
      <c r="J455" s="46">
        <f>VLOOKUP(G455,'D. Produção'!A:B,2,)</f>
        <v>2</v>
      </c>
      <c r="K455" s="95">
        <v>327736</v>
      </c>
      <c r="L455" s="96" t="s">
        <v>103</v>
      </c>
      <c r="M455" s="95">
        <v>12</v>
      </c>
      <c r="N455" s="95">
        <v>5388945</v>
      </c>
      <c r="O455" s="96" t="s">
        <v>35</v>
      </c>
      <c r="P455" s="96" t="s">
        <v>135</v>
      </c>
      <c r="Q455" s="96" t="s">
        <v>94</v>
      </c>
      <c r="R455" s="97">
        <v>4.0888999999999998</v>
      </c>
      <c r="S455" s="97">
        <v>81.778599999999997</v>
      </c>
      <c r="T455" s="95">
        <v>1</v>
      </c>
      <c r="U455" s="96" t="s">
        <v>63</v>
      </c>
      <c r="V455" s="96" t="s">
        <v>96</v>
      </c>
      <c r="W455" s="98">
        <v>1784</v>
      </c>
      <c r="X455" s="98">
        <v>2292</v>
      </c>
      <c r="Y455" s="99">
        <v>46119.572051620373</v>
      </c>
      <c r="Z455" s="100">
        <v>46157</v>
      </c>
      <c r="AA455" s="101"/>
      <c r="AB455" s="101"/>
      <c r="AC455" s="101"/>
      <c r="AD455" s="101"/>
      <c r="AE455" s="102" t="s">
        <v>40</v>
      </c>
      <c r="AF455" s="102" t="s">
        <v>40</v>
      </c>
      <c r="AG455" s="102" t="s">
        <v>40</v>
      </c>
      <c r="AH455" s="102" t="s">
        <v>40</v>
      </c>
      <c r="AI455" s="102" t="s">
        <v>40</v>
      </c>
      <c r="AJ455" s="102" t="s">
        <v>40</v>
      </c>
      <c r="AK455" s="102" t="s">
        <v>40</v>
      </c>
      <c r="AL455" s="101"/>
      <c r="AM455" s="101"/>
      <c r="AN455" s="102" t="s">
        <v>40</v>
      </c>
      <c r="AO455" s="102" t="s">
        <v>40</v>
      </c>
      <c r="AP455" s="102" t="s">
        <v>40</v>
      </c>
      <c r="AQ455" s="102" t="s">
        <v>40</v>
      </c>
      <c r="AR455" s="101"/>
    </row>
    <row r="456" spans="1:44" ht="21">
      <c r="A456" t="str">
        <f>VLOOKUP(Q456,'Rotas x Madrugada'!A:C,2,0)</f>
        <v>L</v>
      </c>
      <c r="B456" t="str">
        <f>VLOOKUP(Q456,'Rotas x Madrugada'!A:C,3,0)</f>
        <v>Não</v>
      </c>
      <c r="D456" s="19">
        <f t="shared" si="14"/>
        <v>46159</v>
      </c>
      <c r="E456" s="19">
        <f>IF(A456="RETIRA",Z456,VLOOKUP(Q456,'Rotas x Madrugada'!A:D,4,0))</f>
        <v>46149</v>
      </c>
      <c r="F456" s="19">
        <f>IF(A456="RETIRA",Z456,Z456+2)</f>
        <v>46159</v>
      </c>
      <c r="G456" s="19" t="str">
        <f>CONCATENATE(U456,"-",V456)</f>
        <v>INC08-TF</v>
      </c>
      <c r="H456" s="19" t="str">
        <f t="shared" ca="1" si="15"/>
        <v>URGENTE</v>
      </c>
      <c r="I456" s="46">
        <f ca="1">Z456-$B$1</f>
        <v>0</v>
      </c>
      <c r="J456" s="46">
        <f>VLOOKUP(G456,'D. Produção'!A:B,2,)</f>
        <v>2</v>
      </c>
      <c r="K456" s="87">
        <v>327736</v>
      </c>
      <c r="L456" s="88" t="s">
        <v>104</v>
      </c>
      <c r="M456" s="87">
        <v>13</v>
      </c>
      <c r="N456" s="87">
        <v>5388946</v>
      </c>
      <c r="O456" s="88" t="s">
        <v>35</v>
      </c>
      <c r="P456" s="88" t="s">
        <v>135</v>
      </c>
      <c r="Q456" s="88" t="s">
        <v>94</v>
      </c>
      <c r="R456" s="89">
        <v>4.0888999999999998</v>
      </c>
      <c r="S456" s="89">
        <v>81.778599999999997</v>
      </c>
      <c r="T456" s="87">
        <v>1</v>
      </c>
      <c r="U456" s="88" t="s">
        <v>63</v>
      </c>
      <c r="V456" s="88" t="s">
        <v>96</v>
      </c>
      <c r="W456" s="90">
        <v>1784</v>
      </c>
      <c r="X456" s="90">
        <v>2292</v>
      </c>
      <c r="Y456" s="91">
        <v>46119.572051620373</v>
      </c>
      <c r="Z456" s="92">
        <v>46157</v>
      </c>
      <c r="AA456" s="93"/>
      <c r="AB456" s="93"/>
      <c r="AC456" s="93"/>
      <c r="AD456" s="93"/>
      <c r="AE456" s="94" t="s">
        <v>40</v>
      </c>
      <c r="AF456" s="94" t="s">
        <v>40</v>
      </c>
      <c r="AG456" s="94" t="s">
        <v>40</v>
      </c>
      <c r="AH456" s="94" t="s">
        <v>40</v>
      </c>
      <c r="AI456" s="94" t="s">
        <v>40</v>
      </c>
      <c r="AJ456" s="94" t="s">
        <v>40</v>
      </c>
      <c r="AK456" s="94" t="s">
        <v>40</v>
      </c>
      <c r="AL456" s="93"/>
      <c r="AM456" s="93"/>
      <c r="AN456" s="94" t="s">
        <v>40</v>
      </c>
      <c r="AO456" s="94" t="s">
        <v>40</v>
      </c>
      <c r="AP456" s="94" t="s">
        <v>40</v>
      </c>
      <c r="AQ456" s="94" t="s">
        <v>40</v>
      </c>
      <c r="AR456" s="93"/>
    </row>
    <row r="457" spans="1:44" ht="21">
      <c r="A457" t="str">
        <f>VLOOKUP(Q457,'Rotas x Madrugada'!A:C,2,0)</f>
        <v>L</v>
      </c>
      <c r="B457" t="str">
        <f>VLOOKUP(Q457,'Rotas x Madrugada'!A:C,3,0)</f>
        <v>Não</v>
      </c>
      <c r="D457" s="19">
        <f t="shared" si="14"/>
        <v>46159</v>
      </c>
      <c r="E457" s="19">
        <f>IF(A457="RETIRA",Z457,VLOOKUP(Q457,'Rotas x Madrugada'!A:D,4,0))</f>
        <v>46149</v>
      </c>
      <c r="F457" s="19">
        <f>IF(A457="RETIRA",Z457,Z457+2)</f>
        <v>46159</v>
      </c>
      <c r="G457" s="19" t="str">
        <f>CONCATENATE(U457,"-",V457)</f>
        <v>INC08-TF</v>
      </c>
      <c r="H457" s="19" t="str">
        <f t="shared" ca="1" si="15"/>
        <v>URGENTE</v>
      </c>
      <c r="I457" s="46">
        <f ca="1">Z457-$B$1</f>
        <v>0</v>
      </c>
      <c r="J457" s="46">
        <f>VLOOKUP(G457,'D. Produção'!A:B,2,)</f>
        <v>2</v>
      </c>
      <c r="K457" s="95">
        <v>327736</v>
      </c>
      <c r="L457" s="96" t="s">
        <v>105</v>
      </c>
      <c r="M457" s="95">
        <v>14</v>
      </c>
      <c r="N457" s="95">
        <v>5388947</v>
      </c>
      <c r="O457" s="96" t="s">
        <v>35</v>
      </c>
      <c r="P457" s="96" t="s">
        <v>135</v>
      </c>
      <c r="Q457" s="96" t="s">
        <v>94</v>
      </c>
      <c r="R457" s="97">
        <v>4.0888999999999998</v>
      </c>
      <c r="S457" s="97">
        <v>81.778599999999997</v>
      </c>
      <c r="T457" s="95">
        <v>1</v>
      </c>
      <c r="U457" s="96" t="s">
        <v>63</v>
      </c>
      <c r="V457" s="96" t="s">
        <v>96</v>
      </c>
      <c r="W457" s="98">
        <v>1784</v>
      </c>
      <c r="X457" s="98">
        <v>2292</v>
      </c>
      <c r="Y457" s="99">
        <v>46119.572051620373</v>
      </c>
      <c r="Z457" s="100">
        <v>46157</v>
      </c>
      <c r="AA457" s="101"/>
      <c r="AB457" s="101"/>
      <c r="AC457" s="101"/>
      <c r="AD457" s="101"/>
      <c r="AE457" s="102" t="s">
        <v>40</v>
      </c>
      <c r="AF457" s="102" t="s">
        <v>40</v>
      </c>
      <c r="AG457" s="102" t="s">
        <v>40</v>
      </c>
      <c r="AH457" s="102" t="s">
        <v>40</v>
      </c>
      <c r="AI457" s="102" t="s">
        <v>40</v>
      </c>
      <c r="AJ457" s="102" t="s">
        <v>40</v>
      </c>
      <c r="AK457" s="102" t="s">
        <v>40</v>
      </c>
      <c r="AL457" s="101"/>
      <c r="AM457" s="101"/>
      <c r="AN457" s="102" t="s">
        <v>40</v>
      </c>
      <c r="AO457" s="102" t="s">
        <v>40</v>
      </c>
      <c r="AP457" s="102" t="s">
        <v>40</v>
      </c>
      <c r="AQ457" s="102" t="s">
        <v>40</v>
      </c>
      <c r="AR457" s="101"/>
    </row>
    <row r="458" spans="1:44" ht="21">
      <c r="A458" t="str">
        <f>VLOOKUP(Q458,'Rotas x Madrugada'!A:C,2,0)</f>
        <v>L</v>
      </c>
      <c r="B458" t="str">
        <f>VLOOKUP(Q458,'Rotas x Madrugada'!A:C,3,0)</f>
        <v>Não</v>
      </c>
      <c r="D458" s="19">
        <f t="shared" si="14"/>
        <v>46159</v>
      </c>
      <c r="E458" s="19">
        <f>IF(A458="RETIRA",Z458,VLOOKUP(Q458,'Rotas x Madrugada'!A:D,4,0))</f>
        <v>46149</v>
      </c>
      <c r="F458" s="19">
        <f>IF(A458="RETIRA",Z458,Z458+2)</f>
        <v>46159</v>
      </c>
      <c r="G458" s="19" t="str">
        <f>CONCATENATE(U458,"-",V458)</f>
        <v>INC08-TF</v>
      </c>
      <c r="H458" s="19" t="str">
        <f t="shared" ca="1" si="15"/>
        <v>URGENTE</v>
      </c>
      <c r="I458" s="46">
        <f ca="1">Z458-$B$1</f>
        <v>0</v>
      </c>
      <c r="J458" s="46">
        <f>VLOOKUP(G458,'D. Produção'!A:B,2,)</f>
        <v>2</v>
      </c>
      <c r="K458" s="87">
        <v>327736</v>
      </c>
      <c r="L458" s="88" t="s">
        <v>106</v>
      </c>
      <c r="M458" s="87">
        <v>15</v>
      </c>
      <c r="N458" s="87">
        <v>5388948</v>
      </c>
      <c r="O458" s="88" t="s">
        <v>35</v>
      </c>
      <c r="P458" s="88" t="s">
        <v>135</v>
      </c>
      <c r="Q458" s="88" t="s">
        <v>94</v>
      </c>
      <c r="R458" s="89">
        <v>4.0888999999999998</v>
      </c>
      <c r="S458" s="89">
        <v>81.778599999999997</v>
      </c>
      <c r="T458" s="87">
        <v>1</v>
      </c>
      <c r="U458" s="88" t="s">
        <v>63</v>
      </c>
      <c r="V458" s="88" t="s">
        <v>96</v>
      </c>
      <c r="W458" s="90">
        <v>1784</v>
      </c>
      <c r="X458" s="90">
        <v>2292</v>
      </c>
      <c r="Y458" s="91">
        <v>46119.572051620373</v>
      </c>
      <c r="Z458" s="92">
        <v>46157</v>
      </c>
      <c r="AA458" s="93"/>
      <c r="AB458" s="93"/>
      <c r="AC458" s="93"/>
      <c r="AD458" s="93"/>
      <c r="AE458" s="94" t="s">
        <v>40</v>
      </c>
      <c r="AF458" s="94" t="s">
        <v>40</v>
      </c>
      <c r="AG458" s="94" t="s">
        <v>40</v>
      </c>
      <c r="AH458" s="94" t="s">
        <v>40</v>
      </c>
      <c r="AI458" s="94" t="s">
        <v>40</v>
      </c>
      <c r="AJ458" s="94" t="s">
        <v>40</v>
      </c>
      <c r="AK458" s="94" t="s">
        <v>40</v>
      </c>
      <c r="AL458" s="93"/>
      <c r="AM458" s="93"/>
      <c r="AN458" s="94" t="s">
        <v>40</v>
      </c>
      <c r="AO458" s="94" t="s">
        <v>40</v>
      </c>
      <c r="AP458" s="94" t="s">
        <v>40</v>
      </c>
      <c r="AQ458" s="94" t="s">
        <v>40</v>
      </c>
      <c r="AR458" s="93"/>
    </row>
    <row r="459" spans="1:44" ht="21">
      <c r="A459" t="str">
        <f>VLOOKUP(Q459,'Rotas x Madrugada'!A:C,2,0)</f>
        <v>L</v>
      </c>
      <c r="B459" t="str">
        <f>VLOOKUP(Q459,'Rotas x Madrugada'!A:C,3,0)</f>
        <v>Não</v>
      </c>
      <c r="D459" s="19">
        <f t="shared" si="14"/>
        <v>46159</v>
      </c>
      <c r="E459" s="19">
        <f>IF(A459="RETIRA",Z459,VLOOKUP(Q459,'Rotas x Madrugada'!A:D,4,0))</f>
        <v>46149</v>
      </c>
      <c r="F459" s="19">
        <f>IF(A459="RETIRA",Z459,Z459+2)</f>
        <v>46159</v>
      </c>
      <c r="G459" s="19" t="str">
        <f>CONCATENATE(U459,"-",V459)</f>
        <v>INC08-TF</v>
      </c>
      <c r="H459" s="19" t="str">
        <f t="shared" ca="1" si="15"/>
        <v>URGENTE</v>
      </c>
      <c r="I459" s="46">
        <f ca="1">Z459-$B$1</f>
        <v>0</v>
      </c>
      <c r="J459" s="46">
        <f>VLOOKUP(G459,'D. Produção'!A:B,2,)</f>
        <v>2</v>
      </c>
      <c r="K459" s="95">
        <v>327736</v>
      </c>
      <c r="L459" s="96" t="s">
        <v>107</v>
      </c>
      <c r="M459" s="95">
        <v>16</v>
      </c>
      <c r="N459" s="95">
        <v>5388949</v>
      </c>
      <c r="O459" s="96" t="s">
        <v>35</v>
      </c>
      <c r="P459" s="96" t="s">
        <v>135</v>
      </c>
      <c r="Q459" s="96" t="s">
        <v>94</v>
      </c>
      <c r="R459" s="97">
        <v>3.0691000000000002</v>
      </c>
      <c r="S459" s="97">
        <v>61.3827</v>
      </c>
      <c r="T459" s="95">
        <v>1</v>
      </c>
      <c r="U459" s="96" t="s">
        <v>63</v>
      </c>
      <c r="V459" s="96" t="s">
        <v>96</v>
      </c>
      <c r="W459" s="98">
        <v>1636</v>
      </c>
      <c r="X459" s="98">
        <v>1876</v>
      </c>
      <c r="Y459" s="99">
        <v>46119.572051620373</v>
      </c>
      <c r="Z459" s="100">
        <v>46157</v>
      </c>
      <c r="AA459" s="101"/>
      <c r="AB459" s="101"/>
      <c r="AC459" s="101"/>
      <c r="AD459" s="101"/>
      <c r="AE459" s="102" t="s">
        <v>40</v>
      </c>
      <c r="AF459" s="102" t="s">
        <v>40</v>
      </c>
      <c r="AG459" s="102" t="s">
        <v>40</v>
      </c>
      <c r="AH459" s="102" t="s">
        <v>40</v>
      </c>
      <c r="AI459" s="102" t="s">
        <v>40</v>
      </c>
      <c r="AJ459" s="102" t="s">
        <v>40</v>
      </c>
      <c r="AK459" s="102" t="s">
        <v>40</v>
      </c>
      <c r="AL459" s="101"/>
      <c r="AM459" s="101"/>
      <c r="AN459" s="102" t="s">
        <v>40</v>
      </c>
      <c r="AO459" s="102" t="s">
        <v>40</v>
      </c>
      <c r="AP459" s="102" t="s">
        <v>40</v>
      </c>
      <c r="AQ459" s="102" t="s">
        <v>40</v>
      </c>
      <c r="AR459" s="101"/>
    </row>
    <row r="460" spans="1:44" ht="21">
      <c r="A460" t="str">
        <f>VLOOKUP(Q460,'Rotas x Madrugada'!A:C,2,0)</f>
        <v>L</v>
      </c>
      <c r="B460" t="str">
        <f>VLOOKUP(Q460,'Rotas x Madrugada'!A:C,3,0)</f>
        <v>Não</v>
      </c>
      <c r="D460" s="19">
        <f t="shared" si="14"/>
        <v>46159</v>
      </c>
      <c r="E460" s="19">
        <f>IF(A460="RETIRA",Z460,VLOOKUP(Q460,'Rotas x Madrugada'!A:D,4,0))</f>
        <v>46149</v>
      </c>
      <c r="F460" s="19">
        <f>IF(A460="RETIRA",Z460,Z460+2)</f>
        <v>46159</v>
      </c>
      <c r="G460" s="19" t="str">
        <f>CONCATENATE(U460,"-",V460)</f>
        <v>INC08-TF</v>
      </c>
      <c r="H460" s="19" t="str">
        <f t="shared" ca="1" si="15"/>
        <v>URGENTE</v>
      </c>
      <c r="I460" s="46">
        <f ca="1">Z460-$B$1</f>
        <v>0</v>
      </c>
      <c r="J460" s="46">
        <f>VLOOKUP(G460,'D. Produção'!A:B,2,)</f>
        <v>2</v>
      </c>
      <c r="K460" s="87">
        <v>327736</v>
      </c>
      <c r="L460" s="88" t="s">
        <v>108</v>
      </c>
      <c r="M460" s="87">
        <v>17</v>
      </c>
      <c r="N460" s="87">
        <v>5388950</v>
      </c>
      <c r="O460" s="88" t="s">
        <v>35</v>
      </c>
      <c r="P460" s="88" t="s">
        <v>135</v>
      </c>
      <c r="Q460" s="88" t="s">
        <v>94</v>
      </c>
      <c r="R460" s="89">
        <v>3.0691000000000002</v>
      </c>
      <c r="S460" s="89">
        <v>61.3827</v>
      </c>
      <c r="T460" s="87">
        <v>1</v>
      </c>
      <c r="U460" s="88" t="s">
        <v>63</v>
      </c>
      <c r="V460" s="88" t="s">
        <v>96</v>
      </c>
      <c r="W460" s="90">
        <v>1636</v>
      </c>
      <c r="X460" s="90">
        <v>1876</v>
      </c>
      <c r="Y460" s="91">
        <v>46119.572051620373</v>
      </c>
      <c r="Z460" s="92">
        <v>46157</v>
      </c>
      <c r="AA460" s="93"/>
      <c r="AB460" s="93"/>
      <c r="AC460" s="93"/>
      <c r="AD460" s="93"/>
      <c r="AE460" s="94" t="s">
        <v>40</v>
      </c>
      <c r="AF460" s="94" t="s">
        <v>40</v>
      </c>
      <c r="AG460" s="94" t="s">
        <v>40</v>
      </c>
      <c r="AH460" s="94" t="s">
        <v>40</v>
      </c>
      <c r="AI460" s="94" t="s">
        <v>40</v>
      </c>
      <c r="AJ460" s="94" t="s">
        <v>40</v>
      </c>
      <c r="AK460" s="94" t="s">
        <v>40</v>
      </c>
      <c r="AL460" s="93"/>
      <c r="AM460" s="93"/>
      <c r="AN460" s="94" t="s">
        <v>40</v>
      </c>
      <c r="AO460" s="94" t="s">
        <v>40</v>
      </c>
      <c r="AP460" s="94" t="s">
        <v>40</v>
      </c>
      <c r="AQ460" s="94" t="s">
        <v>40</v>
      </c>
      <c r="AR460" s="93"/>
    </row>
    <row r="461" spans="1:44" ht="21">
      <c r="A461" t="str">
        <f>VLOOKUP(Q461,'Rotas x Madrugada'!A:C,2,0)</f>
        <v>L</v>
      </c>
      <c r="B461" t="str">
        <f>VLOOKUP(Q461,'Rotas x Madrugada'!A:C,3,0)</f>
        <v>Não</v>
      </c>
      <c r="D461" s="19">
        <f t="shared" si="14"/>
        <v>46159</v>
      </c>
      <c r="E461" s="19">
        <f>IF(A461="RETIRA",Z461,VLOOKUP(Q461,'Rotas x Madrugada'!A:D,4,0))</f>
        <v>46149</v>
      </c>
      <c r="F461" s="19">
        <f>IF(A461="RETIRA",Z461,Z461+2)</f>
        <v>46159</v>
      </c>
      <c r="G461" s="19" t="str">
        <f>CONCATENATE(U461,"-",V461)</f>
        <v>INC08-TF</v>
      </c>
      <c r="H461" s="19" t="str">
        <f t="shared" ca="1" si="15"/>
        <v>URGENTE</v>
      </c>
      <c r="I461" s="46">
        <f ca="1">Z461-$B$1</f>
        <v>0</v>
      </c>
      <c r="J461" s="46">
        <f>VLOOKUP(G461,'D. Produção'!A:B,2,)</f>
        <v>2</v>
      </c>
      <c r="K461" s="95">
        <v>327736</v>
      </c>
      <c r="L461" s="96" t="s">
        <v>109</v>
      </c>
      <c r="M461" s="95">
        <v>18</v>
      </c>
      <c r="N461" s="95">
        <v>5388951</v>
      </c>
      <c r="O461" s="96" t="s">
        <v>35</v>
      </c>
      <c r="P461" s="96" t="s">
        <v>135</v>
      </c>
      <c r="Q461" s="96" t="s">
        <v>94</v>
      </c>
      <c r="R461" s="97">
        <v>3.0691000000000002</v>
      </c>
      <c r="S461" s="97">
        <v>61.3827</v>
      </c>
      <c r="T461" s="95">
        <v>1</v>
      </c>
      <c r="U461" s="96" t="s">
        <v>63</v>
      </c>
      <c r="V461" s="96" t="s">
        <v>96</v>
      </c>
      <c r="W461" s="98">
        <v>1636</v>
      </c>
      <c r="X461" s="98">
        <v>1876</v>
      </c>
      <c r="Y461" s="99">
        <v>46119.572051620373</v>
      </c>
      <c r="Z461" s="100">
        <v>46157</v>
      </c>
      <c r="AA461" s="101"/>
      <c r="AB461" s="101"/>
      <c r="AC461" s="101"/>
      <c r="AD461" s="101"/>
      <c r="AE461" s="102" t="s">
        <v>40</v>
      </c>
      <c r="AF461" s="102" t="s">
        <v>40</v>
      </c>
      <c r="AG461" s="102" t="s">
        <v>40</v>
      </c>
      <c r="AH461" s="102" t="s">
        <v>40</v>
      </c>
      <c r="AI461" s="102" t="s">
        <v>40</v>
      </c>
      <c r="AJ461" s="102" t="s">
        <v>40</v>
      </c>
      <c r="AK461" s="102" t="s">
        <v>40</v>
      </c>
      <c r="AL461" s="101"/>
      <c r="AM461" s="101"/>
      <c r="AN461" s="102" t="s">
        <v>40</v>
      </c>
      <c r="AO461" s="102" t="s">
        <v>40</v>
      </c>
      <c r="AP461" s="102" t="s">
        <v>40</v>
      </c>
      <c r="AQ461" s="102" t="s">
        <v>40</v>
      </c>
      <c r="AR461" s="101"/>
    </row>
    <row r="462" spans="1:44" ht="21">
      <c r="A462" t="str">
        <f>VLOOKUP(Q462,'Rotas x Madrugada'!A:C,2,0)</f>
        <v>L</v>
      </c>
      <c r="B462" t="str">
        <f>VLOOKUP(Q462,'Rotas x Madrugada'!A:C,3,0)</f>
        <v>Não</v>
      </c>
      <c r="D462" s="19">
        <f t="shared" si="14"/>
        <v>46159</v>
      </c>
      <c r="E462" s="19">
        <f>IF(A462="RETIRA",Z462,VLOOKUP(Q462,'Rotas x Madrugada'!A:D,4,0))</f>
        <v>46149</v>
      </c>
      <c r="F462" s="19">
        <f>IF(A462="RETIRA",Z462,Z462+2)</f>
        <v>46159</v>
      </c>
      <c r="G462" s="19" t="str">
        <f>CONCATENATE(U462,"-",V462)</f>
        <v>INC08-TF</v>
      </c>
      <c r="H462" s="19" t="str">
        <f t="shared" ca="1" si="15"/>
        <v>URGENTE</v>
      </c>
      <c r="I462" s="46">
        <f ca="1">Z462-$B$1</f>
        <v>0</v>
      </c>
      <c r="J462" s="46">
        <f>VLOOKUP(G462,'D. Produção'!A:B,2,)</f>
        <v>2</v>
      </c>
      <c r="K462" s="87">
        <v>327736</v>
      </c>
      <c r="L462" s="88" t="s">
        <v>110</v>
      </c>
      <c r="M462" s="87">
        <v>19</v>
      </c>
      <c r="N462" s="87">
        <v>5388952</v>
      </c>
      <c r="O462" s="88" t="s">
        <v>35</v>
      </c>
      <c r="P462" s="88" t="s">
        <v>135</v>
      </c>
      <c r="Q462" s="88" t="s">
        <v>94</v>
      </c>
      <c r="R462" s="89">
        <v>3.0691000000000002</v>
      </c>
      <c r="S462" s="89">
        <v>61.3827</v>
      </c>
      <c r="T462" s="87">
        <v>1</v>
      </c>
      <c r="U462" s="88" t="s">
        <v>63</v>
      </c>
      <c r="V462" s="88" t="s">
        <v>96</v>
      </c>
      <c r="W462" s="90">
        <v>1636</v>
      </c>
      <c r="X462" s="90">
        <v>1876</v>
      </c>
      <c r="Y462" s="91">
        <v>46119.572051620373</v>
      </c>
      <c r="Z462" s="92">
        <v>46157</v>
      </c>
      <c r="AA462" s="93"/>
      <c r="AB462" s="93"/>
      <c r="AC462" s="93"/>
      <c r="AD462" s="93"/>
      <c r="AE462" s="94" t="s">
        <v>40</v>
      </c>
      <c r="AF462" s="94" t="s">
        <v>40</v>
      </c>
      <c r="AG462" s="94" t="s">
        <v>40</v>
      </c>
      <c r="AH462" s="94" t="s">
        <v>40</v>
      </c>
      <c r="AI462" s="94" t="s">
        <v>40</v>
      </c>
      <c r="AJ462" s="94" t="s">
        <v>40</v>
      </c>
      <c r="AK462" s="94" t="s">
        <v>40</v>
      </c>
      <c r="AL462" s="93"/>
      <c r="AM462" s="93"/>
      <c r="AN462" s="94" t="s">
        <v>40</v>
      </c>
      <c r="AO462" s="94" t="s">
        <v>40</v>
      </c>
      <c r="AP462" s="94" t="s">
        <v>40</v>
      </c>
      <c r="AQ462" s="94" t="s">
        <v>40</v>
      </c>
      <c r="AR462" s="93"/>
    </row>
    <row r="463" spans="1:44" ht="21">
      <c r="A463" t="str">
        <f>VLOOKUP(Q463,'Rotas x Madrugada'!A:C,2,0)</f>
        <v>L</v>
      </c>
      <c r="B463" t="str">
        <f>VLOOKUP(Q463,'Rotas x Madrugada'!A:C,3,0)</f>
        <v>Não</v>
      </c>
      <c r="D463" s="19">
        <f t="shared" si="14"/>
        <v>46159</v>
      </c>
      <c r="E463" s="19">
        <f>IF(A463="RETIRA",Z463,VLOOKUP(Q463,'Rotas x Madrugada'!A:D,4,0))</f>
        <v>46149</v>
      </c>
      <c r="F463" s="19">
        <f>IF(A463="RETIRA",Z463,Z463+2)</f>
        <v>46159</v>
      </c>
      <c r="G463" s="19" t="str">
        <f>CONCATENATE(U463,"-",V463)</f>
        <v>LMLT06-PF</v>
      </c>
      <c r="H463" s="19" t="str">
        <f t="shared" ca="1" si="15"/>
        <v>URGENTE</v>
      </c>
      <c r="I463" s="46">
        <f ca="1">Z463-$B$1</f>
        <v>0</v>
      </c>
      <c r="J463" s="46">
        <f>VLOOKUP(G463,'D. Produção'!A:B,2,)</f>
        <v>4</v>
      </c>
      <c r="K463" s="95">
        <v>327736</v>
      </c>
      <c r="L463" s="96" t="s">
        <v>111</v>
      </c>
      <c r="M463" s="95">
        <v>20</v>
      </c>
      <c r="N463" s="95">
        <v>5388953</v>
      </c>
      <c r="O463" s="96" t="s">
        <v>35</v>
      </c>
      <c r="P463" s="96" t="s">
        <v>135</v>
      </c>
      <c r="Q463" s="96" t="s">
        <v>94</v>
      </c>
      <c r="R463" s="97">
        <v>1.1311</v>
      </c>
      <c r="S463" s="97">
        <v>16.967199999999998</v>
      </c>
      <c r="T463" s="95">
        <v>1</v>
      </c>
      <c r="U463" s="96" t="s">
        <v>197</v>
      </c>
      <c r="V463" s="96" t="s">
        <v>39</v>
      </c>
      <c r="W463" s="98">
        <v>587</v>
      </c>
      <c r="X463" s="98">
        <v>1927</v>
      </c>
      <c r="Y463" s="99">
        <v>46119.572051620373</v>
      </c>
      <c r="Z463" s="100">
        <v>46157</v>
      </c>
      <c r="AA463" s="101"/>
      <c r="AB463" s="101"/>
      <c r="AC463" s="101"/>
      <c r="AD463" s="102" t="s">
        <v>40</v>
      </c>
      <c r="AE463" s="102" t="s">
        <v>40</v>
      </c>
      <c r="AF463" s="102" t="s">
        <v>40</v>
      </c>
      <c r="AG463" s="102" t="s">
        <v>40</v>
      </c>
      <c r="AH463" s="102" t="s">
        <v>40</v>
      </c>
      <c r="AI463" s="102" t="s">
        <v>40</v>
      </c>
      <c r="AJ463" s="102" t="s">
        <v>40</v>
      </c>
      <c r="AK463" s="102" t="s">
        <v>40</v>
      </c>
      <c r="AL463" s="102" t="s">
        <v>40</v>
      </c>
      <c r="AM463" s="102" t="s">
        <v>40</v>
      </c>
      <c r="AN463" s="102" t="s">
        <v>40</v>
      </c>
      <c r="AO463" s="102" t="s">
        <v>40</v>
      </c>
      <c r="AP463" s="102" t="s">
        <v>40</v>
      </c>
      <c r="AQ463" s="102" t="s">
        <v>40</v>
      </c>
      <c r="AR463" s="101"/>
    </row>
    <row r="464" spans="1:44" ht="21">
      <c r="A464" t="str">
        <f>VLOOKUP(Q464,'Rotas x Madrugada'!A:C,2,0)</f>
        <v>L</v>
      </c>
      <c r="B464" t="str">
        <f>VLOOKUP(Q464,'Rotas x Madrugada'!A:C,3,0)</f>
        <v>Não</v>
      </c>
      <c r="D464" s="19">
        <f t="shared" si="14"/>
        <v>46159</v>
      </c>
      <c r="E464" s="19">
        <f>IF(A464="RETIRA",Z464,VLOOKUP(Q464,'Rotas x Madrugada'!A:D,4,0))</f>
        <v>46149</v>
      </c>
      <c r="F464" s="19">
        <f>IF(A464="RETIRA",Z464,Z464+2)</f>
        <v>46159</v>
      </c>
      <c r="G464" s="19" t="str">
        <f>CONCATENATE(U464,"-",V464)</f>
        <v>LMLT06-PF</v>
      </c>
      <c r="H464" s="19" t="str">
        <f t="shared" ca="1" si="15"/>
        <v>URGENTE</v>
      </c>
      <c r="I464" s="46">
        <f ca="1">Z464-$B$1</f>
        <v>0</v>
      </c>
      <c r="J464" s="46">
        <f>VLOOKUP(G464,'D. Produção'!A:B,2,)</f>
        <v>4</v>
      </c>
      <c r="K464" s="87">
        <v>327736</v>
      </c>
      <c r="L464" s="88" t="s">
        <v>112</v>
      </c>
      <c r="M464" s="87">
        <v>21</v>
      </c>
      <c r="N464" s="87">
        <v>5388954</v>
      </c>
      <c r="O464" s="88" t="s">
        <v>35</v>
      </c>
      <c r="P464" s="88" t="s">
        <v>135</v>
      </c>
      <c r="Q464" s="88" t="s">
        <v>94</v>
      </c>
      <c r="R464" s="89">
        <v>1.3272999999999999</v>
      </c>
      <c r="S464" s="89">
        <v>19.909300000000002</v>
      </c>
      <c r="T464" s="87">
        <v>1</v>
      </c>
      <c r="U464" s="88" t="s">
        <v>197</v>
      </c>
      <c r="V464" s="88" t="s">
        <v>39</v>
      </c>
      <c r="W464" s="90">
        <v>687</v>
      </c>
      <c r="X464" s="90">
        <v>1932</v>
      </c>
      <c r="Y464" s="91">
        <v>46119.572051620373</v>
      </c>
      <c r="Z464" s="92">
        <v>46157</v>
      </c>
      <c r="AA464" s="93"/>
      <c r="AB464" s="93"/>
      <c r="AC464" s="93"/>
      <c r="AD464" s="94" t="s">
        <v>40</v>
      </c>
      <c r="AE464" s="94" t="s">
        <v>40</v>
      </c>
      <c r="AF464" s="94" t="s">
        <v>40</v>
      </c>
      <c r="AG464" s="94" t="s">
        <v>40</v>
      </c>
      <c r="AH464" s="94" t="s">
        <v>40</v>
      </c>
      <c r="AI464" s="94" t="s">
        <v>40</v>
      </c>
      <c r="AJ464" s="94" t="s">
        <v>40</v>
      </c>
      <c r="AK464" s="94" t="s">
        <v>40</v>
      </c>
      <c r="AL464" s="94" t="s">
        <v>40</v>
      </c>
      <c r="AM464" s="94" t="s">
        <v>40</v>
      </c>
      <c r="AN464" s="94" t="s">
        <v>40</v>
      </c>
      <c r="AO464" s="94" t="s">
        <v>40</v>
      </c>
      <c r="AP464" s="94" t="s">
        <v>40</v>
      </c>
      <c r="AQ464" s="94" t="s">
        <v>40</v>
      </c>
      <c r="AR464" s="93"/>
    </row>
    <row r="465" spans="1:44" ht="21">
      <c r="A465" t="str">
        <f>VLOOKUP(Q465,'Rotas x Madrugada'!A:C,2,0)</f>
        <v>L</v>
      </c>
      <c r="B465" t="str">
        <f>VLOOKUP(Q465,'Rotas x Madrugada'!A:C,3,0)</f>
        <v>Não</v>
      </c>
      <c r="D465" s="19">
        <f t="shared" si="14"/>
        <v>46159</v>
      </c>
      <c r="E465" s="19">
        <f>IF(A465="RETIRA",Z465,VLOOKUP(Q465,'Rotas x Madrugada'!A:D,4,0))</f>
        <v>46149</v>
      </c>
      <c r="F465" s="19">
        <f>IF(A465="RETIRA",Z465,Z465+2)</f>
        <v>46159</v>
      </c>
      <c r="G465" s="19" t="str">
        <f>CONCATENATE(U465,"-",V465)</f>
        <v>LMLT06-PF</v>
      </c>
      <c r="H465" s="19" t="str">
        <f t="shared" ca="1" si="15"/>
        <v>URGENTE</v>
      </c>
      <c r="I465" s="46">
        <f ca="1">Z465-$B$1</f>
        <v>0</v>
      </c>
      <c r="J465" s="46">
        <f>VLOOKUP(G465,'D. Produção'!A:B,2,)</f>
        <v>4</v>
      </c>
      <c r="K465" s="95">
        <v>327736</v>
      </c>
      <c r="L465" s="96" t="s">
        <v>113</v>
      </c>
      <c r="M465" s="95">
        <v>22</v>
      </c>
      <c r="N465" s="95">
        <v>5388955</v>
      </c>
      <c r="O465" s="96" t="s">
        <v>35</v>
      </c>
      <c r="P465" s="96" t="s">
        <v>135</v>
      </c>
      <c r="Q465" s="96" t="s">
        <v>94</v>
      </c>
      <c r="R465" s="97">
        <v>1.3204</v>
      </c>
      <c r="S465" s="97">
        <v>19.8062</v>
      </c>
      <c r="T465" s="95">
        <v>1</v>
      </c>
      <c r="U465" s="96" t="s">
        <v>197</v>
      </c>
      <c r="V465" s="96" t="s">
        <v>39</v>
      </c>
      <c r="W465" s="98">
        <v>687</v>
      </c>
      <c r="X465" s="98">
        <v>1922</v>
      </c>
      <c r="Y465" s="99">
        <v>46119.572051620373</v>
      </c>
      <c r="Z465" s="100">
        <v>46157</v>
      </c>
      <c r="AA465" s="101"/>
      <c r="AB465" s="101"/>
      <c r="AC465" s="101"/>
      <c r="AD465" s="102" t="s">
        <v>40</v>
      </c>
      <c r="AE465" s="102" t="s">
        <v>40</v>
      </c>
      <c r="AF465" s="102" t="s">
        <v>40</v>
      </c>
      <c r="AG465" s="102" t="s">
        <v>40</v>
      </c>
      <c r="AH465" s="102" t="s">
        <v>40</v>
      </c>
      <c r="AI465" s="102" t="s">
        <v>40</v>
      </c>
      <c r="AJ465" s="102" t="s">
        <v>40</v>
      </c>
      <c r="AK465" s="102" t="s">
        <v>40</v>
      </c>
      <c r="AL465" s="102" t="s">
        <v>40</v>
      </c>
      <c r="AM465" s="102" t="s">
        <v>40</v>
      </c>
      <c r="AN465" s="102" t="s">
        <v>40</v>
      </c>
      <c r="AO465" s="102" t="s">
        <v>40</v>
      </c>
      <c r="AP465" s="102" t="s">
        <v>40</v>
      </c>
      <c r="AQ465" s="102" t="s">
        <v>40</v>
      </c>
      <c r="AR465" s="101"/>
    </row>
    <row r="466" spans="1:44" ht="42">
      <c r="A466" t="str">
        <f>VLOOKUP(Q466,'Rotas x Madrugada'!A:C,2,0)</f>
        <v>L</v>
      </c>
      <c r="B466" t="str">
        <f>VLOOKUP(Q466,'Rotas x Madrugada'!A:C,3,0)</f>
        <v>Não</v>
      </c>
      <c r="D466" s="19">
        <f t="shared" si="14"/>
        <v>46159</v>
      </c>
      <c r="E466" s="19">
        <f>IF(A466="RETIRA",Z466,VLOOKUP(Q466,'Rotas x Madrugada'!A:D,4,0))</f>
        <v>46149</v>
      </c>
      <c r="F466" s="19">
        <f>IF(A466="RETIRA",Z466,Z466+2)</f>
        <v>46159</v>
      </c>
      <c r="G466" s="19" t="str">
        <f>CONCATENATE(U466,"-",V466)</f>
        <v>AMB04-CF</v>
      </c>
      <c r="H466" s="19" t="e">
        <f t="shared" ca="1" si="15"/>
        <v>#N/A</v>
      </c>
      <c r="I466" s="46">
        <f ca="1">Z466-$B$1</f>
        <v>0</v>
      </c>
      <c r="J466" s="46" t="e">
        <f>VLOOKUP(G466,'D. Produção'!A:B,2,)</f>
        <v>#N/A</v>
      </c>
      <c r="K466" s="87">
        <v>332212</v>
      </c>
      <c r="L466" s="88" t="s">
        <v>61</v>
      </c>
      <c r="M466" s="87">
        <v>1</v>
      </c>
      <c r="N466" s="87">
        <v>5430287</v>
      </c>
      <c r="O466" s="88" t="s">
        <v>35</v>
      </c>
      <c r="P466" s="88" t="s">
        <v>557</v>
      </c>
      <c r="Q466" s="88" t="s">
        <v>94</v>
      </c>
      <c r="R466" s="89">
        <v>0.96130000000000004</v>
      </c>
      <c r="S466" s="89">
        <v>9.6133000000000006</v>
      </c>
      <c r="T466" s="87">
        <v>1</v>
      </c>
      <c r="U466" s="88" t="s">
        <v>558</v>
      </c>
      <c r="V466" s="88" t="s">
        <v>341</v>
      </c>
      <c r="W466" s="90">
        <v>383</v>
      </c>
      <c r="X466" s="90">
        <v>2510</v>
      </c>
      <c r="Y466" s="91">
        <v>46153.393223344909</v>
      </c>
      <c r="Z466" s="92">
        <v>46157</v>
      </c>
      <c r="AA466" s="93"/>
      <c r="AB466" s="93"/>
      <c r="AC466" s="93"/>
      <c r="AD466" s="93"/>
      <c r="AE466" s="94" t="s">
        <v>40</v>
      </c>
      <c r="AF466" s="94" t="s">
        <v>40</v>
      </c>
      <c r="AG466" s="94" t="s">
        <v>40</v>
      </c>
      <c r="AH466" s="94" t="s">
        <v>40</v>
      </c>
      <c r="AI466" s="94" t="s">
        <v>40</v>
      </c>
      <c r="AJ466" s="94" t="s">
        <v>40</v>
      </c>
      <c r="AK466" s="94" t="s">
        <v>40</v>
      </c>
      <c r="AL466" s="94" t="s">
        <v>40</v>
      </c>
      <c r="AM466" s="94" t="s">
        <v>40</v>
      </c>
      <c r="AN466" s="94" t="s">
        <v>40</v>
      </c>
      <c r="AO466" s="94" t="s">
        <v>40</v>
      </c>
      <c r="AP466" s="94" t="s">
        <v>40</v>
      </c>
      <c r="AQ466" s="94" t="s">
        <v>40</v>
      </c>
      <c r="AR466" s="93"/>
    </row>
    <row r="467" spans="1:44" ht="21">
      <c r="A467" t="str">
        <f>VLOOKUP(Q467,'Rotas x Madrugada'!A:C,2,0)</f>
        <v>L</v>
      </c>
      <c r="B467" t="str">
        <f>VLOOKUP(Q467,'Rotas x Madrugada'!A:C,3,0)</f>
        <v>Não</v>
      </c>
      <c r="D467" s="19">
        <f t="shared" si="14"/>
        <v>46159</v>
      </c>
      <c r="E467" s="19">
        <f>IF(A467="RETIRA",Z467,VLOOKUP(Q467,'Rotas x Madrugada'!A:D,4,0))</f>
        <v>46149</v>
      </c>
      <c r="F467" s="19">
        <f>IF(A467="RETIRA",Z467,Z467+2)</f>
        <v>46159</v>
      </c>
      <c r="G467" s="19" t="str">
        <f>CONCATENATE(U467,"-",V467)</f>
        <v>LMLT06-PF</v>
      </c>
      <c r="H467" s="19" t="str">
        <f t="shared" ca="1" si="15"/>
        <v>URGENTE</v>
      </c>
      <c r="I467" s="46">
        <f ca="1">Z467-$B$1</f>
        <v>0</v>
      </c>
      <c r="J467" s="46">
        <f>VLOOKUP(G467,'D. Produção'!A:B,2,)</f>
        <v>4</v>
      </c>
      <c r="K467" s="95">
        <v>332300</v>
      </c>
      <c r="L467" s="96" t="s">
        <v>61</v>
      </c>
      <c r="M467" s="95">
        <v>1</v>
      </c>
      <c r="N467" s="95">
        <v>5430849</v>
      </c>
      <c r="O467" s="96" t="s">
        <v>35</v>
      </c>
      <c r="P467" s="96" t="s">
        <v>93</v>
      </c>
      <c r="Q467" s="96" t="s">
        <v>94</v>
      </c>
      <c r="R467" s="97">
        <v>0.66639999999999999</v>
      </c>
      <c r="S467" s="97">
        <v>9.9960000000000004</v>
      </c>
      <c r="T467" s="95">
        <v>1</v>
      </c>
      <c r="U467" s="96" t="s">
        <v>197</v>
      </c>
      <c r="V467" s="96" t="s">
        <v>39</v>
      </c>
      <c r="W467" s="98">
        <v>680</v>
      </c>
      <c r="X467" s="98">
        <v>980</v>
      </c>
      <c r="Y467" s="99">
        <v>46139.485271990743</v>
      </c>
      <c r="Z467" s="100">
        <v>46157</v>
      </c>
      <c r="AA467" s="101"/>
      <c r="AB467" s="101"/>
      <c r="AC467" s="101"/>
      <c r="AD467" s="102" t="s">
        <v>40</v>
      </c>
      <c r="AE467" s="102" t="s">
        <v>40</v>
      </c>
      <c r="AF467" s="102" t="s">
        <v>40</v>
      </c>
      <c r="AG467" s="102" t="s">
        <v>40</v>
      </c>
      <c r="AH467" s="102" t="s">
        <v>40</v>
      </c>
      <c r="AI467" s="102" t="s">
        <v>40</v>
      </c>
      <c r="AJ467" s="102" t="s">
        <v>40</v>
      </c>
      <c r="AK467" s="102" t="s">
        <v>40</v>
      </c>
      <c r="AL467" s="102" t="s">
        <v>40</v>
      </c>
      <c r="AM467" s="102" t="s">
        <v>40</v>
      </c>
      <c r="AN467" s="102" t="s">
        <v>40</v>
      </c>
      <c r="AO467" s="102" t="s">
        <v>40</v>
      </c>
      <c r="AP467" s="102" t="s">
        <v>40</v>
      </c>
      <c r="AQ467" s="102" t="s">
        <v>40</v>
      </c>
      <c r="AR467" s="101"/>
    </row>
    <row r="468" spans="1:44" ht="21">
      <c r="A468" t="str">
        <f>VLOOKUP(Q468,'Rotas x Madrugada'!A:C,2,0)</f>
        <v>L</v>
      </c>
      <c r="B468" t="str">
        <f>VLOOKUP(Q468,'Rotas x Madrugada'!A:C,3,0)</f>
        <v>Não</v>
      </c>
      <c r="D468" s="19">
        <f t="shared" si="14"/>
        <v>46159</v>
      </c>
      <c r="E468" s="19">
        <f>IF(A468="RETIRA",Z468,VLOOKUP(Q468,'Rotas x Madrugada'!A:D,4,0))</f>
        <v>46149</v>
      </c>
      <c r="F468" s="19">
        <f>IF(A468="RETIRA",Z468,Z468+2)</f>
        <v>46159</v>
      </c>
      <c r="G468" s="19" t="str">
        <f>CONCATENATE(U468,"-",V468)</f>
        <v>INC08-TF</v>
      </c>
      <c r="H468" s="19" t="str">
        <f t="shared" ca="1" si="15"/>
        <v>URGENTE</v>
      </c>
      <c r="I468" s="46">
        <f ca="1">Z468-$B$1</f>
        <v>0</v>
      </c>
      <c r="J468" s="46">
        <f>VLOOKUP(G468,'D. Produção'!A:B,2,)</f>
        <v>2</v>
      </c>
      <c r="K468" s="87">
        <v>332300</v>
      </c>
      <c r="L468" s="88" t="s">
        <v>121</v>
      </c>
      <c r="M468" s="87">
        <v>2</v>
      </c>
      <c r="N468" s="87">
        <v>5430850</v>
      </c>
      <c r="O468" s="88" t="s">
        <v>35</v>
      </c>
      <c r="P468" s="88" t="s">
        <v>93</v>
      </c>
      <c r="Q468" s="88" t="s">
        <v>94</v>
      </c>
      <c r="R468" s="89">
        <v>2.2147000000000001</v>
      </c>
      <c r="S468" s="89">
        <v>44.293300000000002</v>
      </c>
      <c r="T468" s="87">
        <v>1</v>
      </c>
      <c r="U468" s="88" t="s">
        <v>63</v>
      </c>
      <c r="V468" s="88" t="s">
        <v>96</v>
      </c>
      <c r="W468" s="90">
        <v>1098</v>
      </c>
      <c r="X468" s="90">
        <v>2017</v>
      </c>
      <c r="Y468" s="91">
        <v>46139.485271990743</v>
      </c>
      <c r="Z468" s="92">
        <v>46157</v>
      </c>
      <c r="AA468" s="93"/>
      <c r="AB468" s="93"/>
      <c r="AC468" s="93"/>
      <c r="AD468" s="93"/>
      <c r="AE468" s="94" t="s">
        <v>40</v>
      </c>
      <c r="AF468" s="94" t="s">
        <v>40</v>
      </c>
      <c r="AG468" s="94" t="s">
        <v>40</v>
      </c>
      <c r="AH468" s="94" t="s">
        <v>40</v>
      </c>
      <c r="AI468" s="94" t="s">
        <v>40</v>
      </c>
      <c r="AJ468" s="94" t="s">
        <v>40</v>
      </c>
      <c r="AK468" s="94" t="s">
        <v>40</v>
      </c>
      <c r="AL468" s="93"/>
      <c r="AM468" s="93"/>
      <c r="AN468" s="94" t="s">
        <v>40</v>
      </c>
      <c r="AO468" s="94" t="s">
        <v>40</v>
      </c>
      <c r="AP468" s="94" t="s">
        <v>40</v>
      </c>
      <c r="AQ468" s="94" t="s">
        <v>40</v>
      </c>
      <c r="AR468" s="93"/>
    </row>
    <row r="469" spans="1:44" ht="21">
      <c r="A469" t="str">
        <f>VLOOKUP(Q469,'Rotas x Madrugada'!A:C,2,0)</f>
        <v>L</v>
      </c>
      <c r="B469" t="str">
        <f>VLOOKUP(Q469,'Rotas x Madrugada'!A:C,3,0)</f>
        <v>Não</v>
      </c>
      <c r="D469" s="19">
        <f t="shared" si="14"/>
        <v>46159</v>
      </c>
      <c r="E469" s="19">
        <f>IF(A469="RETIRA",Z469,VLOOKUP(Q469,'Rotas x Madrugada'!A:D,4,0))</f>
        <v>46149</v>
      </c>
      <c r="F469" s="19">
        <f>IF(A469="RETIRA",Z469,Z469+2)</f>
        <v>46159</v>
      </c>
      <c r="G469" s="19" t="str">
        <f>CONCATENATE(U469,"-",V469)</f>
        <v>INC08-TF</v>
      </c>
      <c r="H469" s="19" t="str">
        <f t="shared" ca="1" si="15"/>
        <v>URGENTE</v>
      </c>
      <c r="I469" s="46">
        <f ca="1">Z469-$B$1</f>
        <v>0</v>
      </c>
      <c r="J469" s="46">
        <f>VLOOKUP(G469,'D. Produção'!A:B,2,)</f>
        <v>2</v>
      </c>
      <c r="K469" s="95">
        <v>332300</v>
      </c>
      <c r="L469" s="96" t="s">
        <v>143</v>
      </c>
      <c r="M469" s="95">
        <v>3</v>
      </c>
      <c r="N469" s="95">
        <v>5430851</v>
      </c>
      <c r="O469" s="96" t="s">
        <v>35</v>
      </c>
      <c r="P469" s="96" t="s">
        <v>93</v>
      </c>
      <c r="Q469" s="96" t="s">
        <v>94</v>
      </c>
      <c r="R469" s="97">
        <v>2.2147000000000001</v>
      </c>
      <c r="S469" s="97">
        <v>44.293300000000002</v>
      </c>
      <c r="T469" s="95">
        <v>1</v>
      </c>
      <c r="U469" s="96" t="s">
        <v>63</v>
      </c>
      <c r="V469" s="96" t="s">
        <v>96</v>
      </c>
      <c r="W469" s="98">
        <v>1098</v>
      </c>
      <c r="X469" s="98">
        <v>2017</v>
      </c>
      <c r="Y469" s="99">
        <v>46139.485271990743</v>
      </c>
      <c r="Z469" s="100">
        <v>46157</v>
      </c>
      <c r="AA469" s="101"/>
      <c r="AB469" s="101"/>
      <c r="AC469" s="101"/>
      <c r="AD469" s="101"/>
      <c r="AE469" s="102" t="s">
        <v>40</v>
      </c>
      <c r="AF469" s="102" t="s">
        <v>40</v>
      </c>
      <c r="AG469" s="102" t="s">
        <v>40</v>
      </c>
      <c r="AH469" s="102" t="s">
        <v>40</v>
      </c>
      <c r="AI469" s="102" t="s">
        <v>40</v>
      </c>
      <c r="AJ469" s="102" t="s">
        <v>40</v>
      </c>
      <c r="AK469" s="102" t="s">
        <v>40</v>
      </c>
      <c r="AL469" s="101"/>
      <c r="AM469" s="101"/>
      <c r="AN469" s="102" t="s">
        <v>40</v>
      </c>
      <c r="AO469" s="102" t="s">
        <v>40</v>
      </c>
      <c r="AP469" s="102" t="s">
        <v>40</v>
      </c>
      <c r="AQ469" s="102" t="s">
        <v>40</v>
      </c>
      <c r="AR469" s="101"/>
    </row>
    <row r="470" spans="1:44" ht="21">
      <c r="A470" t="str">
        <f>VLOOKUP(Q470,'Rotas x Madrugada'!A:C,2,0)</f>
        <v>L</v>
      </c>
      <c r="B470" t="str">
        <f>VLOOKUP(Q470,'Rotas x Madrugada'!A:C,3,0)</f>
        <v>Não</v>
      </c>
      <c r="D470" s="19">
        <f t="shared" si="14"/>
        <v>46159</v>
      </c>
      <c r="E470" s="19">
        <f>IF(A470="RETIRA",Z470,VLOOKUP(Q470,'Rotas x Madrugada'!A:D,4,0))</f>
        <v>46149</v>
      </c>
      <c r="F470" s="19">
        <f>IF(A470="RETIRA",Z470,Z470+2)</f>
        <v>46159</v>
      </c>
      <c r="G470" s="19" t="str">
        <f>CONCATENATE(U470,"-",V470)</f>
        <v>INC08-TF</v>
      </c>
      <c r="H470" s="19" t="str">
        <f t="shared" ca="1" si="15"/>
        <v>URGENTE</v>
      </c>
      <c r="I470" s="46">
        <f ca="1">Z470-$B$1</f>
        <v>0</v>
      </c>
      <c r="J470" s="46">
        <f>VLOOKUP(G470,'D. Produção'!A:B,2,)</f>
        <v>2</v>
      </c>
      <c r="K470" s="87">
        <v>332300</v>
      </c>
      <c r="L470" s="88" t="s">
        <v>132</v>
      </c>
      <c r="M470" s="87">
        <v>4</v>
      </c>
      <c r="N470" s="87">
        <v>5430852</v>
      </c>
      <c r="O470" s="88" t="s">
        <v>35</v>
      </c>
      <c r="P470" s="88" t="s">
        <v>93</v>
      </c>
      <c r="Q470" s="88" t="s">
        <v>94</v>
      </c>
      <c r="R470" s="89">
        <v>1.8664000000000001</v>
      </c>
      <c r="S470" s="89">
        <v>37.329000000000001</v>
      </c>
      <c r="T470" s="87">
        <v>1</v>
      </c>
      <c r="U470" s="88" t="s">
        <v>63</v>
      </c>
      <c r="V470" s="88" t="s">
        <v>96</v>
      </c>
      <c r="W470" s="90">
        <v>1082</v>
      </c>
      <c r="X470" s="90">
        <v>1725</v>
      </c>
      <c r="Y470" s="91">
        <v>46139.485271990743</v>
      </c>
      <c r="Z470" s="92">
        <v>46157</v>
      </c>
      <c r="AA470" s="93"/>
      <c r="AB470" s="93"/>
      <c r="AC470" s="93"/>
      <c r="AD470" s="93"/>
      <c r="AE470" s="94" t="s">
        <v>40</v>
      </c>
      <c r="AF470" s="94" t="s">
        <v>40</v>
      </c>
      <c r="AG470" s="94" t="s">
        <v>40</v>
      </c>
      <c r="AH470" s="94" t="s">
        <v>40</v>
      </c>
      <c r="AI470" s="94" t="s">
        <v>40</v>
      </c>
      <c r="AJ470" s="94" t="s">
        <v>40</v>
      </c>
      <c r="AK470" s="94" t="s">
        <v>40</v>
      </c>
      <c r="AL470" s="93"/>
      <c r="AM470" s="93"/>
      <c r="AN470" s="94" t="s">
        <v>40</v>
      </c>
      <c r="AO470" s="94" t="s">
        <v>40</v>
      </c>
      <c r="AP470" s="94" t="s">
        <v>40</v>
      </c>
      <c r="AQ470" s="94" t="s">
        <v>40</v>
      </c>
      <c r="AR470" s="93"/>
    </row>
    <row r="471" spans="1:44" ht="21">
      <c r="A471" t="str">
        <f>VLOOKUP(Q471,'Rotas x Madrugada'!A:C,2,0)</f>
        <v>L</v>
      </c>
      <c r="B471" t="str">
        <f>VLOOKUP(Q471,'Rotas x Madrugada'!A:C,3,0)</f>
        <v>Não</v>
      </c>
      <c r="D471" s="19">
        <f t="shared" si="14"/>
        <v>46159</v>
      </c>
      <c r="E471" s="19">
        <f>IF(A471="RETIRA",Z471,VLOOKUP(Q471,'Rotas x Madrugada'!A:D,4,0))</f>
        <v>46149</v>
      </c>
      <c r="F471" s="19">
        <f>IF(A471="RETIRA",Z471,Z471+2)</f>
        <v>46159</v>
      </c>
      <c r="G471" s="19" t="str">
        <f>CONCATENATE(U471,"-",V471)</f>
        <v>INC08-TF</v>
      </c>
      <c r="H471" s="19" t="str">
        <f t="shared" ca="1" si="15"/>
        <v>URGENTE</v>
      </c>
      <c r="I471" s="46">
        <f ca="1">Z471-$B$1</f>
        <v>0</v>
      </c>
      <c r="J471" s="46">
        <f>VLOOKUP(G471,'D. Produção'!A:B,2,)</f>
        <v>2</v>
      </c>
      <c r="K471" s="95">
        <v>332300</v>
      </c>
      <c r="L471" s="96" t="s">
        <v>92</v>
      </c>
      <c r="M471" s="95">
        <v>5</v>
      </c>
      <c r="N471" s="95">
        <v>5430853</v>
      </c>
      <c r="O471" s="96" t="s">
        <v>35</v>
      </c>
      <c r="P471" s="96" t="s">
        <v>93</v>
      </c>
      <c r="Q471" s="96" t="s">
        <v>94</v>
      </c>
      <c r="R471" s="97">
        <v>1.8664000000000001</v>
      </c>
      <c r="S471" s="97">
        <v>37.329000000000001</v>
      </c>
      <c r="T471" s="95">
        <v>1</v>
      </c>
      <c r="U471" s="96" t="s">
        <v>63</v>
      </c>
      <c r="V471" s="96" t="s">
        <v>96</v>
      </c>
      <c r="W471" s="98">
        <v>1082</v>
      </c>
      <c r="X471" s="98">
        <v>1725</v>
      </c>
      <c r="Y471" s="99">
        <v>46139.485271990743</v>
      </c>
      <c r="Z471" s="100">
        <v>46157</v>
      </c>
      <c r="AA471" s="101"/>
      <c r="AB471" s="101"/>
      <c r="AC471" s="101"/>
      <c r="AD471" s="101"/>
      <c r="AE471" s="102" t="s">
        <v>40</v>
      </c>
      <c r="AF471" s="102" t="s">
        <v>40</v>
      </c>
      <c r="AG471" s="102" t="s">
        <v>40</v>
      </c>
      <c r="AH471" s="102" t="s">
        <v>40</v>
      </c>
      <c r="AI471" s="102" t="s">
        <v>40</v>
      </c>
      <c r="AJ471" s="102" t="s">
        <v>40</v>
      </c>
      <c r="AK471" s="102" t="s">
        <v>40</v>
      </c>
      <c r="AL471" s="101"/>
      <c r="AM471" s="101"/>
      <c r="AN471" s="102" t="s">
        <v>40</v>
      </c>
      <c r="AO471" s="102" t="s">
        <v>40</v>
      </c>
      <c r="AP471" s="102" t="s">
        <v>40</v>
      </c>
      <c r="AQ471" s="102" t="s">
        <v>40</v>
      </c>
      <c r="AR471" s="101"/>
    </row>
    <row r="472" spans="1:44" ht="21">
      <c r="A472" t="str">
        <f>VLOOKUP(Q472,'Rotas x Madrugada'!A:C,2,0)</f>
        <v>L</v>
      </c>
      <c r="B472" t="str">
        <f>VLOOKUP(Q472,'Rotas x Madrugada'!A:C,3,0)</f>
        <v>Não</v>
      </c>
      <c r="D472" s="19">
        <f t="shared" si="14"/>
        <v>46159</v>
      </c>
      <c r="E472" s="19">
        <f>IF(A472="RETIRA",Z472,VLOOKUP(Q472,'Rotas x Madrugada'!A:D,4,0))</f>
        <v>46149</v>
      </c>
      <c r="F472" s="19">
        <f>IF(A472="RETIRA",Z472,Z472+2)</f>
        <v>46159</v>
      </c>
      <c r="G472" s="19" t="str">
        <f>CONCATENATE(U472,"-",V472)</f>
        <v>INC08-TF</v>
      </c>
      <c r="H472" s="19" t="str">
        <f t="shared" ca="1" si="15"/>
        <v>URGENTE</v>
      </c>
      <c r="I472" s="46">
        <f ca="1">Z472-$B$1</f>
        <v>0</v>
      </c>
      <c r="J472" s="46">
        <f>VLOOKUP(G472,'D. Produção'!A:B,2,)</f>
        <v>2</v>
      </c>
      <c r="K472" s="87">
        <v>332300</v>
      </c>
      <c r="L472" s="88" t="s">
        <v>97</v>
      </c>
      <c r="M472" s="87">
        <v>6</v>
      </c>
      <c r="N472" s="87">
        <v>5430854</v>
      </c>
      <c r="O472" s="88" t="s">
        <v>35</v>
      </c>
      <c r="P472" s="88" t="s">
        <v>93</v>
      </c>
      <c r="Q472" s="88" t="s">
        <v>94</v>
      </c>
      <c r="R472" s="89">
        <v>5.0704000000000002</v>
      </c>
      <c r="S472" s="89">
        <v>101.4075</v>
      </c>
      <c r="T472" s="87">
        <v>1</v>
      </c>
      <c r="U472" s="88" t="s">
        <v>63</v>
      </c>
      <c r="V472" s="88" t="s">
        <v>96</v>
      </c>
      <c r="W472" s="90">
        <v>1771</v>
      </c>
      <c r="X472" s="90">
        <v>2863</v>
      </c>
      <c r="Y472" s="91">
        <v>46139.485271990743</v>
      </c>
      <c r="Z472" s="92">
        <v>46157</v>
      </c>
      <c r="AA472" s="93"/>
      <c r="AB472" s="93"/>
      <c r="AC472" s="93"/>
      <c r="AD472" s="93"/>
      <c r="AE472" s="94" t="s">
        <v>40</v>
      </c>
      <c r="AF472" s="94" t="s">
        <v>40</v>
      </c>
      <c r="AG472" s="94" t="s">
        <v>40</v>
      </c>
      <c r="AH472" s="94" t="s">
        <v>40</v>
      </c>
      <c r="AI472" s="94" t="s">
        <v>40</v>
      </c>
      <c r="AJ472" s="94" t="s">
        <v>40</v>
      </c>
      <c r="AK472" s="94" t="s">
        <v>40</v>
      </c>
      <c r="AL472" s="93"/>
      <c r="AM472" s="93"/>
      <c r="AN472" s="94" t="s">
        <v>40</v>
      </c>
      <c r="AO472" s="94" t="s">
        <v>40</v>
      </c>
      <c r="AP472" s="94" t="s">
        <v>40</v>
      </c>
      <c r="AQ472" s="94" t="s">
        <v>40</v>
      </c>
      <c r="AR472" s="93"/>
    </row>
    <row r="473" spans="1:44" ht="21">
      <c r="A473" t="str">
        <f>VLOOKUP(Q473,'Rotas x Madrugada'!A:C,2,0)</f>
        <v>L</v>
      </c>
      <c r="B473" t="str">
        <f>VLOOKUP(Q473,'Rotas x Madrugada'!A:C,3,0)</f>
        <v>Não</v>
      </c>
      <c r="D473" s="19">
        <f t="shared" si="14"/>
        <v>46159</v>
      </c>
      <c r="E473" s="19">
        <f>IF(A473="RETIRA",Z473,VLOOKUP(Q473,'Rotas x Madrugada'!A:D,4,0))</f>
        <v>46149</v>
      </c>
      <c r="F473" s="19">
        <f>IF(A473="RETIRA",Z473,Z473+2)</f>
        <v>46159</v>
      </c>
      <c r="G473" s="19" t="str">
        <f>CONCATENATE(U473,"-",V473)</f>
        <v>INC08-TF</v>
      </c>
      <c r="H473" s="19" t="str">
        <f t="shared" ca="1" si="15"/>
        <v>URGENTE</v>
      </c>
      <c r="I473" s="46">
        <f ca="1">Z473-$B$1</f>
        <v>0</v>
      </c>
      <c r="J473" s="46">
        <f>VLOOKUP(G473,'D. Produção'!A:B,2,)</f>
        <v>2</v>
      </c>
      <c r="K473" s="95">
        <v>332300</v>
      </c>
      <c r="L473" s="96" t="s">
        <v>98</v>
      </c>
      <c r="M473" s="95">
        <v>7</v>
      </c>
      <c r="N473" s="95">
        <v>5430855</v>
      </c>
      <c r="O473" s="96" t="s">
        <v>35</v>
      </c>
      <c r="P473" s="96" t="s">
        <v>93</v>
      </c>
      <c r="Q473" s="96" t="s">
        <v>94</v>
      </c>
      <c r="R473" s="97">
        <v>5.0704000000000002</v>
      </c>
      <c r="S473" s="97">
        <v>101.4075</v>
      </c>
      <c r="T473" s="95">
        <v>1</v>
      </c>
      <c r="U473" s="96" t="s">
        <v>63</v>
      </c>
      <c r="V473" s="96" t="s">
        <v>96</v>
      </c>
      <c r="W473" s="98">
        <v>1771</v>
      </c>
      <c r="X473" s="98">
        <v>2863</v>
      </c>
      <c r="Y473" s="99">
        <v>46139.485271990743</v>
      </c>
      <c r="Z473" s="100">
        <v>46157</v>
      </c>
      <c r="AA473" s="101"/>
      <c r="AB473" s="101"/>
      <c r="AC473" s="101"/>
      <c r="AD473" s="101"/>
      <c r="AE473" s="102" t="s">
        <v>40</v>
      </c>
      <c r="AF473" s="102" t="s">
        <v>40</v>
      </c>
      <c r="AG473" s="102" t="s">
        <v>40</v>
      </c>
      <c r="AH473" s="102" t="s">
        <v>40</v>
      </c>
      <c r="AI473" s="102" t="s">
        <v>40</v>
      </c>
      <c r="AJ473" s="102" t="s">
        <v>40</v>
      </c>
      <c r="AK473" s="102" t="s">
        <v>40</v>
      </c>
      <c r="AL473" s="101"/>
      <c r="AM473" s="101"/>
      <c r="AN473" s="102" t="s">
        <v>40</v>
      </c>
      <c r="AO473" s="102" t="s">
        <v>40</v>
      </c>
      <c r="AP473" s="102" t="s">
        <v>40</v>
      </c>
      <c r="AQ473" s="102" t="s">
        <v>40</v>
      </c>
      <c r="AR473" s="101"/>
    </row>
    <row r="474" spans="1:44" ht="21">
      <c r="A474" t="str">
        <f>VLOOKUP(Q474,'Rotas x Madrugada'!A:C,2,0)</f>
        <v>L</v>
      </c>
      <c r="B474" t="str">
        <f>VLOOKUP(Q474,'Rotas x Madrugada'!A:C,3,0)</f>
        <v>Não</v>
      </c>
      <c r="D474" s="19">
        <f t="shared" si="14"/>
        <v>46159</v>
      </c>
      <c r="E474" s="19">
        <f>IF(A474="RETIRA",Z474,VLOOKUP(Q474,'Rotas x Madrugada'!A:D,4,0))</f>
        <v>46149</v>
      </c>
      <c r="F474" s="19">
        <f>IF(A474="RETIRA",Z474,Z474+2)</f>
        <v>46159</v>
      </c>
      <c r="G474" s="19" t="str">
        <f>CONCATENATE(U474,"-",V474)</f>
        <v>INC08-TF</v>
      </c>
      <c r="H474" s="19" t="str">
        <f t="shared" ca="1" si="15"/>
        <v>URGENTE</v>
      </c>
      <c r="I474" s="46">
        <f ca="1">Z474-$B$1</f>
        <v>0</v>
      </c>
      <c r="J474" s="46">
        <f>VLOOKUP(G474,'D. Produção'!A:B,2,)</f>
        <v>2</v>
      </c>
      <c r="K474" s="87">
        <v>332300</v>
      </c>
      <c r="L474" s="88" t="s">
        <v>99</v>
      </c>
      <c r="M474" s="87">
        <v>8</v>
      </c>
      <c r="N474" s="87">
        <v>5430856</v>
      </c>
      <c r="O474" s="88" t="s">
        <v>35</v>
      </c>
      <c r="P474" s="88" t="s">
        <v>93</v>
      </c>
      <c r="Q474" s="88" t="s">
        <v>94</v>
      </c>
      <c r="R474" s="89">
        <v>5.0704000000000002</v>
      </c>
      <c r="S474" s="89">
        <v>101.4075</v>
      </c>
      <c r="T474" s="87">
        <v>1</v>
      </c>
      <c r="U474" s="88" t="s">
        <v>63</v>
      </c>
      <c r="V474" s="88" t="s">
        <v>96</v>
      </c>
      <c r="W474" s="90">
        <v>1771</v>
      </c>
      <c r="X474" s="90">
        <v>2863</v>
      </c>
      <c r="Y474" s="91">
        <v>46139.485271990743</v>
      </c>
      <c r="Z474" s="92">
        <v>46157</v>
      </c>
      <c r="AA474" s="93"/>
      <c r="AB474" s="93"/>
      <c r="AC474" s="93"/>
      <c r="AD474" s="93"/>
      <c r="AE474" s="94" t="s">
        <v>40</v>
      </c>
      <c r="AF474" s="94" t="s">
        <v>40</v>
      </c>
      <c r="AG474" s="94" t="s">
        <v>40</v>
      </c>
      <c r="AH474" s="94" t="s">
        <v>40</v>
      </c>
      <c r="AI474" s="94" t="s">
        <v>40</v>
      </c>
      <c r="AJ474" s="94" t="s">
        <v>40</v>
      </c>
      <c r="AK474" s="94" t="s">
        <v>40</v>
      </c>
      <c r="AL474" s="93"/>
      <c r="AM474" s="93"/>
      <c r="AN474" s="94" t="s">
        <v>40</v>
      </c>
      <c r="AO474" s="94" t="s">
        <v>40</v>
      </c>
      <c r="AP474" s="94" t="s">
        <v>40</v>
      </c>
      <c r="AQ474" s="94" t="s">
        <v>40</v>
      </c>
      <c r="AR474" s="93"/>
    </row>
    <row r="475" spans="1:44" ht="21">
      <c r="A475" t="str">
        <f>VLOOKUP(Q475,'Rotas x Madrugada'!A:C,2,0)</f>
        <v>L</v>
      </c>
      <c r="B475" t="str">
        <f>VLOOKUP(Q475,'Rotas x Madrugada'!A:C,3,0)</f>
        <v>Não</v>
      </c>
      <c r="D475" s="19">
        <f t="shared" si="14"/>
        <v>46159</v>
      </c>
      <c r="E475" s="19">
        <f>IF(A475="RETIRA",Z475,VLOOKUP(Q475,'Rotas x Madrugada'!A:D,4,0))</f>
        <v>46149</v>
      </c>
      <c r="F475" s="19">
        <f>IF(A475="RETIRA",Z475,Z475+2)</f>
        <v>46159</v>
      </c>
      <c r="G475" s="19" t="str">
        <f>CONCATENATE(U475,"-",V475)</f>
        <v>INC08-TF</v>
      </c>
      <c r="H475" s="19" t="str">
        <f t="shared" ca="1" si="15"/>
        <v>URGENTE</v>
      </c>
      <c r="I475" s="46">
        <f ca="1">Z475-$B$1</f>
        <v>0</v>
      </c>
      <c r="J475" s="46">
        <f>VLOOKUP(G475,'D. Produção'!A:B,2,)</f>
        <v>2</v>
      </c>
      <c r="K475" s="95">
        <v>332300</v>
      </c>
      <c r="L475" s="96" t="s">
        <v>100</v>
      </c>
      <c r="M475" s="95">
        <v>9</v>
      </c>
      <c r="N475" s="95">
        <v>5430857</v>
      </c>
      <c r="O475" s="96" t="s">
        <v>35</v>
      </c>
      <c r="P475" s="96" t="s">
        <v>93</v>
      </c>
      <c r="Q475" s="96" t="s">
        <v>94</v>
      </c>
      <c r="R475" s="97">
        <v>5.0704000000000002</v>
      </c>
      <c r="S475" s="97">
        <v>101.4075</v>
      </c>
      <c r="T475" s="95">
        <v>1</v>
      </c>
      <c r="U475" s="96" t="s">
        <v>63</v>
      </c>
      <c r="V475" s="96" t="s">
        <v>96</v>
      </c>
      <c r="W475" s="98">
        <v>1771</v>
      </c>
      <c r="X475" s="98">
        <v>2863</v>
      </c>
      <c r="Y475" s="99">
        <v>46139.485271990743</v>
      </c>
      <c r="Z475" s="100">
        <v>46157</v>
      </c>
      <c r="AA475" s="101"/>
      <c r="AB475" s="101"/>
      <c r="AC475" s="101"/>
      <c r="AD475" s="101"/>
      <c r="AE475" s="102" t="s">
        <v>40</v>
      </c>
      <c r="AF475" s="102" t="s">
        <v>40</v>
      </c>
      <c r="AG475" s="102" t="s">
        <v>40</v>
      </c>
      <c r="AH475" s="102" t="s">
        <v>40</v>
      </c>
      <c r="AI475" s="102" t="s">
        <v>40</v>
      </c>
      <c r="AJ475" s="102" t="s">
        <v>40</v>
      </c>
      <c r="AK475" s="102" t="s">
        <v>40</v>
      </c>
      <c r="AL475" s="101"/>
      <c r="AM475" s="101"/>
      <c r="AN475" s="102" t="s">
        <v>40</v>
      </c>
      <c r="AO475" s="102" t="s">
        <v>40</v>
      </c>
      <c r="AP475" s="102" t="s">
        <v>40</v>
      </c>
      <c r="AQ475" s="102" t="s">
        <v>40</v>
      </c>
      <c r="AR475" s="101"/>
    </row>
    <row r="476" spans="1:44" ht="21">
      <c r="A476" t="str">
        <f>VLOOKUP(Q476,'Rotas x Madrugada'!A:C,2,0)</f>
        <v>L</v>
      </c>
      <c r="B476" t="str">
        <f>VLOOKUP(Q476,'Rotas x Madrugada'!A:C,3,0)</f>
        <v>Não</v>
      </c>
      <c r="D476" s="19">
        <f t="shared" si="14"/>
        <v>46159</v>
      </c>
      <c r="E476" s="19">
        <f>IF(A476="RETIRA",Z476,VLOOKUP(Q476,'Rotas x Madrugada'!A:D,4,0))</f>
        <v>46149</v>
      </c>
      <c r="F476" s="19">
        <f>IF(A476="RETIRA",Z476,Z476+2)</f>
        <v>46159</v>
      </c>
      <c r="G476" s="19" t="str">
        <f>CONCATENATE(U476,"-",V476)</f>
        <v>INC08-TF</v>
      </c>
      <c r="H476" s="19" t="str">
        <f t="shared" ca="1" si="15"/>
        <v>URGENTE</v>
      </c>
      <c r="I476" s="46">
        <f ca="1">Z476-$B$1</f>
        <v>0</v>
      </c>
      <c r="J476" s="46">
        <f>VLOOKUP(G476,'D. Produção'!A:B,2,)</f>
        <v>2</v>
      </c>
      <c r="K476" s="87">
        <v>332300</v>
      </c>
      <c r="L476" s="88" t="s">
        <v>101</v>
      </c>
      <c r="M476" s="87">
        <v>10</v>
      </c>
      <c r="N476" s="87">
        <v>5430858</v>
      </c>
      <c r="O476" s="88" t="s">
        <v>35</v>
      </c>
      <c r="P476" s="88" t="s">
        <v>93</v>
      </c>
      <c r="Q476" s="88" t="s">
        <v>94</v>
      </c>
      <c r="R476" s="89">
        <v>5.0704000000000002</v>
      </c>
      <c r="S476" s="89">
        <v>101.4075</v>
      </c>
      <c r="T476" s="87">
        <v>1</v>
      </c>
      <c r="U476" s="88" t="s">
        <v>63</v>
      </c>
      <c r="V476" s="88" t="s">
        <v>96</v>
      </c>
      <c r="W476" s="90">
        <v>1771</v>
      </c>
      <c r="X476" s="90">
        <v>2863</v>
      </c>
      <c r="Y476" s="91">
        <v>46139.485271990743</v>
      </c>
      <c r="Z476" s="92">
        <v>46157</v>
      </c>
      <c r="AA476" s="93"/>
      <c r="AB476" s="93"/>
      <c r="AC476" s="93"/>
      <c r="AD476" s="93"/>
      <c r="AE476" s="94" t="s">
        <v>40</v>
      </c>
      <c r="AF476" s="94" t="s">
        <v>40</v>
      </c>
      <c r="AG476" s="94" t="s">
        <v>40</v>
      </c>
      <c r="AH476" s="94" t="s">
        <v>40</v>
      </c>
      <c r="AI476" s="94" t="s">
        <v>40</v>
      </c>
      <c r="AJ476" s="94" t="s">
        <v>40</v>
      </c>
      <c r="AK476" s="94" t="s">
        <v>40</v>
      </c>
      <c r="AL476" s="93"/>
      <c r="AM476" s="93"/>
      <c r="AN476" s="94" t="s">
        <v>40</v>
      </c>
      <c r="AO476" s="94" t="s">
        <v>40</v>
      </c>
      <c r="AP476" s="94" t="s">
        <v>40</v>
      </c>
      <c r="AQ476" s="94" t="s">
        <v>40</v>
      </c>
      <c r="AR476" s="93"/>
    </row>
    <row r="477" spans="1:44" ht="21">
      <c r="A477" t="str">
        <f>VLOOKUP(Q477,'Rotas x Madrugada'!A:C,2,0)</f>
        <v>L</v>
      </c>
      <c r="B477" t="str">
        <f>VLOOKUP(Q477,'Rotas x Madrugada'!A:C,3,0)</f>
        <v>Não</v>
      </c>
      <c r="D477" s="19">
        <f t="shared" si="14"/>
        <v>46159</v>
      </c>
      <c r="E477" s="19">
        <f>IF(A477="RETIRA",Z477,VLOOKUP(Q477,'Rotas x Madrugada'!A:D,4,0))</f>
        <v>46149</v>
      </c>
      <c r="F477" s="19">
        <f>IF(A477="RETIRA",Z477,Z477+2)</f>
        <v>46159</v>
      </c>
      <c r="G477" s="19" t="str">
        <f>CONCATENATE(U477,"-",V477)</f>
        <v>INC08-TF</v>
      </c>
      <c r="H477" s="19" t="str">
        <f t="shared" ca="1" si="15"/>
        <v>URGENTE</v>
      </c>
      <c r="I477" s="46">
        <f ca="1">Z477-$B$1</f>
        <v>0</v>
      </c>
      <c r="J477" s="46">
        <f>VLOOKUP(G477,'D. Produção'!A:B,2,)</f>
        <v>2</v>
      </c>
      <c r="K477" s="95">
        <v>332300</v>
      </c>
      <c r="L477" s="96" t="s">
        <v>102</v>
      </c>
      <c r="M477" s="95">
        <v>11</v>
      </c>
      <c r="N477" s="95">
        <v>5430859</v>
      </c>
      <c r="O477" s="96" t="s">
        <v>35</v>
      </c>
      <c r="P477" s="96" t="s">
        <v>93</v>
      </c>
      <c r="Q477" s="96" t="s">
        <v>94</v>
      </c>
      <c r="R477" s="97">
        <v>5.0704000000000002</v>
      </c>
      <c r="S477" s="97">
        <v>101.4075</v>
      </c>
      <c r="T477" s="95">
        <v>1</v>
      </c>
      <c r="U477" s="96" t="s">
        <v>63</v>
      </c>
      <c r="V477" s="96" t="s">
        <v>96</v>
      </c>
      <c r="W477" s="98">
        <v>1771</v>
      </c>
      <c r="X477" s="98">
        <v>2863</v>
      </c>
      <c r="Y477" s="99">
        <v>46139.485271990743</v>
      </c>
      <c r="Z477" s="100">
        <v>46157</v>
      </c>
      <c r="AA477" s="101"/>
      <c r="AB477" s="101"/>
      <c r="AC477" s="101"/>
      <c r="AD477" s="101"/>
      <c r="AE477" s="102" t="s">
        <v>40</v>
      </c>
      <c r="AF477" s="102" t="s">
        <v>40</v>
      </c>
      <c r="AG477" s="102" t="s">
        <v>40</v>
      </c>
      <c r="AH477" s="102" t="s">
        <v>40</v>
      </c>
      <c r="AI477" s="102" t="s">
        <v>40</v>
      </c>
      <c r="AJ477" s="102" t="s">
        <v>40</v>
      </c>
      <c r="AK477" s="102" t="s">
        <v>40</v>
      </c>
      <c r="AL477" s="101"/>
      <c r="AM477" s="101"/>
      <c r="AN477" s="102" t="s">
        <v>40</v>
      </c>
      <c r="AO477" s="102" t="s">
        <v>40</v>
      </c>
      <c r="AP477" s="102" t="s">
        <v>40</v>
      </c>
      <c r="AQ477" s="102" t="s">
        <v>40</v>
      </c>
      <c r="AR477" s="101"/>
    </row>
    <row r="478" spans="1:44" ht="21">
      <c r="A478" t="str">
        <f>VLOOKUP(Q478,'Rotas x Madrugada'!A:C,2,0)</f>
        <v>L</v>
      </c>
      <c r="B478" t="str">
        <f>VLOOKUP(Q478,'Rotas x Madrugada'!A:C,3,0)</f>
        <v>Não</v>
      </c>
      <c r="D478" s="19">
        <f t="shared" si="14"/>
        <v>46159</v>
      </c>
      <c r="E478" s="19">
        <f>IF(A478="RETIRA",Z478,VLOOKUP(Q478,'Rotas x Madrugada'!A:D,4,0))</f>
        <v>46149</v>
      </c>
      <c r="F478" s="19">
        <f>IF(A478="RETIRA",Z478,Z478+2)</f>
        <v>46159</v>
      </c>
      <c r="G478" s="19" t="str">
        <f>CONCATENATE(U478,"-",V478)</f>
        <v>INC08-TF</v>
      </c>
      <c r="H478" s="19" t="str">
        <f t="shared" ca="1" si="15"/>
        <v>URGENTE</v>
      </c>
      <c r="I478" s="46">
        <f ca="1">Z478-$B$1</f>
        <v>0</v>
      </c>
      <c r="J478" s="46">
        <f>VLOOKUP(G478,'D. Produção'!A:B,2,)</f>
        <v>2</v>
      </c>
      <c r="K478" s="87">
        <v>332300</v>
      </c>
      <c r="L478" s="88" t="s">
        <v>103</v>
      </c>
      <c r="M478" s="87">
        <v>12</v>
      </c>
      <c r="N478" s="87">
        <v>5430860</v>
      </c>
      <c r="O478" s="88" t="s">
        <v>35</v>
      </c>
      <c r="P478" s="88" t="s">
        <v>93</v>
      </c>
      <c r="Q478" s="88" t="s">
        <v>94</v>
      </c>
      <c r="R478" s="89">
        <v>5.0704000000000002</v>
      </c>
      <c r="S478" s="89">
        <v>101.4075</v>
      </c>
      <c r="T478" s="87">
        <v>1</v>
      </c>
      <c r="U478" s="88" t="s">
        <v>63</v>
      </c>
      <c r="V478" s="88" t="s">
        <v>96</v>
      </c>
      <c r="W478" s="90">
        <v>1771</v>
      </c>
      <c r="X478" s="90">
        <v>2863</v>
      </c>
      <c r="Y478" s="91">
        <v>46139.485271990743</v>
      </c>
      <c r="Z478" s="92">
        <v>46157</v>
      </c>
      <c r="AA478" s="93"/>
      <c r="AB478" s="93"/>
      <c r="AC478" s="93"/>
      <c r="AD478" s="93"/>
      <c r="AE478" s="94" t="s">
        <v>40</v>
      </c>
      <c r="AF478" s="94" t="s">
        <v>40</v>
      </c>
      <c r="AG478" s="94" t="s">
        <v>40</v>
      </c>
      <c r="AH478" s="94" t="s">
        <v>40</v>
      </c>
      <c r="AI478" s="94" t="s">
        <v>40</v>
      </c>
      <c r="AJ478" s="94" t="s">
        <v>40</v>
      </c>
      <c r="AK478" s="94" t="s">
        <v>40</v>
      </c>
      <c r="AL478" s="93"/>
      <c r="AM478" s="93"/>
      <c r="AN478" s="94" t="s">
        <v>40</v>
      </c>
      <c r="AO478" s="94" t="s">
        <v>40</v>
      </c>
      <c r="AP478" s="94" t="s">
        <v>40</v>
      </c>
      <c r="AQ478" s="94" t="s">
        <v>40</v>
      </c>
      <c r="AR478" s="93"/>
    </row>
    <row r="479" spans="1:44" ht="21">
      <c r="A479" t="str">
        <f>VLOOKUP(Q479,'Rotas x Madrugada'!A:C,2,0)</f>
        <v>L</v>
      </c>
      <c r="B479" t="str">
        <f>VLOOKUP(Q479,'Rotas x Madrugada'!A:C,3,0)</f>
        <v>Não</v>
      </c>
      <c r="D479" s="19">
        <f t="shared" si="14"/>
        <v>46159</v>
      </c>
      <c r="E479" s="19">
        <f>IF(A479="RETIRA",Z479,VLOOKUP(Q479,'Rotas x Madrugada'!A:D,4,0))</f>
        <v>46149</v>
      </c>
      <c r="F479" s="19">
        <f>IF(A479="RETIRA",Z479,Z479+2)</f>
        <v>46159</v>
      </c>
      <c r="G479" s="19" t="str">
        <f>CONCATENATE(U479,"-",V479)</f>
        <v>INC08-TF</v>
      </c>
      <c r="H479" s="19" t="str">
        <f t="shared" ca="1" si="15"/>
        <v>URGENTE</v>
      </c>
      <c r="I479" s="46">
        <f ca="1">Z479-$B$1</f>
        <v>0</v>
      </c>
      <c r="J479" s="46">
        <f>VLOOKUP(G479,'D. Produção'!A:B,2,)</f>
        <v>2</v>
      </c>
      <c r="K479" s="95">
        <v>332300</v>
      </c>
      <c r="L479" s="96" t="s">
        <v>104</v>
      </c>
      <c r="M479" s="95">
        <v>13</v>
      </c>
      <c r="N479" s="95">
        <v>5430861</v>
      </c>
      <c r="O479" s="96" t="s">
        <v>35</v>
      </c>
      <c r="P479" s="96" t="s">
        <v>93</v>
      </c>
      <c r="Q479" s="96" t="s">
        <v>94</v>
      </c>
      <c r="R479" s="97">
        <v>5.0704000000000002</v>
      </c>
      <c r="S479" s="97">
        <v>101.4075</v>
      </c>
      <c r="T479" s="95">
        <v>1</v>
      </c>
      <c r="U479" s="96" t="s">
        <v>63</v>
      </c>
      <c r="V479" s="96" t="s">
        <v>96</v>
      </c>
      <c r="W479" s="98">
        <v>1771</v>
      </c>
      <c r="X479" s="98">
        <v>2863</v>
      </c>
      <c r="Y479" s="99">
        <v>46139.485271990743</v>
      </c>
      <c r="Z479" s="100">
        <v>46157</v>
      </c>
      <c r="AA479" s="101"/>
      <c r="AB479" s="101"/>
      <c r="AC479" s="101"/>
      <c r="AD479" s="101"/>
      <c r="AE479" s="102" t="s">
        <v>40</v>
      </c>
      <c r="AF479" s="102" t="s">
        <v>40</v>
      </c>
      <c r="AG479" s="102" t="s">
        <v>40</v>
      </c>
      <c r="AH479" s="102" t="s">
        <v>40</v>
      </c>
      <c r="AI479" s="102" t="s">
        <v>40</v>
      </c>
      <c r="AJ479" s="102" t="s">
        <v>40</v>
      </c>
      <c r="AK479" s="102" t="s">
        <v>40</v>
      </c>
      <c r="AL479" s="101"/>
      <c r="AM479" s="101"/>
      <c r="AN479" s="102" t="s">
        <v>40</v>
      </c>
      <c r="AO479" s="102" t="s">
        <v>40</v>
      </c>
      <c r="AP479" s="102" t="s">
        <v>40</v>
      </c>
      <c r="AQ479" s="102" t="s">
        <v>40</v>
      </c>
      <c r="AR479" s="101"/>
    </row>
    <row r="480" spans="1:44" ht="21">
      <c r="A480" t="str">
        <f>VLOOKUP(Q480,'Rotas x Madrugada'!A:C,2,0)</f>
        <v>L</v>
      </c>
      <c r="B480" t="str">
        <f>VLOOKUP(Q480,'Rotas x Madrugada'!A:C,3,0)</f>
        <v>Não</v>
      </c>
      <c r="D480" s="19">
        <f t="shared" si="14"/>
        <v>46159</v>
      </c>
      <c r="E480" s="19">
        <f>IF(A480="RETIRA",Z480,VLOOKUP(Q480,'Rotas x Madrugada'!A:D,4,0))</f>
        <v>46149</v>
      </c>
      <c r="F480" s="19">
        <f>IF(A480="RETIRA",Z480,Z480+2)</f>
        <v>46159</v>
      </c>
      <c r="G480" s="19" t="str">
        <f>CONCATENATE(U480,"-",V480)</f>
        <v>INC08-TF</v>
      </c>
      <c r="H480" s="19" t="str">
        <f t="shared" ca="1" si="15"/>
        <v>URGENTE</v>
      </c>
      <c r="I480" s="46">
        <f ca="1">Z480-$B$1</f>
        <v>0</v>
      </c>
      <c r="J480" s="46">
        <f>VLOOKUP(G480,'D. Produção'!A:B,2,)</f>
        <v>2</v>
      </c>
      <c r="K480" s="87">
        <v>332300</v>
      </c>
      <c r="L480" s="88" t="s">
        <v>105</v>
      </c>
      <c r="M480" s="87">
        <v>14</v>
      </c>
      <c r="N480" s="87">
        <v>5430862</v>
      </c>
      <c r="O480" s="88" t="s">
        <v>35</v>
      </c>
      <c r="P480" s="88" t="s">
        <v>93</v>
      </c>
      <c r="Q480" s="88" t="s">
        <v>94</v>
      </c>
      <c r="R480" s="89">
        <v>1.7561</v>
      </c>
      <c r="S480" s="89">
        <v>35.122399999999999</v>
      </c>
      <c r="T480" s="87">
        <v>1</v>
      </c>
      <c r="U480" s="88" t="s">
        <v>63</v>
      </c>
      <c r="V480" s="88" t="s">
        <v>96</v>
      </c>
      <c r="W480" s="90">
        <v>1803</v>
      </c>
      <c r="X480" s="90">
        <v>974</v>
      </c>
      <c r="Y480" s="91">
        <v>46139.485271990743</v>
      </c>
      <c r="Z480" s="92">
        <v>46157</v>
      </c>
      <c r="AA480" s="93"/>
      <c r="AB480" s="93"/>
      <c r="AC480" s="93"/>
      <c r="AD480" s="93"/>
      <c r="AE480" s="94" t="s">
        <v>40</v>
      </c>
      <c r="AF480" s="94" t="s">
        <v>40</v>
      </c>
      <c r="AG480" s="94" t="s">
        <v>40</v>
      </c>
      <c r="AH480" s="94" t="s">
        <v>40</v>
      </c>
      <c r="AI480" s="94" t="s">
        <v>40</v>
      </c>
      <c r="AJ480" s="94" t="s">
        <v>40</v>
      </c>
      <c r="AK480" s="94" t="s">
        <v>40</v>
      </c>
      <c r="AL480" s="93"/>
      <c r="AM480" s="93"/>
      <c r="AN480" s="94" t="s">
        <v>40</v>
      </c>
      <c r="AO480" s="94" t="s">
        <v>40</v>
      </c>
      <c r="AP480" s="94" t="s">
        <v>40</v>
      </c>
      <c r="AQ480" s="94" t="s">
        <v>40</v>
      </c>
      <c r="AR480" s="93"/>
    </row>
    <row r="481" spans="1:44" ht="21">
      <c r="A481" t="str">
        <f>VLOOKUP(Q481,'Rotas x Madrugada'!A:C,2,0)</f>
        <v>L</v>
      </c>
      <c r="B481" t="str">
        <f>VLOOKUP(Q481,'Rotas x Madrugada'!A:C,3,0)</f>
        <v>Não</v>
      </c>
      <c r="D481" s="19">
        <f t="shared" si="14"/>
        <v>46159</v>
      </c>
      <c r="E481" s="19">
        <f>IF(A481="RETIRA",Z481,VLOOKUP(Q481,'Rotas x Madrugada'!A:D,4,0))</f>
        <v>46149</v>
      </c>
      <c r="F481" s="19">
        <f>IF(A481="RETIRA",Z481,Z481+2)</f>
        <v>46159</v>
      </c>
      <c r="G481" s="19" t="str">
        <f>CONCATENATE(U481,"-",V481)</f>
        <v>INC08-TF</v>
      </c>
      <c r="H481" s="19" t="str">
        <f t="shared" ca="1" si="15"/>
        <v>URGENTE</v>
      </c>
      <c r="I481" s="46">
        <f ca="1">Z481-$B$1</f>
        <v>0</v>
      </c>
      <c r="J481" s="46">
        <f>VLOOKUP(G481,'D. Produção'!A:B,2,)</f>
        <v>2</v>
      </c>
      <c r="K481" s="95">
        <v>332300</v>
      </c>
      <c r="L481" s="96" t="s">
        <v>106</v>
      </c>
      <c r="M481" s="95">
        <v>15</v>
      </c>
      <c r="N481" s="95">
        <v>5430863</v>
      </c>
      <c r="O481" s="96" t="s">
        <v>35</v>
      </c>
      <c r="P481" s="96" t="s">
        <v>93</v>
      </c>
      <c r="Q481" s="96" t="s">
        <v>94</v>
      </c>
      <c r="R481" s="97">
        <v>1.7561</v>
      </c>
      <c r="S481" s="97">
        <v>35.122399999999999</v>
      </c>
      <c r="T481" s="95">
        <v>1</v>
      </c>
      <c r="U481" s="96" t="s">
        <v>63</v>
      </c>
      <c r="V481" s="96" t="s">
        <v>96</v>
      </c>
      <c r="W481" s="98">
        <v>1803</v>
      </c>
      <c r="X481" s="98">
        <v>974</v>
      </c>
      <c r="Y481" s="99">
        <v>46139.485271990743</v>
      </c>
      <c r="Z481" s="100">
        <v>46157</v>
      </c>
      <c r="AA481" s="101"/>
      <c r="AB481" s="101"/>
      <c r="AC481" s="101"/>
      <c r="AD481" s="101"/>
      <c r="AE481" s="102" t="s">
        <v>40</v>
      </c>
      <c r="AF481" s="102" t="s">
        <v>40</v>
      </c>
      <c r="AG481" s="102" t="s">
        <v>40</v>
      </c>
      <c r="AH481" s="102" t="s">
        <v>40</v>
      </c>
      <c r="AI481" s="102" t="s">
        <v>40</v>
      </c>
      <c r="AJ481" s="102" t="s">
        <v>40</v>
      </c>
      <c r="AK481" s="102" t="s">
        <v>40</v>
      </c>
      <c r="AL481" s="101"/>
      <c r="AM481" s="101"/>
      <c r="AN481" s="102" t="s">
        <v>40</v>
      </c>
      <c r="AO481" s="102" t="s">
        <v>40</v>
      </c>
      <c r="AP481" s="102" t="s">
        <v>40</v>
      </c>
      <c r="AQ481" s="102" t="s">
        <v>40</v>
      </c>
      <c r="AR481" s="101"/>
    </row>
    <row r="482" spans="1:44" ht="21">
      <c r="A482" t="str">
        <f>VLOOKUP(Q482,'Rotas x Madrugada'!A:C,2,0)</f>
        <v>L</v>
      </c>
      <c r="B482" t="str">
        <f>VLOOKUP(Q482,'Rotas x Madrugada'!A:C,3,0)</f>
        <v>Não</v>
      </c>
      <c r="D482" s="19">
        <f t="shared" si="14"/>
        <v>46159</v>
      </c>
      <c r="E482" s="19">
        <f>IF(A482="RETIRA",Z482,VLOOKUP(Q482,'Rotas x Madrugada'!A:D,4,0))</f>
        <v>46149</v>
      </c>
      <c r="F482" s="19">
        <f>IF(A482="RETIRA",Z482,Z482+2)</f>
        <v>46159</v>
      </c>
      <c r="G482" s="19" t="str">
        <f>CONCATENATE(U482,"-",V482)</f>
        <v>INC08-TF</v>
      </c>
      <c r="H482" s="19" t="str">
        <f t="shared" ca="1" si="15"/>
        <v>URGENTE</v>
      </c>
      <c r="I482" s="46">
        <f ca="1">Z482-$B$1</f>
        <v>0</v>
      </c>
      <c r="J482" s="46">
        <f>VLOOKUP(G482,'D. Produção'!A:B,2,)</f>
        <v>2</v>
      </c>
      <c r="K482" s="87">
        <v>332300</v>
      </c>
      <c r="L482" s="88" t="s">
        <v>107</v>
      </c>
      <c r="M482" s="87">
        <v>16</v>
      </c>
      <c r="N482" s="87">
        <v>5430864</v>
      </c>
      <c r="O482" s="88" t="s">
        <v>35</v>
      </c>
      <c r="P482" s="88" t="s">
        <v>93</v>
      </c>
      <c r="Q482" s="88" t="s">
        <v>94</v>
      </c>
      <c r="R482" s="89">
        <v>3.0607000000000002</v>
      </c>
      <c r="S482" s="89">
        <v>61.213900000000002</v>
      </c>
      <c r="T482" s="87">
        <v>1</v>
      </c>
      <c r="U482" s="88" t="s">
        <v>63</v>
      </c>
      <c r="V482" s="88" t="s">
        <v>96</v>
      </c>
      <c r="W482" s="90">
        <v>1757</v>
      </c>
      <c r="X482" s="90">
        <v>1742</v>
      </c>
      <c r="Y482" s="91">
        <v>46139.485271990743</v>
      </c>
      <c r="Z482" s="92">
        <v>46157</v>
      </c>
      <c r="AA482" s="93"/>
      <c r="AB482" s="93"/>
      <c r="AC482" s="93"/>
      <c r="AD482" s="93"/>
      <c r="AE482" s="94" t="s">
        <v>40</v>
      </c>
      <c r="AF482" s="94" t="s">
        <v>40</v>
      </c>
      <c r="AG482" s="94" t="s">
        <v>40</v>
      </c>
      <c r="AH482" s="94" t="s">
        <v>40</v>
      </c>
      <c r="AI482" s="94" t="s">
        <v>40</v>
      </c>
      <c r="AJ482" s="94" t="s">
        <v>40</v>
      </c>
      <c r="AK482" s="94" t="s">
        <v>40</v>
      </c>
      <c r="AL482" s="93"/>
      <c r="AM482" s="93"/>
      <c r="AN482" s="94" t="s">
        <v>40</v>
      </c>
      <c r="AO482" s="94" t="s">
        <v>40</v>
      </c>
      <c r="AP482" s="94" t="s">
        <v>40</v>
      </c>
      <c r="AQ482" s="94" t="s">
        <v>40</v>
      </c>
      <c r="AR482" s="93"/>
    </row>
    <row r="483" spans="1:44" ht="21">
      <c r="A483" t="str">
        <f>VLOOKUP(Q483,'Rotas x Madrugada'!A:C,2,0)</f>
        <v>L</v>
      </c>
      <c r="B483" t="str">
        <f>VLOOKUP(Q483,'Rotas x Madrugada'!A:C,3,0)</f>
        <v>Não</v>
      </c>
      <c r="D483" s="19">
        <f t="shared" si="14"/>
        <v>46159</v>
      </c>
      <c r="E483" s="19">
        <f>IF(A483="RETIRA",Z483,VLOOKUP(Q483,'Rotas x Madrugada'!A:D,4,0))</f>
        <v>46149</v>
      </c>
      <c r="F483" s="19">
        <f>IF(A483="RETIRA",Z483,Z483+2)</f>
        <v>46159</v>
      </c>
      <c r="G483" s="19" t="str">
        <f>CONCATENATE(U483,"-",V483)</f>
        <v>INC08-TF</v>
      </c>
      <c r="H483" s="19" t="str">
        <f t="shared" ca="1" si="15"/>
        <v>URGENTE</v>
      </c>
      <c r="I483" s="46">
        <f ca="1">Z483-$B$1</f>
        <v>0</v>
      </c>
      <c r="J483" s="46">
        <f>VLOOKUP(G483,'D. Produção'!A:B,2,)</f>
        <v>2</v>
      </c>
      <c r="K483" s="95">
        <v>332300</v>
      </c>
      <c r="L483" s="96" t="s">
        <v>108</v>
      </c>
      <c r="M483" s="95">
        <v>17</v>
      </c>
      <c r="N483" s="95">
        <v>5430865</v>
      </c>
      <c r="O483" s="96" t="s">
        <v>35</v>
      </c>
      <c r="P483" s="96" t="s">
        <v>93</v>
      </c>
      <c r="Q483" s="96" t="s">
        <v>94</v>
      </c>
      <c r="R483" s="97">
        <v>3.0607000000000002</v>
      </c>
      <c r="S483" s="97">
        <v>61.213900000000002</v>
      </c>
      <c r="T483" s="95">
        <v>1</v>
      </c>
      <c r="U483" s="96" t="s">
        <v>63</v>
      </c>
      <c r="V483" s="96" t="s">
        <v>96</v>
      </c>
      <c r="W483" s="98">
        <v>1757</v>
      </c>
      <c r="X483" s="98">
        <v>1742</v>
      </c>
      <c r="Y483" s="99">
        <v>46139.485271990743</v>
      </c>
      <c r="Z483" s="100">
        <v>46157</v>
      </c>
      <c r="AA483" s="101"/>
      <c r="AB483" s="101"/>
      <c r="AC483" s="101"/>
      <c r="AD483" s="101"/>
      <c r="AE483" s="102" t="s">
        <v>40</v>
      </c>
      <c r="AF483" s="102" t="s">
        <v>40</v>
      </c>
      <c r="AG483" s="102" t="s">
        <v>40</v>
      </c>
      <c r="AH483" s="102" t="s">
        <v>40</v>
      </c>
      <c r="AI483" s="102" t="s">
        <v>40</v>
      </c>
      <c r="AJ483" s="102" t="s">
        <v>40</v>
      </c>
      <c r="AK483" s="102" t="s">
        <v>40</v>
      </c>
      <c r="AL483" s="101"/>
      <c r="AM483" s="101"/>
      <c r="AN483" s="102" t="s">
        <v>40</v>
      </c>
      <c r="AO483" s="102" t="s">
        <v>40</v>
      </c>
      <c r="AP483" s="102" t="s">
        <v>40</v>
      </c>
      <c r="AQ483" s="102" t="s">
        <v>40</v>
      </c>
      <c r="AR483" s="101"/>
    </row>
    <row r="484" spans="1:44" ht="21">
      <c r="A484" t="str">
        <f>VLOOKUP(Q484,'Rotas x Madrugada'!A:C,2,0)</f>
        <v>L</v>
      </c>
      <c r="B484" t="str">
        <f>VLOOKUP(Q484,'Rotas x Madrugada'!A:C,3,0)</f>
        <v>Não</v>
      </c>
      <c r="D484" s="19">
        <f t="shared" si="14"/>
        <v>46159</v>
      </c>
      <c r="E484" s="19">
        <f>IF(A484="RETIRA",Z484,VLOOKUP(Q484,'Rotas x Madrugada'!A:D,4,0))</f>
        <v>46149</v>
      </c>
      <c r="F484" s="19">
        <f>IF(A484="RETIRA",Z484,Z484+2)</f>
        <v>46159</v>
      </c>
      <c r="G484" s="19" t="str">
        <f>CONCATENATE(U484,"-",V484)</f>
        <v>INC08-TF</v>
      </c>
      <c r="H484" s="19" t="str">
        <f t="shared" ca="1" si="15"/>
        <v>URGENTE</v>
      </c>
      <c r="I484" s="46">
        <f ca="1">Z484-$B$1</f>
        <v>0</v>
      </c>
      <c r="J484" s="46">
        <f>VLOOKUP(G484,'D. Produção'!A:B,2,)</f>
        <v>2</v>
      </c>
      <c r="K484" s="87">
        <v>332300</v>
      </c>
      <c r="L484" s="88" t="s">
        <v>109</v>
      </c>
      <c r="M484" s="87">
        <v>18</v>
      </c>
      <c r="N484" s="87">
        <v>5430866</v>
      </c>
      <c r="O484" s="88" t="s">
        <v>35</v>
      </c>
      <c r="P484" s="88" t="s">
        <v>93</v>
      </c>
      <c r="Q484" s="88" t="s">
        <v>94</v>
      </c>
      <c r="R484" s="89">
        <v>1.6792</v>
      </c>
      <c r="S484" s="89">
        <v>33.583500000000001</v>
      </c>
      <c r="T484" s="87">
        <v>1</v>
      </c>
      <c r="U484" s="88" t="s">
        <v>63</v>
      </c>
      <c r="V484" s="88" t="s">
        <v>96</v>
      </c>
      <c r="W484" s="90">
        <v>1724</v>
      </c>
      <c r="X484" s="90">
        <v>974</v>
      </c>
      <c r="Y484" s="91">
        <v>46139.485271990743</v>
      </c>
      <c r="Z484" s="92">
        <v>46157</v>
      </c>
      <c r="AA484" s="93"/>
      <c r="AB484" s="93"/>
      <c r="AC484" s="93"/>
      <c r="AD484" s="93"/>
      <c r="AE484" s="94" t="s">
        <v>40</v>
      </c>
      <c r="AF484" s="94" t="s">
        <v>40</v>
      </c>
      <c r="AG484" s="94" t="s">
        <v>40</v>
      </c>
      <c r="AH484" s="94" t="s">
        <v>40</v>
      </c>
      <c r="AI484" s="94" t="s">
        <v>40</v>
      </c>
      <c r="AJ484" s="94" t="s">
        <v>40</v>
      </c>
      <c r="AK484" s="94" t="s">
        <v>40</v>
      </c>
      <c r="AL484" s="93"/>
      <c r="AM484" s="93"/>
      <c r="AN484" s="94" t="s">
        <v>40</v>
      </c>
      <c r="AO484" s="94" t="s">
        <v>40</v>
      </c>
      <c r="AP484" s="94" t="s">
        <v>40</v>
      </c>
      <c r="AQ484" s="94" t="s">
        <v>40</v>
      </c>
      <c r="AR484" s="93"/>
    </row>
    <row r="485" spans="1:44" ht="21">
      <c r="A485" t="str">
        <f>VLOOKUP(Q485,'Rotas x Madrugada'!A:C,2,0)</f>
        <v>L</v>
      </c>
      <c r="B485" t="str">
        <f>VLOOKUP(Q485,'Rotas x Madrugada'!A:C,3,0)</f>
        <v>Não</v>
      </c>
      <c r="D485" s="19">
        <f t="shared" si="14"/>
        <v>46159</v>
      </c>
      <c r="E485" s="19">
        <f>IF(A485="RETIRA",Z485,VLOOKUP(Q485,'Rotas x Madrugada'!A:D,4,0))</f>
        <v>46149</v>
      </c>
      <c r="F485" s="19">
        <f>IF(A485="RETIRA",Z485,Z485+2)</f>
        <v>46159</v>
      </c>
      <c r="G485" s="19" t="str">
        <f>CONCATENATE(U485,"-",V485)</f>
        <v>INC08-TF</v>
      </c>
      <c r="H485" s="19" t="str">
        <f t="shared" ca="1" si="15"/>
        <v>URGENTE</v>
      </c>
      <c r="I485" s="46">
        <f ca="1">Z485-$B$1</f>
        <v>0</v>
      </c>
      <c r="J485" s="46">
        <f>VLOOKUP(G485,'D. Produção'!A:B,2,)</f>
        <v>2</v>
      </c>
      <c r="K485" s="95">
        <v>332300</v>
      </c>
      <c r="L485" s="96" t="s">
        <v>110</v>
      </c>
      <c r="M485" s="95">
        <v>19</v>
      </c>
      <c r="N485" s="95">
        <v>5430867</v>
      </c>
      <c r="O485" s="96" t="s">
        <v>35</v>
      </c>
      <c r="P485" s="96" t="s">
        <v>93</v>
      </c>
      <c r="Q485" s="96" t="s">
        <v>94</v>
      </c>
      <c r="R485" s="97">
        <v>1.6792</v>
      </c>
      <c r="S485" s="97">
        <v>33.583500000000001</v>
      </c>
      <c r="T485" s="95">
        <v>1</v>
      </c>
      <c r="U485" s="96" t="s">
        <v>63</v>
      </c>
      <c r="V485" s="96" t="s">
        <v>96</v>
      </c>
      <c r="W485" s="98">
        <v>1724</v>
      </c>
      <c r="X485" s="98">
        <v>974</v>
      </c>
      <c r="Y485" s="99">
        <v>46139.485271990743</v>
      </c>
      <c r="Z485" s="100">
        <v>46157</v>
      </c>
      <c r="AA485" s="101"/>
      <c r="AB485" s="101"/>
      <c r="AC485" s="101"/>
      <c r="AD485" s="101"/>
      <c r="AE485" s="102" t="s">
        <v>40</v>
      </c>
      <c r="AF485" s="102" t="s">
        <v>40</v>
      </c>
      <c r="AG485" s="102" t="s">
        <v>40</v>
      </c>
      <c r="AH485" s="102" t="s">
        <v>40</v>
      </c>
      <c r="AI485" s="102" t="s">
        <v>40</v>
      </c>
      <c r="AJ485" s="102" t="s">
        <v>40</v>
      </c>
      <c r="AK485" s="102" t="s">
        <v>40</v>
      </c>
      <c r="AL485" s="101"/>
      <c r="AM485" s="101"/>
      <c r="AN485" s="102" t="s">
        <v>40</v>
      </c>
      <c r="AO485" s="102" t="s">
        <v>40</v>
      </c>
      <c r="AP485" s="102" t="s">
        <v>40</v>
      </c>
      <c r="AQ485" s="102" t="s">
        <v>40</v>
      </c>
      <c r="AR485" s="101"/>
    </row>
    <row r="486" spans="1:44" ht="21">
      <c r="A486" t="str">
        <f>VLOOKUP(Q486,'Rotas x Madrugada'!A:C,2,0)</f>
        <v>L</v>
      </c>
      <c r="B486" t="str">
        <f>VLOOKUP(Q486,'Rotas x Madrugada'!A:C,3,0)</f>
        <v>Não</v>
      </c>
      <c r="D486" s="19">
        <f t="shared" si="14"/>
        <v>46159</v>
      </c>
      <c r="E486" s="19">
        <f>IF(A486="RETIRA",Z486,VLOOKUP(Q486,'Rotas x Madrugada'!A:D,4,0))</f>
        <v>46149</v>
      </c>
      <c r="F486" s="19">
        <f>IF(A486="RETIRA",Z486,Z486+2)</f>
        <v>46159</v>
      </c>
      <c r="G486" s="19" t="str">
        <f>CONCATENATE(U486,"-",V486)</f>
        <v>INC08-TF</v>
      </c>
      <c r="H486" s="19" t="str">
        <f t="shared" ca="1" si="15"/>
        <v>URGENTE</v>
      </c>
      <c r="I486" s="46">
        <f ca="1">Z486-$B$1</f>
        <v>0</v>
      </c>
      <c r="J486" s="46">
        <f>VLOOKUP(G486,'D. Produção'!A:B,2,)</f>
        <v>2</v>
      </c>
      <c r="K486" s="87">
        <v>332300</v>
      </c>
      <c r="L486" s="88" t="s">
        <v>111</v>
      </c>
      <c r="M486" s="87">
        <v>20</v>
      </c>
      <c r="N486" s="87">
        <v>5430868</v>
      </c>
      <c r="O486" s="88" t="s">
        <v>35</v>
      </c>
      <c r="P486" s="88" t="s">
        <v>93</v>
      </c>
      <c r="Q486" s="88" t="s">
        <v>94</v>
      </c>
      <c r="R486" s="89">
        <v>2.9214000000000002</v>
      </c>
      <c r="S486" s="89">
        <v>58.427999999999997</v>
      </c>
      <c r="T486" s="87">
        <v>1</v>
      </c>
      <c r="U486" s="88" t="s">
        <v>63</v>
      </c>
      <c r="V486" s="88" t="s">
        <v>96</v>
      </c>
      <c r="W486" s="90">
        <v>1678</v>
      </c>
      <c r="X486" s="90">
        <v>1741</v>
      </c>
      <c r="Y486" s="91">
        <v>46139.485271990743</v>
      </c>
      <c r="Z486" s="92">
        <v>46157</v>
      </c>
      <c r="AA486" s="93"/>
      <c r="AB486" s="93"/>
      <c r="AC486" s="93"/>
      <c r="AD486" s="93"/>
      <c r="AE486" s="94" t="s">
        <v>40</v>
      </c>
      <c r="AF486" s="94" t="s">
        <v>40</v>
      </c>
      <c r="AG486" s="94" t="s">
        <v>40</v>
      </c>
      <c r="AH486" s="94" t="s">
        <v>40</v>
      </c>
      <c r="AI486" s="94" t="s">
        <v>40</v>
      </c>
      <c r="AJ486" s="94" t="s">
        <v>40</v>
      </c>
      <c r="AK486" s="94" t="s">
        <v>40</v>
      </c>
      <c r="AL486" s="93"/>
      <c r="AM486" s="93"/>
      <c r="AN486" s="94" t="s">
        <v>40</v>
      </c>
      <c r="AO486" s="94" t="s">
        <v>40</v>
      </c>
      <c r="AP486" s="94" t="s">
        <v>40</v>
      </c>
      <c r="AQ486" s="94" t="s">
        <v>40</v>
      </c>
      <c r="AR486" s="93"/>
    </row>
    <row r="487" spans="1:44" ht="21">
      <c r="A487" t="str">
        <f>VLOOKUP(Q487,'Rotas x Madrugada'!A:C,2,0)</f>
        <v>L</v>
      </c>
      <c r="B487" t="str">
        <f>VLOOKUP(Q487,'Rotas x Madrugada'!A:C,3,0)</f>
        <v>Não</v>
      </c>
      <c r="D487" s="19">
        <f t="shared" si="14"/>
        <v>46159</v>
      </c>
      <c r="E487" s="19">
        <f>IF(A487="RETIRA",Z487,VLOOKUP(Q487,'Rotas x Madrugada'!A:D,4,0))</f>
        <v>46149</v>
      </c>
      <c r="F487" s="19">
        <f>IF(A487="RETIRA",Z487,Z487+2)</f>
        <v>46159</v>
      </c>
      <c r="G487" s="19" t="str">
        <f>CONCATENATE(U487,"-",V487)</f>
        <v>INC08-TF</v>
      </c>
      <c r="H487" s="19" t="str">
        <f t="shared" ca="1" si="15"/>
        <v>URGENTE</v>
      </c>
      <c r="I487" s="46">
        <f ca="1">Z487-$B$1</f>
        <v>0</v>
      </c>
      <c r="J487" s="46">
        <f>VLOOKUP(G487,'D. Produção'!A:B,2,)</f>
        <v>2</v>
      </c>
      <c r="K487" s="95">
        <v>332300</v>
      </c>
      <c r="L487" s="96" t="s">
        <v>112</v>
      </c>
      <c r="M487" s="95">
        <v>21</v>
      </c>
      <c r="N487" s="95">
        <v>5430869</v>
      </c>
      <c r="O487" s="96" t="s">
        <v>35</v>
      </c>
      <c r="P487" s="96" t="s">
        <v>93</v>
      </c>
      <c r="Q487" s="96" t="s">
        <v>94</v>
      </c>
      <c r="R487" s="97">
        <v>2.9214000000000002</v>
      </c>
      <c r="S487" s="97">
        <v>58.427999999999997</v>
      </c>
      <c r="T487" s="95">
        <v>1</v>
      </c>
      <c r="U487" s="96" t="s">
        <v>63</v>
      </c>
      <c r="V487" s="96" t="s">
        <v>96</v>
      </c>
      <c r="W487" s="98">
        <v>1678</v>
      </c>
      <c r="X487" s="98">
        <v>1741</v>
      </c>
      <c r="Y487" s="99">
        <v>46139.485271990743</v>
      </c>
      <c r="Z487" s="100">
        <v>46157</v>
      </c>
      <c r="AA487" s="101"/>
      <c r="AB487" s="101"/>
      <c r="AC487" s="101"/>
      <c r="AD487" s="101"/>
      <c r="AE487" s="102" t="s">
        <v>40</v>
      </c>
      <c r="AF487" s="102" t="s">
        <v>40</v>
      </c>
      <c r="AG487" s="102" t="s">
        <v>40</v>
      </c>
      <c r="AH487" s="102" t="s">
        <v>40</v>
      </c>
      <c r="AI487" s="102" t="s">
        <v>40</v>
      </c>
      <c r="AJ487" s="102" t="s">
        <v>40</v>
      </c>
      <c r="AK487" s="102" t="s">
        <v>40</v>
      </c>
      <c r="AL487" s="101"/>
      <c r="AM487" s="101"/>
      <c r="AN487" s="102" t="s">
        <v>40</v>
      </c>
      <c r="AO487" s="102" t="s">
        <v>40</v>
      </c>
      <c r="AP487" s="102" t="s">
        <v>40</v>
      </c>
      <c r="AQ487" s="102" t="s">
        <v>40</v>
      </c>
      <c r="AR487" s="101"/>
    </row>
    <row r="488" spans="1:44" ht="21">
      <c r="A488" t="str">
        <f>VLOOKUP(Q488,'Rotas x Madrugada'!A:C,2,0)</f>
        <v>L</v>
      </c>
      <c r="B488" t="str">
        <f>VLOOKUP(Q488,'Rotas x Madrugada'!A:C,3,0)</f>
        <v>Não</v>
      </c>
      <c r="D488" s="19">
        <f t="shared" si="14"/>
        <v>46159</v>
      </c>
      <c r="E488" s="19">
        <f>IF(A488="RETIRA",Z488,VLOOKUP(Q488,'Rotas x Madrugada'!A:D,4,0))</f>
        <v>46149</v>
      </c>
      <c r="F488" s="19">
        <f>IF(A488="RETIRA",Z488,Z488+2)</f>
        <v>46159</v>
      </c>
      <c r="G488" s="19" t="str">
        <f>CONCATENATE(U488,"-",V488)</f>
        <v>INC08-TF</v>
      </c>
      <c r="H488" s="19" t="str">
        <f t="shared" ca="1" si="15"/>
        <v>URGENTE</v>
      </c>
      <c r="I488" s="46">
        <f ca="1">Z488-$B$1</f>
        <v>0</v>
      </c>
      <c r="J488" s="46">
        <f>VLOOKUP(G488,'D. Produção'!A:B,2,)</f>
        <v>2</v>
      </c>
      <c r="K488" s="87">
        <v>332300</v>
      </c>
      <c r="L488" s="88" t="s">
        <v>113</v>
      </c>
      <c r="M488" s="87">
        <v>22</v>
      </c>
      <c r="N488" s="87">
        <v>5430870</v>
      </c>
      <c r="O488" s="88" t="s">
        <v>35</v>
      </c>
      <c r="P488" s="88" t="s">
        <v>93</v>
      </c>
      <c r="Q488" s="88" t="s">
        <v>94</v>
      </c>
      <c r="R488" s="89">
        <v>1.6762999999999999</v>
      </c>
      <c r="S488" s="89">
        <v>33.525100000000002</v>
      </c>
      <c r="T488" s="87">
        <v>1</v>
      </c>
      <c r="U488" s="88" t="s">
        <v>63</v>
      </c>
      <c r="V488" s="88" t="s">
        <v>96</v>
      </c>
      <c r="W488" s="90">
        <v>1721</v>
      </c>
      <c r="X488" s="90">
        <v>974</v>
      </c>
      <c r="Y488" s="91">
        <v>46139.485271990743</v>
      </c>
      <c r="Z488" s="92">
        <v>46157</v>
      </c>
      <c r="AA488" s="93"/>
      <c r="AB488" s="93"/>
      <c r="AC488" s="93"/>
      <c r="AD488" s="93"/>
      <c r="AE488" s="94" t="s">
        <v>40</v>
      </c>
      <c r="AF488" s="94" t="s">
        <v>40</v>
      </c>
      <c r="AG488" s="94" t="s">
        <v>40</v>
      </c>
      <c r="AH488" s="94" t="s">
        <v>40</v>
      </c>
      <c r="AI488" s="94" t="s">
        <v>40</v>
      </c>
      <c r="AJ488" s="94" t="s">
        <v>40</v>
      </c>
      <c r="AK488" s="94" t="s">
        <v>40</v>
      </c>
      <c r="AL488" s="93"/>
      <c r="AM488" s="93"/>
      <c r="AN488" s="94" t="s">
        <v>40</v>
      </c>
      <c r="AO488" s="94" t="s">
        <v>40</v>
      </c>
      <c r="AP488" s="94" t="s">
        <v>40</v>
      </c>
      <c r="AQ488" s="94" t="s">
        <v>40</v>
      </c>
      <c r="AR488" s="93"/>
    </row>
    <row r="489" spans="1:44" ht="21">
      <c r="A489" t="str">
        <f>VLOOKUP(Q489,'Rotas x Madrugada'!A:C,2,0)</f>
        <v>L</v>
      </c>
      <c r="B489" t="str">
        <f>VLOOKUP(Q489,'Rotas x Madrugada'!A:C,3,0)</f>
        <v>Não</v>
      </c>
      <c r="D489" s="19">
        <f t="shared" si="14"/>
        <v>46159</v>
      </c>
      <c r="E489" s="19">
        <f>IF(A489="RETIRA",Z489,VLOOKUP(Q489,'Rotas x Madrugada'!A:D,4,0))</f>
        <v>46149</v>
      </c>
      <c r="F489" s="19">
        <f>IF(A489="RETIRA",Z489,Z489+2)</f>
        <v>46159</v>
      </c>
      <c r="G489" s="19" t="str">
        <f>CONCATENATE(U489,"-",V489)</f>
        <v>INC08-TF</v>
      </c>
      <c r="H489" s="19" t="str">
        <f t="shared" ca="1" si="15"/>
        <v>URGENTE</v>
      </c>
      <c r="I489" s="46">
        <f ca="1">Z489-$B$1</f>
        <v>0</v>
      </c>
      <c r="J489" s="46">
        <f>VLOOKUP(G489,'D. Produção'!A:B,2,)</f>
        <v>2</v>
      </c>
      <c r="K489" s="95">
        <v>332300</v>
      </c>
      <c r="L489" s="96" t="s">
        <v>114</v>
      </c>
      <c r="M489" s="95">
        <v>23</v>
      </c>
      <c r="N489" s="95">
        <v>5430871</v>
      </c>
      <c r="O489" s="96" t="s">
        <v>35</v>
      </c>
      <c r="P489" s="96" t="s">
        <v>93</v>
      </c>
      <c r="Q489" s="96" t="s">
        <v>94</v>
      </c>
      <c r="R489" s="97">
        <v>1.6762999999999999</v>
      </c>
      <c r="S489" s="97">
        <v>33.525100000000002</v>
      </c>
      <c r="T489" s="95">
        <v>1</v>
      </c>
      <c r="U489" s="96" t="s">
        <v>63</v>
      </c>
      <c r="V489" s="96" t="s">
        <v>96</v>
      </c>
      <c r="W489" s="98">
        <v>1721</v>
      </c>
      <c r="X489" s="98">
        <v>974</v>
      </c>
      <c r="Y489" s="99">
        <v>46139.485271990743</v>
      </c>
      <c r="Z489" s="100">
        <v>46157</v>
      </c>
      <c r="AA489" s="101"/>
      <c r="AB489" s="101"/>
      <c r="AC489" s="101"/>
      <c r="AD489" s="101"/>
      <c r="AE489" s="102" t="s">
        <v>40</v>
      </c>
      <c r="AF489" s="102" t="s">
        <v>40</v>
      </c>
      <c r="AG489" s="102" t="s">
        <v>40</v>
      </c>
      <c r="AH489" s="102" t="s">
        <v>40</v>
      </c>
      <c r="AI489" s="102" t="s">
        <v>40</v>
      </c>
      <c r="AJ489" s="102" t="s">
        <v>40</v>
      </c>
      <c r="AK489" s="102" t="s">
        <v>40</v>
      </c>
      <c r="AL489" s="101"/>
      <c r="AM489" s="101"/>
      <c r="AN489" s="102" t="s">
        <v>40</v>
      </c>
      <c r="AO489" s="102" t="s">
        <v>40</v>
      </c>
      <c r="AP489" s="102" t="s">
        <v>40</v>
      </c>
      <c r="AQ489" s="102" t="s">
        <v>40</v>
      </c>
      <c r="AR489" s="101"/>
    </row>
    <row r="490" spans="1:44" ht="21">
      <c r="A490" t="str">
        <f>VLOOKUP(Q490,'Rotas x Madrugada'!A:C,2,0)</f>
        <v>L</v>
      </c>
      <c r="B490" t="str">
        <f>VLOOKUP(Q490,'Rotas x Madrugada'!A:C,3,0)</f>
        <v>Não</v>
      </c>
      <c r="D490" s="19">
        <f t="shared" si="14"/>
        <v>46159</v>
      </c>
      <c r="E490" s="19">
        <f>IF(A490="RETIRA",Z490,VLOOKUP(Q490,'Rotas x Madrugada'!A:D,4,0))</f>
        <v>46149</v>
      </c>
      <c r="F490" s="19">
        <f>IF(A490="RETIRA",Z490,Z490+2)</f>
        <v>46159</v>
      </c>
      <c r="G490" s="19" t="str">
        <f>CONCATENATE(U490,"-",V490)</f>
        <v>INC08-TF</v>
      </c>
      <c r="H490" s="19" t="str">
        <f t="shared" ca="1" si="15"/>
        <v>URGENTE</v>
      </c>
      <c r="I490" s="46">
        <f ca="1">Z490-$B$1</f>
        <v>0</v>
      </c>
      <c r="J490" s="46">
        <f>VLOOKUP(G490,'D. Produção'!A:B,2,)</f>
        <v>2</v>
      </c>
      <c r="K490" s="87">
        <v>332303</v>
      </c>
      <c r="L490" s="88" t="s">
        <v>61</v>
      </c>
      <c r="M490" s="87">
        <v>1</v>
      </c>
      <c r="N490" s="87">
        <v>5430940</v>
      </c>
      <c r="O490" s="88" t="s">
        <v>35</v>
      </c>
      <c r="P490" s="88" t="s">
        <v>93</v>
      </c>
      <c r="Q490" s="88" t="s">
        <v>94</v>
      </c>
      <c r="R490" s="89">
        <v>2.9028</v>
      </c>
      <c r="S490" s="89">
        <v>58.055500000000002</v>
      </c>
      <c r="T490" s="87">
        <v>1</v>
      </c>
      <c r="U490" s="88" t="s">
        <v>63</v>
      </c>
      <c r="V490" s="88" t="s">
        <v>96</v>
      </c>
      <c r="W490" s="90">
        <v>1675</v>
      </c>
      <c r="X490" s="90">
        <v>1733</v>
      </c>
      <c r="Y490" s="91">
        <v>46139.485272650461</v>
      </c>
      <c r="Z490" s="92">
        <v>46157</v>
      </c>
      <c r="AA490" s="93"/>
      <c r="AB490" s="93"/>
      <c r="AC490" s="93"/>
      <c r="AD490" s="93"/>
      <c r="AE490" s="94" t="s">
        <v>40</v>
      </c>
      <c r="AF490" s="94" t="s">
        <v>40</v>
      </c>
      <c r="AG490" s="94" t="s">
        <v>40</v>
      </c>
      <c r="AH490" s="94" t="s">
        <v>40</v>
      </c>
      <c r="AI490" s="94" t="s">
        <v>40</v>
      </c>
      <c r="AJ490" s="94" t="s">
        <v>40</v>
      </c>
      <c r="AK490" s="94" t="s">
        <v>40</v>
      </c>
      <c r="AL490" s="93"/>
      <c r="AM490" s="93"/>
      <c r="AN490" s="94" t="s">
        <v>40</v>
      </c>
      <c r="AO490" s="94" t="s">
        <v>40</v>
      </c>
      <c r="AP490" s="94" t="s">
        <v>40</v>
      </c>
      <c r="AQ490" s="94" t="s">
        <v>40</v>
      </c>
      <c r="AR490" s="93"/>
    </row>
    <row r="491" spans="1:44" ht="21">
      <c r="A491" t="str">
        <f>VLOOKUP(Q491,'Rotas x Madrugada'!A:C,2,0)</f>
        <v>L</v>
      </c>
      <c r="B491" t="str">
        <f>VLOOKUP(Q491,'Rotas x Madrugada'!A:C,3,0)</f>
        <v>Não</v>
      </c>
      <c r="D491" s="19">
        <f t="shared" si="14"/>
        <v>46159</v>
      </c>
      <c r="E491" s="19">
        <f>IF(A491="RETIRA",Z491,VLOOKUP(Q491,'Rotas x Madrugada'!A:D,4,0))</f>
        <v>46149</v>
      </c>
      <c r="F491" s="19">
        <f>IF(A491="RETIRA",Z491,Z491+2)</f>
        <v>46159</v>
      </c>
      <c r="G491" s="19" t="str">
        <f>CONCATENATE(U491,"-",V491)</f>
        <v>INC08-TF</v>
      </c>
      <c r="H491" s="19" t="str">
        <f t="shared" ca="1" si="15"/>
        <v>URGENTE</v>
      </c>
      <c r="I491" s="46">
        <f ca="1">Z491-$B$1</f>
        <v>0</v>
      </c>
      <c r="J491" s="46">
        <f>VLOOKUP(G491,'D. Produção'!A:B,2,)</f>
        <v>2</v>
      </c>
      <c r="K491" s="95">
        <v>332303</v>
      </c>
      <c r="L491" s="96" t="s">
        <v>121</v>
      </c>
      <c r="M491" s="95">
        <v>2</v>
      </c>
      <c r="N491" s="95">
        <v>5430941</v>
      </c>
      <c r="O491" s="96" t="s">
        <v>35</v>
      </c>
      <c r="P491" s="96" t="s">
        <v>93</v>
      </c>
      <c r="Q491" s="96" t="s">
        <v>94</v>
      </c>
      <c r="R491" s="97">
        <v>2.9028</v>
      </c>
      <c r="S491" s="97">
        <v>58.055500000000002</v>
      </c>
      <c r="T491" s="95">
        <v>1</v>
      </c>
      <c r="U491" s="96" t="s">
        <v>63</v>
      </c>
      <c r="V491" s="96" t="s">
        <v>96</v>
      </c>
      <c r="W491" s="98">
        <v>1675</v>
      </c>
      <c r="X491" s="98">
        <v>1733</v>
      </c>
      <c r="Y491" s="99">
        <v>46139.485272650461</v>
      </c>
      <c r="Z491" s="100">
        <v>46157</v>
      </c>
      <c r="AA491" s="101"/>
      <c r="AB491" s="101"/>
      <c r="AC491" s="101"/>
      <c r="AD491" s="101"/>
      <c r="AE491" s="102" t="s">
        <v>40</v>
      </c>
      <c r="AF491" s="102" t="s">
        <v>40</v>
      </c>
      <c r="AG491" s="102" t="s">
        <v>40</v>
      </c>
      <c r="AH491" s="102" t="s">
        <v>40</v>
      </c>
      <c r="AI491" s="102" t="s">
        <v>40</v>
      </c>
      <c r="AJ491" s="102" t="s">
        <v>40</v>
      </c>
      <c r="AK491" s="102" t="s">
        <v>40</v>
      </c>
      <c r="AL491" s="101"/>
      <c r="AM491" s="101"/>
      <c r="AN491" s="102" t="s">
        <v>40</v>
      </c>
      <c r="AO491" s="102" t="s">
        <v>40</v>
      </c>
      <c r="AP491" s="102" t="s">
        <v>40</v>
      </c>
      <c r="AQ491" s="102" t="s">
        <v>40</v>
      </c>
      <c r="AR491" s="101"/>
    </row>
    <row r="492" spans="1:44" ht="21">
      <c r="A492" t="str">
        <f>VLOOKUP(Q492,'Rotas x Madrugada'!A:C,2,0)</f>
        <v>L</v>
      </c>
      <c r="B492" t="str">
        <f>VLOOKUP(Q492,'Rotas x Madrugada'!A:C,3,0)</f>
        <v>Não</v>
      </c>
      <c r="D492" s="19">
        <f t="shared" si="14"/>
        <v>46159</v>
      </c>
      <c r="E492" s="19">
        <f>IF(A492="RETIRA",Z492,VLOOKUP(Q492,'Rotas x Madrugada'!A:D,4,0))</f>
        <v>46149</v>
      </c>
      <c r="F492" s="19">
        <f>IF(A492="RETIRA",Z492,Z492+2)</f>
        <v>46159</v>
      </c>
      <c r="G492" s="19" t="str">
        <f>CONCATENATE(U492,"-",V492)</f>
        <v>INC08-TF</v>
      </c>
      <c r="H492" s="19" t="str">
        <f t="shared" ca="1" si="15"/>
        <v>URGENTE</v>
      </c>
      <c r="I492" s="46">
        <f ca="1">Z492-$B$1</f>
        <v>0</v>
      </c>
      <c r="J492" s="46">
        <f>VLOOKUP(G492,'D. Produção'!A:B,2,)</f>
        <v>2</v>
      </c>
      <c r="K492" s="87">
        <v>332303</v>
      </c>
      <c r="L492" s="88" t="s">
        <v>143</v>
      </c>
      <c r="M492" s="87">
        <v>3</v>
      </c>
      <c r="N492" s="87">
        <v>5430942</v>
      </c>
      <c r="O492" s="88" t="s">
        <v>35</v>
      </c>
      <c r="P492" s="88" t="s">
        <v>93</v>
      </c>
      <c r="Q492" s="88" t="s">
        <v>94</v>
      </c>
      <c r="R492" s="89">
        <v>1.6518999999999999</v>
      </c>
      <c r="S492" s="89">
        <v>33.0381</v>
      </c>
      <c r="T492" s="87">
        <v>1</v>
      </c>
      <c r="U492" s="88" t="s">
        <v>63</v>
      </c>
      <c r="V492" s="88" t="s">
        <v>96</v>
      </c>
      <c r="W492" s="90">
        <v>1696</v>
      </c>
      <c r="X492" s="90">
        <v>974</v>
      </c>
      <c r="Y492" s="91">
        <v>46139.485272650461</v>
      </c>
      <c r="Z492" s="92">
        <v>46157</v>
      </c>
      <c r="AA492" s="93"/>
      <c r="AB492" s="93"/>
      <c r="AC492" s="93"/>
      <c r="AD492" s="93"/>
      <c r="AE492" s="94" t="s">
        <v>40</v>
      </c>
      <c r="AF492" s="94" t="s">
        <v>40</v>
      </c>
      <c r="AG492" s="94" t="s">
        <v>40</v>
      </c>
      <c r="AH492" s="94" t="s">
        <v>40</v>
      </c>
      <c r="AI492" s="94" t="s">
        <v>40</v>
      </c>
      <c r="AJ492" s="94" t="s">
        <v>40</v>
      </c>
      <c r="AK492" s="94" t="s">
        <v>40</v>
      </c>
      <c r="AL492" s="93"/>
      <c r="AM492" s="93"/>
      <c r="AN492" s="94" t="s">
        <v>40</v>
      </c>
      <c r="AO492" s="94" t="s">
        <v>40</v>
      </c>
      <c r="AP492" s="94" t="s">
        <v>40</v>
      </c>
      <c r="AQ492" s="94" t="s">
        <v>40</v>
      </c>
      <c r="AR492" s="93"/>
    </row>
    <row r="493" spans="1:44" ht="21">
      <c r="A493" t="str">
        <f>VLOOKUP(Q493,'Rotas x Madrugada'!A:C,2,0)</f>
        <v>L</v>
      </c>
      <c r="B493" t="str">
        <f>VLOOKUP(Q493,'Rotas x Madrugada'!A:C,3,0)</f>
        <v>Não</v>
      </c>
      <c r="D493" s="19">
        <f t="shared" si="14"/>
        <v>46159</v>
      </c>
      <c r="E493" s="19">
        <f>IF(A493="RETIRA",Z493,VLOOKUP(Q493,'Rotas x Madrugada'!A:D,4,0))</f>
        <v>46149</v>
      </c>
      <c r="F493" s="19">
        <f>IF(A493="RETIRA",Z493,Z493+2)</f>
        <v>46159</v>
      </c>
      <c r="G493" s="19" t="str">
        <f>CONCATENATE(U493,"-",V493)</f>
        <v>INC08-TF</v>
      </c>
      <c r="H493" s="19" t="str">
        <f t="shared" ca="1" si="15"/>
        <v>URGENTE</v>
      </c>
      <c r="I493" s="46">
        <f ca="1">Z493-$B$1</f>
        <v>0</v>
      </c>
      <c r="J493" s="46">
        <f>VLOOKUP(G493,'D. Produção'!A:B,2,)</f>
        <v>2</v>
      </c>
      <c r="K493" s="95">
        <v>332303</v>
      </c>
      <c r="L493" s="96" t="s">
        <v>132</v>
      </c>
      <c r="M493" s="95">
        <v>4</v>
      </c>
      <c r="N493" s="95">
        <v>5430943</v>
      </c>
      <c r="O493" s="96" t="s">
        <v>35</v>
      </c>
      <c r="P493" s="96" t="s">
        <v>93</v>
      </c>
      <c r="Q493" s="96" t="s">
        <v>94</v>
      </c>
      <c r="R493" s="97">
        <v>1.6518999999999999</v>
      </c>
      <c r="S493" s="97">
        <v>33.0381</v>
      </c>
      <c r="T493" s="95">
        <v>1</v>
      </c>
      <c r="U493" s="96" t="s">
        <v>63</v>
      </c>
      <c r="V493" s="96" t="s">
        <v>96</v>
      </c>
      <c r="W493" s="98">
        <v>1696</v>
      </c>
      <c r="X493" s="98">
        <v>974</v>
      </c>
      <c r="Y493" s="99">
        <v>46139.485272650461</v>
      </c>
      <c r="Z493" s="100">
        <v>46157</v>
      </c>
      <c r="AA493" s="101"/>
      <c r="AB493" s="101"/>
      <c r="AC493" s="101"/>
      <c r="AD493" s="101"/>
      <c r="AE493" s="102" t="s">
        <v>40</v>
      </c>
      <c r="AF493" s="102" t="s">
        <v>40</v>
      </c>
      <c r="AG493" s="102" t="s">
        <v>40</v>
      </c>
      <c r="AH493" s="102" t="s">
        <v>40</v>
      </c>
      <c r="AI493" s="102" t="s">
        <v>40</v>
      </c>
      <c r="AJ493" s="102" t="s">
        <v>40</v>
      </c>
      <c r="AK493" s="102" t="s">
        <v>40</v>
      </c>
      <c r="AL493" s="101"/>
      <c r="AM493" s="101"/>
      <c r="AN493" s="102" t="s">
        <v>40</v>
      </c>
      <c r="AO493" s="102" t="s">
        <v>40</v>
      </c>
      <c r="AP493" s="102" t="s">
        <v>40</v>
      </c>
      <c r="AQ493" s="102" t="s">
        <v>40</v>
      </c>
      <c r="AR493" s="101"/>
    </row>
    <row r="494" spans="1:44" ht="21">
      <c r="A494" t="str">
        <f>VLOOKUP(Q494,'Rotas x Madrugada'!A:C,2,0)</f>
        <v>L</v>
      </c>
      <c r="B494" t="str">
        <f>VLOOKUP(Q494,'Rotas x Madrugada'!A:C,3,0)</f>
        <v>Não</v>
      </c>
      <c r="D494" s="19">
        <f t="shared" si="14"/>
        <v>46159</v>
      </c>
      <c r="E494" s="19">
        <f>IF(A494="RETIRA",Z494,VLOOKUP(Q494,'Rotas x Madrugada'!A:D,4,0))</f>
        <v>46149</v>
      </c>
      <c r="F494" s="19">
        <f>IF(A494="RETIRA",Z494,Z494+2)</f>
        <v>46159</v>
      </c>
      <c r="G494" s="19" t="str">
        <f>CONCATENATE(U494,"-",V494)</f>
        <v>INC08-TF</v>
      </c>
      <c r="H494" s="19" t="str">
        <f t="shared" ca="1" si="15"/>
        <v>URGENTE</v>
      </c>
      <c r="I494" s="46">
        <f ca="1">Z494-$B$1</f>
        <v>0</v>
      </c>
      <c r="J494" s="46">
        <f>VLOOKUP(G494,'D. Produção'!A:B,2,)</f>
        <v>2</v>
      </c>
      <c r="K494" s="87">
        <v>332303</v>
      </c>
      <c r="L494" s="88" t="s">
        <v>92</v>
      </c>
      <c r="M494" s="87">
        <v>5</v>
      </c>
      <c r="N494" s="87">
        <v>5430944</v>
      </c>
      <c r="O494" s="88" t="s">
        <v>35</v>
      </c>
      <c r="P494" s="88" t="s">
        <v>93</v>
      </c>
      <c r="Q494" s="88" t="s">
        <v>94</v>
      </c>
      <c r="R494" s="89">
        <v>1.0987</v>
      </c>
      <c r="S494" s="89">
        <v>21.973400000000002</v>
      </c>
      <c r="T494" s="87">
        <v>1</v>
      </c>
      <c r="U494" s="88" t="s">
        <v>63</v>
      </c>
      <c r="V494" s="88" t="s">
        <v>96</v>
      </c>
      <c r="W494" s="90">
        <v>1128</v>
      </c>
      <c r="X494" s="90">
        <v>974</v>
      </c>
      <c r="Y494" s="91">
        <v>46139.485272650461</v>
      </c>
      <c r="Z494" s="92">
        <v>46157</v>
      </c>
      <c r="AA494" s="93"/>
      <c r="AB494" s="93"/>
      <c r="AC494" s="93"/>
      <c r="AD494" s="93"/>
      <c r="AE494" s="94" t="s">
        <v>40</v>
      </c>
      <c r="AF494" s="94" t="s">
        <v>40</v>
      </c>
      <c r="AG494" s="94" t="s">
        <v>40</v>
      </c>
      <c r="AH494" s="94" t="s">
        <v>40</v>
      </c>
      <c r="AI494" s="94" t="s">
        <v>40</v>
      </c>
      <c r="AJ494" s="94" t="s">
        <v>40</v>
      </c>
      <c r="AK494" s="94" t="s">
        <v>40</v>
      </c>
      <c r="AL494" s="93"/>
      <c r="AM494" s="93"/>
      <c r="AN494" s="94" t="s">
        <v>40</v>
      </c>
      <c r="AO494" s="94" t="s">
        <v>40</v>
      </c>
      <c r="AP494" s="94" t="s">
        <v>40</v>
      </c>
      <c r="AQ494" s="94" t="s">
        <v>40</v>
      </c>
      <c r="AR494" s="93"/>
    </row>
    <row r="495" spans="1:44" ht="21">
      <c r="A495" t="str">
        <f>VLOOKUP(Q495,'Rotas x Madrugada'!A:C,2,0)</f>
        <v>L</v>
      </c>
      <c r="B495" t="str">
        <f>VLOOKUP(Q495,'Rotas x Madrugada'!A:C,3,0)</f>
        <v>Não</v>
      </c>
      <c r="D495" s="19">
        <f t="shared" si="14"/>
        <v>46159</v>
      </c>
      <c r="E495" s="19">
        <f>IF(A495="RETIRA",Z495,VLOOKUP(Q495,'Rotas x Madrugada'!A:D,4,0))</f>
        <v>46149</v>
      </c>
      <c r="F495" s="19">
        <f>IF(A495="RETIRA",Z495,Z495+2)</f>
        <v>46159</v>
      </c>
      <c r="G495" s="19" t="str">
        <f>CONCATENATE(U495,"-",V495)</f>
        <v>INC08-TF</v>
      </c>
      <c r="H495" s="19" t="str">
        <f t="shared" ca="1" si="15"/>
        <v>URGENTE</v>
      </c>
      <c r="I495" s="46">
        <f ca="1">Z495-$B$1</f>
        <v>0</v>
      </c>
      <c r="J495" s="46">
        <f>VLOOKUP(G495,'D. Produção'!A:B,2,)</f>
        <v>2</v>
      </c>
      <c r="K495" s="95">
        <v>332303</v>
      </c>
      <c r="L495" s="96" t="s">
        <v>97</v>
      </c>
      <c r="M495" s="95">
        <v>6</v>
      </c>
      <c r="N495" s="95">
        <v>5430945</v>
      </c>
      <c r="O495" s="96" t="s">
        <v>35</v>
      </c>
      <c r="P495" s="96" t="s">
        <v>93</v>
      </c>
      <c r="Q495" s="96" t="s">
        <v>94</v>
      </c>
      <c r="R495" s="97">
        <v>1.0987</v>
      </c>
      <c r="S495" s="97">
        <v>21.973400000000002</v>
      </c>
      <c r="T495" s="95">
        <v>1</v>
      </c>
      <c r="U495" s="96" t="s">
        <v>63</v>
      </c>
      <c r="V495" s="96" t="s">
        <v>96</v>
      </c>
      <c r="W495" s="98">
        <v>1128</v>
      </c>
      <c r="X495" s="98">
        <v>974</v>
      </c>
      <c r="Y495" s="99">
        <v>46139.485272650461</v>
      </c>
      <c r="Z495" s="100">
        <v>46157</v>
      </c>
      <c r="AA495" s="101"/>
      <c r="AB495" s="101"/>
      <c r="AC495" s="101"/>
      <c r="AD495" s="101"/>
      <c r="AE495" s="102" t="s">
        <v>40</v>
      </c>
      <c r="AF495" s="102" t="s">
        <v>40</v>
      </c>
      <c r="AG495" s="102" t="s">
        <v>40</v>
      </c>
      <c r="AH495" s="102" t="s">
        <v>40</v>
      </c>
      <c r="AI495" s="102" t="s">
        <v>40</v>
      </c>
      <c r="AJ495" s="102" t="s">
        <v>40</v>
      </c>
      <c r="AK495" s="102" t="s">
        <v>40</v>
      </c>
      <c r="AL495" s="101"/>
      <c r="AM495" s="101"/>
      <c r="AN495" s="102" t="s">
        <v>40</v>
      </c>
      <c r="AO495" s="102" t="s">
        <v>40</v>
      </c>
      <c r="AP495" s="102" t="s">
        <v>40</v>
      </c>
      <c r="AQ495" s="102" t="s">
        <v>40</v>
      </c>
      <c r="AR495" s="101"/>
    </row>
    <row r="496" spans="1:44" ht="21">
      <c r="A496" t="str">
        <f>VLOOKUP(Q496,'Rotas x Madrugada'!A:C,2,0)</f>
        <v>L</v>
      </c>
      <c r="B496" t="str">
        <f>VLOOKUP(Q496,'Rotas x Madrugada'!A:C,3,0)</f>
        <v>Não</v>
      </c>
      <c r="D496" s="19">
        <f t="shared" si="14"/>
        <v>46159</v>
      </c>
      <c r="E496" s="19">
        <f>IF(A496="RETIRA",Z496,VLOOKUP(Q496,'Rotas x Madrugada'!A:D,4,0))</f>
        <v>46149</v>
      </c>
      <c r="F496" s="19">
        <f>IF(A496="RETIRA",Z496,Z496+2)</f>
        <v>46159</v>
      </c>
      <c r="G496" s="19" t="str">
        <f>CONCATENATE(U496,"-",V496)</f>
        <v>INC08-TF</v>
      </c>
      <c r="H496" s="19" t="str">
        <f t="shared" ca="1" si="15"/>
        <v>URGENTE</v>
      </c>
      <c r="I496" s="46">
        <f ca="1">Z496-$B$1</f>
        <v>0</v>
      </c>
      <c r="J496" s="46">
        <f>VLOOKUP(G496,'D. Produção'!A:B,2,)</f>
        <v>2</v>
      </c>
      <c r="K496" s="87">
        <v>332303</v>
      </c>
      <c r="L496" s="88" t="s">
        <v>98</v>
      </c>
      <c r="M496" s="87">
        <v>7</v>
      </c>
      <c r="N496" s="87">
        <v>5430946</v>
      </c>
      <c r="O496" s="88" t="s">
        <v>35</v>
      </c>
      <c r="P496" s="88" t="s">
        <v>93</v>
      </c>
      <c r="Q496" s="88" t="s">
        <v>94</v>
      </c>
      <c r="R496" s="89">
        <v>2.8660000000000001</v>
      </c>
      <c r="S496" s="89">
        <v>57.320999999999998</v>
      </c>
      <c r="T496" s="87">
        <v>1</v>
      </c>
      <c r="U496" s="88" t="s">
        <v>63</v>
      </c>
      <c r="V496" s="88" t="s">
        <v>96</v>
      </c>
      <c r="W496" s="90">
        <v>1650</v>
      </c>
      <c r="X496" s="90">
        <v>1737</v>
      </c>
      <c r="Y496" s="91">
        <v>46139.485272650461</v>
      </c>
      <c r="Z496" s="92">
        <v>46157</v>
      </c>
      <c r="AA496" s="93"/>
      <c r="AB496" s="93"/>
      <c r="AC496" s="93"/>
      <c r="AD496" s="93"/>
      <c r="AE496" s="94" t="s">
        <v>40</v>
      </c>
      <c r="AF496" s="94" t="s">
        <v>40</v>
      </c>
      <c r="AG496" s="94" t="s">
        <v>40</v>
      </c>
      <c r="AH496" s="94" t="s">
        <v>40</v>
      </c>
      <c r="AI496" s="94" t="s">
        <v>40</v>
      </c>
      <c r="AJ496" s="94" t="s">
        <v>40</v>
      </c>
      <c r="AK496" s="94" t="s">
        <v>40</v>
      </c>
      <c r="AL496" s="93"/>
      <c r="AM496" s="93"/>
      <c r="AN496" s="94" t="s">
        <v>40</v>
      </c>
      <c r="AO496" s="94" t="s">
        <v>40</v>
      </c>
      <c r="AP496" s="94" t="s">
        <v>40</v>
      </c>
      <c r="AQ496" s="94" t="s">
        <v>40</v>
      </c>
      <c r="AR496" s="93"/>
    </row>
    <row r="497" spans="1:44" ht="21">
      <c r="A497" t="str">
        <f>VLOOKUP(Q497,'Rotas x Madrugada'!A:C,2,0)</f>
        <v>L</v>
      </c>
      <c r="B497" t="str">
        <f>VLOOKUP(Q497,'Rotas x Madrugada'!A:C,3,0)</f>
        <v>Não</v>
      </c>
      <c r="D497" s="19">
        <f t="shared" si="14"/>
        <v>46159</v>
      </c>
      <c r="E497" s="19">
        <f>IF(A497="RETIRA",Z497,VLOOKUP(Q497,'Rotas x Madrugada'!A:D,4,0))</f>
        <v>46149</v>
      </c>
      <c r="F497" s="19">
        <f>IF(A497="RETIRA",Z497,Z497+2)</f>
        <v>46159</v>
      </c>
      <c r="G497" s="19" t="str">
        <f>CONCATENATE(U497,"-",V497)</f>
        <v>INC08-TF</v>
      </c>
      <c r="H497" s="19" t="str">
        <f t="shared" ca="1" si="15"/>
        <v>URGENTE</v>
      </c>
      <c r="I497" s="46">
        <f ca="1">Z497-$B$1</f>
        <v>0</v>
      </c>
      <c r="J497" s="46">
        <f>VLOOKUP(G497,'D. Produção'!A:B,2,)</f>
        <v>2</v>
      </c>
      <c r="K497" s="95">
        <v>332303</v>
      </c>
      <c r="L497" s="96" t="s">
        <v>99</v>
      </c>
      <c r="M497" s="95">
        <v>8</v>
      </c>
      <c r="N497" s="95">
        <v>5430947</v>
      </c>
      <c r="O497" s="96" t="s">
        <v>35</v>
      </c>
      <c r="P497" s="96" t="s">
        <v>93</v>
      </c>
      <c r="Q497" s="96" t="s">
        <v>94</v>
      </c>
      <c r="R497" s="97">
        <v>2.8660000000000001</v>
      </c>
      <c r="S497" s="97">
        <v>57.320999999999998</v>
      </c>
      <c r="T497" s="95">
        <v>1</v>
      </c>
      <c r="U497" s="96" t="s">
        <v>63</v>
      </c>
      <c r="V497" s="96" t="s">
        <v>96</v>
      </c>
      <c r="W497" s="98">
        <v>1650</v>
      </c>
      <c r="X497" s="98">
        <v>1737</v>
      </c>
      <c r="Y497" s="99">
        <v>46139.485272650461</v>
      </c>
      <c r="Z497" s="100">
        <v>46157</v>
      </c>
      <c r="AA497" s="101"/>
      <c r="AB497" s="101"/>
      <c r="AC497" s="101"/>
      <c r="AD497" s="101"/>
      <c r="AE497" s="102" t="s">
        <v>40</v>
      </c>
      <c r="AF497" s="102" t="s">
        <v>40</v>
      </c>
      <c r="AG497" s="102" t="s">
        <v>40</v>
      </c>
      <c r="AH497" s="102" t="s">
        <v>40</v>
      </c>
      <c r="AI497" s="102" t="s">
        <v>40</v>
      </c>
      <c r="AJ497" s="102" t="s">
        <v>40</v>
      </c>
      <c r="AK497" s="102" t="s">
        <v>40</v>
      </c>
      <c r="AL497" s="101"/>
      <c r="AM497" s="101"/>
      <c r="AN497" s="102" t="s">
        <v>40</v>
      </c>
      <c r="AO497" s="102" t="s">
        <v>40</v>
      </c>
      <c r="AP497" s="102" t="s">
        <v>40</v>
      </c>
      <c r="AQ497" s="102" t="s">
        <v>40</v>
      </c>
      <c r="AR497" s="101"/>
    </row>
    <row r="498" spans="1:44" ht="21">
      <c r="A498" t="str">
        <f>VLOOKUP(Q498,'Rotas x Madrugada'!A:C,2,0)</f>
        <v>L</v>
      </c>
      <c r="B498" t="str">
        <f>VLOOKUP(Q498,'Rotas x Madrugada'!A:C,3,0)</f>
        <v>Não</v>
      </c>
      <c r="D498" s="19">
        <f t="shared" si="14"/>
        <v>46159</v>
      </c>
      <c r="E498" s="19">
        <f>IF(A498="RETIRA",Z498,VLOOKUP(Q498,'Rotas x Madrugada'!A:D,4,0))</f>
        <v>46149</v>
      </c>
      <c r="F498" s="19">
        <f>IF(A498="RETIRA",Z498,Z498+2)</f>
        <v>46159</v>
      </c>
      <c r="G498" s="19" t="str">
        <f>CONCATENATE(U498,"-",V498)</f>
        <v>INC08-TF</v>
      </c>
      <c r="H498" s="19" t="str">
        <f t="shared" ca="1" si="15"/>
        <v>URGENTE</v>
      </c>
      <c r="I498" s="46">
        <f ca="1">Z498-$B$1</f>
        <v>0</v>
      </c>
      <c r="J498" s="46">
        <f>VLOOKUP(G498,'D. Produção'!A:B,2,)</f>
        <v>2</v>
      </c>
      <c r="K498" s="87">
        <v>332405</v>
      </c>
      <c r="L498" s="88" t="s">
        <v>61</v>
      </c>
      <c r="M498" s="87">
        <v>1</v>
      </c>
      <c r="N498" s="87">
        <v>5431958</v>
      </c>
      <c r="O498" s="88" t="s">
        <v>35</v>
      </c>
      <c r="P498" s="88" t="s">
        <v>135</v>
      </c>
      <c r="Q498" s="88" t="s">
        <v>94</v>
      </c>
      <c r="R498" s="89">
        <v>2.7315999999999998</v>
      </c>
      <c r="S498" s="89">
        <v>54.631999999999998</v>
      </c>
      <c r="T498" s="87">
        <v>1</v>
      </c>
      <c r="U498" s="88" t="s">
        <v>63</v>
      </c>
      <c r="V498" s="88" t="s">
        <v>96</v>
      </c>
      <c r="W498" s="90">
        <v>1182</v>
      </c>
      <c r="X498" s="90">
        <v>2311</v>
      </c>
      <c r="Y498" s="91">
        <v>46139.70204895833</v>
      </c>
      <c r="Z498" s="92">
        <v>46157</v>
      </c>
      <c r="AA498" s="93"/>
      <c r="AB498" s="93"/>
      <c r="AC498" s="93"/>
      <c r="AD498" s="93"/>
      <c r="AE498" s="94" t="s">
        <v>40</v>
      </c>
      <c r="AF498" s="94" t="s">
        <v>40</v>
      </c>
      <c r="AG498" s="94" t="s">
        <v>40</v>
      </c>
      <c r="AH498" s="94" t="s">
        <v>40</v>
      </c>
      <c r="AI498" s="94" t="s">
        <v>40</v>
      </c>
      <c r="AJ498" s="94" t="s">
        <v>40</v>
      </c>
      <c r="AK498" s="94" t="s">
        <v>40</v>
      </c>
      <c r="AL498" s="93"/>
      <c r="AM498" s="93"/>
      <c r="AN498" s="94" t="s">
        <v>40</v>
      </c>
      <c r="AO498" s="94" t="s">
        <v>40</v>
      </c>
      <c r="AP498" s="94" t="s">
        <v>40</v>
      </c>
      <c r="AQ498" s="94" t="s">
        <v>40</v>
      </c>
      <c r="AR498" s="93"/>
    </row>
    <row r="499" spans="1:44" ht="21">
      <c r="A499" t="str">
        <f>VLOOKUP(Q499,'Rotas x Madrugada'!A:C,2,0)</f>
        <v>L</v>
      </c>
      <c r="B499" t="str">
        <f>VLOOKUP(Q499,'Rotas x Madrugada'!A:C,3,0)</f>
        <v>Não</v>
      </c>
      <c r="D499" s="19">
        <f t="shared" si="14"/>
        <v>46159</v>
      </c>
      <c r="E499" s="19">
        <f>IF(A499="RETIRA",Z499,VLOOKUP(Q499,'Rotas x Madrugada'!A:D,4,0))</f>
        <v>46149</v>
      </c>
      <c r="F499" s="19">
        <f>IF(A499="RETIRA",Z499,Z499+2)</f>
        <v>46159</v>
      </c>
      <c r="G499" s="19" t="str">
        <f>CONCATENATE(U499,"-",V499)</f>
        <v>INC08-TF</v>
      </c>
      <c r="H499" s="19" t="str">
        <f t="shared" ca="1" si="15"/>
        <v>URGENTE</v>
      </c>
      <c r="I499" s="46">
        <f ca="1">Z499-$B$1</f>
        <v>0</v>
      </c>
      <c r="J499" s="46">
        <f>VLOOKUP(G499,'D. Produção'!A:B,2,)</f>
        <v>2</v>
      </c>
      <c r="K499" s="95">
        <v>332405</v>
      </c>
      <c r="L499" s="96" t="s">
        <v>121</v>
      </c>
      <c r="M499" s="95">
        <v>2</v>
      </c>
      <c r="N499" s="95">
        <v>5431959</v>
      </c>
      <c r="O499" s="96" t="s">
        <v>35</v>
      </c>
      <c r="P499" s="96" t="s">
        <v>135</v>
      </c>
      <c r="Q499" s="96" t="s">
        <v>94</v>
      </c>
      <c r="R499" s="97">
        <v>2.7315999999999998</v>
      </c>
      <c r="S499" s="97">
        <v>54.631999999999998</v>
      </c>
      <c r="T499" s="95">
        <v>1</v>
      </c>
      <c r="U499" s="96" t="s">
        <v>63</v>
      </c>
      <c r="V499" s="96" t="s">
        <v>96</v>
      </c>
      <c r="W499" s="98">
        <v>1182</v>
      </c>
      <c r="X499" s="98">
        <v>2311</v>
      </c>
      <c r="Y499" s="99">
        <v>46139.70204895833</v>
      </c>
      <c r="Z499" s="100">
        <v>46157</v>
      </c>
      <c r="AA499" s="101"/>
      <c r="AB499" s="101"/>
      <c r="AC499" s="101"/>
      <c r="AD499" s="101"/>
      <c r="AE499" s="102" t="s">
        <v>40</v>
      </c>
      <c r="AF499" s="102" t="s">
        <v>40</v>
      </c>
      <c r="AG499" s="102" t="s">
        <v>40</v>
      </c>
      <c r="AH499" s="102" t="s">
        <v>40</v>
      </c>
      <c r="AI499" s="102" t="s">
        <v>40</v>
      </c>
      <c r="AJ499" s="102" t="s">
        <v>40</v>
      </c>
      <c r="AK499" s="102" t="s">
        <v>40</v>
      </c>
      <c r="AL499" s="101"/>
      <c r="AM499" s="101"/>
      <c r="AN499" s="102" t="s">
        <v>40</v>
      </c>
      <c r="AO499" s="102" t="s">
        <v>40</v>
      </c>
      <c r="AP499" s="102" t="s">
        <v>40</v>
      </c>
      <c r="AQ499" s="102" t="s">
        <v>40</v>
      </c>
      <c r="AR499" s="101"/>
    </row>
    <row r="500" spans="1:44" ht="21">
      <c r="A500" t="str">
        <f>VLOOKUP(Q500,'Rotas x Madrugada'!A:C,2,0)</f>
        <v>L</v>
      </c>
      <c r="B500" t="str">
        <f>VLOOKUP(Q500,'Rotas x Madrugada'!A:C,3,0)</f>
        <v>Não</v>
      </c>
      <c r="D500" s="19">
        <f t="shared" si="14"/>
        <v>46159</v>
      </c>
      <c r="E500" s="19">
        <f>IF(A500="RETIRA",Z500,VLOOKUP(Q500,'Rotas x Madrugada'!A:D,4,0))</f>
        <v>46149</v>
      </c>
      <c r="F500" s="19">
        <f>IF(A500="RETIRA",Z500,Z500+2)</f>
        <v>46159</v>
      </c>
      <c r="G500" s="19" t="str">
        <f>CONCATENATE(U500,"-",V500)</f>
        <v>INC08-TF</v>
      </c>
      <c r="H500" s="19" t="str">
        <f t="shared" ca="1" si="15"/>
        <v>URGENTE</v>
      </c>
      <c r="I500" s="46">
        <f ca="1">Z500-$B$1</f>
        <v>0</v>
      </c>
      <c r="J500" s="46">
        <f>VLOOKUP(G500,'D. Produção'!A:B,2,)</f>
        <v>2</v>
      </c>
      <c r="K500" s="87">
        <v>332405</v>
      </c>
      <c r="L500" s="88" t="s">
        <v>143</v>
      </c>
      <c r="M500" s="87">
        <v>3</v>
      </c>
      <c r="N500" s="87">
        <v>5431960</v>
      </c>
      <c r="O500" s="88" t="s">
        <v>35</v>
      </c>
      <c r="P500" s="88" t="s">
        <v>135</v>
      </c>
      <c r="Q500" s="88" t="s">
        <v>94</v>
      </c>
      <c r="R500" s="89">
        <v>2.7315999999999998</v>
      </c>
      <c r="S500" s="89">
        <v>54.631999999999998</v>
      </c>
      <c r="T500" s="87">
        <v>1</v>
      </c>
      <c r="U500" s="88" t="s">
        <v>63</v>
      </c>
      <c r="V500" s="88" t="s">
        <v>96</v>
      </c>
      <c r="W500" s="90">
        <v>1182</v>
      </c>
      <c r="X500" s="90">
        <v>2311</v>
      </c>
      <c r="Y500" s="91">
        <v>46139.70204895833</v>
      </c>
      <c r="Z500" s="92">
        <v>46157</v>
      </c>
      <c r="AA500" s="93"/>
      <c r="AB500" s="93"/>
      <c r="AC500" s="93"/>
      <c r="AD500" s="93"/>
      <c r="AE500" s="94" t="s">
        <v>40</v>
      </c>
      <c r="AF500" s="94" t="s">
        <v>40</v>
      </c>
      <c r="AG500" s="94" t="s">
        <v>40</v>
      </c>
      <c r="AH500" s="94" t="s">
        <v>40</v>
      </c>
      <c r="AI500" s="94" t="s">
        <v>40</v>
      </c>
      <c r="AJ500" s="94" t="s">
        <v>40</v>
      </c>
      <c r="AK500" s="94" t="s">
        <v>40</v>
      </c>
      <c r="AL500" s="93"/>
      <c r="AM500" s="93"/>
      <c r="AN500" s="94" t="s">
        <v>40</v>
      </c>
      <c r="AO500" s="94" t="s">
        <v>40</v>
      </c>
      <c r="AP500" s="94" t="s">
        <v>40</v>
      </c>
      <c r="AQ500" s="94" t="s">
        <v>40</v>
      </c>
      <c r="AR500" s="93"/>
    </row>
    <row r="501" spans="1:44" ht="21">
      <c r="A501" t="str">
        <f>VLOOKUP(Q501,'Rotas x Madrugada'!A:C,2,0)</f>
        <v>L</v>
      </c>
      <c r="B501" t="str">
        <f>VLOOKUP(Q501,'Rotas x Madrugada'!A:C,3,0)</f>
        <v>Não</v>
      </c>
      <c r="D501" s="19">
        <f t="shared" si="14"/>
        <v>46159</v>
      </c>
      <c r="E501" s="19">
        <f>IF(A501="RETIRA",Z501,VLOOKUP(Q501,'Rotas x Madrugada'!A:D,4,0))</f>
        <v>46149</v>
      </c>
      <c r="F501" s="19">
        <f>IF(A501="RETIRA",Z501,Z501+2)</f>
        <v>46159</v>
      </c>
      <c r="G501" s="19" t="str">
        <f>CONCATENATE(U501,"-",V501)</f>
        <v>INC08-TF</v>
      </c>
      <c r="H501" s="19" t="str">
        <f t="shared" ca="1" si="15"/>
        <v>URGENTE</v>
      </c>
      <c r="I501" s="46">
        <f ca="1">Z501-$B$1</f>
        <v>0</v>
      </c>
      <c r="J501" s="46">
        <f>VLOOKUP(G501,'D. Produção'!A:B,2,)</f>
        <v>2</v>
      </c>
      <c r="K501" s="95">
        <v>332405</v>
      </c>
      <c r="L501" s="96" t="s">
        <v>132</v>
      </c>
      <c r="M501" s="95">
        <v>4</v>
      </c>
      <c r="N501" s="95">
        <v>5431961</v>
      </c>
      <c r="O501" s="96" t="s">
        <v>35</v>
      </c>
      <c r="P501" s="96" t="s">
        <v>135</v>
      </c>
      <c r="Q501" s="96" t="s">
        <v>94</v>
      </c>
      <c r="R501" s="97">
        <v>2.7315999999999998</v>
      </c>
      <c r="S501" s="97">
        <v>54.631999999999998</v>
      </c>
      <c r="T501" s="95">
        <v>1</v>
      </c>
      <c r="U501" s="96" t="s">
        <v>63</v>
      </c>
      <c r="V501" s="96" t="s">
        <v>96</v>
      </c>
      <c r="W501" s="98">
        <v>1182</v>
      </c>
      <c r="X501" s="98">
        <v>2311</v>
      </c>
      <c r="Y501" s="99">
        <v>46139.70204895833</v>
      </c>
      <c r="Z501" s="100">
        <v>46157</v>
      </c>
      <c r="AA501" s="101"/>
      <c r="AB501" s="101"/>
      <c r="AC501" s="101"/>
      <c r="AD501" s="101"/>
      <c r="AE501" s="102" t="s">
        <v>40</v>
      </c>
      <c r="AF501" s="102" t="s">
        <v>40</v>
      </c>
      <c r="AG501" s="102" t="s">
        <v>40</v>
      </c>
      <c r="AH501" s="102" t="s">
        <v>40</v>
      </c>
      <c r="AI501" s="102" t="s">
        <v>40</v>
      </c>
      <c r="AJ501" s="102" t="s">
        <v>40</v>
      </c>
      <c r="AK501" s="102" t="s">
        <v>40</v>
      </c>
      <c r="AL501" s="101"/>
      <c r="AM501" s="101"/>
      <c r="AN501" s="102" t="s">
        <v>40</v>
      </c>
      <c r="AO501" s="102" t="s">
        <v>40</v>
      </c>
      <c r="AP501" s="102" t="s">
        <v>40</v>
      </c>
      <c r="AQ501" s="102" t="s">
        <v>40</v>
      </c>
      <c r="AR501" s="101"/>
    </row>
    <row r="502" spans="1:44" ht="21">
      <c r="A502" t="str">
        <f>VLOOKUP(Q502,'Rotas x Madrugada'!A:C,2,0)</f>
        <v>L</v>
      </c>
      <c r="B502" t="str">
        <f>VLOOKUP(Q502,'Rotas x Madrugada'!A:C,3,0)</f>
        <v>Não</v>
      </c>
      <c r="D502" s="19">
        <f t="shared" si="14"/>
        <v>46159</v>
      </c>
      <c r="E502" s="19">
        <f>IF(A502="RETIRA",Z502,VLOOKUP(Q502,'Rotas x Madrugada'!A:D,4,0))</f>
        <v>46149</v>
      </c>
      <c r="F502" s="19">
        <f>IF(A502="RETIRA",Z502,Z502+2)</f>
        <v>46159</v>
      </c>
      <c r="G502" s="19" t="str">
        <f>CONCATENATE(U502,"-",V502)</f>
        <v>INC08-TF</v>
      </c>
      <c r="H502" s="19" t="str">
        <f t="shared" ca="1" si="15"/>
        <v>URGENTE</v>
      </c>
      <c r="I502" s="46">
        <f ca="1">Z502-$B$1</f>
        <v>0</v>
      </c>
      <c r="J502" s="46">
        <f>VLOOKUP(G502,'D. Produção'!A:B,2,)</f>
        <v>2</v>
      </c>
      <c r="K502" s="87">
        <v>332405</v>
      </c>
      <c r="L502" s="88" t="s">
        <v>92</v>
      </c>
      <c r="M502" s="87">
        <v>5</v>
      </c>
      <c r="N502" s="87">
        <v>5431962</v>
      </c>
      <c r="O502" s="88" t="s">
        <v>35</v>
      </c>
      <c r="P502" s="88" t="s">
        <v>135</v>
      </c>
      <c r="Q502" s="88" t="s">
        <v>94</v>
      </c>
      <c r="R502" s="89">
        <v>2.7315999999999998</v>
      </c>
      <c r="S502" s="89">
        <v>54.631999999999998</v>
      </c>
      <c r="T502" s="87">
        <v>1</v>
      </c>
      <c r="U502" s="88" t="s">
        <v>63</v>
      </c>
      <c r="V502" s="88" t="s">
        <v>96</v>
      </c>
      <c r="W502" s="90">
        <v>1182</v>
      </c>
      <c r="X502" s="90">
        <v>2311</v>
      </c>
      <c r="Y502" s="91">
        <v>46139.70204895833</v>
      </c>
      <c r="Z502" s="92">
        <v>46157</v>
      </c>
      <c r="AA502" s="93"/>
      <c r="AB502" s="93"/>
      <c r="AC502" s="93"/>
      <c r="AD502" s="93"/>
      <c r="AE502" s="94" t="s">
        <v>40</v>
      </c>
      <c r="AF502" s="94" t="s">
        <v>40</v>
      </c>
      <c r="AG502" s="94" t="s">
        <v>40</v>
      </c>
      <c r="AH502" s="94" t="s">
        <v>40</v>
      </c>
      <c r="AI502" s="94" t="s">
        <v>40</v>
      </c>
      <c r="AJ502" s="94" t="s">
        <v>40</v>
      </c>
      <c r="AK502" s="94" t="s">
        <v>40</v>
      </c>
      <c r="AL502" s="93"/>
      <c r="AM502" s="93"/>
      <c r="AN502" s="94" t="s">
        <v>40</v>
      </c>
      <c r="AO502" s="94" t="s">
        <v>40</v>
      </c>
      <c r="AP502" s="94" t="s">
        <v>40</v>
      </c>
      <c r="AQ502" s="94" t="s">
        <v>40</v>
      </c>
      <c r="AR502" s="93"/>
    </row>
    <row r="503" spans="1:44" ht="21">
      <c r="A503" t="str">
        <f>VLOOKUP(Q503,'Rotas x Madrugada'!A:C,2,0)</f>
        <v>L</v>
      </c>
      <c r="B503" t="str">
        <f>VLOOKUP(Q503,'Rotas x Madrugada'!A:C,3,0)</f>
        <v>Não</v>
      </c>
      <c r="D503" s="19">
        <f t="shared" si="14"/>
        <v>46159</v>
      </c>
      <c r="E503" s="19">
        <f>IF(A503="RETIRA",Z503,VLOOKUP(Q503,'Rotas x Madrugada'!A:D,4,0))</f>
        <v>46149</v>
      </c>
      <c r="F503" s="19">
        <f>IF(A503="RETIRA",Z503,Z503+2)</f>
        <v>46159</v>
      </c>
      <c r="G503" s="19" t="str">
        <f>CONCATENATE(U503,"-",V503)</f>
        <v>INC08-TF</v>
      </c>
      <c r="H503" s="19" t="str">
        <f t="shared" ca="1" si="15"/>
        <v>URGENTE</v>
      </c>
      <c r="I503" s="46">
        <f ca="1">Z503-$B$1</f>
        <v>0</v>
      </c>
      <c r="J503" s="46">
        <f>VLOOKUP(G503,'D. Produção'!A:B,2,)</f>
        <v>2</v>
      </c>
      <c r="K503" s="95">
        <v>332405</v>
      </c>
      <c r="L503" s="96" t="s">
        <v>97</v>
      </c>
      <c r="M503" s="95">
        <v>6</v>
      </c>
      <c r="N503" s="95">
        <v>5431963</v>
      </c>
      <c r="O503" s="96" t="s">
        <v>35</v>
      </c>
      <c r="P503" s="96" t="s">
        <v>135</v>
      </c>
      <c r="Q503" s="96" t="s">
        <v>94</v>
      </c>
      <c r="R503" s="97">
        <v>2.3119999999999998</v>
      </c>
      <c r="S503" s="97">
        <v>46.240900000000003</v>
      </c>
      <c r="T503" s="95">
        <v>1</v>
      </c>
      <c r="U503" s="96" t="s">
        <v>63</v>
      </c>
      <c r="V503" s="96" t="s">
        <v>96</v>
      </c>
      <c r="W503" s="98">
        <v>997</v>
      </c>
      <c r="X503" s="98">
        <v>2319</v>
      </c>
      <c r="Y503" s="99">
        <v>46139.70204895833</v>
      </c>
      <c r="Z503" s="100">
        <v>46157</v>
      </c>
      <c r="AA503" s="101"/>
      <c r="AB503" s="101"/>
      <c r="AC503" s="101"/>
      <c r="AD503" s="101"/>
      <c r="AE503" s="102" t="s">
        <v>40</v>
      </c>
      <c r="AF503" s="102" t="s">
        <v>40</v>
      </c>
      <c r="AG503" s="102" t="s">
        <v>40</v>
      </c>
      <c r="AH503" s="102" t="s">
        <v>40</v>
      </c>
      <c r="AI503" s="102" t="s">
        <v>40</v>
      </c>
      <c r="AJ503" s="102" t="s">
        <v>40</v>
      </c>
      <c r="AK503" s="102" t="s">
        <v>40</v>
      </c>
      <c r="AL503" s="101"/>
      <c r="AM503" s="101"/>
      <c r="AN503" s="102" t="s">
        <v>40</v>
      </c>
      <c r="AO503" s="102" t="s">
        <v>40</v>
      </c>
      <c r="AP503" s="102" t="s">
        <v>40</v>
      </c>
      <c r="AQ503" s="102" t="s">
        <v>40</v>
      </c>
      <c r="AR503" s="101"/>
    </row>
    <row r="504" spans="1:44" ht="21">
      <c r="A504" t="str">
        <f>VLOOKUP(Q504,'Rotas x Madrugada'!A:C,2,0)</f>
        <v>L</v>
      </c>
      <c r="B504" t="str">
        <f>VLOOKUP(Q504,'Rotas x Madrugada'!A:C,3,0)</f>
        <v>Não</v>
      </c>
      <c r="D504" s="19">
        <f t="shared" si="14"/>
        <v>46159</v>
      </c>
      <c r="E504" s="19">
        <f>IF(A504="RETIRA",Z504,VLOOKUP(Q504,'Rotas x Madrugada'!A:D,4,0))</f>
        <v>46149</v>
      </c>
      <c r="F504" s="19">
        <f>IF(A504="RETIRA",Z504,Z504+2)</f>
        <v>46159</v>
      </c>
      <c r="G504" s="19" t="str">
        <f>CONCATENATE(U504,"-",V504)</f>
        <v>INC08-TF</v>
      </c>
      <c r="H504" s="19" t="str">
        <f t="shared" ca="1" si="15"/>
        <v>URGENTE</v>
      </c>
      <c r="I504" s="46">
        <f ca="1">Z504-$B$1</f>
        <v>0</v>
      </c>
      <c r="J504" s="46">
        <f>VLOOKUP(G504,'D. Produção'!A:B,2,)</f>
        <v>2</v>
      </c>
      <c r="K504" s="87">
        <v>332405</v>
      </c>
      <c r="L504" s="88" t="s">
        <v>98</v>
      </c>
      <c r="M504" s="87">
        <v>7</v>
      </c>
      <c r="N504" s="87">
        <v>5431964</v>
      </c>
      <c r="O504" s="88" t="s">
        <v>35</v>
      </c>
      <c r="P504" s="88" t="s">
        <v>135</v>
      </c>
      <c r="Q504" s="88" t="s">
        <v>94</v>
      </c>
      <c r="R504" s="89">
        <v>2.0912000000000002</v>
      </c>
      <c r="S504" s="89">
        <v>41.823599999999999</v>
      </c>
      <c r="T504" s="87">
        <v>1</v>
      </c>
      <c r="U504" s="88" t="s">
        <v>63</v>
      </c>
      <c r="V504" s="88" t="s">
        <v>96</v>
      </c>
      <c r="W504" s="90">
        <v>910</v>
      </c>
      <c r="X504" s="90">
        <v>2298</v>
      </c>
      <c r="Y504" s="91">
        <v>46139.70204895833</v>
      </c>
      <c r="Z504" s="92">
        <v>46157</v>
      </c>
      <c r="AA504" s="93"/>
      <c r="AB504" s="93"/>
      <c r="AC504" s="93"/>
      <c r="AD504" s="93"/>
      <c r="AE504" s="94" t="s">
        <v>40</v>
      </c>
      <c r="AF504" s="94" t="s">
        <v>40</v>
      </c>
      <c r="AG504" s="94" t="s">
        <v>40</v>
      </c>
      <c r="AH504" s="94" t="s">
        <v>40</v>
      </c>
      <c r="AI504" s="94" t="s">
        <v>40</v>
      </c>
      <c r="AJ504" s="94" t="s">
        <v>40</v>
      </c>
      <c r="AK504" s="94" t="s">
        <v>40</v>
      </c>
      <c r="AL504" s="93"/>
      <c r="AM504" s="93"/>
      <c r="AN504" s="94" t="s">
        <v>40</v>
      </c>
      <c r="AO504" s="94" t="s">
        <v>40</v>
      </c>
      <c r="AP504" s="94" t="s">
        <v>40</v>
      </c>
      <c r="AQ504" s="94" t="s">
        <v>40</v>
      </c>
      <c r="AR504" s="93"/>
    </row>
    <row r="505" spans="1:44" ht="21">
      <c r="A505" t="str">
        <f>VLOOKUP(Q505,'Rotas x Madrugada'!A:C,2,0)</f>
        <v>L</v>
      </c>
      <c r="B505" t="str">
        <f>VLOOKUP(Q505,'Rotas x Madrugada'!A:C,3,0)</f>
        <v>Não</v>
      </c>
      <c r="D505" s="19">
        <f t="shared" si="14"/>
        <v>46159</v>
      </c>
      <c r="E505" s="19">
        <f>IF(A505="RETIRA",Z505,VLOOKUP(Q505,'Rotas x Madrugada'!A:D,4,0))</f>
        <v>46149</v>
      </c>
      <c r="F505" s="19">
        <f>IF(A505="RETIRA",Z505,Z505+2)</f>
        <v>46159</v>
      </c>
      <c r="G505" s="19" t="str">
        <f>CONCATENATE(U505,"-",V505)</f>
        <v>INC08-TF</v>
      </c>
      <c r="H505" s="19" t="str">
        <f t="shared" ca="1" si="15"/>
        <v>URGENTE</v>
      </c>
      <c r="I505" s="46">
        <f ca="1">Z505-$B$1</f>
        <v>0</v>
      </c>
      <c r="J505" s="46">
        <f>VLOOKUP(G505,'D. Produção'!A:B,2,)</f>
        <v>2</v>
      </c>
      <c r="K505" s="95">
        <v>332405</v>
      </c>
      <c r="L505" s="96" t="s">
        <v>99</v>
      </c>
      <c r="M505" s="95">
        <v>8</v>
      </c>
      <c r="N505" s="95">
        <v>5431965</v>
      </c>
      <c r="O505" s="96" t="s">
        <v>35</v>
      </c>
      <c r="P505" s="96" t="s">
        <v>135</v>
      </c>
      <c r="Q505" s="96" t="s">
        <v>94</v>
      </c>
      <c r="R505" s="97">
        <v>2.0912000000000002</v>
      </c>
      <c r="S505" s="97">
        <v>41.823599999999999</v>
      </c>
      <c r="T505" s="95">
        <v>1</v>
      </c>
      <c r="U505" s="96" t="s">
        <v>63</v>
      </c>
      <c r="V505" s="96" t="s">
        <v>96</v>
      </c>
      <c r="W505" s="98">
        <v>910</v>
      </c>
      <c r="X505" s="98">
        <v>2298</v>
      </c>
      <c r="Y505" s="99">
        <v>46139.70204895833</v>
      </c>
      <c r="Z505" s="100">
        <v>46157</v>
      </c>
      <c r="AA505" s="101"/>
      <c r="AB505" s="101"/>
      <c r="AC505" s="101"/>
      <c r="AD505" s="101"/>
      <c r="AE505" s="102" t="s">
        <v>40</v>
      </c>
      <c r="AF505" s="102" t="s">
        <v>40</v>
      </c>
      <c r="AG505" s="102" t="s">
        <v>40</v>
      </c>
      <c r="AH505" s="102" t="s">
        <v>40</v>
      </c>
      <c r="AI505" s="102" t="s">
        <v>40</v>
      </c>
      <c r="AJ505" s="102" t="s">
        <v>40</v>
      </c>
      <c r="AK505" s="102" t="s">
        <v>40</v>
      </c>
      <c r="AL505" s="101"/>
      <c r="AM505" s="101"/>
      <c r="AN505" s="102" t="s">
        <v>40</v>
      </c>
      <c r="AO505" s="102" t="s">
        <v>40</v>
      </c>
      <c r="AP505" s="102" t="s">
        <v>40</v>
      </c>
      <c r="AQ505" s="102" t="s">
        <v>40</v>
      </c>
      <c r="AR505" s="101"/>
    </row>
    <row r="506" spans="1:44" ht="21">
      <c r="A506" t="str">
        <f>VLOOKUP(Q506,'Rotas x Madrugada'!A:C,2,0)</f>
        <v>L</v>
      </c>
      <c r="B506" t="str">
        <f>VLOOKUP(Q506,'Rotas x Madrugada'!A:C,3,0)</f>
        <v>Não</v>
      </c>
      <c r="D506" s="19">
        <f t="shared" si="14"/>
        <v>46159</v>
      </c>
      <c r="E506" s="19">
        <f>IF(A506="RETIRA",Z506,VLOOKUP(Q506,'Rotas x Madrugada'!A:D,4,0))</f>
        <v>46149</v>
      </c>
      <c r="F506" s="19">
        <f>IF(A506="RETIRA",Z506,Z506+2)</f>
        <v>46159</v>
      </c>
      <c r="G506" s="19" t="str">
        <f>CONCATENATE(U506,"-",V506)</f>
        <v>INC08-TF</v>
      </c>
      <c r="H506" s="19" t="str">
        <f t="shared" ca="1" si="15"/>
        <v>URGENTE</v>
      </c>
      <c r="I506" s="46">
        <f ca="1">Z506-$B$1</f>
        <v>0</v>
      </c>
      <c r="J506" s="46">
        <f>VLOOKUP(G506,'D. Produção'!A:B,2,)</f>
        <v>2</v>
      </c>
      <c r="K506" s="87">
        <v>332405</v>
      </c>
      <c r="L506" s="88" t="s">
        <v>100</v>
      </c>
      <c r="M506" s="87">
        <v>9</v>
      </c>
      <c r="N506" s="87">
        <v>5431966</v>
      </c>
      <c r="O506" s="88" t="s">
        <v>35</v>
      </c>
      <c r="P506" s="88" t="s">
        <v>135</v>
      </c>
      <c r="Q506" s="88" t="s">
        <v>94</v>
      </c>
      <c r="R506" s="89">
        <v>3.5274000000000001</v>
      </c>
      <c r="S506" s="89">
        <v>70.548599999999993</v>
      </c>
      <c r="T506" s="87">
        <v>1</v>
      </c>
      <c r="U506" s="88" t="s">
        <v>63</v>
      </c>
      <c r="V506" s="88" t="s">
        <v>96</v>
      </c>
      <c r="W506" s="90">
        <v>1535</v>
      </c>
      <c r="X506" s="90">
        <v>2298</v>
      </c>
      <c r="Y506" s="91">
        <v>46139.70204895833</v>
      </c>
      <c r="Z506" s="92">
        <v>46157</v>
      </c>
      <c r="AA506" s="93"/>
      <c r="AB506" s="93"/>
      <c r="AC506" s="93"/>
      <c r="AD506" s="93"/>
      <c r="AE506" s="94" t="s">
        <v>40</v>
      </c>
      <c r="AF506" s="94" t="s">
        <v>40</v>
      </c>
      <c r="AG506" s="94" t="s">
        <v>40</v>
      </c>
      <c r="AH506" s="94" t="s">
        <v>40</v>
      </c>
      <c r="AI506" s="94" t="s">
        <v>40</v>
      </c>
      <c r="AJ506" s="94" t="s">
        <v>40</v>
      </c>
      <c r="AK506" s="94" t="s">
        <v>40</v>
      </c>
      <c r="AL506" s="93"/>
      <c r="AM506" s="93"/>
      <c r="AN506" s="94" t="s">
        <v>40</v>
      </c>
      <c r="AO506" s="94" t="s">
        <v>40</v>
      </c>
      <c r="AP506" s="94" t="s">
        <v>40</v>
      </c>
      <c r="AQ506" s="94" t="s">
        <v>40</v>
      </c>
      <c r="AR506" s="93"/>
    </row>
    <row r="507" spans="1:44" ht="21">
      <c r="A507" t="str">
        <f>VLOOKUP(Q507,'Rotas x Madrugada'!A:C,2,0)</f>
        <v>L</v>
      </c>
      <c r="B507" t="str">
        <f>VLOOKUP(Q507,'Rotas x Madrugada'!A:C,3,0)</f>
        <v>Não</v>
      </c>
      <c r="D507" s="19">
        <f t="shared" si="14"/>
        <v>46159</v>
      </c>
      <c r="E507" s="19">
        <f>IF(A507="RETIRA",Z507,VLOOKUP(Q507,'Rotas x Madrugada'!A:D,4,0))</f>
        <v>46149</v>
      </c>
      <c r="F507" s="19">
        <f>IF(A507="RETIRA",Z507,Z507+2)</f>
        <v>46159</v>
      </c>
      <c r="G507" s="19" t="str">
        <f>CONCATENATE(U507,"-",V507)</f>
        <v>INC08-TF</v>
      </c>
      <c r="H507" s="19" t="str">
        <f t="shared" ca="1" si="15"/>
        <v>URGENTE</v>
      </c>
      <c r="I507" s="46">
        <f ca="1">Z507-$B$1</f>
        <v>0</v>
      </c>
      <c r="J507" s="46">
        <f>VLOOKUP(G507,'D. Produção'!A:B,2,)</f>
        <v>2</v>
      </c>
      <c r="K507" s="95">
        <v>332405</v>
      </c>
      <c r="L507" s="96" t="s">
        <v>101</v>
      </c>
      <c r="M507" s="95">
        <v>10</v>
      </c>
      <c r="N507" s="95">
        <v>5431967</v>
      </c>
      <c r="O507" s="96" t="s">
        <v>35</v>
      </c>
      <c r="P507" s="96" t="s">
        <v>135</v>
      </c>
      <c r="Q507" s="96" t="s">
        <v>94</v>
      </c>
      <c r="R507" s="97">
        <v>3.5274000000000001</v>
      </c>
      <c r="S507" s="97">
        <v>70.548599999999993</v>
      </c>
      <c r="T507" s="95">
        <v>1</v>
      </c>
      <c r="U507" s="96" t="s">
        <v>63</v>
      </c>
      <c r="V507" s="96" t="s">
        <v>96</v>
      </c>
      <c r="W507" s="98">
        <v>1535</v>
      </c>
      <c r="X507" s="98">
        <v>2298</v>
      </c>
      <c r="Y507" s="99">
        <v>46139.70204895833</v>
      </c>
      <c r="Z507" s="100">
        <v>46157</v>
      </c>
      <c r="AA507" s="101"/>
      <c r="AB507" s="101"/>
      <c r="AC507" s="101"/>
      <c r="AD507" s="101"/>
      <c r="AE507" s="102" t="s">
        <v>40</v>
      </c>
      <c r="AF507" s="102" t="s">
        <v>40</v>
      </c>
      <c r="AG507" s="102" t="s">
        <v>40</v>
      </c>
      <c r="AH507" s="102" t="s">
        <v>40</v>
      </c>
      <c r="AI507" s="102" t="s">
        <v>40</v>
      </c>
      <c r="AJ507" s="102" t="s">
        <v>40</v>
      </c>
      <c r="AK507" s="102" t="s">
        <v>40</v>
      </c>
      <c r="AL507" s="101"/>
      <c r="AM507" s="101"/>
      <c r="AN507" s="102" t="s">
        <v>40</v>
      </c>
      <c r="AO507" s="102" t="s">
        <v>40</v>
      </c>
      <c r="AP507" s="102" t="s">
        <v>40</v>
      </c>
      <c r="AQ507" s="102" t="s">
        <v>40</v>
      </c>
      <c r="AR507" s="101"/>
    </row>
    <row r="508" spans="1:44" ht="21">
      <c r="A508" t="str">
        <f>VLOOKUP(Q508,'Rotas x Madrugada'!A:C,2,0)</f>
        <v>L</v>
      </c>
      <c r="B508" t="str">
        <f>VLOOKUP(Q508,'Rotas x Madrugada'!A:C,3,0)</f>
        <v>Não</v>
      </c>
      <c r="D508" s="19">
        <f t="shared" si="14"/>
        <v>46159</v>
      </c>
      <c r="E508" s="19">
        <f>IF(A508="RETIRA",Z508,VLOOKUP(Q508,'Rotas x Madrugada'!A:D,4,0))</f>
        <v>46149</v>
      </c>
      <c r="F508" s="19">
        <f>IF(A508="RETIRA",Z508,Z508+2)</f>
        <v>46159</v>
      </c>
      <c r="G508" s="19" t="str">
        <f>CONCATENATE(U508,"-",V508)</f>
        <v>INC08-TF</v>
      </c>
      <c r="H508" s="19" t="str">
        <f t="shared" ca="1" si="15"/>
        <v>URGENTE</v>
      </c>
      <c r="I508" s="46">
        <f ca="1">Z508-$B$1</f>
        <v>0</v>
      </c>
      <c r="J508" s="46">
        <f>VLOOKUP(G508,'D. Produção'!A:B,2,)</f>
        <v>2</v>
      </c>
      <c r="K508" s="87">
        <v>332405</v>
      </c>
      <c r="L508" s="88" t="s">
        <v>102</v>
      </c>
      <c r="M508" s="87">
        <v>11</v>
      </c>
      <c r="N508" s="87">
        <v>5431968</v>
      </c>
      <c r="O508" s="88" t="s">
        <v>35</v>
      </c>
      <c r="P508" s="88" t="s">
        <v>135</v>
      </c>
      <c r="Q508" s="88" t="s">
        <v>94</v>
      </c>
      <c r="R508" s="89">
        <v>2.3980999999999999</v>
      </c>
      <c r="S508" s="89">
        <v>47.961300000000001</v>
      </c>
      <c r="T508" s="87">
        <v>1</v>
      </c>
      <c r="U508" s="88" t="s">
        <v>63</v>
      </c>
      <c r="V508" s="88" t="s">
        <v>96</v>
      </c>
      <c r="W508" s="90">
        <v>1072</v>
      </c>
      <c r="X508" s="90">
        <v>2237</v>
      </c>
      <c r="Y508" s="91">
        <v>46139.70204895833</v>
      </c>
      <c r="Z508" s="92">
        <v>46157</v>
      </c>
      <c r="AA508" s="93"/>
      <c r="AB508" s="93"/>
      <c r="AC508" s="93"/>
      <c r="AD508" s="93"/>
      <c r="AE508" s="94" t="s">
        <v>40</v>
      </c>
      <c r="AF508" s="94" t="s">
        <v>40</v>
      </c>
      <c r="AG508" s="94" t="s">
        <v>40</v>
      </c>
      <c r="AH508" s="94" t="s">
        <v>40</v>
      </c>
      <c r="AI508" s="94" t="s">
        <v>40</v>
      </c>
      <c r="AJ508" s="94" t="s">
        <v>40</v>
      </c>
      <c r="AK508" s="94" t="s">
        <v>40</v>
      </c>
      <c r="AL508" s="93"/>
      <c r="AM508" s="93"/>
      <c r="AN508" s="94" t="s">
        <v>40</v>
      </c>
      <c r="AO508" s="94" t="s">
        <v>40</v>
      </c>
      <c r="AP508" s="94" t="s">
        <v>40</v>
      </c>
      <c r="AQ508" s="94" t="s">
        <v>40</v>
      </c>
      <c r="AR508" s="93"/>
    </row>
    <row r="509" spans="1:44" ht="21">
      <c r="A509" t="str">
        <f>VLOOKUP(Q509,'Rotas x Madrugada'!A:C,2,0)</f>
        <v>L</v>
      </c>
      <c r="B509" t="str">
        <f>VLOOKUP(Q509,'Rotas x Madrugada'!A:C,3,0)</f>
        <v>Não</v>
      </c>
      <c r="D509" s="19">
        <f t="shared" si="14"/>
        <v>46159</v>
      </c>
      <c r="E509" s="19">
        <f>IF(A509="RETIRA",Z509,VLOOKUP(Q509,'Rotas x Madrugada'!A:D,4,0))</f>
        <v>46149</v>
      </c>
      <c r="F509" s="19">
        <f>IF(A509="RETIRA",Z509,Z509+2)</f>
        <v>46159</v>
      </c>
      <c r="G509" s="19" t="str">
        <f>CONCATENATE(U509,"-",V509)</f>
        <v>INC08-TF</v>
      </c>
      <c r="H509" s="19" t="str">
        <f t="shared" ca="1" si="15"/>
        <v>URGENTE</v>
      </c>
      <c r="I509" s="46">
        <f ca="1">Z509-$B$1</f>
        <v>0</v>
      </c>
      <c r="J509" s="46">
        <f>VLOOKUP(G509,'D. Produção'!A:B,2,)</f>
        <v>2</v>
      </c>
      <c r="K509" s="95">
        <v>332405</v>
      </c>
      <c r="L509" s="96" t="s">
        <v>103</v>
      </c>
      <c r="M509" s="95">
        <v>12</v>
      </c>
      <c r="N509" s="95">
        <v>5431969</v>
      </c>
      <c r="O509" s="96" t="s">
        <v>35</v>
      </c>
      <c r="P509" s="96" t="s">
        <v>135</v>
      </c>
      <c r="Q509" s="96" t="s">
        <v>94</v>
      </c>
      <c r="R509" s="97">
        <v>2.3980999999999999</v>
      </c>
      <c r="S509" s="97">
        <v>47.961300000000001</v>
      </c>
      <c r="T509" s="95">
        <v>1</v>
      </c>
      <c r="U509" s="96" t="s">
        <v>63</v>
      </c>
      <c r="V509" s="96" t="s">
        <v>96</v>
      </c>
      <c r="W509" s="98">
        <v>1072</v>
      </c>
      <c r="X509" s="98">
        <v>2237</v>
      </c>
      <c r="Y509" s="99">
        <v>46139.70204895833</v>
      </c>
      <c r="Z509" s="100">
        <v>46157</v>
      </c>
      <c r="AA509" s="101"/>
      <c r="AB509" s="101"/>
      <c r="AC509" s="101"/>
      <c r="AD509" s="101"/>
      <c r="AE509" s="102" t="s">
        <v>40</v>
      </c>
      <c r="AF509" s="102" t="s">
        <v>40</v>
      </c>
      <c r="AG509" s="102" t="s">
        <v>40</v>
      </c>
      <c r="AH509" s="102" t="s">
        <v>40</v>
      </c>
      <c r="AI509" s="102" t="s">
        <v>40</v>
      </c>
      <c r="AJ509" s="102" t="s">
        <v>40</v>
      </c>
      <c r="AK509" s="102" t="s">
        <v>40</v>
      </c>
      <c r="AL509" s="101"/>
      <c r="AM509" s="101"/>
      <c r="AN509" s="102" t="s">
        <v>40</v>
      </c>
      <c r="AO509" s="102" t="s">
        <v>40</v>
      </c>
      <c r="AP509" s="102" t="s">
        <v>40</v>
      </c>
      <c r="AQ509" s="102" t="s">
        <v>40</v>
      </c>
      <c r="AR509" s="101"/>
    </row>
    <row r="510" spans="1:44" ht="21">
      <c r="A510" t="str">
        <f>VLOOKUP(Q510,'Rotas x Madrugada'!A:C,2,0)</f>
        <v>L</v>
      </c>
      <c r="B510" t="str">
        <f>VLOOKUP(Q510,'Rotas x Madrugada'!A:C,3,0)</f>
        <v>Não</v>
      </c>
      <c r="D510" s="19">
        <f t="shared" si="14"/>
        <v>46159</v>
      </c>
      <c r="E510" s="19">
        <f>IF(A510="RETIRA",Z510,VLOOKUP(Q510,'Rotas x Madrugada'!A:D,4,0))</f>
        <v>46149</v>
      </c>
      <c r="F510" s="19">
        <f>IF(A510="RETIRA",Z510,Z510+2)</f>
        <v>46159</v>
      </c>
      <c r="G510" s="19" t="str">
        <f>CONCATENATE(U510,"-",V510)</f>
        <v>INC08-TF</v>
      </c>
      <c r="H510" s="19" t="str">
        <f t="shared" ca="1" si="15"/>
        <v>URGENTE</v>
      </c>
      <c r="I510" s="46">
        <f ca="1">Z510-$B$1</f>
        <v>0</v>
      </c>
      <c r="J510" s="46">
        <f>VLOOKUP(G510,'D. Produção'!A:B,2,)</f>
        <v>2</v>
      </c>
      <c r="K510" s="87">
        <v>332405</v>
      </c>
      <c r="L510" s="88" t="s">
        <v>104</v>
      </c>
      <c r="M510" s="87">
        <v>13</v>
      </c>
      <c r="N510" s="87">
        <v>5431970</v>
      </c>
      <c r="O510" s="88" t="s">
        <v>35</v>
      </c>
      <c r="P510" s="88" t="s">
        <v>135</v>
      </c>
      <c r="Q510" s="88" t="s">
        <v>94</v>
      </c>
      <c r="R510" s="89">
        <v>2.3980999999999999</v>
      </c>
      <c r="S510" s="89">
        <v>47.961300000000001</v>
      </c>
      <c r="T510" s="87">
        <v>1</v>
      </c>
      <c r="U510" s="88" t="s">
        <v>63</v>
      </c>
      <c r="V510" s="88" t="s">
        <v>96</v>
      </c>
      <c r="W510" s="90">
        <v>1072</v>
      </c>
      <c r="X510" s="90">
        <v>2237</v>
      </c>
      <c r="Y510" s="91">
        <v>46139.70204895833</v>
      </c>
      <c r="Z510" s="92">
        <v>46157</v>
      </c>
      <c r="AA510" s="93"/>
      <c r="AB510" s="93"/>
      <c r="AC510" s="93"/>
      <c r="AD510" s="93"/>
      <c r="AE510" s="94" t="s">
        <v>40</v>
      </c>
      <c r="AF510" s="94" t="s">
        <v>40</v>
      </c>
      <c r="AG510" s="94" t="s">
        <v>40</v>
      </c>
      <c r="AH510" s="94" t="s">
        <v>40</v>
      </c>
      <c r="AI510" s="94" t="s">
        <v>40</v>
      </c>
      <c r="AJ510" s="94" t="s">
        <v>40</v>
      </c>
      <c r="AK510" s="94" t="s">
        <v>40</v>
      </c>
      <c r="AL510" s="93"/>
      <c r="AM510" s="93"/>
      <c r="AN510" s="94" t="s">
        <v>40</v>
      </c>
      <c r="AO510" s="94" t="s">
        <v>40</v>
      </c>
      <c r="AP510" s="94" t="s">
        <v>40</v>
      </c>
      <c r="AQ510" s="94" t="s">
        <v>40</v>
      </c>
      <c r="AR510" s="93"/>
    </row>
    <row r="511" spans="1:44" ht="21">
      <c r="A511" t="str">
        <f>VLOOKUP(Q511,'Rotas x Madrugada'!A:C,2,0)</f>
        <v>L</v>
      </c>
      <c r="B511" t="str">
        <f>VLOOKUP(Q511,'Rotas x Madrugada'!A:C,3,0)</f>
        <v>Não</v>
      </c>
      <c r="D511" s="19">
        <f t="shared" si="14"/>
        <v>46159</v>
      </c>
      <c r="E511" s="19">
        <f>IF(A511="RETIRA",Z511,VLOOKUP(Q511,'Rotas x Madrugada'!A:D,4,0))</f>
        <v>46149</v>
      </c>
      <c r="F511" s="19">
        <f>IF(A511="RETIRA",Z511,Z511+2)</f>
        <v>46159</v>
      </c>
      <c r="G511" s="19" t="str">
        <f>CONCATENATE(U511,"-",V511)</f>
        <v>INC08-TF</v>
      </c>
      <c r="H511" s="19" t="str">
        <f t="shared" ca="1" si="15"/>
        <v>URGENTE</v>
      </c>
      <c r="I511" s="46">
        <f ca="1">Z511-$B$1</f>
        <v>0</v>
      </c>
      <c r="J511" s="46">
        <f>VLOOKUP(G511,'D. Produção'!A:B,2,)</f>
        <v>2</v>
      </c>
      <c r="K511" s="95">
        <v>332405</v>
      </c>
      <c r="L511" s="96" t="s">
        <v>105</v>
      </c>
      <c r="M511" s="95">
        <v>14</v>
      </c>
      <c r="N511" s="95">
        <v>5431971</v>
      </c>
      <c r="O511" s="96" t="s">
        <v>35</v>
      </c>
      <c r="P511" s="96" t="s">
        <v>135</v>
      </c>
      <c r="Q511" s="96" t="s">
        <v>94</v>
      </c>
      <c r="R511" s="97">
        <v>2.3980999999999999</v>
      </c>
      <c r="S511" s="97">
        <v>47.961300000000001</v>
      </c>
      <c r="T511" s="95">
        <v>1</v>
      </c>
      <c r="U511" s="96" t="s">
        <v>63</v>
      </c>
      <c r="V511" s="96" t="s">
        <v>96</v>
      </c>
      <c r="W511" s="98">
        <v>1072</v>
      </c>
      <c r="X511" s="98">
        <v>2237</v>
      </c>
      <c r="Y511" s="99">
        <v>46139.70204895833</v>
      </c>
      <c r="Z511" s="100">
        <v>46157</v>
      </c>
      <c r="AA511" s="101"/>
      <c r="AB511" s="101"/>
      <c r="AC511" s="101"/>
      <c r="AD511" s="101"/>
      <c r="AE511" s="102" t="s">
        <v>40</v>
      </c>
      <c r="AF511" s="102" t="s">
        <v>40</v>
      </c>
      <c r="AG511" s="102" t="s">
        <v>40</v>
      </c>
      <c r="AH511" s="102" t="s">
        <v>40</v>
      </c>
      <c r="AI511" s="102" t="s">
        <v>40</v>
      </c>
      <c r="AJ511" s="102" t="s">
        <v>40</v>
      </c>
      <c r="AK511" s="102" t="s">
        <v>40</v>
      </c>
      <c r="AL511" s="101"/>
      <c r="AM511" s="101"/>
      <c r="AN511" s="102" t="s">
        <v>40</v>
      </c>
      <c r="AO511" s="102" t="s">
        <v>40</v>
      </c>
      <c r="AP511" s="102" t="s">
        <v>40</v>
      </c>
      <c r="AQ511" s="102" t="s">
        <v>40</v>
      </c>
      <c r="AR511" s="101"/>
    </row>
    <row r="512" spans="1:44" ht="21">
      <c r="A512" t="str">
        <f>VLOOKUP(Q512,'Rotas x Madrugada'!A:C,2,0)</f>
        <v>L</v>
      </c>
      <c r="B512" t="str">
        <f>VLOOKUP(Q512,'Rotas x Madrugada'!A:C,3,0)</f>
        <v>Não</v>
      </c>
      <c r="D512" s="19">
        <f t="shared" si="14"/>
        <v>46159</v>
      </c>
      <c r="E512" s="19">
        <f>IF(A512="RETIRA",Z512,VLOOKUP(Q512,'Rotas x Madrugada'!A:D,4,0))</f>
        <v>46149</v>
      </c>
      <c r="F512" s="19">
        <f>IF(A512="RETIRA",Z512,Z512+2)</f>
        <v>46159</v>
      </c>
      <c r="G512" s="19" t="str">
        <f>CONCATENATE(U512,"-",V512)</f>
        <v>INC08-TF</v>
      </c>
      <c r="H512" s="19" t="str">
        <f t="shared" ca="1" si="15"/>
        <v>URGENTE</v>
      </c>
      <c r="I512" s="46">
        <f ca="1">Z512-$B$1</f>
        <v>0</v>
      </c>
      <c r="J512" s="46">
        <f>VLOOKUP(G512,'D. Produção'!A:B,2,)</f>
        <v>2</v>
      </c>
      <c r="K512" s="87">
        <v>332405</v>
      </c>
      <c r="L512" s="88" t="s">
        <v>107</v>
      </c>
      <c r="M512" s="87">
        <v>16</v>
      </c>
      <c r="N512" s="87">
        <v>5431973</v>
      </c>
      <c r="O512" s="88" t="s">
        <v>35</v>
      </c>
      <c r="P512" s="88" t="s">
        <v>135</v>
      </c>
      <c r="Q512" s="88" t="s">
        <v>94</v>
      </c>
      <c r="R512" s="89">
        <v>1.4003000000000001</v>
      </c>
      <c r="S512" s="89">
        <v>28.004999999999999</v>
      </c>
      <c r="T512" s="87">
        <v>1</v>
      </c>
      <c r="U512" s="88" t="s">
        <v>63</v>
      </c>
      <c r="V512" s="88" t="s">
        <v>96</v>
      </c>
      <c r="W512" s="90">
        <v>602</v>
      </c>
      <c r="X512" s="90">
        <v>2326</v>
      </c>
      <c r="Y512" s="91">
        <v>46139.70204895833</v>
      </c>
      <c r="Z512" s="92">
        <v>46157</v>
      </c>
      <c r="AA512" s="93"/>
      <c r="AB512" s="93"/>
      <c r="AC512" s="93"/>
      <c r="AD512" s="93"/>
      <c r="AE512" s="94" t="s">
        <v>40</v>
      </c>
      <c r="AF512" s="94" t="s">
        <v>40</v>
      </c>
      <c r="AG512" s="94" t="s">
        <v>40</v>
      </c>
      <c r="AH512" s="94" t="s">
        <v>40</v>
      </c>
      <c r="AI512" s="94" t="s">
        <v>40</v>
      </c>
      <c r="AJ512" s="94" t="s">
        <v>40</v>
      </c>
      <c r="AK512" s="94" t="s">
        <v>40</v>
      </c>
      <c r="AL512" s="93"/>
      <c r="AM512" s="93"/>
      <c r="AN512" s="94" t="s">
        <v>40</v>
      </c>
      <c r="AO512" s="94" t="s">
        <v>40</v>
      </c>
      <c r="AP512" s="94" t="s">
        <v>40</v>
      </c>
      <c r="AQ512" s="94" t="s">
        <v>40</v>
      </c>
      <c r="AR512" s="93"/>
    </row>
    <row r="513" spans="1:44" ht="21">
      <c r="A513" t="str">
        <f>VLOOKUP(Q513,'Rotas x Madrugada'!A:C,2,0)</f>
        <v>L</v>
      </c>
      <c r="B513" t="str">
        <f>VLOOKUP(Q513,'Rotas x Madrugada'!A:C,3,0)</f>
        <v>Não</v>
      </c>
      <c r="D513" s="19">
        <f t="shared" si="14"/>
        <v>46159</v>
      </c>
      <c r="E513" s="19">
        <f>IF(A513="RETIRA",Z513,VLOOKUP(Q513,'Rotas x Madrugada'!A:D,4,0))</f>
        <v>46149</v>
      </c>
      <c r="F513" s="19">
        <f>IF(A513="RETIRA",Z513,Z513+2)</f>
        <v>46159</v>
      </c>
      <c r="G513" s="19" t="str">
        <f>CONCATENATE(U513,"-",V513)</f>
        <v>INC08-TF</v>
      </c>
      <c r="H513" s="19" t="str">
        <f t="shared" ca="1" si="15"/>
        <v>URGENTE</v>
      </c>
      <c r="I513" s="46">
        <f ca="1">Z513-$B$1</f>
        <v>0</v>
      </c>
      <c r="J513" s="46">
        <f>VLOOKUP(G513,'D. Produção'!A:B,2,)</f>
        <v>2</v>
      </c>
      <c r="K513" s="95">
        <v>332405</v>
      </c>
      <c r="L513" s="96" t="s">
        <v>108</v>
      </c>
      <c r="M513" s="95">
        <v>17</v>
      </c>
      <c r="N513" s="95">
        <v>5431974</v>
      </c>
      <c r="O513" s="96" t="s">
        <v>35</v>
      </c>
      <c r="P513" s="96" t="s">
        <v>135</v>
      </c>
      <c r="Q513" s="96" t="s">
        <v>94</v>
      </c>
      <c r="R513" s="97">
        <v>1.3304</v>
      </c>
      <c r="S513" s="97">
        <v>26.608599999999999</v>
      </c>
      <c r="T513" s="95">
        <v>1</v>
      </c>
      <c r="U513" s="96" t="s">
        <v>63</v>
      </c>
      <c r="V513" s="96" t="s">
        <v>96</v>
      </c>
      <c r="W513" s="98">
        <v>571</v>
      </c>
      <c r="X513" s="98">
        <v>2330</v>
      </c>
      <c r="Y513" s="99">
        <v>46139.70204895833</v>
      </c>
      <c r="Z513" s="100">
        <v>46157</v>
      </c>
      <c r="AA513" s="101"/>
      <c r="AB513" s="101"/>
      <c r="AC513" s="101"/>
      <c r="AD513" s="101"/>
      <c r="AE513" s="102" t="s">
        <v>40</v>
      </c>
      <c r="AF513" s="102" t="s">
        <v>40</v>
      </c>
      <c r="AG513" s="102" t="s">
        <v>40</v>
      </c>
      <c r="AH513" s="102" t="s">
        <v>40</v>
      </c>
      <c r="AI513" s="102" t="s">
        <v>40</v>
      </c>
      <c r="AJ513" s="102" t="s">
        <v>40</v>
      </c>
      <c r="AK513" s="102" t="s">
        <v>40</v>
      </c>
      <c r="AL513" s="101"/>
      <c r="AM513" s="101"/>
      <c r="AN513" s="102" t="s">
        <v>40</v>
      </c>
      <c r="AO513" s="102" t="s">
        <v>40</v>
      </c>
      <c r="AP513" s="102" t="s">
        <v>40</v>
      </c>
      <c r="AQ513" s="102" t="s">
        <v>40</v>
      </c>
      <c r="AR513" s="101"/>
    </row>
    <row r="514" spans="1:44" ht="21">
      <c r="A514" t="str">
        <f>VLOOKUP(Q514,'Rotas x Madrugada'!A:C,2,0)</f>
        <v>L</v>
      </c>
      <c r="B514" t="str">
        <f>VLOOKUP(Q514,'Rotas x Madrugada'!A:C,3,0)</f>
        <v>Não</v>
      </c>
      <c r="D514" s="19">
        <f t="shared" si="14"/>
        <v>46159</v>
      </c>
      <c r="E514" s="19">
        <f>IF(A514="RETIRA",Z514,VLOOKUP(Q514,'Rotas x Madrugada'!A:D,4,0))</f>
        <v>46149</v>
      </c>
      <c r="F514" s="19">
        <f>IF(A514="RETIRA",Z514,Z514+2)</f>
        <v>46159</v>
      </c>
      <c r="G514" s="19" t="str">
        <f>CONCATENATE(U514,"-",V514)</f>
        <v>INC08-TF</v>
      </c>
      <c r="H514" s="19" t="str">
        <f t="shared" ca="1" si="15"/>
        <v>URGENTE</v>
      </c>
      <c r="I514" s="46">
        <f ca="1">Z514-$B$1</f>
        <v>0</v>
      </c>
      <c r="J514" s="46">
        <f>VLOOKUP(G514,'D. Produção'!A:B,2,)</f>
        <v>2</v>
      </c>
      <c r="K514" s="87">
        <v>332405</v>
      </c>
      <c r="L514" s="88" t="s">
        <v>112</v>
      </c>
      <c r="M514" s="87">
        <v>21</v>
      </c>
      <c r="N514" s="87">
        <v>5431978</v>
      </c>
      <c r="O514" s="88" t="s">
        <v>35</v>
      </c>
      <c r="P514" s="88" t="s">
        <v>135</v>
      </c>
      <c r="Q514" s="88" t="s">
        <v>94</v>
      </c>
      <c r="R514" s="89">
        <v>0.71589999999999998</v>
      </c>
      <c r="S514" s="89">
        <v>14.3184</v>
      </c>
      <c r="T514" s="87">
        <v>1</v>
      </c>
      <c r="U514" s="88" t="s">
        <v>63</v>
      </c>
      <c r="V514" s="88" t="s">
        <v>96</v>
      </c>
      <c r="W514" s="90">
        <v>311</v>
      </c>
      <c r="X514" s="90">
        <v>2302</v>
      </c>
      <c r="Y514" s="91">
        <v>46139.70204895833</v>
      </c>
      <c r="Z514" s="92">
        <v>46157</v>
      </c>
      <c r="AA514" s="93"/>
      <c r="AB514" s="93"/>
      <c r="AC514" s="93"/>
      <c r="AD514" s="93"/>
      <c r="AE514" s="94" t="s">
        <v>40</v>
      </c>
      <c r="AF514" s="94" t="s">
        <v>40</v>
      </c>
      <c r="AG514" s="94" t="s">
        <v>40</v>
      </c>
      <c r="AH514" s="94" t="s">
        <v>40</v>
      </c>
      <c r="AI514" s="94" t="s">
        <v>40</v>
      </c>
      <c r="AJ514" s="94" t="s">
        <v>40</v>
      </c>
      <c r="AK514" s="94" t="s">
        <v>40</v>
      </c>
      <c r="AL514" s="93"/>
      <c r="AM514" s="93"/>
      <c r="AN514" s="94" t="s">
        <v>40</v>
      </c>
      <c r="AO514" s="94" t="s">
        <v>40</v>
      </c>
      <c r="AP514" s="94" t="s">
        <v>40</v>
      </c>
      <c r="AQ514" s="94" t="s">
        <v>40</v>
      </c>
      <c r="AR514" s="93"/>
    </row>
    <row r="515" spans="1:44" ht="21">
      <c r="A515" t="str">
        <f>VLOOKUP(Q515,'Rotas x Madrugada'!A:C,2,0)</f>
        <v>L</v>
      </c>
      <c r="B515" t="str">
        <f>VLOOKUP(Q515,'Rotas x Madrugada'!A:C,3,0)</f>
        <v>Não</v>
      </c>
      <c r="D515" s="19">
        <f t="shared" si="14"/>
        <v>46159</v>
      </c>
      <c r="E515" s="19">
        <f>IF(A515="RETIRA",Z515,VLOOKUP(Q515,'Rotas x Madrugada'!A:D,4,0))</f>
        <v>46149</v>
      </c>
      <c r="F515" s="19">
        <f>IF(A515="RETIRA",Z515,Z515+2)</f>
        <v>46159</v>
      </c>
      <c r="G515" s="19" t="str">
        <f>CONCATENATE(U515,"-",V515)</f>
        <v>INC08-TF</v>
      </c>
      <c r="H515" s="19" t="str">
        <f t="shared" ca="1" si="15"/>
        <v>URGENTE</v>
      </c>
      <c r="I515" s="46">
        <f ca="1">Z515-$B$1</f>
        <v>0</v>
      </c>
      <c r="J515" s="46">
        <f>VLOOKUP(G515,'D. Produção'!A:B,2,)</f>
        <v>2</v>
      </c>
      <c r="K515" s="95">
        <v>332405</v>
      </c>
      <c r="L515" s="96" t="s">
        <v>114</v>
      </c>
      <c r="M515" s="95">
        <v>23</v>
      </c>
      <c r="N515" s="95">
        <v>5431980</v>
      </c>
      <c r="O515" s="96" t="s">
        <v>35</v>
      </c>
      <c r="P515" s="96" t="s">
        <v>135</v>
      </c>
      <c r="Q515" s="96" t="s">
        <v>94</v>
      </c>
      <c r="R515" s="97">
        <v>2.0124</v>
      </c>
      <c r="S515" s="97">
        <v>40.247500000000002</v>
      </c>
      <c r="T515" s="95">
        <v>1</v>
      </c>
      <c r="U515" s="96" t="s">
        <v>63</v>
      </c>
      <c r="V515" s="96" t="s">
        <v>96</v>
      </c>
      <c r="W515" s="98">
        <v>878</v>
      </c>
      <c r="X515" s="98">
        <v>2292</v>
      </c>
      <c r="Y515" s="99">
        <v>46139.70204895833</v>
      </c>
      <c r="Z515" s="100">
        <v>46157</v>
      </c>
      <c r="AA515" s="101"/>
      <c r="AB515" s="101"/>
      <c r="AC515" s="101"/>
      <c r="AD515" s="101"/>
      <c r="AE515" s="102" t="s">
        <v>40</v>
      </c>
      <c r="AF515" s="102" t="s">
        <v>40</v>
      </c>
      <c r="AG515" s="102" t="s">
        <v>40</v>
      </c>
      <c r="AH515" s="102" t="s">
        <v>40</v>
      </c>
      <c r="AI515" s="102" t="s">
        <v>40</v>
      </c>
      <c r="AJ515" s="102" t="s">
        <v>40</v>
      </c>
      <c r="AK515" s="102" t="s">
        <v>40</v>
      </c>
      <c r="AL515" s="101"/>
      <c r="AM515" s="101"/>
      <c r="AN515" s="102" t="s">
        <v>40</v>
      </c>
      <c r="AO515" s="102" t="s">
        <v>40</v>
      </c>
      <c r="AP515" s="102" t="s">
        <v>40</v>
      </c>
      <c r="AQ515" s="102" t="s">
        <v>40</v>
      </c>
      <c r="AR515" s="101"/>
    </row>
    <row r="516" spans="1:44" ht="21">
      <c r="A516" t="str">
        <f>VLOOKUP(Q516,'Rotas x Madrugada'!A:C,2,0)</f>
        <v>L</v>
      </c>
      <c r="B516" t="str">
        <f>VLOOKUP(Q516,'Rotas x Madrugada'!A:C,3,0)</f>
        <v>Não</v>
      </c>
      <c r="D516" s="19">
        <f t="shared" ref="D516:D579" si="16">IF(E516&gt;F516,E516,F516)</f>
        <v>46159</v>
      </c>
      <c r="E516" s="19">
        <f>IF(A516="RETIRA",Z516,VLOOKUP(Q516,'Rotas x Madrugada'!A:D,4,0))</f>
        <v>46149</v>
      </c>
      <c r="F516" s="19">
        <f>IF(A516="RETIRA",Z516,Z516+2)</f>
        <v>46159</v>
      </c>
      <c r="G516" s="19" t="str">
        <f>CONCATENATE(U516,"-",V516)</f>
        <v>INC08-TF</v>
      </c>
      <c r="H516" s="19" t="str">
        <f t="shared" ca="1" si="15"/>
        <v>URGENTE</v>
      </c>
      <c r="I516" s="46">
        <f ca="1">Z516-$B$1</f>
        <v>0</v>
      </c>
      <c r="J516" s="46">
        <f>VLOOKUP(G516,'D. Produção'!A:B,2,)</f>
        <v>2</v>
      </c>
      <c r="K516" s="87">
        <v>332405</v>
      </c>
      <c r="L516" s="88" t="s">
        <v>115</v>
      </c>
      <c r="M516" s="87">
        <v>24</v>
      </c>
      <c r="N516" s="87">
        <v>5431981</v>
      </c>
      <c r="O516" s="88" t="s">
        <v>35</v>
      </c>
      <c r="P516" s="88" t="s">
        <v>135</v>
      </c>
      <c r="Q516" s="88" t="s">
        <v>94</v>
      </c>
      <c r="R516" s="89">
        <v>2.0124</v>
      </c>
      <c r="S516" s="89">
        <v>40.247500000000002</v>
      </c>
      <c r="T516" s="87">
        <v>1</v>
      </c>
      <c r="U516" s="88" t="s">
        <v>63</v>
      </c>
      <c r="V516" s="88" t="s">
        <v>96</v>
      </c>
      <c r="W516" s="90">
        <v>878</v>
      </c>
      <c r="X516" s="90">
        <v>2292</v>
      </c>
      <c r="Y516" s="91">
        <v>46139.70204895833</v>
      </c>
      <c r="Z516" s="92">
        <v>46157</v>
      </c>
      <c r="AA516" s="93"/>
      <c r="AB516" s="93"/>
      <c r="AC516" s="93"/>
      <c r="AD516" s="93"/>
      <c r="AE516" s="94" t="s">
        <v>40</v>
      </c>
      <c r="AF516" s="94" t="s">
        <v>40</v>
      </c>
      <c r="AG516" s="94" t="s">
        <v>40</v>
      </c>
      <c r="AH516" s="94" t="s">
        <v>40</v>
      </c>
      <c r="AI516" s="94" t="s">
        <v>40</v>
      </c>
      <c r="AJ516" s="94" t="s">
        <v>40</v>
      </c>
      <c r="AK516" s="94" t="s">
        <v>40</v>
      </c>
      <c r="AL516" s="93"/>
      <c r="AM516" s="93"/>
      <c r="AN516" s="94" t="s">
        <v>40</v>
      </c>
      <c r="AO516" s="94" t="s">
        <v>40</v>
      </c>
      <c r="AP516" s="94" t="s">
        <v>40</v>
      </c>
      <c r="AQ516" s="94" t="s">
        <v>40</v>
      </c>
      <c r="AR516" s="93"/>
    </row>
    <row r="517" spans="1:44" ht="21">
      <c r="A517" t="str">
        <f>VLOOKUP(Q517,'Rotas x Madrugada'!A:C,2,0)</f>
        <v>L</v>
      </c>
      <c r="B517" t="str">
        <f>VLOOKUP(Q517,'Rotas x Madrugada'!A:C,3,0)</f>
        <v>Não</v>
      </c>
      <c r="D517" s="19">
        <f t="shared" si="16"/>
        <v>46159</v>
      </c>
      <c r="E517" s="19">
        <f>IF(A517="RETIRA",Z517,VLOOKUP(Q517,'Rotas x Madrugada'!A:D,4,0))</f>
        <v>46149</v>
      </c>
      <c r="F517" s="19">
        <f>IF(A517="RETIRA",Z517,Z517+2)</f>
        <v>46159</v>
      </c>
      <c r="G517" s="19" t="str">
        <f>CONCATENATE(U517,"-",V517)</f>
        <v>INC06-TF</v>
      </c>
      <c r="H517" s="19" t="str">
        <f t="shared" ref="H517:H580" ca="1" si="17">IF(I517&lt;-10,"PROBLEMA",IF(I517&lt;J517,"URGENTE",IF(I517=J517,"PRODUZIR","OK")))</f>
        <v>URGENTE</v>
      </c>
      <c r="I517" s="46">
        <f ca="1">Z517-$B$1</f>
        <v>0</v>
      </c>
      <c r="J517" s="46">
        <f>VLOOKUP(G517,'D. Produção'!A:B,2,)</f>
        <v>2</v>
      </c>
      <c r="K517" s="95">
        <v>332408</v>
      </c>
      <c r="L517" s="96" t="s">
        <v>92</v>
      </c>
      <c r="M517" s="95">
        <v>5</v>
      </c>
      <c r="N517" s="95">
        <v>5432002</v>
      </c>
      <c r="O517" s="96" t="s">
        <v>35</v>
      </c>
      <c r="P517" s="96" t="s">
        <v>135</v>
      </c>
      <c r="Q517" s="96" t="s">
        <v>94</v>
      </c>
      <c r="R517" s="97">
        <v>1.3082</v>
      </c>
      <c r="S517" s="97">
        <v>19.6236</v>
      </c>
      <c r="T517" s="95">
        <v>1</v>
      </c>
      <c r="U517" s="96" t="s">
        <v>185</v>
      </c>
      <c r="V517" s="96" t="s">
        <v>96</v>
      </c>
      <c r="W517" s="98">
        <v>1502</v>
      </c>
      <c r="X517" s="98">
        <v>871</v>
      </c>
      <c r="Y517" s="99">
        <v>46139.702047534724</v>
      </c>
      <c r="Z517" s="100">
        <v>46157</v>
      </c>
      <c r="AA517" s="101"/>
      <c r="AB517" s="101"/>
      <c r="AC517" s="101"/>
      <c r="AD517" s="101"/>
      <c r="AE517" s="102" t="s">
        <v>40</v>
      </c>
      <c r="AF517" s="102" t="s">
        <v>40</v>
      </c>
      <c r="AG517" s="102" t="s">
        <v>40</v>
      </c>
      <c r="AH517" s="102" t="s">
        <v>40</v>
      </c>
      <c r="AI517" s="102" t="s">
        <v>40</v>
      </c>
      <c r="AJ517" s="102" t="s">
        <v>40</v>
      </c>
      <c r="AK517" s="102" t="s">
        <v>40</v>
      </c>
      <c r="AL517" s="101"/>
      <c r="AM517" s="101"/>
      <c r="AN517" s="102" t="s">
        <v>40</v>
      </c>
      <c r="AO517" s="102" t="s">
        <v>40</v>
      </c>
      <c r="AP517" s="102" t="s">
        <v>40</v>
      </c>
      <c r="AQ517" s="102" t="s">
        <v>40</v>
      </c>
      <c r="AR517" s="101"/>
    </row>
    <row r="518" spans="1:44" ht="21">
      <c r="A518" t="str">
        <f>VLOOKUP(Q518,'Rotas x Madrugada'!A:C,2,0)</f>
        <v>L</v>
      </c>
      <c r="B518" t="str">
        <f>VLOOKUP(Q518,'Rotas x Madrugada'!A:C,3,0)</f>
        <v>Não</v>
      </c>
      <c r="D518" s="19">
        <f t="shared" si="16"/>
        <v>46159</v>
      </c>
      <c r="E518" s="19">
        <f>IF(A518="RETIRA",Z518,VLOOKUP(Q518,'Rotas x Madrugada'!A:D,4,0))</f>
        <v>46149</v>
      </c>
      <c r="F518" s="19">
        <f>IF(A518="RETIRA",Z518,Z518+2)</f>
        <v>46159</v>
      </c>
      <c r="G518" s="19" t="str">
        <f>CONCATENATE(U518,"-",V518)</f>
        <v>INC06-TF</v>
      </c>
      <c r="H518" s="19" t="str">
        <f t="shared" ca="1" si="17"/>
        <v>URGENTE</v>
      </c>
      <c r="I518" s="46">
        <f ca="1">Z518-$B$1</f>
        <v>0</v>
      </c>
      <c r="J518" s="46">
        <f>VLOOKUP(G518,'D. Produção'!A:B,2,)</f>
        <v>2</v>
      </c>
      <c r="K518" s="87">
        <v>332408</v>
      </c>
      <c r="L518" s="88" t="s">
        <v>97</v>
      </c>
      <c r="M518" s="87">
        <v>6</v>
      </c>
      <c r="N518" s="87">
        <v>5432003</v>
      </c>
      <c r="O518" s="88" t="s">
        <v>35</v>
      </c>
      <c r="P518" s="88" t="s">
        <v>135</v>
      </c>
      <c r="Q518" s="88" t="s">
        <v>94</v>
      </c>
      <c r="R518" s="89">
        <v>1.2464</v>
      </c>
      <c r="S518" s="89">
        <v>18.696000000000002</v>
      </c>
      <c r="T518" s="87">
        <v>1</v>
      </c>
      <c r="U518" s="88" t="s">
        <v>185</v>
      </c>
      <c r="V518" s="88" t="s">
        <v>96</v>
      </c>
      <c r="W518" s="90">
        <v>1431</v>
      </c>
      <c r="X518" s="90">
        <v>871</v>
      </c>
      <c r="Y518" s="91">
        <v>46139.702047534724</v>
      </c>
      <c r="Z518" s="92">
        <v>46157</v>
      </c>
      <c r="AA518" s="93"/>
      <c r="AB518" s="93"/>
      <c r="AC518" s="93"/>
      <c r="AD518" s="93"/>
      <c r="AE518" s="94" t="s">
        <v>40</v>
      </c>
      <c r="AF518" s="94" t="s">
        <v>40</v>
      </c>
      <c r="AG518" s="94" t="s">
        <v>40</v>
      </c>
      <c r="AH518" s="94" t="s">
        <v>40</v>
      </c>
      <c r="AI518" s="94" t="s">
        <v>40</v>
      </c>
      <c r="AJ518" s="94" t="s">
        <v>40</v>
      </c>
      <c r="AK518" s="94" t="s">
        <v>40</v>
      </c>
      <c r="AL518" s="93"/>
      <c r="AM518" s="93"/>
      <c r="AN518" s="94" t="s">
        <v>40</v>
      </c>
      <c r="AO518" s="94" t="s">
        <v>40</v>
      </c>
      <c r="AP518" s="94" t="s">
        <v>40</v>
      </c>
      <c r="AQ518" s="94" t="s">
        <v>40</v>
      </c>
      <c r="AR518" s="93"/>
    </row>
    <row r="519" spans="1:44" ht="21">
      <c r="A519" t="str">
        <f>VLOOKUP(Q519,'Rotas x Madrugada'!A:C,2,0)</f>
        <v>L</v>
      </c>
      <c r="B519" t="str">
        <f>VLOOKUP(Q519,'Rotas x Madrugada'!A:C,3,0)</f>
        <v>Não</v>
      </c>
      <c r="D519" s="19">
        <f t="shared" si="16"/>
        <v>46159</v>
      </c>
      <c r="E519" s="19">
        <f>IF(A519="RETIRA",Z519,VLOOKUP(Q519,'Rotas x Madrugada'!A:D,4,0))</f>
        <v>46149</v>
      </c>
      <c r="F519" s="19">
        <f>IF(A519="RETIRA",Z519,Z519+2)</f>
        <v>46159</v>
      </c>
      <c r="G519" s="19" t="str">
        <f>CONCATENATE(U519,"-",V519)</f>
        <v>INC06-TF</v>
      </c>
      <c r="H519" s="19" t="str">
        <f t="shared" ca="1" si="17"/>
        <v>URGENTE</v>
      </c>
      <c r="I519" s="46">
        <f ca="1">Z519-$B$1</f>
        <v>0</v>
      </c>
      <c r="J519" s="46">
        <f>VLOOKUP(G519,'D. Produção'!A:B,2,)</f>
        <v>2</v>
      </c>
      <c r="K519" s="95">
        <v>332408</v>
      </c>
      <c r="L519" s="96" t="s">
        <v>98</v>
      </c>
      <c r="M519" s="95">
        <v>7</v>
      </c>
      <c r="N519" s="95">
        <v>5432004</v>
      </c>
      <c r="O519" s="96" t="s">
        <v>35</v>
      </c>
      <c r="P519" s="96" t="s">
        <v>135</v>
      </c>
      <c r="Q519" s="96" t="s">
        <v>94</v>
      </c>
      <c r="R519" s="97">
        <v>0.67330000000000001</v>
      </c>
      <c r="S519" s="97">
        <v>10.0992</v>
      </c>
      <c r="T519" s="95">
        <v>1</v>
      </c>
      <c r="U519" s="96" t="s">
        <v>185</v>
      </c>
      <c r="V519" s="96" t="s">
        <v>96</v>
      </c>
      <c r="W519" s="98">
        <v>773</v>
      </c>
      <c r="X519" s="98">
        <v>871</v>
      </c>
      <c r="Y519" s="99">
        <v>46139.702047534724</v>
      </c>
      <c r="Z519" s="100">
        <v>46157</v>
      </c>
      <c r="AA519" s="101"/>
      <c r="AB519" s="101"/>
      <c r="AC519" s="101"/>
      <c r="AD519" s="101"/>
      <c r="AE519" s="102" t="s">
        <v>40</v>
      </c>
      <c r="AF519" s="102" t="s">
        <v>40</v>
      </c>
      <c r="AG519" s="102" t="s">
        <v>40</v>
      </c>
      <c r="AH519" s="102" t="s">
        <v>40</v>
      </c>
      <c r="AI519" s="102" t="s">
        <v>40</v>
      </c>
      <c r="AJ519" s="102" t="s">
        <v>40</v>
      </c>
      <c r="AK519" s="102" t="s">
        <v>40</v>
      </c>
      <c r="AL519" s="101"/>
      <c r="AM519" s="101"/>
      <c r="AN519" s="102" t="s">
        <v>40</v>
      </c>
      <c r="AO519" s="102" t="s">
        <v>40</v>
      </c>
      <c r="AP519" s="102" t="s">
        <v>40</v>
      </c>
      <c r="AQ519" s="102" t="s">
        <v>40</v>
      </c>
      <c r="AR519" s="101"/>
    </row>
    <row r="520" spans="1:44" ht="21">
      <c r="A520" t="str">
        <f>VLOOKUP(Q520,'Rotas x Madrugada'!A:C,2,0)</f>
        <v>L</v>
      </c>
      <c r="B520" t="str">
        <f>VLOOKUP(Q520,'Rotas x Madrugada'!A:C,3,0)</f>
        <v>Não</v>
      </c>
      <c r="D520" s="19">
        <f t="shared" si="16"/>
        <v>46159</v>
      </c>
      <c r="E520" s="19">
        <f>IF(A520="RETIRA",Z520,VLOOKUP(Q520,'Rotas x Madrugada'!A:D,4,0))</f>
        <v>46149</v>
      </c>
      <c r="F520" s="19">
        <f>IF(A520="RETIRA",Z520,Z520+2)</f>
        <v>46159</v>
      </c>
      <c r="G520" s="19" t="str">
        <f>CONCATENATE(U520,"-",V520)</f>
        <v>INC06-TF</v>
      </c>
      <c r="H520" s="19" t="str">
        <f t="shared" ca="1" si="17"/>
        <v>URGENTE</v>
      </c>
      <c r="I520" s="46">
        <f ca="1">Z520-$B$1</f>
        <v>0</v>
      </c>
      <c r="J520" s="46">
        <f>VLOOKUP(G520,'D. Produção'!A:B,2,)</f>
        <v>2</v>
      </c>
      <c r="K520" s="87">
        <v>332408</v>
      </c>
      <c r="L520" s="88" t="s">
        <v>99</v>
      </c>
      <c r="M520" s="87">
        <v>8</v>
      </c>
      <c r="N520" s="87">
        <v>5432005</v>
      </c>
      <c r="O520" s="88" t="s">
        <v>35</v>
      </c>
      <c r="P520" s="88" t="s">
        <v>135</v>
      </c>
      <c r="Q520" s="88" t="s">
        <v>94</v>
      </c>
      <c r="R520" s="89">
        <v>1.1604000000000001</v>
      </c>
      <c r="S520" s="89">
        <v>17.406099999999999</v>
      </c>
      <c r="T520" s="87">
        <v>1</v>
      </c>
      <c r="U520" s="88" t="s">
        <v>185</v>
      </c>
      <c r="V520" s="88" t="s">
        <v>96</v>
      </c>
      <c r="W520" s="90">
        <v>783</v>
      </c>
      <c r="X520" s="90">
        <v>1482</v>
      </c>
      <c r="Y520" s="91">
        <v>46139.702047534724</v>
      </c>
      <c r="Z520" s="92">
        <v>46157</v>
      </c>
      <c r="AA520" s="93"/>
      <c r="AB520" s="93"/>
      <c r="AC520" s="93"/>
      <c r="AD520" s="93"/>
      <c r="AE520" s="94" t="s">
        <v>40</v>
      </c>
      <c r="AF520" s="94" t="s">
        <v>40</v>
      </c>
      <c r="AG520" s="94" t="s">
        <v>40</v>
      </c>
      <c r="AH520" s="94" t="s">
        <v>40</v>
      </c>
      <c r="AI520" s="94" t="s">
        <v>40</v>
      </c>
      <c r="AJ520" s="94" t="s">
        <v>40</v>
      </c>
      <c r="AK520" s="94" t="s">
        <v>40</v>
      </c>
      <c r="AL520" s="93"/>
      <c r="AM520" s="93"/>
      <c r="AN520" s="94" t="s">
        <v>40</v>
      </c>
      <c r="AO520" s="94" t="s">
        <v>40</v>
      </c>
      <c r="AP520" s="94" t="s">
        <v>40</v>
      </c>
      <c r="AQ520" s="94" t="s">
        <v>40</v>
      </c>
      <c r="AR520" s="91">
        <v>46150.617392280095</v>
      </c>
    </row>
    <row r="521" spans="1:44" ht="21">
      <c r="A521" t="str">
        <f>VLOOKUP(Q521,'Rotas x Madrugada'!A:C,2,0)</f>
        <v>L</v>
      </c>
      <c r="B521" t="str">
        <f>VLOOKUP(Q521,'Rotas x Madrugada'!A:C,3,0)</f>
        <v>Não</v>
      </c>
      <c r="D521" s="19">
        <f t="shared" si="16"/>
        <v>46159</v>
      </c>
      <c r="E521" s="19">
        <f>IF(A521="RETIRA",Z521,VLOOKUP(Q521,'Rotas x Madrugada'!A:D,4,0))</f>
        <v>46149</v>
      </c>
      <c r="F521" s="19">
        <f>IF(A521="RETIRA",Z521,Z521+2)</f>
        <v>46159</v>
      </c>
      <c r="G521" s="19" t="str">
        <f>CONCATENATE(U521,"-",V521)</f>
        <v>INC06-TF</v>
      </c>
      <c r="H521" s="19" t="str">
        <f t="shared" ca="1" si="17"/>
        <v>URGENTE</v>
      </c>
      <c r="I521" s="46">
        <f ca="1">Z521-$B$1</f>
        <v>0</v>
      </c>
      <c r="J521" s="46">
        <f>VLOOKUP(G521,'D. Produção'!A:B,2,)</f>
        <v>2</v>
      </c>
      <c r="K521" s="95">
        <v>332408</v>
      </c>
      <c r="L521" s="96" t="s">
        <v>100</v>
      </c>
      <c r="M521" s="95">
        <v>9</v>
      </c>
      <c r="N521" s="95">
        <v>5432006</v>
      </c>
      <c r="O521" s="96" t="s">
        <v>35</v>
      </c>
      <c r="P521" s="96" t="s">
        <v>135</v>
      </c>
      <c r="Q521" s="96" t="s">
        <v>94</v>
      </c>
      <c r="R521" s="97">
        <v>2.1667000000000001</v>
      </c>
      <c r="S521" s="97">
        <v>32.500300000000003</v>
      </c>
      <c r="T521" s="95">
        <v>1</v>
      </c>
      <c r="U521" s="96" t="s">
        <v>185</v>
      </c>
      <c r="V521" s="96" t="s">
        <v>96</v>
      </c>
      <c r="W521" s="98">
        <v>1462</v>
      </c>
      <c r="X521" s="98">
        <v>1482</v>
      </c>
      <c r="Y521" s="99">
        <v>46139.702047534724</v>
      </c>
      <c r="Z521" s="100">
        <v>46157</v>
      </c>
      <c r="AA521" s="101"/>
      <c r="AB521" s="101"/>
      <c r="AC521" s="101"/>
      <c r="AD521" s="101"/>
      <c r="AE521" s="102" t="s">
        <v>40</v>
      </c>
      <c r="AF521" s="102" t="s">
        <v>40</v>
      </c>
      <c r="AG521" s="102" t="s">
        <v>40</v>
      </c>
      <c r="AH521" s="102" t="s">
        <v>40</v>
      </c>
      <c r="AI521" s="102" t="s">
        <v>40</v>
      </c>
      <c r="AJ521" s="102" t="s">
        <v>40</v>
      </c>
      <c r="AK521" s="102" t="s">
        <v>40</v>
      </c>
      <c r="AL521" s="101"/>
      <c r="AM521" s="101"/>
      <c r="AN521" s="102" t="s">
        <v>40</v>
      </c>
      <c r="AO521" s="102" t="s">
        <v>40</v>
      </c>
      <c r="AP521" s="102" t="s">
        <v>40</v>
      </c>
      <c r="AQ521" s="102" t="s">
        <v>40</v>
      </c>
      <c r="AR521" s="101"/>
    </row>
    <row r="522" spans="1:44" ht="21">
      <c r="A522" t="str">
        <f>VLOOKUP(Q522,'Rotas x Madrugada'!A:C,2,0)</f>
        <v>L</v>
      </c>
      <c r="B522" t="str">
        <f>VLOOKUP(Q522,'Rotas x Madrugada'!A:C,3,0)</f>
        <v>Não</v>
      </c>
      <c r="D522" s="19">
        <f t="shared" si="16"/>
        <v>46159</v>
      </c>
      <c r="E522" s="19">
        <f>IF(A522="RETIRA",Z522,VLOOKUP(Q522,'Rotas x Madrugada'!A:D,4,0))</f>
        <v>46149</v>
      </c>
      <c r="F522" s="19">
        <f>IF(A522="RETIRA",Z522,Z522+2)</f>
        <v>46159</v>
      </c>
      <c r="G522" s="19" t="str">
        <f>CONCATENATE(U522,"-",V522)</f>
        <v>INC06-TF</v>
      </c>
      <c r="H522" s="19" t="str">
        <f t="shared" ca="1" si="17"/>
        <v>URGENTE</v>
      </c>
      <c r="I522" s="46">
        <f ca="1">Z522-$B$1</f>
        <v>0</v>
      </c>
      <c r="J522" s="46">
        <f>VLOOKUP(G522,'D. Produção'!A:B,2,)</f>
        <v>2</v>
      </c>
      <c r="K522" s="87">
        <v>332408</v>
      </c>
      <c r="L522" s="88" t="s">
        <v>101</v>
      </c>
      <c r="M522" s="87">
        <v>10</v>
      </c>
      <c r="N522" s="87">
        <v>5432007</v>
      </c>
      <c r="O522" s="88" t="s">
        <v>35</v>
      </c>
      <c r="P522" s="88" t="s">
        <v>135</v>
      </c>
      <c r="Q522" s="88" t="s">
        <v>94</v>
      </c>
      <c r="R522" s="89">
        <v>2.1667000000000001</v>
      </c>
      <c r="S522" s="89">
        <v>32.500300000000003</v>
      </c>
      <c r="T522" s="87">
        <v>1</v>
      </c>
      <c r="U522" s="88" t="s">
        <v>185</v>
      </c>
      <c r="V522" s="88" t="s">
        <v>96</v>
      </c>
      <c r="W522" s="90">
        <v>1462</v>
      </c>
      <c r="X522" s="90">
        <v>1482</v>
      </c>
      <c r="Y522" s="91">
        <v>46139.702047534724</v>
      </c>
      <c r="Z522" s="92">
        <v>46157</v>
      </c>
      <c r="AA522" s="93"/>
      <c r="AB522" s="93"/>
      <c r="AC522" s="93"/>
      <c r="AD522" s="93"/>
      <c r="AE522" s="94" t="s">
        <v>40</v>
      </c>
      <c r="AF522" s="94" t="s">
        <v>40</v>
      </c>
      <c r="AG522" s="94" t="s">
        <v>40</v>
      </c>
      <c r="AH522" s="94" t="s">
        <v>40</v>
      </c>
      <c r="AI522" s="94" t="s">
        <v>40</v>
      </c>
      <c r="AJ522" s="94" t="s">
        <v>40</v>
      </c>
      <c r="AK522" s="94" t="s">
        <v>40</v>
      </c>
      <c r="AL522" s="93"/>
      <c r="AM522" s="93"/>
      <c r="AN522" s="94" t="s">
        <v>40</v>
      </c>
      <c r="AO522" s="94" t="s">
        <v>40</v>
      </c>
      <c r="AP522" s="94" t="s">
        <v>40</v>
      </c>
      <c r="AQ522" s="94" t="s">
        <v>40</v>
      </c>
      <c r="AR522" s="93"/>
    </row>
    <row r="523" spans="1:44" ht="21">
      <c r="A523" t="str">
        <f>VLOOKUP(Q523,'Rotas x Madrugada'!A:C,2,0)</f>
        <v>L</v>
      </c>
      <c r="B523" t="str">
        <f>VLOOKUP(Q523,'Rotas x Madrugada'!A:C,3,0)</f>
        <v>Não</v>
      </c>
      <c r="D523" s="19">
        <f t="shared" si="16"/>
        <v>46159</v>
      </c>
      <c r="E523" s="19">
        <f>IF(A523="RETIRA",Z523,VLOOKUP(Q523,'Rotas x Madrugada'!A:D,4,0))</f>
        <v>46149</v>
      </c>
      <c r="F523" s="19">
        <f>IF(A523="RETIRA",Z523,Z523+2)</f>
        <v>46159</v>
      </c>
      <c r="G523" s="19" t="str">
        <f>CONCATENATE(U523,"-",V523)</f>
        <v>INC06-TF</v>
      </c>
      <c r="H523" s="19" t="str">
        <f t="shared" ca="1" si="17"/>
        <v>URGENTE</v>
      </c>
      <c r="I523" s="46">
        <f ca="1">Z523-$B$1</f>
        <v>0</v>
      </c>
      <c r="J523" s="46">
        <f>VLOOKUP(G523,'D. Produção'!A:B,2,)</f>
        <v>2</v>
      </c>
      <c r="K523" s="95">
        <v>332408</v>
      </c>
      <c r="L523" s="96" t="s">
        <v>102</v>
      </c>
      <c r="M523" s="95">
        <v>11</v>
      </c>
      <c r="N523" s="95">
        <v>5432008</v>
      </c>
      <c r="O523" s="96" t="s">
        <v>35</v>
      </c>
      <c r="P523" s="96" t="s">
        <v>135</v>
      </c>
      <c r="Q523" s="96" t="s">
        <v>94</v>
      </c>
      <c r="R523" s="97">
        <v>0.71540000000000004</v>
      </c>
      <c r="S523" s="97">
        <v>10.730700000000001</v>
      </c>
      <c r="T523" s="95">
        <v>1</v>
      </c>
      <c r="U523" s="96" t="s">
        <v>185</v>
      </c>
      <c r="V523" s="96" t="s">
        <v>96</v>
      </c>
      <c r="W523" s="98">
        <v>663</v>
      </c>
      <c r="X523" s="98">
        <v>1079</v>
      </c>
      <c r="Y523" s="99">
        <v>46139.702047534724</v>
      </c>
      <c r="Z523" s="100">
        <v>46157</v>
      </c>
      <c r="AA523" s="101"/>
      <c r="AB523" s="101"/>
      <c r="AC523" s="101"/>
      <c r="AD523" s="101"/>
      <c r="AE523" s="102" t="s">
        <v>40</v>
      </c>
      <c r="AF523" s="102" t="s">
        <v>40</v>
      </c>
      <c r="AG523" s="102" t="s">
        <v>40</v>
      </c>
      <c r="AH523" s="102" t="s">
        <v>40</v>
      </c>
      <c r="AI523" s="102" t="s">
        <v>40</v>
      </c>
      <c r="AJ523" s="102" t="s">
        <v>40</v>
      </c>
      <c r="AK523" s="102" t="s">
        <v>40</v>
      </c>
      <c r="AL523" s="101"/>
      <c r="AM523" s="101"/>
      <c r="AN523" s="102" t="s">
        <v>40</v>
      </c>
      <c r="AO523" s="102" t="s">
        <v>40</v>
      </c>
      <c r="AP523" s="102" t="s">
        <v>40</v>
      </c>
      <c r="AQ523" s="102" t="s">
        <v>40</v>
      </c>
      <c r="AR523" s="101"/>
    </row>
    <row r="524" spans="1:44" ht="21">
      <c r="A524" t="str">
        <f>VLOOKUP(Q524,'Rotas x Madrugada'!A:C,2,0)</f>
        <v>L</v>
      </c>
      <c r="B524" t="str">
        <f>VLOOKUP(Q524,'Rotas x Madrugada'!A:C,3,0)</f>
        <v>Não</v>
      </c>
      <c r="D524" s="19">
        <f t="shared" si="16"/>
        <v>46159</v>
      </c>
      <c r="E524" s="19">
        <f>IF(A524="RETIRA",Z524,VLOOKUP(Q524,'Rotas x Madrugada'!A:D,4,0))</f>
        <v>46149</v>
      </c>
      <c r="F524" s="19">
        <f>IF(A524="RETIRA",Z524,Z524+2)</f>
        <v>46159</v>
      </c>
      <c r="G524" s="19" t="str">
        <f>CONCATENATE(U524,"-",V524)</f>
        <v>INC06-TF</v>
      </c>
      <c r="H524" s="19" t="str">
        <f t="shared" ca="1" si="17"/>
        <v>URGENTE</v>
      </c>
      <c r="I524" s="46">
        <f ca="1">Z524-$B$1</f>
        <v>0</v>
      </c>
      <c r="J524" s="46">
        <f>VLOOKUP(G524,'D. Produção'!A:B,2,)</f>
        <v>2</v>
      </c>
      <c r="K524" s="87">
        <v>332408</v>
      </c>
      <c r="L524" s="88" t="s">
        <v>103</v>
      </c>
      <c r="M524" s="87">
        <v>12</v>
      </c>
      <c r="N524" s="87">
        <v>5432009</v>
      </c>
      <c r="O524" s="88" t="s">
        <v>35</v>
      </c>
      <c r="P524" s="88" t="s">
        <v>135</v>
      </c>
      <c r="Q524" s="88" t="s">
        <v>94</v>
      </c>
      <c r="R524" s="89">
        <v>0.71540000000000004</v>
      </c>
      <c r="S524" s="89">
        <v>10.730700000000001</v>
      </c>
      <c r="T524" s="87">
        <v>1</v>
      </c>
      <c r="U524" s="88" t="s">
        <v>185</v>
      </c>
      <c r="V524" s="88" t="s">
        <v>96</v>
      </c>
      <c r="W524" s="90">
        <v>663</v>
      </c>
      <c r="X524" s="90">
        <v>1079</v>
      </c>
      <c r="Y524" s="91">
        <v>46139.702047534724</v>
      </c>
      <c r="Z524" s="92">
        <v>46157</v>
      </c>
      <c r="AA524" s="93"/>
      <c r="AB524" s="93"/>
      <c r="AC524" s="93"/>
      <c r="AD524" s="93"/>
      <c r="AE524" s="94" t="s">
        <v>40</v>
      </c>
      <c r="AF524" s="94" t="s">
        <v>40</v>
      </c>
      <c r="AG524" s="94" t="s">
        <v>40</v>
      </c>
      <c r="AH524" s="94" t="s">
        <v>40</v>
      </c>
      <c r="AI524" s="94" t="s">
        <v>40</v>
      </c>
      <c r="AJ524" s="94" t="s">
        <v>40</v>
      </c>
      <c r="AK524" s="94" t="s">
        <v>40</v>
      </c>
      <c r="AL524" s="93"/>
      <c r="AM524" s="93"/>
      <c r="AN524" s="94" t="s">
        <v>40</v>
      </c>
      <c r="AO524" s="94" t="s">
        <v>40</v>
      </c>
      <c r="AP524" s="94" t="s">
        <v>40</v>
      </c>
      <c r="AQ524" s="94" t="s">
        <v>40</v>
      </c>
      <c r="AR524" s="93"/>
    </row>
    <row r="525" spans="1:44" ht="21">
      <c r="A525" t="str">
        <f>VLOOKUP(Q525,'Rotas x Madrugada'!A:C,2,0)</f>
        <v>L</v>
      </c>
      <c r="B525" t="str">
        <f>VLOOKUP(Q525,'Rotas x Madrugada'!A:C,3,0)</f>
        <v>Não</v>
      </c>
      <c r="D525" s="19">
        <f t="shared" si="16"/>
        <v>46159</v>
      </c>
      <c r="E525" s="19">
        <f>IF(A525="RETIRA",Z525,VLOOKUP(Q525,'Rotas x Madrugada'!A:D,4,0))</f>
        <v>46149</v>
      </c>
      <c r="F525" s="19">
        <f>IF(A525="RETIRA",Z525,Z525+2)</f>
        <v>46159</v>
      </c>
      <c r="G525" s="19" t="str">
        <f>CONCATENATE(U525,"-",V525)</f>
        <v>INC06-TF</v>
      </c>
      <c r="H525" s="19" t="str">
        <f t="shared" ca="1" si="17"/>
        <v>URGENTE</v>
      </c>
      <c r="I525" s="46">
        <f ca="1">Z525-$B$1</f>
        <v>0</v>
      </c>
      <c r="J525" s="46">
        <f>VLOOKUP(G525,'D. Produção'!A:B,2,)</f>
        <v>2</v>
      </c>
      <c r="K525" s="95">
        <v>332408</v>
      </c>
      <c r="L525" s="96" t="s">
        <v>104</v>
      </c>
      <c r="M525" s="95">
        <v>13</v>
      </c>
      <c r="N525" s="95">
        <v>5432010</v>
      </c>
      <c r="O525" s="96" t="s">
        <v>35</v>
      </c>
      <c r="P525" s="96" t="s">
        <v>135</v>
      </c>
      <c r="Q525" s="96" t="s">
        <v>94</v>
      </c>
      <c r="R525" s="97">
        <v>0.31380000000000002</v>
      </c>
      <c r="S525" s="97">
        <v>4.7065000000000001</v>
      </c>
      <c r="T525" s="95">
        <v>1</v>
      </c>
      <c r="U525" s="96" t="s">
        <v>185</v>
      </c>
      <c r="V525" s="96" t="s">
        <v>96</v>
      </c>
      <c r="W525" s="98">
        <v>718</v>
      </c>
      <c r="X525" s="98">
        <v>437</v>
      </c>
      <c r="Y525" s="99">
        <v>46139.702047534724</v>
      </c>
      <c r="Z525" s="100">
        <v>46157</v>
      </c>
      <c r="AA525" s="101"/>
      <c r="AB525" s="101"/>
      <c r="AC525" s="101"/>
      <c r="AD525" s="101"/>
      <c r="AE525" s="102" t="s">
        <v>40</v>
      </c>
      <c r="AF525" s="102" t="s">
        <v>40</v>
      </c>
      <c r="AG525" s="102" t="s">
        <v>40</v>
      </c>
      <c r="AH525" s="102" t="s">
        <v>40</v>
      </c>
      <c r="AI525" s="102" t="s">
        <v>40</v>
      </c>
      <c r="AJ525" s="102" t="s">
        <v>40</v>
      </c>
      <c r="AK525" s="102" t="s">
        <v>40</v>
      </c>
      <c r="AL525" s="101"/>
      <c r="AM525" s="101"/>
      <c r="AN525" s="102" t="s">
        <v>40</v>
      </c>
      <c r="AO525" s="102" t="s">
        <v>40</v>
      </c>
      <c r="AP525" s="102" t="s">
        <v>40</v>
      </c>
      <c r="AQ525" s="102" t="s">
        <v>40</v>
      </c>
      <c r="AR525" s="101"/>
    </row>
    <row r="526" spans="1:44" ht="21">
      <c r="A526" t="str">
        <f>VLOOKUP(Q526,'Rotas x Madrugada'!A:C,2,0)</f>
        <v>L</v>
      </c>
      <c r="B526" t="str">
        <f>VLOOKUP(Q526,'Rotas x Madrugada'!A:C,3,0)</f>
        <v>Não</v>
      </c>
      <c r="D526" s="19">
        <f t="shared" si="16"/>
        <v>46159</v>
      </c>
      <c r="E526" s="19">
        <f>IF(A526="RETIRA",Z526,VLOOKUP(Q526,'Rotas x Madrugada'!A:D,4,0))</f>
        <v>46149</v>
      </c>
      <c r="F526" s="19">
        <f>IF(A526="RETIRA",Z526,Z526+2)</f>
        <v>46159</v>
      </c>
      <c r="G526" s="19" t="str">
        <f>CONCATENATE(U526,"-",V526)</f>
        <v>INC06-TF</v>
      </c>
      <c r="H526" s="19" t="str">
        <f t="shared" ca="1" si="17"/>
        <v>URGENTE</v>
      </c>
      <c r="I526" s="46">
        <f ca="1">Z526-$B$1</f>
        <v>0</v>
      </c>
      <c r="J526" s="46">
        <f>VLOOKUP(G526,'D. Produção'!A:B,2,)</f>
        <v>2</v>
      </c>
      <c r="K526" s="87">
        <v>332408</v>
      </c>
      <c r="L526" s="88" t="s">
        <v>105</v>
      </c>
      <c r="M526" s="87">
        <v>14</v>
      </c>
      <c r="N526" s="87">
        <v>5432011</v>
      </c>
      <c r="O526" s="88" t="s">
        <v>35</v>
      </c>
      <c r="P526" s="88" t="s">
        <v>135</v>
      </c>
      <c r="Q526" s="88" t="s">
        <v>94</v>
      </c>
      <c r="R526" s="89">
        <v>0.31380000000000002</v>
      </c>
      <c r="S526" s="89">
        <v>4.7065000000000001</v>
      </c>
      <c r="T526" s="87">
        <v>1</v>
      </c>
      <c r="U526" s="88" t="s">
        <v>185</v>
      </c>
      <c r="V526" s="88" t="s">
        <v>96</v>
      </c>
      <c r="W526" s="90">
        <v>718</v>
      </c>
      <c r="X526" s="90">
        <v>437</v>
      </c>
      <c r="Y526" s="91">
        <v>46139.702047534724</v>
      </c>
      <c r="Z526" s="92">
        <v>46157</v>
      </c>
      <c r="AA526" s="93"/>
      <c r="AB526" s="93"/>
      <c r="AC526" s="93"/>
      <c r="AD526" s="93"/>
      <c r="AE526" s="94" t="s">
        <v>40</v>
      </c>
      <c r="AF526" s="94" t="s">
        <v>40</v>
      </c>
      <c r="AG526" s="94" t="s">
        <v>40</v>
      </c>
      <c r="AH526" s="94" t="s">
        <v>40</v>
      </c>
      <c r="AI526" s="94" t="s">
        <v>40</v>
      </c>
      <c r="AJ526" s="94" t="s">
        <v>40</v>
      </c>
      <c r="AK526" s="94" t="s">
        <v>40</v>
      </c>
      <c r="AL526" s="93"/>
      <c r="AM526" s="93"/>
      <c r="AN526" s="94" t="s">
        <v>40</v>
      </c>
      <c r="AO526" s="94" t="s">
        <v>40</v>
      </c>
      <c r="AP526" s="94" t="s">
        <v>40</v>
      </c>
      <c r="AQ526" s="94" t="s">
        <v>40</v>
      </c>
      <c r="AR526" s="93"/>
    </row>
    <row r="527" spans="1:44" ht="21">
      <c r="A527" t="str">
        <f>VLOOKUP(Q527,'Rotas x Madrugada'!A:C,2,0)</f>
        <v>L</v>
      </c>
      <c r="B527" t="str">
        <f>VLOOKUP(Q527,'Rotas x Madrugada'!A:C,3,0)</f>
        <v>Não</v>
      </c>
      <c r="D527" s="19">
        <f t="shared" si="16"/>
        <v>46159</v>
      </c>
      <c r="E527" s="19">
        <f>IF(A527="RETIRA",Z527,VLOOKUP(Q527,'Rotas x Madrugada'!A:D,4,0))</f>
        <v>46149</v>
      </c>
      <c r="F527" s="19">
        <f>IF(A527="RETIRA",Z527,Z527+2)</f>
        <v>46159</v>
      </c>
      <c r="G527" s="19" t="str">
        <f>CONCATENATE(U527,"-",V527)</f>
        <v>INC06-TF</v>
      </c>
      <c r="H527" s="19" t="str">
        <f t="shared" ca="1" si="17"/>
        <v>URGENTE</v>
      </c>
      <c r="I527" s="46">
        <f ca="1">Z527-$B$1</f>
        <v>0</v>
      </c>
      <c r="J527" s="46">
        <f>VLOOKUP(G527,'D. Produção'!A:B,2,)</f>
        <v>2</v>
      </c>
      <c r="K527" s="95">
        <v>332410</v>
      </c>
      <c r="L527" s="96" t="s">
        <v>61</v>
      </c>
      <c r="M527" s="95">
        <v>1</v>
      </c>
      <c r="N527" s="95">
        <v>5432016</v>
      </c>
      <c r="O527" s="96" t="s">
        <v>35</v>
      </c>
      <c r="P527" s="96" t="s">
        <v>135</v>
      </c>
      <c r="Q527" s="96" t="s">
        <v>94</v>
      </c>
      <c r="R527" s="97">
        <v>1.9282999999999999</v>
      </c>
      <c r="S527" s="97">
        <v>28.924700000000001</v>
      </c>
      <c r="T527" s="95">
        <v>1</v>
      </c>
      <c r="U527" s="96" t="s">
        <v>185</v>
      </c>
      <c r="V527" s="96" t="s">
        <v>96</v>
      </c>
      <c r="W527" s="98">
        <v>1052</v>
      </c>
      <c r="X527" s="98">
        <v>1833</v>
      </c>
      <c r="Y527" s="99">
        <v>46139.702048113424</v>
      </c>
      <c r="Z527" s="100">
        <v>46157</v>
      </c>
      <c r="AA527" s="101"/>
      <c r="AB527" s="101"/>
      <c r="AC527" s="101"/>
      <c r="AD527" s="101"/>
      <c r="AE527" s="102" t="s">
        <v>40</v>
      </c>
      <c r="AF527" s="102" t="s">
        <v>40</v>
      </c>
      <c r="AG527" s="102" t="s">
        <v>40</v>
      </c>
      <c r="AH527" s="102" t="s">
        <v>40</v>
      </c>
      <c r="AI527" s="102" t="s">
        <v>40</v>
      </c>
      <c r="AJ527" s="102" t="s">
        <v>40</v>
      </c>
      <c r="AK527" s="102" t="s">
        <v>40</v>
      </c>
      <c r="AL527" s="101"/>
      <c r="AM527" s="101"/>
      <c r="AN527" s="102" t="s">
        <v>40</v>
      </c>
      <c r="AO527" s="102" t="s">
        <v>40</v>
      </c>
      <c r="AP527" s="102" t="s">
        <v>40</v>
      </c>
      <c r="AQ527" s="102" t="s">
        <v>40</v>
      </c>
      <c r="AR527" s="101"/>
    </row>
    <row r="528" spans="1:44" ht="21">
      <c r="A528" t="str">
        <f>VLOOKUP(Q528,'Rotas x Madrugada'!A:C,2,0)</f>
        <v>L</v>
      </c>
      <c r="B528" t="str">
        <f>VLOOKUP(Q528,'Rotas x Madrugada'!A:C,3,0)</f>
        <v>Não</v>
      </c>
      <c r="D528" s="19">
        <f t="shared" si="16"/>
        <v>46159</v>
      </c>
      <c r="E528" s="19">
        <f>IF(A528="RETIRA",Z528,VLOOKUP(Q528,'Rotas x Madrugada'!A:D,4,0))</f>
        <v>46149</v>
      </c>
      <c r="F528" s="19">
        <f>IF(A528="RETIRA",Z528,Z528+2)</f>
        <v>46159</v>
      </c>
      <c r="G528" s="19" t="str">
        <f>CONCATENATE(U528,"-",V528)</f>
        <v>INC06-TF</v>
      </c>
      <c r="H528" s="19" t="str">
        <f t="shared" ca="1" si="17"/>
        <v>URGENTE</v>
      </c>
      <c r="I528" s="46">
        <f ca="1">Z528-$B$1</f>
        <v>0</v>
      </c>
      <c r="J528" s="46">
        <f>VLOOKUP(G528,'D. Produção'!A:B,2,)</f>
        <v>2</v>
      </c>
      <c r="K528" s="87">
        <v>332410</v>
      </c>
      <c r="L528" s="88" t="s">
        <v>121</v>
      </c>
      <c r="M528" s="87">
        <v>2</v>
      </c>
      <c r="N528" s="87">
        <v>5432017</v>
      </c>
      <c r="O528" s="88" t="s">
        <v>35</v>
      </c>
      <c r="P528" s="88" t="s">
        <v>135</v>
      </c>
      <c r="Q528" s="88" t="s">
        <v>94</v>
      </c>
      <c r="R528" s="89">
        <v>1.9282999999999999</v>
      </c>
      <c r="S528" s="89">
        <v>28.924700000000001</v>
      </c>
      <c r="T528" s="87">
        <v>1</v>
      </c>
      <c r="U528" s="88" t="s">
        <v>185</v>
      </c>
      <c r="V528" s="88" t="s">
        <v>96</v>
      </c>
      <c r="W528" s="90">
        <v>1052</v>
      </c>
      <c r="X528" s="90">
        <v>1833</v>
      </c>
      <c r="Y528" s="91">
        <v>46139.702048113424</v>
      </c>
      <c r="Z528" s="92">
        <v>46157</v>
      </c>
      <c r="AA528" s="93"/>
      <c r="AB528" s="93"/>
      <c r="AC528" s="93"/>
      <c r="AD528" s="93"/>
      <c r="AE528" s="94" t="s">
        <v>40</v>
      </c>
      <c r="AF528" s="94" t="s">
        <v>40</v>
      </c>
      <c r="AG528" s="94" t="s">
        <v>40</v>
      </c>
      <c r="AH528" s="94" t="s">
        <v>40</v>
      </c>
      <c r="AI528" s="94" t="s">
        <v>40</v>
      </c>
      <c r="AJ528" s="94" t="s">
        <v>40</v>
      </c>
      <c r="AK528" s="94" t="s">
        <v>40</v>
      </c>
      <c r="AL528" s="93"/>
      <c r="AM528" s="93"/>
      <c r="AN528" s="94" t="s">
        <v>40</v>
      </c>
      <c r="AO528" s="94" t="s">
        <v>40</v>
      </c>
      <c r="AP528" s="94" t="s">
        <v>40</v>
      </c>
      <c r="AQ528" s="94" t="s">
        <v>40</v>
      </c>
      <c r="AR528" s="93"/>
    </row>
    <row r="529" spans="1:44" ht="21">
      <c r="A529" t="str">
        <f>VLOOKUP(Q529,'Rotas x Madrugada'!A:C,2,0)</f>
        <v>L</v>
      </c>
      <c r="B529" t="str">
        <f>VLOOKUP(Q529,'Rotas x Madrugada'!A:C,3,0)</f>
        <v>Não</v>
      </c>
      <c r="D529" s="19">
        <f t="shared" si="16"/>
        <v>46159</v>
      </c>
      <c r="E529" s="19">
        <f>IF(A529="RETIRA",Z529,VLOOKUP(Q529,'Rotas x Madrugada'!A:D,4,0))</f>
        <v>46149</v>
      </c>
      <c r="F529" s="19">
        <f>IF(A529="RETIRA",Z529,Z529+2)</f>
        <v>46159</v>
      </c>
      <c r="G529" s="19" t="str">
        <f>CONCATENATE(U529,"-",V529)</f>
        <v>INC06-TF</v>
      </c>
      <c r="H529" s="19" t="str">
        <f t="shared" ca="1" si="17"/>
        <v>URGENTE</v>
      </c>
      <c r="I529" s="46">
        <f ca="1">Z529-$B$1</f>
        <v>0</v>
      </c>
      <c r="J529" s="46">
        <f>VLOOKUP(G529,'D. Produção'!A:B,2,)</f>
        <v>2</v>
      </c>
      <c r="K529" s="95">
        <v>332410</v>
      </c>
      <c r="L529" s="96" t="s">
        <v>143</v>
      </c>
      <c r="M529" s="95">
        <v>3</v>
      </c>
      <c r="N529" s="95">
        <v>5432018</v>
      </c>
      <c r="O529" s="96" t="s">
        <v>35</v>
      </c>
      <c r="P529" s="96" t="s">
        <v>135</v>
      </c>
      <c r="Q529" s="96" t="s">
        <v>94</v>
      </c>
      <c r="R529" s="97">
        <v>1.9282999999999999</v>
      </c>
      <c r="S529" s="97">
        <v>28.924700000000001</v>
      </c>
      <c r="T529" s="95">
        <v>1</v>
      </c>
      <c r="U529" s="96" t="s">
        <v>185</v>
      </c>
      <c r="V529" s="96" t="s">
        <v>96</v>
      </c>
      <c r="W529" s="98">
        <v>1052</v>
      </c>
      <c r="X529" s="98">
        <v>1833</v>
      </c>
      <c r="Y529" s="99">
        <v>46139.702048113424</v>
      </c>
      <c r="Z529" s="100">
        <v>46157</v>
      </c>
      <c r="AA529" s="101"/>
      <c r="AB529" s="101"/>
      <c r="AC529" s="101"/>
      <c r="AD529" s="101"/>
      <c r="AE529" s="102" t="s">
        <v>40</v>
      </c>
      <c r="AF529" s="102" t="s">
        <v>40</v>
      </c>
      <c r="AG529" s="102" t="s">
        <v>40</v>
      </c>
      <c r="AH529" s="102" t="s">
        <v>40</v>
      </c>
      <c r="AI529" s="102" t="s">
        <v>40</v>
      </c>
      <c r="AJ529" s="102" t="s">
        <v>40</v>
      </c>
      <c r="AK529" s="102" t="s">
        <v>40</v>
      </c>
      <c r="AL529" s="101"/>
      <c r="AM529" s="101"/>
      <c r="AN529" s="102" t="s">
        <v>40</v>
      </c>
      <c r="AO529" s="102" t="s">
        <v>40</v>
      </c>
      <c r="AP529" s="102" t="s">
        <v>40</v>
      </c>
      <c r="AQ529" s="102" t="s">
        <v>40</v>
      </c>
      <c r="AR529" s="101"/>
    </row>
    <row r="530" spans="1:44" ht="21">
      <c r="A530" t="str">
        <f>VLOOKUP(Q530,'Rotas x Madrugada'!A:C,2,0)</f>
        <v>L</v>
      </c>
      <c r="B530" t="str">
        <f>VLOOKUP(Q530,'Rotas x Madrugada'!A:C,3,0)</f>
        <v>Não</v>
      </c>
      <c r="D530" s="19">
        <f t="shared" si="16"/>
        <v>46159</v>
      </c>
      <c r="E530" s="19">
        <f>IF(A530="RETIRA",Z530,VLOOKUP(Q530,'Rotas x Madrugada'!A:D,4,0))</f>
        <v>46149</v>
      </c>
      <c r="F530" s="19">
        <f>IF(A530="RETIRA",Z530,Z530+2)</f>
        <v>46159</v>
      </c>
      <c r="G530" s="19" t="str">
        <f>CONCATENATE(U530,"-",V530)</f>
        <v>INC06-TF</v>
      </c>
      <c r="H530" s="19" t="str">
        <f t="shared" ca="1" si="17"/>
        <v>URGENTE</v>
      </c>
      <c r="I530" s="46">
        <f ca="1">Z530-$B$1</f>
        <v>0</v>
      </c>
      <c r="J530" s="46">
        <f>VLOOKUP(G530,'D. Produção'!A:B,2,)</f>
        <v>2</v>
      </c>
      <c r="K530" s="87">
        <v>332410</v>
      </c>
      <c r="L530" s="88" t="s">
        <v>132</v>
      </c>
      <c r="M530" s="87">
        <v>4</v>
      </c>
      <c r="N530" s="87">
        <v>5432019</v>
      </c>
      <c r="O530" s="88" t="s">
        <v>35</v>
      </c>
      <c r="P530" s="88" t="s">
        <v>135</v>
      </c>
      <c r="Q530" s="88" t="s">
        <v>94</v>
      </c>
      <c r="R530" s="89">
        <v>1.9282999999999999</v>
      </c>
      <c r="S530" s="89">
        <v>28.924700000000001</v>
      </c>
      <c r="T530" s="87">
        <v>1</v>
      </c>
      <c r="U530" s="88" t="s">
        <v>185</v>
      </c>
      <c r="V530" s="88" t="s">
        <v>96</v>
      </c>
      <c r="W530" s="90">
        <v>1052</v>
      </c>
      <c r="X530" s="90">
        <v>1833</v>
      </c>
      <c r="Y530" s="91">
        <v>46139.702048113424</v>
      </c>
      <c r="Z530" s="92">
        <v>46157</v>
      </c>
      <c r="AA530" s="93"/>
      <c r="AB530" s="93"/>
      <c r="AC530" s="93"/>
      <c r="AD530" s="93"/>
      <c r="AE530" s="94" t="s">
        <v>40</v>
      </c>
      <c r="AF530" s="94" t="s">
        <v>40</v>
      </c>
      <c r="AG530" s="94" t="s">
        <v>40</v>
      </c>
      <c r="AH530" s="94" t="s">
        <v>40</v>
      </c>
      <c r="AI530" s="94" t="s">
        <v>40</v>
      </c>
      <c r="AJ530" s="94" t="s">
        <v>40</v>
      </c>
      <c r="AK530" s="94" t="s">
        <v>40</v>
      </c>
      <c r="AL530" s="93"/>
      <c r="AM530" s="93"/>
      <c r="AN530" s="94" t="s">
        <v>40</v>
      </c>
      <c r="AO530" s="94" t="s">
        <v>40</v>
      </c>
      <c r="AP530" s="94" t="s">
        <v>40</v>
      </c>
      <c r="AQ530" s="94" t="s">
        <v>40</v>
      </c>
      <c r="AR530" s="93"/>
    </row>
    <row r="531" spans="1:44" ht="21">
      <c r="A531" t="str">
        <f>VLOOKUP(Q531,'Rotas x Madrugada'!A:C,2,0)</f>
        <v>L</v>
      </c>
      <c r="B531" t="str">
        <f>VLOOKUP(Q531,'Rotas x Madrugada'!A:C,3,0)</f>
        <v>Não</v>
      </c>
      <c r="D531" s="19">
        <f t="shared" si="16"/>
        <v>46159</v>
      </c>
      <c r="E531" s="19">
        <f>IF(A531="RETIRA",Z531,VLOOKUP(Q531,'Rotas x Madrugada'!A:D,4,0))</f>
        <v>46149</v>
      </c>
      <c r="F531" s="19">
        <f>IF(A531="RETIRA",Z531,Z531+2)</f>
        <v>46159</v>
      </c>
      <c r="G531" s="19" t="str">
        <f>CONCATENATE(U531,"-",V531)</f>
        <v>INC06-TF</v>
      </c>
      <c r="H531" s="19" t="str">
        <f t="shared" ca="1" si="17"/>
        <v>URGENTE</v>
      </c>
      <c r="I531" s="46">
        <f ca="1">Z531-$B$1</f>
        <v>0</v>
      </c>
      <c r="J531" s="46">
        <f>VLOOKUP(G531,'D. Produção'!A:B,2,)</f>
        <v>2</v>
      </c>
      <c r="K531" s="95">
        <v>332410</v>
      </c>
      <c r="L531" s="96" t="s">
        <v>92</v>
      </c>
      <c r="M531" s="95">
        <v>5</v>
      </c>
      <c r="N531" s="95">
        <v>5432020</v>
      </c>
      <c r="O531" s="96" t="s">
        <v>35</v>
      </c>
      <c r="P531" s="96" t="s">
        <v>135</v>
      </c>
      <c r="Q531" s="96" t="s">
        <v>94</v>
      </c>
      <c r="R531" s="97">
        <v>0.7147</v>
      </c>
      <c r="S531" s="97">
        <v>10.720700000000001</v>
      </c>
      <c r="T531" s="95">
        <v>1</v>
      </c>
      <c r="U531" s="96" t="s">
        <v>185</v>
      </c>
      <c r="V531" s="96" t="s">
        <v>96</v>
      </c>
      <c r="W531" s="98">
        <v>429</v>
      </c>
      <c r="X531" s="98">
        <v>1666</v>
      </c>
      <c r="Y531" s="99">
        <v>46139.702048113424</v>
      </c>
      <c r="Z531" s="100">
        <v>46157</v>
      </c>
      <c r="AA531" s="101"/>
      <c r="AB531" s="101"/>
      <c r="AC531" s="101"/>
      <c r="AD531" s="101"/>
      <c r="AE531" s="102" t="s">
        <v>40</v>
      </c>
      <c r="AF531" s="102" t="s">
        <v>40</v>
      </c>
      <c r="AG531" s="102" t="s">
        <v>40</v>
      </c>
      <c r="AH531" s="102" t="s">
        <v>40</v>
      </c>
      <c r="AI531" s="102" t="s">
        <v>40</v>
      </c>
      <c r="AJ531" s="102" t="s">
        <v>40</v>
      </c>
      <c r="AK531" s="102" t="s">
        <v>40</v>
      </c>
      <c r="AL531" s="101"/>
      <c r="AM531" s="101"/>
      <c r="AN531" s="102" t="s">
        <v>40</v>
      </c>
      <c r="AO531" s="102" t="s">
        <v>40</v>
      </c>
      <c r="AP531" s="102" t="s">
        <v>40</v>
      </c>
      <c r="AQ531" s="102" t="s">
        <v>40</v>
      </c>
      <c r="AR531" s="101"/>
    </row>
    <row r="532" spans="1:44" ht="21">
      <c r="A532" t="str">
        <f>VLOOKUP(Q532,'Rotas x Madrugada'!A:C,2,0)</f>
        <v>L</v>
      </c>
      <c r="B532" t="str">
        <f>VLOOKUP(Q532,'Rotas x Madrugada'!A:C,3,0)</f>
        <v>Não</v>
      </c>
      <c r="D532" s="19">
        <f t="shared" si="16"/>
        <v>46159</v>
      </c>
      <c r="E532" s="19">
        <f>IF(A532="RETIRA",Z532,VLOOKUP(Q532,'Rotas x Madrugada'!A:D,4,0))</f>
        <v>46149</v>
      </c>
      <c r="F532" s="19">
        <f>IF(A532="RETIRA",Z532,Z532+2)</f>
        <v>46159</v>
      </c>
      <c r="G532" s="19" t="str">
        <f>CONCATENATE(U532,"-",V532)</f>
        <v>INC06-TF</v>
      </c>
      <c r="H532" s="19" t="str">
        <f t="shared" ca="1" si="17"/>
        <v>URGENTE</v>
      </c>
      <c r="I532" s="46">
        <f ca="1">Z532-$B$1</f>
        <v>0</v>
      </c>
      <c r="J532" s="46">
        <f>VLOOKUP(G532,'D. Produção'!A:B,2,)</f>
        <v>2</v>
      </c>
      <c r="K532" s="87">
        <v>332410</v>
      </c>
      <c r="L532" s="88" t="s">
        <v>97</v>
      </c>
      <c r="M532" s="87">
        <v>6</v>
      </c>
      <c r="N532" s="87">
        <v>5432021</v>
      </c>
      <c r="O532" s="88" t="s">
        <v>35</v>
      </c>
      <c r="P532" s="88" t="s">
        <v>135</v>
      </c>
      <c r="Q532" s="88" t="s">
        <v>94</v>
      </c>
      <c r="R532" s="89">
        <v>0.78039999999999998</v>
      </c>
      <c r="S532" s="89">
        <v>11.7066</v>
      </c>
      <c r="T532" s="87">
        <v>1</v>
      </c>
      <c r="U532" s="88" t="s">
        <v>185</v>
      </c>
      <c r="V532" s="88" t="s">
        <v>96</v>
      </c>
      <c r="W532" s="90">
        <v>895</v>
      </c>
      <c r="X532" s="90">
        <v>872</v>
      </c>
      <c r="Y532" s="91">
        <v>46139.702048113424</v>
      </c>
      <c r="Z532" s="92">
        <v>46157</v>
      </c>
      <c r="AA532" s="93"/>
      <c r="AB532" s="93"/>
      <c r="AC532" s="93"/>
      <c r="AD532" s="93"/>
      <c r="AE532" s="94" t="s">
        <v>40</v>
      </c>
      <c r="AF532" s="94" t="s">
        <v>40</v>
      </c>
      <c r="AG532" s="94" t="s">
        <v>40</v>
      </c>
      <c r="AH532" s="94" t="s">
        <v>40</v>
      </c>
      <c r="AI532" s="94" t="s">
        <v>40</v>
      </c>
      <c r="AJ532" s="94" t="s">
        <v>40</v>
      </c>
      <c r="AK532" s="94" t="s">
        <v>40</v>
      </c>
      <c r="AL532" s="93"/>
      <c r="AM532" s="93"/>
      <c r="AN532" s="94" t="s">
        <v>40</v>
      </c>
      <c r="AO532" s="94" t="s">
        <v>40</v>
      </c>
      <c r="AP532" s="94" t="s">
        <v>40</v>
      </c>
      <c r="AQ532" s="94" t="s">
        <v>40</v>
      </c>
      <c r="AR532" s="93"/>
    </row>
    <row r="533" spans="1:44" ht="21">
      <c r="A533" t="str">
        <f>VLOOKUP(Q533,'Rotas x Madrugada'!A:C,2,0)</f>
        <v>L</v>
      </c>
      <c r="B533" t="str">
        <f>VLOOKUP(Q533,'Rotas x Madrugada'!A:C,3,0)</f>
        <v>Não</v>
      </c>
      <c r="D533" s="19">
        <f t="shared" si="16"/>
        <v>46159</v>
      </c>
      <c r="E533" s="19">
        <f>IF(A533="RETIRA",Z533,VLOOKUP(Q533,'Rotas x Madrugada'!A:D,4,0))</f>
        <v>46149</v>
      </c>
      <c r="F533" s="19">
        <f>IF(A533="RETIRA",Z533,Z533+2)</f>
        <v>46159</v>
      </c>
      <c r="G533" s="19" t="str">
        <f>CONCATENATE(U533,"-",V533)</f>
        <v>INC06-TF</v>
      </c>
      <c r="H533" s="19" t="str">
        <f t="shared" ca="1" si="17"/>
        <v>URGENTE</v>
      </c>
      <c r="I533" s="46">
        <f ca="1">Z533-$B$1</f>
        <v>0</v>
      </c>
      <c r="J533" s="46">
        <f>VLOOKUP(G533,'D. Produção'!A:B,2,)</f>
        <v>2</v>
      </c>
      <c r="K533" s="95">
        <v>332410</v>
      </c>
      <c r="L533" s="96" t="s">
        <v>98</v>
      </c>
      <c r="M533" s="95">
        <v>7</v>
      </c>
      <c r="N533" s="95">
        <v>5432022</v>
      </c>
      <c r="O533" s="96" t="s">
        <v>35</v>
      </c>
      <c r="P533" s="96" t="s">
        <v>135</v>
      </c>
      <c r="Q533" s="96" t="s">
        <v>94</v>
      </c>
      <c r="R533" s="97">
        <v>0.78039999999999998</v>
      </c>
      <c r="S533" s="97">
        <v>11.7066</v>
      </c>
      <c r="T533" s="95">
        <v>1</v>
      </c>
      <c r="U533" s="96" t="s">
        <v>185</v>
      </c>
      <c r="V533" s="96" t="s">
        <v>96</v>
      </c>
      <c r="W533" s="98">
        <v>895</v>
      </c>
      <c r="X533" s="98">
        <v>872</v>
      </c>
      <c r="Y533" s="99">
        <v>46139.702048113424</v>
      </c>
      <c r="Z533" s="100">
        <v>46157</v>
      </c>
      <c r="AA533" s="101"/>
      <c r="AB533" s="101"/>
      <c r="AC533" s="101"/>
      <c r="AD533" s="101"/>
      <c r="AE533" s="102" t="s">
        <v>40</v>
      </c>
      <c r="AF533" s="102" t="s">
        <v>40</v>
      </c>
      <c r="AG533" s="102" t="s">
        <v>40</v>
      </c>
      <c r="AH533" s="102" t="s">
        <v>40</v>
      </c>
      <c r="AI533" s="102" t="s">
        <v>40</v>
      </c>
      <c r="AJ533" s="102" t="s">
        <v>40</v>
      </c>
      <c r="AK533" s="102" t="s">
        <v>40</v>
      </c>
      <c r="AL533" s="101"/>
      <c r="AM533" s="101"/>
      <c r="AN533" s="102" t="s">
        <v>40</v>
      </c>
      <c r="AO533" s="102" t="s">
        <v>40</v>
      </c>
      <c r="AP533" s="102" t="s">
        <v>40</v>
      </c>
      <c r="AQ533" s="102" t="s">
        <v>40</v>
      </c>
      <c r="AR533" s="101"/>
    </row>
    <row r="534" spans="1:44" ht="21">
      <c r="A534" t="str">
        <f>VLOOKUP(Q534,'Rotas x Madrugada'!A:C,2,0)</f>
        <v>L</v>
      </c>
      <c r="B534" t="str">
        <f>VLOOKUP(Q534,'Rotas x Madrugada'!A:C,3,0)</f>
        <v>Não</v>
      </c>
      <c r="D534" s="19">
        <f t="shared" si="16"/>
        <v>46159</v>
      </c>
      <c r="E534" s="19">
        <f>IF(A534="RETIRA",Z534,VLOOKUP(Q534,'Rotas x Madrugada'!A:D,4,0))</f>
        <v>46149</v>
      </c>
      <c r="F534" s="19">
        <f>IF(A534="RETIRA",Z534,Z534+2)</f>
        <v>46159</v>
      </c>
      <c r="G534" s="19" t="str">
        <f>CONCATENATE(U534,"-",V534)</f>
        <v>INC06-TF</v>
      </c>
      <c r="H534" s="19" t="str">
        <f t="shared" ca="1" si="17"/>
        <v>URGENTE</v>
      </c>
      <c r="I534" s="46">
        <f ca="1">Z534-$B$1</f>
        <v>0</v>
      </c>
      <c r="J534" s="46">
        <f>VLOOKUP(G534,'D. Produção'!A:B,2,)</f>
        <v>2</v>
      </c>
      <c r="K534" s="87">
        <v>332410</v>
      </c>
      <c r="L534" s="88" t="s">
        <v>99</v>
      </c>
      <c r="M534" s="87">
        <v>8</v>
      </c>
      <c r="N534" s="87">
        <v>5432023</v>
      </c>
      <c r="O534" s="88" t="s">
        <v>35</v>
      </c>
      <c r="P534" s="88" t="s">
        <v>135</v>
      </c>
      <c r="Q534" s="88" t="s">
        <v>94</v>
      </c>
      <c r="R534" s="89">
        <v>0.41520000000000001</v>
      </c>
      <c r="S534" s="89">
        <v>6.2271999999999998</v>
      </c>
      <c r="T534" s="87">
        <v>1</v>
      </c>
      <c r="U534" s="88" t="s">
        <v>185</v>
      </c>
      <c r="V534" s="88" t="s">
        <v>96</v>
      </c>
      <c r="W534" s="90">
        <v>950</v>
      </c>
      <c r="X534" s="90">
        <v>437</v>
      </c>
      <c r="Y534" s="91">
        <v>46139.702048113424</v>
      </c>
      <c r="Z534" s="92">
        <v>46157</v>
      </c>
      <c r="AA534" s="93"/>
      <c r="AB534" s="93"/>
      <c r="AC534" s="93"/>
      <c r="AD534" s="93"/>
      <c r="AE534" s="94" t="s">
        <v>40</v>
      </c>
      <c r="AF534" s="94" t="s">
        <v>40</v>
      </c>
      <c r="AG534" s="94" t="s">
        <v>40</v>
      </c>
      <c r="AH534" s="94" t="s">
        <v>40</v>
      </c>
      <c r="AI534" s="94" t="s">
        <v>40</v>
      </c>
      <c r="AJ534" s="94" t="s">
        <v>40</v>
      </c>
      <c r="AK534" s="94" t="s">
        <v>40</v>
      </c>
      <c r="AL534" s="93"/>
      <c r="AM534" s="93"/>
      <c r="AN534" s="94" t="s">
        <v>40</v>
      </c>
      <c r="AO534" s="94" t="s">
        <v>40</v>
      </c>
      <c r="AP534" s="94" t="s">
        <v>40</v>
      </c>
      <c r="AQ534" s="94" t="s">
        <v>40</v>
      </c>
      <c r="AR534" s="93"/>
    </row>
    <row r="535" spans="1:44" ht="21">
      <c r="A535" t="str">
        <f>VLOOKUP(Q535,'Rotas x Madrugada'!A:C,2,0)</f>
        <v>L</v>
      </c>
      <c r="B535" t="str">
        <f>VLOOKUP(Q535,'Rotas x Madrugada'!A:C,3,0)</f>
        <v>Não</v>
      </c>
      <c r="D535" s="19">
        <f t="shared" si="16"/>
        <v>46159</v>
      </c>
      <c r="E535" s="19">
        <f>IF(A535="RETIRA",Z535,VLOOKUP(Q535,'Rotas x Madrugada'!A:D,4,0))</f>
        <v>46149</v>
      </c>
      <c r="F535" s="19">
        <f>IF(A535="RETIRA",Z535,Z535+2)</f>
        <v>46159</v>
      </c>
      <c r="G535" s="19" t="str">
        <f>CONCATENATE(U535,"-",V535)</f>
        <v>INC06-TF</v>
      </c>
      <c r="H535" s="19" t="str">
        <f t="shared" ca="1" si="17"/>
        <v>URGENTE</v>
      </c>
      <c r="I535" s="46">
        <f ca="1">Z535-$B$1</f>
        <v>0</v>
      </c>
      <c r="J535" s="46">
        <f>VLOOKUP(G535,'D. Produção'!A:B,2,)</f>
        <v>2</v>
      </c>
      <c r="K535" s="95">
        <v>332410</v>
      </c>
      <c r="L535" s="96" t="s">
        <v>100</v>
      </c>
      <c r="M535" s="95">
        <v>9</v>
      </c>
      <c r="N535" s="95">
        <v>5432024</v>
      </c>
      <c r="O535" s="96" t="s">
        <v>35</v>
      </c>
      <c r="P535" s="96" t="s">
        <v>135</v>
      </c>
      <c r="Q535" s="96" t="s">
        <v>94</v>
      </c>
      <c r="R535" s="97">
        <v>0.41520000000000001</v>
      </c>
      <c r="S535" s="97">
        <v>6.2271999999999998</v>
      </c>
      <c r="T535" s="95">
        <v>1</v>
      </c>
      <c r="U535" s="96" t="s">
        <v>185</v>
      </c>
      <c r="V535" s="96" t="s">
        <v>96</v>
      </c>
      <c r="W535" s="98">
        <v>950</v>
      </c>
      <c r="X535" s="98">
        <v>437</v>
      </c>
      <c r="Y535" s="99">
        <v>46139.702048113424</v>
      </c>
      <c r="Z535" s="100">
        <v>46157</v>
      </c>
      <c r="AA535" s="101"/>
      <c r="AB535" s="101"/>
      <c r="AC535" s="101"/>
      <c r="AD535" s="101"/>
      <c r="AE535" s="102" t="s">
        <v>40</v>
      </c>
      <c r="AF535" s="102" t="s">
        <v>40</v>
      </c>
      <c r="AG535" s="102" t="s">
        <v>40</v>
      </c>
      <c r="AH535" s="102" t="s">
        <v>40</v>
      </c>
      <c r="AI535" s="102" t="s">
        <v>40</v>
      </c>
      <c r="AJ535" s="102" t="s">
        <v>40</v>
      </c>
      <c r="AK535" s="102" t="s">
        <v>40</v>
      </c>
      <c r="AL535" s="101"/>
      <c r="AM535" s="101"/>
      <c r="AN535" s="102" t="s">
        <v>40</v>
      </c>
      <c r="AO535" s="102" t="s">
        <v>40</v>
      </c>
      <c r="AP535" s="102" t="s">
        <v>40</v>
      </c>
      <c r="AQ535" s="102" t="s">
        <v>40</v>
      </c>
      <c r="AR535" s="101"/>
    </row>
    <row r="536" spans="1:44" ht="21">
      <c r="A536" t="str">
        <f>VLOOKUP(Q536,'Rotas x Madrugada'!A:C,2,0)</f>
        <v>L</v>
      </c>
      <c r="B536" t="str">
        <f>VLOOKUP(Q536,'Rotas x Madrugada'!A:C,3,0)</f>
        <v>Não</v>
      </c>
      <c r="D536" s="19">
        <f t="shared" si="16"/>
        <v>46159</v>
      </c>
      <c r="E536" s="19">
        <f>IF(A536="RETIRA",Z536,VLOOKUP(Q536,'Rotas x Madrugada'!A:D,4,0))</f>
        <v>46149</v>
      </c>
      <c r="F536" s="19">
        <f>IF(A536="RETIRA",Z536,Z536+2)</f>
        <v>46159</v>
      </c>
      <c r="G536" s="19" t="str">
        <f>CONCATENATE(U536,"-",V536)</f>
        <v>INC06-TF</v>
      </c>
      <c r="H536" s="19" t="str">
        <f t="shared" ca="1" si="17"/>
        <v>URGENTE</v>
      </c>
      <c r="I536" s="46">
        <f ca="1">Z536-$B$1</f>
        <v>0</v>
      </c>
      <c r="J536" s="46">
        <f>VLOOKUP(G536,'D. Produção'!A:B,2,)</f>
        <v>2</v>
      </c>
      <c r="K536" s="87">
        <v>332410</v>
      </c>
      <c r="L536" s="88" t="s">
        <v>101</v>
      </c>
      <c r="M536" s="87">
        <v>10</v>
      </c>
      <c r="N536" s="87">
        <v>5432025</v>
      </c>
      <c r="O536" s="88" t="s">
        <v>35</v>
      </c>
      <c r="P536" s="88" t="s">
        <v>135</v>
      </c>
      <c r="Q536" s="88" t="s">
        <v>94</v>
      </c>
      <c r="R536" s="89">
        <v>0.24099999999999999</v>
      </c>
      <c r="S536" s="89">
        <v>3.6154999999999999</v>
      </c>
      <c r="T536" s="87">
        <v>1</v>
      </c>
      <c r="U536" s="88" t="s">
        <v>185</v>
      </c>
      <c r="V536" s="88" t="s">
        <v>96</v>
      </c>
      <c r="W536" s="90">
        <v>498</v>
      </c>
      <c r="X536" s="90">
        <v>484</v>
      </c>
      <c r="Y536" s="91">
        <v>46139.702048113424</v>
      </c>
      <c r="Z536" s="92">
        <v>46157</v>
      </c>
      <c r="AA536" s="93"/>
      <c r="AB536" s="93"/>
      <c r="AC536" s="93"/>
      <c r="AD536" s="93"/>
      <c r="AE536" s="94" t="s">
        <v>40</v>
      </c>
      <c r="AF536" s="94" t="s">
        <v>40</v>
      </c>
      <c r="AG536" s="94" t="s">
        <v>40</v>
      </c>
      <c r="AH536" s="94" t="s">
        <v>40</v>
      </c>
      <c r="AI536" s="94" t="s">
        <v>40</v>
      </c>
      <c r="AJ536" s="94" t="s">
        <v>40</v>
      </c>
      <c r="AK536" s="94" t="s">
        <v>40</v>
      </c>
      <c r="AL536" s="93"/>
      <c r="AM536" s="93"/>
      <c r="AN536" s="94" t="s">
        <v>40</v>
      </c>
      <c r="AO536" s="94" t="s">
        <v>40</v>
      </c>
      <c r="AP536" s="94" t="s">
        <v>40</v>
      </c>
      <c r="AQ536" s="94" t="s">
        <v>40</v>
      </c>
      <c r="AR536" s="93"/>
    </row>
    <row r="537" spans="1:44" ht="21">
      <c r="A537" t="str">
        <f>VLOOKUP(Q537,'Rotas x Madrugada'!A:C,2,0)</f>
        <v>L</v>
      </c>
      <c r="B537" t="str">
        <f>VLOOKUP(Q537,'Rotas x Madrugada'!A:C,3,0)</f>
        <v>Não</v>
      </c>
      <c r="D537" s="19">
        <f t="shared" si="16"/>
        <v>46159</v>
      </c>
      <c r="E537" s="19">
        <f>IF(A537="RETIRA",Z537,VLOOKUP(Q537,'Rotas x Madrugada'!A:D,4,0))</f>
        <v>46149</v>
      </c>
      <c r="F537" s="19">
        <f>IF(A537="RETIRA",Z537,Z537+2)</f>
        <v>46159</v>
      </c>
      <c r="G537" s="19" t="str">
        <f>CONCATENATE(U537,"-",V537)</f>
        <v>INC06-TF</v>
      </c>
      <c r="H537" s="19" t="str">
        <f t="shared" ca="1" si="17"/>
        <v>URGENTE</v>
      </c>
      <c r="I537" s="46">
        <f ca="1">Z537-$B$1</f>
        <v>0</v>
      </c>
      <c r="J537" s="46">
        <f>VLOOKUP(G537,'D. Produção'!A:B,2,)</f>
        <v>2</v>
      </c>
      <c r="K537" s="95">
        <v>332410</v>
      </c>
      <c r="L537" s="96" t="s">
        <v>102</v>
      </c>
      <c r="M537" s="95">
        <v>11</v>
      </c>
      <c r="N537" s="95">
        <v>5432026</v>
      </c>
      <c r="O537" s="96" t="s">
        <v>35</v>
      </c>
      <c r="P537" s="96" t="s">
        <v>135</v>
      </c>
      <c r="Q537" s="96" t="s">
        <v>94</v>
      </c>
      <c r="R537" s="97">
        <v>0.24099999999999999</v>
      </c>
      <c r="S537" s="97">
        <v>3.6154999999999999</v>
      </c>
      <c r="T537" s="95">
        <v>1</v>
      </c>
      <c r="U537" s="96" t="s">
        <v>185</v>
      </c>
      <c r="V537" s="96" t="s">
        <v>96</v>
      </c>
      <c r="W537" s="98">
        <v>498</v>
      </c>
      <c r="X537" s="98">
        <v>484</v>
      </c>
      <c r="Y537" s="99">
        <v>46139.702048113424</v>
      </c>
      <c r="Z537" s="100">
        <v>46157</v>
      </c>
      <c r="AA537" s="101"/>
      <c r="AB537" s="101"/>
      <c r="AC537" s="101"/>
      <c r="AD537" s="101"/>
      <c r="AE537" s="102" t="s">
        <v>40</v>
      </c>
      <c r="AF537" s="102" t="s">
        <v>40</v>
      </c>
      <c r="AG537" s="102" t="s">
        <v>40</v>
      </c>
      <c r="AH537" s="102" t="s">
        <v>40</v>
      </c>
      <c r="AI537" s="102" t="s">
        <v>40</v>
      </c>
      <c r="AJ537" s="102" t="s">
        <v>40</v>
      </c>
      <c r="AK537" s="102" t="s">
        <v>40</v>
      </c>
      <c r="AL537" s="101"/>
      <c r="AM537" s="101"/>
      <c r="AN537" s="102" t="s">
        <v>40</v>
      </c>
      <c r="AO537" s="102" t="s">
        <v>40</v>
      </c>
      <c r="AP537" s="102" t="s">
        <v>40</v>
      </c>
      <c r="AQ537" s="102" t="s">
        <v>40</v>
      </c>
      <c r="AR537" s="101"/>
    </row>
    <row r="538" spans="1:44" ht="21">
      <c r="A538" t="str">
        <f>VLOOKUP(Q538,'Rotas x Madrugada'!A:C,2,0)</f>
        <v>L</v>
      </c>
      <c r="B538" t="str">
        <f>VLOOKUP(Q538,'Rotas x Madrugada'!A:C,3,0)</f>
        <v>Não</v>
      </c>
      <c r="D538" s="19">
        <f t="shared" si="16"/>
        <v>46159</v>
      </c>
      <c r="E538" s="19">
        <f>IF(A538="RETIRA",Z538,VLOOKUP(Q538,'Rotas x Madrugada'!A:D,4,0))</f>
        <v>46149</v>
      </c>
      <c r="F538" s="19">
        <f>IF(A538="RETIRA",Z538,Z538+2)</f>
        <v>46159</v>
      </c>
      <c r="G538" s="19" t="str">
        <f>CONCATENATE(U538,"-",V538)</f>
        <v>INC06-TF</v>
      </c>
      <c r="H538" s="19" t="str">
        <f t="shared" ca="1" si="17"/>
        <v>URGENTE</v>
      </c>
      <c r="I538" s="46">
        <f ca="1">Z538-$B$1</f>
        <v>0</v>
      </c>
      <c r="J538" s="46">
        <f>VLOOKUP(G538,'D. Produção'!A:B,2,)</f>
        <v>2</v>
      </c>
      <c r="K538" s="87">
        <v>332410</v>
      </c>
      <c r="L538" s="88" t="s">
        <v>103</v>
      </c>
      <c r="M538" s="87">
        <v>12</v>
      </c>
      <c r="N538" s="87">
        <v>5432027</v>
      </c>
      <c r="O538" s="88" t="s">
        <v>35</v>
      </c>
      <c r="P538" s="88" t="s">
        <v>135</v>
      </c>
      <c r="Q538" s="88" t="s">
        <v>94</v>
      </c>
      <c r="R538" s="89">
        <v>0.67849999999999999</v>
      </c>
      <c r="S538" s="89">
        <v>10.1776</v>
      </c>
      <c r="T538" s="87">
        <v>1</v>
      </c>
      <c r="U538" s="88" t="s">
        <v>185</v>
      </c>
      <c r="V538" s="88" t="s">
        <v>96</v>
      </c>
      <c r="W538" s="90">
        <v>779</v>
      </c>
      <c r="X538" s="90">
        <v>871</v>
      </c>
      <c r="Y538" s="91">
        <v>46139.702048113424</v>
      </c>
      <c r="Z538" s="92">
        <v>46157</v>
      </c>
      <c r="AA538" s="93"/>
      <c r="AB538" s="93"/>
      <c r="AC538" s="93"/>
      <c r="AD538" s="93"/>
      <c r="AE538" s="94" t="s">
        <v>40</v>
      </c>
      <c r="AF538" s="94" t="s">
        <v>40</v>
      </c>
      <c r="AG538" s="94" t="s">
        <v>40</v>
      </c>
      <c r="AH538" s="94" t="s">
        <v>40</v>
      </c>
      <c r="AI538" s="94" t="s">
        <v>40</v>
      </c>
      <c r="AJ538" s="94" t="s">
        <v>40</v>
      </c>
      <c r="AK538" s="94" t="s">
        <v>40</v>
      </c>
      <c r="AL538" s="93"/>
      <c r="AM538" s="93"/>
      <c r="AN538" s="94" t="s">
        <v>40</v>
      </c>
      <c r="AO538" s="94" t="s">
        <v>40</v>
      </c>
      <c r="AP538" s="94" t="s">
        <v>40</v>
      </c>
      <c r="AQ538" s="94" t="s">
        <v>40</v>
      </c>
      <c r="AR538" s="93"/>
    </row>
    <row r="539" spans="1:44" ht="21">
      <c r="A539" t="str">
        <f>VLOOKUP(Q539,'Rotas x Madrugada'!A:C,2,0)</f>
        <v>L</v>
      </c>
      <c r="B539" t="str">
        <f>VLOOKUP(Q539,'Rotas x Madrugada'!A:C,3,0)</f>
        <v>Não</v>
      </c>
      <c r="D539" s="19">
        <f t="shared" si="16"/>
        <v>46159</v>
      </c>
      <c r="E539" s="19">
        <f>IF(A539="RETIRA",Z539,VLOOKUP(Q539,'Rotas x Madrugada'!A:D,4,0))</f>
        <v>46149</v>
      </c>
      <c r="F539" s="19">
        <f>IF(A539="RETIRA",Z539,Z539+2)</f>
        <v>46159</v>
      </c>
      <c r="G539" s="19" t="str">
        <f>CONCATENATE(U539,"-",V539)</f>
        <v>INC06-TF</v>
      </c>
      <c r="H539" s="19" t="str">
        <f t="shared" ca="1" si="17"/>
        <v>URGENTE</v>
      </c>
      <c r="I539" s="46">
        <f ca="1">Z539-$B$1</f>
        <v>0</v>
      </c>
      <c r="J539" s="46">
        <f>VLOOKUP(G539,'D. Produção'!A:B,2,)</f>
        <v>2</v>
      </c>
      <c r="K539" s="95">
        <v>332410</v>
      </c>
      <c r="L539" s="96" t="s">
        <v>104</v>
      </c>
      <c r="M539" s="95">
        <v>13</v>
      </c>
      <c r="N539" s="95">
        <v>5432028</v>
      </c>
      <c r="O539" s="96" t="s">
        <v>35</v>
      </c>
      <c r="P539" s="96" t="s">
        <v>135</v>
      </c>
      <c r="Q539" s="96" t="s">
        <v>94</v>
      </c>
      <c r="R539" s="97">
        <v>0.67849999999999999</v>
      </c>
      <c r="S539" s="97">
        <v>10.1776</v>
      </c>
      <c r="T539" s="95">
        <v>1</v>
      </c>
      <c r="U539" s="96" t="s">
        <v>185</v>
      </c>
      <c r="V539" s="96" t="s">
        <v>96</v>
      </c>
      <c r="W539" s="98">
        <v>779</v>
      </c>
      <c r="X539" s="98">
        <v>871</v>
      </c>
      <c r="Y539" s="99">
        <v>46139.702048113424</v>
      </c>
      <c r="Z539" s="100">
        <v>46157</v>
      </c>
      <c r="AA539" s="101"/>
      <c r="AB539" s="101"/>
      <c r="AC539" s="101"/>
      <c r="AD539" s="101"/>
      <c r="AE539" s="102" t="s">
        <v>40</v>
      </c>
      <c r="AF539" s="102" t="s">
        <v>40</v>
      </c>
      <c r="AG539" s="102" t="s">
        <v>40</v>
      </c>
      <c r="AH539" s="102" t="s">
        <v>40</v>
      </c>
      <c r="AI539" s="102" t="s">
        <v>40</v>
      </c>
      <c r="AJ539" s="102" t="s">
        <v>40</v>
      </c>
      <c r="AK539" s="102" t="s">
        <v>40</v>
      </c>
      <c r="AL539" s="101"/>
      <c r="AM539" s="101"/>
      <c r="AN539" s="102" t="s">
        <v>40</v>
      </c>
      <c r="AO539" s="102" t="s">
        <v>40</v>
      </c>
      <c r="AP539" s="102" t="s">
        <v>40</v>
      </c>
      <c r="AQ539" s="102" t="s">
        <v>40</v>
      </c>
      <c r="AR539" s="101"/>
    </row>
    <row r="540" spans="1:44" ht="21">
      <c r="A540" t="str">
        <f>VLOOKUP(Q540,'Rotas x Madrugada'!A:C,2,0)</f>
        <v>L</v>
      </c>
      <c r="B540" t="str">
        <f>VLOOKUP(Q540,'Rotas x Madrugada'!A:C,3,0)</f>
        <v>Não</v>
      </c>
      <c r="D540" s="19">
        <f t="shared" si="16"/>
        <v>46159</v>
      </c>
      <c r="E540" s="19">
        <f>IF(A540="RETIRA",Z540,VLOOKUP(Q540,'Rotas x Madrugada'!A:D,4,0))</f>
        <v>46149</v>
      </c>
      <c r="F540" s="19">
        <f>IF(A540="RETIRA",Z540,Z540+2)</f>
        <v>46159</v>
      </c>
      <c r="G540" s="19" t="str">
        <f>CONCATENATE(U540,"-",V540)</f>
        <v>INC06-TF</v>
      </c>
      <c r="H540" s="19" t="str">
        <f t="shared" ca="1" si="17"/>
        <v>URGENTE</v>
      </c>
      <c r="I540" s="46">
        <f ca="1">Z540-$B$1</f>
        <v>0</v>
      </c>
      <c r="J540" s="46">
        <f>VLOOKUP(G540,'D. Produção'!A:B,2,)</f>
        <v>2</v>
      </c>
      <c r="K540" s="87">
        <v>332410</v>
      </c>
      <c r="L540" s="88" t="s">
        <v>105</v>
      </c>
      <c r="M540" s="87">
        <v>14</v>
      </c>
      <c r="N540" s="87">
        <v>5432029</v>
      </c>
      <c r="O540" s="88" t="s">
        <v>35</v>
      </c>
      <c r="P540" s="88" t="s">
        <v>135</v>
      </c>
      <c r="Q540" s="88" t="s">
        <v>94</v>
      </c>
      <c r="R540" s="89">
        <v>0.36449999999999999</v>
      </c>
      <c r="S540" s="89">
        <v>5.4668999999999999</v>
      </c>
      <c r="T540" s="87">
        <v>1</v>
      </c>
      <c r="U540" s="88" t="s">
        <v>185</v>
      </c>
      <c r="V540" s="88" t="s">
        <v>96</v>
      </c>
      <c r="W540" s="90">
        <v>834</v>
      </c>
      <c r="X540" s="90">
        <v>437</v>
      </c>
      <c r="Y540" s="91">
        <v>46139.702048113424</v>
      </c>
      <c r="Z540" s="92">
        <v>46157</v>
      </c>
      <c r="AA540" s="93"/>
      <c r="AB540" s="93"/>
      <c r="AC540" s="93"/>
      <c r="AD540" s="93"/>
      <c r="AE540" s="94" t="s">
        <v>40</v>
      </c>
      <c r="AF540" s="94" t="s">
        <v>40</v>
      </c>
      <c r="AG540" s="94" t="s">
        <v>40</v>
      </c>
      <c r="AH540" s="94" t="s">
        <v>40</v>
      </c>
      <c r="AI540" s="94" t="s">
        <v>40</v>
      </c>
      <c r="AJ540" s="94" t="s">
        <v>40</v>
      </c>
      <c r="AK540" s="94" t="s">
        <v>40</v>
      </c>
      <c r="AL540" s="93"/>
      <c r="AM540" s="93"/>
      <c r="AN540" s="94" t="s">
        <v>40</v>
      </c>
      <c r="AO540" s="94" t="s">
        <v>40</v>
      </c>
      <c r="AP540" s="94" t="s">
        <v>40</v>
      </c>
      <c r="AQ540" s="94" t="s">
        <v>40</v>
      </c>
      <c r="AR540" s="93"/>
    </row>
    <row r="541" spans="1:44" ht="21">
      <c r="A541" t="str">
        <f>VLOOKUP(Q541,'Rotas x Madrugada'!A:C,2,0)</f>
        <v>L</v>
      </c>
      <c r="B541" t="str">
        <f>VLOOKUP(Q541,'Rotas x Madrugada'!A:C,3,0)</f>
        <v>Não</v>
      </c>
      <c r="D541" s="19">
        <f t="shared" si="16"/>
        <v>46159</v>
      </c>
      <c r="E541" s="19">
        <f>IF(A541="RETIRA",Z541,VLOOKUP(Q541,'Rotas x Madrugada'!A:D,4,0))</f>
        <v>46149</v>
      </c>
      <c r="F541" s="19">
        <f>IF(A541="RETIRA",Z541,Z541+2)</f>
        <v>46159</v>
      </c>
      <c r="G541" s="19" t="str">
        <f>CONCATENATE(U541,"-",V541)</f>
        <v>INC06-TF</v>
      </c>
      <c r="H541" s="19" t="str">
        <f t="shared" ca="1" si="17"/>
        <v>URGENTE</v>
      </c>
      <c r="I541" s="46">
        <f ca="1">Z541-$B$1</f>
        <v>0</v>
      </c>
      <c r="J541" s="46">
        <f>VLOOKUP(G541,'D. Produção'!A:B,2,)</f>
        <v>2</v>
      </c>
      <c r="K541" s="95">
        <v>332410</v>
      </c>
      <c r="L541" s="96" t="s">
        <v>106</v>
      </c>
      <c r="M541" s="95">
        <v>15</v>
      </c>
      <c r="N541" s="95">
        <v>5432030</v>
      </c>
      <c r="O541" s="96" t="s">
        <v>35</v>
      </c>
      <c r="P541" s="96" t="s">
        <v>135</v>
      </c>
      <c r="Q541" s="96" t="s">
        <v>94</v>
      </c>
      <c r="R541" s="97">
        <v>0.36449999999999999</v>
      </c>
      <c r="S541" s="97">
        <v>5.4668999999999999</v>
      </c>
      <c r="T541" s="95">
        <v>1</v>
      </c>
      <c r="U541" s="96" t="s">
        <v>185</v>
      </c>
      <c r="V541" s="96" t="s">
        <v>96</v>
      </c>
      <c r="W541" s="98">
        <v>834</v>
      </c>
      <c r="X541" s="98">
        <v>437</v>
      </c>
      <c r="Y541" s="99">
        <v>46139.702048113424</v>
      </c>
      <c r="Z541" s="100">
        <v>46157</v>
      </c>
      <c r="AA541" s="101"/>
      <c r="AB541" s="101"/>
      <c r="AC541" s="101"/>
      <c r="AD541" s="101"/>
      <c r="AE541" s="102" t="s">
        <v>40</v>
      </c>
      <c r="AF541" s="102" t="s">
        <v>40</v>
      </c>
      <c r="AG541" s="102" t="s">
        <v>40</v>
      </c>
      <c r="AH541" s="102" t="s">
        <v>40</v>
      </c>
      <c r="AI541" s="102" t="s">
        <v>40</v>
      </c>
      <c r="AJ541" s="102" t="s">
        <v>40</v>
      </c>
      <c r="AK541" s="102" t="s">
        <v>40</v>
      </c>
      <c r="AL541" s="101"/>
      <c r="AM541" s="101"/>
      <c r="AN541" s="102" t="s">
        <v>40</v>
      </c>
      <c r="AO541" s="102" t="s">
        <v>40</v>
      </c>
      <c r="AP541" s="102" t="s">
        <v>40</v>
      </c>
      <c r="AQ541" s="102" t="s">
        <v>40</v>
      </c>
      <c r="AR541" s="101"/>
    </row>
    <row r="542" spans="1:44" ht="21">
      <c r="A542" t="str">
        <f>VLOOKUP(Q542,'Rotas x Madrugada'!A:C,2,0)</f>
        <v>L</v>
      </c>
      <c r="B542" t="str">
        <f>VLOOKUP(Q542,'Rotas x Madrugada'!A:C,3,0)</f>
        <v>Não</v>
      </c>
      <c r="D542" s="19">
        <f t="shared" si="16"/>
        <v>46159</v>
      </c>
      <c r="E542" s="19">
        <f>IF(A542="RETIRA",Z542,VLOOKUP(Q542,'Rotas x Madrugada'!A:D,4,0))</f>
        <v>46149</v>
      </c>
      <c r="F542" s="19">
        <f>IF(A542="RETIRA",Z542,Z542+2)</f>
        <v>46159</v>
      </c>
      <c r="G542" s="19" t="str">
        <f>CONCATENATE(U542,"-",V542)</f>
        <v>INC06-TF</v>
      </c>
      <c r="H542" s="19" t="str">
        <f t="shared" ca="1" si="17"/>
        <v>URGENTE</v>
      </c>
      <c r="I542" s="46">
        <f ca="1">Z542-$B$1</f>
        <v>0</v>
      </c>
      <c r="J542" s="46">
        <f>VLOOKUP(G542,'D. Produção'!A:B,2,)</f>
        <v>2</v>
      </c>
      <c r="K542" s="87">
        <v>332410</v>
      </c>
      <c r="L542" s="88" t="s">
        <v>107</v>
      </c>
      <c r="M542" s="87">
        <v>16</v>
      </c>
      <c r="N542" s="87">
        <v>5432031</v>
      </c>
      <c r="O542" s="88" t="s">
        <v>35</v>
      </c>
      <c r="P542" s="88" t="s">
        <v>135</v>
      </c>
      <c r="Q542" s="88" t="s">
        <v>94</v>
      </c>
      <c r="R542" s="89">
        <v>1.7451000000000001</v>
      </c>
      <c r="S542" s="89">
        <v>26.176600000000001</v>
      </c>
      <c r="T542" s="87">
        <v>1</v>
      </c>
      <c r="U542" s="88" t="s">
        <v>185</v>
      </c>
      <c r="V542" s="88" t="s">
        <v>96</v>
      </c>
      <c r="W542" s="90">
        <v>822</v>
      </c>
      <c r="X542" s="90">
        <v>2123</v>
      </c>
      <c r="Y542" s="91">
        <v>46139.702048113424</v>
      </c>
      <c r="Z542" s="92">
        <v>46157</v>
      </c>
      <c r="AA542" s="93"/>
      <c r="AB542" s="93"/>
      <c r="AC542" s="93"/>
      <c r="AD542" s="93"/>
      <c r="AE542" s="94" t="s">
        <v>40</v>
      </c>
      <c r="AF542" s="94" t="s">
        <v>40</v>
      </c>
      <c r="AG542" s="94" t="s">
        <v>40</v>
      </c>
      <c r="AH542" s="94" t="s">
        <v>40</v>
      </c>
      <c r="AI542" s="94" t="s">
        <v>40</v>
      </c>
      <c r="AJ542" s="94" t="s">
        <v>40</v>
      </c>
      <c r="AK542" s="94" t="s">
        <v>40</v>
      </c>
      <c r="AL542" s="93"/>
      <c r="AM542" s="93"/>
      <c r="AN542" s="94" t="s">
        <v>40</v>
      </c>
      <c r="AO542" s="94" t="s">
        <v>40</v>
      </c>
      <c r="AP542" s="94" t="s">
        <v>40</v>
      </c>
      <c r="AQ542" s="94" t="s">
        <v>40</v>
      </c>
      <c r="AR542" s="93"/>
    </row>
    <row r="543" spans="1:44" ht="21">
      <c r="A543" t="str">
        <f>VLOOKUP(Q543,'Rotas x Madrugada'!A:C,2,0)</f>
        <v>L</v>
      </c>
      <c r="B543" t="str">
        <f>VLOOKUP(Q543,'Rotas x Madrugada'!A:C,3,0)</f>
        <v>Não</v>
      </c>
      <c r="D543" s="19">
        <f t="shared" si="16"/>
        <v>46159</v>
      </c>
      <c r="E543" s="19">
        <f>IF(A543="RETIRA",Z543,VLOOKUP(Q543,'Rotas x Madrugada'!A:D,4,0))</f>
        <v>46149</v>
      </c>
      <c r="F543" s="19">
        <f>IF(A543="RETIRA",Z543,Z543+2)</f>
        <v>46159</v>
      </c>
      <c r="G543" s="19" t="str">
        <f>CONCATENATE(U543,"-",V543)</f>
        <v>INC06-TF</v>
      </c>
      <c r="H543" s="19" t="str">
        <f t="shared" ca="1" si="17"/>
        <v>URGENTE</v>
      </c>
      <c r="I543" s="46">
        <f ca="1">Z543-$B$1</f>
        <v>0</v>
      </c>
      <c r="J543" s="46">
        <f>VLOOKUP(G543,'D. Produção'!A:B,2,)</f>
        <v>2</v>
      </c>
      <c r="K543" s="95">
        <v>332410</v>
      </c>
      <c r="L543" s="96" t="s">
        <v>108</v>
      </c>
      <c r="M543" s="95">
        <v>17</v>
      </c>
      <c r="N543" s="95">
        <v>5432032</v>
      </c>
      <c r="O543" s="96" t="s">
        <v>35</v>
      </c>
      <c r="P543" s="96" t="s">
        <v>135</v>
      </c>
      <c r="Q543" s="96" t="s">
        <v>94</v>
      </c>
      <c r="R543" s="97">
        <v>1.1475</v>
      </c>
      <c r="S543" s="97">
        <v>17.212</v>
      </c>
      <c r="T543" s="95">
        <v>1</v>
      </c>
      <c r="U543" s="96" t="s">
        <v>185</v>
      </c>
      <c r="V543" s="96" t="s">
        <v>96</v>
      </c>
      <c r="W543" s="98">
        <v>779</v>
      </c>
      <c r="X543" s="98">
        <v>1473</v>
      </c>
      <c r="Y543" s="99">
        <v>46139.702048113424</v>
      </c>
      <c r="Z543" s="100">
        <v>46157</v>
      </c>
      <c r="AA543" s="101"/>
      <c r="AB543" s="101"/>
      <c r="AC543" s="101"/>
      <c r="AD543" s="101"/>
      <c r="AE543" s="102" t="s">
        <v>40</v>
      </c>
      <c r="AF543" s="102" t="s">
        <v>40</v>
      </c>
      <c r="AG543" s="102" t="s">
        <v>40</v>
      </c>
      <c r="AH543" s="102" t="s">
        <v>40</v>
      </c>
      <c r="AI543" s="102" t="s">
        <v>40</v>
      </c>
      <c r="AJ543" s="102" t="s">
        <v>40</v>
      </c>
      <c r="AK543" s="102" t="s">
        <v>40</v>
      </c>
      <c r="AL543" s="101"/>
      <c r="AM543" s="101"/>
      <c r="AN543" s="102" t="s">
        <v>40</v>
      </c>
      <c r="AO543" s="102" t="s">
        <v>40</v>
      </c>
      <c r="AP543" s="102" t="s">
        <v>40</v>
      </c>
      <c r="AQ543" s="102" t="s">
        <v>40</v>
      </c>
      <c r="AR543" s="101"/>
    </row>
    <row r="544" spans="1:44" ht="21">
      <c r="A544" t="str">
        <f>VLOOKUP(Q544,'Rotas x Madrugada'!A:C,2,0)</f>
        <v>L</v>
      </c>
      <c r="B544" t="str">
        <f>VLOOKUP(Q544,'Rotas x Madrugada'!A:C,3,0)</f>
        <v>Não</v>
      </c>
      <c r="D544" s="19">
        <f t="shared" si="16"/>
        <v>46159</v>
      </c>
      <c r="E544" s="19">
        <f>IF(A544="RETIRA",Z544,VLOOKUP(Q544,'Rotas x Madrugada'!A:D,4,0))</f>
        <v>46149</v>
      </c>
      <c r="F544" s="19">
        <f>IF(A544="RETIRA",Z544,Z544+2)</f>
        <v>46159</v>
      </c>
      <c r="G544" s="19" t="str">
        <f>CONCATENATE(U544,"-",V544)</f>
        <v>INC06-TF</v>
      </c>
      <c r="H544" s="19" t="str">
        <f t="shared" ca="1" si="17"/>
        <v>URGENTE</v>
      </c>
      <c r="I544" s="46">
        <f ca="1">Z544-$B$1</f>
        <v>0</v>
      </c>
      <c r="J544" s="46">
        <f>VLOOKUP(G544,'D. Produção'!A:B,2,)</f>
        <v>2</v>
      </c>
      <c r="K544" s="87">
        <v>332410</v>
      </c>
      <c r="L544" s="88" t="s">
        <v>109</v>
      </c>
      <c r="M544" s="87">
        <v>18</v>
      </c>
      <c r="N544" s="87">
        <v>5432033</v>
      </c>
      <c r="O544" s="88" t="s">
        <v>35</v>
      </c>
      <c r="P544" s="88" t="s">
        <v>135</v>
      </c>
      <c r="Q544" s="88" t="s">
        <v>94</v>
      </c>
      <c r="R544" s="89">
        <v>1.1475</v>
      </c>
      <c r="S544" s="89">
        <v>17.212</v>
      </c>
      <c r="T544" s="87">
        <v>1</v>
      </c>
      <c r="U544" s="88" t="s">
        <v>185</v>
      </c>
      <c r="V544" s="88" t="s">
        <v>96</v>
      </c>
      <c r="W544" s="90">
        <v>779</v>
      </c>
      <c r="X544" s="90">
        <v>1473</v>
      </c>
      <c r="Y544" s="91">
        <v>46139.702048113424</v>
      </c>
      <c r="Z544" s="92">
        <v>46157</v>
      </c>
      <c r="AA544" s="93"/>
      <c r="AB544" s="93"/>
      <c r="AC544" s="93"/>
      <c r="AD544" s="93"/>
      <c r="AE544" s="94" t="s">
        <v>40</v>
      </c>
      <c r="AF544" s="94" t="s">
        <v>40</v>
      </c>
      <c r="AG544" s="94" t="s">
        <v>40</v>
      </c>
      <c r="AH544" s="94" t="s">
        <v>40</v>
      </c>
      <c r="AI544" s="94" t="s">
        <v>40</v>
      </c>
      <c r="AJ544" s="94" t="s">
        <v>40</v>
      </c>
      <c r="AK544" s="94" t="s">
        <v>40</v>
      </c>
      <c r="AL544" s="93"/>
      <c r="AM544" s="93"/>
      <c r="AN544" s="94" t="s">
        <v>40</v>
      </c>
      <c r="AO544" s="94" t="s">
        <v>40</v>
      </c>
      <c r="AP544" s="94" t="s">
        <v>40</v>
      </c>
      <c r="AQ544" s="94" t="s">
        <v>40</v>
      </c>
      <c r="AR544" s="93"/>
    </row>
    <row r="545" spans="1:44" ht="21">
      <c r="A545" t="str">
        <f>VLOOKUP(Q545,'Rotas x Madrugada'!A:C,2,0)</f>
        <v>L</v>
      </c>
      <c r="B545" t="str">
        <f>VLOOKUP(Q545,'Rotas x Madrugada'!A:C,3,0)</f>
        <v>Não</v>
      </c>
      <c r="D545" s="19">
        <f t="shared" si="16"/>
        <v>46159</v>
      </c>
      <c r="E545" s="19">
        <f>IF(A545="RETIRA",Z545,VLOOKUP(Q545,'Rotas x Madrugada'!A:D,4,0))</f>
        <v>46149</v>
      </c>
      <c r="F545" s="19">
        <f>IF(A545="RETIRA",Z545,Z545+2)</f>
        <v>46159</v>
      </c>
      <c r="G545" s="19" t="str">
        <f>CONCATENATE(U545,"-",V545)</f>
        <v>INC06-TF</v>
      </c>
      <c r="H545" s="19" t="str">
        <f t="shared" ca="1" si="17"/>
        <v>URGENTE</v>
      </c>
      <c r="I545" s="46">
        <f ca="1">Z545-$B$1</f>
        <v>0</v>
      </c>
      <c r="J545" s="46">
        <f>VLOOKUP(G545,'D. Produção'!A:B,2,)</f>
        <v>2</v>
      </c>
      <c r="K545" s="95">
        <v>332410</v>
      </c>
      <c r="L545" s="96" t="s">
        <v>111</v>
      </c>
      <c r="M545" s="95">
        <v>20</v>
      </c>
      <c r="N545" s="95">
        <v>5432035</v>
      </c>
      <c r="O545" s="96" t="s">
        <v>35</v>
      </c>
      <c r="P545" s="96" t="s">
        <v>135</v>
      </c>
      <c r="Q545" s="96" t="s">
        <v>94</v>
      </c>
      <c r="R545" s="97">
        <v>0.55640000000000001</v>
      </c>
      <c r="S545" s="97">
        <v>8.3461999999999996</v>
      </c>
      <c r="T545" s="95">
        <v>1</v>
      </c>
      <c r="U545" s="96" t="s">
        <v>185</v>
      </c>
      <c r="V545" s="96" t="s">
        <v>96</v>
      </c>
      <c r="W545" s="98">
        <v>378</v>
      </c>
      <c r="X545" s="98">
        <v>1472</v>
      </c>
      <c r="Y545" s="99">
        <v>46139.702048113424</v>
      </c>
      <c r="Z545" s="100">
        <v>46157</v>
      </c>
      <c r="AA545" s="101"/>
      <c r="AB545" s="101"/>
      <c r="AC545" s="101"/>
      <c r="AD545" s="101"/>
      <c r="AE545" s="102" t="s">
        <v>40</v>
      </c>
      <c r="AF545" s="102" t="s">
        <v>40</v>
      </c>
      <c r="AG545" s="102" t="s">
        <v>40</v>
      </c>
      <c r="AH545" s="102" t="s">
        <v>40</v>
      </c>
      <c r="AI545" s="102" t="s">
        <v>40</v>
      </c>
      <c r="AJ545" s="102" t="s">
        <v>40</v>
      </c>
      <c r="AK545" s="102" t="s">
        <v>40</v>
      </c>
      <c r="AL545" s="101"/>
      <c r="AM545" s="101"/>
      <c r="AN545" s="102" t="s">
        <v>40</v>
      </c>
      <c r="AO545" s="102" t="s">
        <v>40</v>
      </c>
      <c r="AP545" s="102" t="s">
        <v>40</v>
      </c>
      <c r="AQ545" s="102" t="s">
        <v>40</v>
      </c>
      <c r="AR545" s="101"/>
    </row>
    <row r="546" spans="1:44" ht="21">
      <c r="A546" t="str">
        <f>VLOOKUP(Q546,'Rotas x Madrugada'!A:C,2,0)</f>
        <v>L</v>
      </c>
      <c r="B546" t="str">
        <f>VLOOKUP(Q546,'Rotas x Madrugada'!A:C,3,0)</f>
        <v>Não</v>
      </c>
      <c r="D546" s="19">
        <f t="shared" si="16"/>
        <v>46159</v>
      </c>
      <c r="E546" s="19">
        <f>IF(A546="RETIRA",Z546,VLOOKUP(Q546,'Rotas x Madrugada'!A:D,4,0))</f>
        <v>46149</v>
      </c>
      <c r="F546" s="19">
        <f>IF(A546="RETIRA",Z546,Z546+2)</f>
        <v>46159</v>
      </c>
      <c r="G546" s="19" t="str">
        <f>CONCATENATE(U546,"-",V546)</f>
        <v>INC06-TF</v>
      </c>
      <c r="H546" s="19" t="str">
        <f t="shared" ca="1" si="17"/>
        <v>URGENTE</v>
      </c>
      <c r="I546" s="46">
        <f ca="1">Z546-$B$1</f>
        <v>0</v>
      </c>
      <c r="J546" s="46">
        <f>VLOOKUP(G546,'D. Produção'!A:B,2,)</f>
        <v>2</v>
      </c>
      <c r="K546" s="87">
        <v>332410</v>
      </c>
      <c r="L546" s="88" t="s">
        <v>112</v>
      </c>
      <c r="M546" s="87">
        <v>21</v>
      </c>
      <c r="N546" s="87">
        <v>5432036</v>
      </c>
      <c r="O546" s="88" t="s">
        <v>35</v>
      </c>
      <c r="P546" s="88" t="s">
        <v>135</v>
      </c>
      <c r="Q546" s="88" t="s">
        <v>94</v>
      </c>
      <c r="R546" s="89">
        <v>0.55640000000000001</v>
      </c>
      <c r="S546" s="89">
        <v>8.3461999999999996</v>
      </c>
      <c r="T546" s="87">
        <v>1</v>
      </c>
      <c r="U546" s="88" t="s">
        <v>185</v>
      </c>
      <c r="V546" s="88" t="s">
        <v>96</v>
      </c>
      <c r="W546" s="90">
        <v>378</v>
      </c>
      <c r="X546" s="90">
        <v>1472</v>
      </c>
      <c r="Y546" s="91">
        <v>46139.702048113424</v>
      </c>
      <c r="Z546" s="92">
        <v>46157</v>
      </c>
      <c r="AA546" s="93"/>
      <c r="AB546" s="93"/>
      <c r="AC546" s="93"/>
      <c r="AD546" s="93"/>
      <c r="AE546" s="94" t="s">
        <v>40</v>
      </c>
      <c r="AF546" s="94" t="s">
        <v>40</v>
      </c>
      <c r="AG546" s="94" t="s">
        <v>40</v>
      </c>
      <c r="AH546" s="94" t="s">
        <v>40</v>
      </c>
      <c r="AI546" s="94" t="s">
        <v>40</v>
      </c>
      <c r="AJ546" s="94" t="s">
        <v>40</v>
      </c>
      <c r="AK546" s="94" t="s">
        <v>40</v>
      </c>
      <c r="AL546" s="93"/>
      <c r="AM546" s="93"/>
      <c r="AN546" s="94" t="s">
        <v>40</v>
      </c>
      <c r="AO546" s="94" t="s">
        <v>40</v>
      </c>
      <c r="AP546" s="94" t="s">
        <v>40</v>
      </c>
      <c r="AQ546" s="94" t="s">
        <v>40</v>
      </c>
      <c r="AR546" s="93"/>
    </row>
    <row r="547" spans="1:44" ht="21">
      <c r="A547" t="str">
        <f>VLOOKUP(Q547,'Rotas x Madrugada'!A:C,2,0)</f>
        <v>L</v>
      </c>
      <c r="B547" t="str">
        <f>VLOOKUP(Q547,'Rotas x Madrugada'!A:C,3,0)</f>
        <v>Não</v>
      </c>
      <c r="D547" s="19">
        <f t="shared" si="16"/>
        <v>46159</v>
      </c>
      <c r="E547" s="19">
        <f>IF(A547="RETIRA",Z547,VLOOKUP(Q547,'Rotas x Madrugada'!A:D,4,0))</f>
        <v>46149</v>
      </c>
      <c r="F547" s="19">
        <f>IF(A547="RETIRA",Z547,Z547+2)</f>
        <v>46159</v>
      </c>
      <c r="G547" s="19" t="str">
        <f>CONCATENATE(U547,"-",V547)</f>
        <v>INC06-TF</v>
      </c>
      <c r="H547" s="19" t="str">
        <f t="shared" ca="1" si="17"/>
        <v>URGENTE</v>
      </c>
      <c r="I547" s="46">
        <f ca="1">Z547-$B$1</f>
        <v>0</v>
      </c>
      <c r="J547" s="46">
        <f>VLOOKUP(G547,'D. Produção'!A:B,2,)</f>
        <v>2</v>
      </c>
      <c r="K547" s="95">
        <v>332410</v>
      </c>
      <c r="L547" s="96" t="s">
        <v>113</v>
      </c>
      <c r="M547" s="95">
        <v>22</v>
      </c>
      <c r="N547" s="95">
        <v>5432037</v>
      </c>
      <c r="O547" s="96" t="s">
        <v>35</v>
      </c>
      <c r="P547" s="96" t="s">
        <v>135</v>
      </c>
      <c r="Q547" s="96" t="s">
        <v>94</v>
      </c>
      <c r="R547" s="97">
        <v>0.55640000000000001</v>
      </c>
      <c r="S547" s="97">
        <v>8.3461999999999996</v>
      </c>
      <c r="T547" s="95">
        <v>1</v>
      </c>
      <c r="U547" s="96" t="s">
        <v>185</v>
      </c>
      <c r="V547" s="96" t="s">
        <v>96</v>
      </c>
      <c r="W547" s="98">
        <v>378</v>
      </c>
      <c r="X547" s="98">
        <v>1472</v>
      </c>
      <c r="Y547" s="99">
        <v>46139.702048113424</v>
      </c>
      <c r="Z547" s="100">
        <v>46157</v>
      </c>
      <c r="AA547" s="101"/>
      <c r="AB547" s="101"/>
      <c r="AC547" s="101"/>
      <c r="AD547" s="101"/>
      <c r="AE547" s="102" t="s">
        <v>40</v>
      </c>
      <c r="AF547" s="102" t="s">
        <v>40</v>
      </c>
      <c r="AG547" s="102" t="s">
        <v>40</v>
      </c>
      <c r="AH547" s="102" t="s">
        <v>40</v>
      </c>
      <c r="AI547" s="102" t="s">
        <v>40</v>
      </c>
      <c r="AJ547" s="102" t="s">
        <v>40</v>
      </c>
      <c r="AK547" s="102" t="s">
        <v>40</v>
      </c>
      <c r="AL547" s="101"/>
      <c r="AM547" s="101"/>
      <c r="AN547" s="102" t="s">
        <v>40</v>
      </c>
      <c r="AO547" s="102" t="s">
        <v>40</v>
      </c>
      <c r="AP547" s="102" t="s">
        <v>40</v>
      </c>
      <c r="AQ547" s="102" t="s">
        <v>40</v>
      </c>
      <c r="AR547" s="101"/>
    </row>
    <row r="548" spans="1:44" ht="21">
      <c r="A548" t="str">
        <f>VLOOKUP(Q548,'Rotas x Madrugada'!A:C,2,0)</f>
        <v>L</v>
      </c>
      <c r="B548" t="str">
        <f>VLOOKUP(Q548,'Rotas x Madrugada'!A:C,3,0)</f>
        <v>Não</v>
      </c>
      <c r="D548" s="19">
        <f t="shared" si="16"/>
        <v>46159</v>
      </c>
      <c r="E548" s="19">
        <f>IF(A548="RETIRA",Z548,VLOOKUP(Q548,'Rotas x Madrugada'!A:D,4,0))</f>
        <v>46149</v>
      </c>
      <c r="F548" s="19">
        <f>IF(A548="RETIRA",Z548,Z548+2)</f>
        <v>46159</v>
      </c>
      <c r="G548" s="19" t="str">
        <f>CONCATENATE(U548,"-",V548)</f>
        <v>INC06-TF</v>
      </c>
      <c r="H548" s="19" t="str">
        <f t="shared" ca="1" si="17"/>
        <v>URGENTE</v>
      </c>
      <c r="I548" s="46">
        <f ca="1">Z548-$B$1</f>
        <v>0</v>
      </c>
      <c r="J548" s="46">
        <f>VLOOKUP(G548,'D. Produção'!A:B,2,)</f>
        <v>2</v>
      </c>
      <c r="K548" s="87">
        <v>332410</v>
      </c>
      <c r="L548" s="88" t="s">
        <v>114</v>
      </c>
      <c r="M548" s="87">
        <v>23</v>
      </c>
      <c r="N548" s="87">
        <v>5432038</v>
      </c>
      <c r="O548" s="88" t="s">
        <v>35</v>
      </c>
      <c r="P548" s="88" t="s">
        <v>135</v>
      </c>
      <c r="Q548" s="88" t="s">
        <v>94</v>
      </c>
      <c r="R548" s="89">
        <v>0.67449999999999999</v>
      </c>
      <c r="S548" s="89">
        <v>10.117100000000001</v>
      </c>
      <c r="T548" s="87">
        <v>1</v>
      </c>
      <c r="U548" s="88" t="s">
        <v>185</v>
      </c>
      <c r="V548" s="88" t="s">
        <v>96</v>
      </c>
      <c r="W548" s="90">
        <v>575</v>
      </c>
      <c r="X548" s="90">
        <v>1173</v>
      </c>
      <c r="Y548" s="91">
        <v>46139.702048113424</v>
      </c>
      <c r="Z548" s="92">
        <v>46157</v>
      </c>
      <c r="AA548" s="93"/>
      <c r="AB548" s="93"/>
      <c r="AC548" s="93"/>
      <c r="AD548" s="93"/>
      <c r="AE548" s="94" t="s">
        <v>40</v>
      </c>
      <c r="AF548" s="94" t="s">
        <v>40</v>
      </c>
      <c r="AG548" s="94" t="s">
        <v>40</v>
      </c>
      <c r="AH548" s="94" t="s">
        <v>40</v>
      </c>
      <c r="AI548" s="94" t="s">
        <v>40</v>
      </c>
      <c r="AJ548" s="94" t="s">
        <v>40</v>
      </c>
      <c r="AK548" s="94" t="s">
        <v>40</v>
      </c>
      <c r="AL548" s="93"/>
      <c r="AM548" s="93"/>
      <c r="AN548" s="94" t="s">
        <v>40</v>
      </c>
      <c r="AO548" s="94" t="s">
        <v>40</v>
      </c>
      <c r="AP548" s="94" t="s">
        <v>40</v>
      </c>
      <c r="AQ548" s="94" t="s">
        <v>40</v>
      </c>
      <c r="AR548" s="91">
        <v>46155.665796724534</v>
      </c>
    </row>
    <row r="549" spans="1:44" ht="21">
      <c r="A549" t="str">
        <f>VLOOKUP(Q549,'Rotas x Madrugada'!A:C,2,0)</f>
        <v>L</v>
      </c>
      <c r="B549" t="str">
        <f>VLOOKUP(Q549,'Rotas x Madrugada'!A:C,3,0)</f>
        <v>Não</v>
      </c>
      <c r="D549" s="19">
        <f t="shared" si="16"/>
        <v>46159</v>
      </c>
      <c r="E549" s="19">
        <f>IF(A549="RETIRA",Z549,VLOOKUP(Q549,'Rotas x Madrugada'!A:D,4,0))</f>
        <v>46149</v>
      </c>
      <c r="F549" s="19">
        <f>IF(A549="RETIRA",Z549,Z549+2)</f>
        <v>46159</v>
      </c>
      <c r="G549" s="19" t="str">
        <f>CONCATENATE(U549,"-",V549)</f>
        <v>INC06-TF</v>
      </c>
      <c r="H549" s="19" t="str">
        <f t="shared" ca="1" si="17"/>
        <v>URGENTE</v>
      </c>
      <c r="I549" s="46">
        <f ca="1">Z549-$B$1</f>
        <v>0</v>
      </c>
      <c r="J549" s="46">
        <f>VLOOKUP(G549,'D. Produção'!A:B,2,)</f>
        <v>2</v>
      </c>
      <c r="K549" s="95">
        <v>332410</v>
      </c>
      <c r="L549" s="96" t="s">
        <v>115</v>
      </c>
      <c r="M549" s="95">
        <v>24</v>
      </c>
      <c r="N549" s="95">
        <v>5432039</v>
      </c>
      <c r="O549" s="96" t="s">
        <v>35</v>
      </c>
      <c r="P549" s="96" t="s">
        <v>135</v>
      </c>
      <c r="Q549" s="96" t="s">
        <v>94</v>
      </c>
      <c r="R549" s="97">
        <v>0.67449999999999999</v>
      </c>
      <c r="S549" s="97">
        <v>10.117100000000001</v>
      </c>
      <c r="T549" s="95">
        <v>1</v>
      </c>
      <c r="U549" s="96" t="s">
        <v>185</v>
      </c>
      <c r="V549" s="96" t="s">
        <v>96</v>
      </c>
      <c r="W549" s="98">
        <v>575</v>
      </c>
      <c r="X549" s="98">
        <v>1173</v>
      </c>
      <c r="Y549" s="99">
        <v>46139.702048113424</v>
      </c>
      <c r="Z549" s="100">
        <v>46157</v>
      </c>
      <c r="AA549" s="101"/>
      <c r="AB549" s="101"/>
      <c r="AC549" s="101"/>
      <c r="AD549" s="101"/>
      <c r="AE549" s="102" t="s">
        <v>40</v>
      </c>
      <c r="AF549" s="102" t="s">
        <v>40</v>
      </c>
      <c r="AG549" s="102" t="s">
        <v>40</v>
      </c>
      <c r="AH549" s="102" t="s">
        <v>40</v>
      </c>
      <c r="AI549" s="102" t="s">
        <v>40</v>
      </c>
      <c r="AJ549" s="102" t="s">
        <v>40</v>
      </c>
      <c r="AK549" s="102" t="s">
        <v>40</v>
      </c>
      <c r="AL549" s="101"/>
      <c r="AM549" s="101"/>
      <c r="AN549" s="102" t="s">
        <v>40</v>
      </c>
      <c r="AO549" s="102" t="s">
        <v>40</v>
      </c>
      <c r="AP549" s="102" t="s">
        <v>40</v>
      </c>
      <c r="AQ549" s="102" t="s">
        <v>40</v>
      </c>
      <c r="AR549" s="101"/>
    </row>
    <row r="550" spans="1:44" ht="21">
      <c r="A550" t="str">
        <f>VLOOKUP(Q550,'Rotas x Madrugada'!A:C,2,0)</f>
        <v>L</v>
      </c>
      <c r="B550" t="str">
        <f>VLOOKUP(Q550,'Rotas x Madrugada'!A:C,3,0)</f>
        <v>Não</v>
      </c>
      <c r="D550" s="19">
        <f t="shared" si="16"/>
        <v>46159</v>
      </c>
      <c r="E550" s="19">
        <f>IF(A550="RETIRA",Z550,VLOOKUP(Q550,'Rotas x Madrugada'!A:D,4,0))</f>
        <v>46149</v>
      </c>
      <c r="F550" s="19">
        <f>IF(A550="RETIRA",Z550,Z550+2)</f>
        <v>46159</v>
      </c>
      <c r="G550" s="19" t="str">
        <f>CONCATENATE(U550,"-",V550)</f>
        <v>INC06-TF</v>
      </c>
      <c r="H550" s="19" t="str">
        <f t="shared" ca="1" si="17"/>
        <v>URGENTE</v>
      </c>
      <c r="I550" s="46">
        <f ca="1">Z550-$B$1</f>
        <v>0</v>
      </c>
      <c r="J550" s="46">
        <f>VLOOKUP(G550,'D. Produção'!A:B,2,)</f>
        <v>2</v>
      </c>
      <c r="K550" s="87">
        <v>332410</v>
      </c>
      <c r="L550" s="88" t="s">
        <v>183</v>
      </c>
      <c r="M550" s="87">
        <v>25</v>
      </c>
      <c r="N550" s="87">
        <v>5432040</v>
      </c>
      <c r="O550" s="88" t="s">
        <v>35</v>
      </c>
      <c r="P550" s="88" t="s">
        <v>135</v>
      </c>
      <c r="Q550" s="88" t="s">
        <v>94</v>
      </c>
      <c r="R550" s="89">
        <v>2.4908000000000001</v>
      </c>
      <c r="S550" s="89">
        <v>37.3613</v>
      </c>
      <c r="T550" s="87">
        <v>1</v>
      </c>
      <c r="U550" s="88" t="s">
        <v>185</v>
      </c>
      <c r="V550" s="88" t="s">
        <v>96</v>
      </c>
      <c r="W550" s="90">
        <v>1091</v>
      </c>
      <c r="X550" s="90">
        <v>2283</v>
      </c>
      <c r="Y550" s="91">
        <v>46139.702048113424</v>
      </c>
      <c r="Z550" s="92">
        <v>46157</v>
      </c>
      <c r="AA550" s="93"/>
      <c r="AB550" s="93"/>
      <c r="AC550" s="93"/>
      <c r="AD550" s="93"/>
      <c r="AE550" s="94" t="s">
        <v>40</v>
      </c>
      <c r="AF550" s="94" t="s">
        <v>40</v>
      </c>
      <c r="AG550" s="94" t="s">
        <v>40</v>
      </c>
      <c r="AH550" s="94" t="s">
        <v>40</v>
      </c>
      <c r="AI550" s="94" t="s">
        <v>40</v>
      </c>
      <c r="AJ550" s="94" t="s">
        <v>40</v>
      </c>
      <c r="AK550" s="94" t="s">
        <v>40</v>
      </c>
      <c r="AL550" s="93"/>
      <c r="AM550" s="93"/>
      <c r="AN550" s="94" t="s">
        <v>40</v>
      </c>
      <c r="AO550" s="94" t="s">
        <v>40</v>
      </c>
      <c r="AP550" s="94" t="s">
        <v>40</v>
      </c>
      <c r="AQ550" s="94" t="s">
        <v>40</v>
      </c>
      <c r="AR550" s="93"/>
    </row>
    <row r="551" spans="1:44" ht="21">
      <c r="A551" t="str">
        <f>VLOOKUP(Q551,'Rotas x Madrugada'!A:C,2,0)</f>
        <v>L</v>
      </c>
      <c r="B551" t="str">
        <f>VLOOKUP(Q551,'Rotas x Madrugada'!A:C,3,0)</f>
        <v>Não</v>
      </c>
      <c r="D551" s="19">
        <f t="shared" si="16"/>
        <v>46159</v>
      </c>
      <c r="E551" s="19">
        <f>IF(A551="RETIRA",Z551,VLOOKUP(Q551,'Rotas x Madrugada'!A:D,4,0))</f>
        <v>46149</v>
      </c>
      <c r="F551" s="19">
        <f>IF(A551="RETIRA",Z551,Z551+2)</f>
        <v>46159</v>
      </c>
      <c r="G551" s="19" t="str">
        <f>CONCATENATE(U551,"-",V551)</f>
        <v>INC06-TF</v>
      </c>
      <c r="H551" s="19" t="str">
        <f t="shared" ca="1" si="17"/>
        <v>URGENTE</v>
      </c>
      <c r="I551" s="46">
        <f ca="1">Z551-$B$1</f>
        <v>0</v>
      </c>
      <c r="J551" s="46">
        <f>VLOOKUP(G551,'D. Produção'!A:B,2,)</f>
        <v>2</v>
      </c>
      <c r="K551" s="95">
        <v>332410</v>
      </c>
      <c r="L551" s="96" t="s">
        <v>184</v>
      </c>
      <c r="M551" s="95">
        <v>26</v>
      </c>
      <c r="N551" s="95">
        <v>5432041</v>
      </c>
      <c r="O551" s="96" t="s">
        <v>35</v>
      </c>
      <c r="P551" s="96" t="s">
        <v>135</v>
      </c>
      <c r="Q551" s="96" t="s">
        <v>94</v>
      </c>
      <c r="R551" s="97">
        <v>2.4984000000000002</v>
      </c>
      <c r="S551" s="97">
        <v>37.475900000000003</v>
      </c>
      <c r="T551" s="95">
        <v>1</v>
      </c>
      <c r="U551" s="96" t="s">
        <v>185</v>
      </c>
      <c r="V551" s="96" t="s">
        <v>96</v>
      </c>
      <c r="W551" s="98">
        <v>1091</v>
      </c>
      <c r="X551" s="98">
        <v>2290</v>
      </c>
      <c r="Y551" s="99">
        <v>46139.702048113424</v>
      </c>
      <c r="Z551" s="100">
        <v>46157</v>
      </c>
      <c r="AA551" s="101"/>
      <c r="AB551" s="101"/>
      <c r="AC551" s="101"/>
      <c r="AD551" s="101"/>
      <c r="AE551" s="102" t="s">
        <v>40</v>
      </c>
      <c r="AF551" s="102" t="s">
        <v>40</v>
      </c>
      <c r="AG551" s="102" t="s">
        <v>40</v>
      </c>
      <c r="AH551" s="102" t="s">
        <v>40</v>
      </c>
      <c r="AI551" s="102" t="s">
        <v>40</v>
      </c>
      <c r="AJ551" s="102" t="s">
        <v>40</v>
      </c>
      <c r="AK551" s="102" t="s">
        <v>40</v>
      </c>
      <c r="AL551" s="101"/>
      <c r="AM551" s="101"/>
      <c r="AN551" s="102" t="s">
        <v>40</v>
      </c>
      <c r="AO551" s="102" t="s">
        <v>40</v>
      </c>
      <c r="AP551" s="102" t="s">
        <v>40</v>
      </c>
      <c r="AQ551" s="102" t="s">
        <v>40</v>
      </c>
      <c r="AR551" s="101"/>
    </row>
    <row r="552" spans="1:44" ht="21">
      <c r="A552" t="str">
        <f>VLOOKUP(Q552,'Rotas x Madrugada'!A:C,2,0)</f>
        <v>L</v>
      </c>
      <c r="B552" t="str">
        <f>VLOOKUP(Q552,'Rotas x Madrugada'!A:C,3,0)</f>
        <v>Não</v>
      </c>
      <c r="D552" s="19">
        <f t="shared" si="16"/>
        <v>46159</v>
      </c>
      <c r="E552" s="19">
        <f>IF(A552="RETIRA",Z552,VLOOKUP(Q552,'Rotas x Madrugada'!A:D,4,0))</f>
        <v>46149</v>
      </c>
      <c r="F552" s="19">
        <f>IF(A552="RETIRA",Z552,Z552+2)</f>
        <v>46159</v>
      </c>
      <c r="G552" s="19" t="str">
        <f>CONCATENATE(U552,"-",V552)</f>
        <v>INC08-TF</v>
      </c>
      <c r="H552" s="19" t="str">
        <f t="shared" ca="1" si="17"/>
        <v>URGENTE</v>
      </c>
      <c r="I552" s="46">
        <f ca="1">Z552-$B$1</f>
        <v>0</v>
      </c>
      <c r="J552" s="46">
        <f>VLOOKUP(G552,'D. Produção'!A:B,2,)</f>
        <v>2</v>
      </c>
      <c r="K552" s="87">
        <v>332410</v>
      </c>
      <c r="L552" s="88" t="s">
        <v>162</v>
      </c>
      <c r="M552" s="87">
        <v>27</v>
      </c>
      <c r="N552" s="87">
        <v>5432042</v>
      </c>
      <c r="O552" s="88" t="s">
        <v>35</v>
      </c>
      <c r="P552" s="88" t="s">
        <v>135</v>
      </c>
      <c r="Q552" s="88" t="s">
        <v>94</v>
      </c>
      <c r="R552" s="89">
        <v>1.9683999999999999</v>
      </c>
      <c r="S552" s="89">
        <v>39.3673</v>
      </c>
      <c r="T552" s="87">
        <v>1</v>
      </c>
      <c r="U552" s="88" t="s">
        <v>63</v>
      </c>
      <c r="V552" s="88" t="s">
        <v>96</v>
      </c>
      <c r="W552" s="90">
        <v>851</v>
      </c>
      <c r="X552" s="90">
        <v>2313</v>
      </c>
      <c r="Y552" s="91">
        <v>46139.702048113424</v>
      </c>
      <c r="Z552" s="92">
        <v>46157</v>
      </c>
      <c r="AA552" s="93"/>
      <c r="AB552" s="93"/>
      <c r="AC552" s="93"/>
      <c r="AD552" s="93"/>
      <c r="AE552" s="94" t="s">
        <v>40</v>
      </c>
      <c r="AF552" s="94" t="s">
        <v>40</v>
      </c>
      <c r="AG552" s="94" t="s">
        <v>40</v>
      </c>
      <c r="AH552" s="94" t="s">
        <v>40</v>
      </c>
      <c r="AI552" s="94" t="s">
        <v>40</v>
      </c>
      <c r="AJ552" s="94" t="s">
        <v>40</v>
      </c>
      <c r="AK552" s="94" t="s">
        <v>40</v>
      </c>
      <c r="AL552" s="93"/>
      <c r="AM552" s="93"/>
      <c r="AN552" s="94" t="s">
        <v>40</v>
      </c>
      <c r="AO552" s="94" t="s">
        <v>40</v>
      </c>
      <c r="AP552" s="94" t="s">
        <v>40</v>
      </c>
      <c r="AQ552" s="94" t="s">
        <v>40</v>
      </c>
      <c r="AR552" s="93"/>
    </row>
    <row r="553" spans="1:44" ht="21">
      <c r="A553" t="str">
        <f>VLOOKUP(Q553,'Rotas x Madrugada'!A:C,2,0)</f>
        <v>L</v>
      </c>
      <c r="B553" t="str">
        <f>VLOOKUP(Q553,'Rotas x Madrugada'!A:C,3,0)</f>
        <v>Não</v>
      </c>
      <c r="D553" s="19">
        <f t="shared" si="16"/>
        <v>46159</v>
      </c>
      <c r="E553" s="19">
        <f>IF(A553="RETIRA",Z553,VLOOKUP(Q553,'Rotas x Madrugada'!A:D,4,0))</f>
        <v>46149</v>
      </c>
      <c r="F553" s="19">
        <f>IF(A553="RETIRA",Z553,Z553+2)</f>
        <v>46159</v>
      </c>
      <c r="G553" s="19" t="str">
        <f>CONCATENATE(U553,"-",V553)</f>
        <v>INC08-TF</v>
      </c>
      <c r="H553" s="19" t="str">
        <f t="shared" ca="1" si="17"/>
        <v>URGENTE</v>
      </c>
      <c r="I553" s="46">
        <f ca="1">Z553-$B$1</f>
        <v>0</v>
      </c>
      <c r="J553" s="46">
        <f>VLOOKUP(G553,'D. Produção'!A:B,2,)</f>
        <v>2</v>
      </c>
      <c r="K553" s="95">
        <v>332410</v>
      </c>
      <c r="L553" s="96" t="s">
        <v>164</v>
      </c>
      <c r="M553" s="95">
        <v>28</v>
      </c>
      <c r="N553" s="95">
        <v>5432043</v>
      </c>
      <c r="O553" s="96" t="s">
        <v>35</v>
      </c>
      <c r="P553" s="96" t="s">
        <v>135</v>
      </c>
      <c r="Q553" s="96" t="s">
        <v>94</v>
      </c>
      <c r="R553" s="97">
        <v>1.9683999999999999</v>
      </c>
      <c r="S553" s="97">
        <v>39.3673</v>
      </c>
      <c r="T553" s="95">
        <v>1</v>
      </c>
      <c r="U553" s="96" t="s">
        <v>63</v>
      </c>
      <c r="V553" s="96" t="s">
        <v>96</v>
      </c>
      <c r="W553" s="98">
        <v>851</v>
      </c>
      <c r="X553" s="98">
        <v>2313</v>
      </c>
      <c r="Y553" s="99">
        <v>46139.702048113424</v>
      </c>
      <c r="Z553" s="100">
        <v>46157</v>
      </c>
      <c r="AA553" s="101"/>
      <c r="AB553" s="101"/>
      <c r="AC553" s="101"/>
      <c r="AD553" s="101"/>
      <c r="AE553" s="102" t="s">
        <v>40</v>
      </c>
      <c r="AF553" s="102" t="s">
        <v>40</v>
      </c>
      <c r="AG553" s="102" t="s">
        <v>40</v>
      </c>
      <c r="AH553" s="102" t="s">
        <v>40</v>
      </c>
      <c r="AI553" s="102" t="s">
        <v>40</v>
      </c>
      <c r="AJ553" s="102" t="s">
        <v>40</v>
      </c>
      <c r="AK553" s="102" t="s">
        <v>40</v>
      </c>
      <c r="AL553" s="101"/>
      <c r="AM553" s="101"/>
      <c r="AN553" s="102" t="s">
        <v>40</v>
      </c>
      <c r="AO553" s="102" t="s">
        <v>40</v>
      </c>
      <c r="AP553" s="102" t="s">
        <v>40</v>
      </c>
      <c r="AQ553" s="102" t="s">
        <v>40</v>
      </c>
      <c r="AR553" s="101"/>
    </row>
    <row r="554" spans="1:44" ht="21">
      <c r="A554" t="str">
        <f>VLOOKUP(Q554,'Rotas x Madrugada'!A:C,2,0)</f>
        <v>L</v>
      </c>
      <c r="B554" t="str">
        <f>VLOOKUP(Q554,'Rotas x Madrugada'!A:C,3,0)</f>
        <v>Não</v>
      </c>
      <c r="D554" s="19">
        <f t="shared" si="16"/>
        <v>46159</v>
      </c>
      <c r="E554" s="19">
        <f>IF(A554="RETIRA",Z554,VLOOKUP(Q554,'Rotas x Madrugada'!A:D,4,0))</f>
        <v>46149</v>
      </c>
      <c r="F554" s="19">
        <f>IF(A554="RETIRA",Z554,Z554+2)</f>
        <v>46159</v>
      </c>
      <c r="G554" s="19" t="str">
        <f>CONCATENATE(U554,"-",V554)</f>
        <v>INC08-TF</v>
      </c>
      <c r="H554" s="19" t="str">
        <f t="shared" ca="1" si="17"/>
        <v>URGENTE</v>
      </c>
      <c r="I554" s="46">
        <f ca="1">Z554-$B$1</f>
        <v>0</v>
      </c>
      <c r="J554" s="46">
        <f>VLOOKUP(G554,'D. Produção'!A:B,2,)</f>
        <v>2</v>
      </c>
      <c r="K554" s="87">
        <v>332410</v>
      </c>
      <c r="L554" s="88" t="s">
        <v>199</v>
      </c>
      <c r="M554" s="87">
        <v>29</v>
      </c>
      <c r="N554" s="87">
        <v>5432044</v>
      </c>
      <c r="O554" s="88" t="s">
        <v>35</v>
      </c>
      <c r="P554" s="88" t="s">
        <v>135</v>
      </c>
      <c r="Q554" s="88" t="s">
        <v>94</v>
      </c>
      <c r="R554" s="89">
        <v>1.9683999999999999</v>
      </c>
      <c r="S554" s="89">
        <v>39.3673</v>
      </c>
      <c r="T554" s="87">
        <v>1</v>
      </c>
      <c r="U554" s="88" t="s">
        <v>63</v>
      </c>
      <c r="V554" s="88" t="s">
        <v>96</v>
      </c>
      <c r="W554" s="90">
        <v>851</v>
      </c>
      <c r="X554" s="90">
        <v>2313</v>
      </c>
      <c r="Y554" s="91">
        <v>46139.702048113424</v>
      </c>
      <c r="Z554" s="92">
        <v>46157</v>
      </c>
      <c r="AA554" s="93"/>
      <c r="AB554" s="93"/>
      <c r="AC554" s="93"/>
      <c r="AD554" s="93"/>
      <c r="AE554" s="94" t="s">
        <v>40</v>
      </c>
      <c r="AF554" s="94" t="s">
        <v>40</v>
      </c>
      <c r="AG554" s="94" t="s">
        <v>40</v>
      </c>
      <c r="AH554" s="94" t="s">
        <v>40</v>
      </c>
      <c r="AI554" s="94" t="s">
        <v>40</v>
      </c>
      <c r="AJ554" s="94" t="s">
        <v>40</v>
      </c>
      <c r="AK554" s="94" t="s">
        <v>40</v>
      </c>
      <c r="AL554" s="93"/>
      <c r="AM554" s="93"/>
      <c r="AN554" s="94" t="s">
        <v>40</v>
      </c>
      <c r="AO554" s="94" t="s">
        <v>40</v>
      </c>
      <c r="AP554" s="94" t="s">
        <v>40</v>
      </c>
      <c r="AQ554" s="94" t="s">
        <v>40</v>
      </c>
      <c r="AR554" s="93"/>
    </row>
    <row r="555" spans="1:44" ht="21">
      <c r="A555" t="str">
        <f>VLOOKUP(Q555,'Rotas x Madrugada'!A:C,2,0)</f>
        <v>L</v>
      </c>
      <c r="B555" t="str">
        <f>VLOOKUP(Q555,'Rotas x Madrugada'!A:C,3,0)</f>
        <v>Não</v>
      </c>
      <c r="D555" s="19">
        <f t="shared" si="16"/>
        <v>46159</v>
      </c>
      <c r="E555" s="19">
        <f>IF(A555="RETIRA",Z555,VLOOKUP(Q555,'Rotas x Madrugada'!A:D,4,0))</f>
        <v>46149</v>
      </c>
      <c r="F555" s="19">
        <f>IF(A555="RETIRA",Z555,Z555+2)</f>
        <v>46159</v>
      </c>
      <c r="G555" s="19" t="str">
        <f>CONCATENATE(U555,"-",V555)</f>
        <v>INC08-TF</v>
      </c>
      <c r="H555" s="19" t="str">
        <f t="shared" ca="1" si="17"/>
        <v>URGENTE</v>
      </c>
      <c r="I555" s="46">
        <f ca="1">Z555-$B$1</f>
        <v>0</v>
      </c>
      <c r="J555" s="46">
        <f>VLOOKUP(G555,'D. Produção'!A:B,2,)</f>
        <v>2</v>
      </c>
      <c r="K555" s="95">
        <v>332410</v>
      </c>
      <c r="L555" s="96" t="s">
        <v>147</v>
      </c>
      <c r="M555" s="95">
        <v>30</v>
      </c>
      <c r="N555" s="95">
        <v>5432045</v>
      </c>
      <c r="O555" s="96" t="s">
        <v>35</v>
      </c>
      <c r="P555" s="96" t="s">
        <v>135</v>
      </c>
      <c r="Q555" s="96" t="s">
        <v>94</v>
      </c>
      <c r="R555" s="97">
        <v>1.9683999999999999</v>
      </c>
      <c r="S555" s="97">
        <v>39.3673</v>
      </c>
      <c r="T555" s="95">
        <v>1</v>
      </c>
      <c r="U555" s="96" t="s">
        <v>63</v>
      </c>
      <c r="V555" s="96" t="s">
        <v>96</v>
      </c>
      <c r="W555" s="98">
        <v>851</v>
      </c>
      <c r="X555" s="98">
        <v>2313</v>
      </c>
      <c r="Y555" s="99">
        <v>46139.702048113424</v>
      </c>
      <c r="Z555" s="100">
        <v>46157</v>
      </c>
      <c r="AA555" s="101"/>
      <c r="AB555" s="101"/>
      <c r="AC555" s="101"/>
      <c r="AD555" s="101"/>
      <c r="AE555" s="102" t="s">
        <v>40</v>
      </c>
      <c r="AF555" s="102" t="s">
        <v>40</v>
      </c>
      <c r="AG555" s="102" t="s">
        <v>40</v>
      </c>
      <c r="AH555" s="102" t="s">
        <v>40</v>
      </c>
      <c r="AI555" s="102" t="s">
        <v>40</v>
      </c>
      <c r="AJ555" s="102" t="s">
        <v>40</v>
      </c>
      <c r="AK555" s="102" t="s">
        <v>40</v>
      </c>
      <c r="AL555" s="101"/>
      <c r="AM555" s="101"/>
      <c r="AN555" s="102" t="s">
        <v>40</v>
      </c>
      <c r="AO555" s="102" t="s">
        <v>40</v>
      </c>
      <c r="AP555" s="102" t="s">
        <v>40</v>
      </c>
      <c r="AQ555" s="102" t="s">
        <v>40</v>
      </c>
      <c r="AR555" s="101"/>
    </row>
    <row r="556" spans="1:44" ht="21">
      <c r="A556" t="str">
        <f>VLOOKUP(Q556,'Rotas x Madrugada'!A:C,2,0)</f>
        <v>L</v>
      </c>
      <c r="B556" t="str">
        <f>VLOOKUP(Q556,'Rotas x Madrugada'!A:C,3,0)</f>
        <v>Não</v>
      </c>
      <c r="D556" s="19">
        <f t="shared" si="16"/>
        <v>46159</v>
      </c>
      <c r="E556" s="19">
        <f>IF(A556="RETIRA",Z556,VLOOKUP(Q556,'Rotas x Madrugada'!A:D,4,0))</f>
        <v>46149</v>
      </c>
      <c r="F556" s="19">
        <f>IF(A556="RETIRA",Z556,Z556+2)</f>
        <v>46159</v>
      </c>
      <c r="G556" s="19" t="str">
        <f>CONCATENATE(U556,"-",V556)</f>
        <v>INC08-TF</v>
      </c>
      <c r="H556" s="19" t="str">
        <f t="shared" ca="1" si="17"/>
        <v>URGENTE</v>
      </c>
      <c r="I556" s="46">
        <f ca="1">Z556-$B$1</f>
        <v>0</v>
      </c>
      <c r="J556" s="46">
        <f>VLOOKUP(G556,'D. Produção'!A:B,2,)</f>
        <v>2</v>
      </c>
      <c r="K556" s="87">
        <v>332411</v>
      </c>
      <c r="L556" s="88" t="s">
        <v>61</v>
      </c>
      <c r="M556" s="87">
        <v>1</v>
      </c>
      <c r="N556" s="87">
        <v>5432046</v>
      </c>
      <c r="O556" s="88" t="s">
        <v>35</v>
      </c>
      <c r="P556" s="88" t="s">
        <v>135</v>
      </c>
      <c r="Q556" s="88" t="s">
        <v>94</v>
      </c>
      <c r="R556" s="89">
        <v>1.4139999999999999</v>
      </c>
      <c r="S556" s="89">
        <v>28.279800000000002</v>
      </c>
      <c r="T556" s="87">
        <v>1</v>
      </c>
      <c r="U556" s="88" t="s">
        <v>63</v>
      </c>
      <c r="V556" s="88" t="s">
        <v>96</v>
      </c>
      <c r="W556" s="90">
        <v>562</v>
      </c>
      <c r="X556" s="90">
        <v>2516</v>
      </c>
      <c r="Y556" s="91">
        <v>46139.702049421299</v>
      </c>
      <c r="Z556" s="92">
        <v>46157</v>
      </c>
      <c r="AA556" s="93"/>
      <c r="AB556" s="93"/>
      <c r="AC556" s="93"/>
      <c r="AD556" s="93"/>
      <c r="AE556" s="94" t="s">
        <v>40</v>
      </c>
      <c r="AF556" s="94" t="s">
        <v>40</v>
      </c>
      <c r="AG556" s="94" t="s">
        <v>40</v>
      </c>
      <c r="AH556" s="94" t="s">
        <v>40</v>
      </c>
      <c r="AI556" s="94" t="s">
        <v>40</v>
      </c>
      <c r="AJ556" s="94" t="s">
        <v>40</v>
      </c>
      <c r="AK556" s="94" t="s">
        <v>40</v>
      </c>
      <c r="AL556" s="93"/>
      <c r="AM556" s="93"/>
      <c r="AN556" s="94" t="s">
        <v>40</v>
      </c>
      <c r="AO556" s="94" t="s">
        <v>40</v>
      </c>
      <c r="AP556" s="94" t="s">
        <v>40</v>
      </c>
      <c r="AQ556" s="94" t="s">
        <v>40</v>
      </c>
      <c r="AR556" s="93"/>
    </row>
    <row r="557" spans="1:44" ht="21">
      <c r="A557" t="str">
        <f>VLOOKUP(Q557,'Rotas x Madrugada'!A:C,2,0)</f>
        <v>L</v>
      </c>
      <c r="B557" t="str">
        <f>VLOOKUP(Q557,'Rotas x Madrugada'!A:C,3,0)</f>
        <v>Não</v>
      </c>
      <c r="D557" s="19">
        <f t="shared" si="16"/>
        <v>46159</v>
      </c>
      <c r="E557" s="19">
        <f>IF(A557="RETIRA",Z557,VLOOKUP(Q557,'Rotas x Madrugada'!A:D,4,0))</f>
        <v>46149</v>
      </c>
      <c r="F557" s="19">
        <f>IF(A557="RETIRA",Z557,Z557+2)</f>
        <v>46159</v>
      </c>
      <c r="G557" s="19" t="str">
        <f>CONCATENATE(U557,"-",V557)</f>
        <v>INC08-TF</v>
      </c>
      <c r="H557" s="19" t="str">
        <f t="shared" ca="1" si="17"/>
        <v>URGENTE</v>
      </c>
      <c r="I557" s="46">
        <f ca="1">Z557-$B$1</f>
        <v>0</v>
      </c>
      <c r="J557" s="46">
        <f>VLOOKUP(G557,'D. Produção'!A:B,2,)</f>
        <v>2</v>
      </c>
      <c r="K557" s="95">
        <v>332411</v>
      </c>
      <c r="L557" s="96" t="s">
        <v>121</v>
      </c>
      <c r="M557" s="95">
        <v>2</v>
      </c>
      <c r="N557" s="95">
        <v>5432047</v>
      </c>
      <c r="O557" s="96" t="s">
        <v>35</v>
      </c>
      <c r="P557" s="96" t="s">
        <v>135</v>
      </c>
      <c r="Q557" s="96" t="s">
        <v>94</v>
      </c>
      <c r="R557" s="97">
        <v>1.4139999999999999</v>
      </c>
      <c r="S557" s="97">
        <v>28.279800000000002</v>
      </c>
      <c r="T557" s="95">
        <v>1</v>
      </c>
      <c r="U557" s="96" t="s">
        <v>63</v>
      </c>
      <c r="V557" s="96" t="s">
        <v>96</v>
      </c>
      <c r="W557" s="98">
        <v>562</v>
      </c>
      <c r="X557" s="98">
        <v>2516</v>
      </c>
      <c r="Y557" s="99">
        <v>46139.702049421299</v>
      </c>
      <c r="Z557" s="100">
        <v>46157</v>
      </c>
      <c r="AA557" s="101"/>
      <c r="AB557" s="101"/>
      <c r="AC557" s="101"/>
      <c r="AD557" s="101"/>
      <c r="AE557" s="102" t="s">
        <v>40</v>
      </c>
      <c r="AF557" s="102" t="s">
        <v>40</v>
      </c>
      <c r="AG557" s="102" t="s">
        <v>40</v>
      </c>
      <c r="AH557" s="102" t="s">
        <v>40</v>
      </c>
      <c r="AI557" s="102" t="s">
        <v>40</v>
      </c>
      <c r="AJ557" s="102" t="s">
        <v>40</v>
      </c>
      <c r="AK557" s="102" t="s">
        <v>40</v>
      </c>
      <c r="AL557" s="101"/>
      <c r="AM557" s="101"/>
      <c r="AN557" s="102" t="s">
        <v>40</v>
      </c>
      <c r="AO557" s="102" t="s">
        <v>40</v>
      </c>
      <c r="AP557" s="102" t="s">
        <v>40</v>
      </c>
      <c r="AQ557" s="102" t="s">
        <v>40</v>
      </c>
      <c r="AR557" s="101"/>
    </row>
    <row r="558" spans="1:44" ht="52.5">
      <c r="A558" t="str">
        <f>VLOOKUP(Q558,'Rotas x Madrugada'!A:C,2,0)</f>
        <v>Retira</v>
      </c>
      <c r="B558" t="str">
        <f>VLOOKUP(Q558,'Rotas x Madrugada'!A:C,3,0)</f>
        <v>Não</v>
      </c>
      <c r="D558" s="19">
        <f t="shared" si="16"/>
        <v>46157</v>
      </c>
      <c r="E558" s="19">
        <f>IF(A558="RETIRA",Z558,VLOOKUP(Q558,'Rotas x Madrugada'!A:D,4,0))</f>
        <v>46157</v>
      </c>
      <c r="F558" s="19">
        <f>IF(A558="RETIRA",Z558,Z558+2)</f>
        <v>46157</v>
      </c>
      <c r="G558" s="19" t="str">
        <f>CONCATENATE(U558,"-",V558)</f>
        <v>FUM08-TF</v>
      </c>
      <c r="H558" s="19" t="str">
        <f t="shared" ca="1" si="17"/>
        <v>URGENTE</v>
      </c>
      <c r="I558" s="46">
        <f ca="1">Z558-$B$1</f>
        <v>0</v>
      </c>
      <c r="J558" s="46">
        <f>VLOOKUP(G558,'D. Produção'!A:B,2,)</f>
        <v>2</v>
      </c>
      <c r="K558" s="87">
        <v>333892</v>
      </c>
      <c r="L558" s="88" t="s">
        <v>78</v>
      </c>
      <c r="M558" s="87">
        <v>1</v>
      </c>
      <c r="N558" s="87">
        <v>5442337</v>
      </c>
      <c r="O558" s="88" t="s">
        <v>35</v>
      </c>
      <c r="P558" s="88" t="s">
        <v>449</v>
      </c>
      <c r="Q558" s="88" t="s">
        <v>62</v>
      </c>
      <c r="R558" s="89">
        <v>1.1103000000000001</v>
      </c>
      <c r="S558" s="89">
        <v>22.207000000000001</v>
      </c>
      <c r="T558" s="87">
        <v>1</v>
      </c>
      <c r="U558" s="88" t="s">
        <v>254</v>
      </c>
      <c r="V558" s="88" t="s">
        <v>96</v>
      </c>
      <c r="W558" s="90">
        <v>530</v>
      </c>
      <c r="X558" s="90">
        <v>2095</v>
      </c>
      <c r="Y558" s="91">
        <v>46146.71496041667</v>
      </c>
      <c r="Z558" s="92">
        <v>46157</v>
      </c>
      <c r="AA558" s="93"/>
      <c r="AB558" s="93"/>
      <c r="AC558" s="93"/>
      <c r="AD558" s="93"/>
      <c r="AE558" s="94" t="s">
        <v>40</v>
      </c>
      <c r="AF558" s="94" t="s">
        <v>40</v>
      </c>
      <c r="AG558" s="94" t="s">
        <v>40</v>
      </c>
      <c r="AH558" s="94" t="s">
        <v>40</v>
      </c>
      <c r="AI558" s="94" t="s">
        <v>40</v>
      </c>
      <c r="AJ558" s="94" t="s">
        <v>40</v>
      </c>
      <c r="AK558" s="94" t="s">
        <v>40</v>
      </c>
      <c r="AL558" s="93"/>
      <c r="AM558" s="93"/>
      <c r="AN558" s="94" t="s">
        <v>40</v>
      </c>
      <c r="AO558" s="94" t="s">
        <v>40</v>
      </c>
      <c r="AP558" s="94" t="s">
        <v>40</v>
      </c>
      <c r="AQ558" s="94" t="s">
        <v>40</v>
      </c>
      <c r="AR558" s="93"/>
    </row>
    <row r="559" spans="1:44" ht="52.5">
      <c r="A559" t="str">
        <f>VLOOKUP(Q559,'Rotas x Madrugada'!A:C,2,0)</f>
        <v>Retira</v>
      </c>
      <c r="B559" t="str">
        <f>VLOOKUP(Q559,'Rotas x Madrugada'!A:C,3,0)</f>
        <v>Não</v>
      </c>
      <c r="D559" s="19">
        <f t="shared" si="16"/>
        <v>46157</v>
      </c>
      <c r="E559" s="19">
        <f>IF(A559="RETIRA",Z559,VLOOKUP(Q559,'Rotas x Madrugada'!A:D,4,0))</f>
        <v>46157</v>
      </c>
      <c r="F559" s="19">
        <f>IF(A559="RETIRA",Z559,Z559+2)</f>
        <v>46157</v>
      </c>
      <c r="G559" s="19" t="str">
        <f>CONCATENATE(U559,"-",V559)</f>
        <v>FUM08-TF</v>
      </c>
      <c r="H559" s="19" t="str">
        <f t="shared" ca="1" si="17"/>
        <v>URGENTE</v>
      </c>
      <c r="I559" s="46">
        <f ca="1">Z559-$B$1</f>
        <v>0</v>
      </c>
      <c r="J559" s="46">
        <f>VLOOKUP(G559,'D. Produção'!A:B,2,)</f>
        <v>2</v>
      </c>
      <c r="K559" s="95">
        <v>333892</v>
      </c>
      <c r="L559" s="96" t="s">
        <v>80</v>
      </c>
      <c r="M559" s="95">
        <v>2</v>
      </c>
      <c r="N559" s="95">
        <v>5442338</v>
      </c>
      <c r="O559" s="96" t="s">
        <v>35</v>
      </c>
      <c r="P559" s="96" t="s">
        <v>449</v>
      </c>
      <c r="Q559" s="96" t="s">
        <v>62</v>
      </c>
      <c r="R559" s="97">
        <v>1.1103000000000001</v>
      </c>
      <c r="S559" s="97">
        <v>22.207000000000001</v>
      </c>
      <c r="T559" s="95">
        <v>1</v>
      </c>
      <c r="U559" s="96" t="s">
        <v>254</v>
      </c>
      <c r="V559" s="96" t="s">
        <v>96</v>
      </c>
      <c r="W559" s="98">
        <v>530</v>
      </c>
      <c r="X559" s="98">
        <v>2095</v>
      </c>
      <c r="Y559" s="99">
        <v>46146.71496041667</v>
      </c>
      <c r="Z559" s="100">
        <v>46157</v>
      </c>
      <c r="AA559" s="101"/>
      <c r="AB559" s="101"/>
      <c r="AC559" s="101"/>
      <c r="AD559" s="101"/>
      <c r="AE559" s="102" t="s">
        <v>40</v>
      </c>
      <c r="AF559" s="102" t="s">
        <v>40</v>
      </c>
      <c r="AG559" s="102" t="s">
        <v>40</v>
      </c>
      <c r="AH559" s="102" t="s">
        <v>40</v>
      </c>
      <c r="AI559" s="102" t="s">
        <v>40</v>
      </c>
      <c r="AJ559" s="102" t="s">
        <v>40</v>
      </c>
      <c r="AK559" s="102" t="s">
        <v>40</v>
      </c>
      <c r="AL559" s="101"/>
      <c r="AM559" s="101"/>
      <c r="AN559" s="102" t="s">
        <v>40</v>
      </c>
      <c r="AO559" s="102" t="s">
        <v>40</v>
      </c>
      <c r="AP559" s="102" t="s">
        <v>40</v>
      </c>
      <c r="AQ559" s="102" t="s">
        <v>40</v>
      </c>
      <c r="AR559" s="101"/>
    </row>
    <row r="560" spans="1:44">
      <c r="A560" t="str">
        <f>VLOOKUP(Q560,'Rotas x Madrugada'!A:C,2,0)</f>
        <v>NA</v>
      </c>
      <c r="B560" t="str">
        <f>VLOOKUP(Q560,'Rotas x Madrugada'!A:C,3,0)</f>
        <v>Não</v>
      </c>
      <c r="D560" s="19">
        <f t="shared" si="16"/>
        <v>46159</v>
      </c>
      <c r="E560" s="19">
        <f>IF(A560="RETIRA",Z560,VLOOKUP(Q560,'Rotas x Madrugada'!A:D,4,0))</f>
        <v>46146</v>
      </c>
      <c r="F560" s="19">
        <f>IF(A560="RETIRA",Z560,Z560+2)</f>
        <v>46159</v>
      </c>
      <c r="G560" s="19" t="str">
        <f>CONCATENATE(U560,"-",V560)</f>
        <v>FUM08-TF</v>
      </c>
      <c r="H560" s="19" t="str">
        <f t="shared" ca="1" si="17"/>
        <v>URGENTE</v>
      </c>
      <c r="I560" s="46">
        <f ca="1">Z560-$B$1</f>
        <v>0</v>
      </c>
      <c r="J560" s="46">
        <f>VLOOKUP(G560,'D. Produção'!A:B,2,)</f>
        <v>2</v>
      </c>
      <c r="K560" s="87">
        <v>334285</v>
      </c>
      <c r="L560" s="88" t="s">
        <v>92</v>
      </c>
      <c r="M560" s="87">
        <v>5</v>
      </c>
      <c r="N560" s="87">
        <v>5445710</v>
      </c>
      <c r="O560" s="88" t="s">
        <v>35</v>
      </c>
      <c r="P560" s="88" t="s">
        <v>350</v>
      </c>
      <c r="Q560" s="88" t="s">
        <v>142</v>
      </c>
      <c r="R560" s="89">
        <v>0.156</v>
      </c>
      <c r="S560" s="89">
        <v>3.12</v>
      </c>
      <c r="T560" s="87">
        <v>1</v>
      </c>
      <c r="U560" s="88" t="s">
        <v>254</v>
      </c>
      <c r="V560" s="88" t="s">
        <v>96</v>
      </c>
      <c r="W560" s="90">
        <v>780</v>
      </c>
      <c r="X560" s="90">
        <v>200</v>
      </c>
      <c r="Y560" s="91">
        <v>46147.715407523145</v>
      </c>
      <c r="Z560" s="92">
        <v>46157</v>
      </c>
      <c r="AA560" s="93"/>
      <c r="AB560" s="93"/>
      <c r="AC560" s="93"/>
      <c r="AD560" s="93"/>
      <c r="AE560" s="94" t="s">
        <v>40</v>
      </c>
      <c r="AF560" s="94" t="s">
        <v>40</v>
      </c>
      <c r="AG560" s="94" t="s">
        <v>40</v>
      </c>
      <c r="AH560" s="94" t="s">
        <v>40</v>
      </c>
      <c r="AI560" s="94" t="s">
        <v>40</v>
      </c>
      <c r="AJ560" s="94" t="s">
        <v>40</v>
      </c>
      <c r="AK560" s="94" t="s">
        <v>40</v>
      </c>
      <c r="AL560" s="93"/>
      <c r="AM560" s="93"/>
      <c r="AN560" s="94" t="s">
        <v>40</v>
      </c>
      <c r="AO560" s="94" t="s">
        <v>40</v>
      </c>
      <c r="AP560" s="94" t="s">
        <v>40</v>
      </c>
      <c r="AQ560" s="94" t="s">
        <v>40</v>
      </c>
      <c r="AR560" s="93"/>
    </row>
    <row r="561" spans="1:44">
      <c r="A561" t="str">
        <f>VLOOKUP(Q561,'Rotas x Madrugada'!A:C,2,0)</f>
        <v>NA</v>
      </c>
      <c r="B561" t="str">
        <f>VLOOKUP(Q561,'Rotas x Madrugada'!A:C,3,0)</f>
        <v>Não</v>
      </c>
      <c r="D561" s="19">
        <f t="shared" si="16"/>
        <v>46159</v>
      </c>
      <c r="E561" s="19">
        <f>IF(A561="RETIRA",Z561,VLOOKUP(Q561,'Rotas x Madrugada'!A:D,4,0))</f>
        <v>46146</v>
      </c>
      <c r="F561" s="19">
        <f>IF(A561="RETIRA",Z561,Z561+2)</f>
        <v>46159</v>
      </c>
      <c r="G561" s="19" t="str">
        <f>CONCATENATE(U561,"-",V561)</f>
        <v>FUM08-TF</v>
      </c>
      <c r="H561" s="19" t="str">
        <f t="shared" ca="1" si="17"/>
        <v>URGENTE</v>
      </c>
      <c r="I561" s="46">
        <f ca="1">Z561-$B$1</f>
        <v>0</v>
      </c>
      <c r="J561" s="46">
        <f>VLOOKUP(G561,'D. Produção'!A:B,2,)</f>
        <v>2</v>
      </c>
      <c r="K561" s="95">
        <v>334285</v>
      </c>
      <c r="L561" s="96" t="s">
        <v>97</v>
      </c>
      <c r="M561" s="95">
        <v>6</v>
      </c>
      <c r="N561" s="95">
        <v>5445711</v>
      </c>
      <c r="O561" s="96" t="s">
        <v>35</v>
      </c>
      <c r="P561" s="96" t="s">
        <v>350</v>
      </c>
      <c r="Q561" s="96" t="s">
        <v>142</v>
      </c>
      <c r="R561" s="97">
        <v>0.19500000000000001</v>
      </c>
      <c r="S561" s="97">
        <v>3.9</v>
      </c>
      <c r="T561" s="95">
        <v>1</v>
      </c>
      <c r="U561" s="96" t="s">
        <v>254</v>
      </c>
      <c r="V561" s="96" t="s">
        <v>96</v>
      </c>
      <c r="W561" s="98">
        <v>780</v>
      </c>
      <c r="X561" s="98">
        <v>250</v>
      </c>
      <c r="Y561" s="99">
        <v>46147.715407523145</v>
      </c>
      <c r="Z561" s="100">
        <v>46157</v>
      </c>
      <c r="AA561" s="101"/>
      <c r="AB561" s="101"/>
      <c r="AC561" s="101"/>
      <c r="AD561" s="101"/>
      <c r="AE561" s="102" t="s">
        <v>40</v>
      </c>
      <c r="AF561" s="102" t="s">
        <v>40</v>
      </c>
      <c r="AG561" s="102" t="s">
        <v>40</v>
      </c>
      <c r="AH561" s="102" t="s">
        <v>40</v>
      </c>
      <c r="AI561" s="102" t="s">
        <v>40</v>
      </c>
      <c r="AJ561" s="102" t="s">
        <v>40</v>
      </c>
      <c r="AK561" s="102" t="s">
        <v>40</v>
      </c>
      <c r="AL561" s="101"/>
      <c r="AM561" s="101"/>
      <c r="AN561" s="102" t="s">
        <v>40</v>
      </c>
      <c r="AO561" s="102" t="s">
        <v>40</v>
      </c>
      <c r="AP561" s="102" t="s">
        <v>40</v>
      </c>
      <c r="AQ561" s="102" t="s">
        <v>40</v>
      </c>
      <c r="AR561" s="101"/>
    </row>
    <row r="562" spans="1:44">
      <c r="A562" t="str">
        <f>VLOOKUP(Q562,'Rotas x Madrugada'!A:C,2,0)</f>
        <v>NA</v>
      </c>
      <c r="B562" t="str">
        <f>VLOOKUP(Q562,'Rotas x Madrugada'!A:C,3,0)</f>
        <v>Não</v>
      </c>
      <c r="D562" s="19">
        <f t="shared" si="16"/>
        <v>46159</v>
      </c>
      <c r="E562" s="19">
        <f>IF(A562="RETIRA",Z562,VLOOKUP(Q562,'Rotas x Madrugada'!A:D,4,0))</f>
        <v>46146</v>
      </c>
      <c r="F562" s="19">
        <f>IF(A562="RETIRA",Z562,Z562+2)</f>
        <v>46159</v>
      </c>
      <c r="G562" s="19" t="str">
        <f>CONCATENATE(U562,"-",V562)</f>
        <v>FUM08-TF</v>
      </c>
      <c r="H562" s="19" t="str">
        <f t="shared" ca="1" si="17"/>
        <v>URGENTE</v>
      </c>
      <c r="I562" s="46">
        <f ca="1">Z562-$B$1</f>
        <v>0</v>
      </c>
      <c r="J562" s="46">
        <f>VLOOKUP(G562,'D. Produção'!A:B,2,)</f>
        <v>2</v>
      </c>
      <c r="K562" s="87">
        <v>334285</v>
      </c>
      <c r="L562" s="88" t="s">
        <v>78</v>
      </c>
      <c r="M562" s="87">
        <v>1</v>
      </c>
      <c r="N562" s="87">
        <v>5445706</v>
      </c>
      <c r="O562" s="88" t="s">
        <v>35</v>
      </c>
      <c r="P562" s="88" t="s">
        <v>350</v>
      </c>
      <c r="Q562" s="88" t="s">
        <v>142</v>
      </c>
      <c r="R562" s="89">
        <v>0.32190000000000002</v>
      </c>
      <c r="S562" s="89">
        <v>6.4385000000000003</v>
      </c>
      <c r="T562" s="87">
        <v>1</v>
      </c>
      <c r="U562" s="88" t="s">
        <v>254</v>
      </c>
      <c r="V562" s="88" t="s">
        <v>96</v>
      </c>
      <c r="W562" s="90">
        <v>395</v>
      </c>
      <c r="X562" s="90">
        <v>815</v>
      </c>
      <c r="Y562" s="91">
        <v>46147.715407523145</v>
      </c>
      <c r="Z562" s="92">
        <v>46157</v>
      </c>
      <c r="AA562" s="93"/>
      <c r="AB562" s="93"/>
      <c r="AC562" s="93"/>
      <c r="AD562" s="93"/>
      <c r="AE562" s="94" t="s">
        <v>40</v>
      </c>
      <c r="AF562" s="94" t="s">
        <v>40</v>
      </c>
      <c r="AG562" s="94" t="s">
        <v>40</v>
      </c>
      <c r="AH562" s="94" t="s">
        <v>40</v>
      </c>
      <c r="AI562" s="94" t="s">
        <v>40</v>
      </c>
      <c r="AJ562" s="94" t="s">
        <v>40</v>
      </c>
      <c r="AK562" s="94" t="s">
        <v>40</v>
      </c>
      <c r="AL562" s="93"/>
      <c r="AM562" s="93"/>
      <c r="AN562" s="94" t="s">
        <v>40</v>
      </c>
      <c r="AO562" s="94" t="s">
        <v>40</v>
      </c>
      <c r="AP562" s="94" t="s">
        <v>40</v>
      </c>
      <c r="AQ562" s="94" t="s">
        <v>40</v>
      </c>
      <c r="AR562" s="93"/>
    </row>
    <row r="563" spans="1:44">
      <c r="A563" t="str">
        <f>VLOOKUP(Q563,'Rotas x Madrugada'!A:C,2,0)</f>
        <v>NA</v>
      </c>
      <c r="B563" t="str">
        <f>VLOOKUP(Q563,'Rotas x Madrugada'!A:C,3,0)</f>
        <v>Não</v>
      </c>
      <c r="D563" s="19">
        <f t="shared" si="16"/>
        <v>46159</v>
      </c>
      <c r="E563" s="19">
        <f>IF(A563="RETIRA",Z563,VLOOKUP(Q563,'Rotas x Madrugada'!A:D,4,0))</f>
        <v>46146</v>
      </c>
      <c r="F563" s="19">
        <f>IF(A563="RETIRA",Z563,Z563+2)</f>
        <v>46159</v>
      </c>
      <c r="G563" s="19" t="str">
        <f>CONCATENATE(U563,"-",V563)</f>
        <v>FUM08-TF</v>
      </c>
      <c r="H563" s="19" t="str">
        <f t="shared" ca="1" si="17"/>
        <v>URGENTE</v>
      </c>
      <c r="I563" s="46">
        <f ca="1">Z563-$B$1</f>
        <v>0</v>
      </c>
      <c r="J563" s="46">
        <f>VLOOKUP(G563,'D. Produção'!A:B,2,)</f>
        <v>2</v>
      </c>
      <c r="K563" s="95">
        <v>334285</v>
      </c>
      <c r="L563" s="96" t="s">
        <v>80</v>
      </c>
      <c r="M563" s="95">
        <v>2</v>
      </c>
      <c r="N563" s="95">
        <v>5445707</v>
      </c>
      <c r="O563" s="96" t="s">
        <v>35</v>
      </c>
      <c r="P563" s="96" t="s">
        <v>350</v>
      </c>
      <c r="Q563" s="96" t="s">
        <v>142</v>
      </c>
      <c r="R563" s="97">
        <v>0.32190000000000002</v>
      </c>
      <c r="S563" s="97">
        <v>6.4385000000000003</v>
      </c>
      <c r="T563" s="95">
        <v>1</v>
      </c>
      <c r="U563" s="96" t="s">
        <v>254</v>
      </c>
      <c r="V563" s="96" t="s">
        <v>96</v>
      </c>
      <c r="W563" s="98">
        <v>395</v>
      </c>
      <c r="X563" s="98">
        <v>815</v>
      </c>
      <c r="Y563" s="99">
        <v>46147.715407523145</v>
      </c>
      <c r="Z563" s="100">
        <v>46157</v>
      </c>
      <c r="AA563" s="101"/>
      <c r="AB563" s="101"/>
      <c r="AC563" s="101"/>
      <c r="AD563" s="101"/>
      <c r="AE563" s="102" t="s">
        <v>40</v>
      </c>
      <c r="AF563" s="102" t="s">
        <v>40</v>
      </c>
      <c r="AG563" s="102" t="s">
        <v>40</v>
      </c>
      <c r="AH563" s="102" t="s">
        <v>40</v>
      </c>
      <c r="AI563" s="102" t="s">
        <v>40</v>
      </c>
      <c r="AJ563" s="102" t="s">
        <v>40</v>
      </c>
      <c r="AK563" s="102" t="s">
        <v>40</v>
      </c>
      <c r="AL563" s="101"/>
      <c r="AM563" s="101"/>
      <c r="AN563" s="102" t="s">
        <v>40</v>
      </c>
      <c r="AO563" s="102" t="s">
        <v>40</v>
      </c>
      <c r="AP563" s="102" t="s">
        <v>40</v>
      </c>
      <c r="AQ563" s="102" t="s">
        <v>40</v>
      </c>
      <c r="AR563" s="101"/>
    </row>
    <row r="564" spans="1:44">
      <c r="A564" t="str">
        <f>VLOOKUP(Q564,'Rotas x Madrugada'!A:C,2,0)</f>
        <v>NA</v>
      </c>
      <c r="B564" t="str">
        <f>VLOOKUP(Q564,'Rotas x Madrugada'!A:C,3,0)</f>
        <v>Não</v>
      </c>
      <c r="D564" s="19">
        <f t="shared" si="16"/>
        <v>46159</v>
      </c>
      <c r="E564" s="19">
        <f>IF(A564="RETIRA",Z564,VLOOKUP(Q564,'Rotas x Madrugada'!A:D,4,0))</f>
        <v>46146</v>
      </c>
      <c r="F564" s="19">
        <f>IF(A564="RETIRA",Z564,Z564+2)</f>
        <v>46159</v>
      </c>
      <c r="G564" s="19" t="str">
        <f>CONCATENATE(U564,"-",V564)</f>
        <v>FUM08-TE12</v>
      </c>
      <c r="H564" s="19" t="str">
        <f t="shared" ca="1" si="17"/>
        <v>URGENTE</v>
      </c>
      <c r="I564" s="46">
        <f ca="1">Z564-$B$1</f>
        <v>0</v>
      </c>
      <c r="J564" s="46">
        <f>VLOOKUP(G564,'D. Produção'!A:B,2,)</f>
        <v>2</v>
      </c>
      <c r="K564" s="87">
        <v>334285</v>
      </c>
      <c r="L564" s="88" t="s">
        <v>81</v>
      </c>
      <c r="M564" s="87">
        <v>3</v>
      </c>
      <c r="N564" s="87">
        <v>5445708</v>
      </c>
      <c r="O564" s="88" t="s">
        <v>35</v>
      </c>
      <c r="P564" s="88" t="s">
        <v>350</v>
      </c>
      <c r="Q564" s="88" t="s">
        <v>142</v>
      </c>
      <c r="R564" s="89">
        <v>0.34200000000000003</v>
      </c>
      <c r="S564" s="89">
        <v>6.84</v>
      </c>
      <c r="T564" s="87">
        <v>1</v>
      </c>
      <c r="U564" s="88" t="s">
        <v>254</v>
      </c>
      <c r="V564" s="88" t="s">
        <v>120</v>
      </c>
      <c r="W564" s="90">
        <v>400</v>
      </c>
      <c r="X564" s="90">
        <v>855</v>
      </c>
      <c r="Y564" s="91">
        <v>46147.715407523145</v>
      </c>
      <c r="Z564" s="92">
        <v>46157</v>
      </c>
      <c r="AA564" s="93"/>
      <c r="AB564" s="93"/>
      <c r="AC564" s="93"/>
      <c r="AD564" s="93"/>
      <c r="AE564" s="93"/>
      <c r="AF564" s="93"/>
      <c r="AG564" s="93"/>
      <c r="AH564" s="93"/>
      <c r="AI564" s="94" t="s">
        <v>40</v>
      </c>
      <c r="AJ564" s="94" t="s">
        <v>40</v>
      </c>
      <c r="AK564" s="94" t="s">
        <v>40</v>
      </c>
      <c r="AL564" s="93"/>
      <c r="AM564" s="93"/>
      <c r="AN564" s="94" t="s">
        <v>40</v>
      </c>
      <c r="AO564" s="94" t="s">
        <v>40</v>
      </c>
      <c r="AP564" s="94" t="s">
        <v>40</v>
      </c>
      <c r="AQ564" s="94" t="s">
        <v>40</v>
      </c>
      <c r="AR564" s="93"/>
    </row>
    <row r="565" spans="1:44">
      <c r="A565" t="str">
        <f>VLOOKUP(Q565,'Rotas x Madrugada'!A:C,2,0)</f>
        <v>NA</v>
      </c>
      <c r="B565" t="str">
        <f>VLOOKUP(Q565,'Rotas x Madrugada'!A:C,3,0)</f>
        <v>Não</v>
      </c>
      <c r="D565" s="19">
        <f t="shared" si="16"/>
        <v>46159</v>
      </c>
      <c r="E565" s="19">
        <f>IF(A565="RETIRA",Z565,VLOOKUP(Q565,'Rotas x Madrugada'!A:D,4,0))</f>
        <v>46146</v>
      </c>
      <c r="F565" s="19">
        <f>IF(A565="RETIRA",Z565,Z565+2)</f>
        <v>46159</v>
      </c>
      <c r="G565" s="19" t="str">
        <f>CONCATENATE(U565,"-",V565)</f>
        <v>FUM08-TE12</v>
      </c>
      <c r="H565" s="19" t="str">
        <f t="shared" ca="1" si="17"/>
        <v>URGENTE</v>
      </c>
      <c r="I565" s="46">
        <f ca="1">Z565-$B$1</f>
        <v>0</v>
      </c>
      <c r="J565" s="46">
        <f>VLOOKUP(G565,'D. Produção'!A:B,2,)</f>
        <v>2</v>
      </c>
      <c r="K565" s="95">
        <v>334285</v>
      </c>
      <c r="L565" s="96" t="s">
        <v>82</v>
      </c>
      <c r="M565" s="95">
        <v>4</v>
      </c>
      <c r="N565" s="95">
        <v>5445709</v>
      </c>
      <c r="O565" s="96" t="s">
        <v>35</v>
      </c>
      <c r="P565" s="96" t="s">
        <v>350</v>
      </c>
      <c r="Q565" s="96" t="s">
        <v>142</v>
      </c>
      <c r="R565" s="97">
        <v>0.34200000000000003</v>
      </c>
      <c r="S565" s="97">
        <v>6.84</v>
      </c>
      <c r="T565" s="95">
        <v>1</v>
      </c>
      <c r="U565" s="96" t="s">
        <v>254</v>
      </c>
      <c r="V565" s="96" t="s">
        <v>120</v>
      </c>
      <c r="W565" s="98">
        <v>400</v>
      </c>
      <c r="X565" s="98">
        <v>855</v>
      </c>
      <c r="Y565" s="99">
        <v>46147.715407523145</v>
      </c>
      <c r="Z565" s="100">
        <v>46157</v>
      </c>
      <c r="AA565" s="101"/>
      <c r="AB565" s="101"/>
      <c r="AC565" s="101"/>
      <c r="AD565" s="101"/>
      <c r="AE565" s="101"/>
      <c r="AF565" s="101"/>
      <c r="AG565" s="101"/>
      <c r="AH565" s="101"/>
      <c r="AI565" s="102" t="s">
        <v>40</v>
      </c>
      <c r="AJ565" s="102" t="s">
        <v>40</v>
      </c>
      <c r="AK565" s="102" t="s">
        <v>40</v>
      </c>
      <c r="AL565" s="101"/>
      <c r="AM565" s="101"/>
      <c r="AN565" s="102" t="s">
        <v>40</v>
      </c>
      <c r="AO565" s="102" t="s">
        <v>40</v>
      </c>
      <c r="AP565" s="102" t="s">
        <v>40</v>
      </c>
      <c r="AQ565" s="102" t="s">
        <v>40</v>
      </c>
      <c r="AR565" s="101"/>
    </row>
    <row r="566" spans="1:44" ht="31.5">
      <c r="A566" t="str">
        <f>VLOOKUP(Q566,'Rotas x Madrugada'!A:C,2,0)</f>
        <v>NA</v>
      </c>
      <c r="B566" t="str">
        <f>VLOOKUP(Q566,'Rotas x Madrugada'!A:C,3,0)</f>
        <v>Não</v>
      </c>
      <c r="D566" s="19">
        <f t="shared" si="16"/>
        <v>46159</v>
      </c>
      <c r="E566" s="19">
        <f>IF(A566="RETIRA",Z566,VLOOKUP(Q566,'Rotas x Madrugada'!A:D,4,0))</f>
        <v>46146</v>
      </c>
      <c r="F566" s="19">
        <f>IF(A566="RETIRA",Z566,Z566+2)</f>
        <v>46159</v>
      </c>
      <c r="G566" s="19" t="str">
        <f>CONCATENATE(U566,"-",V566)</f>
        <v>FUM08-TF</v>
      </c>
      <c r="H566" s="19" t="str">
        <f t="shared" ca="1" si="17"/>
        <v>URGENTE</v>
      </c>
      <c r="I566" s="46">
        <f ca="1">Z566-$B$1</f>
        <v>0</v>
      </c>
      <c r="J566" s="46">
        <f>VLOOKUP(G566,'D. Produção'!A:B,2,)</f>
        <v>2</v>
      </c>
      <c r="K566" s="87">
        <v>334289</v>
      </c>
      <c r="L566" s="88" t="s">
        <v>78</v>
      </c>
      <c r="M566" s="87">
        <v>1</v>
      </c>
      <c r="N566" s="87">
        <v>5445717</v>
      </c>
      <c r="O566" s="88" t="s">
        <v>35</v>
      </c>
      <c r="P566" s="88" t="s">
        <v>353</v>
      </c>
      <c r="Q566" s="88" t="s">
        <v>142</v>
      </c>
      <c r="R566" s="89">
        <v>0.40039999999999998</v>
      </c>
      <c r="S566" s="89">
        <v>8.0079999999999991</v>
      </c>
      <c r="T566" s="87">
        <v>1</v>
      </c>
      <c r="U566" s="88" t="s">
        <v>254</v>
      </c>
      <c r="V566" s="88" t="s">
        <v>96</v>
      </c>
      <c r="W566" s="90">
        <v>385</v>
      </c>
      <c r="X566" s="90">
        <v>1040</v>
      </c>
      <c r="Y566" s="91">
        <v>46147.716660497688</v>
      </c>
      <c r="Z566" s="92">
        <v>46157</v>
      </c>
      <c r="AA566" s="93"/>
      <c r="AB566" s="93"/>
      <c r="AC566" s="93"/>
      <c r="AD566" s="93"/>
      <c r="AE566" s="94" t="s">
        <v>40</v>
      </c>
      <c r="AF566" s="94" t="s">
        <v>40</v>
      </c>
      <c r="AG566" s="94" t="s">
        <v>40</v>
      </c>
      <c r="AH566" s="94" t="s">
        <v>40</v>
      </c>
      <c r="AI566" s="94" t="s">
        <v>40</v>
      </c>
      <c r="AJ566" s="94" t="s">
        <v>40</v>
      </c>
      <c r="AK566" s="94" t="s">
        <v>40</v>
      </c>
      <c r="AL566" s="93"/>
      <c r="AM566" s="93"/>
      <c r="AN566" s="94" t="s">
        <v>40</v>
      </c>
      <c r="AO566" s="94" t="s">
        <v>40</v>
      </c>
      <c r="AP566" s="94" t="s">
        <v>40</v>
      </c>
      <c r="AQ566" s="94" t="s">
        <v>40</v>
      </c>
      <c r="AR566" s="93"/>
    </row>
    <row r="567" spans="1:44" ht="31.5">
      <c r="A567" t="str">
        <f>VLOOKUP(Q567,'Rotas x Madrugada'!A:C,2,0)</f>
        <v>NA</v>
      </c>
      <c r="B567" t="str">
        <f>VLOOKUP(Q567,'Rotas x Madrugada'!A:C,3,0)</f>
        <v>Não</v>
      </c>
      <c r="D567" s="19">
        <f t="shared" si="16"/>
        <v>46159</v>
      </c>
      <c r="E567" s="19">
        <f>IF(A567="RETIRA",Z567,VLOOKUP(Q567,'Rotas x Madrugada'!A:D,4,0))</f>
        <v>46146</v>
      </c>
      <c r="F567" s="19">
        <f>IF(A567="RETIRA",Z567,Z567+2)</f>
        <v>46159</v>
      </c>
      <c r="G567" s="19" t="str">
        <f>CONCATENATE(U567,"-",V567)</f>
        <v>FUM08-TF</v>
      </c>
      <c r="H567" s="19" t="str">
        <f t="shared" ca="1" si="17"/>
        <v>URGENTE</v>
      </c>
      <c r="I567" s="46">
        <f ca="1">Z567-$B$1</f>
        <v>0</v>
      </c>
      <c r="J567" s="46">
        <f>VLOOKUP(G567,'D. Produção'!A:B,2,)</f>
        <v>2</v>
      </c>
      <c r="K567" s="95">
        <v>334289</v>
      </c>
      <c r="L567" s="96" t="s">
        <v>80</v>
      </c>
      <c r="M567" s="95">
        <v>2</v>
      </c>
      <c r="N567" s="95">
        <v>5445718</v>
      </c>
      <c r="O567" s="96" t="s">
        <v>35</v>
      </c>
      <c r="P567" s="96" t="s">
        <v>353</v>
      </c>
      <c r="Q567" s="96" t="s">
        <v>142</v>
      </c>
      <c r="R567" s="97">
        <v>0.40039999999999998</v>
      </c>
      <c r="S567" s="97">
        <v>8.0079999999999991</v>
      </c>
      <c r="T567" s="95">
        <v>1</v>
      </c>
      <c r="U567" s="96" t="s">
        <v>254</v>
      </c>
      <c r="V567" s="96" t="s">
        <v>96</v>
      </c>
      <c r="W567" s="98">
        <v>385</v>
      </c>
      <c r="X567" s="98">
        <v>1040</v>
      </c>
      <c r="Y567" s="99">
        <v>46147.716660497688</v>
      </c>
      <c r="Z567" s="100">
        <v>46157</v>
      </c>
      <c r="AA567" s="101"/>
      <c r="AB567" s="101"/>
      <c r="AC567" s="101"/>
      <c r="AD567" s="101"/>
      <c r="AE567" s="102" t="s">
        <v>40</v>
      </c>
      <c r="AF567" s="102" t="s">
        <v>40</v>
      </c>
      <c r="AG567" s="102" t="s">
        <v>40</v>
      </c>
      <c r="AH567" s="102" t="s">
        <v>40</v>
      </c>
      <c r="AI567" s="102" t="s">
        <v>40</v>
      </c>
      <c r="AJ567" s="102" t="s">
        <v>40</v>
      </c>
      <c r="AK567" s="102" t="s">
        <v>40</v>
      </c>
      <c r="AL567" s="101"/>
      <c r="AM567" s="101"/>
      <c r="AN567" s="102" t="s">
        <v>40</v>
      </c>
      <c r="AO567" s="102" t="s">
        <v>40</v>
      </c>
      <c r="AP567" s="102" t="s">
        <v>40</v>
      </c>
      <c r="AQ567" s="102" t="s">
        <v>40</v>
      </c>
      <c r="AR567" s="101"/>
    </row>
    <row r="568" spans="1:44" ht="31.5">
      <c r="A568" t="str">
        <f>VLOOKUP(Q568,'Rotas x Madrugada'!A:C,2,0)</f>
        <v>NA</v>
      </c>
      <c r="B568" t="str">
        <f>VLOOKUP(Q568,'Rotas x Madrugada'!A:C,3,0)</f>
        <v>Não</v>
      </c>
      <c r="D568" s="19">
        <f t="shared" si="16"/>
        <v>46159</v>
      </c>
      <c r="E568" s="19">
        <f>IF(A568="RETIRA",Z568,VLOOKUP(Q568,'Rotas x Madrugada'!A:D,4,0))</f>
        <v>46146</v>
      </c>
      <c r="F568" s="19">
        <f>IF(A568="RETIRA",Z568,Z568+2)</f>
        <v>46159</v>
      </c>
      <c r="G568" s="19" t="str">
        <f>CONCATENATE(U568,"-",V568)</f>
        <v>FUM08-TF</v>
      </c>
      <c r="H568" s="19" t="str">
        <f t="shared" ca="1" si="17"/>
        <v>URGENTE</v>
      </c>
      <c r="I568" s="46">
        <f ca="1">Z568-$B$1</f>
        <v>0</v>
      </c>
      <c r="J568" s="46">
        <f>VLOOKUP(G568,'D. Produção'!A:B,2,)</f>
        <v>2</v>
      </c>
      <c r="K568" s="87">
        <v>334289</v>
      </c>
      <c r="L568" s="88" t="s">
        <v>81</v>
      </c>
      <c r="M568" s="87">
        <v>3</v>
      </c>
      <c r="N568" s="87">
        <v>5445719</v>
      </c>
      <c r="O568" s="88" t="s">
        <v>35</v>
      </c>
      <c r="P568" s="88" t="s">
        <v>353</v>
      </c>
      <c r="Q568" s="88" t="s">
        <v>142</v>
      </c>
      <c r="R568" s="89">
        <v>0.40039999999999998</v>
      </c>
      <c r="S568" s="89">
        <v>8.0079999999999991</v>
      </c>
      <c r="T568" s="87">
        <v>1</v>
      </c>
      <c r="U568" s="88" t="s">
        <v>254</v>
      </c>
      <c r="V568" s="88" t="s">
        <v>96</v>
      </c>
      <c r="W568" s="90">
        <v>385</v>
      </c>
      <c r="X568" s="90">
        <v>1040</v>
      </c>
      <c r="Y568" s="91">
        <v>46147.716660497688</v>
      </c>
      <c r="Z568" s="92">
        <v>46157</v>
      </c>
      <c r="AA568" s="93"/>
      <c r="AB568" s="93"/>
      <c r="AC568" s="93"/>
      <c r="AD568" s="93"/>
      <c r="AE568" s="94" t="s">
        <v>40</v>
      </c>
      <c r="AF568" s="94" t="s">
        <v>40</v>
      </c>
      <c r="AG568" s="94" t="s">
        <v>40</v>
      </c>
      <c r="AH568" s="94" t="s">
        <v>40</v>
      </c>
      <c r="AI568" s="94" t="s">
        <v>40</v>
      </c>
      <c r="AJ568" s="94" t="s">
        <v>40</v>
      </c>
      <c r="AK568" s="94" t="s">
        <v>40</v>
      </c>
      <c r="AL568" s="93"/>
      <c r="AM568" s="93"/>
      <c r="AN568" s="94" t="s">
        <v>40</v>
      </c>
      <c r="AO568" s="94" t="s">
        <v>40</v>
      </c>
      <c r="AP568" s="94" t="s">
        <v>40</v>
      </c>
      <c r="AQ568" s="94" t="s">
        <v>40</v>
      </c>
      <c r="AR568" s="93"/>
    </row>
    <row r="569" spans="1:44" ht="31.5">
      <c r="A569" t="str">
        <f>VLOOKUP(Q569,'Rotas x Madrugada'!A:C,2,0)</f>
        <v>NA</v>
      </c>
      <c r="B569" t="str">
        <f>VLOOKUP(Q569,'Rotas x Madrugada'!A:C,3,0)</f>
        <v>Não</v>
      </c>
      <c r="D569" s="19">
        <f t="shared" si="16"/>
        <v>46159</v>
      </c>
      <c r="E569" s="19">
        <f>IF(A569="RETIRA",Z569,VLOOKUP(Q569,'Rotas x Madrugada'!A:D,4,0))</f>
        <v>46146</v>
      </c>
      <c r="F569" s="19">
        <f>IF(A569="RETIRA",Z569,Z569+2)</f>
        <v>46159</v>
      </c>
      <c r="G569" s="19" t="str">
        <f>CONCATENATE(U569,"-",V569)</f>
        <v>FUM08-TF</v>
      </c>
      <c r="H569" s="19" t="str">
        <f t="shared" ca="1" si="17"/>
        <v>URGENTE</v>
      </c>
      <c r="I569" s="46">
        <f ca="1">Z569-$B$1</f>
        <v>0</v>
      </c>
      <c r="J569" s="46">
        <f>VLOOKUP(G569,'D. Produção'!A:B,2,)</f>
        <v>2</v>
      </c>
      <c r="K569" s="95">
        <v>334289</v>
      </c>
      <c r="L569" s="96" t="s">
        <v>82</v>
      </c>
      <c r="M569" s="95">
        <v>4</v>
      </c>
      <c r="N569" s="95">
        <v>5445720</v>
      </c>
      <c r="O569" s="96" t="s">
        <v>35</v>
      </c>
      <c r="P569" s="96" t="s">
        <v>353</v>
      </c>
      <c r="Q569" s="96" t="s">
        <v>142</v>
      </c>
      <c r="R569" s="97">
        <v>0.40039999999999998</v>
      </c>
      <c r="S569" s="97">
        <v>8.0079999999999991</v>
      </c>
      <c r="T569" s="95">
        <v>1</v>
      </c>
      <c r="U569" s="96" t="s">
        <v>254</v>
      </c>
      <c r="V569" s="96" t="s">
        <v>96</v>
      </c>
      <c r="W569" s="98">
        <v>385</v>
      </c>
      <c r="X569" s="98">
        <v>1040</v>
      </c>
      <c r="Y569" s="99">
        <v>46147.716660497688</v>
      </c>
      <c r="Z569" s="100">
        <v>46157</v>
      </c>
      <c r="AA569" s="101"/>
      <c r="AB569" s="101"/>
      <c r="AC569" s="101"/>
      <c r="AD569" s="101"/>
      <c r="AE569" s="102" t="s">
        <v>40</v>
      </c>
      <c r="AF569" s="102" t="s">
        <v>40</v>
      </c>
      <c r="AG569" s="102" t="s">
        <v>40</v>
      </c>
      <c r="AH569" s="102" t="s">
        <v>40</v>
      </c>
      <c r="AI569" s="102" t="s">
        <v>40</v>
      </c>
      <c r="AJ569" s="102" t="s">
        <v>40</v>
      </c>
      <c r="AK569" s="102" t="s">
        <v>40</v>
      </c>
      <c r="AL569" s="101"/>
      <c r="AM569" s="101"/>
      <c r="AN569" s="102" t="s">
        <v>40</v>
      </c>
      <c r="AO569" s="102" t="s">
        <v>40</v>
      </c>
      <c r="AP569" s="102" t="s">
        <v>40</v>
      </c>
      <c r="AQ569" s="102" t="s">
        <v>40</v>
      </c>
      <c r="AR569" s="101"/>
    </row>
    <row r="570" spans="1:44" ht="31.5">
      <c r="A570" t="str">
        <f>VLOOKUP(Q570,'Rotas x Madrugada'!A:C,2,0)</f>
        <v>NA</v>
      </c>
      <c r="B570" t="str">
        <f>VLOOKUP(Q570,'Rotas x Madrugada'!A:C,3,0)</f>
        <v>Não</v>
      </c>
      <c r="D570" s="19">
        <f t="shared" si="16"/>
        <v>46159</v>
      </c>
      <c r="E570" s="19">
        <f>IF(A570="RETIRA",Z570,VLOOKUP(Q570,'Rotas x Madrugada'!A:D,4,0))</f>
        <v>46146</v>
      </c>
      <c r="F570" s="19">
        <f>IF(A570="RETIRA",Z570,Z570+2)</f>
        <v>46159</v>
      </c>
      <c r="G570" s="19" t="str">
        <f>CONCATENATE(U570,"-",V570)</f>
        <v>FUM08-TE12</v>
      </c>
      <c r="H570" s="19" t="str">
        <f t="shared" ca="1" si="17"/>
        <v>URGENTE</v>
      </c>
      <c r="I570" s="46">
        <f ca="1">Z570-$B$1</f>
        <v>0</v>
      </c>
      <c r="J570" s="46">
        <f>VLOOKUP(G570,'D. Produção'!A:B,2,)</f>
        <v>2</v>
      </c>
      <c r="K570" s="87">
        <v>334289</v>
      </c>
      <c r="L570" s="88" t="s">
        <v>83</v>
      </c>
      <c r="M570" s="87">
        <v>5</v>
      </c>
      <c r="N570" s="87">
        <v>5445721</v>
      </c>
      <c r="O570" s="88" t="s">
        <v>35</v>
      </c>
      <c r="P570" s="88" t="s">
        <v>353</v>
      </c>
      <c r="Q570" s="88" t="s">
        <v>142</v>
      </c>
      <c r="R570" s="89">
        <v>0.42320000000000002</v>
      </c>
      <c r="S570" s="89">
        <v>8.4629999999999992</v>
      </c>
      <c r="T570" s="87">
        <v>1</v>
      </c>
      <c r="U570" s="88" t="s">
        <v>254</v>
      </c>
      <c r="V570" s="88" t="s">
        <v>120</v>
      </c>
      <c r="W570" s="90">
        <v>390</v>
      </c>
      <c r="X570" s="90">
        <v>1085</v>
      </c>
      <c r="Y570" s="91">
        <v>46147.716660497688</v>
      </c>
      <c r="Z570" s="92">
        <v>46157</v>
      </c>
      <c r="AA570" s="93"/>
      <c r="AB570" s="93"/>
      <c r="AC570" s="93"/>
      <c r="AD570" s="93"/>
      <c r="AE570" s="93"/>
      <c r="AF570" s="93"/>
      <c r="AG570" s="93"/>
      <c r="AH570" s="93"/>
      <c r="AI570" s="94" t="s">
        <v>40</v>
      </c>
      <c r="AJ570" s="94" t="s">
        <v>40</v>
      </c>
      <c r="AK570" s="94" t="s">
        <v>40</v>
      </c>
      <c r="AL570" s="93"/>
      <c r="AM570" s="93"/>
      <c r="AN570" s="94" t="s">
        <v>40</v>
      </c>
      <c r="AO570" s="94" t="s">
        <v>40</v>
      </c>
      <c r="AP570" s="94" t="s">
        <v>40</v>
      </c>
      <c r="AQ570" s="94" t="s">
        <v>40</v>
      </c>
      <c r="AR570" s="91">
        <v>46155.669192013891</v>
      </c>
    </row>
    <row r="571" spans="1:44" ht="31.5">
      <c r="A571" t="str">
        <f>VLOOKUP(Q571,'Rotas x Madrugada'!A:C,2,0)</f>
        <v>NA</v>
      </c>
      <c r="B571" t="str">
        <f>VLOOKUP(Q571,'Rotas x Madrugada'!A:C,3,0)</f>
        <v>Não</v>
      </c>
      <c r="D571" s="19">
        <f t="shared" si="16"/>
        <v>46159</v>
      </c>
      <c r="E571" s="19">
        <f>IF(A571="RETIRA",Z571,VLOOKUP(Q571,'Rotas x Madrugada'!A:D,4,0))</f>
        <v>46146</v>
      </c>
      <c r="F571" s="19">
        <f>IF(A571="RETIRA",Z571,Z571+2)</f>
        <v>46159</v>
      </c>
      <c r="G571" s="19" t="str">
        <f>CONCATENATE(U571,"-",V571)</f>
        <v>FUM08-TE12</v>
      </c>
      <c r="H571" s="19" t="str">
        <f t="shared" ca="1" si="17"/>
        <v>URGENTE</v>
      </c>
      <c r="I571" s="46">
        <f ca="1">Z571-$B$1</f>
        <v>0</v>
      </c>
      <c r="J571" s="46">
        <f>VLOOKUP(G571,'D. Produção'!A:B,2,)</f>
        <v>2</v>
      </c>
      <c r="K571" s="95">
        <v>334289</v>
      </c>
      <c r="L571" s="96" t="s">
        <v>84</v>
      </c>
      <c r="M571" s="95">
        <v>6</v>
      </c>
      <c r="N571" s="95">
        <v>5445722</v>
      </c>
      <c r="O571" s="96" t="s">
        <v>35</v>
      </c>
      <c r="P571" s="96" t="s">
        <v>353</v>
      </c>
      <c r="Q571" s="96" t="s">
        <v>142</v>
      </c>
      <c r="R571" s="97">
        <v>0.42320000000000002</v>
      </c>
      <c r="S571" s="97">
        <v>8.4629999999999992</v>
      </c>
      <c r="T571" s="95">
        <v>1</v>
      </c>
      <c r="U571" s="96" t="s">
        <v>254</v>
      </c>
      <c r="V571" s="96" t="s">
        <v>120</v>
      </c>
      <c r="W571" s="98">
        <v>390</v>
      </c>
      <c r="X571" s="98">
        <v>1085</v>
      </c>
      <c r="Y571" s="99">
        <v>46147.716660497688</v>
      </c>
      <c r="Z571" s="100">
        <v>46157</v>
      </c>
      <c r="AA571" s="101"/>
      <c r="AB571" s="101"/>
      <c r="AC571" s="101"/>
      <c r="AD571" s="101"/>
      <c r="AE571" s="101"/>
      <c r="AF571" s="101"/>
      <c r="AG571" s="101"/>
      <c r="AH571" s="101"/>
      <c r="AI571" s="102" t="s">
        <v>40</v>
      </c>
      <c r="AJ571" s="102" t="s">
        <v>40</v>
      </c>
      <c r="AK571" s="102" t="s">
        <v>40</v>
      </c>
      <c r="AL571" s="101"/>
      <c r="AM571" s="101"/>
      <c r="AN571" s="102" t="s">
        <v>40</v>
      </c>
      <c r="AO571" s="102" t="s">
        <v>40</v>
      </c>
      <c r="AP571" s="102" t="s">
        <v>40</v>
      </c>
      <c r="AQ571" s="102" t="s">
        <v>40</v>
      </c>
      <c r="AR571" s="101"/>
    </row>
    <row r="572" spans="1:44" ht="31.5">
      <c r="A572" t="str">
        <f>VLOOKUP(Q572,'Rotas x Madrugada'!A:C,2,0)</f>
        <v>NA</v>
      </c>
      <c r="B572" t="str">
        <f>VLOOKUP(Q572,'Rotas x Madrugada'!A:C,3,0)</f>
        <v>Não</v>
      </c>
      <c r="D572" s="19">
        <f t="shared" si="16"/>
        <v>46159</v>
      </c>
      <c r="E572" s="19">
        <f>IF(A572="RETIRA",Z572,VLOOKUP(Q572,'Rotas x Madrugada'!A:D,4,0))</f>
        <v>46146</v>
      </c>
      <c r="F572" s="19">
        <f>IF(A572="RETIRA",Z572,Z572+2)</f>
        <v>46159</v>
      </c>
      <c r="G572" s="19" t="str">
        <f>CONCATENATE(U572,"-",V572)</f>
        <v>FUM08-TE12</v>
      </c>
      <c r="H572" s="19" t="str">
        <f t="shared" ca="1" si="17"/>
        <v>URGENTE</v>
      </c>
      <c r="I572" s="46">
        <f ca="1">Z572-$B$1</f>
        <v>0</v>
      </c>
      <c r="J572" s="46">
        <f>VLOOKUP(G572,'D. Produção'!A:B,2,)</f>
        <v>2</v>
      </c>
      <c r="K572" s="87">
        <v>334289</v>
      </c>
      <c r="L572" s="88" t="s">
        <v>201</v>
      </c>
      <c r="M572" s="87">
        <v>7</v>
      </c>
      <c r="N572" s="87">
        <v>5445723</v>
      </c>
      <c r="O572" s="88" t="s">
        <v>35</v>
      </c>
      <c r="P572" s="88" t="s">
        <v>353</v>
      </c>
      <c r="Q572" s="88" t="s">
        <v>142</v>
      </c>
      <c r="R572" s="89">
        <v>0.42320000000000002</v>
      </c>
      <c r="S572" s="89">
        <v>8.4629999999999992</v>
      </c>
      <c r="T572" s="87">
        <v>1</v>
      </c>
      <c r="U572" s="88" t="s">
        <v>254</v>
      </c>
      <c r="V572" s="88" t="s">
        <v>120</v>
      </c>
      <c r="W572" s="90">
        <v>390</v>
      </c>
      <c r="X572" s="90">
        <v>1085</v>
      </c>
      <c r="Y572" s="91">
        <v>46147.716660497688</v>
      </c>
      <c r="Z572" s="92">
        <v>46157</v>
      </c>
      <c r="AA572" s="93"/>
      <c r="AB572" s="93"/>
      <c r="AC572" s="93"/>
      <c r="AD572" s="93"/>
      <c r="AE572" s="93"/>
      <c r="AF572" s="93"/>
      <c r="AG572" s="93"/>
      <c r="AH572" s="93"/>
      <c r="AI572" s="94" t="s">
        <v>40</v>
      </c>
      <c r="AJ572" s="94" t="s">
        <v>40</v>
      </c>
      <c r="AK572" s="94" t="s">
        <v>40</v>
      </c>
      <c r="AL572" s="93"/>
      <c r="AM572" s="93"/>
      <c r="AN572" s="94" t="s">
        <v>40</v>
      </c>
      <c r="AO572" s="94" t="s">
        <v>40</v>
      </c>
      <c r="AP572" s="94" t="s">
        <v>40</v>
      </c>
      <c r="AQ572" s="94" t="s">
        <v>40</v>
      </c>
      <c r="AR572" s="93"/>
    </row>
    <row r="573" spans="1:44" ht="31.5">
      <c r="A573" t="str">
        <f>VLOOKUP(Q573,'Rotas x Madrugada'!A:C,2,0)</f>
        <v>NA</v>
      </c>
      <c r="B573" t="str">
        <f>VLOOKUP(Q573,'Rotas x Madrugada'!A:C,3,0)</f>
        <v>Não</v>
      </c>
      <c r="D573" s="19">
        <f t="shared" si="16"/>
        <v>46159</v>
      </c>
      <c r="E573" s="19">
        <f>IF(A573="RETIRA",Z573,VLOOKUP(Q573,'Rotas x Madrugada'!A:D,4,0))</f>
        <v>46146</v>
      </c>
      <c r="F573" s="19">
        <f>IF(A573="RETIRA",Z573,Z573+2)</f>
        <v>46159</v>
      </c>
      <c r="G573" s="19" t="str">
        <f>CONCATENATE(U573,"-",V573)</f>
        <v>FUM08-TE12</v>
      </c>
      <c r="H573" s="19" t="str">
        <f t="shared" ca="1" si="17"/>
        <v>URGENTE</v>
      </c>
      <c r="I573" s="46">
        <f ca="1">Z573-$B$1</f>
        <v>0</v>
      </c>
      <c r="J573" s="46">
        <f>VLOOKUP(G573,'D. Produção'!A:B,2,)</f>
        <v>2</v>
      </c>
      <c r="K573" s="95">
        <v>334289</v>
      </c>
      <c r="L573" s="96" t="s">
        <v>202</v>
      </c>
      <c r="M573" s="95">
        <v>8</v>
      </c>
      <c r="N573" s="95">
        <v>5445724</v>
      </c>
      <c r="O573" s="96" t="s">
        <v>35</v>
      </c>
      <c r="P573" s="96" t="s">
        <v>353</v>
      </c>
      <c r="Q573" s="96" t="s">
        <v>142</v>
      </c>
      <c r="R573" s="97">
        <v>0.42320000000000002</v>
      </c>
      <c r="S573" s="97">
        <v>8.4629999999999992</v>
      </c>
      <c r="T573" s="95">
        <v>1</v>
      </c>
      <c r="U573" s="96" t="s">
        <v>254</v>
      </c>
      <c r="V573" s="96" t="s">
        <v>120</v>
      </c>
      <c r="W573" s="98">
        <v>390</v>
      </c>
      <c r="X573" s="98">
        <v>1085</v>
      </c>
      <c r="Y573" s="99">
        <v>46147.716660497688</v>
      </c>
      <c r="Z573" s="100">
        <v>46157</v>
      </c>
      <c r="AA573" s="101"/>
      <c r="AB573" s="101"/>
      <c r="AC573" s="101"/>
      <c r="AD573" s="101"/>
      <c r="AE573" s="101"/>
      <c r="AF573" s="101"/>
      <c r="AG573" s="101"/>
      <c r="AH573" s="101"/>
      <c r="AI573" s="102" t="s">
        <v>40</v>
      </c>
      <c r="AJ573" s="102" t="s">
        <v>40</v>
      </c>
      <c r="AK573" s="102" t="s">
        <v>40</v>
      </c>
      <c r="AL573" s="101"/>
      <c r="AM573" s="101"/>
      <c r="AN573" s="102" t="s">
        <v>40</v>
      </c>
      <c r="AO573" s="102" t="s">
        <v>40</v>
      </c>
      <c r="AP573" s="102" t="s">
        <v>40</v>
      </c>
      <c r="AQ573" s="102" t="s">
        <v>40</v>
      </c>
      <c r="AR573" s="101"/>
    </row>
    <row r="574" spans="1:44">
      <c r="A574" t="str">
        <f>VLOOKUP(Q574,'Rotas x Madrugada'!A:C,2,0)</f>
        <v>NA</v>
      </c>
      <c r="B574" t="str">
        <f>VLOOKUP(Q574,'Rotas x Madrugada'!A:C,3,0)</f>
        <v>Não</v>
      </c>
      <c r="D574" s="19">
        <f t="shared" si="16"/>
        <v>46159</v>
      </c>
      <c r="E574" s="19">
        <f>IF(A574="RETIRA",Z574,VLOOKUP(Q574,'Rotas x Madrugada'!A:D,4,0))</f>
        <v>46146</v>
      </c>
      <c r="F574" s="19">
        <f>IF(A574="RETIRA",Z574,Z574+2)</f>
        <v>46159</v>
      </c>
      <c r="G574" s="19" t="str">
        <f>CONCATENATE(U574,"-",V574)</f>
        <v>FUM08-TF</v>
      </c>
      <c r="H574" s="19" t="str">
        <f t="shared" ca="1" si="17"/>
        <v>URGENTE</v>
      </c>
      <c r="I574" s="46">
        <f ca="1">Z574-$B$1</f>
        <v>0</v>
      </c>
      <c r="J574" s="46">
        <f>VLOOKUP(G574,'D. Produção'!A:B,2,)</f>
        <v>2</v>
      </c>
      <c r="K574" s="87">
        <v>334311</v>
      </c>
      <c r="L574" s="88" t="s">
        <v>78</v>
      </c>
      <c r="M574" s="87">
        <v>1</v>
      </c>
      <c r="N574" s="87">
        <v>5445825</v>
      </c>
      <c r="O574" s="88" t="s">
        <v>35</v>
      </c>
      <c r="P574" s="88" t="s">
        <v>350</v>
      </c>
      <c r="Q574" s="88" t="s">
        <v>142</v>
      </c>
      <c r="R574" s="89">
        <v>0.70120000000000005</v>
      </c>
      <c r="S574" s="89">
        <v>14.025</v>
      </c>
      <c r="T574" s="87">
        <v>1</v>
      </c>
      <c r="U574" s="88" t="s">
        <v>254</v>
      </c>
      <c r="V574" s="88" t="s">
        <v>96</v>
      </c>
      <c r="W574" s="90">
        <v>750</v>
      </c>
      <c r="X574" s="90">
        <v>935</v>
      </c>
      <c r="Y574" s="91">
        <v>46147.724649386575</v>
      </c>
      <c r="Z574" s="92">
        <v>46157</v>
      </c>
      <c r="AA574" s="93"/>
      <c r="AB574" s="93"/>
      <c r="AC574" s="93"/>
      <c r="AD574" s="93"/>
      <c r="AE574" s="94" t="s">
        <v>40</v>
      </c>
      <c r="AF574" s="94" t="s">
        <v>40</v>
      </c>
      <c r="AG574" s="94" t="s">
        <v>40</v>
      </c>
      <c r="AH574" s="94" t="s">
        <v>40</v>
      </c>
      <c r="AI574" s="94" t="s">
        <v>40</v>
      </c>
      <c r="AJ574" s="94" t="s">
        <v>40</v>
      </c>
      <c r="AK574" s="94" t="s">
        <v>40</v>
      </c>
      <c r="AL574" s="93"/>
      <c r="AM574" s="93"/>
      <c r="AN574" s="94" t="s">
        <v>40</v>
      </c>
      <c r="AO574" s="94" t="s">
        <v>40</v>
      </c>
      <c r="AP574" s="94" t="s">
        <v>40</v>
      </c>
      <c r="AQ574" s="94" t="s">
        <v>40</v>
      </c>
      <c r="AR574" s="93"/>
    </row>
    <row r="575" spans="1:44">
      <c r="A575" t="str">
        <f>VLOOKUP(Q575,'Rotas x Madrugada'!A:C,2,0)</f>
        <v>NA</v>
      </c>
      <c r="B575" t="str">
        <f>VLOOKUP(Q575,'Rotas x Madrugada'!A:C,3,0)</f>
        <v>Não</v>
      </c>
      <c r="D575" s="19">
        <f t="shared" si="16"/>
        <v>46159</v>
      </c>
      <c r="E575" s="19">
        <f>IF(A575="RETIRA",Z575,VLOOKUP(Q575,'Rotas x Madrugada'!A:D,4,0))</f>
        <v>46146</v>
      </c>
      <c r="F575" s="19">
        <f>IF(A575="RETIRA",Z575,Z575+2)</f>
        <v>46159</v>
      </c>
      <c r="G575" s="19" t="str">
        <f>CONCATENATE(U575,"-",V575)</f>
        <v>FUM08-TE12</v>
      </c>
      <c r="H575" s="19" t="str">
        <f t="shared" ca="1" si="17"/>
        <v>URGENTE</v>
      </c>
      <c r="I575" s="46">
        <f ca="1">Z575-$B$1</f>
        <v>0</v>
      </c>
      <c r="J575" s="46">
        <f>VLOOKUP(G575,'D. Produção'!A:B,2,)</f>
        <v>2</v>
      </c>
      <c r="K575" s="95">
        <v>334311</v>
      </c>
      <c r="L575" s="96" t="s">
        <v>80</v>
      </c>
      <c r="M575" s="95">
        <v>2</v>
      </c>
      <c r="N575" s="95">
        <v>5445826</v>
      </c>
      <c r="O575" s="96" t="s">
        <v>35</v>
      </c>
      <c r="P575" s="96" t="s">
        <v>350</v>
      </c>
      <c r="Q575" s="96" t="s">
        <v>142</v>
      </c>
      <c r="R575" s="97">
        <v>0.78</v>
      </c>
      <c r="S575" s="97">
        <v>15.6</v>
      </c>
      <c r="T575" s="95">
        <v>1</v>
      </c>
      <c r="U575" s="96" t="s">
        <v>254</v>
      </c>
      <c r="V575" s="96" t="s">
        <v>120</v>
      </c>
      <c r="W575" s="98">
        <v>800</v>
      </c>
      <c r="X575" s="98">
        <v>975</v>
      </c>
      <c r="Y575" s="99">
        <v>46147.724649386575</v>
      </c>
      <c r="Z575" s="100">
        <v>46157</v>
      </c>
      <c r="AA575" s="101"/>
      <c r="AB575" s="101"/>
      <c r="AC575" s="101"/>
      <c r="AD575" s="101"/>
      <c r="AE575" s="101"/>
      <c r="AF575" s="101"/>
      <c r="AG575" s="101"/>
      <c r="AH575" s="101"/>
      <c r="AI575" s="102" t="s">
        <v>40</v>
      </c>
      <c r="AJ575" s="102" t="s">
        <v>40</v>
      </c>
      <c r="AK575" s="102" t="s">
        <v>40</v>
      </c>
      <c r="AL575" s="101"/>
      <c r="AM575" s="101"/>
      <c r="AN575" s="102" t="s">
        <v>40</v>
      </c>
      <c r="AO575" s="102" t="s">
        <v>40</v>
      </c>
      <c r="AP575" s="102" t="s">
        <v>40</v>
      </c>
      <c r="AQ575" s="102" t="s">
        <v>40</v>
      </c>
      <c r="AR575" s="101"/>
    </row>
    <row r="576" spans="1:44">
      <c r="A576" t="str">
        <f>VLOOKUP(Q576,'Rotas x Madrugada'!A:C,2,0)</f>
        <v>NA</v>
      </c>
      <c r="B576" t="str">
        <f>VLOOKUP(Q576,'Rotas x Madrugada'!A:C,3,0)</f>
        <v>Não</v>
      </c>
      <c r="D576" s="19">
        <f t="shared" si="16"/>
        <v>46159</v>
      </c>
      <c r="E576" s="19">
        <f>IF(A576="RETIRA",Z576,VLOOKUP(Q576,'Rotas x Madrugada'!A:D,4,0))</f>
        <v>46146</v>
      </c>
      <c r="F576" s="19">
        <f>IF(A576="RETIRA",Z576,Z576+2)</f>
        <v>46159</v>
      </c>
      <c r="G576" s="19" t="str">
        <f>CONCATENATE(U576,"-",V576)</f>
        <v>FUM08-TE</v>
      </c>
      <c r="H576" s="19" t="str">
        <f t="shared" ca="1" si="17"/>
        <v>URGENTE</v>
      </c>
      <c r="I576" s="46">
        <f ca="1">Z576-$B$1</f>
        <v>0</v>
      </c>
      <c r="J576" s="46">
        <f>VLOOKUP(G576,'D. Produção'!A:B,2,)</f>
        <v>2</v>
      </c>
      <c r="K576" s="87">
        <v>334311</v>
      </c>
      <c r="L576" s="88" t="s">
        <v>180</v>
      </c>
      <c r="M576" s="87">
        <v>3</v>
      </c>
      <c r="N576" s="87">
        <v>5445827</v>
      </c>
      <c r="O576" s="88" t="s">
        <v>35</v>
      </c>
      <c r="P576" s="88" t="s">
        <v>350</v>
      </c>
      <c r="Q576" s="88" t="s">
        <v>142</v>
      </c>
      <c r="R576" s="89">
        <v>0.27550000000000002</v>
      </c>
      <c r="S576" s="89">
        <v>5.51</v>
      </c>
      <c r="T576" s="87">
        <v>1</v>
      </c>
      <c r="U576" s="88" t="s">
        <v>254</v>
      </c>
      <c r="V576" s="88" t="s">
        <v>208</v>
      </c>
      <c r="W576" s="90">
        <v>580</v>
      </c>
      <c r="X576" s="90">
        <v>475</v>
      </c>
      <c r="Y576" s="91">
        <v>46147.724649386575</v>
      </c>
      <c r="Z576" s="92">
        <v>46157</v>
      </c>
      <c r="AA576" s="93"/>
      <c r="AB576" s="93"/>
      <c r="AC576" s="93"/>
      <c r="AD576" s="93"/>
      <c r="AE576" s="93"/>
      <c r="AF576" s="93"/>
      <c r="AG576" s="93"/>
      <c r="AH576" s="93"/>
      <c r="AI576" s="94" t="s">
        <v>40</v>
      </c>
      <c r="AJ576" s="94" t="s">
        <v>40</v>
      </c>
      <c r="AK576" s="94" t="s">
        <v>40</v>
      </c>
      <c r="AL576" s="93"/>
      <c r="AM576" s="93"/>
      <c r="AN576" s="94" t="s">
        <v>40</v>
      </c>
      <c r="AO576" s="94" t="s">
        <v>40</v>
      </c>
      <c r="AP576" s="94" t="s">
        <v>40</v>
      </c>
      <c r="AQ576" s="94" t="s">
        <v>40</v>
      </c>
      <c r="AR576" s="93"/>
    </row>
    <row r="577" spans="1:44" ht="21">
      <c r="A577" t="str">
        <f>VLOOKUP(Q577,'Rotas x Madrugada'!A:C,2,0)</f>
        <v>X</v>
      </c>
      <c r="B577" t="str">
        <f>VLOOKUP(Q577,'Rotas x Madrugada'!A:C,3,0)</f>
        <v>Sim</v>
      </c>
      <c r="D577" s="19">
        <f t="shared" si="16"/>
        <v>46159</v>
      </c>
      <c r="E577" s="19">
        <f>IF(A577="RETIRA",Z577,VLOOKUP(Q577,'Rotas x Madrugada'!A:D,4,0))</f>
        <v>46149</v>
      </c>
      <c r="F577" s="19">
        <f>IF(A577="RETIRA",Z577,Z577+2)</f>
        <v>46159</v>
      </c>
      <c r="G577" s="19" t="str">
        <f>CONCATENATE(U577,"-",V577)</f>
        <v>LMINC08-PF</v>
      </c>
      <c r="H577" s="19" t="str">
        <f t="shared" ca="1" si="17"/>
        <v>URGENTE</v>
      </c>
      <c r="I577" s="46">
        <f ca="1">Z577-$B$1</f>
        <v>0</v>
      </c>
      <c r="J577" s="46">
        <f>VLOOKUP(G577,'D. Produção'!A:B,2,)</f>
        <v>4</v>
      </c>
      <c r="K577" s="95">
        <v>334394</v>
      </c>
      <c r="L577" s="96" t="s">
        <v>61</v>
      </c>
      <c r="M577" s="95">
        <v>1</v>
      </c>
      <c r="N577" s="95">
        <v>5446252</v>
      </c>
      <c r="O577" s="96" t="s">
        <v>35</v>
      </c>
      <c r="P577" s="96" t="s">
        <v>358</v>
      </c>
      <c r="Q577" s="96" t="s">
        <v>139</v>
      </c>
      <c r="R577" s="97">
        <v>0.85660000000000003</v>
      </c>
      <c r="S577" s="97">
        <v>17.1312</v>
      </c>
      <c r="T577" s="95">
        <v>1</v>
      </c>
      <c r="U577" s="96" t="s">
        <v>251</v>
      </c>
      <c r="V577" s="96" t="s">
        <v>39</v>
      </c>
      <c r="W577" s="98">
        <v>854</v>
      </c>
      <c r="X577" s="98">
        <v>1003</v>
      </c>
      <c r="Y577" s="99">
        <v>46148.397080555558</v>
      </c>
      <c r="Z577" s="100">
        <v>46157</v>
      </c>
      <c r="AA577" s="101"/>
      <c r="AB577" s="101"/>
      <c r="AC577" s="101"/>
      <c r="AD577" s="102" t="s">
        <v>40</v>
      </c>
      <c r="AE577" s="102" t="s">
        <v>40</v>
      </c>
      <c r="AF577" s="102" t="s">
        <v>40</v>
      </c>
      <c r="AG577" s="102" t="s">
        <v>40</v>
      </c>
      <c r="AH577" s="102" t="s">
        <v>40</v>
      </c>
      <c r="AI577" s="102" t="s">
        <v>40</v>
      </c>
      <c r="AJ577" s="102" t="s">
        <v>40</v>
      </c>
      <c r="AK577" s="102" t="s">
        <v>40</v>
      </c>
      <c r="AL577" s="102" t="s">
        <v>40</v>
      </c>
      <c r="AM577" s="102" t="s">
        <v>40</v>
      </c>
      <c r="AN577" s="102" t="s">
        <v>40</v>
      </c>
      <c r="AO577" s="102" t="s">
        <v>40</v>
      </c>
      <c r="AP577" s="102" t="s">
        <v>40</v>
      </c>
      <c r="AQ577" s="102" t="s">
        <v>40</v>
      </c>
      <c r="AR577" s="101"/>
    </row>
    <row r="578" spans="1:44" ht="21">
      <c r="A578" t="str">
        <f>VLOOKUP(Q578,'Rotas x Madrugada'!A:C,2,0)</f>
        <v>X</v>
      </c>
      <c r="B578" t="str">
        <f>VLOOKUP(Q578,'Rotas x Madrugada'!A:C,3,0)</f>
        <v>Sim</v>
      </c>
      <c r="D578" s="19">
        <f t="shared" si="16"/>
        <v>46159</v>
      </c>
      <c r="E578" s="19">
        <f>IF(A578="RETIRA",Z578,VLOOKUP(Q578,'Rotas x Madrugada'!A:D,4,0))</f>
        <v>46149</v>
      </c>
      <c r="F578" s="19">
        <f>IF(A578="RETIRA",Z578,Z578+2)</f>
        <v>46159</v>
      </c>
      <c r="G578" s="19" t="str">
        <f>CONCATENATE(U578,"-",V578)</f>
        <v>LMINC08-PF</v>
      </c>
      <c r="H578" s="19" t="str">
        <f t="shared" ca="1" si="17"/>
        <v>URGENTE</v>
      </c>
      <c r="I578" s="46">
        <f ca="1">Z578-$B$1</f>
        <v>0</v>
      </c>
      <c r="J578" s="46">
        <f>VLOOKUP(G578,'D. Produção'!A:B,2,)</f>
        <v>4</v>
      </c>
      <c r="K578" s="87">
        <v>334394</v>
      </c>
      <c r="L578" s="88" t="s">
        <v>121</v>
      </c>
      <c r="M578" s="87">
        <v>2</v>
      </c>
      <c r="N578" s="87">
        <v>5446253</v>
      </c>
      <c r="O578" s="88" t="s">
        <v>35</v>
      </c>
      <c r="P578" s="88" t="s">
        <v>358</v>
      </c>
      <c r="Q578" s="88" t="s">
        <v>139</v>
      </c>
      <c r="R578" s="89">
        <v>0.85660000000000003</v>
      </c>
      <c r="S578" s="89">
        <v>17.1312</v>
      </c>
      <c r="T578" s="87">
        <v>1</v>
      </c>
      <c r="U578" s="88" t="s">
        <v>251</v>
      </c>
      <c r="V578" s="88" t="s">
        <v>39</v>
      </c>
      <c r="W578" s="90">
        <v>854</v>
      </c>
      <c r="X578" s="90">
        <v>1003</v>
      </c>
      <c r="Y578" s="91">
        <v>46148.397080555558</v>
      </c>
      <c r="Z578" s="92">
        <v>46157</v>
      </c>
      <c r="AA578" s="93"/>
      <c r="AB578" s="93"/>
      <c r="AC578" s="93"/>
      <c r="AD578" s="94" t="s">
        <v>40</v>
      </c>
      <c r="AE578" s="94" t="s">
        <v>40</v>
      </c>
      <c r="AF578" s="94" t="s">
        <v>40</v>
      </c>
      <c r="AG578" s="94" t="s">
        <v>40</v>
      </c>
      <c r="AH578" s="94" t="s">
        <v>40</v>
      </c>
      <c r="AI578" s="94" t="s">
        <v>40</v>
      </c>
      <c r="AJ578" s="94" t="s">
        <v>40</v>
      </c>
      <c r="AK578" s="94" t="s">
        <v>40</v>
      </c>
      <c r="AL578" s="94" t="s">
        <v>40</v>
      </c>
      <c r="AM578" s="94" t="s">
        <v>40</v>
      </c>
      <c r="AN578" s="94" t="s">
        <v>40</v>
      </c>
      <c r="AO578" s="94" t="s">
        <v>40</v>
      </c>
      <c r="AP578" s="94" t="s">
        <v>40</v>
      </c>
      <c r="AQ578" s="94" t="s">
        <v>40</v>
      </c>
      <c r="AR578" s="93"/>
    </row>
    <row r="579" spans="1:44" ht="21">
      <c r="A579" t="str">
        <f>VLOOKUP(Q579,'Rotas x Madrugada'!A:C,2,0)</f>
        <v>X</v>
      </c>
      <c r="B579" t="str">
        <f>VLOOKUP(Q579,'Rotas x Madrugada'!A:C,3,0)</f>
        <v>Sim</v>
      </c>
      <c r="D579" s="19">
        <f t="shared" si="16"/>
        <v>46159</v>
      </c>
      <c r="E579" s="19">
        <f>IF(A579="RETIRA",Z579,VLOOKUP(Q579,'Rotas x Madrugada'!A:D,4,0))</f>
        <v>46149</v>
      </c>
      <c r="F579" s="19">
        <f>IF(A579="RETIRA",Z579,Z579+2)</f>
        <v>46159</v>
      </c>
      <c r="G579" s="19" t="str">
        <f>CONCATENATE(U579,"-",V579)</f>
        <v>LMINC08-PF</v>
      </c>
      <c r="H579" s="19" t="str">
        <f t="shared" ca="1" si="17"/>
        <v>URGENTE</v>
      </c>
      <c r="I579" s="46">
        <f ca="1">Z579-$B$1</f>
        <v>0</v>
      </c>
      <c r="J579" s="46">
        <f>VLOOKUP(G579,'D. Produção'!A:B,2,)</f>
        <v>4</v>
      </c>
      <c r="K579" s="95">
        <v>334394</v>
      </c>
      <c r="L579" s="96" t="s">
        <v>143</v>
      </c>
      <c r="M579" s="95">
        <v>3</v>
      </c>
      <c r="N579" s="95">
        <v>5446254</v>
      </c>
      <c r="O579" s="96" t="s">
        <v>35</v>
      </c>
      <c r="P579" s="96" t="s">
        <v>358</v>
      </c>
      <c r="Q579" s="96" t="s">
        <v>139</v>
      </c>
      <c r="R579" s="97">
        <v>0.85660000000000003</v>
      </c>
      <c r="S579" s="97">
        <v>17.1312</v>
      </c>
      <c r="T579" s="95">
        <v>1</v>
      </c>
      <c r="U579" s="96" t="s">
        <v>251</v>
      </c>
      <c r="V579" s="96" t="s">
        <v>39</v>
      </c>
      <c r="W579" s="98">
        <v>854</v>
      </c>
      <c r="X579" s="98">
        <v>1003</v>
      </c>
      <c r="Y579" s="99">
        <v>46148.397080555558</v>
      </c>
      <c r="Z579" s="100">
        <v>46157</v>
      </c>
      <c r="AA579" s="101"/>
      <c r="AB579" s="101"/>
      <c r="AC579" s="101"/>
      <c r="AD579" s="102" t="s">
        <v>40</v>
      </c>
      <c r="AE579" s="102" t="s">
        <v>40</v>
      </c>
      <c r="AF579" s="102" t="s">
        <v>40</v>
      </c>
      <c r="AG579" s="102" t="s">
        <v>40</v>
      </c>
      <c r="AH579" s="102" t="s">
        <v>40</v>
      </c>
      <c r="AI579" s="102" t="s">
        <v>40</v>
      </c>
      <c r="AJ579" s="102" t="s">
        <v>40</v>
      </c>
      <c r="AK579" s="102" t="s">
        <v>40</v>
      </c>
      <c r="AL579" s="102" t="s">
        <v>40</v>
      </c>
      <c r="AM579" s="102" t="s">
        <v>40</v>
      </c>
      <c r="AN579" s="102" t="s">
        <v>40</v>
      </c>
      <c r="AO579" s="102" t="s">
        <v>40</v>
      </c>
      <c r="AP579" s="102" t="s">
        <v>40</v>
      </c>
      <c r="AQ579" s="102" t="s">
        <v>40</v>
      </c>
      <c r="AR579" s="101"/>
    </row>
    <row r="580" spans="1:44">
      <c r="A580" t="str">
        <f>VLOOKUP(Q580,'Rotas x Madrugada'!A:C,2,0)</f>
        <v>F</v>
      </c>
      <c r="B580" t="str">
        <f>VLOOKUP(Q580,'Rotas x Madrugada'!A:C,3,0)</f>
        <v>Dep.</v>
      </c>
      <c r="D580" s="19">
        <f t="shared" ref="D580:D643" si="18">IF(E580&gt;F580,E580,F580)</f>
        <v>46159</v>
      </c>
      <c r="E580" s="19">
        <f>IF(A580="RETIRA",Z580,VLOOKUP(Q580,'Rotas x Madrugada'!A:D,4,0))</f>
        <v>46148</v>
      </c>
      <c r="F580" s="19">
        <f>IF(A580="RETIRA",Z580,Z580+2)</f>
        <v>46159</v>
      </c>
      <c r="G580" s="19" t="str">
        <f>CONCATENATE(U580,"-",V580)</f>
        <v>INC06-TF</v>
      </c>
      <c r="H580" s="19" t="str">
        <f t="shared" ca="1" si="17"/>
        <v>URGENTE</v>
      </c>
      <c r="I580" s="46">
        <f ca="1">Z580-$B$1</f>
        <v>0</v>
      </c>
      <c r="J580" s="46">
        <f>VLOOKUP(G580,'D. Produção'!A:B,2,)</f>
        <v>2</v>
      </c>
      <c r="K580" s="87">
        <v>334661</v>
      </c>
      <c r="L580" s="88" t="s">
        <v>61</v>
      </c>
      <c r="M580" s="87">
        <v>1</v>
      </c>
      <c r="N580" s="87">
        <v>5448125</v>
      </c>
      <c r="O580" s="88" t="s">
        <v>35</v>
      </c>
      <c r="P580" s="88" t="s">
        <v>307</v>
      </c>
      <c r="Q580" s="88" t="s">
        <v>138</v>
      </c>
      <c r="R580" s="89">
        <v>0.33779999999999999</v>
      </c>
      <c r="S580" s="89">
        <v>5.0674000000000001</v>
      </c>
      <c r="T580" s="87">
        <v>1</v>
      </c>
      <c r="U580" s="88" t="s">
        <v>185</v>
      </c>
      <c r="V580" s="88" t="s">
        <v>96</v>
      </c>
      <c r="W580" s="90">
        <v>828</v>
      </c>
      <c r="X580" s="90">
        <v>408</v>
      </c>
      <c r="Y580" s="91">
        <v>46149.345567129632</v>
      </c>
      <c r="Z580" s="92">
        <v>46157</v>
      </c>
      <c r="AA580" s="93"/>
      <c r="AB580" s="93"/>
      <c r="AC580" s="93"/>
      <c r="AD580" s="93"/>
      <c r="AE580" s="94" t="s">
        <v>40</v>
      </c>
      <c r="AF580" s="94" t="s">
        <v>40</v>
      </c>
      <c r="AG580" s="94" t="s">
        <v>40</v>
      </c>
      <c r="AH580" s="94" t="s">
        <v>40</v>
      </c>
      <c r="AI580" s="94" t="s">
        <v>40</v>
      </c>
      <c r="AJ580" s="94" t="s">
        <v>40</v>
      </c>
      <c r="AK580" s="94" t="s">
        <v>40</v>
      </c>
      <c r="AL580" s="93"/>
      <c r="AM580" s="93"/>
      <c r="AN580" s="94" t="s">
        <v>40</v>
      </c>
      <c r="AO580" s="94" t="s">
        <v>40</v>
      </c>
      <c r="AP580" s="94" t="s">
        <v>40</v>
      </c>
      <c r="AQ580" s="94" t="s">
        <v>40</v>
      </c>
      <c r="AR580" s="93"/>
    </row>
    <row r="581" spans="1:44">
      <c r="A581" t="str">
        <f>VLOOKUP(Q581,'Rotas x Madrugada'!A:C,2,0)</f>
        <v>F</v>
      </c>
      <c r="B581" t="str">
        <f>VLOOKUP(Q581,'Rotas x Madrugada'!A:C,3,0)</f>
        <v>Dep.</v>
      </c>
      <c r="D581" s="19">
        <f t="shared" si="18"/>
        <v>46159</v>
      </c>
      <c r="E581" s="19">
        <f>IF(A581="RETIRA",Z581,VLOOKUP(Q581,'Rotas x Madrugada'!A:D,4,0))</f>
        <v>46148</v>
      </c>
      <c r="F581" s="19">
        <f>IF(A581="RETIRA",Z581,Z581+2)</f>
        <v>46159</v>
      </c>
      <c r="G581" s="19" t="str">
        <f>CONCATENATE(U581,"-",V581)</f>
        <v>INC06-TF</v>
      </c>
      <c r="H581" s="19" t="str">
        <f t="shared" ref="H581:H644" ca="1" si="19">IF(I581&lt;-10,"PROBLEMA",IF(I581&lt;J581,"URGENTE",IF(I581=J581,"PRODUZIR","OK")))</f>
        <v>URGENTE</v>
      </c>
      <c r="I581" s="46">
        <f ca="1">Z581-$B$1</f>
        <v>0</v>
      </c>
      <c r="J581" s="46">
        <f>VLOOKUP(G581,'D. Produção'!A:B,2,)</f>
        <v>2</v>
      </c>
      <c r="K581" s="95">
        <v>334661</v>
      </c>
      <c r="L581" s="96" t="s">
        <v>143</v>
      </c>
      <c r="M581" s="95">
        <v>3</v>
      </c>
      <c r="N581" s="95">
        <v>5448127</v>
      </c>
      <c r="O581" s="96" t="s">
        <v>35</v>
      </c>
      <c r="P581" s="96" t="s">
        <v>307</v>
      </c>
      <c r="Q581" s="96" t="s">
        <v>138</v>
      </c>
      <c r="R581" s="97">
        <v>0.3725</v>
      </c>
      <c r="S581" s="97">
        <v>5.5871000000000004</v>
      </c>
      <c r="T581" s="95">
        <v>1</v>
      </c>
      <c r="U581" s="96" t="s">
        <v>185</v>
      </c>
      <c r="V581" s="96" t="s">
        <v>96</v>
      </c>
      <c r="W581" s="98">
        <v>754</v>
      </c>
      <c r="X581" s="98">
        <v>494</v>
      </c>
      <c r="Y581" s="99">
        <v>46149.345567129632</v>
      </c>
      <c r="Z581" s="100">
        <v>46157</v>
      </c>
      <c r="AA581" s="101"/>
      <c r="AB581" s="101"/>
      <c r="AC581" s="101"/>
      <c r="AD581" s="101"/>
      <c r="AE581" s="102" t="s">
        <v>40</v>
      </c>
      <c r="AF581" s="102" t="s">
        <v>40</v>
      </c>
      <c r="AG581" s="102" t="s">
        <v>40</v>
      </c>
      <c r="AH581" s="102" t="s">
        <v>40</v>
      </c>
      <c r="AI581" s="102" t="s">
        <v>40</v>
      </c>
      <c r="AJ581" s="102" t="s">
        <v>40</v>
      </c>
      <c r="AK581" s="102" t="s">
        <v>40</v>
      </c>
      <c r="AL581" s="101"/>
      <c r="AM581" s="101"/>
      <c r="AN581" s="102" t="s">
        <v>40</v>
      </c>
      <c r="AO581" s="102" t="s">
        <v>40</v>
      </c>
      <c r="AP581" s="102" t="s">
        <v>40</v>
      </c>
      <c r="AQ581" s="102" t="s">
        <v>40</v>
      </c>
      <c r="AR581" s="101"/>
    </row>
    <row r="582" spans="1:44" ht="21">
      <c r="A582" t="str">
        <f>VLOOKUP(Q582,'Rotas x Madrugada'!A:C,2,0)</f>
        <v>Retira</v>
      </c>
      <c r="B582" t="str">
        <f>VLOOKUP(Q582,'Rotas x Madrugada'!A:C,3,0)</f>
        <v>Não</v>
      </c>
      <c r="D582" s="19">
        <f t="shared" si="18"/>
        <v>46157</v>
      </c>
      <c r="E582" s="19">
        <f>IF(A582="RETIRA",Z582,VLOOKUP(Q582,'Rotas x Madrugada'!A:D,4,0))</f>
        <v>46157</v>
      </c>
      <c r="F582" s="19">
        <f>IF(A582="RETIRA",Z582,Z582+2)</f>
        <v>46157</v>
      </c>
      <c r="G582" s="19" t="str">
        <f>CONCATENATE(U582,"-",V582)</f>
        <v>FUM08-TE16</v>
      </c>
      <c r="H582" s="19" t="str">
        <f t="shared" ca="1" si="19"/>
        <v>URGENTE</v>
      </c>
      <c r="I582" s="46">
        <f ca="1">Z582-$B$1</f>
        <v>0</v>
      </c>
      <c r="J582" s="46">
        <f>VLOOKUP(G582,'D. Produção'!A:B,2,)</f>
        <v>2</v>
      </c>
      <c r="K582" s="87">
        <v>334668</v>
      </c>
      <c r="L582" s="88" t="s">
        <v>78</v>
      </c>
      <c r="M582" s="87">
        <v>1</v>
      </c>
      <c r="N582" s="87">
        <v>5448138</v>
      </c>
      <c r="O582" s="88" t="s">
        <v>35</v>
      </c>
      <c r="P582" s="88" t="s">
        <v>457</v>
      </c>
      <c r="Q582" s="88" t="s">
        <v>62</v>
      </c>
      <c r="R582" s="89">
        <v>1.6830000000000001</v>
      </c>
      <c r="S582" s="89">
        <v>33.660800000000002</v>
      </c>
      <c r="T582" s="87">
        <v>1</v>
      </c>
      <c r="U582" s="88" t="s">
        <v>254</v>
      </c>
      <c r="V582" s="88" t="s">
        <v>123</v>
      </c>
      <c r="W582" s="90">
        <v>785</v>
      </c>
      <c r="X582" s="90">
        <v>2144</v>
      </c>
      <c r="Y582" s="91">
        <v>46149.243950034725</v>
      </c>
      <c r="Z582" s="92">
        <v>46157</v>
      </c>
      <c r="AA582" s="93"/>
      <c r="AB582" s="93"/>
      <c r="AC582" s="93"/>
      <c r="AD582" s="93"/>
      <c r="AE582" s="93"/>
      <c r="AF582" s="93"/>
      <c r="AG582" s="93"/>
      <c r="AH582" s="93"/>
      <c r="AI582" s="94" t="s">
        <v>40</v>
      </c>
      <c r="AJ582" s="94" t="s">
        <v>40</v>
      </c>
      <c r="AK582" s="94" t="s">
        <v>40</v>
      </c>
      <c r="AL582" s="93"/>
      <c r="AM582" s="93"/>
      <c r="AN582" s="94" t="s">
        <v>40</v>
      </c>
      <c r="AO582" s="94" t="s">
        <v>40</v>
      </c>
      <c r="AP582" s="94" t="s">
        <v>40</v>
      </c>
      <c r="AQ582" s="94" t="s">
        <v>40</v>
      </c>
      <c r="AR582" s="93"/>
    </row>
    <row r="583" spans="1:44" ht="21">
      <c r="A583" t="str">
        <f>VLOOKUP(Q583,'Rotas x Madrugada'!A:C,2,0)</f>
        <v>L</v>
      </c>
      <c r="B583" t="str">
        <f>VLOOKUP(Q583,'Rotas x Madrugada'!A:C,3,0)</f>
        <v>Não</v>
      </c>
      <c r="D583" s="19">
        <f t="shared" si="18"/>
        <v>46159</v>
      </c>
      <c r="E583" s="19">
        <f>IF(A583="RETIRA",Z583,VLOOKUP(Q583,'Rotas x Madrugada'!A:D,4,0))</f>
        <v>46149</v>
      </c>
      <c r="F583" s="19">
        <f>IF(A583="RETIRA",Z583,Z583+2)</f>
        <v>46159</v>
      </c>
      <c r="G583" s="19" t="str">
        <f>CONCATENATE(U583,"-",V583)</f>
        <v>LMINC08-PF</v>
      </c>
      <c r="H583" s="19" t="str">
        <f t="shared" ca="1" si="19"/>
        <v>URGENTE</v>
      </c>
      <c r="I583" s="46">
        <f ca="1">Z583-$B$1</f>
        <v>0</v>
      </c>
      <c r="J583" s="46">
        <f>VLOOKUP(G583,'D. Produção'!A:B,2,)</f>
        <v>4</v>
      </c>
      <c r="K583" s="95">
        <v>334776</v>
      </c>
      <c r="L583" s="96" t="s">
        <v>61</v>
      </c>
      <c r="M583" s="95">
        <v>1</v>
      </c>
      <c r="N583" s="95">
        <v>5448827</v>
      </c>
      <c r="O583" s="96" t="s">
        <v>35</v>
      </c>
      <c r="P583" s="96" t="s">
        <v>348</v>
      </c>
      <c r="Q583" s="96" t="s">
        <v>94</v>
      </c>
      <c r="R583" s="97">
        <v>1.6581999999999999</v>
      </c>
      <c r="S583" s="97">
        <v>33.164999999999999</v>
      </c>
      <c r="T583" s="95">
        <v>1</v>
      </c>
      <c r="U583" s="96" t="s">
        <v>251</v>
      </c>
      <c r="V583" s="96" t="s">
        <v>39</v>
      </c>
      <c r="W583" s="98">
        <v>1650</v>
      </c>
      <c r="X583" s="98">
        <v>1005</v>
      </c>
      <c r="Y583" s="99">
        <v>46149.449678240744</v>
      </c>
      <c r="Z583" s="100">
        <v>46157</v>
      </c>
      <c r="AA583" s="101"/>
      <c r="AB583" s="101"/>
      <c r="AC583" s="101"/>
      <c r="AD583" s="102" t="s">
        <v>40</v>
      </c>
      <c r="AE583" s="102" t="s">
        <v>40</v>
      </c>
      <c r="AF583" s="102" t="s">
        <v>40</v>
      </c>
      <c r="AG583" s="102" t="s">
        <v>40</v>
      </c>
      <c r="AH583" s="102" t="s">
        <v>40</v>
      </c>
      <c r="AI583" s="102" t="s">
        <v>40</v>
      </c>
      <c r="AJ583" s="102" t="s">
        <v>40</v>
      </c>
      <c r="AK583" s="102" t="s">
        <v>40</v>
      </c>
      <c r="AL583" s="102" t="s">
        <v>40</v>
      </c>
      <c r="AM583" s="102" t="s">
        <v>40</v>
      </c>
      <c r="AN583" s="102" t="s">
        <v>40</v>
      </c>
      <c r="AO583" s="102" t="s">
        <v>40</v>
      </c>
      <c r="AP583" s="102" t="s">
        <v>40</v>
      </c>
      <c r="AQ583" s="102" t="s">
        <v>40</v>
      </c>
      <c r="AR583" s="101"/>
    </row>
    <row r="584" spans="1:44">
      <c r="A584" t="str">
        <f>VLOOKUP(Q584,'Rotas x Madrugada'!A:C,2,0)</f>
        <v>F</v>
      </c>
      <c r="B584" t="str">
        <f>VLOOKUP(Q584,'Rotas x Madrugada'!A:C,3,0)</f>
        <v>Dep.</v>
      </c>
      <c r="D584" s="19">
        <f t="shared" si="18"/>
        <v>46159</v>
      </c>
      <c r="E584" s="19">
        <f>IF(A584="RETIRA",Z584,VLOOKUP(Q584,'Rotas x Madrugada'!A:D,4,0))</f>
        <v>46148</v>
      </c>
      <c r="F584" s="19">
        <f>IF(A584="RETIRA",Z584,Z584+2)</f>
        <v>46159</v>
      </c>
      <c r="G584" s="19" t="str">
        <f>CONCATENATE(U584,"-",V584)</f>
        <v>INC08-TE16</v>
      </c>
      <c r="H584" s="19" t="str">
        <f t="shared" ca="1" si="19"/>
        <v>URGENTE</v>
      </c>
      <c r="I584" s="46">
        <f ca="1">Z584-$B$1</f>
        <v>0</v>
      </c>
      <c r="J584" s="46">
        <f>VLOOKUP(G584,'D. Produção'!A:B,2,)</f>
        <v>2</v>
      </c>
      <c r="K584" s="87">
        <v>334815</v>
      </c>
      <c r="L584" s="88" t="s">
        <v>78</v>
      </c>
      <c r="M584" s="87">
        <v>1</v>
      </c>
      <c r="N584" s="87">
        <v>5449014</v>
      </c>
      <c r="O584" s="88" t="s">
        <v>35</v>
      </c>
      <c r="P584" s="88" t="s">
        <v>307</v>
      </c>
      <c r="Q584" s="88" t="s">
        <v>138</v>
      </c>
      <c r="R584" s="89">
        <v>1.7682</v>
      </c>
      <c r="S584" s="89">
        <v>35.363999999999997</v>
      </c>
      <c r="T584" s="87">
        <v>1</v>
      </c>
      <c r="U584" s="88" t="s">
        <v>63</v>
      </c>
      <c r="V584" s="88" t="s">
        <v>123</v>
      </c>
      <c r="W584" s="90">
        <v>840</v>
      </c>
      <c r="X584" s="90">
        <v>2105</v>
      </c>
      <c r="Y584" s="91">
        <v>46149.56177083333</v>
      </c>
      <c r="Z584" s="92">
        <v>46157</v>
      </c>
      <c r="AA584" s="93"/>
      <c r="AB584" s="93"/>
      <c r="AC584" s="93"/>
      <c r="AD584" s="93"/>
      <c r="AE584" s="93"/>
      <c r="AF584" s="93"/>
      <c r="AG584" s="93"/>
      <c r="AH584" s="93"/>
      <c r="AI584" s="94" t="s">
        <v>40</v>
      </c>
      <c r="AJ584" s="94" t="s">
        <v>40</v>
      </c>
      <c r="AK584" s="94" t="s">
        <v>40</v>
      </c>
      <c r="AL584" s="93"/>
      <c r="AM584" s="93"/>
      <c r="AN584" s="94" t="s">
        <v>40</v>
      </c>
      <c r="AO584" s="94" t="s">
        <v>40</v>
      </c>
      <c r="AP584" s="94" t="s">
        <v>40</v>
      </c>
      <c r="AQ584" s="94" t="s">
        <v>40</v>
      </c>
      <c r="AR584" s="93"/>
    </row>
    <row r="585" spans="1:44">
      <c r="A585" t="str">
        <f>VLOOKUP(Q585,'Rotas x Madrugada'!A:C,2,0)</f>
        <v>H</v>
      </c>
      <c r="B585" t="str">
        <f>VLOOKUP(Q585,'Rotas x Madrugada'!A:C,3,0)</f>
        <v>Sim</v>
      </c>
      <c r="D585" s="19">
        <f t="shared" si="18"/>
        <v>46159</v>
      </c>
      <c r="E585" s="19">
        <f>IF(A585="RETIRA",Z585,VLOOKUP(Q585,'Rotas x Madrugada'!A:D,4,0))</f>
        <v>46149</v>
      </c>
      <c r="F585" s="19">
        <f>IF(A585="RETIRA",Z585,Z585+2)</f>
        <v>46159</v>
      </c>
      <c r="G585" s="19" t="str">
        <f>CONCATENATE(U585,"-",V585)</f>
        <v>INC08-TF</v>
      </c>
      <c r="H585" s="19" t="str">
        <f t="shared" ca="1" si="19"/>
        <v>URGENTE</v>
      </c>
      <c r="I585" s="46">
        <f ca="1">Z585-$B$1</f>
        <v>0</v>
      </c>
      <c r="J585" s="46">
        <f>VLOOKUP(G585,'D. Produção'!A:B,2,)</f>
        <v>2</v>
      </c>
      <c r="K585" s="95">
        <v>335005</v>
      </c>
      <c r="L585" s="96" t="s">
        <v>61</v>
      </c>
      <c r="M585" s="95">
        <v>1</v>
      </c>
      <c r="N585" s="95">
        <v>5450485</v>
      </c>
      <c r="O585" s="96" t="s">
        <v>35</v>
      </c>
      <c r="P585" s="96" t="s">
        <v>118</v>
      </c>
      <c r="Q585" s="96" t="s">
        <v>119</v>
      </c>
      <c r="R585" s="97">
        <v>4.8022999999999998</v>
      </c>
      <c r="S585" s="97">
        <v>96.0458</v>
      </c>
      <c r="T585" s="95">
        <v>1</v>
      </c>
      <c r="U585" s="96" t="s">
        <v>63</v>
      </c>
      <c r="V585" s="96" t="s">
        <v>96</v>
      </c>
      <c r="W585" s="98">
        <v>1991</v>
      </c>
      <c r="X585" s="98">
        <v>2412</v>
      </c>
      <c r="Y585" s="99">
        <v>46150.366976585647</v>
      </c>
      <c r="Z585" s="100">
        <v>46157</v>
      </c>
      <c r="AA585" s="101"/>
      <c r="AB585" s="101"/>
      <c r="AC585" s="101"/>
      <c r="AD585" s="101"/>
      <c r="AE585" s="102" t="s">
        <v>40</v>
      </c>
      <c r="AF585" s="102" t="s">
        <v>40</v>
      </c>
      <c r="AG585" s="102" t="s">
        <v>40</v>
      </c>
      <c r="AH585" s="102" t="s">
        <v>40</v>
      </c>
      <c r="AI585" s="102" t="s">
        <v>40</v>
      </c>
      <c r="AJ585" s="102" t="s">
        <v>40</v>
      </c>
      <c r="AK585" s="102" t="s">
        <v>40</v>
      </c>
      <c r="AL585" s="101"/>
      <c r="AM585" s="101"/>
      <c r="AN585" s="102" t="s">
        <v>40</v>
      </c>
      <c r="AO585" s="102" t="s">
        <v>40</v>
      </c>
      <c r="AP585" s="102" t="s">
        <v>40</v>
      </c>
      <c r="AQ585" s="102" t="s">
        <v>40</v>
      </c>
      <c r="AR585" s="101"/>
    </row>
    <row r="586" spans="1:44">
      <c r="A586" t="str">
        <f>VLOOKUP(Q586,'Rotas x Madrugada'!A:C,2,0)</f>
        <v>H</v>
      </c>
      <c r="B586" t="str">
        <f>VLOOKUP(Q586,'Rotas x Madrugada'!A:C,3,0)</f>
        <v>Sim</v>
      </c>
      <c r="D586" s="19">
        <f t="shared" si="18"/>
        <v>46159</v>
      </c>
      <c r="E586" s="19">
        <f>IF(A586="RETIRA",Z586,VLOOKUP(Q586,'Rotas x Madrugada'!A:D,4,0))</f>
        <v>46149</v>
      </c>
      <c r="F586" s="19">
        <f>IF(A586="RETIRA",Z586,Z586+2)</f>
        <v>46159</v>
      </c>
      <c r="G586" s="19" t="str">
        <f>CONCATENATE(U586,"-",V586)</f>
        <v>INC08-TF</v>
      </c>
      <c r="H586" s="19" t="str">
        <f t="shared" ca="1" si="19"/>
        <v>URGENTE</v>
      </c>
      <c r="I586" s="46">
        <f ca="1">Z586-$B$1</f>
        <v>0</v>
      </c>
      <c r="J586" s="46">
        <f>VLOOKUP(G586,'D. Produção'!A:B,2,)</f>
        <v>2</v>
      </c>
      <c r="K586" s="87">
        <v>335005</v>
      </c>
      <c r="L586" s="88" t="s">
        <v>80</v>
      </c>
      <c r="M586" s="87">
        <v>2</v>
      </c>
      <c r="N586" s="87">
        <v>5450486</v>
      </c>
      <c r="O586" s="88" t="s">
        <v>35</v>
      </c>
      <c r="P586" s="88" t="s">
        <v>118</v>
      </c>
      <c r="Q586" s="88" t="s">
        <v>119</v>
      </c>
      <c r="R586" s="89">
        <v>2.3491</v>
      </c>
      <c r="S586" s="89">
        <v>46.981200000000001</v>
      </c>
      <c r="T586" s="87">
        <v>1</v>
      </c>
      <c r="U586" s="88" t="s">
        <v>63</v>
      </c>
      <c r="V586" s="88" t="s">
        <v>96</v>
      </c>
      <c r="W586" s="90">
        <v>987</v>
      </c>
      <c r="X586" s="90">
        <v>2380</v>
      </c>
      <c r="Y586" s="91">
        <v>46150.366976585647</v>
      </c>
      <c r="Z586" s="92">
        <v>46157</v>
      </c>
      <c r="AA586" s="93"/>
      <c r="AB586" s="93"/>
      <c r="AC586" s="93"/>
      <c r="AD586" s="93"/>
      <c r="AE586" s="94" t="s">
        <v>40</v>
      </c>
      <c r="AF586" s="94" t="s">
        <v>40</v>
      </c>
      <c r="AG586" s="94" t="s">
        <v>40</v>
      </c>
      <c r="AH586" s="94" t="s">
        <v>40</v>
      </c>
      <c r="AI586" s="94" t="s">
        <v>40</v>
      </c>
      <c r="AJ586" s="94" t="s">
        <v>40</v>
      </c>
      <c r="AK586" s="94" t="s">
        <v>40</v>
      </c>
      <c r="AL586" s="93"/>
      <c r="AM586" s="93"/>
      <c r="AN586" s="94" t="s">
        <v>40</v>
      </c>
      <c r="AO586" s="94" t="s">
        <v>40</v>
      </c>
      <c r="AP586" s="94" t="s">
        <v>40</v>
      </c>
      <c r="AQ586" s="94" t="s">
        <v>40</v>
      </c>
      <c r="AR586" s="93"/>
    </row>
    <row r="587" spans="1:44">
      <c r="A587" t="str">
        <f>VLOOKUP(Q587,'Rotas x Madrugada'!A:C,2,0)</f>
        <v>H</v>
      </c>
      <c r="B587" t="str">
        <f>VLOOKUP(Q587,'Rotas x Madrugada'!A:C,3,0)</f>
        <v>Sim</v>
      </c>
      <c r="D587" s="19">
        <f t="shared" si="18"/>
        <v>46159</v>
      </c>
      <c r="E587" s="19">
        <f>IF(A587="RETIRA",Z587,VLOOKUP(Q587,'Rotas x Madrugada'!A:D,4,0))</f>
        <v>46149</v>
      </c>
      <c r="F587" s="19">
        <f>IF(A587="RETIRA",Z587,Z587+2)</f>
        <v>46159</v>
      </c>
      <c r="G587" s="19" t="str">
        <f>CONCATENATE(U587,"-",V587)</f>
        <v>INC08-TE12</v>
      </c>
      <c r="H587" s="19" t="str">
        <f t="shared" ca="1" si="19"/>
        <v>URGENTE</v>
      </c>
      <c r="I587" s="46">
        <f ca="1">Z587-$B$1</f>
        <v>0</v>
      </c>
      <c r="J587" s="46">
        <f>VLOOKUP(G587,'D. Produção'!A:B,2,)</f>
        <v>2</v>
      </c>
      <c r="K587" s="95">
        <v>335005</v>
      </c>
      <c r="L587" s="96" t="s">
        <v>81</v>
      </c>
      <c r="M587" s="95">
        <v>3</v>
      </c>
      <c r="N587" s="95">
        <v>5450487</v>
      </c>
      <c r="O587" s="96" t="s">
        <v>35</v>
      </c>
      <c r="P587" s="96" t="s">
        <v>118</v>
      </c>
      <c r="Q587" s="96" t="s">
        <v>119</v>
      </c>
      <c r="R587" s="97">
        <v>2.5095000000000001</v>
      </c>
      <c r="S587" s="97">
        <v>50.190800000000003</v>
      </c>
      <c r="T587" s="95">
        <v>1</v>
      </c>
      <c r="U587" s="96" t="s">
        <v>63</v>
      </c>
      <c r="V587" s="96" t="s">
        <v>120</v>
      </c>
      <c r="W587" s="98">
        <v>1037</v>
      </c>
      <c r="X587" s="98">
        <v>2420</v>
      </c>
      <c r="Y587" s="99">
        <v>46150.366976585647</v>
      </c>
      <c r="Z587" s="100">
        <v>46157</v>
      </c>
      <c r="AA587" s="101"/>
      <c r="AB587" s="101"/>
      <c r="AC587" s="101"/>
      <c r="AD587" s="101"/>
      <c r="AE587" s="101"/>
      <c r="AF587" s="101"/>
      <c r="AG587" s="101"/>
      <c r="AH587" s="101"/>
      <c r="AI587" s="102" t="s">
        <v>40</v>
      </c>
      <c r="AJ587" s="102" t="s">
        <v>40</v>
      </c>
      <c r="AK587" s="102" t="s">
        <v>40</v>
      </c>
      <c r="AL587" s="101"/>
      <c r="AM587" s="101"/>
      <c r="AN587" s="102" t="s">
        <v>40</v>
      </c>
      <c r="AO587" s="102" t="s">
        <v>40</v>
      </c>
      <c r="AP587" s="102" t="s">
        <v>40</v>
      </c>
      <c r="AQ587" s="102" t="s">
        <v>40</v>
      </c>
      <c r="AR587" s="101"/>
    </row>
    <row r="588" spans="1:44">
      <c r="A588" t="str">
        <f>VLOOKUP(Q588,'Rotas x Madrugada'!A:C,2,0)</f>
        <v>H</v>
      </c>
      <c r="B588" t="str">
        <f>VLOOKUP(Q588,'Rotas x Madrugada'!A:C,3,0)</f>
        <v>Sim</v>
      </c>
      <c r="D588" s="19">
        <f t="shared" si="18"/>
        <v>46159</v>
      </c>
      <c r="E588" s="19">
        <f>IF(A588="RETIRA",Z588,VLOOKUP(Q588,'Rotas x Madrugada'!A:D,4,0))</f>
        <v>46149</v>
      </c>
      <c r="F588" s="19">
        <f>IF(A588="RETIRA",Z588,Z588+2)</f>
        <v>46159</v>
      </c>
      <c r="G588" s="19" t="str">
        <f>CONCATENATE(U588,"-",V588)</f>
        <v>INC08-TE16</v>
      </c>
      <c r="H588" s="19" t="str">
        <f t="shared" ca="1" si="19"/>
        <v>URGENTE</v>
      </c>
      <c r="I588" s="46">
        <f ca="1">Z588-$B$1</f>
        <v>0</v>
      </c>
      <c r="J588" s="46">
        <f>VLOOKUP(G588,'D. Produção'!A:B,2,)</f>
        <v>2</v>
      </c>
      <c r="K588" s="87">
        <v>335010</v>
      </c>
      <c r="L588" s="88" t="s">
        <v>78</v>
      </c>
      <c r="M588" s="87">
        <v>1</v>
      </c>
      <c r="N588" s="87">
        <v>5450513</v>
      </c>
      <c r="O588" s="88" t="s">
        <v>35</v>
      </c>
      <c r="P588" s="88" t="s">
        <v>118</v>
      </c>
      <c r="Q588" s="88" t="s">
        <v>119</v>
      </c>
      <c r="R588" s="89">
        <v>1.4522999999999999</v>
      </c>
      <c r="S588" s="89">
        <v>29.045200000000001</v>
      </c>
      <c r="T588" s="87">
        <v>1</v>
      </c>
      <c r="U588" s="88" t="s">
        <v>63</v>
      </c>
      <c r="V588" s="88" t="s">
        <v>123</v>
      </c>
      <c r="W588" s="90">
        <v>686</v>
      </c>
      <c r="X588" s="90">
        <v>2117</v>
      </c>
      <c r="Y588" s="91">
        <v>46150.385625381947</v>
      </c>
      <c r="Z588" s="92">
        <v>46157</v>
      </c>
      <c r="AA588" s="93"/>
      <c r="AB588" s="93"/>
      <c r="AC588" s="93"/>
      <c r="AD588" s="93"/>
      <c r="AE588" s="93"/>
      <c r="AF588" s="93"/>
      <c r="AG588" s="93"/>
      <c r="AH588" s="93"/>
      <c r="AI588" s="94" t="s">
        <v>40</v>
      </c>
      <c r="AJ588" s="94" t="s">
        <v>40</v>
      </c>
      <c r="AK588" s="94" t="s">
        <v>40</v>
      </c>
      <c r="AL588" s="93"/>
      <c r="AM588" s="93"/>
      <c r="AN588" s="94" t="s">
        <v>40</v>
      </c>
      <c r="AO588" s="94" t="s">
        <v>40</v>
      </c>
      <c r="AP588" s="94" t="s">
        <v>40</v>
      </c>
      <c r="AQ588" s="94" t="s">
        <v>40</v>
      </c>
      <c r="AR588" s="93"/>
    </row>
    <row r="589" spans="1:44">
      <c r="A589" t="str">
        <f>VLOOKUP(Q589,'Rotas x Madrugada'!A:C,2,0)</f>
        <v>H</v>
      </c>
      <c r="B589" t="str">
        <f>VLOOKUP(Q589,'Rotas x Madrugada'!A:C,3,0)</f>
        <v>Sim</v>
      </c>
      <c r="D589" s="19">
        <f t="shared" si="18"/>
        <v>46159</v>
      </c>
      <c r="E589" s="19">
        <f>IF(A589="RETIRA",Z589,VLOOKUP(Q589,'Rotas x Madrugada'!A:D,4,0))</f>
        <v>46149</v>
      </c>
      <c r="F589" s="19">
        <f>IF(A589="RETIRA",Z589,Z589+2)</f>
        <v>46159</v>
      </c>
      <c r="G589" s="19" t="str">
        <f>CONCATENATE(U589,"-",V589)</f>
        <v>INC08-TF</v>
      </c>
      <c r="H589" s="19" t="str">
        <f t="shared" ca="1" si="19"/>
        <v>URGENTE</v>
      </c>
      <c r="I589" s="46">
        <f ca="1">Z589-$B$1</f>
        <v>0</v>
      </c>
      <c r="J589" s="46">
        <f>VLOOKUP(G589,'D. Produção'!A:B,2,)</f>
        <v>2</v>
      </c>
      <c r="K589" s="95">
        <v>335010</v>
      </c>
      <c r="L589" s="96" t="s">
        <v>200</v>
      </c>
      <c r="M589" s="95">
        <v>2</v>
      </c>
      <c r="N589" s="95">
        <v>5450514</v>
      </c>
      <c r="O589" s="96" t="s">
        <v>35</v>
      </c>
      <c r="P589" s="96" t="s">
        <v>118</v>
      </c>
      <c r="Q589" s="96" t="s">
        <v>119</v>
      </c>
      <c r="R589" s="97">
        <v>0.84150000000000003</v>
      </c>
      <c r="S589" s="97">
        <v>16.829999999999998</v>
      </c>
      <c r="T589" s="95">
        <v>1</v>
      </c>
      <c r="U589" s="96" t="s">
        <v>63</v>
      </c>
      <c r="V589" s="96" t="s">
        <v>96</v>
      </c>
      <c r="W589" s="98">
        <v>750</v>
      </c>
      <c r="X589" s="98">
        <v>1122</v>
      </c>
      <c r="Y589" s="99">
        <v>46150.385625381947</v>
      </c>
      <c r="Z589" s="100">
        <v>46157</v>
      </c>
      <c r="AA589" s="101"/>
      <c r="AB589" s="101"/>
      <c r="AC589" s="101"/>
      <c r="AD589" s="101"/>
      <c r="AE589" s="102" t="s">
        <v>40</v>
      </c>
      <c r="AF589" s="102" t="s">
        <v>40</v>
      </c>
      <c r="AG589" s="102" t="s">
        <v>40</v>
      </c>
      <c r="AH589" s="102" t="s">
        <v>40</v>
      </c>
      <c r="AI589" s="102" t="s">
        <v>40</v>
      </c>
      <c r="AJ589" s="102" t="s">
        <v>40</v>
      </c>
      <c r="AK589" s="102" t="s">
        <v>40</v>
      </c>
      <c r="AL589" s="101"/>
      <c r="AM589" s="101"/>
      <c r="AN589" s="102" t="s">
        <v>40</v>
      </c>
      <c r="AO589" s="102" t="s">
        <v>40</v>
      </c>
      <c r="AP589" s="102" t="s">
        <v>40</v>
      </c>
      <c r="AQ589" s="102" t="s">
        <v>40</v>
      </c>
      <c r="AR589" s="101"/>
    </row>
    <row r="590" spans="1:44">
      <c r="A590" t="str">
        <f>VLOOKUP(Q590,'Rotas x Madrugada'!A:C,2,0)</f>
        <v>H</v>
      </c>
      <c r="B590" t="str">
        <f>VLOOKUP(Q590,'Rotas x Madrugada'!A:C,3,0)</f>
        <v>Sim</v>
      </c>
      <c r="D590" s="19">
        <f t="shared" si="18"/>
        <v>46159</v>
      </c>
      <c r="E590" s="19">
        <f>IF(A590="RETIRA",Z590,VLOOKUP(Q590,'Rotas x Madrugada'!A:D,4,0))</f>
        <v>46149</v>
      </c>
      <c r="F590" s="19">
        <f>IF(A590="RETIRA",Z590,Z590+2)</f>
        <v>46159</v>
      </c>
      <c r="G590" s="19" t="str">
        <f>CONCATENATE(U590,"-",V590)</f>
        <v>INC08-TE12</v>
      </c>
      <c r="H590" s="19" t="str">
        <f t="shared" ca="1" si="19"/>
        <v>URGENTE</v>
      </c>
      <c r="I590" s="46">
        <f ca="1">Z590-$B$1</f>
        <v>0</v>
      </c>
      <c r="J590" s="46">
        <f>VLOOKUP(G590,'D. Produção'!A:B,2,)</f>
        <v>2</v>
      </c>
      <c r="K590" s="87">
        <v>335010</v>
      </c>
      <c r="L590" s="88" t="s">
        <v>180</v>
      </c>
      <c r="M590" s="87">
        <v>3</v>
      </c>
      <c r="N590" s="87">
        <v>5450515</v>
      </c>
      <c r="O590" s="88" t="s">
        <v>35</v>
      </c>
      <c r="P590" s="88" t="s">
        <v>118</v>
      </c>
      <c r="Q590" s="88" t="s">
        <v>119</v>
      </c>
      <c r="R590" s="89">
        <v>0.92959999999999998</v>
      </c>
      <c r="S590" s="89">
        <v>18.591999999999999</v>
      </c>
      <c r="T590" s="87">
        <v>1</v>
      </c>
      <c r="U590" s="88" t="s">
        <v>63</v>
      </c>
      <c r="V590" s="88" t="s">
        <v>120</v>
      </c>
      <c r="W590" s="90">
        <v>800</v>
      </c>
      <c r="X590" s="90">
        <v>1162</v>
      </c>
      <c r="Y590" s="91">
        <v>46150.385625381947</v>
      </c>
      <c r="Z590" s="92">
        <v>46157</v>
      </c>
      <c r="AA590" s="93"/>
      <c r="AB590" s="93"/>
      <c r="AC590" s="93"/>
      <c r="AD590" s="93"/>
      <c r="AE590" s="93"/>
      <c r="AF590" s="93"/>
      <c r="AG590" s="93"/>
      <c r="AH590" s="93"/>
      <c r="AI590" s="94" t="s">
        <v>40</v>
      </c>
      <c r="AJ590" s="94" t="s">
        <v>40</v>
      </c>
      <c r="AK590" s="94" t="s">
        <v>40</v>
      </c>
      <c r="AL590" s="93"/>
      <c r="AM590" s="93"/>
      <c r="AN590" s="94" t="s">
        <v>40</v>
      </c>
      <c r="AO590" s="94" t="s">
        <v>40</v>
      </c>
      <c r="AP590" s="94" t="s">
        <v>40</v>
      </c>
      <c r="AQ590" s="94" t="s">
        <v>40</v>
      </c>
      <c r="AR590" s="93"/>
    </row>
    <row r="591" spans="1:44">
      <c r="A591" t="str">
        <f>VLOOKUP(Q591,'Rotas x Madrugada'!A:C,2,0)</f>
        <v>H</v>
      </c>
      <c r="B591" t="str">
        <f>VLOOKUP(Q591,'Rotas x Madrugada'!A:C,3,0)</f>
        <v>Sim</v>
      </c>
      <c r="D591" s="19">
        <f t="shared" si="18"/>
        <v>46159</v>
      </c>
      <c r="E591" s="19">
        <f>IF(A591="RETIRA",Z591,VLOOKUP(Q591,'Rotas x Madrugada'!A:D,4,0))</f>
        <v>46149</v>
      </c>
      <c r="F591" s="19">
        <f>IF(A591="RETIRA",Z591,Z591+2)</f>
        <v>46159</v>
      </c>
      <c r="G591" s="19" t="str">
        <f>CONCATENATE(U591,"-",V591)</f>
        <v>INC08-TE12</v>
      </c>
      <c r="H591" s="19" t="str">
        <f t="shared" ca="1" si="19"/>
        <v>URGENTE</v>
      </c>
      <c r="I591" s="46">
        <f ca="1">Z591-$B$1</f>
        <v>0</v>
      </c>
      <c r="J591" s="46">
        <f>VLOOKUP(G591,'D. Produção'!A:B,2,)</f>
        <v>2</v>
      </c>
      <c r="K591" s="95">
        <v>335013</v>
      </c>
      <c r="L591" s="96" t="s">
        <v>78</v>
      </c>
      <c r="M591" s="95">
        <v>1</v>
      </c>
      <c r="N591" s="95">
        <v>5450524</v>
      </c>
      <c r="O591" s="96" t="s">
        <v>35</v>
      </c>
      <c r="P591" s="96" t="s">
        <v>118</v>
      </c>
      <c r="Q591" s="96" t="s">
        <v>119</v>
      </c>
      <c r="R591" s="97">
        <v>3.0743999999999998</v>
      </c>
      <c r="S591" s="97">
        <v>61.488300000000002</v>
      </c>
      <c r="T591" s="95">
        <v>1</v>
      </c>
      <c r="U591" s="96" t="s">
        <v>63</v>
      </c>
      <c r="V591" s="96" t="s">
        <v>120</v>
      </c>
      <c r="W591" s="98">
        <v>1424</v>
      </c>
      <c r="X591" s="98">
        <v>2159</v>
      </c>
      <c r="Y591" s="99">
        <v>46150.392246099538</v>
      </c>
      <c r="Z591" s="100">
        <v>46157</v>
      </c>
      <c r="AA591" s="101"/>
      <c r="AB591" s="101"/>
      <c r="AC591" s="101"/>
      <c r="AD591" s="101"/>
      <c r="AE591" s="101"/>
      <c r="AF591" s="101"/>
      <c r="AG591" s="101"/>
      <c r="AH591" s="101"/>
      <c r="AI591" s="102" t="s">
        <v>40</v>
      </c>
      <c r="AJ591" s="102" t="s">
        <v>40</v>
      </c>
      <c r="AK591" s="102" t="s">
        <v>40</v>
      </c>
      <c r="AL591" s="101"/>
      <c r="AM591" s="101"/>
      <c r="AN591" s="102" t="s">
        <v>40</v>
      </c>
      <c r="AO591" s="102" t="s">
        <v>40</v>
      </c>
      <c r="AP591" s="102" t="s">
        <v>40</v>
      </c>
      <c r="AQ591" s="102" t="s">
        <v>40</v>
      </c>
      <c r="AR591" s="101"/>
    </row>
    <row r="592" spans="1:44">
      <c r="A592" t="str">
        <f>VLOOKUP(Q592,'Rotas x Madrugada'!A:C,2,0)</f>
        <v>H</v>
      </c>
      <c r="B592" t="str">
        <f>VLOOKUP(Q592,'Rotas x Madrugada'!A:C,3,0)</f>
        <v>Sim</v>
      </c>
      <c r="D592" s="19">
        <f t="shared" si="18"/>
        <v>46159</v>
      </c>
      <c r="E592" s="19">
        <f>IF(A592="RETIRA",Z592,VLOOKUP(Q592,'Rotas x Madrugada'!A:D,4,0))</f>
        <v>46149</v>
      </c>
      <c r="F592" s="19">
        <f>IF(A592="RETIRA",Z592,Z592+2)</f>
        <v>46159</v>
      </c>
      <c r="G592" s="19" t="str">
        <f>CONCATENATE(U592,"-",V592)</f>
        <v>INC08-FB</v>
      </c>
      <c r="H592" s="19" t="str">
        <f t="shared" ca="1" si="19"/>
        <v>URGENTE</v>
      </c>
      <c r="I592" s="46">
        <f ca="1">Z592-$B$1</f>
        <v>0</v>
      </c>
      <c r="J592" s="46">
        <f>VLOOKUP(G592,'D. Produção'!A:B,2,)</f>
        <v>2</v>
      </c>
      <c r="K592" s="87">
        <v>335025</v>
      </c>
      <c r="L592" s="88" t="s">
        <v>78</v>
      </c>
      <c r="M592" s="87">
        <v>1</v>
      </c>
      <c r="N592" s="87">
        <v>5450551</v>
      </c>
      <c r="O592" s="88" t="s">
        <v>35</v>
      </c>
      <c r="P592" s="88" t="s">
        <v>118</v>
      </c>
      <c r="Q592" s="88" t="s">
        <v>119</v>
      </c>
      <c r="R592" s="89">
        <v>1.2915000000000001</v>
      </c>
      <c r="S592" s="89">
        <v>25.83</v>
      </c>
      <c r="T592" s="87">
        <v>1</v>
      </c>
      <c r="U592" s="88" t="s">
        <v>63</v>
      </c>
      <c r="V592" s="88" t="s">
        <v>64</v>
      </c>
      <c r="W592" s="90">
        <v>700</v>
      </c>
      <c r="X592" s="90">
        <v>1845</v>
      </c>
      <c r="Y592" s="91">
        <v>46150.43415616898</v>
      </c>
      <c r="Z592" s="92">
        <v>46157</v>
      </c>
      <c r="AA592" s="93"/>
      <c r="AB592" s="93"/>
      <c r="AC592" s="93"/>
      <c r="AD592" s="93"/>
      <c r="AE592" s="94" t="s">
        <v>40</v>
      </c>
      <c r="AF592" s="94" t="s">
        <v>40</v>
      </c>
      <c r="AG592" s="94" t="s">
        <v>40</v>
      </c>
      <c r="AH592" s="94" t="s">
        <v>40</v>
      </c>
      <c r="AI592" s="94" t="s">
        <v>40</v>
      </c>
      <c r="AJ592" s="94" t="s">
        <v>40</v>
      </c>
      <c r="AK592" s="94" t="s">
        <v>40</v>
      </c>
      <c r="AL592" s="94" t="s">
        <v>40</v>
      </c>
      <c r="AM592" s="93"/>
      <c r="AN592" s="94" t="s">
        <v>40</v>
      </c>
      <c r="AO592" s="94" t="s">
        <v>40</v>
      </c>
      <c r="AP592" s="94" t="s">
        <v>40</v>
      </c>
      <c r="AQ592" s="94" t="s">
        <v>40</v>
      </c>
      <c r="AR592" s="93"/>
    </row>
    <row r="593" spans="1:44">
      <c r="A593" t="str">
        <f>VLOOKUP(Q593,'Rotas x Madrugada'!A:C,2,0)</f>
        <v>H</v>
      </c>
      <c r="B593" t="str">
        <f>VLOOKUP(Q593,'Rotas x Madrugada'!A:C,3,0)</f>
        <v>Sim</v>
      </c>
      <c r="D593" s="19">
        <f t="shared" si="18"/>
        <v>46159</v>
      </c>
      <c r="E593" s="19">
        <f>IF(A593="RETIRA",Z593,VLOOKUP(Q593,'Rotas x Madrugada'!A:D,4,0))</f>
        <v>46149</v>
      </c>
      <c r="F593" s="19">
        <f>IF(A593="RETIRA",Z593,Z593+2)</f>
        <v>46159</v>
      </c>
      <c r="G593" s="19" t="str">
        <f>CONCATENATE(U593,"-",V593)</f>
        <v>INC08-PCB</v>
      </c>
      <c r="H593" s="19" t="str">
        <f t="shared" ca="1" si="19"/>
        <v>URGENTE</v>
      </c>
      <c r="I593" s="46">
        <f ca="1">Z593-$B$1</f>
        <v>0</v>
      </c>
      <c r="J593" s="46">
        <f>VLOOKUP(G593,'D. Produção'!A:B,2,)</f>
        <v>2</v>
      </c>
      <c r="K593" s="95">
        <v>335025</v>
      </c>
      <c r="L593" s="96" t="s">
        <v>80</v>
      </c>
      <c r="M593" s="95">
        <v>2</v>
      </c>
      <c r="N593" s="95">
        <v>5450552</v>
      </c>
      <c r="O593" s="96" t="s">
        <v>35</v>
      </c>
      <c r="P593" s="96" t="s">
        <v>118</v>
      </c>
      <c r="Q593" s="96" t="s">
        <v>119</v>
      </c>
      <c r="R593" s="97">
        <v>1.41</v>
      </c>
      <c r="S593" s="97">
        <v>28.2</v>
      </c>
      <c r="T593" s="95">
        <v>1</v>
      </c>
      <c r="U593" s="96" t="s">
        <v>63</v>
      </c>
      <c r="V593" s="96" t="s">
        <v>79</v>
      </c>
      <c r="W593" s="98">
        <v>750</v>
      </c>
      <c r="X593" s="98">
        <v>1880</v>
      </c>
      <c r="Y593" s="99">
        <v>46150.43415616898</v>
      </c>
      <c r="Z593" s="100">
        <v>46157</v>
      </c>
      <c r="AA593" s="101"/>
      <c r="AB593" s="101"/>
      <c r="AC593" s="101"/>
      <c r="AD593" s="101"/>
      <c r="AE593" s="101"/>
      <c r="AF593" s="101"/>
      <c r="AG593" s="101"/>
      <c r="AH593" s="101"/>
      <c r="AI593" s="102" t="s">
        <v>40</v>
      </c>
      <c r="AJ593" s="102" t="s">
        <v>40</v>
      </c>
      <c r="AK593" s="102" t="s">
        <v>40</v>
      </c>
      <c r="AL593" s="102" t="s">
        <v>40</v>
      </c>
      <c r="AM593" s="101"/>
      <c r="AN593" s="102" t="s">
        <v>40</v>
      </c>
      <c r="AO593" s="102" t="s">
        <v>40</v>
      </c>
      <c r="AP593" s="102" t="s">
        <v>40</v>
      </c>
      <c r="AQ593" s="102" t="s">
        <v>40</v>
      </c>
      <c r="AR593" s="101"/>
    </row>
    <row r="594" spans="1:44">
      <c r="A594" t="str">
        <f>VLOOKUP(Q594,'Rotas x Madrugada'!A:C,2,0)</f>
        <v>H</v>
      </c>
      <c r="B594" t="str">
        <f>VLOOKUP(Q594,'Rotas x Madrugada'!A:C,3,0)</f>
        <v>Sim</v>
      </c>
      <c r="D594" s="19">
        <f t="shared" si="18"/>
        <v>46159</v>
      </c>
      <c r="E594" s="19">
        <f>IF(A594="RETIRA",Z594,VLOOKUP(Q594,'Rotas x Madrugada'!A:D,4,0))</f>
        <v>46149</v>
      </c>
      <c r="F594" s="19">
        <f>IF(A594="RETIRA",Z594,Z594+2)</f>
        <v>46159</v>
      </c>
      <c r="G594" s="19" t="str">
        <f>CONCATENATE(U594,"-",V594)</f>
        <v>INC08-TE16</v>
      </c>
      <c r="H594" s="19" t="str">
        <f t="shared" ca="1" si="19"/>
        <v>URGENTE</v>
      </c>
      <c r="I594" s="46">
        <f ca="1">Z594-$B$1</f>
        <v>0</v>
      </c>
      <c r="J594" s="46">
        <f>VLOOKUP(G594,'D. Produção'!A:B,2,)</f>
        <v>2</v>
      </c>
      <c r="K594" s="87">
        <v>335027</v>
      </c>
      <c r="L594" s="88" t="s">
        <v>78</v>
      </c>
      <c r="M594" s="87">
        <v>1</v>
      </c>
      <c r="N594" s="87">
        <v>5450556</v>
      </c>
      <c r="O594" s="88" t="s">
        <v>35</v>
      </c>
      <c r="P594" s="88" t="s">
        <v>118</v>
      </c>
      <c r="Q594" s="88" t="s">
        <v>119</v>
      </c>
      <c r="R594" s="89">
        <v>1.321</v>
      </c>
      <c r="S594" s="89">
        <v>26.4194</v>
      </c>
      <c r="T594" s="87">
        <v>1</v>
      </c>
      <c r="U594" s="88" t="s">
        <v>63</v>
      </c>
      <c r="V594" s="88" t="s">
        <v>123</v>
      </c>
      <c r="W594" s="90">
        <v>636</v>
      </c>
      <c r="X594" s="90">
        <v>2077</v>
      </c>
      <c r="Y594" s="91">
        <v>46150.437656863425</v>
      </c>
      <c r="Z594" s="92">
        <v>46157</v>
      </c>
      <c r="AA594" s="93"/>
      <c r="AB594" s="93"/>
      <c r="AC594" s="93"/>
      <c r="AD594" s="93"/>
      <c r="AE594" s="93"/>
      <c r="AF594" s="93"/>
      <c r="AG594" s="93"/>
      <c r="AH594" s="93"/>
      <c r="AI594" s="94" t="s">
        <v>40</v>
      </c>
      <c r="AJ594" s="94" t="s">
        <v>40</v>
      </c>
      <c r="AK594" s="94" t="s">
        <v>40</v>
      </c>
      <c r="AL594" s="93"/>
      <c r="AM594" s="93"/>
      <c r="AN594" s="94" t="s">
        <v>40</v>
      </c>
      <c r="AO594" s="94" t="s">
        <v>40</v>
      </c>
      <c r="AP594" s="94" t="s">
        <v>40</v>
      </c>
      <c r="AQ594" s="94" t="s">
        <v>40</v>
      </c>
      <c r="AR594" s="93"/>
    </row>
    <row r="595" spans="1:44">
      <c r="A595" t="str">
        <f>VLOOKUP(Q595,'Rotas x Madrugada'!A:C,2,0)</f>
        <v>H</v>
      </c>
      <c r="B595" t="str">
        <f>VLOOKUP(Q595,'Rotas x Madrugada'!A:C,3,0)</f>
        <v>Sim</v>
      </c>
      <c r="D595" s="19">
        <f t="shared" si="18"/>
        <v>46159</v>
      </c>
      <c r="E595" s="19">
        <f>IF(A595="RETIRA",Z595,VLOOKUP(Q595,'Rotas x Madrugada'!A:D,4,0))</f>
        <v>46149</v>
      </c>
      <c r="F595" s="19">
        <f>IF(A595="RETIRA",Z595,Z595+2)</f>
        <v>46159</v>
      </c>
      <c r="G595" s="19" t="str">
        <f>CONCATENATE(U595,"-",V595)</f>
        <v>INC08-TE12</v>
      </c>
      <c r="H595" s="19" t="str">
        <f t="shared" ca="1" si="19"/>
        <v>URGENTE</v>
      </c>
      <c r="I595" s="46">
        <f ca="1">Z595-$B$1</f>
        <v>0</v>
      </c>
      <c r="J595" s="46">
        <f>VLOOKUP(G595,'D. Produção'!A:B,2,)</f>
        <v>2</v>
      </c>
      <c r="K595" s="95">
        <v>335027</v>
      </c>
      <c r="L595" s="96" t="s">
        <v>200</v>
      </c>
      <c r="M595" s="95">
        <v>2</v>
      </c>
      <c r="N595" s="95">
        <v>5450557</v>
      </c>
      <c r="O595" s="96" t="s">
        <v>35</v>
      </c>
      <c r="P595" s="96" t="s">
        <v>118</v>
      </c>
      <c r="Q595" s="96" t="s">
        <v>119</v>
      </c>
      <c r="R595" s="97">
        <v>0.27300000000000002</v>
      </c>
      <c r="S595" s="97">
        <v>5.4598000000000004</v>
      </c>
      <c r="T595" s="95">
        <v>1</v>
      </c>
      <c r="U595" s="96" t="s">
        <v>63</v>
      </c>
      <c r="V595" s="96" t="s">
        <v>120</v>
      </c>
      <c r="W595" s="98">
        <v>449</v>
      </c>
      <c r="X595" s="98">
        <v>608</v>
      </c>
      <c r="Y595" s="99">
        <v>46150.437656863425</v>
      </c>
      <c r="Z595" s="100">
        <v>46157</v>
      </c>
      <c r="AA595" s="101"/>
      <c r="AB595" s="101"/>
      <c r="AC595" s="101"/>
      <c r="AD595" s="101"/>
      <c r="AE595" s="101"/>
      <c r="AF595" s="101"/>
      <c r="AG595" s="101"/>
      <c r="AH595" s="101"/>
      <c r="AI595" s="102" t="s">
        <v>40</v>
      </c>
      <c r="AJ595" s="102" t="s">
        <v>40</v>
      </c>
      <c r="AK595" s="102" t="s">
        <v>40</v>
      </c>
      <c r="AL595" s="101"/>
      <c r="AM595" s="101"/>
      <c r="AN595" s="102" t="s">
        <v>40</v>
      </c>
      <c r="AO595" s="102" t="s">
        <v>40</v>
      </c>
      <c r="AP595" s="102" t="s">
        <v>40</v>
      </c>
      <c r="AQ595" s="102" t="s">
        <v>40</v>
      </c>
      <c r="AR595" s="101"/>
    </row>
    <row r="596" spans="1:44" ht="21">
      <c r="A596" t="str">
        <f>VLOOKUP(Q596,'Rotas x Madrugada'!A:C,2,0)</f>
        <v>Retira</v>
      </c>
      <c r="B596" t="str">
        <f>VLOOKUP(Q596,'Rotas x Madrugada'!A:C,3,0)</f>
        <v>Não</v>
      </c>
      <c r="D596" s="19">
        <f t="shared" si="18"/>
        <v>46157</v>
      </c>
      <c r="E596" s="19">
        <f>IF(A596="RETIRA",Z596,VLOOKUP(Q596,'Rotas x Madrugada'!A:D,4,0))</f>
        <v>46157</v>
      </c>
      <c r="F596" s="19">
        <f>IF(A596="RETIRA",Z596,Z596+2)</f>
        <v>46157</v>
      </c>
      <c r="G596" s="19" t="str">
        <f>CONCATENATE(U596,"-",V596)</f>
        <v>FUM08-TF</v>
      </c>
      <c r="H596" s="19" t="str">
        <f t="shared" ca="1" si="19"/>
        <v>URGENTE</v>
      </c>
      <c r="I596" s="46">
        <f ca="1">Z596-$B$1</f>
        <v>0</v>
      </c>
      <c r="J596" s="46">
        <f>VLOOKUP(G596,'D. Produção'!A:B,2,)</f>
        <v>2</v>
      </c>
      <c r="K596" s="87">
        <v>335029</v>
      </c>
      <c r="L596" s="88" t="s">
        <v>61</v>
      </c>
      <c r="M596" s="87">
        <v>1</v>
      </c>
      <c r="N596" s="87">
        <v>5450558</v>
      </c>
      <c r="O596" s="88" t="s">
        <v>35</v>
      </c>
      <c r="P596" s="88" t="s">
        <v>497</v>
      </c>
      <c r="Q596" s="88" t="s">
        <v>62</v>
      </c>
      <c r="R596" s="89">
        <v>1.2276</v>
      </c>
      <c r="S596" s="89">
        <v>24.552</v>
      </c>
      <c r="T596" s="87">
        <v>1</v>
      </c>
      <c r="U596" s="88" t="s">
        <v>254</v>
      </c>
      <c r="V596" s="88" t="s">
        <v>96</v>
      </c>
      <c r="W596" s="90">
        <v>1320</v>
      </c>
      <c r="X596" s="90">
        <v>930</v>
      </c>
      <c r="Y596" s="91">
        <v>46150.43684991898</v>
      </c>
      <c r="Z596" s="92">
        <v>46157</v>
      </c>
      <c r="AA596" s="93"/>
      <c r="AB596" s="93"/>
      <c r="AC596" s="93"/>
      <c r="AD596" s="93"/>
      <c r="AE596" s="94" t="s">
        <v>40</v>
      </c>
      <c r="AF596" s="94" t="s">
        <v>40</v>
      </c>
      <c r="AG596" s="94" t="s">
        <v>40</v>
      </c>
      <c r="AH596" s="94" t="s">
        <v>40</v>
      </c>
      <c r="AI596" s="94" t="s">
        <v>40</v>
      </c>
      <c r="AJ596" s="94" t="s">
        <v>40</v>
      </c>
      <c r="AK596" s="94" t="s">
        <v>40</v>
      </c>
      <c r="AL596" s="93"/>
      <c r="AM596" s="93"/>
      <c r="AN596" s="94" t="s">
        <v>40</v>
      </c>
      <c r="AO596" s="94" t="s">
        <v>40</v>
      </c>
      <c r="AP596" s="94" t="s">
        <v>40</v>
      </c>
      <c r="AQ596" s="94" t="s">
        <v>40</v>
      </c>
      <c r="AR596" s="93"/>
    </row>
    <row r="597" spans="1:44" ht="21">
      <c r="A597" t="str">
        <f>VLOOKUP(Q597,'Rotas x Madrugada'!A:C,2,0)</f>
        <v>Retira</v>
      </c>
      <c r="B597" t="str">
        <f>VLOOKUP(Q597,'Rotas x Madrugada'!A:C,3,0)</f>
        <v>Não</v>
      </c>
      <c r="D597" s="19">
        <f t="shared" si="18"/>
        <v>46157</v>
      </c>
      <c r="E597" s="19">
        <f>IF(A597="RETIRA",Z597,VLOOKUP(Q597,'Rotas x Madrugada'!A:D,4,0))</f>
        <v>46157</v>
      </c>
      <c r="F597" s="19">
        <f>IF(A597="RETIRA",Z597,Z597+2)</f>
        <v>46157</v>
      </c>
      <c r="G597" s="19" t="str">
        <f>CONCATENATE(U597,"-",V597)</f>
        <v>FUM08-TF</v>
      </c>
      <c r="H597" s="19" t="str">
        <f t="shared" ca="1" si="19"/>
        <v>URGENTE</v>
      </c>
      <c r="I597" s="46">
        <f ca="1">Z597-$B$1</f>
        <v>0</v>
      </c>
      <c r="J597" s="46">
        <f>VLOOKUP(G597,'D. Produção'!A:B,2,)</f>
        <v>2</v>
      </c>
      <c r="K597" s="95">
        <v>335029</v>
      </c>
      <c r="L597" s="96" t="s">
        <v>121</v>
      </c>
      <c r="M597" s="95">
        <v>2</v>
      </c>
      <c r="N597" s="95">
        <v>5450559</v>
      </c>
      <c r="O597" s="96" t="s">
        <v>35</v>
      </c>
      <c r="P597" s="96" t="s">
        <v>497</v>
      </c>
      <c r="Q597" s="96" t="s">
        <v>62</v>
      </c>
      <c r="R597" s="97">
        <v>1.2276</v>
      </c>
      <c r="S597" s="97">
        <v>24.552</v>
      </c>
      <c r="T597" s="95">
        <v>1</v>
      </c>
      <c r="U597" s="96" t="s">
        <v>254</v>
      </c>
      <c r="V597" s="96" t="s">
        <v>96</v>
      </c>
      <c r="W597" s="98">
        <v>1320</v>
      </c>
      <c r="X597" s="98">
        <v>930</v>
      </c>
      <c r="Y597" s="99">
        <v>46150.43684991898</v>
      </c>
      <c r="Z597" s="100">
        <v>46157</v>
      </c>
      <c r="AA597" s="101"/>
      <c r="AB597" s="101"/>
      <c r="AC597" s="101"/>
      <c r="AD597" s="101"/>
      <c r="AE597" s="102" t="s">
        <v>40</v>
      </c>
      <c r="AF597" s="102" t="s">
        <v>40</v>
      </c>
      <c r="AG597" s="102" t="s">
        <v>40</v>
      </c>
      <c r="AH597" s="102" t="s">
        <v>40</v>
      </c>
      <c r="AI597" s="102" t="s">
        <v>40</v>
      </c>
      <c r="AJ597" s="102" t="s">
        <v>40</v>
      </c>
      <c r="AK597" s="102" t="s">
        <v>40</v>
      </c>
      <c r="AL597" s="101"/>
      <c r="AM597" s="101"/>
      <c r="AN597" s="102" t="s">
        <v>40</v>
      </c>
      <c r="AO597" s="102" t="s">
        <v>40</v>
      </c>
      <c r="AP597" s="102" t="s">
        <v>40</v>
      </c>
      <c r="AQ597" s="102" t="s">
        <v>40</v>
      </c>
      <c r="AR597" s="101"/>
    </row>
    <row r="598" spans="1:44" ht="21">
      <c r="A598" t="str">
        <f>VLOOKUP(Q598,'Rotas x Madrugada'!A:C,2,0)</f>
        <v>Retira</v>
      </c>
      <c r="B598" t="str">
        <f>VLOOKUP(Q598,'Rotas x Madrugada'!A:C,3,0)</f>
        <v>Não</v>
      </c>
      <c r="D598" s="19">
        <f t="shared" si="18"/>
        <v>46157</v>
      </c>
      <c r="E598" s="19">
        <f>IF(A598="RETIRA",Z598,VLOOKUP(Q598,'Rotas x Madrugada'!A:D,4,0))</f>
        <v>46157</v>
      </c>
      <c r="F598" s="19">
        <f>IF(A598="RETIRA",Z598,Z598+2)</f>
        <v>46157</v>
      </c>
      <c r="G598" s="19" t="str">
        <f>CONCATENATE(U598,"-",V598)</f>
        <v>FUM08-TF</v>
      </c>
      <c r="H598" s="19" t="str">
        <f t="shared" ca="1" si="19"/>
        <v>URGENTE</v>
      </c>
      <c r="I598" s="46">
        <f ca="1">Z598-$B$1</f>
        <v>0</v>
      </c>
      <c r="J598" s="46">
        <f>VLOOKUP(G598,'D. Produção'!A:B,2,)</f>
        <v>2</v>
      </c>
      <c r="K598" s="87">
        <v>335029</v>
      </c>
      <c r="L598" s="88" t="s">
        <v>143</v>
      </c>
      <c r="M598" s="87">
        <v>3</v>
      </c>
      <c r="N598" s="87">
        <v>5450560</v>
      </c>
      <c r="O598" s="88" t="s">
        <v>35</v>
      </c>
      <c r="P598" s="88" t="s">
        <v>497</v>
      </c>
      <c r="Q598" s="88" t="s">
        <v>62</v>
      </c>
      <c r="R598" s="89">
        <v>1.2276</v>
      </c>
      <c r="S598" s="89">
        <v>24.552</v>
      </c>
      <c r="T598" s="87">
        <v>1</v>
      </c>
      <c r="U598" s="88" t="s">
        <v>254</v>
      </c>
      <c r="V598" s="88" t="s">
        <v>96</v>
      </c>
      <c r="W598" s="90">
        <v>1320</v>
      </c>
      <c r="X598" s="90">
        <v>930</v>
      </c>
      <c r="Y598" s="91">
        <v>46150.43684991898</v>
      </c>
      <c r="Z598" s="92">
        <v>46157</v>
      </c>
      <c r="AA598" s="93"/>
      <c r="AB598" s="93"/>
      <c r="AC598" s="93"/>
      <c r="AD598" s="93"/>
      <c r="AE598" s="94" t="s">
        <v>40</v>
      </c>
      <c r="AF598" s="94" t="s">
        <v>40</v>
      </c>
      <c r="AG598" s="94" t="s">
        <v>40</v>
      </c>
      <c r="AH598" s="94" t="s">
        <v>40</v>
      </c>
      <c r="AI598" s="94" t="s">
        <v>40</v>
      </c>
      <c r="AJ598" s="94" t="s">
        <v>40</v>
      </c>
      <c r="AK598" s="94" t="s">
        <v>40</v>
      </c>
      <c r="AL598" s="93"/>
      <c r="AM598" s="93"/>
      <c r="AN598" s="94" t="s">
        <v>40</v>
      </c>
      <c r="AO598" s="94" t="s">
        <v>40</v>
      </c>
      <c r="AP598" s="94" t="s">
        <v>40</v>
      </c>
      <c r="AQ598" s="94" t="s">
        <v>40</v>
      </c>
      <c r="AR598" s="93"/>
    </row>
    <row r="599" spans="1:44" ht="21">
      <c r="A599" t="str">
        <f>VLOOKUP(Q599,'Rotas x Madrugada'!A:C,2,0)</f>
        <v>Retira</v>
      </c>
      <c r="B599" t="str">
        <f>VLOOKUP(Q599,'Rotas x Madrugada'!A:C,3,0)</f>
        <v>Não</v>
      </c>
      <c r="D599" s="19">
        <f t="shared" si="18"/>
        <v>46157</v>
      </c>
      <c r="E599" s="19">
        <f>IF(A599="RETIRA",Z599,VLOOKUP(Q599,'Rotas x Madrugada'!A:D,4,0))</f>
        <v>46157</v>
      </c>
      <c r="F599" s="19">
        <f>IF(A599="RETIRA",Z599,Z599+2)</f>
        <v>46157</v>
      </c>
      <c r="G599" s="19" t="str">
        <f>CONCATENATE(U599,"-",V599)</f>
        <v>FUM08-TF</v>
      </c>
      <c r="H599" s="19" t="str">
        <f t="shared" ca="1" si="19"/>
        <v>URGENTE</v>
      </c>
      <c r="I599" s="46">
        <f ca="1">Z599-$B$1</f>
        <v>0</v>
      </c>
      <c r="J599" s="46">
        <f>VLOOKUP(G599,'D. Produção'!A:B,2,)</f>
        <v>2</v>
      </c>
      <c r="K599" s="95">
        <v>335029</v>
      </c>
      <c r="L599" s="96" t="s">
        <v>132</v>
      </c>
      <c r="M599" s="95">
        <v>4</v>
      </c>
      <c r="N599" s="95">
        <v>5450561</v>
      </c>
      <c r="O599" s="96" t="s">
        <v>35</v>
      </c>
      <c r="P599" s="96" t="s">
        <v>497</v>
      </c>
      <c r="Q599" s="96" t="s">
        <v>62</v>
      </c>
      <c r="R599" s="97">
        <v>1.2555000000000001</v>
      </c>
      <c r="S599" s="97">
        <v>25.11</v>
      </c>
      <c r="T599" s="95">
        <v>1</v>
      </c>
      <c r="U599" s="96" t="s">
        <v>254</v>
      </c>
      <c r="V599" s="96" t="s">
        <v>96</v>
      </c>
      <c r="W599" s="98">
        <v>1350</v>
      </c>
      <c r="X599" s="98">
        <v>930</v>
      </c>
      <c r="Y599" s="99">
        <v>46150.43684991898</v>
      </c>
      <c r="Z599" s="100">
        <v>46157</v>
      </c>
      <c r="AA599" s="101"/>
      <c r="AB599" s="101"/>
      <c r="AC599" s="101"/>
      <c r="AD599" s="101"/>
      <c r="AE599" s="102" t="s">
        <v>40</v>
      </c>
      <c r="AF599" s="102" t="s">
        <v>40</v>
      </c>
      <c r="AG599" s="102" t="s">
        <v>40</v>
      </c>
      <c r="AH599" s="102" t="s">
        <v>40</v>
      </c>
      <c r="AI599" s="102" t="s">
        <v>40</v>
      </c>
      <c r="AJ599" s="102" t="s">
        <v>40</v>
      </c>
      <c r="AK599" s="102" t="s">
        <v>40</v>
      </c>
      <c r="AL599" s="101"/>
      <c r="AM599" s="101"/>
      <c r="AN599" s="102" t="s">
        <v>40</v>
      </c>
      <c r="AO599" s="102" t="s">
        <v>40</v>
      </c>
      <c r="AP599" s="102" t="s">
        <v>40</v>
      </c>
      <c r="AQ599" s="102" t="s">
        <v>40</v>
      </c>
      <c r="AR599" s="101"/>
    </row>
    <row r="600" spans="1:44" ht="21">
      <c r="A600" t="str">
        <f>VLOOKUP(Q600,'Rotas x Madrugada'!A:C,2,0)</f>
        <v>Retira</v>
      </c>
      <c r="B600" t="str">
        <f>VLOOKUP(Q600,'Rotas x Madrugada'!A:C,3,0)</f>
        <v>Não</v>
      </c>
      <c r="D600" s="19">
        <f t="shared" si="18"/>
        <v>46157</v>
      </c>
      <c r="E600" s="19">
        <f>IF(A600="RETIRA",Z600,VLOOKUP(Q600,'Rotas x Madrugada'!A:D,4,0))</f>
        <v>46157</v>
      </c>
      <c r="F600" s="19">
        <f>IF(A600="RETIRA",Z600,Z600+2)</f>
        <v>46157</v>
      </c>
      <c r="G600" s="19" t="str">
        <f>CONCATENATE(U600,"-",V600)</f>
        <v>FUM08-TF</v>
      </c>
      <c r="H600" s="19" t="str">
        <f t="shared" ca="1" si="19"/>
        <v>URGENTE</v>
      </c>
      <c r="I600" s="46">
        <f ca="1">Z600-$B$1</f>
        <v>0</v>
      </c>
      <c r="J600" s="46">
        <f>VLOOKUP(G600,'D. Produção'!A:B,2,)</f>
        <v>2</v>
      </c>
      <c r="K600" s="87">
        <v>335029</v>
      </c>
      <c r="L600" s="88" t="s">
        <v>92</v>
      </c>
      <c r="M600" s="87">
        <v>5</v>
      </c>
      <c r="N600" s="87">
        <v>5450562</v>
      </c>
      <c r="O600" s="88" t="s">
        <v>35</v>
      </c>
      <c r="P600" s="88" t="s">
        <v>497</v>
      </c>
      <c r="Q600" s="88" t="s">
        <v>62</v>
      </c>
      <c r="R600" s="89">
        <v>0.82799999999999996</v>
      </c>
      <c r="S600" s="89">
        <v>16.559999999999999</v>
      </c>
      <c r="T600" s="87">
        <v>1</v>
      </c>
      <c r="U600" s="88" t="s">
        <v>254</v>
      </c>
      <c r="V600" s="88" t="s">
        <v>96</v>
      </c>
      <c r="W600" s="90">
        <v>900</v>
      </c>
      <c r="X600" s="90">
        <v>920</v>
      </c>
      <c r="Y600" s="91">
        <v>46150.43684991898</v>
      </c>
      <c r="Z600" s="92">
        <v>46157</v>
      </c>
      <c r="AA600" s="93"/>
      <c r="AB600" s="93"/>
      <c r="AC600" s="93"/>
      <c r="AD600" s="93"/>
      <c r="AE600" s="94" t="s">
        <v>40</v>
      </c>
      <c r="AF600" s="94" t="s">
        <v>40</v>
      </c>
      <c r="AG600" s="94" t="s">
        <v>40</v>
      </c>
      <c r="AH600" s="94" t="s">
        <v>40</v>
      </c>
      <c r="AI600" s="94" t="s">
        <v>40</v>
      </c>
      <c r="AJ600" s="94" t="s">
        <v>40</v>
      </c>
      <c r="AK600" s="94" t="s">
        <v>40</v>
      </c>
      <c r="AL600" s="93"/>
      <c r="AM600" s="93"/>
      <c r="AN600" s="94" t="s">
        <v>40</v>
      </c>
      <c r="AO600" s="94" t="s">
        <v>40</v>
      </c>
      <c r="AP600" s="94" t="s">
        <v>40</v>
      </c>
      <c r="AQ600" s="94" t="s">
        <v>40</v>
      </c>
      <c r="AR600" s="93"/>
    </row>
    <row r="601" spans="1:44" ht="31.5">
      <c r="A601" t="str">
        <f>VLOOKUP(Q601,'Rotas x Madrugada'!A:C,2,0)</f>
        <v>Retira</v>
      </c>
      <c r="B601" t="str">
        <f>VLOOKUP(Q601,'Rotas x Madrugada'!A:C,3,0)</f>
        <v>Não</v>
      </c>
      <c r="D601" s="19">
        <f t="shared" si="18"/>
        <v>46157</v>
      </c>
      <c r="E601" s="19">
        <f>IF(A601="RETIRA",Z601,VLOOKUP(Q601,'Rotas x Madrugada'!A:D,4,0))</f>
        <v>46157</v>
      </c>
      <c r="F601" s="19">
        <f>IF(A601="RETIRA",Z601,Z601+2)</f>
        <v>46157</v>
      </c>
      <c r="G601" s="19" t="str">
        <f>CONCATENATE(U601,"-",V601)</f>
        <v>FUM06-TEK.</v>
      </c>
      <c r="H601" s="19" t="str">
        <f t="shared" ca="1" si="19"/>
        <v>URGENTE</v>
      </c>
      <c r="I601" s="46">
        <f ca="1">Z601-$B$1</f>
        <v>0</v>
      </c>
      <c r="J601" s="46">
        <f>VLOOKUP(G601,'D. Produção'!A:B,2,)</f>
        <v>2</v>
      </c>
      <c r="K601" s="95">
        <v>335104</v>
      </c>
      <c r="L601" s="96" t="s">
        <v>78</v>
      </c>
      <c r="M601" s="95">
        <v>1</v>
      </c>
      <c r="N601" s="95">
        <v>5451021</v>
      </c>
      <c r="O601" s="96" t="s">
        <v>35</v>
      </c>
      <c r="P601" s="96" t="s">
        <v>521</v>
      </c>
      <c r="Q601" s="96" t="s">
        <v>62</v>
      </c>
      <c r="R601" s="97">
        <v>0.28999999999999998</v>
      </c>
      <c r="S601" s="97">
        <v>4.3499999999999996</v>
      </c>
      <c r="T601" s="95">
        <v>1</v>
      </c>
      <c r="U601" s="96" t="s">
        <v>91</v>
      </c>
      <c r="V601" s="96" t="s">
        <v>522</v>
      </c>
      <c r="W601" s="98">
        <v>580</v>
      </c>
      <c r="X601" s="98">
        <v>500</v>
      </c>
      <c r="Y601" s="99">
        <v>46150.378073807871</v>
      </c>
      <c r="Z601" s="100">
        <v>46157</v>
      </c>
      <c r="AA601" s="101"/>
      <c r="AB601" s="101"/>
      <c r="AC601" s="101"/>
      <c r="AD601" s="101"/>
      <c r="AE601" s="102" t="s">
        <v>40</v>
      </c>
      <c r="AF601" s="102" t="s">
        <v>40</v>
      </c>
      <c r="AG601" s="101"/>
      <c r="AH601" s="101"/>
      <c r="AI601" s="102" t="s">
        <v>40</v>
      </c>
      <c r="AJ601" s="102" t="s">
        <v>40</v>
      </c>
      <c r="AK601" s="102" t="s">
        <v>40</v>
      </c>
      <c r="AL601" s="101"/>
      <c r="AM601" s="101"/>
      <c r="AN601" s="101"/>
      <c r="AO601" s="102" t="s">
        <v>40</v>
      </c>
      <c r="AP601" s="101"/>
      <c r="AQ601" s="102" t="s">
        <v>40</v>
      </c>
      <c r="AR601" s="101"/>
    </row>
    <row r="602" spans="1:44" ht="31.5">
      <c r="A602" t="str">
        <f>VLOOKUP(Q602,'Rotas x Madrugada'!A:C,2,0)</f>
        <v>Retira</v>
      </c>
      <c r="B602" t="str">
        <f>VLOOKUP(Q602,'Rotas x Madrugada'!A:C,3,0)</f>
        <v>Não</v>
      </c>
      <c r="D602" s="19">
        <f t="shared" si="18"/>
        <v>46157</v>
      </c>
      <c r="E602" s="19">
        <f>IF(A602="RETIRA",Z602,VLOOKUP(Q602,'Rotas x Madrugada'!A:D,4,0))</f>
        <v>46157</v>
      </c>
      <c r="F602" s="19">
        <f>IF(A602="RETIRA",Z602,Z602+2)</f>
        <v>46157</v>
      </c>
      <c r="G602" s="19" t="str">
        <f>CONCATENATE(U602,"-",V602)</f>
        <v>FUM06-TEK.</v>
      </c>
      <c r="H602" s="19" t="str">
        <f t="shared" ca="1" si="19"/>
        <v>URGENTE</v>
      </c>
      <c r="I602" s="46">
        <f ca="1">Z602-$B$1</f>
        <v>0</v>
      </c>
      <c r="J602" s="46">
        <f>VLOOKUP(G602,'D. Produção'!A:B,2,)</f>
        <v>2</v>
      </c>
      <c r="K602" s="87">
        <v>335133</v>
      </c>
      <c r="L602" s="88" t="s">
        <v>78</v>
      </c>
      <c r="M602" s="87">
        <v>1</v>
      </c>
      <c r="N602" s="87">
        <v>5451180</v>
      </c>
      <c r="O602" s="88" t="s">
        <v>35</v>
      </c>
      <c r="P602" s="88" t="s">
        <v>521</v>
      </c>
      <c r="Q602" s="88" t="s">
        <v>62</v>
      </c>
      <c r="R602" s="89">
        <v>0.4128</v>
      </c>
      <c r="S602" s="89">
        <v>6.1920000000000002</v>
      </c>
      <c r="T602" s="87">
        <v>1</v>
      </c>
      <c r="U602" s="88" t="s">
        <v>91</v>
      </c>
      <c r="V602" s="88" t="s">
        <v>522</v>
      </c>
      <c r="W602" s="90">
        <v>860</v>
      </c>
      <c r="X602" s="90">
        <v>480</v>
      </c>
      <c r="Y602" s="91">
        <v>46150.378333912035</v>
      </c>
      <c r="Z602" s="92">
        <v>46157</v>
      </c>
      <c r="AA602" s="93"/>
      <c r="AB602" s="93"/>
      <c r="AC602" s="93"/>
      <c r="AD602" s="93"/>
      <c r="AE602" s="94" t="s">
        <v>40</v>
      </c>
      <c r="AF602" s="94" t="s">
        <v>40</v>
      </c>
      <c r="AG602" s="93"/>
      <c r="AH602" s="93"/>
      <c r="AI602" s="94" t="s">
        <v>40</v>
      </c>
      <c r="AJ602" s="94" t="s">
        <v>40</v>
      </c>
      <c r="AK602" s="94" t="s">
        <v>40</v>
      </c>
      <c r="AL602" s="93"/>
      <c r="AM602" s="93"/>
      <c r="AN602" s="93"/>
      <c r="AO602" s="94" t="s">
        <v>40</v>
      </c>
      <c r="AP602" s="93"/>
      <c r="AQ602" s="94" t="s">
        <v>40</v>
      </c>
      <c r="AR602" s="93"/>
    </row>
    <row r="603" spans="1:44" ht="31.5">
      <c r="A603" t="str">
        <f>VLOOKUP(Q603,'Rotas x Madrugada'!A:C,2,0)</f>
        <v>Retira</v>
      </c>
      <c r="B603" t="str">
        <f>VLOOKUP(Q603,'Rotas x Madrugada'!A:C,3,0)</f>
        <v>Não</v>
      </c>
      <c r="D603" s="19">
        <f t="shared" si="18"/>
        <v>46157</v>
      </c>
      <c r="E603" s="19">
        <f>IF(A603="RETIRA",Z603,VLOOKUP(Q603,'Rotas x Madrugada'!A:D,4,0))</f>
        <v>46157</v>
      </c>
      <c r="F603" s="19">
        <f>IF(A603="RETIRA",Z603,Z603+2)</f>
        <v>46157</v>
      </c>
      <c r="G603" s="19" t="str">
        <f>CONCATENATE(U603,"-",V603)</f>
        <v>FUM06-TEK.</v>
      </c>
      <c r="H603" s="19" t="str">
        <f t="shared" ca="1" si="19"/>
        <v>URGENTE</v>
      </c>
      <c r="I603" s="46">
        <f ca="1">Z603-$B$1</f>
        <v>0</v>
      </c>
      <c r="J603" s="46">
        <f>VLOOKUP(G603,'D. Produção'!A:B,2,)</f>
        <v>2</v>
      </c>
      <c r="K603" s="95">
        <v>335133</v>
      </c>
      <c r="L603" s="96" t="s">
        <v>80</v>
      </c>
      <c r="M603" s="95">
        <v>2</v>
      </c>
      <c r="N603" s="95">
        <v>5451181</v>
      </c>
      <c r="O603" s="96" t="s">
        <v>35</v>
      </c>
      <c r="P603" s="96" t="s">
        <v>521</v>
      </c>
      <c r="Q603" s="96" t="s">
        <v>62</v>
      </c>
      <c r="R603" s="97">
        <v>0.4128</v>
      </c>
      <c r="S603" s="97">
        <v>6.1920000000000002</v>
      </c>
      <c r="T603" s="95">
        <v>1</v>
      </c>
      <c r="U603" s="96" t="s">
        <v>91</v>
      </c>
      <c r="V603" s="96" t="s">
        <v>522</v>
      </c>
      <c r="W603" s="98">
        <v>860</v>
      </c>
      <c r="X603" s="98">
        <v>480</v>
      </c>
      <c r="Y603" s="99">
        <v>46150.378333912035</v>
      </c>
      <c r="Z603" s="100">
        <v>46157</v>
      </c>
      <c r="AA603" s="101"/>
      <c r="AB603" s="101"/>
      <c r="AC603" s="101"/>
      <c r="AD603" s="101"/>
      <c r="AE603" s="102" t="s">
        <v>40</v>
      </c>
      <c r="AF603" s="102" t="s">
        <v>40</v>
      </c>
      <c r="AG603" s="101"/>
      <c r="AH603" s="101"/>
      <c r="AI603" s="102" t="s">
        <v>40</v>
      </c>
      <c r="AJ603" s="102" t="s">
        <v>40</v>
      </c>
      <c r="AK603" s="102" t="s">
        <v>40</v>
      </c>
      <c r="AL603" s="101"/>
      <c r="AM603" s="101"/>
      <c r="AN603" s="101"/>
      <c r="AO603" s="102" t="s">
        <v>40</v>
      </c>
      <c r="AP603" s="101"/>
      <c r="AQ603" s="102" t="s">
        <v>40</v>
      </c>
      <c r="AR603" s="101"/>
    </row>
    <row r="604" spans="1:44" ht="31.5">
      <c r="A604" t="str">
        <f>VLOOKUP(Q604,'Rotas x Madrugada'!A:C,2,0)</f>
        <v>Retira</v>
      </c>
      <c r="B604" t="str">
        <f>VLOOKUP(Q604,'Rotas x Madrugada'!A:C,3,0)</f>
        <v>Não</v>
      </c>
      <c r="D604" s="19">
        <f t="shared" si="18"/>
        <v>46157</v>
      </c>
      <c r="E604" s="19">
        <f>IF(A604="RETIRA",Z604,VLOOKUP(Q604,'Rotas x Madrugada'!A:D,4,0))</f>
        <v>46157</v>
      </c>
      <c r="F604" s="19">
        <f>IF(A604="RETIRA",Z604,Z604+2)</f>
        <v>46157</v>
      </c>
      <c r="G604" s="19" t="str">
        <f>CONCATENATE(U604,"-",V604)</f>
        <v>FUM06-TEK.</v>
      </c>
      <c r="H604" s="19" t="str">
        <f t="shared" ca="1" si="19"/>
        <v>URGENTE</v>
      </c>
      <c r="I604" s="46">
        <f ca="1">Z604-$B$1</f>
        <v>0</v>
      </c>
      <c r="J604" s="46">
        <f>VLOOKUP(G604,'D. Produção'!A:B,2,)</f>
        <v>2</v>
      </c>
      <c r="K604" s="87">
        <v>335133</v>
      </c>
      <c r="L604" s="88" t="s">
        <v>81</v>
      </c>
      <c r="M604" s="87">
        <v>3</v>
      </c>
      <c r="N604" s="87">
        <v>5451182</v>
      </c>
      <c r="O604" s="88" t="s">
        <v>35</v>
      </c>
      <c r="P604" s="88" t="s">
        <v>521</v>
      </c>
      <c r="Q604" s="88" t="s">
        <v>62</v>
      </c>
      <c r="R604" s="89">
        <v>0.4128</v>
      </c>
      <c r="S604" s="89">
        <v>6.1920000000000002</v>
      </c>
      <c r="T604" s="87">
        <v>1</v>
      </c>
      <c r="U604" s="88" t="s">
        <v>91</v>
      </c>
      <c r="V604" s="88" t="s">
        <v>522</v>
      </c>
      <c r="W604" s="90">
        <v>860</v>
      </c>
      <c r="X604" s="90">
        <v>480</v>
      </c>
      <c r="Y604" s="91">
        <v>46150.378333912035</v>
      </c>
      <c r="Z604" s="92">
        <v>46157</v>
      </c>
      <c r="AA604" s="93"/>
      <c r="AB604" s="93"/>
      <c r="AC604" s="93"/>
      <c r="AD604" s="93"/>
      <c r="AE604" s="94" t="s">
        <v>40</v>
      </c>
      <c r="AF604" s="94" t="s">
        <v>40</v>
      </c>
      <c r="AG604" s="93"/>
      <c r="AH604" s="93"/>
      <c r="AI604" s="94" t="s">
        <v>40</v>
      </c>
      <c r="AJ604" s="94" t="s">
        <v>40</v>
      </c>
      <c r="AK604" s="94" t="s">
        <v>40</v>
      </c>
      <c r="AL604" s="93"/>
      <c r="AM604" s="93"/>
      <c r="AN604" s="93"/>
      <c r="AO604" s="94" t="s">
        <v>40</v>
      </c>
      <c r="AP604" s="93"/>
      <c r="AQ604" s="94" t="s">
        <v>40</v>
      </c>
      <c r="AR604" s="93"/>
    </row>
    <row r="605" spans="1:44" ht="31.5">
      <c r="A605" t="str">
        <f>VLOOKUP(Q605,'Rotas x Madrugada'!A:C,2,0)</f>
        <v>Retira</v>
      </c>
      <c r="B605" t="str">
        <f>VLOOKUP(Q605,'Rotas x Madrugada'!A:C,3,0)</f>
        <v>Não</v>
      </c>
      <c r="D605" s="19">
        <f t="shared" si="18"/>
        <v>46157</v>
      </c>
      <c r="E605" s="19">
        <f>IF(A605="RETIRA",Z605,VLOOKUP(Q605,'Rotas x Madrugada'!A:D,4,0))</f>
        <v>46157</v>
      </c>
      <c r="F605" s="19">
        <f>IF(A605="RETIRA",Z605,Z605+2)</f>
        <v>46157</v>
      </c>
      <c r="G605" s="19" t="str">
        <f>CONCATENATE(U605,"-",V605)</f>
        <v>FUM06-TEK.</v>
      </c>
      <c r="H605" s="19" t="str">
        <f t="shared" ca="1" si="19"/>
        <v>URGENTE</v>
      </c>
      <c r="I605" s="46">
        <f ca="1">Z605-$B$1</f>
        <v>0</v>
      </c>
      <c r="J605" s="46">
        <f>VLOOKUP(G605,'D. Produção'!A:B,2,)</f>
        <v>2</v>
      </c>
      <c r="K605" s="95">
        <v>335133</v>
      </c>
      <c r="L605" s="96" t="s">
        <v>82</v>
      </c>
      <c r="M605" s="95">
        <v>4</v>
      </c>
      <c r="N605" s="95">
        <v>5451183</v>
      </c>
      <c r="O605" s="96" t="s">
        <v>35</v>
      </c>
      <c r="P605" s="96" t="s">
        <v>521</v>
      </c>
      <c r="Q605" s="96" t="s">
        <v>62</v>
      </c>
      <c r="R605" s="97">
        <v>0.4128</v>
      </c>
      <c r="S605" s="97">
        <v>6.1920000000000002</v>
      </c>
      <c r="T605" s="95">
        <v>1</v>
      </c>
      <c r="U605" s="96" t="s">
        <v>91</v>
      </c>
      <c r="V605" s="96" t="s">
        <v>522</v>
      </c>
      <c r="W605" s="98">
        <v>860</v>
      </c>
      <c r="X605" s="98">
        <v>480</v>
      </c>
      <c r="Y605" s="99">
        <v>46150.378333912035</v>
      </c>
      <c r="Z605" s="100">
        <v>46157</v>
      </c>
      <c r="AA605" s="101"/>
      <c r="AB605" s="101"/>
      <c r="AC605" s="101"/>
      <c r="AD605" s="101"/>
      <c r="AE605" s="102" t="s">
        <v>40</v>
      </c>
      <c r="AF605" s="102" t="s">
        <v>40</v>
      </c>
      <c r="AG605" s="101"/>
      <c r="AH605" s="101"/>
      <c r="AI605" s="102" t="s">
        <v>40</v>
      </c>
      <c r="AJ605" s="102" t="s">
        <v>40</v>
      </c>
      <c r="AK605" s="102" t="s">
        <v>40</v>
      </c>
      <c r="AL605" s="101"/>
      <c r="AM605" s="101"/>
      <c r="AN605" s="101"/>
      <c r="AO605" s="102" t="s">
        <v>40</v>
      </c>
      <c r="AP605" s="101"/>
      <c r="AQ605" s="102" t="s">
        <v>40</v>
      </c>
      <c r="AR605" s="101"/>
    </row>
    <row r="606" spans="1:44" ht="31.5">
      <c r="A606" t="str">
        <f>VLOOKUP(Q606,'Rotas x Madrugada'!A:C,2,0)</f>
        <v>Retira</v>
      </c>
      <c r="B606" t="str">
        <f>VLOOKUP(Q606,'Rotas x Madrugada'!A:C,3,0)</f>
        <v>Não</v>
      </c>
      <c r="D606" s="19">
        <f t="shared" si="18"/>
        <v>46157</v>
      </c>
      <c r="E606" s="19">
        <f>IF(A606="RETIRA",Z606,VLOOKUP(Q606,'Rotas x Madrugada'!A:D,4,0))</f>
        <v>46157</v>
      </c>
      <c r="F606" s="19">
        <f>IF(A606="RETIRA",Z606,Z606+2)</f>
        <v>46157</v>
      </c>
      <c r="G606" s="19" t="str">
        <f>CONCATENATE(U606,"-",V606)</f>
        <v>FUM06-TEK.</v>
      </c>
      <c r="H606" s="19" t="str">
        <f t="shared" ca="1" si="19"/>
        <v>URGENTE</v>
      </c>
      <c r="I606" s="46">
        <f ca="1">Z606-$B$1</f>
        <v>0</v>
      </c>
      <c r="J606" s="46">
        <f>VLOOKUP(G606,'D. Produção'!A:B,2,)</f>
        <v>2</v>
      </c>
      <c r="K606" s="87">
        <v>335133</v>
      </c>
      <c r="L606" s="88" t="s">
        <v>83</v>
      </c>
      <c r="M606" s="87">
        <v>5</v>
      </c>
      <c r="N606" s="87">
        <v>5451184</v>
      </c>
      <c r="O606" s="88" t="s">
        <v>35</v>
      </c>
      <c r="P606" s="88" t="s">
        <v>521</v>
      </c>
      <c r="Q606" s="88" t="s">
        <v>62</v>
      </c>
      <c r="R606" s="89">
        <v>0.4128</v>
      </c>
      <c r="S606" s="89">
        <v>6.1920000000000002</v>
      </c>
      <c r="T606" s="87">
        <v>1</v>
      </c>
      <c r="U606" s="88" t="s">
        <v>91</v>
      </c>
      <c r="V606" s="88" t="s">
        <v>522</v>
      </c>
      <c r="W606" s="90">
        <v>860</v>
      </c>
      <c r="X606" s="90">
        <v>480</v>
      </c>
      <c r="Y606" s="91">
        <v>46150.378333912035</v>
      </c>
      <c r="Z606" s="92">
        <v>46157</v>
      </c>
      <c r="AA606" s="93"/>
      <c r="AB606" s="93"/>
      <c r="AC606" s="93"/>
      <c r="AD606" s="93"/>
      <c r="AE606" s="94" t="s">
        <v>40</v>
      </c>
      <c r="AF606" s="94" t="s">
        <v>40</v>
      </c>
      <c r="AG606" s="93"/>
      <c r="AH606" s="93"/>
      <c r="AI606" s="94" t="s">
        <v>40</v>
      </c>
      <c r="AJ606" s="94" t="s">
        <v>40</v>
      </c>
      <c r="AK606" s="94" t="s">
        <v>40</v>
      </c>
      <c r="AL606" s="93"/>
      <c r="AM606" s="93"/>
      <c r="AN606" s="93"/>
      <c r="AO606" s="94" t="s">
        <v>40</v>
      </c>
      <c r="AP606" s="93"/>
      <c r="AQ606" s="94" t="s">
        <v>40</v>
      </c>
      <c r="AR606" s="93"/>
    </row>
    <row r="607" spans="1:44" ht="31.5">
      <c r="A607" t="str">
        <f>VLOOKUP(Q607,'Rotas x Madrugada'!A:C,2,0)</f>
        <v>Retira</v>
      </c>
      <c r="B607" t="str">
        <f>VLOOKUP(Q607,'Rotas x Madrugada'!A:C,3,0)</f>
        <v>Não</v>
      </c>
      <c r="D607" s="19">
        <f t="shared" si="18"/>
        <v>46157</v>
      </c>
      <c r="E607" s="19">
        <f>IF(A607="RETIRA",Z607,VLOOKUP(Q607,'Rotas x Madrugada'!A:D,4,0))</f>
        <v>46157</v>
      </c>
      <c r="F607" s="19">
        <f>IF(A607="RETIRA",Z607,Z607+2)</f>
        <v>46157</v>
      </c>
      <c r="G607" s="19" t="str">
        <f>CONCATENATE(U607,"-",V607)</f>
        <v>FUM06-TEK.</v>
      </c>
      <c r="H607" s="19" t="str">
        <f t="shared" ca="1" si="19"/>
        <v>URGENTE</v>
      </c>
      <c r="I607" s="46">
        <f ca="1">Z607-$B$1</f>
        <v>0</v>
      </c>
      <c r="J607" s="46">
        <f>VLOOKUP(G607,'D. Produção'!A:B,2,)</f>
        <v>2</v>
      </c>
      <c r="K607" s="95">
        <v>335133</v>
      </c>
      <c r="L607" s="96" t="s">
        <v>84</v>
      </c>
      <c r="M607" s="95">
        <v>6</v>
      </c>
      <c r="N607" s="95">
        <v>5451185</v>
      </c>
      <c r="O607" s="96" t="s">
        <v>35</v>
      </c>
      <c r="P607" s="96" t="s">
        <v>521</v>
      </c>
      <c r="Q607" s="96" t="s">
        <v>62</v>
      </c>
      <c r="R607" s="97">
        <v>0.4128</v>
      </c>
      <c r="S607" s="97">
        <v>6.1920000000000002</v>
      </c>
      <c r="T607" s="95">
        <v>1</v>
      </c>
      <c r="U607" s="96" t="s">
        <v>91</v>
      </c>
      <c r="V607" s="96" t="s">
        <v>522</v>
      </c>
      <c r="W607" s="98">
        <v>860</v>
      </c>
      <c r="X607" s="98">
        <v>480</v>
      </c>
      <c r="Y607" s="99">
        <v>46150.378333912035</v>
      </c>
      <c r="Z607" s="100">
        <v>46157</v>
      </c>
      <c r="AA607" s="101"/>
      <c r="AB607" s="101"/>
      <c r="AC607" s="101"/>
      <c r="AD607" s="101"/>
      <c r="AE607" s="102" t="s">
        <v>40</v>
      </c>
      <c r="AF607" s="102" t="s">
        <v>40</v>
      </c>
      <c r="AG607" s="101"/>
      <c r="AH607" s="101"/>
      <c r="AI607" s="102" t="s">
        <v>40</v>
      </c>
      <c r="AJ607" s="102" t="s">
        <v>40</v>
      </c>
      <c r="AK607" s="102" t="s">
        <v>40</v>
      </c>
      <c r="AL607" s="101"/>
      <c r="AM607" s="101"/>
      <c r="AN607" s="101"/>
      <c r="AO607" s="102" t="s">
        <v>40</v>
      </c>
      <c r="AP607" s="101"/>
      <c r="AQ607" s="102" t="s">
        <v>40</v>
      </c>
      <c r="AR607" s="101"/>
    </row>
    <row r="608" spans="1:44" ht="31.5">
      <c r="A608" t="str">
        <f>VLOOKUP(Q608,'Rotas x Madrugada'!A:C,2,0)</f>
        <v>Retira</v>
      </c>
      <c r="B608" t="str">
        <f>VLOOKUP(Q608,'Rotas x Madrugada'!A:C,3,0)</f>
        <v>Não</v>
      </c>
      <c r="D608" s="19">
        <f t="shared" si="18"/>
        <v>46157</v>
      </c>
      <c r="E608" s="19">
        <f>IF(A608="RETIRA",Z608,VLOOKUP(Q608,'Rotas x Madrugada'!A:D,4,0))</f>
        <v>46157</v>
      </c>
      <c r="F608" s="19">
        <f>IF(A608="RETIRA",Z608,Z608+2)</f>
        <v>46157</v>
      </c>
      <c r="G608" s="19" t="str">
        <f>CONCATENATE(U608,"-",V608)</f>
        <v>FUM06-TEK.</v>
      </c>
      <c r="H608" s="19" t="str">
        <f t="shared" ca="1" si="19"/>
        <v>URGENTE</v>
      </c>
      <c r="I608" s="46">
        <f ca="1">Z608-$B$1</f>
        <v>0</v>
      </c>
      <c r="J608" s="46">
        <f>VLOOKUP(G608,'D. Produção'!A:B,2,)</f>
        <v>2</v>
      </c>
      <c r="K608" s="87">
        <v>335133</v>
      </c>
      <c r="L608" s="88" t="s">
        <v>201</v>
      </c>
      <c r="M608" s="87">
        <v>7</v>
      </c>
      <c r="N608" s="87">
        <v>5451186</v>
      </c>
      <c r="O608" s="88" t="s">
        <v>35</v>
      </c>
      <c r="P608" s="88" t="s">
        <v>521</v>
      </c>
      <c r="Q608" s="88" t="s">
        <v>62</v>
      </c>
      <c r="R608" s="89">
        <v>0.4128</v>
      </c>
      <c r="S608" s="89">
        <v>6.1920000000000002</v>
      </c>
      <c r="T608" s="87">
        <v>1</v>
      </c>
      <c r="U608" s="88" t="s">
        <v>91</v>
      </c>
      <c r="V608" s="88" t="s">
        <v>522</v>
      </c>
      <c r="W608" s="90">
        <v>860</v>
      </c>
      <c r="X608" s="90">
        <v>480</v>
      </c>
      <c r="Y608" s="91">
        <v>46150.378333912035</v>
      </c>
      <c r="Z608" s="92">
        <v>46157</v>
      </c>
      <c r="AA608" s="93"/>
      <c r="AB608" s="93"/>
      <c r="AC608" s="93"/>
      <c r="AD608" s="93"/>
      <c r="AE608" s="94" t="s">
        <v>40</v>
      </c>
      <c r="AF608" s="94" t="s">
        <v>40</v>
      </c>
      <c r="AG608" s="93"/>
      <c r="AH608" s="93"/>
      <c r="AI608" s="94" t="s">
        <v>40</v>
      </c>
      <c r="AJ608" s="94" t="s">
        <v>40</v>
      </c>
      <c r="AK608" s="94" t="s">
        <v>40</v>
      </c>
      <c r="AL608" s="93"/>
      <c r="AM608" s="93"/>
      <c r="AN608" s="93"/>
      <c r="AO608" s="94" t="s">
        <v>40</v>
      </c>
      <c r="AP608" s="93"/>
      <c r="AQ608" s="94" t="s">
        <v>40</v>
      </c>
      <c r="AR608" s="93"/>
    </row>
    <row r="609" spans="1:44" ht="31.5">
      <c r="A609" t="str">
        <f>VLOOKUP(Q609,'Rotas x Madrugada'!A:C,2,0)</f>
        <v>Retira</v>
      </c>
      <c r="B609" t="str">
        <f>VLOOKUP(Q609,'Rotas x Madrugada'!A:C,3,0)</f>
        <v>Não</v>
      </c>
      <c r="D609" s="19">
        <f t="shared" si="18"/>
        <v>46157</v>
      </c>
      <c r="E609" s="19">
        <f>IF(A609="RETIRA",Z609,VLOOKUP(Q609,'Rotas x Madrugada'!A:D,4,0))</f>
        <v>46157</v>
      </c>
      <c r="F609" s="19">
        <f>IF(A609="RETIRA",Z609,Z609+2)</f>
        <v>46157</v>
      </c>
      <c r="G609" s="19" t="str">
        <f>CONCATENATE(U609,"-",V609)</f>
        <v>FUM06-TEK.</v>
      </c>
      <c r="H609" s="19" t="str">
        <f t="shared" ca="1" si="19"/>
        <v>URGENTE</v>
      </c>
      <c r="I609" s="46">
        <f ca="1">Z609-$B$1</f>
        <v>0</v>
      </c>
      <c r="J609" s="46">
        <f>VLOOKUP(G609,'D. Produção'!A:B,2,)</f>
        <v>2</v>
      </c>
      <c r="K609" s="95">
        <v>335133</v>
      </c>
      <c r="L609" s="96" t="s">
        <v>202</v>
      </c>
      <c r="M609" s="95">
        <v>8</v>
      </c>
      <c r="N609" s="95">
        <v>5451187</v>
      </c>
      <c r="O609" s="96" t="s">
        <v>35</v>
      </c>
      <c r="P609" s="96" t="s">
        <v>521</v>
      </c>
      <c r="Q609" s="96" t="s">
        <v>62</v>
      </c>
      <c r="R609" s="97">
        <v>0.4128</v>
      </c>
      <c r="S609" s="97">
        <v>6.1920000000000002</v>
      </c>
      <c r="T609" s="95">
        <v>1</v>
      </c>
      <c r="U609" s="96" t="s">
        <v>91</v>
      </c>
      <c r="V609" s="96" t="s">
        <v>522</v>
      </c>
      <c r="W609" s="98">
        <v>860</v>
      </c>
      <c r="X609" s="98">
        <v>480</v>
      </c>
      <c r="Y609" s="99">
        <v>46150.378333912035</v>
      </c>
      <c r="Z609" s="100">
        <v>46157</v>
      </c>
      <c r="AA609" s="101"/>
      <c r="AB609" s="101"/>
      <c r="AC609" s="101"/>
      <c r="AD609" s="101"/>
      <c r="AE609" s="102" t="s">
        <v>40</v>
      </c>
      <c r="AF609" s="102" t="s">
        <v>40</v>
      </c>
      <c r="AG609" s="101"/>
      <c r="AH609" s="101"/>
      <c r="AI609" s="102" t="s">
        <v>40</v>
      </c>
      <c r="AJ609" s="102" t="s">
        <v>40</v>
      </c>
      <c r="AK609" s="102" t="s">
        <v>40</v>
      </c>
      <c r="AL609" s="101"/>
      <c r="AM609" s="101"/>
      <c r="AN609" s="101"/>
      <c r="AO609" s="102" t="s">
        <v>40</v>
      </c>
      <c r="AP609" s="101"/>
      <c r="AQ609" s="102" t="s">
        <v>40</v>
      </c>
      <c r="AR609" s="101"/>
    </row>
    <row r="610" spans="1:44" ht="31.5">
      <c r="A610" t="str">
        <f>VLOOKUP(Q610,'Rotas x Madrugada'!A:C,2,0)</f>
        <v>Retira</v>
      </c>
      <c r="B610" t="str">
        <f>VLOOKUP(Q610,'Rotas x Madrugada'!A:C,3,0)</f>
        <v>Não</v>
      </c>
      <c r="D610" s="19">
        <f t="shared" si="18"/>
        <v>46157</v>
      </c>
      <c r="E610" s="19">
        <f>IF(A610="RETIRA",Z610,VLOOKUP(Q610,'Rotas x Madrugada'!A:D,4,0))</f>
        <v>46157</v>
      </c>
      <c r="F610" s="19">
        <f>IF(A610="RETIRA",Z610,Z610+2)</f>
        <v>46157</v>
      </c>
      <c r="G610" s="19" t="str">
        <f>CONCATENATE(U610,"-",V610)</f>
        <v>FUM06-TEK.</v>
      </c>
      <c r="H610" s="19" t="str">
        <f t="shared" ca="1" si="19"/>
        <v>URGENTE</v>
      </c>
      <c r="I610" s="46">
        <f ca="1">Z610-$B$1</f>
        <v>0</v>
      </c>
      <c r="J610" s="46">
        <f>VLOOKUP(G610,'D. Produção'!A:B,2,)</f>
        <v>2</v>
      </c>
      <c r="K610" s="87">
        <v>335133</v>
      </c>
      <c r="L610" s="88" t="s">
        <v>220</v>
      </c>
      <c r="M610" s="87">
        <v>9</v>
      </c>
      <c r="N610" s="87">
        <v>5451188</v>
      </c>
      <c r="O610" s="88" t="s">
        <v>35</v>
      </c>
      <c r="P610" s="88" t="s">
        <v>521</v>
      </c>
      <c r="Q610" s="88" t="s">
        <v>62</v>
      </c>
      <c r="R610" s="89">
        <v>0.4128</v>
      </c>
      <c r="S610" s="89">
        <v>6.1920000000000002</v>
      </c>
      <c r="T610" s="87">
        <v>1</v>
      </c>
      <c r="U610" s="88" t="s">
        <v>91</v>
      </c>
      <c r="V610" s="88" t="s">
        <v>522</v>
      </c>
      <c r="W610" s="90">
        <v>860</v>
      </c>
      <c r="X610" s="90">
        <v>480</v>
      </c>
      <c r="Y610" s="91">
        <v>46150.378333912035</v>
      </c>
      <c r="Z610" s="92">
        <v>46157</v>
      </c>
      <c r="AA610" s="93"/>
      <c r="AB610" s="93"/>
      <c r="AC610" s="93"/>
      <c r="AD610" s="93"/>
      <c r="AE610" s="94" t="s">
        <v>40</v>
      </c>
      <c r="AF610" s="94" t="s">
        <v>40</v>
      </c>
      <c r="AG610" s="93"/>
      <c r="AH610" s="93"/>
      <c r="AI610" s="94" t="s">
        <v>40</v>
      </c>
      <c r="AJ610" s="94" t="s">
        <v>40</v>
      </c>
      <c r="AK610" s="94" t="s">
        <v>40</v>
      </c>
      <c r="AL610" s="93"/>
      <c r="AM610" s="93"/>
      <c r="AN610" s="93"/>
      <c r="AO610" s="94" t="s">
        <v>40</v>
      </c>
      <c r="AP610" s="93"/>
      <c r="AQ610" s="94" t="s">
        <v>40</v>
      </c>
      <c r="AR610" s="93"/>
    </row>
    <row r="611" spans="1:44" ht="31.5">
      <c r="A611" t="str">
        <f>VLOOKUP(Q611,'Rotas x Madrugada'!A:C,2,0)</f>
        <v>Retira</v>
      </c>
      <c r="B611" t="str">
        <f>VLOOKUP(Q611,'Rotas x Madrugada'!A:C,3,0)</f>
        <v>Não</v>
      </c>
      <c r="D611" s="19">
        <f t="shared" si="18"/>
        <v>46157</v>
      </c>
      <c r="E611" s="19">
        <f>IF(A611="RETIRA",Z611,VLOOKUP(Q611,'Rotas x Madrugada'!A:D,4,0))</f>
        <v>46157</v>
      </c>
      <c r="F611" s="19">
        <f>IF(A611="RETIRA",Z611,Z611+2)</f>
        <v>46157</v>
      </c>
      <c r="G611" s="19" t="str">
        <f>CONCATENATE(U611,"-",V611)</f>
        <v>FUM06-TEK.</v>
      </c>
      <c r="H611" s="19" t="str">
        <f t="shared" ca="1" si="19"/>
        <v>URGENTE</v>
      </c>
      <c r="I611" s="46">
        <f ca="1">Z611-$B$1</f>
        <v>0</v>
      </c>
      <c r="J611" s="46">
        <f>VLOOKUP(G611,'D. Produção'!A:B,2,)</f>
        <v>2</v>
      </c>
      <c r="K611" s="95">
        <v>335133</v>
      </c>
      <c r="L611" s="96" t="s">
        <v>85</v>
      </c>
      <c r="M611" s="95">
        <v>10</v>
      </c>
      <c r="N611" s="95">
        <v>5451189</v>
      </c>
      <c r="O611" s="96" t="s">
        <v>35</v>
      </c>
      <c r="P611" s="96" t="s">
        <v>521</v>
      </c>
      <c r="Q611" s="96" t="s">
        <v>62</v>
      </c>
      <c r="R611" s="97">
        <v>0.4128</v>
      </c>
      <c r="S611" s="97">
        <v>6.1920000000000002</v>
      </c>
      <c r="T611" s="95">
        <v>1</v>
      </c>
      <c r="U611" s="96" t="s">
        <v>91</v>
      </c>
      <c r="V611" s="96" t="s">
        <v>522</v>
      </c>
      <c r="W611" s="98">
        <v>860</v>
      </c>
      <c r="X611" s="98">
        <v>480</v>
      </c>
      <c r="Y611" s="99">
        <v>46150.378333912035</v>
      </c>
      <c r="Z611" s="100">
        <v>46157</v>
      </c>
      <c r="AA611" s="101"/>
      <c r="AB611" s="101"/>
      <c r="AC611" s="101"/>
      <c r="AD611" s="101"/>
      <c r="AE611" s="102" t="s">
        <v>40</v>
      </c>
      <c r="AF611" s="102" t="s">
        <v>40</v>
      </c>
      <c r="AG611" s="101"/>
      <c r="AH611" s="101"/>
      <c r="AI611" s="102" t="s">
        <v>40</v>
      </c>
      <c r="AJ611" s="102" t="s">
        <v>40</v>
      </c>
      <c r="AK611" s="102" t="s">
        <v>40</v>
      </c>
      <c r="AL611" s="101"/>
      <c r="AM611" s="101"/>
      <c r="AN611" s="101"/>
      <c r="AO611" s="102" t="s">
        <v>40</v>
      </c>
      <c r="AP611" s="101"/>
      <c r="AQ611" s="102" t="s">
        <v>40</v>
      </c>
      <c r="AR611" s="101"/>
    </row>
    <row r="612" spans="1:44" ht="31.5">
      <c r="A612" t="str">
        <f>VLOOKUP(Q612,'Rotas x Madrugada'!A:C,2,0)</f>
        <v>Retira</v>
      </c>
      <c r="B612" t="str">
        <f>VLOOKUP(Q612,'Rotas x Madrugada'!A:C,3,0)</f>
        <v>Não</v>
      </c>
      <c r="D612" s="19">
        <f t="shared" si="18"/>
        <v>46157</v>
      </c>
      <c r="E612" s="19">
        <f>IF(A612="RETIRA",Z612,VLOOKUP(Q612,'Rotas x Madrugada'!A:D,4,0))</f>
        <v>46157</v>
      </c>
      <c r="F612" s="19">
        <f>IF(A612="RETIRA",Z612,Z612+2)</f>
        <v>46157</v>
      </c>
      <c r="G612" s="19" t="str">
        <f>CONCATENATE(U612,"-",V612)</f>
        <v>FUM06-TEK.</v>
      </c>
      <c r="H612" s="19" t="str">
        <f t="shared" ca="1" si="19"/>
        <v>URGENTE</v>
      </c>
      <c r="I612" s="46">
        <f ca="1">Z612-$B$1</f>
        <v>0</v>
      </c>
      <c r="J612" s="46">
        <f>VLOOKUP(G612,'D. Produção'!A:B,2,)</f>
        <v>2</v>
      </c>
      <c r="K612" s="87">
        <v>335133</v>
      </c>
      <c r="L612" s="88" t="s">
        <v>131</v>
      </c>
      <c r="M612" s="87">
        <v>11</v>
      </c>
      <c r="N612" s="87">
        <v>5451190</v>
      </c>
      <c r="O612" s="88" t="s">
        <v>35</v>
      </c>
      <c r="P612" s="88" t="s">
        <v>521</v>
      </c>
      <c r="Q612" s="88" t="s">
        <v>62</v>
      </c>
      <c r="R612" s="89">
        <v>0.35420000000000001</v>
      </c>
      <c r="S612" s="89">
        <v>5.3129999999999997</v>
      </c>
      <c r="T612" s="87">
        <v>1</v>
      </c>
      <c r="U612" s="88" t="s">
        <v>91</v>
      </c>
      <c r="V612" s="88" t="s">
        <v>522</v>
      </c>
      <c r="W612" s="90">
        <v>770</v>
      </c>
      <c r="X612" s="90">
        <v>460</v>
      </c>
      <c r="Y612" s="91">
        <v>46150.378333912035</v>
      </c>
      <c r="Z612" s="92">
        <v>46157</v>
      </c>
      <c r="AA612" s="93"/>
      <c r="AB612" s="93"/>
      <c r="AC612" s="93"/>
      <c r="AD612" s="93"/>
      <c r="AE612" s="94" t="s">
        <v>40</v>
      </c>
      <c r="AF612" s="94" t="s">
        <v>40</v>
      </c>
      <c r="AG612" s="93"/>
      <c r="AH612" s="93"/>
      <c r="AI612" s="94" t="s">
        <v>40</v>
      </c>
      <c r="AJ612" s="94" t="s">
        <v>40</v>
      </c>
      <c r="AK612" s="94" t="s">
        <v>40</v>
      </c>
      <c r="AL612" s="93"/>
      <c r="AM612" s="93"/>
      <c r="AN612" s="93"/>
      <c r="AO612" s="94" t="s">
        <v>40</v>
      </c>
      <c r="AP612" s="93"/>
      <c r="AQ612" s="94" t="s">
        <v>40</v>
      </c>
      <c r="AR612" s="93"/>
    </row>
    <row r="613" spans="1:44" ht="31.5">
      <c r="A613" t="str">
        <f>VLOOKUP(Q613,'Rotas x Madrugada'!A:C,2,0)</f>
        <v>Retira</v>
      </c>
      <c r="B613" t="str">
        <f>VLOOKUP(Q613,'Rotas x Madrugada'!A:C,3,0)</f>
        <v>Não</v>
      </c>
      <c r="D613" s="19">
        <f t="shared" si="18"/>
        <v>46157</v>
      </c>
      <c r="E613" s="19">
        <f>IF(A613="RETIRA",Z613,VLOOKUP(Q613,'Rotas x Madrugada'!A:D,4,0))</f>
        <v>46157</v>
      </c>
      <c r="F613" s="19">
        <f>IF(A613="RETIRA",Z613,Z613+2)</f>
        <v>46157</v>
      </c>
      <c r="G613" s="19" t="str">
        <f>CONCATENATE(U613,"-",V613)</f>
        <v>FUM06-TEK.</v>
      </c>
      <c r="H613" s="19" t="str">
        <f t="shared" ca="1" si="19"/>
        <v>URGENTE</v>
      </c>
      <c r="I613" s="46">
        <f ca="1">Z613-$B$1</f>
        <v>0</v>
      </c>
      <c r="J613" s="46">
        <f>VLOOKUP(G613,'D. Produção'!A:B,2,)</f>
        <v>2</v>
      </c>
      <c r="K613" s="95">
        <v>335133</v>
      </c>
      <c r="L613" s="96" t="s">
        <v>205</v>
      </c>
      <c r="M613" s="95">
        <v>12</v>
      </c>
      <c r="N613" s="95">
        <v>5451191</v>
      </c>
      <c r="O613" s="96" t="s">
        <v>35</v>
      </c>
      <c r="P613" s="96" t="s">
        <v>521</v>
      </c>
      <c r="Q613" s="96" t="s">
        <v>62</v>
      </c>
      <c r="R613" s="97">
        <v>0.35420000000000001</v>
      </c>
      <c r="S613" s="97">
        <v>5.3129999999999997</v>
      </c>
      <c r="T613" s="95">
        <v>1</v>
      </c>
      <c r="U613" s="96" t="s">
        <v>91</v>
      </c>
      <c r="V613" s="96" t="s">
        <v>522</v>
      </c>
      <c r="W613" s="98">
        <v>770</v>
      </c>
      <c r="X613" s="98">
        <v>460</v>
      </c>
      <c r="Y613" s="99">
        <v>46150.378333912035</v>
      </c>
      <c r="Z613" s="100">
        <v>46157</v>
      </c>
      <c r="AA613" s="101"/>
      <c r="AB613" s="101"/>
      <c r="AC613" s="101"/>
      <c r="AD613" s="101"/>
      <c r="AE613" s="102" t="s">
        <v>40</v>
      </c>
      <c r="AF613" s="102" t="s">
        <v>40</v>
      </c>
      <c r="AG613" s="101"/>
      <c r="AH613" s="101"/>
      <c r="AI613" s="102" t="s">
        <v>40</v>
      </c>
      <c r="AJ613" s="102" t="s">
        <v>40</v>
      </c>
      <c r="AK613" s="102" t="s">
        <v>40</v>
      </c>
      <c r="AL613" s="101"/>
      <c r="AM613" s="101"/>
      <c r="AN613" s="101"/>
      <c r="AO613" s="102" t="s">
        <v>40</v>
      </c>
      <c r="AP613" s="101"/>
      <c r="AQ613" s="102" t="s">
        <v>40</v>
      </c>
      <c r="AR613" s="101"/>
    </row>
    <row r="614" spans="1:44" ht="31.5">
      <c r="A614" t="str">
        <f>VLOOKUP(Q614,'Rotas x Madrugada'!A:C,2,0)</f>
        <v>Retira</v>
      </c>
      <c r="B614" t="str">
        <f>VLOOKUP(Q614,'Rotas x Madrugada'!A:C,3,0)</f>
        <v>Não</v>
      </c>
      <c r="D614" s="19">
        <f t="shared" si="18"/>
        <v>46157</v>
      </c>
      <c r="E614" s="19">
        <f>IF(A614="RETIRA",Z614,VLOOKUP(Q614,'Rotas x Madrugada'!A:D,4,0))</f>
        <v>46157</v>
      </c>
      <c r="F614" s="19">
        <f>IF(A614="RETIRA",Z614,Z614+2)</f>
        <v>46157</v>
      </c>
      <c r="G614" s="19" t="str">
        <f>CONCATENATE(U614,"-",V614)</f>
        <v>FUM06-TEK.</v>
      </c>
      <c r="H614" s="19" t="str">
        <f t="shared" ca="1" si="19"/>
        <v>URGENTE</v>
      </c>
      <c r="I614" s="46">
        <f ca="1">Z614-$B$1</f>
        <v>0</v>
      </c>
      <c r="J614" s="46">
        <f>VLOOKUP(G614,'D. Produção'!A:B,2,)</f>
        <v>2</v>
      </c>
      <c r="K614" s="87">
        <v>335133</v>
      </c>
      <c r="L614" s="88" t="s">
        <v>206</v>
      </c>
      <c r="M614" s="87">
        <v>13</v>
      </c>
      <c r="N614" s="87">
        <v>5451192</v>
      </c>
      <c r="O614" s="88" t="s">
        <v>35</v>
      </c>
      <c r="P614" s="88" t="s">
        <v>521</v>
      </c>
      <c r="Q614" s="88" t="s">
        <v>62</v>
      </c>
      <c r="R614" s="89">
        <v>0.35420000000000001</v>
      </c>
      <c r="S614" s="89">
        <v>5.3129999999999997</v>
      </c>
      <c r="T614" s="87">
        <v>1</v>
      </c>
      <c r="U614" s="88" t="s">
        <v>91</v>
      </c>
      <c r="V614" s="88" t="s">
        <v>522</v>
      </c>
      <c r="W614" s="90">
        <v>770</v>
      </c>
      <c r="X614" s="90">
        <v>460</v>
      </c>
      <c r="Y614" s="91">
        <v>46150.378333912035</v>
      </c>
      <c r="Z614" s="92">
        <v>46157</v>
      </c>
      <c r="AA614" s="93"/>
      <c r="AB614" s="93"/>
      <c r="AC614" s="93"/>
      <c r="AD614" s="93"/>
      <c r="AE614" s="94" t="s">
        <v>40</v>
      </c>
      <c r="AF614" s="94" t="s">
        <v>40</v>
      </c>
      <c r="AG614" s="93"/>
      <c r="AH614" s="93"/>
      <c r="AI614" s="94" t="s">
        <v>40</v>
      </c>
      <c r="AJ614" s="94" t="s">
        <v>40</v>
      </c>
      <c r="AK614" s="94" t="s">
        <v>40</v>
      </c>
      <c r="AL614" s="93"/>
      <c r="AM614" s="93"/>
      <c r="AN614" s="93"/>
      <c r="AO614" s="94" t="s">
        <v>40</v>
      </c>
      <c r="AP614" s="93"/>
      <c r="AQ614" s="94" t="s">
        <v>40</v>
      </c>
      <c r="AR614" s="93"/>
    </row>
    <row r="615" spans="1:44" ht="31.5">
      <c r="A615" t="str">
        <f>VLOOKUP(Q615,'Rotas x Madrugada'!A:C,2,0)</f>
        <v>Retira</v>
      </c>
      <c r="B615" t="str">
        <f>VLOOKUP(Q615,'Rotas x Madrugada'!A:C,3,0)</f>
        <v>Não</v>
      </c>
      <c r="D615" s="19">
        <f t="shared" si="18"/>
        <v>46157</v>
      </c>
      <c r="E615" s="19">
        <f>IF(A615="RETIRA",Z615,VLOOKUP(Q615,'Rotas x Madrugada'!A:D,4,0))</f>
        <v>46157</v>
      </c>
      <c r="F615" s="19">
        <f>IF(A615="RETIRA",Z615,Z615+2)</f>
        <v>46157</v>
      </c>
      <c r="G615" s="19" t="str">
        <f>CONCATENATE(U615,"-",V615)</f>
        <v>FUM06-TEK.</v>
      </c>
      <c r="H615" s="19" t="str">
        <f t="shared" ca="1" si="19"/>
        <v>URGENTE</v>
      </c>
      <c r="I615" s="46">
        <f ca="1">Z615-$B$1</f>
        <v>0</v>
      </c>
      <c r="J615" s="46">
        <f>VLOOKUP(G615,'D. Produção'!A:B,2,)</f>
        <v>2</v>
      </c>
      <c r="K615" s="95">
        <v>335133</v>
      </c>
      <c r="L615" s="96" t="s">
        <v>207</v>
      </c>
      <c r="M615" s="95">
        <v>14</v>
      </c>
      <c r="N615" s="95">
        <v>5451193</v>
      </c>
      <c r="O615" s="96" t="s">
        <v>35</v>
      </c>
      <c r="P615" s="96" t="s">
        <v>521</v>
      </c>
      <c r="Q615" s="96" t="s">
        <v>62</v>
      </c>
      <c r="R615" s="97">
        <v>0.35420000000000001</v>
      </c>
      <c r="S615" s="97">
        <v>5.3129999999999997</v>
      </c>
      <c r="T615" s="95">
        <v>1</v>
      </c>
      <c r="U615" s="96" t="s">
        <v>91</v>
      </c>
      <c r="V615" s="96" t="s">
        <v>522</v>
      </c>
      <c r="W615" s="98">
        <v>770</v>
      </c>
      <c r="X615" s="98">
        <v>460</v>
      </c>
      <c r="Y615" s="99">
        <v>46150.378333912035</v>
      </c>
      <c r="Z615" s="100">
        <v>46157</v>
      </c>
      <c r="AA615" s="101"/>
      <c r="AB615" s="101"/>
      <c r="AC615" s="101"/>
      <c r="AD615" s="101"/>
      <c r="AE615" s="102" t="s">
        <v>40</v>
      </c>
      <c r="AF615" s="102" t="s">
        <v>40</v>
      </c>
      <c r="AG615" s="101"/>
      <c r="AH615" s="101"/>
      <c r="AI615" s="102" t="s">
        <v>40</v>
      </c>
      <c r="AJ615" s="102" t="s">
        <v>40</v>
      </c>
      <c r="AK615" s="102" t="s">
        <v>40</v>
      </c>
      <c r="AL615" s="101"/>
      <c r="AM615" s="101"/>
      <c r="AN615" s="101"/>
      <c r="AO615" s="102" t="s">
        <v>40</v>
      </c>
      <c r="AP615" s="101"/>
      <c r="AQ615" s="102" t="s">
        <v>40</v>
      </c>
      <c r="AR615" s="101"/>
    </row>
    <row r="616" spans="1:44" ht="31.5">
      <c r="A616" t="str">
        <f>VLOOKUP(Q616,'Rotas x Madrugada'!A:C,2,0)</f>
        <v>Retira</v>
      </c>
      <c r="B616" t="str">
        <f>VLOOKUP(Q616,'Rotas x Madrugada'!A:C,3,0)</f>
        <v>Não</v>
      </c>
      <c r="D616" s="19">
        <f t="shared" si="18"/>
        <v>46157</v>
      </c>
      <c r="E616" s="19">
        <f>IF(A616="RETIRA",Z616,VLOOKUP(Q616,'Rotas x Madrugada'!A:D,4,0))</f>
        <v>46157</v>
      </c>
      <c r="F616" s="19">
        <f>IF(A616="RETIRA",Z616,Z616+2)</f>
        <v>46157</v>
      </c>
      <c r="G616" s="19" t="str">
        <f>CONCATENATE(U616,"-",V616)</f>
        <v>FUM06-TEK.</v>
      </c>
      <c r="H616" s="19" t="str">
        <f t="shared" ca="1" si="19"/>
        <v>URGENTE</v>
      </c>
      <c r="I616" s="46">
        <f ca="1">Z616-$B$1</f>
        <v>0</v>
      </c>
      <c r="J616" s="46">
        <f>VLOOKUP(G616,'D. Produção'!A:B,2,)</f>
        <v>2</v>
      </c>
      <c r="K616" s="87">
        <v>335133</v>
      </c>
      <c r="L616" s="88" t="s">
        <v>523</v>
      </c>
      <c r="M616" s="87">
        <v>15</v>
      </c>
      <c r="N616" s="87">
        <v>5451194</v>
      </c>
      <c r="O616" s="88" t="s">
        <v>35</v>
      </c>
      <c r="P616" s="88" t="s">
        <v>521</v>
      </c>
      <c r="Q616" s="88" t="s">
        <v>62</v>
      </c>
      <c r="R616" s="89">
        <v>0.35420000000000001</v>
      </c>
      <c r="S616" s="89">
        <v>5.3129999999999997</v>
      </c>
      <c r="T616" s="87">
        <v>1</v>
      </c>
      <c r="U616" s="88" t="s">
        <v>91</v>
      </c>
      <c r="V616" s="88" t="s">
        <v>522</v>
      </c>
      <c r="W616" s="90">
        <v>770</v>
      </c>
      <c r="X616" s="90">
        <v>460</v>
      </c>
      <c r="Y616" s="91">
        <v>46150.378333912035</v>
      </c>
      <c r="Z616" s="92">
        <v>46157</v>
      </c>
      <c r="AA616" s="93"/>
      <c r="AB616" s="93"/>
      <c r="AC616" s="93"/>
      <c r="AD616" s="93"/>
      <c r="AE616" s="94" t="s">
        <v>40</v>
      </c>
      <c r="AF616" s="94" t="s">
        <v>40</v>
      </c>
      <c r="AG616" s="93"/>
      <c r="AH616" s="93"/>
      <c r="AI616" s="94" t="s">
        <v>40</v>
      </c>
      <c r="AJ616" s="94" t="s">
        <v>40</v>
      </c>
      <c r="AK616" s="94" t="s">
        <v>40</v>
      </c>
      <c r="AL616" s="93"/>
      <c r="AM616" s="93"/>
      <c r="AN616" s="93"/>
      <c r="AO616" s="94" t="s">
        <v>40</v>
      </c>
      <c r="AP616" s="93"/>
      <c r="AQ616" s="94" t="s">
        <v>40</v>
      </c>
      <c r="AR616" s="93"/>
    </row>
    <row r="617" spans="1:44" ht="31.5">
      <c r="A617" t="str">
        <f>VLOOKUP(Q617,'Rotas x Madrugada'!A:C,2,0)</f>
        <v>Retira</v>
      </c>
      <c r="B617" t="str">
        <f>VLOOKUP(Q617,'Rotas x Madrugada'!A:C,3,0)</f>
        <v>Não</v>
      </c>
      <c r="D617" s="19">
        <f t="shared" si="18"/>
        <v>46157</v>
      </c>
      <c r="E617" s="19">
        <f>IF(A617="RETIRA",Z617,VLOOKUP(Q617,'Rotas x Madrugada'!A:D,4,0))</f>
        <v>46157</v>
      </c>
      <c r="F617" s="19">
        <f>IF(A617="RETIRA",Z617,Z617+2)</f>
        <v>46157</v>
      </c>
      <c r="G617" s="19" t="str">
        <f>CONCATENATE(U617,"-",V617)</f>
        <v>FUM06-TEK.</v>
      </c>
      <c r="H617" s="19" t="str">
        <f t="shared" ca="1" si="19"/>
        <v>URGENTE</v>
      </c>
      <c r="I617" s="46">
        <f ca="1">Z617-$B$1</f>
        <v>0</v>
      </c>
      <c r="J617" s="46">
        <f>VLOOKUP(G617,'D. Produção'!A:B,2,)</f>
        <v>2</v>
      </c>
      <c r="K617" s="95">
        <v>335133</v>
      </c>
      <c r="L617" s="96" t="s">
        <v>524</v>
      </c>
      <c r="M617" s="95">
        <v>16</v>
      </c>
      <c r="N617" s="95">
        <v>5451195</v>
      </c>
      <c r="O617" s="96" t="s">
        <v>35</v>
      </c>
      <c r="P617" s="96" t="s">
        <v>521</v>
      </c>
      <c r="Q617" s="96" t="s">
        <v>62</v>
      </c>
      <c r="R617" s="97">
        <v>0.35420000000000001</v>
      </c>
      <c r="S617" s="97">
        <v>5.3129999999999997</v>
      </c>
      <c r="T617" s="95">
        <v>1</v>
      </c>
      <c r="U617" s="96" t="s">
        <v>91</v>
      </c>
      <c r="V617" s="96" t="s">
        <v>522</v>
      </c>
      <c r="W617" s="98">
        <v>770</v>
      </c>
      <c r="X617" s="98">
        <v>460</v>
      </c>
      <c r="Y617" s="99">
        <v>46150.378333912035</v>
      </c>
      <c r="Z617" s="100">
        <v>46157</v>
      </c>
      <c r="AA617" s="101"/>
      <c r="AB617" s="101"/>
      <c r="AC617" s="101"/>
      <c r="AD617" s="101"/>
      <c r="AE617" s="102" t="s">
        <v>40</v>
      </c>
      <c r="AF617" s="102" t="s">
        <v>40</v>
      </c>
      <c r="AG617" s="101"/>
      <c r="AH617" s="101"/>
      <c r="AI617" s="102" t="s">
        <v>40</v>
      </c>
      <c r="AJ617" s="102" t="s">
        <v>40</v>
      </c>
      <c r="AK617" s="102" t="s">
        <v>40</v>
      </c>
      <c r="AL617" s="101"/>
      <c r="AM617" s="101"/>
      <c r="AN617" s="101"/>
      <c r="AO617" s="102" t="s">
        <v>40</v>
      </c>
      <c r="AP617" s="101"/>
      <c r="AQ617" s="102" t="s">
        <v>40</v>
      </c>
      <c r="AR617" s="101"/>
    </row>
    <row r="618" spans="1:44" ht="31.5">
      <c r="A618" t="str">
        <f>VLOOKUP(Q618,'Rotas x Madrugada'!A:C,2,0)</f>
        <v>Retira</v>
      </c>
      <c r="B618" t="str">
        <f>VLOOKUP(Q618,'Rotas x Madrugada'!A:C,3,0)</f>
        <v>Não</v>
      </c>
      <c r="D618" s="19">
        <f t="shared" si="18"/>
        <v>46157</v>
      </c>
      <c r="E618" s="19">
        <f>IF(A618="RETIRA",Z618,VLOOKUP(Q618,'Rotas x Madrugada'!A:D,4,0))</f>
        <v>46157</v>
      </c>
      <c r="F618" s="19">
        <f>IF(A618="RETIRA",Z618,Z618+2)</f>
        <v>46157</v>
      </c>
      <c r="G618" s="19" t="str">
        <f>CONCATENATE(U618,"-",V618)</f>
        <v>FUM06-TEK.</v>
      </c>
      <c r="H618" s="19" t="str">
        <f t="shared" ca="1" si="19"/>
        <v>URGENTE</v>
      </c>
      <c r="I618" s="46">
        <f ca="1">Z618-$B$1</f>
        <v>0</v>
      </c>
      <c r="J618" s="46">
        <f>VLOOKUP(G618,'D. Produção'!A:B,2,)</f>
        <v>2</v>
      </c>
      <c r="K618" s="87">
        <v>335133</v>
      </c>
      <c r="L618" s="88" t="s">
        <v>509</v>
      </c>
      <c r="M618" s="87">
        <v>17</v>
      </c>
      <c r="N618" s="87">
        <v>5451196</v>
      </c>
      <c r="O618" s="88" t="s">
        <v>35</v>
      </c>
      <c r="P618" s="88" t="s">
        <v>521</v>
      </c>
      <c r="Q618" s="88" t="s">
        <v>62</v>
      </c>
      <c r="R618" s="89">
        <v>0.35420000000000001</v>
      </c>
      <c r="S618" s="89">
        <v>5.3129999999999997</v>
      </c>
      <c r="T618" s="87">
        <v>1</v>
      </c>
      <c r="U618" s="88" t="s">
        <v>91</v>
      </c>
      <c r="V618" s="88" t="s">
        <v>522</v>
      </c>
      <c r="W618" s="90">
        <v>770</v>
      </c>
      <c r="X618" s="90">
        <v>460</v>
      </c>
      <c r="Y618" s="91">
        <v>46150.378333912035</v>
      </c>
      <c r="Z618" s="92">
        <v>46157</v>
      </c>
      <c r="AA618" s="93"/>
      <c r="AB618" s="93"/>
      <c r="AC618" s="93"/>
      <c r="AD618" s="93"/>
      <c r="AE618" s="94" t="s">
        <v>40</v>
      </c>
      <c r="AF618" s="94" t="s">
        <v>40</v>
      </c>
      <c r="AG618" s="93"/>
      <c r="AH618" s="93"/>
      <c r="AI618" s="94" t="s">
        <v>40</v>
      </c>
      <c r="AJ618" s="94" t="s">
        <v>40</v>
      </c>
      <c r="AK618" s="94" t="s">
        <v>40</v>
      </c>
      <c r="AL618" s="93"/>
      <c r="AM618" s="93"/>
      <c r="AN618" s="93"/>
      <c r="AO618" s="94" t="s">
        <v>40</v>
      </c>
      <c r="AP618" s="93"/>
      <c r="AQ618" s="94" t="s">
        <v>40</v>
      </c>
      <c r="AR618" s="93"/>
    </row>
    <row r="619" spans="1:44" ht="31.5">
      <c r="A619" t="str">
        <f>VLOOKUP(Q619,'Rotas x Madrugada'!A:C,2,0)</f>
        <v>Retira</v>
      </c>
      <c r="B619" t="str">
        <f>VLOOKUP(Q619,'Rotas x Madrugada'!A:C,3,0)</f>
        <v>Não</v>
      </c>
      <c r="D619" s="19">
        <f t="shared" si="18"/>
        <v>46157</v>
      </c>
      <c r="E619" s="19">
        <f>IF(A619="RETIRA",Z619,VLOOKUP(Q619,'Rotas x Madrugada'!A:D,4,0))</f>
        <v>46157</v>
      </c>
      <c r="F619" s="19">
        <f>IF(A619="RETIRA",Z619,Z619+2)</f>
        <v>46157</v>
      </c>
      <c r="G619" s="19" t="str">
        <f>CONCATENATE(U619,"-",V619)</f>
        <v>FUM06-TEK.</v>
      </c>
      <c r="H619" s="19" t="str">
        <f t="shared" ca="1" si="19"/>
        <v>URGENTE</v>
      </c>
      <c r="I619" s="46">
        <f ca="1">Z619-$B$1</f>
        <v>0</v>
      </c>
      <c r="J619" s="46">
        <f>VLOOKUP(G619,'D. Produção'!A:B,2,)</f>
        <v>2</v>
      </c>
      <c r="K619" s="95">
        <v>335133</v>
      </c>
      <c r="L619" s="96" t="s">
        <v>510</v>
      </c>
      <c r="M619" s="95">
        <v>18</v>
      </c>
      <c r="N619" s="95">
        <v>5451197</v>
      </c>
      <c r="O619" s="96" t="s">
        <v>35</v>
      </c>
      <c r="P619" s="96" t="s">
        <v>521</v>
      </c>
      <c r="Q619" s="96" t="s">
        <v>62</v>
      </c>
      <c r="R619" s="97">
        <v>0.35420000000000001</v>
      </c>
      <c r="S619" s="97">
        <v>5.3129999999999997</v>
      </c>
      <c r="T619" s="95">
        <v>1</v>
      </c>
      <c r="U619" s="96" t="s">
        <v>91</v>
      </c>
      <c r="V619" s="96" t="s">
        <v>522</v>
      </c>
      <c r="W619" s="98">
        <v>770</v>
      </c>
      <c r="X619" s="98">
        <v>460</v>
      </c>
      <c r="Y619" s="99">
        <v>46150.378333912035</v>
      </c>
      <c r="Z619" s="100">
        <v>46157</v>
      </c>
      <c r="AA619" s="101"/>
      <c r="AB619" s="101"/>
      <c r="AC619" s="101"/>
      <c r="AD619" s="101"/>
      <c r="AE619" s="102" t="s">
        <v>40</v>
      </c>
      <c r="AF619" s="102" t="s">
        <v>40</v>
      </c>
      <c r="AG619" s="101"/>
      <c r="AH619" s="101"/>
      <c r="AI619" s="102" t="s">
        <v>40</v>
      </c>
      <c r="AJ619" s="102" t="s">
        <v>40</v>
      </c>
      <c r="AK619" s="102" t="s">
        <v>40</v>
      </c>
      <c r="AL619" s="101"/>
      <c r="AM619" s="101"/>
      <c r="AN619" s="101"/>
      <c r="AO619" s="102" t="s">
        <v>40</v>
      </c>
      <c r="AP619" s="101"/>
      <c r="AQ619" s="102" t="s">
        <v>40</v>
      </c>
      <c r="AR619" s="101"/>
    </row>
    <row r="620" spans="1:44" ht="31.5">
      <c r="A620" t="str">
        <f>VLOOKUP(Q620,'Rotas x Madrugada'!A:C,2,0)</f>
        <v>Retira</v>
      </c>
      <c r="B620" t="str">
        <f>VLOOKUP(Q620,'Rotas x Madrugada'!A:C,3,0)</f>
        <v>Não</v>
      </c>
      <c r="D620" s="19">
        <f t="shared" si="18"/>
        <v>46157</v>
      </c>
      <c r="E620" s="19">
        <f>IF(A620="RETIRA",Z620,VLOOKUP(Q620,'Rotas x Madrugada'!A:D,4,0))</f>
        <v>46157</v>
      </c>
      <c r="F620" s="19">
        <f>IF(A620="RETIRA",Z620,Z620+2)</f>
        <v>46157</v>
      </c>
      <c r="G620" s="19" t="str">
        <f>CONCATENATE(U620,"-",V620)</f>
        <v>FUM06-TEK.</v>
      </c>
      <c r="H620" s="19" t="str">
        <f t="shared" ca="1" si="19"/>
        <v>URGENTE</v>
      </c>
      <c r="I620" s="46">
        <f ca="1">Z620-$B$1</f>
        <v>0</v>
      </c>
      <c r="J620" s="46">
        <f>VLOOKUP(G620,'D. Produção'!A:B,2,)</f>
        <v>2</v>
      </c>
      <c r="K620" s="87">
        <v>335133</v>
      </c>
      <c r="L620" s="88" t="s">
        <v>525</v>
      </c>
      <c r="M620" s="87">
        <v>19</v>
      </c>
      <c r="N620" s="87">
        <v>5451198</v>
      </c>
      <c r="O620" s="88" t="s">
        <v>35</v>
      </c>
      <c r="P620" s="88" t="s">
        <v>521</v>
      </c>
      <c r="Q620" s="88" t="s">
        <v>62</v>
      </c>
      <c r="R620" s="89">
        <v>0.35420000000000001</v>
      </c>
      <c r="S620" s="89">
        <v>5.3129999999999997</v>
      </c>
      <c r="T620" s="87">
        <v>1</v>
      </c>
      <c r="U620" s="88" t="s">
        <v>91</v>
      </c>
      <c r="V620" s="88" t="s">
        <v>522</v>
      </c>
      <c r="W620" s="90">
        <v>770</v>
      </c>
      <c r="X620" s="90">
        <v>460</v>
      </c>
      <c r="Y620" s="91">
        <v>46150.378333912035</v>
      </c>
      <c r="Z620" s="92">
        <v>46157</v>
      </c>
      <c r="AA620" s="93"/>
      <c r="AB620" s="93"/>
      <c r="AC620" s="93"/>
      <c r="AD620" s="93"/>
      <c r="AE620" s="94" t="s">
        <v>40</v>
      </c>
      <c r="AF620" s="94" t="s">
        <v>40</v>
      </c>
      <c r="AG620" s="93"/>
      <c r="AH620" s="93"/>
      <c r="AI620" s="94" t="s">
        <v>40</v>
      </c>
      <c r="AJ620" s="94" t="s">
        <v>40</v>
      </c>
      <c r="AK620" s="94" t="s">
        <v>40</v>
      </c>
      <c r="AL620" s="93"/>
      <c r="AM620" s="93"/>
      <c r="AN620" s="93"/>
      <c r="AO620" s="94" t="s">
        <v>40</v>
      </c>
      <c r="AP620" s="93"/>
      <c r="AQ620" s="94" t="s">
        <v>40</v>
      </c>
      <c r="AR620" s="93"/>
    </row>
    <row r="621" spans="1:44" ht="31.5">
      <c r="A621" t="str">
        <f>VLOOKUP(Q621,'Rotas x Madrugada'!A:C,2,0)</f>
        <v>Retira</v>
      </c>
      <c r="B621" t="str">
        <f>VLOOKUP(Q621,'Rotas x Madrugada'!A:C,3,0)</f>
        <v>Não</v>
      </c>
      <c r="D621" s="19">
        <f t="shared" si="18"/>
        <v>46157</v>
      </c>
      <c r="E621" s="19">
        <f>IF(A621="RETIRA",Z621,VLOOKUP(Q621,'Rotas x Madrugada'!A:D,4,0))</f>
        <v>46157</v>
      </c>
      <c r="F621" s="19">
        <f>IF(A621="RETIRA",Z621,Z621+2)</f>
        <v>46157</v>
      </c>
      <c r="G621" s="19" t="str">
        <f>CONCATENATE(U621,"-",V621)</f>
        <v>FUM06-TEK.</v>
      </c>
      <c r="H621" s="19" t="str">
        <f t="shared" ca="1" si="19"/>
        <v>URGENTE</v>
      </c>
      <c r="I621" s="46">
        <f ca="1">Z621-$B$1</f>
        <v>0</v>
      </c>
      <c r="J621" s="46">
        <f>VLOOKUP(G621,'D. Produção'!A:B,2,)</f>
        <v>2</v>
      </c>
      <c r="K621" s="95">
        <v>335133</v>
      </c>
      <c r="L621" s="96" t="s">
        <v>526</v>
      </c>
      <c r="M621" s="95">
        <v>20</v>
      </c>
      <c r="N621" s="95">
        <v>5451199</v>
      </c>
      <c r="O621" s="96" t="s">
        <v>35</v>
      </c>
      <c r="P621" s="96" t="s">
        <v>521</v>
      </c>
      <c r="Q621" s="96" t="s">
        <v>62</v>
      </c>
      <c r="R621" s="97">
        <v>0.35420000000000001</v>
      </c>
      <c r="S621" s="97">
        <v>5.3129999999999997</v>
      </c>
      <c r="T621" s="95">
        <v>1</v>
      </c>
      <c r="U621" s="96" t="s">
        <v>91</v>
      </c>
      <c r="V621" s="96" t="s">
        <v>522</v>
      </c>
      <c r="W621" s="98">
        <v>770</v>
      </c>
      <c r="X621" s="98">
        <v>460</v>
      </c>
      <c r="Y621" s="99">
        <v>46150.378333912035</v>
      </c>
      <c r="Z621" s="100">
        <v>46157</v>
      </c>
      <c r="AA621" s="101"/>
      <c r="AB621" s="101"/>
      <c r="AC621" s="101"/>
      <c r="AD621" s="101"/>
      <c r="AE621" s="102" t="s">
        <v>40</v>
      </c>
      <c r="AF621" s="102" t="s">
        <v>40</v>
      </c>
      <c r="AG621" s="101"/>
      <c r="AH621" s="101"/>
      <c r="AI621" s="102" t="s">
        <v>40</v>
      </c>
      <c r="AJ621" s="102" t="s">
        <v>40</v>
      </c>
      <c r="AK621" s="102" t="s">
        <v>40</v>
      </c>
      <c r="AL621" s="101"/>
      <c r="AM621" s="101"/>
      <c r="AN621" s="101"/>
      <c r="AO621" s="102" t="s">
        <v>40</v>
      </c>
      <c r="AP621" s="101"/>
      <c r="AQ621" s="102" t="s">
        <v>40</v>
      </c>
      <c r="AR621" s="101"/>
    </row>
    <row r="622" spans="1:44" ht="31.5">
      <c r="A622" t="str">
        <f>VLOOKUP(Q622,'Rotas x Madrugada'!A:C,2,0)</f>
        <v>Retira</v>
      </c>
      <c r="B622" t="str">
        <f>VLOOKUP(Q622,'Rotas x Madrugada'!A:C,3,0)</f>
        <v>Não</v>
      </c>
      <c r="D622" s="19">
        <f t="shared" si="18"/>
        <v>46157</v>
      </c>
      <c r="E622" s="19">
        <f>IF(A622="RETIRA",Z622,VLOOKUP(Q622,'Rotas x Madrugada'!A:D,4,0))</f>
        <v>46157</v>
      </c>
      <c r="F622" s="19">
        <f>IF(A622="RETIRA",Z622,Z622+2)</f>
        <v>46157</v>
      </c>
      <c r="G622" s="19" t="str">
        <f>CONCATENATE(U622,"-",V622)</f>
        <v>FUM06-TEK.</v>
      </c>
      <c r="H622" s="19" t="str">
        <f t="shared" ca="1" si="19"/>
        <v>URGENTE</v>
      </c>
      <c r="I622" s="46">
        <f ca="1">Z622-$B$1</f>
        <v>0</v>
      </c>
      <c r="J622" s="46">
        <f>VLOOKUP(G622,'D. Produção'!A:B,2,)</f>
        <v>2</v>
      </c>
      <c r="K622" s="87">
        <v>335133</v>
      </c>
      <c r="L622" s="88" t="s">
        <v>527</v>
      </c>
      <c r="M622" s="87">
        <v>21</v>
      </c>
      <c r="N622" s="87">
        <v>5451200</v>
      </c>
      <c r="O622" s="88" t="s">
        <v>35</v>
      </c>
      <c r="P622" s="88" t="s">
        <v>521</v>
      </c>
      <c r="Q622" s="88" t="s">
        <v>62</v>
      </c>
      <c r="R622" s="89">
        <v>0.35880000000000001</v>
      </c>
      <c r="S622" s="89">
        <v>5.3819999999999997</v>
      </c>
      <c r="T622" s="87">
        <v>1</v>
      </c>
      <c r="U622" s="88" t="s">
        <v>91</v>
      </c>
      <c r="V622" s="88" t="s">
        <v>522</v>
      </c>
      <c r="W622" s="90">
        <v>690</v>
      </c>
      <c r="X622" s="90">
        <v>520</v>
      </c>
      <c r="Y622" s="91">
        <v>46150.378333912035</v>
      </c>
      <c r="Z622" s="92">
        <v>46157</v>
      </c>
      <c r="AA622" s="93"/>
      <c r="AB622" s="93"/>
      <c r="AC622" s="93"/>
      <c r="AD622" s="93"/>
      <c r="AE622" s="94" t="s">
        <v>40</v>
      </c>
      <c r="AF622" s="94" t="s">
        <v>40</v>
      </c>
      <c r="AG622" s="93"/>
      <c r="AH622" s="93"/>
      <c r="AI622" s="94" t="s">
        <v>40</v>
      </c>
      <c r="AJ622" s="94" t="s">
        <v>40</v>
      </c>
      <c r="AK622" s="94" t="s">
        <v>40</v>
      </c>
      <c r="AL622" s="93"/>
      <c r="AM622" s="93"/>
      <c r="AN622" s="93"/>
      <c r="AO622" s="94" t="s">
        <v>40</v>
      </c>
      <c r="AP622" s="93"/>
      <c r="AQ622" s="94" t="s">
        <v>40</v>
      </c>
      <c r="AR622" s="93"/>
    </row>
    <row r="623" spans="1:44" ht="31.5">
      <c r="A623" t="str">
        <f>VLOOKUP(Q623,'Rotas x Madrugada'!A:C,2,0)</f>
        <v>Retira</v>
      </c>
      <c r="B623" t="str">
        <f>VLOOKUP(Q623,'Rotas x Madrugada'!A:C,3,0)</f>
        <v>Não</v>
      </c>
      <c r="D623" s="19">
        <f t="shared" si="18"/>
        <v>46157</v>
      </c>
      <c r="E623" s="19">
        <f>IF(A623="RETIRA",Z623,VLOOKUP(Q623,'Rotas x Madrugada'!A:D,4,0))</f>
        <v>46157</v>
      </c>
      <c r="F623" s="19">
        <f>IF(A623="RETIRA",Z623,Z623+2)</f>
        <v>46157</v>
      </c>
      <c r="G623" s="19" t="str">
        <f>CONCATENATE(U623,"-",V623)</f>
        <v>FUM06-TEK.</v>
      </c>
      <c r="H623" s="19" t="str">
        <f t="shared" ca="1" si="19"/>
        <v>URGENTE</v>
      </c>
      <c r="I623" s="46">
        <f ca="1">Z623-$B$1</f>
        <v>0</v>
      </c>
      <c r="J623" s="46">
        <f>VLOOKUP(G623,'D. Produção'!A:B,2,)</f>
        <v>2</v>
      </c>
      <c r="K623" s="95">
        <v>335133</v>
      </c>
      <c r="L623" s="96" t="s">
        <v>528</v>
      </c>
      <c r="M623" s="95">
        <v>22</v>
      </c>
      <c r="N623" s="95">
        <v>5451201</v>
      </c>
      <c r="O623" s="96" t="s">
        <v>35</v>
      </c>
      <c r="P623" s="96" t="s">
        <v>521</v>
      </c>
      <c r="Q623" s="96" t="s">
        <v>62</v>
      </c>
      <c r="R623" s="97">
        <v>0.35880000000000001</v>
      </c>
      <c r="S623" s="97">
        <v>5.3819999999999997</v>
      </c>
      <c r="T623" s="95">
        <v>1</v>
      </c>
      <c r="U623" s="96" t="s">
        <v>91</v>
      </c>
      <c r="V623" s="96" t="s">
        <v>522</v>
      </c>
      <c r="W623" s="98">
        <v>690</v>
      </c>
      <c r="X623" s="98">
        <v>520</v>
      </c>
      <c r="Y623" s="99">
        <v>46150.378333912035</v>
      </c>
      <c r="Z623" s="100">
        <v>46157</v>
      </c>
      <c r="AA623" s="101"/>
      <c r="AB623" s="101"/>
      <c r="AC623" s="101"/>
      <c r="AD623" s="101"/>
      <c r="AE623" s="102" t="s">
        <v>40</v>
      </c>
      <c r="AF623" s="102" t="s">
        <v>40</v>
      </c>
      <c r="AG623" s="101"/>
      <c r="AH623" s="101"/>
      <c r="AI623" s="102" t="s">
        <v>40</v>
      </c>
      <c r="AJ623" s="102" t="s">
        <v>40</v>
      </c>
      <c r="AK623" s="102" t="s">
        <v>40</v>
      </c>
      <c r="AL623" s="101"/>
      <c r="AM623" s="101"/>
      <c r="AN623" s="101"/>
      <c r="AO623" s="102" t="s">
        <v>40</v>
      </c>
      <c r="AP623" s="101"/>
      <c r="AQ623" s="102" t="s">
        <v>40</v>
      </c>
      <c r="AR623" s="101"/>
    </row>
    <row r="624" spans="1:44" ht="31.5">
      <c r="A624" t="str">
        <f>VLOOKUP(Q624,'Rotas x Madrugada'!A:C,2,0)</f>
        <v>Retira</v>
      </c>
      <c r="B624" t="str">
        <f>VLOOKUP(Q624,'Rotas x Madrugada'!A:C,3,0)</f>
        <v>Não</v>
      </c>
      <c r="D624" s="19">
        <f t="shared" si="18"/>
        <v>46157</v>
      </c>
      <c r="E624" s="19">
        <f>IF(A624="RETIRA",Z624,VLOOKUP(Q624,'Rotas x Madrugada'!A:D,4,0))</f>
        <v>46157</v>
      </c>
      <c r="F624" s="19">
        <f>IF(A624="RETIRA",Z624,Z624+2)</f>
        <v>46157</v>
      </c>
      <c r="G624" s="19" t="str">
        <f>CONCATENATE(U624,"-",V624)</f>
        <v>FUM06-TEK.</v>
      </c>
      <c r="H624" s="19" t="str">
        <f t="shared" ca="1" si="19"/>
        <v>URGENTE</v>
      </c>
      <c r="I624" s="46">
        <f ca="1">Z624-$B$1</f>
        <v>0</v>
      </c>
      <c r="J624" s="46">
        <f>VLOOKUP(G624,'D. Produção'!A:B,2,)</f>
        <v>2</v>
      </c>
      <c r="K624" s="87">
        <v>335133</v>
      </c>
      <c r="L624" s="88" t="s">
        <v>529</v>
      </c>
      <c r="M624" s="87">
        <v>23</v>
      </c>
      <c r="N624" s="87">
        <v>5451202</v>
      </c>
      <c r="O624" s="88" t="s">
        <v>35</v>
      </c>
      <c r="P624" s="88" t="s">
        <v>521</v>
      </c>
      <c r="Q624" s="88" t="s">
        <v>62</v>
      </c>
      <c r="R624" s="89">
        <v>0.35880000000000001</v>
      </c>
      <c r="S624" s="89">
        <v>5.3819999999999997</v>
      </c>
      <c r="T624" s="87">
        <v>1</v>
      </c>
      <c r="U624" s="88" t="s">
        <v>91</v>
      </c>
      <c r="V624" s="88" t="s">
        <v>522</v>
      </c>
      <c r="W624" s="90">
        <v>690</v>
      </c>
      <c r="X624" s="90">
        <v>520</v>
      </c>
      <c r="Y624" s="91">
        <v>46150.378333912035</v>
      </c>
      <c r="Z624" s="92">
        <v>46157</v>
      </c>
      <c r="AA624" s="93"/>
      <c r="AB624" s="93"/>
      <c r="AC624" s="93"/>
      <c r="AD624" s="93"/>
      <c r="AE624" s="94" t="s">
        <v>40</v>
      </c>
      <c r="AF624" s="94" t="s">
        <v>40</v>
      </c>
      <c r="AG624" s="93"/>
      <c r="AH624" s="93"/>
      <c r="AI624" s="94" t="s">
        <v>40</v>
      </c>
      <c r="AJ624" s="94" t="s">
        <v>40</v>
      </c>
      <c r="AK624" s="94" t="s">
        <v>40</v>
      </c>
      <c r="AL624" s="93"/>
      <c r="AM624" s="93"/>
      <c r="AN624" s="93"/>
      <c r="AO624" s="94" t="s">
        <v>40</v>
      </c>
      <c r="AP624" s="93"/>
      <c r="AQ624" s="94" t="s">
        <v>40</v>
      </c>
      <c r="AR624" s="93"/>
    </row>
    <row r="625" spans="1:44" ht="31.5">
      <c r="A625" t="str">
        <f>VLOOKUP(Q625,'Rotas x Madrugada'!A:C,2,0)</f>
        <v>Retira</v>
      </c>
      <c r="B625" t="str">
        <f>VLOOKUP(Q625,'Rotas x Madrugada'!A:C,3,0)</f>
        <v>Não</v>
      </c>
      <c r="D625" s="19">
        <f t="shared" si="18"/>
        <v>46157</v>
      </c>
      <c r="E625" s="19">
        <f>IF(A625="RETIRA",Z625,VLOOKUP(Q625,'Rotas x Madrugada'!A:D,4,0))</f>
        <v>46157</v>
      </c>
      <c r="F625" s="19">
        <f>IF(A625="RETIRA",Z625,Z625+2)</f>
        <v>46157</v>
      </c>
      <c r="G625" s="19" t="str">
        <f>CONCATENATE(U625,"-",V625)</f>
        <v>FUM06-TEK.</v>
      </c>
      <c r="H625" s="19" t="str">
        <f t="shared" ca="1" si="19"/>
        <v>URGENTE</v>
      </c>
      <c r="I625" s="46">
        <f ca="1">Z625-$B$1</f>
        <v>0</v>
      </c>
      <c r="J625" s="46">
        <f>VLOOKUP(G625,'D. Produção'!A:B,2,)</f>
        <v>2</v>
      </c>
      <c r="K625" s="95">
        <v>335133</v>
      </c>
      <c r="L625" s="96" t="s">
        <v>530</v>
      </c>
      <c r="M625" s="95">
        <v>24</v>
      </c>
      <c r="N625" s="95">
        <v>5451203</v>
      </c>
      <c r="O625" s="96" t="s">
        <v>35</v>
      </c>
      <c r="P625" s="96" t="s">
        <v>521</v>
      </c>
      <c r="Q625" s="96" t="s">
        <v>62</v>
      </c>
      <c r="R625" s="97">
        <v>0.35880000000000001</v>
      </c>
      <c r="S625" s="97">
        <v>5.3819999999999997</v>
      </c>
      <c r="T625" s="95">
        <v>1</v>
      </c>
      <c r="U625" s="96" t="s">
        <v>91</v>
      </c>
      <c r="V625" s="96" t="s">
        <v>522</v>
      </c>
      <c r="W625" s="98">
        <v>690</v>
      </c>
      <c r="X625" s="98">
        <v>520</v>
      </c>
      <c r="Y625" s="99">
        <v>46150.378333912035</v>
      </c>
      <c r="Z625" s="100">
        <v>46157</v>
      </c>
      <c r="AA625" s="101"/>
      <c r="AB625" s="101"/>
      <c r="AC625" s="101"/>
      <c r="AD625" s="101"/>
      <c r="AE625" s="102" t="s">
        <v>40</v>
      </c>
      <c r="AF625" s="102" t="s">
        <v>40</v>
      </c>
      <c r="AG625" s="101"/>
      <c r="AH625" s="101"/>
      <c r="AI625" s="102" t="s">
        <v>40</v>
      </c>
      <c r="AJ625" s="102" t="s">
        <v>40</v>
      </c>
      <c r="AK625" s="102" t="s">
        <v>40</v>
      </c>
      <c r="AL625" s="101"/>
      <c r="AM625" s="101"/>
      <c r="AN625" s="101"/>
      <c r="AO625" s="102" t="s">
        <v>40</v>
      </c>
      <c r="AP625" s="101"/>
      <c r="AQ625" s="102" t="s">
        <v>40</v>
      </c>
      <c r="AR625" s="101"/>
    </row>
    <row r="626" spans="1:44" ht="31.5">
      <c r="A626" t="str">
        <f>VLOOKUP(Q626,'Rotas x Madrugada'!A:C,2,0)</f>
        <v>Retira</v>
      </c>
      <c r="B626" t="str">
        <f>VLOOKUP(Q626,'Rotas x Madrugada'!A:C,3,0)</f>
        <v>Não</v>
      </c>
      <c r="D626" s="19">
        <f t="shared" si="18"/>
        <v>46157</v>
      </c>
      <c r="E626" s="19">
        <f>IF(A626="RETIRA",Z626,VLOOKUP(Q626,'Rotas x Madrugada'!A:D,4,0))</f>
        <v>46157</v>
      </c>
      <c r="F626" s="19">
        <f>IF(A626="RETIRA",Z626,Z626+2)</f>
        <v>46157</v>
      </c>
      <c r="G626" s="19" t="str">
        <f>CONCATENATE(U626,"-",V626)</f>
        <v>FUM06-TEK.</v>
      </c>
      <c r="H626" s="19" t="str">
        <f t="shared" ca="1" si="19"/>
        <v>URGENTE</v>
      </c>
      <c r="I626" s="46">
        <f ca="1">Z626-$B$1</f>
        <v>0</v>
      </c>
      <c r="J626" s="46">
        <f>VLOOKUP(G626,'D. Produção'!A:B,2,)</f>
        <v>2</v>
      </c>
      <c r="K626" s="87">
        <v>335133</v>
      </c>
      <c r="L626" s="88" t="s">
        <v>531</v>
      </c>
      <c r="M626" s="87">
        <v>25</v>
      </c>
      <c r="N626" s="87">
        <v>5451204</v>
      </c>
      <c r="O626" s="88" t="s">
        <v>35</v>
      </c>
      <c r="P626" s="88" t="s">
        <v>521</v>
      </c>
      <c r="Q626" s="88" t="s">
        <v>62</v>
      </c>
      <c r="R626" s="89">
        <v>0.35880000000000001</v>
      </c>
      <c r="S626" s="89">
        <v>5.3819999999999997</v>
      </c>
      <c r="T626" s="87">
        <v>1</v>
      </c>
      <c r="U626" s="88" t="s">
        <v>91</v>
      </c>
      <c r="V626" s="88" t="s">
        <v>522</v>
      </c>
      <c r="W626" s="90">
        <v>690</v>
      </c>
      <c r="X626" s="90">
        <v>520</v>
      </c>
      <c r="Y626" s="91">
        <v>46150.378333912035</v>
      </c>
      <c r="Z626" s="92">
        <v>46157</v>
      </c>
      <c r="AA626" s="93"/>
      <c r="AB626" s="93"/>
      <c r="AC626" s="93"/>
      <c r="AD626" s="93"/>
      <c r="AE626" s="94" t="s">
        <v>40</v>
      </c>
      <c r="AF626" s="94" t="s">
        <v>40</v>
      </c>
      <c r="AG626" s="93"/>
      <c r="AH626" s="93"/>
      <c r="AI626" s="94" t="s">
        <v>40</v>
      </c>
      <c r="AJ626" s="94" t="s">
        <v>40</v>
      </c>
      <c r="AK626" s="94" t="s">
        <v>40</v>
      </c>
      <c r="AL626" s="93"/>
      <c r="AM626" s="93"/>
      <c r="AN626" s="93"/>
      <c r="AO626" s="94" t="s">
        <v>40</v>
      </c>
      <c r="AP626" s="93"/>
      <c r="AQ626" s="94" t="s">
        <v>40</v>
      </c>
      <c r="AR626" s="93"/>
    </row>
    <row r="627" spans="1:44" ht="31.5">
      <c r="A627" t="str">
        <f>VLOOKUP(Q627,'Rotas x Madrugada'!A:C,2,0)</f>
        <v>Retira</v>
      </c>
      <c r="B627" t="str">
        <f>VLOOKUP(Q627,'Rotas x Madrugada'!A:C,3,0)</f>
        <v>Não</v>
      </c>
      <c r="D627" s="19">
        <f t="shared" si="18"/>
        <v>46157</v>
      </c>
      <c r="E627" s="19">
        <f>IF(A627="RETIRA",Z627,VLOOKUP(Q627,'Rotas x Madrugada'!A:D,4,0))</f>
        <v>46157</v>
      </c>
      <c r="F627" s="19">
        <f>IF(A627="RETIRA",Z627,Z627+2)</f>
        <v>46157</v>
      </c>
      <c r="G627" s="19" t="str">
        <f>CONCATENATE(U627,"-",V627)</f>
        <v>FUM06-TEK.</v>
      </c>
      <c r="H627" s="19" t="str">
        <f t="shared" ca="1" si="19"/>
        <v>URGENTE</v>
      </c>
      <c r="I627" s="46">
        <f ca="1">Z627-$B$1</f>
        <v>0</v>
      </c>
      <c r="J627" s="46">
        <f>VLOOKUP(G627,'D. Produção'!A:B,2,)</f>
        <v>2</v>
      </c>
      <c r="K627" s="95">
        <v>335133</v>
      </c>
      <c r="L627" s="96" t="s">
        <v>532</v>
      </c>
      <c r="M627" s="95">
        <v>26</v>
      </c>
      <c r="N627" s="95">
        <v>5451205</v>
      </c>
      <c r="O627" s="96" t="s">
        <v>35</v>
      </c>
      <c r="P627" s="96" t="s">
        <v>521</v>
      </c>
      <c r="Q627" s="96" t="s">
        <v>62</v>
      </c>
      <c r="R627" s="97">
        <v>0.35880000000000001</v>
      </c>
      <c r="S627" s="97">
        <v>5.3819999999999997</v>
      </c>
      <c r="T627" s="95">
        <v>1</v>
      </c>
      <c r="U627" s="96" t="s">
        <v>91</v>
      </c>
      <c r="V627" s="96" t="s">
        <v>522</v>
      </c>
      <c r="W627" s="98">
        <v>690</v>
      </c>
      <c r="X627" s="98">
        <v>520</v>
      </c>
      <c r="Y627" s="99">
        <v>46150.378333912035</v>
      </c>
      <c r="Z627" s="100">
        <v>46157</v>
      </c>
      <c r="AA627" s="101"/>
      <c r="AB627" s="101"/>
      <c r="AC627" s="101"/>
      <c r="AD627" s="101"/>
      <c r="AE627" s="102" t="s">
        <v>40</v>
      </c>
      <c r="AF627" s="102" t="s">
        <v>40</v>
      </c>
      <c r="AG627" s="101"/>
      <c r="AH627" s="101"/>
      <c r="AI627" s="102" t="s">
        <v>40</v>
      </c>
      <c r="AJ627" s="102" t="s">
        <v>40</v>
      </c>
      <c r="AK627" s="102" t="s">
        <v>40</v>
      </c>
      <c r="AL627" s="101"/>
      <c r="AM627" s="101"/>
      <c r="AN627" s="101"/>
      <c r="AO627" s="102" t="s">
        <v>40</v>
      </c>
      <c r="AP627" s="101"/>
      <c r="AQ627" s="102" t="s">
        <v>40</v>
      </c>
      <c r="AR627" s="101"/>
    </row>
    <row r="628" spans="1:44" ht="31.5">
      <c r="A628" t="str">
        <f>VLOOKUP(Q628,'Rotas x Madrugada'!A:C,2,0)</f>
        <v>Retira</v>
      </c>
      <c r="B628" t="str">
        <f>VLOOKUP(Q628,'Rotas x Madrugada'!A:C,3,0)</f>
        <v>Não</v>
      </c>
      <c r="D628" s="19">
        <f t="shared" si="18"/>
        <v>46157</v>
      </c>
      <c r="E628" s="19">
        <f>IF(A628="RETIRA",Z628,VLOOKUP(Q628,'Rotas x Madrugada'!A:D,4,0))</f>
        <v>46157</v>
      </c>
      <c r="F628" s="19">
        <f>IF(A628="RETIRA",Z628,Z628+2)</f>
        <v>46157</v>
      </c>
      <c r="G628" s="19" t="str">
        <f>CONCATENATE(U628,"-",V628)</f>
        <v>FUM06-TEK.</v>
      </c>
      <c r="H628" s="19" t="str">
        <f t="shared" ca="1" si="19"/>
        <v>URGENTE</v>
      </c>
      <c r="I628" s="46">
        <f ca="1">Z628-$B$1</f>
        <v>0</v>
      </c>
      <c r="J628" s="46">
        <f>VLOOKUP(G628,'D. Produção'!A:B,2,)</f>
        <v>2</v>
      </c>
      <c r="K628" s="87">
        <v>335133</v>
      </c>
      <c r="L628" s="88" t="s">
        <v>533</v>
      </c>
      <c r="M628" s="87">
        <v>27</v>
      </c>
      <c r="N628" s="87">
        <v>5451206</v>
      </c>
      <c r="O628" s="88" t="s">
        <v>35</v>
      </c>
      <c r="P628" s="88" t="s">
        <v>521</v>
      </c>
      <c r="Q628" s="88" t="s">
        <v>62</v>
      </c>
      <c r="R628" s="89">
        <v>0.35880000000000001</v>
      </c>
      <c r="S628" s="89">
        <v>5.3819999999999997</v>
      </c>
      <c r="T628" s="87">
        <v>1</v>
      </c>
      <c r="U628" s="88" t="s">
        <v>91</v>
      </c>
      <c r="V628" s="88" t="s">
        <v>522</v>
      </c>
      <c r="W628" s="90">
        <v>690</v>
      </c>
      <c r="X628" s="90">
        <v>520</v>
      </c>
      <c r="Y628" s="91">
        <v>46150.378333912035</v>
      </c>
      <c r="Z628" s="92">
        <v>46157</v>
      </c>
      <c r="AA628" s="93"/>
      <c r="AB628" s="93"/>
      <c r="AC628" s="93"/>
      <c r="AD628" s="93"/>
      <c r="AE628" s="94" t="s">
        <v>40</v>
      </c>
      <c r="AF628" s="94" t="s">
        <v>40</v>
      </c>
      <c r="AG628" s="93"/>
      <c r="AH628" s="93"/>
      <c r="AI628" s="94" t="s">
        <v>40</v>
      </c>
      <c r="AJ628" s="94" t="s">
        <v>40</v>
      </c>
      <c r="AK628" s="94" t="s">
        <v>40</v>
      </c>
      <c r="AL628" s="93"/>
      <c r="AM628" s="93"/>
      <c r="AN628" s="93"/>
      <c r="AO628" s="94" t="s">
        <v>40</v>
      </c>
      <c r="AP628" s="93"/>
      <c r="AQ628" s="94" t="s">
        <v>40</v>
      </c>
      <c r="AR628" s="93"/>
    </row>
    <row r="629" spans="1:44" ht="31.5">
      <c r="A629" t="str">
        <f>VLOOKUP(Q629,'Rotas x Madrugada'!A:C,2,0)</f>
        <v>Retira</v>
      </c>
      <c r="B629" t="str">
        <f>VLOOKUP(Q629,'Rotas x Madrugada'!A:C,3,0)</f>
        <v>Não</v>
      </c>
      <c r="D629" s="19">
        <f t="shared" si="18"/>
        <v>46157</v>
      </c>
      <c r="E629" s="19">
        <f>IF(A629="RETIRA",Z629,VLOOKUP(Q629,'Rotas x Madrugada'!A:D,4,0))</f>
        <v>46157</v>
      </c>
      <c r="F629" s="19">
        <f>IF(A629="RETIRA",Z629,Z629+2)</f>
        <v>46157</v>
      </c>
      <c r="G629" s="19" t="str">
        <f>CONCATENATE(U629,"-",V629)</f>
        <v>FUM06-TEK.</v>
      </c>
      <c r="H629" s="19" t="str">
        <f t="shared" ca="1" si="19"/>
        <v>URGENTE</v>
      </c>
      <c r="I629" s="46">
        <f ca="1">Z629-$B$1</f>
        <v>0</v>
      </c>
      <c r="J629" s="46">
        <f>VLOOKUP(G629,'D. Produção'!A:B,2,)</f>
        <v>2</v>
      </c>
      <c r="K629" s="95">
        <v>335133</v>
      </c>
      <c r="L629" s="96" t="s">
        <v>534</v>
      </c>
      <c r="M629" s="95">
        <v>28</v>
      </c>
      <c r="N629" s="95">
        <v>5451207</v>
      </c>
      <c r="O629" s="96" t="s">
        <v>35</v>
      </c>
      <c r="P629" s="96" t="s">
        <v>521</v>
      </c>
      <c r="Q629" s="96" t="s">
        <v>62</v>
      </c>
      <c r="R629" s="97">
        <v>0.35880000000000001</v>
      </c>
      <c r="S629" s="97">
        <v>5.3819999999999997</v>
      </c>
      <c r="T629" s="95">
        <v>1</v>
      </c>
      <c r="U629" s="96" t="s">
        <v>91</v>
      </c>
      <c r="V629" s="96" t="s">
        <v>522</v>
      </c>
      <c r="W629" s="98">
        <v>690</v>
      </c>
      <c r="X629" s="98">
        <v>520</v>
      </c>
      <c r="Y629" s="99">
        <v>46150.378333912035</v>
      </c>
      <c r="Z629" s="100">
        <v>46157</v>
      </c>
      <c r="AA629" s="101"/>
      <c r="AB629" s="101"/>
      <c r="AC629" s="101"/>
      <c r="AD629" s="101"/>
      <c r="AE629" s="102" t="s">
        <v>40</v>
      </c>
      <c r="AF629" s="102" t="s">
        <v>40</v>
      </c>
      <c r="AG629" s="101"/>
      <c r="AH629" s="101"/>
      <c r="AI629" s="102" t="s">
        <v>40</v>
      </c>
      <c r="AJ629" s="102" t="s">
        <v>40</v>
      </c>
      <c r="AK629" s="102" t="s">
        <v>40</v>
      </c>
      <c r="AL629" s="101"/>
      <c r="AM629" s="101"/>
      <c r="AN629" s="101"/>
      <c r="AO629" s="102" t="s">
        <v>40</v>
      </c>
      <c r="AP629" s="101"/>
      <c r="AQ629" s="102" t="s">
        <v>40</v>
      </c>
      <c r="AR629" s="101"/>
    </row>
    <row r="630" spans="1:44" ht="31.5">
      <c r="A630" t="str">
        <f>VLOOKUP(Q630,'Rotas x Madrugada'!A:C,2,0)</f>
        <v>Retira</v>
      </c>
      <c r="B630" t="str">
        <f>VLOOKUP(Q630,'Rotas x Madrugada'!A:C,3,0)</f>
        <v>Não</v>
      </c>
      <c r="D630" s="19">
        <f t="shared" si="18"/>
        <v>46157</v>
      </c>
      <c r="E630" s="19">
        <f>IF(A630="RETIRA",Z630,VLOOKUP(Q630,'Rotas x Madrugada'!A:D,4,0))</f>
        <v>46157</v>
      </c>
      <c r="F630" s="19">
        <f>IF(A630="RETIRA",Z630,Z630+2)</f>
        <v>46157</v>
      </c>
      <c r="G630" s="19" t="str">
        <f>CONCATENATE(U630,"-",V630)</f>
        <v>FUM06-TEK.</v>
      </c>
      <c r="H630" s="19" t="str">
        <f t="shared" ca="1" si="19"/>
        <v>URGENTE</v>
      </c>
      <c r="I630" s="46">
        <f ca="1">Z630-$B$1</f>
        <v>0</v>
      </c>
      <c r="J630" s="46">
        <f>VLOOKUP(G630,'D. Produção'!A:B,2,)</f>
        <v>2</v>
      </c>
      <c r="K630" s="87">
        <v>335133</v>
      </c>
      <c r="L630" s="88" t="s">
        <v>535</v>
      </c>
      <c r="M630" s="87">
        <v>29</v>
      </c>
      <c r="N630" s="87">
        <v>5451208</v>
      </c>
      <c r="O630" s="88" t="s">
        <v>35</v>
      </c>
      <c r="P630" s="88" t="s">
        <v>521</v>
      </c>
      <c r="Q630" s="88" t="s">
        <v>62</v>
      </c>
      <c r="R630" s="89">
        <v>0.35880000000000001</v>
      </c>
      <c r="S630" s="89">
        <v>5.3819999999999997</v>
      </c>
      <c r="T630" s="87">
        <v>1</v>
      </c>
      <c r="U630" s="88" t="s">
        <v>91</v>
      </c>
      <c r="V630" s="88" t="s">
        <v>522</v>
      </c>
      <c r="W630" s="90">
        <v>690</v>
      </c>
      <c r="X630" s="90">
        <v>520</v>
      </c>
      <c r="Y630" s="91">
        <v>46150.378333912035</v>
      </c>
      <c r="Z630" s="92">
        <v>46157</v>
      </c>
      <c r="AA630" s="93"/>
      <c r="AB630" s="93"/>
      <c r="AC630" s="93"/>
      <c r="AD630" s="93"/>
      <c r="AE630" s="94" t="s">
        <v>40</v>
      </c>
      <c r="AF630" s="94" t="s">
        <v>40</v>
      </c>
      <c r="AG630" s="93"/>
      <c r="AH630" s="93"/>
      <c r="AI630" s="94" t="s">
        <v>40</v>
      </c>
      <c r="AJ630" s="94" t="s">
        <v>40</v>
      </c>
      <c r="AK630" s="94" t="s">
        <v>40</v>
      </c>
      <c r="AL630" s="93"/>
      <c r="AM630" s="93"/>
      <c r="AN630" s="93"/>
      <c r="AO630" s="94" t="s">
        <v>40</v>
      </c>
      <c r="AP630" s="93"/>
      <c r="AQ630" s="94" t="s">
        <v>40</v>
      </c>
      <c r="AR630" s="93"/>
    </row>
    <row r="631" spans="1:44" ht="31.5">
      <c r="A631" t="str">
        <f>VLOOKUP(Q631,'Rotas x Madrugada'!A:C,2,0)</f>
        <v>Retira</v>
      </c>
      <c r="B631" t="str">
        <f>VLOOKUP(Q631,'Rotas x Madrugada'!A:C,3,0)</f>
        <v>Não</v>
      </c>
      <c r="D631" s="19">
        <f t="shared" si="18"/>
        <v>46157</v>
      </c>
      <c r="E631" s="19">
        <f>IF(A631="RETIRA",Z631,VLOOKUP(Q631,'Rotas x Madrugada'!A:D,4,0))</f>
        <v>46157</v>
      </c>
      <c r="F631" s="19">
        <f>IF(A631="RETIRA",Z631,Z631+2)</f>
        <v>46157</v>
      </c>
      <c r="G631" s="19" t="str">
        <f>CONCATENATE(U631,"-",V631)</f>
        <v>FUM06-TEK.</v>
      </c>
      <c r="H631" s="19" t="str">
        <f t="shared" ca="1" si="19"/>
        <v>URGENTE</v>
      </c>
      <c r="I631" s="46">
        <f ca="1">Z631-$B$1</f>
        <v>0</v>
      </c>
      <c r="J631" s="46">
        <f>VLOOKUP(G631,'D. Produção'!A:B,2,)</f>
        <v>2</v>
      </c>
      <c r="K631" s="95">
        <v>335133</v>
      </c>
      <c r="L631" s="96" t="s">
        <v>536</v>
      </c>
      <c r="M631" s="95">
        <v>30</v>
      </c>
      <c r="N631" s="95">
        <v>5451209</v>
      </c>
      <c r="O631" s="96" t="s">
        <v>35</v>
      </c>
      <c r="P631" s="96" t="s">
        <v>521</v>
      </c>
      <c r="Q631" s="96" t="s">
        <v>62</v>
      </c>
      <c r="R631" s="97">
        <v>0.35880000000000001</v>
      </c>
      <c r="S631" s="97">
        <v>5.3819999999999997</v>
      </c>
      <c r="T631" s="95">
        <v>1</v>
      </c>
      <c r="U631" s="96" t="s">
        <v>91</v>
      </c>
      <c r="V631" s="96" t="s">
        <v>522</v>
      </c>
      <c r="W631" s="98">
        <v>690</v>
      </c>
      <c r="X631" s="98">
        <v>520</v>
      </c>
      <c r="Y631" s="99">
        <v>46150.378333912035</v>
      </c>
      <c r="Z631" s="100">
        <v>46157</v>
      </c>
      <c r="AA631" s="101"/>
      <c r="AB631" s="101"/>
      <c r="AC631" s="101"/>
      <c r="AD631" s="101"/>
      <c r="AE631" s="102" t="s">
        <v>40</v>
      </c>
      <c r="AF631" s="102" t="s">
        <v>40</v>
      </c>
      <c r="AG631" s="101"/>
      <c r="AH631" s="101"/>
      <c r="AI631" s="102" t="s">
        <v>40</v>
      </c>
      <c r="AJ631" s="102" t="s">
        <v>40</v>
      </c>
      <c r="AK631" s="102" t="s">
        <v>40</v>
      </c>
      <c r="AL631" s="101"/>
      <c r="AM631" s="101"/>
      <c r="AN631" s="101"/>
      <c r="AO631" s="102" t="s">
        <v>40</v>
      </c>
      <c r="AP631" s="101"/>
      <c r="AQ631" s="102" t="s">
        <v>40</v>
      </c>
      <c r="AR631" s="101"/>
    </row>
    <row r="632" spans="1:44" ht="31.5">
      <c r="A632" t="str">
        <f>VLOOKUP(Q632,'Rotas x Madrugada'!A:C,2,0)</f>
        <v>Retira</v>
      </c>
      <c r="B632" t="str">
        <f>VLOOKUP(Q632,'Rotas x Madrugada'!A:C,3,0)</f>
        <v>Não</v>
      </c>
      <c r="D632" s="19">
        <f t="shared" si="18"/>
        <v>46157</v>
      </c>
      <c r="E632" s="19">
        <f>IF(A632="RETIRA",Z632,VLOOKUP(Q632,'Rotas x Madrugada'!A:D,4,0))</f>
        <v>46157</v>
      </c>
      <c r="F632" s="19">
        <f>IF(A632="RETIRA",Z632,Z632+2)</f>
        <v>46157</v>
      </c>
      <c r="G632" s="19" t="str">
        <f>CONCATENATE(U632,"-",V632)</f>
        <v>FUM06-TEK.</v>
      </c>
      <c r="H632" s="19" t="str">
        <f t="shared" ca="1" si="19"/>
        <v>URGENTE</v>
      </c>
      <c r="I632" s="46">
        <f ca="1">Z632-$B$1</f>
        <v>0</v>
      </c>
      <c r="J632" s="46">
        <f>VLOOKUP(G632,'D. Produção'!A:B,2,)</f>
        <v>2</v>
      </c>
      <c r="K632" s="87">
        <v>335133</v>
      </c>
      <c r="L632" s="88" t="s">
        <v>537</v>
      </c>
      <c r="M632" s="87">
        <v>31</v>
      </c>
      <c r="N632" s="87">
        <v>5451210</v>
      </c>
      <c r="O632" s="88" t="s">
        <v>35</v>
      </c>
      <c r="P632" s="88" t="s">
        <v>521</v>
      </c>
      <c r="Q632" s="88" t="s">
        <v>62</v>
      </c>
      <c r="R632" s="89">
        <v>0.35880000000000001</v>
      </c>
      <c r="S632" s="89">
        <v>5.3819999999999997</v>
      </c>
      <c r="T632" s="87">
        <v>1</v>
      </c>
      <c r="U632" s="88" t="s">
        <v>91</v>
      </c>
      <c r="V632" s="88" t="s">
        <v>522</v>
      </c>
      <c r="W632" s="90">
        <v>690</v>
      </c>
      <c r="X632" s="90">
        <v>520</v>
      </c>
      <c r="Y632" s="91">
        <v>46150.378333912035</v>
      </c>
      <c r="Z632" s="92">
        <v>46157</v>
      </c>
      <c r="AA632" s="93"/>
      <c r="AB632" s="93"/>
      <c r="AC632" s="93"/>
      <c r="AD632" s="93"/>
      <c r="AE632" s="94" t="s">
        <v>40</v>
      </c>
      <c r="AF632" s="94" t="s">
        <v>40</v>
      </c>
      <c r="AG632" s="93"/>
      <c r="AH632" s="93"/>
      <c r="AI632" s="94" t="s">
        <v>40</v>
      </c>
      <c r="AJ632" s="94" t="s">
        <v>40</v>
      </c>
      <c r="AK632" s="94" t="s">
        <v>40</v>
      </c>
      <c r="AL632" s="93"/>
      <c r="AM632" s="93"/>
      <c r="AN632" s="93"/>
      <c r="AO632" s="94" t="s">
        <v>40</v>
      </c>
      <c r="AP632" s="93"/>
      <c r="AQ632" s="94" t="s">
        <v>40</v>
      </c>
      <c r="AR632" s="93"/>
    </row>
    <row r="633" spans="1:44" ht="31.5">
      <c r="A633" t="str">
        <f>VLOOKUP(Q633,'Rotas x Madrugada'!A:C,2,0)</f>
        <v>Retira</v>
      </c>
      <c r="B633" t="str">
        <f>VLOOKUP(Q633,'Rotas x Madrugada'!A:C,3,0)</f>
        <v>Não</v>
      </c>
      <c r="D633" s="19">
        <f t="shared" si="18"/>
        <v>46157</v>
      </c>
      <c r="E633" s="19">
        <f>IF(A633="RETIRA",Z633,VLOOKUP(Q633,'Rotas x Madrugada'!A:D,4,0))</f>
        <v>46157</v>
      </c>
      <c r="F633" s="19">
        <f>IF(A633="RETIRA",Z633,Z633+2)</f>
        <v>46157</v>
      </c>
      <c r="G633" s="19" t="str">
        <f>CONCATENATE(U633,"-",V633)</f>
        <v>FUM06-TEK.</v>
      </c>
      <c r="H633" s="19" t="str">
        <f t="shared" ca="1" si="19"/>
        <v>URGENTE</v>
      </c>
      <c r="I633" s="46">
        <f ca="1">Z633-$B$1</f>
        <v>0</v>
      </c>
      <c r="J633" s="46">
        <f>VLOOKUP(G633,'D. Produção'!A:B,2,)</f>
        <v>2</v>
      </c>
      <c r="K633" s="95">
        <v>335133</v>
      </c>
      <c r="L633" s="96" t="s">
        <v>538</v>
      </c>
      <c r="M633" s="95">
        <v>32</v>
      </c>
      <c r="N633" s="95">
        <v>5451211</v>
      </c>
      <c r="O633" s="96" t="s">
        <v>35</v>
      </c>
      <c r="P633" s="96" t="s">
        <v>521</v>
      </c>
      <c r="Q633" s="96" t="s">
        <v>62</v>
      </c>
      <c r="R633" s="97">
        <v>0.35880000000000001</v>
      </c>
      <c r="S633" s="97">
        <v>5.3819999999999997</v>
      </c>
      <c r="T633" s="95">
        <v>1</v>
      </c>
      <c r="U633" s="96" t="s">
        <v>91</v>
      </c>
      <c r="V633" s="96" t="s">
        <v>522</v>
      </c>
      <c r="W633" s="98">
        <v>690</v>
      </c>
      <c r="X633" s="98">
        <v>520</v>
      </c>
      <c r="Y633" s="99">
        <v>46150.378333912035</v>
      </c>
      <c r="Z633" s="100">
        <v>46157</v>
      </c>
      <c r="AA633" s="101"/>
      <c r="AB633" s="101"/>
      <c r="AC633" s="101"/>
      <c r="AD633" s="101"/>
      <c r="AE633" s="102" t="s">
        <v>40</v>
      </c>
      <c r="AF633" s="102" t="s">
        <v>40</v>
      </c>
      <c r="AG633" s="101"/>
      <c r="AH633" s="101"/>
      <c r="AI633" s="102" t="s">
        <v>40</v>
      </c>
      <c r="AJ633" s="102" t="s">
        <v>40</v>
      </c>
      <c r="AK633" s="102" t="s">
        <v>40</v>
      </c>
      <c r="AL633" s="101"/>
      <c r="AM633" s="101"/>
      <c r="AN633" s="101"/>
      <c r="AO633" s="102" t="s">
        <v>40</v>
      </c>
      <c r="AP633" s="101"/>
      <c r="AQ633" s="102" t="s">
        <v>40</v>
      </c>
      <c r="AR633" s="101"/>
    </row>
    <row r="634" spans="1:44" ht="31.5">
      <c r="A634" t="str">
        <f>VLOOKUP(Q634,'Rotas x Madrugada'!A:C,2,0)</f>
        <v>Retira</v>
      </c>
      <c r="B634" t="str">
        <f>VLOOKUP(Q634,'Rotas x Madrugada'!A:C,3,0)</f>
        <v>Não</v>
      </c>
      <c r="D634" s="19">
        <f t="shared" si="18"/>
        <v>46157</v>
      </c>
      <c r="E634" s="19">
        <f>IF(A634="RETIRA",Z634,VLOOKUP(Q634,'Rotas x Madrugada'!A:D,4,0))</f>
        <v>46157</v>
      </c>
      <c r="F634" s="19">
        <f>IF(A634="RETIRA",Z634,Z634+2)</f>
        <v>46157</v>
      </c>
      <c r="G634" s="19" t="str">
        <f>CONCATENATE(U634,"-",V634)</f>
        <v>FUM06-TEK.</v>
      </c>
      <c r="H634" s="19" t="str">
        <f t="shared" ca="1" si="19"/>
        <v>URGENTE</v>
      </c>
      <c r="I634" s="46">
        <f ca="1">Z634-$B$1</f>
        <v>0</v>
      </c>
      <c r="J634" s="46">
        <f>VLOOKUP(G634,'D. Produção'!A:B,2,)</f>
        <v>2</v>
      </c>
      <c r="K634" s="87">
        <v>335133</v>
      </c>
      <c r="L634" s="88" t="s">
        <v>539</v>
      </c>
      <c r="M634" s="87">
        <v>33</v>
      </c>
      <c r="N634" s="87">
        <v>5451212</v>
      </c>
      <c r="O634" s="88" t="s">
        <v>35</v>
      </c>
      <c r="P634" s="88" t="s">
        <v>521</v>
      </c>
      <c r="Q634" s="88" t="s">
        <v>62</v>
      </c>
      <c r="R634" s="89">
        <v>0.35880000000000001</v>
      </c>
      <c r="S634" s="89">
        <v>5.3819999999999997</v>
      </c>
      <c r="T634" s="87">
        <v>1</v>
      </c>
      <c r="U634" s="88" t="s">
        <v>91</v>
      </c>
      <c r="V634" s="88" t="s">
        <v>522</v>
      </c>
      <c r="W634" s="90">
        <v>690</v>
      </c>
      <c r="X634" s="90">
        <v>520</v>
      </c>
      <c r="Y634" s="91">
        <v>46150.378333912035</v>
      </c>
      <c r="Z634" s="92">
        <v>46157</v>
      </c>
      <c r="AA634" s="93"/>
      <c r="AB634" s="93"/>
      <c r="AC634" s="93"/>
      <c r="AD634" s="93"/>
      <c r="AE634" s="94" t="s">
        <v>40</v>
      </c>
      <c r="AF634" s="94" t="s">
        <v>40</v>
      </c>
      <c r="AG634" s="93"/>
      <c r="AH634" s="93"/>
      <c r="AI634" s="94" t="s">
        <v>40</v>
      </c>
      <c r="AJ634" s="94" t="s">
        <v>40</v>
      </c>
      <c r="AK634" s="94" t="s">
        <v>40</v>
      </c>
      <c r="AL634" s="93"/>
      <c r="AM634" s="93"/>
      <c r="AN634" s="93"/>
      <c r="AO634" s="94" t="s">
        <v>40</v>
      </c>
      <c r="AP634" s="93"/>
      <c r="AQ634" s="94" t="s">
        <v>40</v>
      </c>
      <c r="AR634" s="93"/>
    </row>
    <row r="635" spans="1:44" ht="31.5">
      <c r="A635" t="str">
        <f>VLOOKUP(Q635,'Rotas x Madrugada'!A:C,2,0)</f>
        <v>Retira</v>
      </c>
      <c r="B635" t="str">
        <f>VLOOKUP(Q635,'Rotas x Madrugada'!A:C,3,0)</f>
        <v>Não</v>
      </c>
      <c r="D635" s="19">
        <f t="shared" si="18"/>
        <v>46157</v>
      </c>
      <c r="E635" s="19">
        <f>IF(A635="RETIRA",Z635,VLOOKUP(Q635,'Rotas x Madrugada'!A:D,4,0))</f>
        <v>46157</v>
      </c>
      <c r="F635" s="19">
        <f>IF(A635="RETIRA",Z635,Z635+2)</f>
        <v>46157</v>
      </c>
      <c r="G635" s="19" t="str">
        <f>CONCATENATE(U635,"-",V635)</f>
        <v>FUM06-TEK.</v>
      </c>
      <c r="H635" s="19" t="str">
        <f t="shared" ca="1" si="19"/>
        <v>URGENTE</v>
      </c>
      <c r="I635" s="46">
        <f ca="1">Z635-$B$1</f>
        <v>0</v>
      </c>
      <c r="J635" s="46">
        <f>VLOOKUP(G635,'D. Produção'!A:B,2,)</f>
        <v>2</v>
      </c>
      <c r="K635" s="95">
        <v>335133</v>
      </c>
      <c r="L635" s="96" t="s">
        <v>540</v>
      </c>
      <c r="M635" s="95">
        <v>34</v>
      </c>
      <c r="N635" s="95">
        <v>5451213</v>
      </c>
      <c r="O635" s="96" t="s">
        <v>35</v>
      </c>
      <c r="P635" s="96" t="s">
        <v>521</v>
      </c>
      <c r="Q635" s="96" t="s">
        <v>62</v>
      </c>
      <c r="R635" s="97">
        <v>0.35880000000000001</v>
      </c>
      <c r="S635" s="97">
        <v>5.3819999999999997</v>
      </c>
      <c r="T635" s="95">
        <v>1</v>
      </c>
      <c r="U635" s="96" t="s">
        <v>91</v>
      </c>
      <c r="V635" s="96" t="s">
        <v>522</v>
      </c>
      <c r="W635" s="98">
        <v>690</v>
      </c>
      <c r="X635" s="98">
        <v>520</v>
      </c>
      <c r="Y635" s="99">
        <v>46150.378333912035</v>
      </c>
      <c r="Z635" s="100">
        <v>46157</v>
      </c>
      <c r="AA635" s="101"/>
      <c r="AB635" s="101"/>
      <c r="AC635" s="101"/>
      <c r="AD635" s="101"/>
      <c r="AE635" s="102" t="s">
        <v>40</v>
      </c>
      <c r="AF635" s="102" t="s">
        <v>40</v>
      </c>
      <c r="AG635" s="101"/>
      <c r="AH635" s="101"/>
      <c r="AI635" s="102" t="s">
        <v>40</v>
      </c>
      <c r="AJ635" s="102" t="s">
        <v>40</v>
      </c>
      <c r="AK635" s="102" t="s">
        <v>40</v>
      </c>
      <c r="AL635" s="101"/>
      <c r="AM635" s="101"/>
      <c r="AN635" s="101"/>
      <c r="AO635" s="102" t="s">
        <v>40</v>
      </c>
      <c r="AP635" s="101"/>
      <c r="AQ635" s="102" t="s">
        <v>40</v>
      </c>
      <c r="AR635" s="101"/>
    </row>
    <row r="636" spans="1:44" ht="31.5">
      <c r="A636" t="str">
        <f>VLOOKUP(Q636,'Rotas x Madrugada'!A:C,2,0)</f>
        <v>Retira</v>
      </c>
      <c r="B636" t="str">
        <f>VLOOKUP(Q636,'Rotas x Madrugada'!A:C,3,0)</f>
        <v>Não</v>
      </c>
      <c r="D636" s="19">
        <f t="shared" si="18"/>
        <v>46157</v>
      </c>
      <c r="E636" s="19">
        <f>IF(A636="RETIRA",Z636,VLOOKUP(Q636,'Rotas x Madrugada'!A:D,4,0))</f>
        <v>46157</v>
      </c>
      <c r="F636" s="19">
        <f>IF(A636="RETIRA",Z636,Z636+2)</f>
        <v>46157</v>
      </c>
      <c r="G636" s="19" t="str">
        <f>CONCATENATE(U636,"-",V636)</f>
        <v>FUM06-TEK.</v>
      </c>
      <c r="H636" s="19" t="str">
        <f t="shared" ca="1" si="19"/>
        <v>URGENTE</v>
      </c>
      <c r="I636" s="46">
        <f ca="1">Z636-$B$1</f>
        <v>0</v>
      </c>
      <c r="J636" s="46">
        <f>VLOOKUP(G636,'D. Produção'!A:B,2,)</f>
        <v>2</v>
      </c>
      <c r="K636" s="87">
        <v>335133</v>
      </c>
      <c r="L636" s="88" t="s">
        <v>541</v>
      </c>
      <c r="M636" s="87">
        <v>35</v>
      </c>
      <c r="N636" s="87">
        <v>5451214</v>
      </c>
      <c r="O636" s="88" t="s">
        <v>35</v>
      </c>
      <c r="P636" s="88" t="s">
        <v>521</v>
      </c>
      <c r="Q636" s="88" t="s">
        <v>62</v>
      </c>
      <c r="R636" s="89">
        <v>0.35880000000000001</v>
      </c>
      <c r="S636" s="89">
        <v>5.3819999999999997</v>
      </c>
      <c r="T636" s="87">
        <v>1</v>
      </c>
      <c r="U636" s="88" t="s">
        <v>91</v>
      </c>
      <c r="V636" s="88" t="s">
        <v>522</v>
      </c>
      <c r="W636" s="90">
        <v>690</v>
      </c>
      <c r="X636" s="90">
        <v>520</v>
      </c>
      <c r="Y636" s="91">
        <v>46150.378333912035</v>
      </c>
      <c r="Z636" s="92">
        <v>46157</v>
      </c>
      <c r="AA636" s="93"/>
      <c r="AB636" s="93"/>
      <c r="AC636" s="93"/>
      <c r="AD636" s="93"/>
      <c r="AE636" s="94" t="s">
        <v>40</v>
      </c>
      <c r="AF636" s="94" t="s">
        <v>40</v>
      </c>
      <c r="AG636" s="93"/>
      <c r="AH636" s="93"/>
      <c r="AI636" s="94" t="s">
        <v>40</v>
      </c>
      <c r="AJ636" s="94" t="s">
        <v>40</v>
      </c>
      <c r="AK636" s="94" t="s">
        <v>40</v>
      </c>
      <c r="AL636" s="93"/>
      <c r="AM636" s="93"/>
      <c r="AN636" s="93"/>
      <c r="AO636" s="94" t="s">
        <v>40</v>
      </c>
      <c r="AP636" s="93"/>
      <c r="AQ636" s="94" t="s">
        <v>40</v>
      </c>
      <c r="AR636" s="93"/>
    </row>
    <row r="637" spans="1:44" ht="21">
      <c r="A637" t="str">
        <f>VLOOKUP(Q637,'Rotas x Madrugada'!A:C,2,0)</f>
        <v>F</v>
      </c>
      <c r="B637" t="str">
        <f>VLOOKUP(Q637,'Rotas x Madrugada'!A:C,3,0)</f>
        <v>Dep.</v>
      </c>
      <c r="D637" s="19">
        <f t="shared" si="18"/>
        <v>46159</v>
      </c>
      <c r="E637" s="19">
        <f>IF(A637="RETIRA",Z637,VLOOKUP(Q637,'Rotas x Madrugada'!A:D,4,0))</f>
        <v>46148</v>
      </c>
      <c r="F637" s="19">
        <f>IF(A637="RETIRA",Z637,Z637+2)</f>
        <v>46159</v>
      </c>
      <c r="G637" s="19" t="str">
        <f>CONCATENATE(U637,"-",V637)</f>
        <v>INC08-TF</v>
      </c>
      <c r="H637" s="19" t="str">
        <f t="shared" ca="1" si="19"/>
        <v>URGENTE</v>
      </c>
      <c r="I637" s="46">
        <f ca="1">Z637-$B$1</f>
        <v>0</v>
      </c>
      <c r="J637" s="46">
        <f>VLOOKUP(G637,'D. Produção'!A:B,2,)</f>
        <v>2</v>
      </c>
      <c r="K637" s="95">
        <v>335164</v>
      </c>
      <c r="L637" s="96" t="s">
        <v>78</v>
      </c>
      <c r="M637" s="95">
        <v>1</v>
      </c>
      <c r="N637" s="95">
        <v>5451382</v>
      </c>
      <c r="O637" s="96" t="s">
        <v>35</v>
      </c>
      <c r="P637" s="96" t="s">
        <v>137</v>
      </c>
      <c r="Q637" s="96" t="s">
        <v>138</v>
      </c>
      <c r="R637" s="97">
        <v>0.61609999999999998</v>
      </c>
      <c r="S637" s="97">
        <v>12.321300000000001</v>
      </c>
      <c r="T637" s="95">
        <v>1</v>
      </c>
      <c r="U637" s="96" t="s">
        <v>63</v>
      </c>
      <c r="V637" s="96" t="s">
        <v>96</v>
      </c>
      <c r="W637" s="98">
        <v>683</v>
      </c>
      <c r="X637" s="98">
        <v>902</v>
      </c>
      <c r="Y637" s="99">
        <v>46150.583176157408</v>
      </c>
      <c r="Z637" s="100">
        <v>46157</v>
      </c>
      <c r="AA637" s="101"/>
      <c r="AB637" s="101"/>
      <c r="AC637" s="101"/>
      <c r="AD637" s="101"/>
      <c r="AE637" s="102" t="s">
        <v>40</v>
      </c>
      <c r="AF637" s="102" t="s">
        <v>40</v>
      </c>
      <c r="AG637" s="102" t="s">
        <v>40</v>
      </c>
      <c r="AH637" s="102" t="s">
        <v>40</v>
      </c>
      <c r="AI637" s="102" t="s">
        <v>40</v>
      </c>
      <c r="AJ637" s="102" t="s">
        <v>40</v>
      </c>
      <c r="AK637" s="102" t="s">
        <v>40</v>
      </c>
      <c r="AL637" s="101"/>
      <c r="AM637" s="101"/>
      <c r="AN637" s="102" t="s">
        <v>40</v>
      </c>
      <c r="AO637" s="102" t="s">
        <v>40</v>
      </c>
      <c r="AP637" s="102" t="s">
        <v>40</v>
      </c>
      <c r="AQ637" s="102" t="s">
        <v>40</v>
      </c>
      <c r="AR637" s="101"/>
    </row>
    <row r="638" spans="1:44" ht="21">
      <c r="A638" t="str">
        <f>VLOOKUP(Q638,'Rotas x Madrugada'!A:C,2,0)</f>
        <v>F</v>
      </c>
      <c r="B638" t="str">
        <f>VLOOKUP(Q638,'Rotas x Madrugada'!A:C,3,0)</f>
        <v>Dep.</v>
      </c>
      <c r="D638" s="19">
        <f t="shared" si="18"/>
        <v>46159</v>
      </c>
      <c r="E638" s="19">
        <f>IF(A638="RETIRA",Z638,VLOOKUP(Q638,'Rotas x Madrugada'!A:D,4,0))</f>
        <v>46148</v>
      </c>
      <c r="F638" s="19">
        <f>IF(A638="RETIRA",Z638,Z638+2)</f>
        <v>46159</v>
      </c>
      <c r="G638" s="19" t="str">
        <f>CONCATENATE(U638,"-",V638)</f>
        <v>INC08-TE12</v>
      </c>
      <c r="H638" s="19" t="str">
        <f t="shared" ca="1" si="19"/>
        <v>URGENTE</v>
      </c>
      <c r="I638" s="46">
        <f ca="1">Z638-$B$1</f>
        <v>0</v>
      </c>
      <c r="J638" s="46">
        <f>VLOOKUP(G638,'D. Produção'!A:B,2,)</f>
        <v>2</v>
      </c>
      <c r="K638" s="87">
        <v>335164</v>
      </c>
      <c r="L638" s="88" t="s">
        <v>80</v>
      </c>
      <c r="M638" s="87">
        <v>2</v>
      </c>
      <c r="N638" s="87">
        <v>5451383</v>
      </c>
      <c r="O638" s="88" t="s">
        <v>35</v>
      </c>
      <c r="P638" s="88" t="s">
        <v>137</v>
      </c>
      <c r="Q638" s="88" t="s">
        <v>138</v>
      </c>
      <c r="R638" s="89">
        <v>0.69420000000000004</v>
      </c>
      <c r="S638" s="89">
        <v>13.882999999999999</v>
      </c>
      <c r="T638" s="87">
        <v>1</v>
      </c>
      <c r="U638" s="88" t="s">
        <v>63</v>
      </c>
      <c r="V638" s="88" t="s">
        <v>120</v>
      </c>
      <c r="W638" s="90">
        <v>733</v>
      </c>
      <c r="X638" s="90">
        <v>947</v>
      </c>
      <c r="Y638" s="91">
        <v>46150.583176157408</v>
      </c>
      <c r="Z638" s="92">
        <v>46157</v>
      </c>
      <c r="AA638" s="93"/>
      <c r="AB638" s="93"/>
      <c r="AC638" s="93"/>
      <c r="AD638" s="93"/>
      <c r="AE638" s="93"/>
      <c r="AF638" s="93"/>
      <c r="AG638" s="93"/>
      <c r="AH638" s="93"/>
      <c r="AI638" s="94" t="s">
        <v>40</v>
      </c>
      <c r="AJ638" s="94" t="s">
        <v>40</v>
      </c>
      <c r="AK638" s="94" t="s">
        <v>40</v>
      </c>
      <c r="AL638" s="93"/>
      <c r="AM638" s="93"/>
      <c r="AN638" s="94" t="s">
        <v>40</v>
      </c>
      <c r="AO638" s="94" t="s">
        <v>40</v>
      </c>
      <c r="AP638" s="94" t="s">
        <v>40</v>
      </c>
      <c r="AQ638" s="94" t="s">
        <v>40</v>
      </c>
      <c r="AR638" s="93"/>
    </row>
    <row r="639" spans="1:44" ht="21">
      <c r="A639" t="str">
        <f>VLOOKUP(Q639,'Rotas x Madrugada'!A:C,2,0)</f>
        <v>F</v>
      </c>
      <c r="B639" t="str">
        <f>VLOOKUP(Q639,'Rotas x Madrugada'!A:C,3,0)</f>
        <v>Dep.</v>
      </c>
      <c r="D639" s="19">
        <f t="shared" si="18"/>
        <v>46159</v>
      </c>
      <c r="E639" s="19">
        <f>IF(A639="RETIRA",Z639,VLOOKUP(Q639,'Rotas x Madrugada'!A:D,4,0))</f>
        <v>46148</v>
      </c>
      <c r="F639" s="19">
        <f>IF(A639="RETIRA",Z639,Z639+2)</f>
        <v>46159</v>
      </c>
      <c r="G639" s="19" t="str">
        <f>CONCATENATE(U639,"-",V639)</f>
        <v>FUM08-TF</v>
      </c>
      <c r="H639" s="19" t="str">
        <f t="shared" ca="1" si="19"/>
        <v>URGENTE</v>
      </c>
      <c r="I639" s="46">
        <f ca="1">Z639-$B$1</f>
        <v>0</v>
      </c>
      <c r="J639" s="46">
        <f>VLOOKUP(G639,'D. Produção'!A:B,2,)</f>
        <v>2</v>
      </c>
      <c r="K639" s="95">
        <v>335166</v>
      </c>
      <c r="L639" s="96" t="s">
        <v>78</v>
      </c>
      <c r="M639" s="95">
        <v>1</v>
      </c>
      <c r="N639" s="95">
        <v>5455616</v>
      </c>
      <c r="O639" s="96" t="s">
        <v>35</v>
      </c>
      <c r="P639" s="96" t="s">
        <v>137</v>
      </c>
      <c r="Q639" s="96" t="s">
        <v>138</v>
      </c>
      <c r="R639" s="97">
        <v>1.5967</v>
      </c>
      <c r="S639" s="97">
        <v>31.933499999999999</v>
      </c>
      <c r="T639" s="95">
        <v>1</v>
      </c>
      <c r="U639" s="96" t="s">
        <v>254</v>
      </c>
      <c r="V639" s="96" t="s">
        <v>96</v>
      </c>
      <c r="W639" s="98">
        <v>1745</v>
      </c>
      <c r="X639" s="98">
        <v>915</v>
      </c>
      <c r="Y639" s="99">
        <v>46150.583175462962</v>
      </c>
      <c r="Z639" s="100">
        <v>46157</v>
      </c>
      <c r="AA639" s="101"/>
      <c r="AB639" s="101"/>
      <c r="AC639" s="101"/>
      <c r="AD639" s="101"/>
      <c r="AE639" s="102" t="s">
        <v>40</v>
      </c>
      <c r="AF639" s="102" t="s">
        <v>40</v>
      </c>
      <c r="AG639" s="102" t="s">
        <v>40</v>
      </c>
      <c r="AH639" s="102" t="s">
        <v>40</v>
      </c>
      <c r="AI639" s="102" t="s">
        <v>40</v>
      </c>
      <c r="AJ639" s="102" t="s">
        <v>40</v>
      </c>
      <c r="AK639" s="102" t="s">
        <v>40</v>
      </c>
      <c r="AL639" s="101"/>
      <c r="AM639" s="101"/>
      <c r="AN639" s="102" t="s">
        <v>40</v>
      </c>
      <c r="AO639" s="102" t="s">
        <v>40</v>
      </c>
      <c r="AP639" s="102" t="s">
        <v>40</v>
      </c>
      <c r="AQ639" s="102" t="s">
        <v>40</v>
      </c>
      <c r="AR639" s="101"/>
    </row>
    <row r="640" spans="1:44" ht="21">
      <c r="A640" t="str">
        <f>VLOOKUP(Q640,'Rotas x Madrugada'!A:C,2,0)</f>
        <v>F</v>
      </c>
      <c r="B640" t="str">
        <f>VLOOKUP(Q640,'Rotas x Madrugada'!A:C,3,0)</f>
        <v>Dep.</v>
      </c>
      <c r="D640" s="19">
        <f t="shared" si="18"/>
        <v>46159</v>
      </c>
      <c r="E640" s="19">
        <f>IF(A640="RETIRA",Z640,VLOOKUP(Q640,'Rotas x Madrugada'!A:D,4,0))</f>
        <v>46148</v>
      </c>
      <c r="F640" s="19">
        <f>IF(A640="RETIRA",Z640,Z640+2)</f>
        <v>46159</v>
      </c>
      <c r="G640" s="19" t="str">
        <f>CONCATENATE(U640,"-",V640)</f>
        <v>FUM08-TF</v>
      </c>
      <c r="H640" s="19" t="str">
        <f t="shared" ca="1" si="19"/>
        <v>URGENTE</v>
      </c>
      <c r="I640" s="46">
        <f ca="1">Z640-$B$1</f>
        <v>0</v>
      </c>
      <c r="J640" s="46">
        <f>VLOOKUP(G640,'D. Produção'!A:B,2,)</f>
        <v>2</v>
      </c>
      <c r="K640" s="87">
        <v>335166</v>
      </c>
      <c r="L640" s="88" t="s">
        <v>80</v>
      </c>
      <c r="M640" s="87">
        <v>2</v>
      </c>
      <c r="N640" s="87">
        <v>5455617</v>
      </c>
      <c r="O640" s="88" t="s">
        <v>35</v>
      </c>
      <c r="P640" s="88" t="s">
        <v>137</v>
      </c>
      <c r="Q640" s="88" t="s">
        <v>138</v>
      </c>
      <c r="R640" s="89">
        <v>1.8529</v>
      </c>
      <c r="S640" s="89">
        <v>37.057499999999997</v>
      </c>
      <c r="T640" s="87">
        <v>1</v>
      </c>
      <c r="U640" s="88" t="s">
        <v>254</v>
      </c>
      <c r="V640" s="88" t="s">
        <v>96</v>
      </c>
      <c r="W640" s="90">
        <v>2025</v>
      </c>
      <c r="X640" s="90">
        <v>915</v>
      </c>
      <c r="Y640" s="91">
        <v>46150.583175462962</v>
      </c>
      <c r="Z640" s="92">
        <v>46157</v>
      </c>
      <c r="AA640" s="93"/>
      <c r="AB640" s="93"/>
      <c r="AC640" s="93"/>
      <c r="AD640" s="93"/>
      <c r="AE640" s="94" t="s">
        <v>40</v>
      </c>
      <c r="AF640" s="94" t="s">
        <v>40</v>
      </c>
      <c r="AG640" s="94" t="s">
        <v>40</v>
      </c>
      <c r="AH640" s="94" t="s">
        <v>40</v>
      </c>
      <c r="AI640" s="94" t="s">
        <v>40</v>
      </c>
      <c r="AJ640" s="94" t="s">
        <v>40</v>
      </c>
      <c r="AK640" s="94" t="s">
        <v>40</v>
      </c>
      <c r="AL640" s="93"/>
      <c r="AM640" s="93"/>
      <c r="AN640" s="94" t="s">
        <v>40</v>
      </c>
      <c r="AO640" s="94" t="s">
        <v>40</v>
      </c>
      <c r="AP640" s="94" t="s">
        <v>40</v>
      </c>
      <c r="AQ640" s="94" t="s">
        <v>40</v>
      </c>
      <c r="AR640" s="93"/>
    </row>
    <row r="641" spans="1:44" ht="21">
      <c r="A641" t="str">
        <f>VLOOKUP(Q641,'Rotas x Madrugada'!A:C,2,0)</f>
        <v>F</v>
      </c>
      <c r="B641" t="str">
        <f>VLOOKUP(Q641,'Rotas x Madrugada'!A:C,3,0)</f>
        <v>Dep.</v>
      </c>
      <c r="D641" s="19">
        <f t="shared" si="18"/>
        <v>46159</v>
      </c>
      <c r="E641" s="19">
        <f>IF(A641="RETIRA",Z641,VLOOKUP(Q641,'Rotas x Madrugada'!A:D,4,0))</f>
        <v>46148</v>
      </c>
      <c r="F641" s="19">
        <f>IF(A641="RETIRA",Z641,Z641+2)</f>
        <v>46159</v>
      </c>
      <c r="G641" s="19" t="str">
        <f>CONCATENATE(U641,"-",V641)</f>
        <v>FUM08-TE12</v>
      </c>
      <c r="H641" s="19" t="str">
        <f t="shared" ca="1" si="19"/>
        <v>URGENTE</v>
      </c>
      <c r="I641" s="46">
        <f ca="1">Z641-$B$1</f>
        <v>0</v>
      </c>
      <c r="J641" s="46">
        <f>VLOOKUP(G641,'D. Produção'!A:B,2,)</f>
        <v>2</v>
      </c>
      <c r="K641" s="95">
        <v>335166</v>
      </c>
      <c r="L641" s="96" t="s">
        <v>81</v>
      </c>
      <c r="M641" s="95">
        <v>3</v>
      </c>
      <c r="N641" s="95">
        <v>5455618</v>
      </c>
      <c r="O641" s="96" t="s">
        <v>35</v>
      </c>
      <c r="P641" s="96" t="s">
        <v>137</v>
      </c>
      <c r="Q641" s="96" t="s">
        <v>138</v>
      </c>
      <c r="R641" s="97">
        <v>1.7232000000000001</v>
      </c>
      <c r="S641" s="97">
        <v>34.463999999999999</v>
      </c>
      <c r="T641" s="95">
        <v>1</v>
      </c>
      <c r="U641" s="96" t="s">
        <v>254</v>
      </c>
      <c r="V641" s="96" t="s">
        <v>120</v>
      </c>
      <c r="W641" s="98">
        <v>1795</v>
      </c>
      <c r="X641" s="98">
        <v>960</v>
      </c>
      <c r="Y641" s="99">
        <v>46150.583175462962</v>
      </c>
      <c r="Z641" s="100">
        <v>46157</v>
      </c>
      <c r="AA641" s="101"/>
      <c r="AB641" s="101"/>
      <c r="AC641" s="101"/>
      <c r="AD641" s="101"/>
      <c r="AE641" s="101"/>
      <c r="AF641" s="101"/>
      <c r="AG641" s="101"/>
      <c r="AH641" s="101"/>
      <c r="AI641" s="102" t="s">
        <v>40</v>
      </c>
      <c r="AJ641" s="102" t="s">
        <v>40</v>
      </c>
      <c r="AK641" s="102" t="s">
        <v>40</v>
      </c>
      <c r="AL641" s="101"/>
      <c r="AM641" s="101"/>
      <c r="AN641" s="102" t="s">
        <v>40</v>
      </c>
      <c r="AO641" s="102" t="s">
        <v>40</v>
      </c>
      <c r="AP641" s="102" t="s">
        <v>40</v>
      </c>
      <c r="AQ641" s="102" t="s">
        <v>40</v>
      </c>
      <c r="AR641" s="101"/>
    </row>
    <row r="642" spans="1:44" ht="21">
      <c r="A642" t="str">
        <f>VLOOKUP(Q642,'Rotas x Madrugada'!A:C,2,0)</f>
        <v>F</v>
      </c>
      <c r="B642" t="str">
        <f>VLOOKUP(Q642,'Rotas x Madrugada'!A:C,3,0)</f>
        <v>Dep.</v>
      </c>
      <c r="D642" s="19">
        <f t="shared" si="18"/>
        <v>46159</v>
      </c>
      <c r="E642" s="19">
        <f>IF(A642="RETIRA",Z642,VLOOKUP(Q642,'Rotas x Madrugada'!A:D,4,0))</f>
        <v>46148</v>
      </c>
      <c r="F642" s="19">
        <f>IF(A642="RETIRA",Z642,Z642+2)</f>
        <v>46159</v>
      </c>
      <c r="G642" s="19" t="str">
        <f>CONCATENATE(U642,"-",V642)</f>
        <v>FUM08-TE12</v>
      </c>
      <c r="H642" s="19" t="str">
        <f t="shared" ca="1" si="19"/>
        <v>URGENTE</v>
      </c>
      <c r="I642" s="46">
        <f ca="1">Z642-$B$1</f>
        <v>0</v>
      </c>
      <c r="J642" s="46">
        <f>VLOOKUP(G642,'D. Produção'!A:B,2,)</f>
        <v>2</v>
      </c>
      <c r="K642" s="87">
        <v>335166</v>
      </c>
      <c r="L642" s="88" t="s">
        <v>82</v>
      </c>
      <c r="M642" s="87">
        <v>4</v>
      </c>
      <c r="N642" s="87">
        <v>5455619</v>
      </c>
      <c r="O642" s="88" t="s">
        <v>35</v>
      </c>
      <c r="P642" s="88" t="s">
        <v>137</v>
      </c>
      <c r="Q642" s="88" t="s">
        <v>138</v>
      </c>
      <c r="R642" s="89">
        <v>1.992</v>
      </c>
      <c r="S642" s="89">
        <v>39.840000000000003</v>
      </c>
      <c r="T642" s="87">
        <v>1</v>
      </c>
      <c r="U642" s="88" t="s">
        <v>254</v>
      </c>
      <c r="V642" s="88" t="s">
        <v>120</v>
      </c>
      <c r="W642" s="90">
        <v>2075</v>
      </c>
      <c r="X642" s="90">
        <v>960</v>
      </c>
      <c r="Y642" s="91">
        <v>46150.583175462962</v>
      </c>
      <c r="Z642" s="92">
        <v>46157</v>
      </c>
      <c r="AA642" s="93"/>
      <c r="AB642" s="93"/>
      <c r="AC642" s="93"/>
      <c r="AD642" s="93"/>
      <c r="AE642" s="93"/>
      <c r="AF642" s="93"/>
      <c r="AG642" s="93"/>
      <c r="AH642" s="93"/>
      <c r="AI642" s="94" t="s">
        <v>40</v>
      </c>
      <c r="AJ642" s="94" t="s">
        <v>40</v>
      </c>
      <c r="AK642" s="94" t="s">
        <v>40</v>
      </c>
      <c r="AL642" s="93"/>
      <c r="AM642" s="93"/>
      <c r="AN642" s="94" t="s">
        <v>40</v>
      </c>
      <c r="AO642" s="94" t="s">
        <v>40</v>
      </c>
      <c r="AP642" s="94" t="s">
        <v>40</v>
      </c>
      <c r="AQ642" s="94" t="s">
        <v>40</v>
      </c>
      <c r="AR642" s="93"/>
    </row>
    <row r="643" spans="1:44" ht="21">
      <c r="A643" t="str">
        <f>VLOOKUP(Q643,'Rotas x Madrugada'!A:C,2,0)</f>
        <v>F</v>
      </c>
      <c r="B643" t="str">
        <f>VLOOKUP(Q643,'Rotas x Madrugada'!A:C,3,0)</f>
        <v>Dep.</v>
      </c>
      <c r="D643" s="19">
        <f t="shared" si="18"/>
        <v>46159</v>
      </c>
      <c r="E643" s="19">
        <f>IF(A643="RETIRA",Z643,VLOOKUP(Q643,'Rotas x Madrugada'!A:D,4,0))</f>
        <v>46148</v>
      </c>
      <c r="F643" s="19">
        <f>IF(A643="RETIRA",Z643,Z643+2)</f>
        <v>46159</v>
      </c>
      <c r="G643" s="19" t="str">
        <f>CONCATENATE(U643,"-",V643)</f>
        <v>INC08-TE16</v>
      </c>
      <c r="H643" s="19" t="str">
        <f t="shared" ca="1" si="19"/>
        <v>URGENTE</v>
      </c>
      <c r="I643" s="46">
        <f ca="1">Z643-$B$1</f>
        <v>0</v>
      </c>
      <c r="J643" s="46">
        <f>VLOOKUP(G643,'D. Produção'!A:B,2,)</f>
        <v>2</v>
      </c>
      <c r="K643" s="95">
        <v>335167</v>
      </c>
      <c r="L643" s="96" t="s">
        <v>78</v>
      </c>
      <c r="M643" s="95">
        <v>1</v>
      </c>
      <c r="N643" s="95">
        <v>5451395</v>
      </c>
      <c r="O643" s="96" t="s">
        <v>35</v>
      </c>
      <c r="P643" s="96" t="s">
        <v>137</v>
      </c>
      <c r="Q643" s="96" t="s">
        <v>138</v>
      </c>
      <c r="R643" s="97">
        <v>0.47039999999999998</v>
      </c>
      <c r="S643" s="97">
        <v>9.4079999999999995</v>
      </c>
      <c r="T643" s="95">
        <v>1</v>
      </c>
      <c r="U643" s="96" t="s">
        <v>63</v>
      </c>
      <c r="V643" s="96" t="s">
        <v>123</v>
      </c>
      <c r="W643" s="98">
        <v>800</v>
      </c>
      <c r="X643" s="98">
        <v>588</v>
      </c>
      <c r="Y643" s="99">
        <v>46150.583176886576</v>
      </c>
      <c r="Z643" s="100">
        <v>46157</v>
      </c>
      <c r="AA643" s="101"/>
      <c r="AB643" s="101"/>
      <c r="AC643" s="101"/>
      <c r="AD643" s="101"/>
      <c r="AE643" s="101"/>
      <c r="AF643" s="101"/>
      <c r="AG643" s="101"/>
      <c r="AH643" s="101"/>
      <c r="AI643" s="102" t="s">
        <v>40</v>
      </c>
      <c r="AJ643" s="102" t="s">
        <v>40</v>
      </c>
      <c r="AK643" s="102" t="s">
        <v>40</v>
      </c>
      <c r="AL643" s="101"/>
      <c r="AM643" s="101"/>
      <c r="AN643" s="102" t="s">
        <v>40</v>
      </c>
      <c r="AO643" s="102" t="s">
        <v>40</v>
      </c>
      <c r="AP643" s="102" t="s">
        <v>40</v>
      </c>
      <c r="AQ643" s="102" t="s">
        <v>40</v>
      </c>
      <c r="AR643" s="101"/>
    </row>
    <row r="644" spans="1:44" ht="21">
      <c r="A644" t="str">
        <f>VLOOKUP(Q644,'Rotas x Madrugada'!A:C,2,0)</f>
        <v>F</v>
      </c>
      <c r="B644" t="str">
        <f>VLOOKUP(Q644,'Rotas x Madrugada'!A:C,3,0)</f>
        <v>Dep.</v>
      </c>
      <c r="D644" s="19">
        <f t="shared" ref="D644:D707" si="20">IF(E644&gt;F644,E644,F644)</f>
        <v>46159</v>
      </c>
      <c r="E644" s="19">
        <f>IF(A644="RETIRA",Z644,VLOOKUP(Q644,'Rotas x Madrugada'!A:D,4,0))</f>
        <v>46148</v>
      </c>
      <c r="F644" s="19">
        <f>IF(A644="RETIRA",Z644,Z644+2)</f>
        <v>46159</v>
      </c>
      <c r="G644" s="19" t="str">
        <f>CONCATENATE(U644,"-",V644)</f>
        <v>INC08-TE16</v>
      </c>
      <c r="H644" s="19" t="str">
        <f t="shared" ca="1" si="19"/>
        <v>URGENTE</v>
      </c>
      <c r="I644" s="46">
        <f ca="1">Z644-$B$1</f>
        <v>0</v>
      </c>
      <c r="J644" s="46">
        <f>VLOOKUP(G644,'D. Produção'!A:B,2,)</f>
        <v>2</v>
      </c>
      <c r="K644" s="87">
        <v>335167</v>
      </c>
      <c r="L644" s="88" t="s">
        <v>80</v>
      </c>
      <c r="M644" s="87">
        <v>2</v>
      </c>
      <c r="N644" s="87">
        <v>5451396</v>
      </c>
      <c r="O644" s="88" t="s">
        <v>35</v>
      </c>
      <c r="P644" s="88" t="s">
        <v>137</v>
      </c>
      <c r="Q644" s="88" t="s">
        <v>138</v>
      </c>
      <c r="R644" s="89">
        <v>0.47039999999999998</v>
      </c>
      <c r="S644" s="89">
        <v>9.4079999999999995</v>
      </c>
      <c r="T644" s="87">
        <v>1</v>
      </c>
      <c r="U644" s="88" t="s">
        <v>63</v>
      </c>
      <c r="V644" s="88" t="s">
        <v>123</v>
      </c>
      <c r="W644" s="90">
        <v>800</v>
      </c>
      <c r="X644" s="90">
        <v>588</v>
      </c>
      <c r="Y644" s="91">
        <v>46150.583176886576</v>
      </c>
      <c r="Z644" s="92">
        <v>46157</v>
      </c>
      <c r="AA644" s="93"/>
      <c r="AB644" s="93"/>
      <c r="AC644" s="93"/>
      <c r="AD644" s="93"/>
      <c r="AE644" s="93"/>
      <c r="AF644" s="93"/>
      <c r="AG644" s="93"/>
      <c r="AH644" s="93"/>
      <c r="AI644" s="94" t="s">
        <v>40</v>
      </c>
      <c r="AJ644" s="94" t="s">
        <v>40</v>
      </c>
      <c r="AK644" s="94" t="s">
        <v>40</v>
      </c>
      <c r="AL644" s="93"/>
      <c r="AM644" s="93"/>
      <c r="AN644" s="94" t="s">
        <v>40</v>
      </c>
      <c r="AO644" s="94" t="s">
        <v>40</v>
      </c>
      <c r="AP644" s="94" t="s">
        <v>40</v>
      </c>
      <c r="AQ644" s="94" t="s">
        <v>40</v>
      </c>
      <c r="AR644" s="93"/>
    </row>
    <row r="645" spans="1:44" ht="21">
      <c r="A645" t="str">
        <f>VLOOKUP(Q645,'Rotas x Madrugada'!A:C,2,0)</f>
        <v>F</v>
      </c>
      <c r="B645" t="str">
        <f>VLOOKUP(Q645,'Rotas x Madrugada'!A:C,3,0)</f>
        <v>Dep.</v>
      </c>
      <c r="D645" s="19">
        <f t="shared" si="20"/>
        <v>46159</v>
      </c>
      <c r="E645" s="19">
        <f>IF(A645="RETIRA",Z645,VLOOKUP(Q645,'Rotas x Madrugada'!A:D,4,0))</f>
        <v>46148</v>
      </c>
      <c r="F645" s="19">
        <f>IF(A645="RETIRA",Z645,Z645+2)</f>
        <v>46159</v>
      </c>
      <c r="G645" s="19" t="str">
        <f>CONCATENATE(U645,"-",V645)</f>
        <v>INC08-TE16</v>
      </c>
      <c r="H645" s="19" t="str">
        <f t="shared" ref="H645:H708" ca="1" si="21">IF(I645&lt;-10,"PROBLEMA",IF(I645&lt;J645,"URGENTE",IF(I645=J645,"PRODUZIR","OK")))</f>
        <v>URGENTE</v>
      </c>
      <c r="I645" s="46">
        <f ca="1">Z645-$B$1</f>
        <v>0</v>
      </c>
      <c r="J645" s="46">
        <f>VLOOKUP(G645,'D. Produção'!A:B,2,)</f>
        <v>2</v>
      </c>
      <c r="K645" s="95">
        <v>335167</v>
      </c>
      <c r="L645" s="96" t="s">
        <v>180</v>
      </c>
      <c r="M645" s="95">
        <v>3</v>
      </c>
      <c r="N645" s="95">
        <v>5452121</v>
      </c>
      <c r="O645" s="96" t="s">
        <v>35</v>
      </c>
      <c r="P645" s="96" t="s">
        <v>137</v>
      </c>
      <c r="Q645" s="96" t="s">
        <v>138</v>
      </c>
      <c r="R645" s="97">
        <v>0.44450000000000001</v>
      </c>
      <c r="S645" s="97">
        <v>8.8905999999999992</v>
      </c>
      <c r="T645" s="95">
        <v>1</v>
      </c>
      <c r="U645" s="96" t="s">
        <v>63</v>
      </c>
      <c r="V645" s="96" t="s">
        <v>123</v>
      </c>
      <c r="W645" s="98">
        <v>756</v>
      </c>
      <c r="X645" s="98">
        <v>588</v>
      </c>
      <c r="Y645" s="99">
        <v>46150.583176886576</v>
      </c>
      <c r="Z645" s="100">
        <v>46157</v>
      </c>
      <c r="AA645" s="101"/>
      <c r="AB645" s="101"/>
      <c r="AC645" s="101"/>
      <c r="AD645" s="101"/>
      <c r="AE645" s="101"/>
      <c r="AF645" s="101"/>
      <c r="AG645" s="101"/>
      <c r="AH645" s="101"/>
      <c r="AI645" s="102" t="s">
        <v>40</v>
      </c>
      <c r="AJ645" s="102" t="s">
        <v>40</v>
      </c>
      <c r="AK645" s="102" t="s">
        <v>40</v>
      </c>
      <c r="AL645" s="101"/>
      <c r="AM645" s="101"/>
      <c r="AN645" s="102" t="s">
        <v>40</v>
      </c>
      <c r="AO645" s="102" t="s">
        <v>40</v>
      </c>
      <c r="AP645" s="102" t="s">
        <v>40</v>
      </c>
      <c r="AQ645" s="102" t="s">
        <v>40</v>
      </c>
      <c r="AR645" s="101"/>
    </row>
    <row r="646" spans="1:44" ht="21">
      <c r="A646" t="str">
        <f>VLOOKUP(Q646,'Rotas x Madrugada'!A:C,2,0)</f>
        <v>F</v>
      </c>
      <c r="B646" t="str">
        <f>VLOOKUP(Q646,'Rotas x Madrugada'!A:C,3,0)</f>
        <v>Dep.</v>
      </c>
      <c r="D646" s="19">
        <f t="shared" si="20"/>
        <v>46159</v>
      </c>
      <c r="E646" s="19">
        <f>IF(A646="RETIRA",Z646,VLOOKUP(Q646,'Rotas x Madrugada'!A:D,4,0))</f>
        <v>46148</v>
      </c>
      <c r="F646" s="19">
        <f>IF(A646="RETIRA",Z646,Z646+2)</f>
        <v>46159</v>
      </c>
      <c r="G646" s="19" t="str">
        <f>CONCATENATE(U646,"-",V646)</f>
        <v>INC08-TF</v>
      </c>
      <c r="H646" s="19" t="str">
        <f t="shared" ca="1" si="21"/>
        <v>URGENTE</v>
      </c>
      <c r="I646" s="46">
        <f ca="1">Z646-$B$1</f>
        <v>0</v>
      </c>
      <c r="J646" s="46">
        <f>VLOOKUP(G646,'D. Produção'!A:B,2,)</f>
        <v>2</v>
      </c>
      <c r="K646" s="87">
        <v>335169</v>
      </c>
      <c r="L646" s="88" t="s">
        <v>78</v>
      </c>
      <c r="M646" s="87">
        <v>1</v>
      </c>
      <c r="N646" s="87">
        <v>5451403</v>
      </c>
      <c r="O646" s="88" t="s">
        <v>35</v>
      </c>
      <c r="P646" s="88" t="s">
        <v>137</v>
      </c>
      <c r="Q646" s="88" t="s">
        <v>138</v>
      </c>
      <c r="R646" s="89">
        <v>0.40160000000000001</v>
      </c>
      <c r="S646" s="89">
        <v>8.0325000000000006</v>
      </c>
      <c r="T646" s="87">
        <v>1</v>
      </c>
      <c r="U646" s="88" t="s">
        <v>63</v>
      </c>
      <c r="V646" s="88" t="s">
        <v>96</v>
      </c>
      <c r="W646" s="90">
        <v>425</v>
      </c>
      <c r="X646" s="90">
        <v>945</v>
      </c>
      <c r="Y646" s="91">
        <v>46150.583177465276</v>
      </c>
      <c r="Z646" s="92">
        <v>46157</v>
      </c>
      <c r="AA646" s="93"/>
      <c r="AB646" s="93"/>
      <c r="AC646" s="93"/>
      <c r="AD646" s="93"/>
      <c r="AE646" s="94" t="s">
        <v>40</v>
      </c>
      <c r="AF646" s="94" t="s">
        <v>40</v>
      </c>
      <c r="AG646" s="94" t="s">
        <v>40</v>
      </c>
      <c r="AH646" s="94" t="s">
        <v>40</v>
      </c>
      <c r="AI646" s="94" t="s">
        <v>40</v>
      </c>
      <c r="AJ646" s="94" t="s">
        <v>40</v>
      </c>
      <c r="AK646" s="94" t="s">
        <v>40</v>
      </c>
      <c r="AL646" s="93"/>
      <c r="AM646" s="93"/>
      <c r="AN646" s="94" t="s">
        <v>40</v>
      </c>
      <c r="AO646" s="94" t="s">
        <v>40</v>
      </c>
      <c r="AP646" s="94" t="s">
        <v>40</v>
      </c>
      <c r="AQ646" s="94" t="s">
        <v>40</v>
      </c>
      <c r="AR646" s="93"/>
    </row>
    <row r="647" spans="1:44" ht="21">
      <c r="A647" t="str">
        <f>VLOOKUP(Q647,'Rotas x Madrugada'!A:C,2,0)</f>
        <v>F</v>
      </c>
      <c r="B647" t="str">
        <f>VLOOKUP(Q647,'Rotas x Madrugada'!A:C,3,0)</f>
        <v>Dep.</v>
      </c>
      <c r="D647" s="19">
        <f t="shared" si="20"/>
        <v>46159</v>
      </c>
      <c r="E647" s="19">
        <f>IF(A647="RETIRA",Z647,VLOOKUP(Q647,'Rotas x Madrugada'!A:D,4,0))</f>
        <v>46148</v>
      </c>
      <c r="F647" s="19">
        <f>IF(A647="RETIRA",Z647,Z647+2)</f>
        <v>46159</v>
      </c>
      <c r="G647" s="19" t="str">
        <f>CONCATENATE(U647,"-",V647)</f>
        <v>INC08-TE12</v>
      </c>
      <c r="H647" s="19" t="str">
        <f t="shared" ca="1" si="21"/>
        <v>URGENTE</v>
      </c>
      <c r="I647" s="46">
        <f ca="1">Z647-$B$1</f>
        <v>0</v>
      </c>
      <c r="J647" s="46">
        <f>VLOOKUP(G647,'D. Produção'!A:B,2,)</f>
        <v>2</v>
      </c>
      <c r="K647" s="95">
        <v>335169</v>
      </c>
      <c r="L647" s="96" t="s">
        <v>80</v>
      </c>
      <c r="M647" s="95">
        <v>2</v>
      </c>
      <c r="N647" s="95">
        <v>5451404</v>
      </c>
      <c r="O647" s="96" t="s">
        <v>35</v>
      </c>
      <c r="P647" s="96" t="s">
        <v>137</v>
      </c>
      <c r="Q647" s="96" t="s">
        <v>138</v>
      </c>
      <c r="R647" s="97">
        <v>0.47020000000000001</v>
      </c>
      <c r="S647" s="97">
        <v>9.4049999999999994</v>
      </c>
      <c r="T647" s="95">
        <v>1</v>
      </c>
      <c r="U647" s="96" t="s">
        <v>63</v>
      </c>
      <c r="V647" s="96" t="s">
        <v>120</v>
      </c>
      <c r="W647" s="98">
        <v>475</v>
      </c>
      <c r="X647" s="98">
        <v>990</v>
      </c>
      <c r="Y647" s="99">
        <v>46150.583177465276</v>
      </c>
      <c r="Z647" s="100">
        <v>46157</v>
      </c>
      <c r="AA647" s="101"/>
      <c r="AB647" s="101"/>
      <c r="AC647" s="101"/>
      <c r="AD647" s="101"/>
      <c r="AE647" s="101"/>
      <c r="AF647" s="101"/>
      <c r="AG647" s="101"/>
      <c r="AH647" s="101"/>
      <c r="AI647" s="102" t="s">
        <v>40</v>
      </c>
      <c r="AJ647" s="102" t="s">
        <v>40</v>
      </c>
      <c r="AK647" s="102" t="s">
        <v>40</v>
      </c>
      <c r="AL647" s="101"/>
      <c r="AM647" s="101"/>
      <c r="AN647" s="102" t="s">
        <v>40</v>
      </c>
      <c r="AO647" s="102" t="s">
        <v>40</v>
      </c>
      <c r="AP647" s="102" t="s">
        <v>40</v>
      </c>
      <c r="AQ647" s="102" t="s">
        <v>40</v>
      </c>
      <c r="AR647" s="101"/>
    </row>
    <row r="648" spans="1:44" ht="21">
      <c r="A648" t="str">
        <f>VLOOKUP(Q648,'Rotas x Madrugada'!A:C,2,0)</f>
        <v>F</v>
      </c>
      <c r="B648" t="str">
        <f>VLOOKUP(Q648,'Rotas x Madrugada'!A:C,3,0)</f>
        <v>Dep.</v>
      </c>
      <c r="D648" s="19">
        <f t="shared" si="20"/>
        <v>46159</v>
      </c>
      <c r="E648" s="19">
        <f>IF(A648="RETIRA",Z648,VLOOKUP(Q648,'Rotas x Madrugada'!A:D,4,0))</f>
        <v>46148</v>
      </c>
      <c r="F648" s="19">
        <f>IF(A648="RETIRA",Z648,Z648+2)</f>
        <v>46159</v>
      </c>
      <c r="G648" s="19" t="str">
        <f>CONCATENATE(U648,"-",V648)</f>
        <v>INC08-TE16</v>
      </c>
      <c r="H648" s="19" t="str">
        <f t="shared" ca="1" si="21"/>
        <v>URGENTE</v>
      </c>
      <c r="I648" s="46">
        <f ca="1">Z648-$B$1</f>
        <v>0</v>
      </c>
      <c r="J648" s="46">
        <f>VLOOKUP(G648,'D. Produção'!A:B,2,)</f>
        <v>2</v>
      </c>
      <c r="K648" s="87">
        <v>335171</v>
      </c>
      <c r="L648" s="88" t="s">
        <v>78</v>
      </c>
      <c r="M648" s="87">
        <v>1</v>
      </c>
      <c r="N648" s="87">
        <v>5451408</v>
      </c>
      <c r="O648" s="88" t="s">
        <v>35</v>
      </c>
      <c r="P648" s="88" t="s">
        <v>137</v>
      </c>
      <c r="Q648" s="88" t="s">
        <v>138</v>
      </c>
      <c r="R648" s="89">
        <v>0.37840000000000001</v>
      </c>
      <c r="S648" s="89">
        <v>7.5681000000000003</v>
      </c>
      <c r="T648" s="87">
        <v>1</v>
      </c>
      <c r="U648" s="88" t="s">
        <v>63</v>
      </c>
      <c r="V648" s="88" t="s">
        <v>123</v>
      </c>
      <c r="W648" s="90">
        <v>988</v>
      </c>
      <c r="X648" s="90">
        <v>383</v>
      </c>
      <c r="Y648" s="91">
        <v>46150.583178437497</v>
      </c>
      <c r="Z648" s="92">
        <v>46157</v>
      </c>
      <c r="AA648" s="93"/>
      <c r="AB648" s="93"/>
      <c r="AC648" s="93"/>
      <c r="AD648" s="93"/>
      <c r="AE648" s="93"/>
      <c r="AF648" s="93"/>
      <c r="AG648" s="93"/>
      <c r="AH648" s="93"/>
      <c r="AI648" s="94" t="s">
        <v>40</v>
      </c>
      <c r="AJ648" s="94" t="s">
        <v>40</v>
      </c>
      <c r="AK648" s="94" t="s">
        <v>40</v>
      </c>
      <c r="AL648" s="93"/>
      <c r="AM648" s="93"/>
      <c r="AN648" s="94" t="s">
        <v>40</v>
      </c>
      <c r="AO648" s="94" t="s">
        <v>40</v>
      </c>
      <c r="AP648" s="94" t="s">
        <v>40</v>
      </c>
      <c r="AQ648" s="94" t="s">
        <v>40</v>
      </c>
      <c r="AR648" s="93"/>
    </row>
    <row r="649" spans="1:44" ht="21">
      <c r="A649" t="str">
        <f>VLOOKUP(Q649,'Rotas x Madrugada'!A:C,2,0)</f>
        <v>F</v>
      </c>
      <c r="B649" t="str">
        <f>VLOOKUP(Q649,'Rotas x Madrugada'!A:C,3,0)</f>
        <v>Dep.</v>
      </c>
      <c r="D649" s="19">
        <f t="shared" si="20"/>
        <v>46159</v>
      </c>
      <c r="E649" s="19">
        <f>IF(A649="RETIRA",Z649,VLOOKUP(Q649,'Rotas x Madrugada'!A:D,4,0))</f>
        <v>46148</v>
      </c>
      <c r="F649" s="19">
        <f>IF(A649="RETIRA",Z649,Z649+2)</f>
        <v>46159</v>
      </c>
      <c r="G649" s="19" t="str">
        <f>CONCATENATE(U649,"-",V649)</f>
        <v>INC08-TE12</v>
      </c>
      <c r="H649" s="19" t="str">
        <f t="shared" ca="1" si="21"/>
        <v>URGENTE</v>
      </c>
      <c r="I649" s="46">
        <f ca="1">Z649-$B$1</f>
        <v>0</v>
      </c>
      <c r="J649" s="46">
        <f>VLOOKUP(G649,'D. Produção'!A:B,2,)</f>
        <v>2</v>
      </c>
      <c r="K649" s="95">
        <v>335173</v>
      </c>
      <c r="L649" s="96" t="s">
        <v>78</v>
      </c>
      <c r="M649" s="95">
        <v>1</v>
      </c>
      <c r="N649" s="95">
        <v>5451410</v>
      </c>
      <c r="O649" s="96" t="s">
        <v>35</v>
      </c>
      <c r="P649" s="96" t="s">
        <v>137</v>
      </c>
      <c r="Q649" s="96" t="s">
        <v>138</v>
      </c>
      <c r="R649" s="97">
        <v>2.0472000000000001</v>
      </c>
      <c r="S649" s="97">
        <v>40.945</v>
      </c>
      <c r="T649" s="95">
        <v>1</v>
      </c>
      <c r="U649" s="96" t="s">
        <v>63</v>
      </c>
      <c r="V649" s="96" t="s">
        <v>120</v>
      </c>
      <c r="W649" s="98">
        <v>950</v>
      </c>
      <c r="X649" s="98">
        <v>2155</v>
      </c>
      <c r="Y649" s="99">
        <v>46150.583179479167</v>
      </c>
      <c r="Z649" s="100">
        <v>46157</v>
      </c>
      <c r="AA649" s="101"/>
      <c r="AB649" s="101"/>
      <c r="AC649" s="101"/>
      <c r="AD649" s="101"/>
      <c r="AE649" s="101"/>
      <c r="AF649" s="101"/>
      <c r="AG649" s="101"/>
      <c r="AH649" s="101"/>
      <c r="AI649" s="102" t="s">
        <v>40</v>
      </c>
      <c r="AJ649" s="102" t="s">
        <v>40</v>
      </c>
      <c r="AK649" s="102" t="s">
        <v>40</v>
      </c>
      <c r="AL649" s="101"/>
      <c r="AM649" s="101"/>
      <c r="AN649" s="102" t="s">
        <v>40</v>
      </c>
      <c r="AO649" s="102" t="s">
        <v>40</v>
      </c>
      <c r="AP649" s="102" t="s">
        <v>40</v>
      </c>
      <c r="AQ649" s="102" t="s">
        <v>40</v>
      </c>
      <c r="AR649" s="101"/>
    </row>
    <row r="650" spans="1:44" ht="21">
      <c r="A650" t="str">
        <f>VLOOKUP(Q650,'Rotas x Madrugada'!A:C,2,0)</f>
        <v>F</v>
      </c>
      <c r="B650" t="str">
        <f>VLOOKUP(Q650,'Rotas x Madrugada'!A:C,3,0)</f>
        <v>Dep.</v>
      </c>
      <c r="D650" s="19">
        <f t="shared" si="20"/>
        <v>46159</v>
      </c>
      <c r="E650" s="19">
        <f>IF(A650="RETIRA",Z650,VLOOKUP(Q650,'Rotas x Madrugada'!A:D,4,0))</f>
        <v>46148</v>
      </c>
      <c r="F650" s="19">
        <f>IF(A650="RETIRA",Z650,Z650+2)</f>
        <v>46159</v>
      </c>
      <c r="G650" s="19" t="str">
        <f>CONCATENATE(U650,"-",V650)</f>
        <v>INC08-TF</v>
      </c>
      <c r="H650" s="19" t="str">
        <f t="shared" ca="1" si="21"/>
        <v>URGENTE</v>
      </c>
      <c r="I650" s="46">
        <f ca="1">Z650-$B$1</f>
        <v>0</v>
      </c>
      <c r="J650" s="46">
        <f>VLOOKUP(G650,'D. Produção'!A:B,2,)</f>
        <v>2</v>
      </c>
      <c r="K650" s="87">
        <v>335176</v>
      </c>
      <c r="L650" s="88" t="s">
        <v>78</v>
      </c>
      <c r="M650" s="87">
        <v>1</v>
      </c>
      <c r="N650" s="87">
        <v>5451446</v>
      </c>
      <c r="O650" s="88" t="s">
        <v>35</v>
      </c>
      <c r="P650" s="88" t="s">
        <v>137</v>
      </c>
      <c r="Q650" s="88" t="s">
        <v>138</v>
      </c>
      <c r="R650" s="89">
        <v>1.0425</v>
      </c>
      <c r="S650" s="89">
        <v>20.85</v>
      </c>
      <c r="T650" s="87">
        <v>1</v>
      </c>
      <c r="U650" s="88" t="s">
        <v>63</v>
      </c>
      <c r="V650" s="88" t="s">
        <v>96</v>
      </c>
      <c r="W650" s="90">
        <v>500</v>
      </c>
      <c r="X650" s="90">
        <v>2085</v>
      </c>
      <c r="Y650" s="91">
        <v>46150.583180092595</v>
      </c>
      <c r="Z650" s="92">
        <v>46157</v>
      </c>
      <c r="AA650" s="93"/>
      <c r="AB650" s="93"/>
      <c r="AC650" s="93"/>
      <c r="AD650" s="93"/>
      <c r="AE650" s="94" t="s">
        <v>40</v>
      </c>
      <c r="AF650" s="94" t="s">
        <v>40</v>
      </c>
      <c r="AG650" s="94" t="s">
        <v>40</v>
      </c>
      <c r="AH650" s="94" t="s">
        <v>40</v>
      </c>
      <c r="AI650" s="94" t="s">
        <v>40</v>
      </c>
      <c r="AJ650" s="94" t="s">
        <v>40</v>
      </c>
      <c r="AK650" s="94" t="s">
        <v>40</v>
      </c>
      <c r="AL650" s="93"/>
      <c r="AM650" s="93"/>
      <c r="AN650" s="94" t="s">
        <v>40</v>
      </c>
      <c r="AO650" s="94" t="s">
        <v>40</v>
      </c>
      <c r="AP650" s="94" t="s">
        <v>40</v>
      </c>
      <c r="AQ650" s="94" t="s">
        <v>40</v>
      </c>
      <c r="AR650" s="93"/>
    </row>
    <row r="651" spans="1:44" ht="21">
      <c r="A651" t="str">
        <f>VLOOKUP(Q651,'Rotas x Madrugada'!A:C,2,0)</f>
        <v>F</v>
      </c>
      <c r="B651" t="str">
        <f>VLOOKUP(Q651,'Rotas x Madrugada'!A:C,3,0)</f>
        <v>Dep.</v>
      </c>
      <c r="D651" s="19">
        <f t="shared" si="20"/>
        <v>46159</v>
      </c>
      <c r="E651" s="19">
        <f>IF(A651="RETIRA",Z651,VLOOKUP(Q651,'Rotas x Madrugada'!A:D,4,0))</f>
        <v>46148</v>
      </c>
      <c r="F651" s="19">
        <f>IF(A651="RETIRA",Z651,Z651+2)</f>
        <v>46159</v>
      </c>
      <c r="G651" s="19" t="str">
        <f>CONCATENATE(U651,"-",V651)</f>
        <v>INC08-TF</v>
      </c>
      <c r="H651" s="19" t="str">
        <f t="shared" ca="1" si="21"/>
        <v>URGENTE</v>
      </c>
      <c r="I651" s="46">
        <f ca="1">Z651-$B$1</f>
        <v>0</v>
      </c>
      <c r="J651" s="46">
        <f>VLOOKUP(G651,'D. Produção'!A:B,2,)</f>
        <v>2</v>
      </c>
      <c r="K651" s="95">
        <v>335176</v>
      </c>
      <c r="L651" s="96" t="s">
        <v>80</v>
      </c>
      <c r="M651" s="95">
        <v>2</v>
      </c>
      <c r="N651" s="95">
        <v>5451447</v>
      </c>
      <c r="O651" s="96" t="s">
        <v>35</v>
      </c>
      <c r="P651" s="96" t="s">
        <v>137</v>
      </c>
      <c r="Q651" s="96" t="s">
        <v>138</v>
      </c>
      <c r="R651" s="97">
        <v>1.0425</v>
      </c>
      <c r="S651" s="97">
        <v>20.85</v>
      </c>
      <c r="T651" s="95">
        <v>1</v>
      </c>
      <c r="U651" s="96" t="s">
        <v>63</v>
      </c>
      <c r="V651" s="96" t="s">
        <v>96</v>
      </c>
      <c r="W651" s="98">
        <v>500</v>
      </c>
      <c r="X651" s="98">
        <v>2085</v>
      </c>
      <c r="Y651" s="99">
        <v>46150.583180092595</v>
      </c>
      <c r="Z651" s="100">
        <v>46157</v>
      </c>
      <c r="AA651" s="101"/>
      <c r="AB651" s="101"/>
      <c r="AC651" s="101"/>
      <c r="AD651" s="101"/>
      <c r="AE651" s="102" t="s">
        <v>40</v>
      </c>
      <c r="AF651" s="102" t="s">
        <v>40</v>
      </c>
      <c r="AG651" s="102" t="s">
        <v>40</v>
      </c>
      <c r="AH651" s="102" t="s">
        <v>40</v>
      </c>
      <c r="AI651" s="102" t="s">
        <v>40</v>
      </c>
      <c r="AJ651" s="102" t="s">
        <v>40</v>
      </c>
      <c r="AK651" s="102" t="s">
        <v>40</v>
      </c>
      <c r="AL651" s="101"/>
      <c r="AM651" s="101"/>
      <c r="AN651" s="102" t="s">
        <v>40</v>
      </c>
      <c r="AO651" s="102" t="s">
        <v>40</v>
      </c>
      <c r="AP651" s="102" t="s">
        <v>40</v>
      </c>
      <c r="AQ651" s="102" t="s">
        <v>40</v>
      </c>
      <c r="AR651" s="101"/>
    </row>
    <row r="652" spans="1:44" ht="21">
      <c r="A652" t="str">
        <f>VLOOKUP(Q652,'Rotas x Madrugada'!A:C,2,0)</f>
        <v>F</v>
      </c>
      <c r="B652" t="str">
        <f>VLOOKUP(Q652,'Rotas x Madrugada'!A:C,3,0)</f>
        <v>Dep.</v>
      </c>
      <c r="D652" s="19">
        <f t="shared" si="20"/>
        <v>46159</v>
      </c>
      <c r="E652" s="19">
        <f>IF(A652="RETIRA",Z652,VLOOKUP(Q652,'Rotas x Madrugada'!A:D,4,0))</f>
        <v>46148</v>
      </c>
      <c r="F652" s="19">
        <f>IF(A652="RETIRA",Z652,Z652+2)</f>
        <v>46159</v>
      </c>
      <c r="G652" s="19" t="str">
        <f>CONCATENATE(U652,"-",V652)</f>
        <v>INC08-TE12</v>
      </c>
      <c r="H652" s="19" t="str">
        <f t="shared" ca="1" si="21"/>
        <v>URGENTE</v>
      </c>
      <c r="I652" s="46">
        <f ca="1">Z652-$B$1</f>
        <v>0</v>
      </c>
      <c r="J652" s="46">
        <f>VLOOKUP(G652,'D. Produção'!A:B,2,)</f>
        <v>2</v>
      </c>
      <c r="K652" s="87">
        <v>335176</v>
      </c>
      <c r="L652" s="88" t="s">
        <v>81</v>
      </c>
      <c r="M652" s="87">
        <v>3</v>
      </c>
      <c r="N652" s="87">
        <v>5451448</v>
      </c>
      <c r="O652" s="88" t="s">
        <v>35</v>
      </c>
      <c r="P652" s="88" t="s">
        <v>137</v>
      </c>
      <c r="Q652" s="88" t="s">
        <v>138</v>
      </c>
      <c r="R652" s="89">
        <v>1.1688000000000001</v>
      </c>
      <c r="S652" s="89">
        <v>23.375</v>
      </c>
      <c r="T652" s="87">
        <v>1</v>
      </c>
      <c r="U652" s="88" t="s">
        <v>63</v>
      </c>
      <c r="V652" s="88" t="s">
        <v>120</v>
      </c>
      <c r="W652" s="90">
        <v>550</v>
      </c>
      <c r="X652" s="90">
        <v>2125</v>
      </c>
      <c r="Y652" s="91">
        <v>46150.583180092595</v>
      </c>
      <c r="Z652" s="92">
        <v>46157</v>
      </c>
      <c r="AA652" s="93"/>
      <c r="AB652" s="93"/>
      <c r="AC652" s="93"/>
      <c r="AD652" s="93"/>
      <c r="AE652" s="93"/>
      <c r="AF652" s="93"/>
      <c r="AG652" s="93"/>
      <c r="AH652" s="93"/>
      <c r="AI652" s="94" t="s">
        <v>40</v>
      </c>
      <c r="AJ652" s="94" t="s">
        <v>40</v>
      </c>
      <c r="AK652" s="94" t="s">
        <v>40</v>
      </c>
      <c r="AL652" s="93"/>
      <c r="AM652" s="93"/>
      <c r="AN652" s="94" t="s">
        <v>40</v>
      </c>
      <c r="AO652" s="94" t="s">
        <v>40</v>
      </c>
      <c r="AP652" s="94" t="s">
        <v>40</v>
      </c>
      <c r="AQ652" s="94" t="s">
        <v>40</v>
      </c>
      <c r="AR652" s="93"/>
    </row>
    <row r="653" spans="1:44" ht="21">
      <c r="A653" t="str">
        <f>VLOOKUP(Q653,'Rotas x Madrugada'!A:C,2,0)</f>
        <v>F</v>
      </c>
      <c r="B653" t="str">
        <f>VLOOKUP(Q653,'Rotas x Madrugada'!A:C,3,0)</f>
        <v>Dep.</v>
      </c>
      <c r="D653" s="19">
        <f t="shared" si="20"/>
        <v>46159</v>
      </c>
      <c r="E653" s="19">
        <f>IF(A653="RETIRA",Z653,VLOOKUP(Q653,'Rotas x Madrugada'!A:D,4,0))</f>
        <v>46148</v>
      </c>
      <c r="F653" s="19">
        <f>IF(A653="RETIRA",Z653,Z653+2)</f>
        <v>46159</v>
      </c>
      <c r="G653" s="19" t="str">
        <f>CONCATENATE(U653,"-",V653)</f>
        <v>INC08-TE12</v>
      </c>
      <c r="H653" s="19" t="str">
        <f t="shared" ca="1" si="21"/>
        <v>URGENTE</v>
      </c>
      <c r="I653" s="46">
        <f ca="1">Z653-$B$1</f>
        <v>0</v>
      </c>
      <c r="J653" s="46">
        <f>VLOOKUP(G653,'D. Produção'!A:B,2,)</f>
        <v>2</v>
      </c>
      <c r="K653" s="95">
        <v>335176</v>
      </c>
      <c r="L653" s="96" t="s">
        <v>82</v>
      </c>
      <c r="M653" s="95">
        <v>4</v>
      </c>
      <c r="N653" s="95">
        <v>5451449</v>
      </c>
      <c r="O653" s="96" t="s">
        <v>35</v>
      </c>
      <c r="P653" s="96" t="s">
        <v>137</v>
      </c>
      <c r="Q653" s="96" t="s">
        <v>138</v>
      </c>
      <c r="R653" s="97">
        <v>1.1688000000000001</v>
      </c>
      <c r="S653" s="97">
        <v>23.375</v>
      </c>
      <c r="T653" s="95">
        <v>1</v>
      </c>
      <c r="U653" s="96" t="s">
        <v>63</v>
      </c>
      <c r="V653" s="96" t="s">
        <v>120</v>
      </c>
      <c r="W653" s="98">
        <v>550</v>
      </c>
      <c r="X653" s="98">
        <v>2125</v>
      </c>
      <c r="Y653" s="99">
        <v>46150.583180092595</v>
      </c>
      <c r="Z653" s="100">
        <v>46157</v>
      </c>
      <c r="AA653" s="101"/>
      <c r="AB653" s="101"/>
      <c r="AC653" s="101"/>
      <c r="AD653" s="101"/>
      <c r="AE653" s="101"/>
      <c r="AF653" s="101"/>
      <c r="AG653" s="101"/>
      <c r="AH653" s="101"/>
      <c r="AI653" s="102" t="s">
        <v>40</v>
      </c>
      <c r="AJ653" s="102" t="s">
        <v>40</v>
      </c>
      <c r="AK653" s="102" t="s">
        <v>40</v>
      </c>
      <c r="AL653" s="101"/>
      <c r="AM653" s="101"/>
      <c r="AN653" s="102" t="s">
        <v>40</v>
      </c>
      <c r="AO653" s="102" t="s">
        <v>40</v>
      </c>
      <c r="AP653" s="102" t="s">
        <v>40</v>
      </c>
      <c r="AQ653" s="102" t="s">
        <v>40</v>
      </c>
      <c r="AR653" s="101"/>
    </row>
    <row r="654" spans="1:44" ht="21">
      <c r="A654" t="str">
        <f>VLOOKUP(Q654,'Rotas x Madrugada'!A:C,2,0)</f>
        <v>F</v>
      </c>
      <c r="B654" t="str">
        <f>VLOOKUP(Q654,'Rotas x Madrugada'!A:C,3,0)</f>
        <v>Dep.</v>
      </c>
      <c r="D654" s="19">
        <f t="shared" si="20"/>
        <v>46159</v>
      </c>
      <c r="E654" s="19">
        <f>IF(A654="RETIRA",Z654,VLOOKUP(Q654,'Rotas x Madrugada'!A:D,4,0))</f>
        <v>46148</v>
      </c>
      <c r="F654" s="19">
        <f>IF(A654="RETIRA",Z654,Z654+2)</f>
        <v>46159</v>
      </c>
      <c r="G654" s="19" t="str">
        <f>CONCATENATE(U654,"-",V654)</f>
        <v>INC08-TF</v>
      </c>
      <c r="H654" s="19" t="str">
        <f t="shared" ca="1" si="21"/>
        <v>URGENTE</v>
      </c>
      <c r="I654" s="46">
        <f ca="1">Z654-$B$1</f>
        <v>0</v>
      </c>
      <c r="J654" s="46">
        <f>VLOOKUP(G654,'D. Produção'!A:B,2,)</f>
        <v>2</v>
      </c>
      <c r="K654" s="87">
        <v>335178</v>
      </c>
      <c r="L654" s="88" t="s">
        <v>61</v>
      </c>
      <c r="M654" s="87">
        <v>1</v>
      </c>
      <c r="N654" s="87">
        <v>5451486</v>
      </c>
      <c r="O654" s="88" t="s">
        <v>35</v>
      </c>
      <c r="P654" s="88" t="s">
        <v>137</v>
      </c>
      <c r="Q654" s="88" t="s">
        <v>138</v>
      </c>
      <c r="R654" s="89">
        <v>0.5544</v>
      </c>
      <c r="S654" s="89">
        <v>11.087999999999999</v>
      </c>
      <c r="T654" s="87">
        <v>1</v>
      </c>
      <c r="U654" s="88" t="s">
        <v>63</v>
      </c>
      <c r="V654" s="88" t="s">
        <v>96</v>
      </c>
      <c r="W654" s="90">
        <v>1980</v>
      </c>
      <c r="X654" s="90">
        <v>280</v>
      </c>
      <c r="Y654" s="91">
        <v>46150.583178935187</v>
      </c>
      <c r="Z654" s="92">
        <v>46157</v>
      </c>
      <c r="AA654" s="93"/>
      <c r="AB654" s="93"/>
      <c r="AC654" s="93"/>
      <c r="AD654" s="93"/>
      <c r="AE654" s="94" t="s">
        <v>40</v>
      </c>
      <c r="AF654" s="94" t="s">
        <v>40</v>
      </c>
      <c r="AG654" s="94" t="s">
        <v>40</v>
      </c>
      <c r="AH654" s="94" t="s">
        <v>40</v>
      </c>
      <c r="AI654" s="94" t="s">
        <v>40</v>
      </c>
      <c r="AJ654" s="94" t="s">
        <v>40</v>
      </c>
      <c r="AK654" s="94" t="s">
        <v>40</v>
      </c>
      <c r="AL654" s="93"/>
      <c r="AM654" s="93"/>
      <c r="AN654" s="94" t="s">
        <v>40</v>
      </c>
      <c r="AO654" s="94" t="s">
        <v>40</v>
      </c>
      <c r="AP654" s="94" t="s">
        <v>40</v>
      </c>
      <c r="AQ654" s="94" t="s">
        <v>40</v>
      </c>
      <c r="AR654" s="93"/>
    </row>
    <row r="655" spans="1:44" ht="21">
      <c r="A655" t="str">
        <f>VLOOKUP(Q655,'Rotas x Madrugada'!A:C,2,0)</f>
        <v>F</v>
      </c>
      <c r="B655" t="str">
        <f>VLOOKUP(Q655,'Rotas x Madrugada'!A:C,3,0)</f>
        <v>Dep.</v>
      </c>
      <c r="D655" s="19">
        <f t="shared" si="20"/>
        <v>46159</v>
      </c>
      <c r="E655" s="19">
        <f>IF(A655="RETIRA",Z655,VLOOKUP(Q655,'Rotas x Madrugada'!A:D,4,0))</f>
        <v>46148</v>
      </c>
      <c r="F655" s="19">
        <f>IF(A655="RETIRA",Z655,Z655+2)</f>
        <v>46159</v>
      </c>
      <c r="G655" s="19" t="str">
        <f>CONCATENATE(U655,"-",V655)</f>
        <v>INC08-TF</v>
      </c>
      <c r="H655" s="19" t="str">
        <f t="shared" ca="1" si="21"/>
        <v>URGENTE</v>
      </c>
      <c r="I655" s="46">
        <f ca="1">Z655-$B$1</f>
        <v>0</v>
      </c>
      <c r="J655" s="46">
        <f>VLOOKUP(G655,'D. Produção'!A:B,2,)</f>
        <v>2</v>
      </c>
      <c r="K655" s="95">
        <v>335178</v>
      </c>
      <c r="L655" s="96" t="s">
        <v>121</v>
      </c>
      <c r="M655" s="95">
        <v>2</v>
      </c>
      <c r="N655" s="95">
        <v>5451487</v>
      </c>
      <c r="O655" s="96" t="s">
        <v>35</v>
      </c>
      <c r="P655" s="96" t="s">
        <v>137</v>
      </c>
      <c r="Q655" s="96" t="s">
        <v>138</v>
      </c>
      <c r="R655" s="97">
        <v>0.5544</v>
      </c>
      <c r="S655" s="97">
        <v>11.087999999999999</v>
      </c>
      <c r="T655" s="95">
        <v>1</v>
      </c>
      <c r="U655" s="96" t="s">
        <v>63</v>
      </c>
      <c r="V655" s="96" t="s">
        <v>96</v>
      </c>
      <c r="W655" s="98">
        <v>1980</v>
      </c>
      <c r="X655" s="98">
        <v>280</v>
      </c>
      <c r="Y655" s="99">
        <v>46150.583178935187</v>
      </c>
      <c r="Z655" s="100">
        <v>46157</v>
      </c>
      <c r="AA655" s="101"/>
      <c r="AB655" s="101"/>
      <c r="AC655" s="101"/>
      <c r="AD655" s="101"/>
      <c r="AE655" s="102" t="s">
        <v>40</v>
      </c>
      <c r="AF655" s="102" t="s">
        <v>40</v>
      </c>
      <c r="AG655" s="102" t="s">
        <v>40</v>
      </c>
      <c r="AH655" s="102" t="s">
        <v>40</v>
      </c>
      <c r="AI655" s="102" t="s">
        <v>40</v>
      </c>
      <c r="AJ655" s="102" t="s">
        <v>40</v>
      </c>
      <c r="AK655" s="102" t="s">
        <v>40</v>
      </c>
      <c r="AL655" s="101"/>
      <c r="AM655" s="101"/>
      <c r="AN655" s="102" t="s">
        <v>40</v>
      </c>
      <c r="AO655" s="102" t="s">
        <v>40</v>
      </c>
      <c r="AP655" s="102" t="s">
        <v>40</v>
      </c>
      <c r="AQ655" s="102" t="s">
        <v>40</v>
      </c>
      <c r="AR655" s="101"/>
    </row>
    <row r="656" spans="1:44" ht="21">
      <c r="A656" t="str">
        <f>VLOOKUP(Q656,'Rotas x Madrugada'!A:C,2,0)</f>
        <v>F</v>
      </c>
      <c r="B656" t="str">
        <f>VLOOKUP(Q656,'Rotas x Madrugada'!A:C,3,0)</f>
        <v>Dep.</v>
      </c>
      <c r="D656" s="19">
        <f t="shared" si="20"/>
        <v>46159</v>
      </c>
      <c r="E656" s="19">
        <f>IF(A656="RETIRA",Z656,VLOOKUP(Q656,'Rotas x Madrugada'!A:D,4,0))</f>
        <v>46148</v>
      </c>
      <c r="F656" s="19">
        <f>IF(A656="RETIRA",Z656,Z656+2)</f>
        <v>46159</v>
      </c>
      <c r="G656" s="19" t="str">
        <f>CONCATENATE(U656,"-",V656)</f>
        <v>INC08-TF</v>
      </c>
      <c r="H656" s="19" t="str">
        <f t="shared" ca="1" si="21"/>
        <v>URGENTE</v>
      </c>
      <c r="I656" s="46">
        <f ca="1">Z656-$B$1</f>
        <v>0</v>
      </c>
      <c r="J656" s="46">
        <f>VLOOKUP(G656,'D. Produção'!A:B,2,)</f>
        <v>2</v>
      </c>
      <c r="K656" s="87">
        <v>335178</v>
      </c>
      <c r="L656" s="88" t="s">
        <v>143</v>
      </c>
      <c r="M656" s="87">
        <v>3</v>
      </c>
      <c r="N656" s="87">
        <v>5451488</v>
      </c>
      <c r="O656" s="88" t="s">
        <v>35</v>
      </c>
      <c r="P656" s="88" t="s">
        <v>137</v>
      </c>
      <c r="Q656" s="88" t="s">
        <v>138</v>
      </c>
      <c r="R656" s="89">
        <v>0.55579999999999996</v>
      </c>
      <c r="S656" s="89">
        <v>11.116</v>
      </c>
      <c r="T656" s="87">
        <v>1</v>
      </c>
      <c r="U656" s="88" t="s">
        <v>63</v>
      </c>
      <c r="V656" s="88" t="s">
        <v>96</v>
      </c>
      <c r="W656" s="90">
        <v>1985</v>
      </c>
      <c r="X656" s="90">
        <v>280</v>
      </c>
      <c r="Y656" s="91">
        <v>46150.583178935187</v>
      </c>
      <c r="Z656" s="92">
        <v>46157</v>
      </c>
      <c r="AA656" s="93"/>
      <c r="AB656" s="93"/>
      <c r="AC656" s="93"/>
      <c r="AD656" s="93"/>
      <c r="AE656" s="94" t="s">
        <v>40</v>
      </c>
      <c r="AF656" s="94" t="s">
        <v>40</v>
      </c>
      <c r="AG656" s="94" t="s">
        <v>40</v>
      </c>
      <c r="AH656" s="94" t="s">
        <v>40</v>
      </c>
      <c r="AI656" s="94" t="s">
        <v>40</v>
      </c>
      <c r="AJ656" s="94" t="s">
        <v>40</v>
      </c>
      <c r="AK656" s="94" t="s">
        <v>40</v>
      </c>
      <c r="AL656" s="93"/>
      <c r="AM656" s="93"/>
      <c r="AN656" s="94" t="s">
        <v>40</v>
      </c>
      <c r="AO656" s="94" t="s">
        <v>40</v>
      </c>
      <c r="AP656" s="94" t="s">
        <v>40</v>
      </c>
      <c r="AQ656" s="94" t="s">
        <v>40</v>
      </c>
      <c r="AR656" s="93"/>
    </row>
    <row r="657" spans="1:44" ht="21">
      <c r="A657" t="str">
        <f>VLOOKUP(Q657,'Rotas x Madrugada'!A:C,2,0)</f>
        <v>F</v>
      </c>
      <c r="B657" t="str">
        <f>VLOOKUP(Q657,'Rotas x Madrugada'!A:C,3,0)</f>
        <v>Dep.</v>
      </c>
      <c r="D657" s="19">
        <f t="shared" si="20"/>
        <v>46159</v>
      </c>
      <c r="E657" s="19">
        <f>IF(A657="RETIRA",Z657,VLOOKUP(Q657,'Rotas x Madrugada'!A:D,4,0))</f>
        <v>46148</v>
      </c>
      <c r="F657" s="19">
        <f>IF(A657="RETIRA",Z657,Z657+2)</f>
        <v>46159</v>
      </c>
      <c r="G657" s="19" t="str">
        <f>CONCATENATE(U657,"-",V657)</f>
        <v>INC08-TF</v>
      </c>
      <c r="H657" s="19" t="str">
        <f t="shared" ca="1" si="21"/>
        <v>URGENTE</v>
      </c>
      <c r="I657" s="46">
        <f ca="1">Z657-$B$1</f>
        <v>0</v>
      </c>
      <c r="J657" s="46">
        <f>VLOOKUP(G657,'D. Produção'!A:B,2,)</f>
        <v>2</v>
      </c>
      <c r="K657" s="95">
        <v>335178</v>
      </c>
      <c r="L657" s="96" t="s">
        <v>132</v>
      </c>
      <c r="M657" s="95">
        <v>4</v>
      </c>
      <c r="N657" s="95">
        <v>5451489</v>
      </c>
      <c r="O657" s="96" t="s">
        <v>35</v>
      </c>
      <c r="P657" s="96" t="s">
        <v>137</v>
      </c>
      <c r="Q657" s="96" t="s">
        <v>138</v>
      </c>
      <c r="R657" s="97">
        <v>0.55579999999999996</v>
      </c>
      <c r="S657" s="97">
        <v>11.116</v>
      </c>
      <c r="T657" s="95">
        <v>1</v>
      </c>
      <c r="U657" s="96" t="s">
        <v>63</v>
      </c>
      <c r="V657" s="96" t="s">
        <v>96</v>
      </c>
      <c r="W657" s="98">
        <v>1985</v>
      </c>
      <c r="X657" s="98">
        <v>280</v>
      </c>
      <c r="Y657" s="99">
        <v>46150.583178935187</v>
      </c>
      <c r="Z657" s="100">
        <v>46157</v>
      </c>
      <c r="AA657" s="101"/>
      <c r="AB657" s="101"/>
      <c r="AC657" s="101"/>
      <c r="AD657" s="101"/>
      <c r="AE657" s="102" t="s">
        <v>40</v>
      </c>
      <c r="AF657" s="102" t="s">
        <v>40</v>
      </c>
      <c r="AG657" s="102" t="s">
        <v>40</v>
      </c>
      <c r="AH657" s="102" t="s">
        <v>40</v>
      </c>
      <c r="AI657" s="102" t="s">
        <v>40</v>
      </c>
      <c r="AJ657" s="102" t="s">
        <v>40</v>
      </c>
      <c r="AK657" s="102" t="s">
        <v>40</v>
      </c>
      <c r="AL657" s="101"/>
      <c r="AM657" s="101"/>
      <c r="AN657" s="102" t="s">
        <v>40</v>
      </c>
      <c r="AO657" s="102" t="s">
        <v>40</v>
      </c>
      <c r="AP657" s="102" t="s">
        <v>40</v>
      </c>
      <c r="AQ657" s="102" t="s">
        <v>40</v>
      </c>
      <c r="AR657" s="101"/>
    </row>
    <row r="658" spans="1:44" ht="21">
      <c r="A658" t="str">
        <f>VLOOKUP(Q658,'Rotas x Madrugada'!A:C,2,0)</f>
        <v>F</v>
      </c>
      <c r="B658" t="str">
        <f>VLOOKUP(Q658,'Rotas x Madrugada'!A:C,3,0)</f>
        <v>Dep.</v>
      </c>
      <c r="D658" s="19">
        <f t="shared" si="20"/>
        <v>46159</v>
      </c>
      <c r="E658" s="19">
        <f>IF(A658="RETIRA",Z658,VLOOKUP(Q658,'Rotas x Madrugada'!A:D,4,0))</f>
        <v>46148</v>
      </c>
      <c r="F658" s="19">
        <f>IF(A658="RETIRA",Z658,Z658+2)</f>
        <v>46159</v>
      </c>
      <c r="G658" s="19" t="str">
        <f>CONCATENATE(U658,"-",V658)</f>
        <v>INC08-TF</v>
      </c>
      <c r="H658" s="19" t="str">
        <f t="shared" ca="1" si="21"/>
        <v>URGENTE</v>
      </c>
      <c r="I658" s="46">
        <f ca="1">Z658-$B$1</f>
        <v>0</v>
      </c>
      <c r="J658" s="46">
        <f>VLOOKUP(G658,'D. Produção'!A:B,2,)</f>
        <v>2</v>
      </c>
      <c r="K658" s="87">
        <v>335178</v>
      </c>
      <c r="L658" s="88" t="s">
        <v>92</v>
      </c>
      <c r="M658" s="87">
        <v>5</v>
      </c>
      <c r="N658" s="87">
        <v>5451490</v>
      </c>
      <c r="O658" s="88" t="s">
        <v>35</v>
      </c>
      <c r="P658" s="88" t="s">
        <v>137</v>
      </c>
      <c r="Q658" s="88" t="s">
        <v>138</v>
      </c>
      <c r="R658" s="89">
        <v>0.55579999999999996</v>
      </c>
      <c r="S658" s="89">
        <v>11.116</v>
      </c>
      <c r="T658" s="87">
        <v>1</v>
      </c>
      <c r="U658" s="88" t="s">
        <v>63</v>
      </c>
      <c r="V658" s="88" t="s">
        <v>96</v>
      </c>
      <c r="W658" s="90">
        <v>1985</v>
      </c>
      <c r="X658" s="90">
        <v>280</v>
      </c>
      <c r="Y658" s="91">
        <v>46150.583178935187</v>
      </c>
      <c r="Z658" s="92">
        <v>46157</v>
      </c>
      <c r="AA658" s="93"/>
      <c r="AB658" s="93"/>
      <c r="AC658" s="93"/>
      <c r="AD658" s="93"/>
      <c r="AE658" s="94" t="s">
        <v>40</v>
      </c>
      <c r="AF658" s="94" t="s">
        <v>40</v>
      </c>
      <c r="AG658" s="94" t="s">
        <v>40</v>
      </c>
      <c r="AH658" s="94" t="s">
        <v>40</v>
      </c>
      <c r="AI658" s="94" t="s">
        <v>40</v>
      </c>
      <c r="AJ658" s="94" t="s">
        <v>40</v>
      </c>
      <c r="AK658" s="94" t="s">
        <v>40</v>
      </c>
      <c r="AL658" s="93"/>
      <c r="AM658" s="93"/>
      <c r="AN658" s="94" t="s">
        <v>40</v>
      </c>
      <c r="AO658" s="94" t="s">
        <v>40</v>
      </c>
      <c r="AP658" s="94" t="s">
        <v>40</v>
      </c>
      <c r="AQ658" s="94" t="s">
        <v>40</v>
      </c>
      <c r="AR658" s="93"/>
    </row>
    <row r="659" spans="1:44" ht="21">
      <c r="A659" t="str">
        <f>VLOOKUP(Q659,'Rotas x Madrugada'!A:C,2,0)</f>
        <v>F</v>
      </c>
      <c r="B659" t="str">
        <f>VLOOKUP(Q659,'Rotas x Madrugada'!A:C,3,0)</f>
        <v>Dep.</v>
      </c>
      <c r="D659" s="19">
        <f t="shared" si="20"/>
        <v>46159</v>
      </c>
      <c r="E659" s="19">
        <f>IF(A659="RETIRA",Z659,VLOOKUP(Q659,'Rotas x Madrugada'!A:D,4,0))</f>
        <v>46148</v>
      </c>
      <c r="F659" s="19">
        <f>IF(A659="RETIRA",Z659,Z659+2)</f>
        <v>46159</v>
      </c>
      <c r="G659" s="19" t="str">
        <f>CONCATENATE(U659,"-",V659)</f>
        <v>INC08-TF</v>
      </c>
      <c r="H659" s="19" t="str">
        <f t="shared" ca="1" si="21"/>
        <v>URGENTE</v>
      </c>
      <c r="I659" s="46">
        <f ca="1">Z659-$B$1</f>
        <v>0</v>
      </c>
      <c r="J659" s="46">
        <f>VLOOKUP(G659,'D. Produção'!A:B,2,)</f>
        <v>2</v>
      </c>
      <c r="K659" s="95">
        <v>335178</v>
      </c>
      <c r="L659" s="96" t="s">
        <v>97</v>
      </c>
      <c r="M659" s="95">
        <v>6</v>
      </c>
      <c r="N659" s="95">
        <v>5451491</v>
      </c>
      <c r="O659" s="96" t="s">
        <v>35</v>
      </c>
      <c r="P659" s="96" t="s">
        <v>137</v>
      </c>
      <c r="Q659" s="96" t="s">
        <v>138</v>
      </c>
      <c r="R659" s="97">
        <v>0.55579999999999996</v>
      </c>
      <c r="S659" s="97">
        <v>11.116</v>
      </c>
      <c r="T659" s="95">
        <v>1</v>
      </c>
      <c r="U659" s="96" t="s">
        <v>63</v>
      </c>
      <c r="V659" s="96" t="s">
        <v>96</v>
      </c>
      <c r="W659" s="98">
        <v>1985</v>
      </c>
      <c r="X659" s="98">
        <v>280</v>
      </c>
      <c r="Y659" s="99">
        <v>46150.583178935187</v>
      </c>
      <c r="Z659" s="100">
        <v>46157</v>
      </c>
      <c r="AA659" s="101"/>
      <c r="AB659" s="101"/>
      <c r="AC659" s="101"/>
      <c r="AD659" s="101"/>
      <c r="AE659" s="102" t="s">
        <v>40</v>
      </c>
      <c r="AF659" s="102" t="s">
        <v>40</v>
      </c>
      <c r="AG659" s="102" t="s">
        <v>40</v>
      </c>
      <c r="AH659" s="102" t="s">
        <v>40</v>
      </c>
      <c r="AI659" s="102" t="s">
        <v>40</v>
      </c>
      <c r="AJ659" s="102" t="s">
        <v>40</v>
      </c>
      <c r="AK659" s="102" t="s">
        <v>40</v>
      </c>
      <c r="AL659" s="101"/>
      <c r="AM659" s="101"/>
      <c r="AN659" s="102" t="s">
        <v>40</v>
      </c>
      <c r="AO659" s="102" t="s">
        <v>40</v>
      </c>
      <c r="AP659" s="102" t="s">
        <v>40</v>
      </c>
      <c r="AQ659" s="102" t="s">
        <v>40</v>
      </c>
      <c r="AR659" s="101"/>
    </row>
    <row r="660" spans="1:44" ht="21">
      <c r="A660" t="str">
        <f>VLOOKUP(Q660,'Rotas x Madrugada'!A:C,2,0)</f>
        <v>F</v>
      </c>
      <c r="B660" t="str">
        <f>VLOOKUP(Q660,'Rotas x Madrugada'!A:C,3,0)</f>
        <v>Dep.</v>
      </c>
      <c r="D660" s="19">
        <f t="shared" si="20"/>
        <v>46159</v>
      </c>
      <c r="E660" s="19">
        <f>IF(A660="RETIRA",Z660,VLOOKUP(Q660,'Rotas x Madrugada'!A:D,4,0))</f>
        <v>46148</v>
      </c>
      <c r="F660" s="19">
        <f>IF(A660="RETIRA",Z660,Z660+2)</f>
        <v>46159</v>
      </c>
      <c r="G660" s="19" t="str">
        <f>CONCATENATE(U660,"-",V660)</f>
        <v>INC08-TF</v>
      </c>
      <c r="H660" s="19" t="str">
        <f t="shared" ca="1" si="21"/>
        <v>URGENTE</v>
      </c>
      <c r="I660" s="46">
        <f ca="1">Z660-$B$1</f>
        <v>0</v>
      </c>
      <c r="J660" s="46">
        <f>VLOOKUP(G660,'D. Produção'!A:B,2,)</f>
        <v>2</v>
      </c>
      <c r="K660" s="87">
        <v>335178</v>
      </c>
      <c r="L660" s="88" t="s">
        <v>98</v>
      </c>
      <c r="M660" s="87">
        <v>7</v>
      </c>
      <c r="N660" s="87">
        <v>5451492</v>
      </c>
      <c r="O660" s="88" t="s">
        <v>35</v>
      </c>
      <c r="P660" s="88" t="s">
        <v>137</v>
      </c>
      <c r="Q660" s="88" t="s">
        <v>138</v>
      </c>
      <c r="R660" s="89">
        <v>0.55300000000000005</v>
      </c>
      <c r="S660" s="89">
        <v>11.06</v>
      </c>
      <c r="T660" s="87">
        <v>1</v>
      </c>
      <c r="U660" s="88" t="s">
        <v>63</v>
      </c>
      <c r="V660" s="88" t="s">
        <v>96</v>
      </c>
      <c r="W660" s="90">
        <v>1975</v>
      </c>
      <c r="X660" s="90">
        <v>280</v>
      </c>
      <c r="Y660" s="91">
        <v>46150.583178935187</v>
      </c>
      <c r="Z660" s="92">
        <v>46157</v>
      </c>
      <c r="AA660" s="93"/>
      <c r="AB660" s="93"/>
      <c r="AC660" s="93"/>
      <c r="AD660" s="93"/>
      <c r="AE660" s="94" t="s">
        <v>40</v>
      </c>
      <c r="AF660" s="94" t="s">
        <v>40</v>
      </c>
      <c r="AG660" s="94" t="s">
        <v>40</v>
      </c>
      <c r="AH660" s="94" t="s">
        <v>40</v>
      </c>
      <c r="AI660" s="94" t="s">
        <v>40</v>
      </c>
      <c r="AJ660" s="94" t="s">
        <v>40</v>
      </c>
      <c r="AK660" s="94" t="s">
        <v>40</v>
      </c>
      <c r="AL660" s="93"/>
      <c r="AM660" s="93"/>
      <c r="AN660" s="94" t="s">
        <v>40</v>
      </c>
      <c r="AO660" s="94" t="s">
        <v>40</v>
      </c>
      <c r="AP660" s="94" t="s">
        <v>40</v>
      </c>
      <c r="AQ660" s="94" t="s">
        <v>40</v>
      </c>
      <c r="AR660" s="93"/>
    </row>
    <row r="661" spans="1:44" ht="21">
      <c r="A661" t="str">
        <f>VLOOKUP(Q661,'Rotas x Madrugada'!A:C,2,0)</f>
        <v>F</v>
      </c>
      <c r="B661" t="str">
        <f>VLOOKUP(Q661,'Rotas x Madrugada'!A:C,3,0)</f>
        <v>Dep.</v>
      </c>
      <c r="D661" s="19">
        <f t="shared" si="20"/>
        <v>46159</v>
      </c>
      <c r="E661" s="19">
        <f>IF(A661="RETIRA",Z661,VLOOKUP(Q661,'Rotas x Madrugada'!A:D,4,0))</f>
        <v>46148</v>
      </c>
      <c r="F661" s="19">
        <f>IF(A661="RETIRA",Z661,Z661+2)</f>
        <v>46159</v>
      </c>
      <c r="G661" s="19" t="str">
        <f>CONCATENATE(U661,"-",V661)</f>
        <v>INC08-TF</v>
      </c>
      <c r="H661" s="19" t="str">
        <f t="shared" ca="1" si="21"/>
        <v>URGENTE</v>
      </c>
      <c r="I661" s="46">
        <f ca="1">Z661-$B$1</f>
        <v>0</v>
      </c>
      <c r="J661" s="46">
        <f>VLOOKUP(G661,'D. Produção'!A:B,2,)</f>
        <v>2</v>
      </c>
      <c r="K661" s="95">
        <v>335178</v>
      </c>
      <c r="L661" s="96" t="s">
        <v>99</v>
      </c>
      <c r="M661" s="95">
        <v>8</v>
      </c>
      <c r="N661" s="95">
        <v>5451493</v>
      </c>
      <c r="O661" s="96" t="s">
        <v>35</v>
      </c>
      <c r="P661" s="96" t="s">
        <v>137</v>
      </c>
      <c r="Q661" s="96" t="s">
        <v>138</v>
      </c>
      <c r="R661" s="97">
        <v>0.55300000000000005</v>
      </c>
      <c r="S661" s="97">
        <v>11.06</v>
      </c>
      <c r="T661" s="95">
        <v>1</v>
      </c>
      <c r="U661" s="96" t="s">
        <v>63</v>
      </c>
      <c r="V661" s="96" t="s">
        <v>96</v>
      </c>
      <c r="W661" s="98">
        <v>1975</v>
      </c>
      <c r="X661" s="98">
        <v>280</v>
      </c>
      <c r="Y661" s="99">
        <v>46150.583178935187</v>
      </c>
      <c r="Z661" s="100">
        <v>46157</v>
      </c>
      <c r="AA661" s="101"/>
      <c r="AB661" s="101"/>
      <c r="AC661" s="101"/>
      <c r="AD661" s="101"/>
      <c r="AE661" s="102" t="s">
        <v>40</v>
      </c>
      <c r="AF661" s="102" t="s">
        <v>40</v>
      </c>
      <c r="AG661" s="102" t="s">
        <v>40</v>
      </c>
      <c r="AH661" s="102" t="s">
        <v>40</v>
      </c>
      <c r="AI661" s="102" t="s">
        <v>40</v>
      </c>
      <c r="AJ661" s="102" t="s">
        <v>40</v>
      </c>
      <c r="AK661" s="102" t="s">
        <v>40</v>
      </c>
      <c r="AL661" s="101"/>
      <c r="AM661" s="101"/>
      <c r="AN661" s="102" t="s">
        <v>40</v>
      </c>
      <c r="AO661" s="102" t="s">
        <v>40</v>
      </c>
      <c r="AP661" s="102" t="s">
        <v>40</v>
      </c>
      <c r="AQ661" s="102" t="s">
        <v>40</v>
      </c>
      <c r="AR661" s="101"/>
    </row>
    <row r="662" spans="1:44" ht="21">
      <c r="A662" t="str">
        <f>VLOOKUP(Q662,'Rotas x Madrugada'!A:C,2,0)</f>
        <v>F</v>
      </c>
      <c r="B662" t="str">
        <f>VLOOKUP(Q662,'Rotas x Madrugada'!A:C,3,0)</f>
        <v>Dep.</v>
      </c>
      <c r="D662" s="19">
        <f t="shared" si="20"/>
        <v>46159</v>
      </c>
      <c r="E662" s="19">
        <f>IF(A662="RETIRA",Z662,VLOOKUP(Q662,'Rotas x Madrugada'!A:D,4,0))</f>
        <v>46148</v>
      </c>
      <c r="F662" s="19">
        <f>IF(A662="RETIRA",Z662,Z662+2)</f>
        <v>46159</v>
      </c>
      <c r="G662" s="19" t="str">
        <f>CONCATENATE(U662,"-",V662)</f>
        <v>INC08-TF</v>
      </c>
      <c r="H662" s="19" t="str">
        <f t="shared" ca="1" si="21"/>
        <v>URGENTE</v>
      </c>
      <c r="I662" s="46">
        <f ca="1">Z662-$B$1</f>
        <v>0</v>
      </c>
      <c r="J662" s="46">
        <f>VLOOKUP(G662,'D. Produção'!A:B,2,)</f>
        <v>2</v>
      </c>
      <c r="K662" s="87">
        <v>335179</v>
      </c>
      <c r="L662" s="88" t="s">
        <v>78</v>
      </c>
      <c r="M662" s="87">
        <v>1</v>
      </c>
      <c r="N662" s="87">
        <v>5451494</v>
      </c>
      <c r="O662" s="88" t="s">
        <v>35</v>
      </c>
      <c r="P662" s="88" t="s">
        <v>137</v>
      </c>
      <c r="Q662" s="88" t="s">
        <v>138</v>
      </c>
      <c r="R662" s="89">
        <v>0.63700000000000001</v>
      </c>
      <c r="S662" s="89">
        <v>12.74</v>
      </c>
      <c r="T662" s="87">
        <v>1</v>
      </c>
      <c r="U662" s="88" t="s">
        <v>63</v>
      </c>
      <c r="V662" s="88" t="s">
        <v>96</v>
      </c>
      <c r="W662" s="90">
        <v>700</v>
      </c>
      <c r="X662" s="90">
        <v>910</v>
      </c>
      <c r="Y662" s="91">
        <v>46150.583180671296</v>
      </c>
      <c r="Z662" s="92">
        <v>46157</v>
      </c>
      <c r="AA662" s="93"/>
      <c r="AB662" s="93"/>
      <c r="AC662" s="93"/>
      <c r="AD662" s="93"/>
      <c r="AE662" s="94" t="s">
        <v>40</v>
      </c>
      <c r="AF662" s="94" t="s">
        <v>40</v>
      </c>
      <c r="AG662" s="94" t="s">
        <v>40</v>
      </c>
      <c r="AH662" s="94" t="s">
        <v>40</v>
      </c>
      <c r="AI662" s="94" t="s">
        <v>40</v>
      </c>
      <c r="AJ662" s="94" t="s">
        <v>40</v>
      </c>
      <c r="AK662" s="94" t="s">
        <v>40</v>
      </c>
      <c r="AL662" s="93"/>
      <c r="AM662" s="93"/>
      <c r="AN662" s="94" t="s">
        <v>40</v>
      </c>
      <c r="AO662" s="94" t="s">
        <v>40</v>
      </c>
      <c r="AP662" s="94" t="s">
        <v>40</v>
      </c>
      <c r="AQ662" s="94" t="s">
        <v>40</v>
      </c>
      <c r="AR662" s="93"/>
    </row>
    <row r="663" spans="1:44" ht="21">
      <c r="A663" t="str">
        <f>VLOOKUP(Q663,'Rotas x Madrugada'!A:C,2,0)</f>
        <v>F</v>
      </c>
      <c r="B663" t="str">
        <f>VLOOKUP(Q663,'Rotas x Madrugada'!A:C,3,0)</f>
        <v>Dep.</v>
      </c>
      <c r="D663" s="19">
        <f t="shared" si="20"/>
        <v>46159</v>
      </c>
      <c r="E663" s="19">
        <f>IF(A663="RETIRA",Z663,VLOOKUP(Q663,'Rotas x Madrugada'!A:D,4,0))</f>
        <v>46148</v>
      </c>
      <c r="F663" s="19">
        <f>IF(A663="RETIRA",Z663,Z663+2)</f>
        <v>46159</v>
      </c>
      <c r="G663" s="19" t="str">
        <f>CONCATENATE(U663,"-",V663)</f>
        <v>INC08-TE12</v>
      </c>
      <c r="H663" s="19" t="str">
        <f t="shared" ca="1" si="21"/>
        <v>URGENTE</v>
      </c>
      <c r="I663" s="46">
        <f ca="1">Z663-$B$1</f>
        <v>0</v>
      </c>
      <c r="J663" s="46">
        <f>VLOOKUP(G663,'D. Produção'!A:B,2,)</f>
        <v>2</v>
      </c>
      <c r="K663" s="95">
        <v>335179</v>
      </c>
      <c r="L663" s="96" t="s">
        <v>80</v>
      </c>
      <c r="M663" s="95">
        <v>2</v>
      </c>
      <c r="N663" s="95">
        <v>5451495</v>
      </c>
      <c r="O663" s="96" t="s">
        <v>35</v>
      </c>
      <c r="P663" s="96" t="s">
        <v>137</v>
      </c>
      <c r="Q663" s="96" t="s">
        <v>138</v>
      </c>
      <c r="R663" s="97">
        <v>0.71619999999999995</v>
      </c>
      <c r="S663" s="97">
        <v>14.324999999999999</v>
      </c>
      <c r="T663" s="95">
        <v>1</v>
      </c>
      <c r="U663" s="96" t="s">
        <v>63</v>
      </c>
      <c r="V663" s="96" t="s">
        <v>120</v>
      </c>
      <c r="W663" s="98">
        <v>750</v>
      </c>
      <c r="X663" s="98">
        <v>955</v>
      </c>
      <c r="Y663" s="99">
        <v>46150.583180671296</v>
      </c>
      <c r="Z663" s="100">
        <v>46157</v>
      </c>
      <c r="AA663" s="101"/>
      <c r="AB663" s="101"/>
      <c r="AC663" s="101"/>
      <c r="AD663" s="101"/>
      <c r="AE663" s="101"/>
      <c r="AF663" s="101"/>
      <c r="AG663" s="101"/>
      <c r="AH663" s="101"/>
      <c r="AI663" s="102" t="s">
        <v>40</v>
      </c>
      <c r="AJ663" s="102" t="s">
        <v>40</v>
      </c>
      <c r="AK663" s="102" t="s">
        <v>40</v>
      </c>
      <c r="AL663" s="101"/>
      <c r="AM663" s="101"/>
      <c r="AN663" s="102" t="s">
        <v>40</v>
      </c>
      <c r="AO663" s="102" t="s">
        <v>40</v>
      </c>
      <c r="AP663" s="102" t="s">
        <v>40</v>
      </c>
      <c r="AQ663" s="102" t="s">
        <v>40</v>
      </c>
      <c r="AR663" s="101"/>
    </row>
    <row r="664" spans="1:44" ht="21">
      <c r="A664" t="str">
        <f>VLOOKUP(Q664,'Rotas x Madrugada'!A:C,2,0)</f>
        <v>F</v>
      </c>
      <c r="B664" t="str">
        <f>VLOOKUP(Q664,'Rotas x Madrugada'!A:C,3,0)</f>
        <v>Dep.</v>
      </c>
      <c r="D664" s="19">
        <f t="shared" si="20"/>
        <v>46159</v>
      </c>
      <c r="E664" s="19">
        <f>IF(A664="RETIRA",Z664,VLOOKUP(Q664,'Rotas x Madrugada'!A:D,4,0))</f>
        <v>46148</v>
      </c>
      <c r="F664" s="19">
        <f>IF(A664="RETIRA",Z664,Z664+2)</f>
        <v>46159</v>
      </c>
      <c r="G664" s="19" t="str">
        <f>CONCATENATE(U664,"-",V664)</f>
        <v>INC08-TF</v>
      </c>
      <c r="H664" s="19" t="str">
        <f t="shared" ca="1" si="21"/>
        <v>URGENTE</v>
      </c>
      <c r="I664" s="46">
        <f ca="1">Z664-$B$1</f>
        <v>0</v>
      </c>
      <c r="J664" s="46">
        <f>VLOOKUP(G664,'D. Produção'!A:B,2,)</f>
        <v>2</v>
      </c>
      <c r="K664" s="87">
        <v>335182</v>
      </c>
      <c r="L664" s="88" t="s">
        <v>78</v>
      </c>
      <c r="M664" s="87">
        <v>1</v>
      </c>
      <c r="N664" s="87">
        <v>5451546</v>
      </c>
      <c r="O664" s="88" t="s">
        <v>35</v>
      </c>
      <c r="P664" s="88" t="s">
        <v>137</v>
      </c>
      <c r="Q664" s="88" t="s">
        <v>138</v>
      </c>
      <c r="R664" s="89">
        <v>0.75760000000000005</v>
      </c>
      <c r="S664" s="89">
        <v>15.152799999999999</v>
      </c>
      <c r="T664" s="87">
        <v>1</v>
      </c>
      <c r="U664" s="88" t="s">
        <v>63</v>
      </c>
      <c r="V664" s="88" t="s">
        <v>96</v>
      </c>
      <c r="W664" s="90">
        <v>403</v>
      </c>
      <c r="X664" s="90">
        <v>1880</v>
      </c>
      <c r="Y664" s="91">
        <v>46150.583181793983</v>
      </c>
      <c r="Z664" s="92">
        <v>46157</v>
      </c>
      <c r="AA664" s="93"/>
      <c r="AB664" s="93"/>
      <c r="AC664" s="93"/>
      <c r="AD664" s="93"/>
      <c r="AE664" s="94" t="s">
        <v>40</v>
      </c>
      <c r="AF664" s="94" t="s">
        <v>40</v>
      </c>
      <c r="AG664" s="94" t="s">
        <v>40</v>
      </c>
      <c r="AH664" s="94" t="s">
        <v>40</v>
      </c>
      <c r="AI664" s="94" t="s">
        <v>40</v>
      </c>
      <c r="AJ664" s="94" t="s">
        <v>40</v>
      </c>
      <c r="AK664" s="94" t="s">
        <v>40</v>
      </c>
      <c r="AL664" s="93"/>
      <c r="AM664" s="93"/>
      <c r="AN664" s="94" t="s">
        <v>40</v>
      </c>
      <c r="AO664" s="94" t="s">
        <v>40</v>
      </c>
      <c r="AP664" s="94" t="s">
        <v>40</v>
      </c>
      <c r="AQ664" s="94" t="s">
        <v>40</v>
      </c>
      <c r="AR664" s="93"/>
    </row>
    <row r="665" spans="1:44" ht="21">
      <c r="A665" t="str">
        <f>VLOOKUP(Q665,'Rotas x Madrugada'!A:C,2,0)</f>
        <v>F</v>
      </c>
      <c r="B665" t="str">
        <f>VLOOKUP(Q665,'Rotas x Madrugada'!A:C,3,0)</f>
        <v>Dep.</v>
      </c>
      <c r="D665" s="19">
        <f t="shared" si="20"/>
        <v>46159</v>
      </c>
      <c r="E665" s="19">
        <f>IF(A665="RETIRA",Z665,VLOOKUP(Q665,'Rotas x Madrugada'!A:D,4,0))</f>
        <v>46148</v>
      </c>
      <c r="F665" s="19">
        <f>IF(A665="RETIRA",Z665,Z665+2)</f>
        <v>46159</v>
      </c>
      <c r="G665" s="19" t="str">
        <f>CONCATENATE(U665,"-",V665)</f>
        <v>INC08-TE12</v>
      </c>
      <c r="H665" s="19" t="str">
        <f t="shared" ca="1" si="21"/>
        <v>URGENTE</v>
      </c>
      <c r="I665" s="46">
        <f ca="1">Z665-$B$1</f>
        <v>0</v>
      </c>
      <c r="J665" s="46">
        <f>VLOOKUP(G665,'D. Produção'!A:B,2,)</f>
        <v>2</v>
      </c>
      <c r="K665" s="95">
        <v>335182</v>
      </c>
      <c r="L665" s="96" t="s">
        <v>80</v>
      </c>
      <c r="M665" s="95">
        <v>2</v>
      </c>
      <c r="N665" s="95">
        <v>5451547</v>
      </c>
      <c r="O665" s="96" t="s">
        <v>35</v>
      </c>
      <c r="P665" s="96" t="s">
        <v>137</v>
      </c>
      <c r="Q665" s="96" t="s">
        <v>138</v>
      </c>
      <c r="R665" s="97">
        <v>1.034</v>
      </c>
      <c r="S665" s="97">
        <v>20.68</v>
      </c>
      <c r="T665" s="95">
        <v>1</v>
      </c>
      <c r="U665" s="96" t="s">
        <v>63</v>
      </c>
      <c r="V665" s="96" t="s">
        <v>120</v>
      </c>
      <c r="W665" s="98">
        <v>550</v>
      </c>
      <c r="X665" s="98">
        <v>1880</v>
      </c>
      <c r="Y665" s="99">
        <v>46150.583181793983</v>
      </c>
      <c r="Z665" s="100">
        <v>46157</v>
      </c>
      <c r="AA665" s="101"/>
      <c r="AB665" s="101"/>
      <c r="AC665" s="101"/>
      <c r="AD665" s="101"/>
      <c r="AE665" s="101"/>
      <c r="AF665" s="101"/>
      <c r="AG665" s="101"/>
      <c r="AH665" s="101"/>
      <c r="AI665" s="102" t="s">
        <v>40</v>
      </c>
      <c r="AJ665" s="102" t="s">
        <v>40</v>
      </c>
      <c r="AK665" s="102" t="s">
        <v>40</v>
      </c>
      <c r="AL665" s="101"/>
      <c r="AM665" s="101"/>
      <c r="AN665" s="102" t="s">
        <v>40</v>
      </c>
      <c r="AO665" s="102" t="s">
        <v>40</v>
      </c>
      <c r="AP665" s="102" t="s">
        <v>40</v>
      </c>
      <c r="AQ665" s="102" t="s">
        <v>40</v>
      </c>
      <c r="AR665" s="101"/>
    </row>
    <row r="666" spans="1:44" ht="21">
      <c r="A666" t="str">
        <f>VLOOKUP(Q666,'Rotas x Madrugada'!A:C,2,0)</f>
        <v>F</v>
      </c>
      <c r="B666" t="str">
        <f>VLOOKUP(Q666,'Rotas x Madrugada'!A:C,3,0)</f>
        <v>Dep.</v>
      </c>
      <c r="D666" s="19">
        <f t="shared" si="20"/>
        <v>46159</v>
      </c>
      <c r="E666" s="19">
        <f>IF(A666="RETIRA",Z666,VLOOKUP(Q666,'Rotas x Madrugada'!A:D,4,0))</f>
        <v>46148</v>
      </c>
      <c r="F666" s="19">
        <f>IF(A666="RETIRA",Z666,Z666+2)</f>
        <v>46159</v>
      </c>
      <c r="G666" s="19" t="str">
        <f>CONCATENATE(U666,"-",V666)</f>
        <v>INC08-TF</v>
      </c>
      <c r="H666" s="19" t="str">
        <f t="shared" ca="1" si="21"/>
        <v>URGENTE</v>
      </c>
      <c r="I666" s="46">
        <f ca="1">Z666-$B$1</f>
        <v>0</v>
      </c>
      <c r="J666" s="46">
        <f>VLOOKUP(G666,'D. Produção'!A:B,2,)</f>
        <v>2</v>
      </c>
      <c r="K666" s="87">
        <v>335183</v>
      </c>
      <c r="L666" s="88" t="s">
        <v>78</v>
      </c>
      <c r="M666" s="87">
        <v>1</v>
      </c>
      <c r="N666" s="87">
        <v>5451548</v>
      </c>
      <c r="O666" s="88" t="s">
        <v>35</v>
      </c>
      <c r="P666" s="88" t="s">
        <v>137</v>
      </c>
      <c r="Q666" s="88" t="s">
        <v>138</v>
      </c>
      <c r="R666" s="89">
        <v>0.622</v>
      </c>
      <c r="S666" s="89">
        <v>12.4405</v>
      </c>
      <c r="T666" s="87">
        <v>1</v>
      </c>
      <c r="U666" s="88" t="s">
        <v>63</v>
      </c>
      <c r="V666" s="88" t="s">
        <v>96</v>
      </c>
      <c r="W666" s="90">
        <v>695</v>
      </c>
      <c r="X666" s="90">
        <v>895</v>
      </c>
      <c r="Y666" s="91">
        <v>46150.583181215276</v>
      </c>
      <c r="Z666" s="92">
        <v>46157</v>
      </c>
      <c r="AA666" s="93"/>
      <c r="AB666" s="93"/>
      <c r="AC666" s="93"/>
      <c r="AD666" s="93"/>
      <c r="AE666" s="94" t="s">
        <v>40</v>
      </c>
      <c r="AF666" s="94" t="s">
        <v>40</v>
      </c>
      <c r="AG666" s="94" t="s">
        <v>40</v>
      </c>
      <c r="AH666" s="94" t="s">
        <v>40</v>
      </c>
      <c r="AI666" s="94" t="s">
        <v>40</v>
      </c>
      <c r="AJ666" s="94" t="s">
        <v>40</v>
      </c>
      <c r="AK666" s="94" t="s">
        <v>40</v>
      </c>
      <c r="AL666" s="93"/>
      <c r="AM666" s="93"/>
      <c r="AN666" s="94" t="s">
        <v>40</v>
      </c>
      <c r="AO666" s="94" t="s">
        <v>40</v>
      </c>
      <c r="AP666" s="94" t="s">
        <v>40</v>
      </c>
      <c r="AQ666" s="94" t="s">
        <v>40</v>
      </c>
      <c r="AR666" s="93"/>
    </row>
    <row r="667" spans="1:44" ht="21">
      <c r="A667" t="str">
        <f>VLOOKUP(Q667,'Rotas x Madrugada'!A:C,2,0)</f>
        <v>F</v>
      </c>
      <c r="B667" t="str">
        <f>VLOOKUP(Q667,'Rotas x Madrugada'!A:C,3,0)</f>
        <v>Dep.</v>
      </c>
      <c r="D667" s="19">
        <f t="shared" si="20"/>
        <v>46159</v>
      </c>
      <c r="E667" s="19">
        <f>IF(A667="RETIRA",Z667,VLOOKUP(Q667,'Rotas x Madrugada'!A:D,4,0))</f>
        <v>46148</v>
      </c>
      <c r="F667" s="19">
        <f>IF(A667="RETIRA",Z667,Z667+2)</f>
        <v>46159</v>
      </c>
      <c r="G667" s="19" t="str">
        <f>CONCATENATE(U667,"-",V667)</f>
        <v>INC08-TE12</v>
      </c>
      <c r="H667" s="19" t="str">
        <f t="shared" ca="1" si="21"/>
        <v>URGENTE</v>
      </c>
      <c r="I667" s="46">
        <f ca="1">Z667-$B$1</f>
        <v>0</v>
      </c>
      <c r="J667" s="46">
        <f>VLOOKUP(G667,'D. Produção'!A:B,2,)</f>
        <v>2</v>
      </c>
      <c r="K667" s="95">
        <v>335183</v>
      </c>
      <c r="L667" s="96" t="s">
        <v>80</v>
      </c>
      <c r="M667" s="95">
        <v>2</v>
      </c>
      <c r="N667" s="95">
        <v>5451549</v>
      </c>
      <c r="O667" s="96" t="s">
        <v>35</v>
      </c>
      <c r="P667" s="96" t="s">
        <v>137</v>
      </c>
      <c r="Q667" s="96" t="s">
        <v>138</v>
      </c>
      <c r="R667" s="97">
        <v>0.70030000000000003</v>
      </c>
      <c r="S667" s="97">
        <v>14.006</v>
      </c>
      <c r="T667" s="95">
        <v>1</v>
      </c>
      <c r="U667" s="96" t="s">
        <v>63</v>
      </c>
      <c r="V667" s="96" t="s">
        <v>120</v>
      </c>
      <c r="W667" s="98">
        <v>745</v>
      </c>
      <c r="X667" s="98">
        <v>940</v>
      </c>
      <c r="Y667" s="99">
        <v>46150.583181215276</v>
      </c>
      <c r="Z667" s="100">
        <v>46157</v>
      </c>
      <c r="AA667" s="101"/>
      <c r="AB667" s="101"/>
      <c r="AC667" s="101"/>
      <c r="AD667" s="101"/>
      <c r="AE667" s="101"/>
      <c r="AF667" s="101"/>
      <c r="AG667" s="101"/>
      <c r="AH667" s="101"/>
      <c r="AI667" s="102" t="s">
        <v>40</v>
      </c>
      <c r="AJ667" s="102" t="s">
        <v>40</v>
      </c>
      <c r="AK667" s="102" t="s">
        <v>40</v>
      </c>
      <c r="AL667" s="101"/>
      <c r="AM667" s="101"/>
      <c r="AN667" s="102" t="s">
        <v>40</v>
      </c>
      <c r="AO667" s="102" t="s">
        <v>40</v>
      </c>
      <c r="AP667" s="102" t="s">
        <v>40</v>
      </c>
      <c r="AQ667" s="102" t="s">
        <v>40</v>
      </c>
      <c r="AR667" s="101"/>
    </row>
    <row r="668" spans="1:44" ht="21">
      <c r="A668" t="str">
        <f>VLOOKUP(Q668,'Rotas x Madrugada'!A:C,2,0)</f>
        <v>F</v>
      </c>
      <c r="B668" t="str">
        <f>VLOOKUP(Q668,'Rotas x Madrugada'!A:C,3,0)</f>
        <v>Dep.</v>
      </c>
      <c r="D668" s="19">
        <f t="shared" si="20"/>
        <v>46159</v>
      </c>
      <c r="E668" s="19">
        <f>IF(A668="RETIRA",Z668,VLOOKUP(Q668,'Rotas x Madrugada'!A:D,4,0))</f>
        <v>46148</v>
      </c>
      <c r="F668" s="19">
        <f>IF(A668="RETIRA",Z668,Z668+2)</f>
        <v>46159</v>
      </c>
      <c r="G668" s="19" t="str">
        <f>CONCATENATE(U668,"-",V668)</f>
        <v>INC08-TE12</v>
      </c>
      <c r="H668" s="19" t="str">
        <f t="shared" ca="1" si="21"/>
        <v>URGENTE</v>
      </c>
      <c r="I668" s="46">
        <f ca="1">Z668-$B$1</f>
        <v>0</v>
      </c>
      <c r="J668" s="46">
        <f>VLOOKUP(G668,'D. Produção'!A:B,2,)</f>
        <v>2</v>
      </c>
      <c r="K668" s="87">
        <v>335184</v>
      </c>
      <c r="L668" s="88" t="s">
        <v>80</v>
      </c>
      <c r="M668" s="87">
        <v>2</v>
      </c>
      <c r="N668" s="87">
        <v>5451569</v>
      </c>
      <c r="O668" s="88" t="s">
        <v>35</v>
      </c>
      <c r="P668" s="88" t="s">
        <v>137</v>
      </c>
      <c r="Q668" s="88" t="s">
        <v>138</v>
      </c>
      <c r="R668" s="89">
        <v>1.034</v>
      </c>
      <c r="S668" s="89">
        <v>20.68</v>
      </c>
      <c r="T668" s="87">
        <v>1</v>
      </c>
      <c r="U668" s="88" t="s">
        <v>63</v>
      </c>
      <c r="V668" s="88" t="s">
        <v>120</v>
      </c>
      <c r="W668" s="90">
        <v>550</v>
      </c>
      <c r="X668" s="90">
        <v>1880</v>
      </c>
      <c r="Y668" s="91">
        <v>46150.583182291666</v>
      </c>
      <c r="Z668" s="92">
        <v>46157</v>
      </c>
      <c r="AA668" s="93"/>
      <c r="AB668" s="93"/>
      <c r="AC668" s="93"/>
      <c r="AD668" s="93"/>
      <c r="AE668" s="93"/>
      <c r="AF668" s="93"/>
      <c r="AG668" s="93"/>
      <c r="AH668" s="93"/>
      <c r="AI668" s="94" t="s">
        <v>40</v>
      </c>
      <c r="AJ668" s="94" t="s">
        <v>40</v>
      </c>
      <c r="AK668" s="94" t="s">
        <v>40</v>
      </c>
      <c r="AL668" s="93"/>
      <c r="AM668" s="93"/>
      <c r="AN668" s="94" t="s">
        <v>40</v>
      </c>
      <c r="AO668" s="94" t="s">
        <v>40</v>
      </c>
      <c r="AP668" s="94" t="s">
        <v>40</v>
      </c>
      <c r="AQ668" s="94" t="s">
        <v>40</v>
      </c>
      <c r="AR668" s="93"/>
    </row>
    <row r="669" spans="1:44">
      <c r="A669" t="str">
        <f>VLOOKUP(Q669,'Rotas x Madrugada'!A:C,2,0)</f>
        <v>X</v>
      </c>
      <c r="B669" t="str">
        <f>VLOOKUP(Q669,'Rotas x Madrugada'!A:C,3,0)</f>
        <v>Sim</v>
      </c>
      <c r="D669" s="19">
        <f t="shared" si="20"/>
        <v>46159</v>
      </c>
      <c r="E669" s="19">
        <f>IF(A669="RETIRA",Z669,VLOOKUP(Q669,'Rotas x Madrugada'!A:D,4,0))</f>
        <v>46149</v>
      </c>
      <c r="F669" s="19">
        <f>IF(A669="RETIRA",Z669,Z669+2)</f>
        <v>46159</v>
      </c>
      <c r="G669" s="19" t="str">
        <f>CONCATENATE(U669,"-",V669)</f>
        <v>INC08-TE12</v>
      </c>
      <c r="H669" s="19" t="str">
        <f t="shared" ca="1" si="21"/>
        <v>URGENTE</v>
      </c>
      <c r="I669" s="46">
        <f ca="1">Z669-$B$1</f>
        <v>0</v>
      </c>
      <c r="J669" s="46">
        <f>VLOOKUP(G669,'D. Produção'!A:B,2,)</f>
        <v>2</v>
      </c>
      <c r="K669" s="95">
        <v>335195</v>
      </c>
      <c r="L669" s="96" t="s">
        <v>78</v>
      </c>
      <c r="M669" s="95">
        <v>1</v>
      </c>
      <c r="N669" s="95">
        <v>5451626</v>
      </c>
      <c r="O669" s="96" t="s">
        <v>35</v>
      </c>
      <c r="P669" s="96" t="s">
        <v>468</v>
      </c>
      <c r="Q669" s="96" t="s">
        <v>139</v>
      </c>
      <c r="R669" s="97">
        <v>0.56759999999999999</v>
      </c>
      <c r="S669" s="97">
        <v>11.352</v>
      </c>
      <c r="T669" s="95">
        <v>1</v>
      </c>
      <c r="U669" s="96" t="s">
        <v>63</v>
      </c>
      <c r="V669" s="96" t="s">
        <v>120</v>
      </c>
      <c r="W669" s="98">
        <v>550</v>
      </c>
      <c r="X669" s="98">
        <v>1032</v>
      </c>
      <c r="Y669" s="99">
        <v>46150.600942442128</v>
      </c>
      <c r="Z669" s="100">
        <v>46157</v>
      </c>
      <c r="AA669" s="101"/>
      <c r="AB669" s="101"/>
      <c r="AC669" s="101"/>
      <c r="AD669" s="101"/>
      <c r="AE669" s="101"/>
      <c r="AF669" s="101"/>
      <c r="AG669" s="101"/>
      <c r="AH669" s="101"/>
      <c r="AI669" s="102" t="s">
        <v>40</v>
      </c>
      <c r="AJ669" s="102" t="s">
        <v>40</v>
      </c>
      <c r="AK669" s="102" t="s">
        <v>40</v>
      </c>
      <c r="AL669" s="101"/>
      <c r="AM669" s="101"/>
      <c r="AN669" s="102" t="s">
        <v>40</v>
      </c>
      <c r="AO669" s="102" t="s">
        <v>40</v>
      </c>
      <c r="AP669" s="102" t="s">
        <v>40</v>
      </c>
      <c r="AQ669" s="102" t="s">
        <v>40</v>
      </c>
      <c r="AR669" s="99">
        <v>46155.664698148146</v>
      </c>
    </row>
    <row r="670" spans="1:44" ht="21">
      <c r="A670" t="str">
        <f>VLOOKUP(Q670,'Rotas x Madrugada'!A:C,2,0)</f>
        <v>NL</v>
      </c>
      <c r="B670" t="str">
        <f>VLOOKUP(Q670,'Rotas x Madrugada'!A:C,3,0)</f>
        <v>Não</v>
      </c>
      <c r="D670" s="19">
        <f t="shared" si="20"/>
        <v>46159</v>
      </c>
      <c r="E670" s="19">
        <f>IF(A670="RETIRA",Z670,VLOOKUP(Q670,'Rotas x Madrugada'!A:D,4,0))</f>
        <v>46146</v>
      </c>
      <c r="F670" s="19">
        <f>IF(A670="RETIRA",Z670,Z670+2)</f>
        <v>46159</v>
      </c>
      <c r="G670" s="19" t="str">
        <f>CONCATENATE(U670,"-",V670)</f>
        <v>FUM08-TF</v>
      </c>
      <c r="H670" s="19" t="str">
        <f t="shared" ca="1" si="21"/>
        <v>URGENTE</v>
      </c>
      <c r="I670" s="46">
        <f ca="1">Z670-$B$1</f>
        <v>0</v>
      </c>
      <c r="J670" s="46">
        <f>VLOOKUP(G670,'D. Produção'!A:B,2,)</f>
        <v>2</v>
      </c>
      <c r="K670" s="87">
        <v>335198</v>
      </c>
      <c r="L670" s="88" t="s">
        <v>61</v>
      </c>
      <c r="M670" s="87">
        <v>1</v>
      </c>
      <c r="N670" s="87">
        <v>5451634</v>
      </c>
      <c r="O670" s="88" t="s">
        <v>35</v>
      </c>
      <c r="P670" s="88" t="s">
        <v>260</v>
      </c>
      <c r="Q670" s="88" t="s">
        <v>140</v>
      </c>
      <c r="R670" s="89">
        <v>1.5964</v>
      </c>
      <c r="S670" s="89">
        <v>31.927499999999998</v>
      </c>
      <c r="T670" s="87">
        <v>1</v>
      </c>
      <c r="U670" s="88" t="s">
        <v>254</v>
      </c>
      <c r="V670" s="88" t="s">
        <v>96</v>
      </c>
      <c r="W670" s="90">
        <v>1485</v>
      </c>
      <c r="X670" s="90">
        <v>1075</v>
      </c>
      <c r="Y670" s="91">
        <v>46150.646202349541</v>
      </c>
      <c r="Z670" s="92">
        <v>46157</v>
      </c>
      <c r="AA670" s="93"/>
      <c r="AB670" s="93"/>
      <c r="AC670" s="93"/>
      <c r="AD670" s="93"/>
      <c r="AE670" s="94" t="s">
        <v>40</v>
      </c>
      <c r="AF670" s="94" t="s">
        <v>40</v>
      </c>
      <c r="AG670" s="94" t="s">
        <v>40</v>
      </c>
      <c r="AH670" s="94" t="s">
        <v>40</v>
      </c>
      <c r="AI670" s="94" t="s">
        <v>40</v>
      </c>
      <c r="AJ670" s="94" t="s">
        <v>40</v>
      </c>
      <c r="AK670" s="94" t="s">
        <v>40</v>
      </c>
      <c r="AL670" s="93"/>
      <c r="AM670" s="93"/>
      <c r="AN670" s="94" t="s">
        <v>40</v>
      </c>
      <c r="AO670" s="94" t="s">
        <v>40</v>
      </c>
      <c r="AP670" s="94" t="s">
        <v>40</v>
      </c>
      <c r="AQ670" s="94" t="s">
        <v>40</v>
      </c>
      <c r="AR670" s="93"/>
    </row>
    <row r="671" spans="1:44" ht="21">
      <c r="A671" t="str">
        <f>VLOOKUP(Q671,'Rotas x Madrugada'!A:C,2,0)</f>
        <v>NL</v>
      </c>
      <c r="B671" t="str">
        <f>VLOOKUP(Q671,'Rotas x Madrugada'!A:C,3,0)</f>
        <v>Não</v>
      </c>
      <c r="D671" s="19">
        <f t="shared" si="20"/>
        <v>46159</v>
      </c>
      <c r="E671" s="19">
        <f>IF(A671="RETIRA",Z671,VLOOKUP(Q671,'Rotas x Madrugada'!A:D,4,0))</f>
        <v>46146</v>
      </c>
      <c r="F671" s="19">
        <f>IF(A671="RETIRA",Z671,Z671+2)</f>
        <v>46159</v>
      </c>
      <c r="G671" s="19" t="str">
        <f>CONCATENATE(U671,"-",V671)</f>
        <v>FUM08-TF</v>
      </c>
      <c r="H671" s="19" t="str">
        <f t="shared" ca="1" si="21"/>
        <v>URGENTE</v>
      </c>
      <c r="I671" s="46">
        <f ca="1">Z671-$B$1</f>
        <v>0</v>
      </c>
      <c r="J671" s="46">
        <f>VLOOKUP(G671,'D. Produção'!A:B,2,)</f>
        <v>2</v>
      </c>
      <c r="K671" s="95">
        <v>335198</v>
      </c>
      <c r="L671" s="96" t="s">
        <v>121</v>
      </c>
      <c r="M671" s="95">
        <v>2</v>
      </c>
      <c r="N671" s="95">
        <v>5451635</v>
      </c>
      <c r="O671" s="96" t="s">
        <v>35</v>
      </c>
      <c r="P671" s="96" t="s">
        <v>260</v>
      </c>
      <c r="Q671" s="96" t="s">
        <v>140</v>
      </c>
      <c r="R671" s="97">
        <v>1.6125</v>
      </c>
      <c r="S671" s="97">
        <v>32.25</v>
      </c>
      <c r="T671" s="95">
        <v>1</v>
      </c>
      <c r="U671" s="96" t="s">
        <v>254</v>
      </c>
      <c r="V671" s="96" t="s">
        <v>96</v>
      </c>
      <c r="W671" s="98">
        <v>1500</v>
      </c>
      <c r="X671" s="98">
        <v>1075</v>
      </c>
      <c r="Y671" s="99">
        <v>46150.646202349541</v>
      </c>
      <c r="Z671" s="100">
        <v>46157</v>
      </c>
      <c r="AA671" s="101"/>
      <c r="AB671" s="101"/>
      <c r="AC671" s="101"/>
      <c r="AD671" s="101"/>
      <c r="AE671" s="102" t="s">
        <v>40</v>
      </c>
      <c r="AF671" s="102" t="s">
        <v>40</v>
      </c>
      <c r="AG671" s="102" t="s">
        <v>40</v>
      </c>
      <c r="AH671" s="102" t="s">
        <v>40</v>
      </c>
      <c r="AI671" s="102" t="s">
        <v>40</v>
      </c>
      <c r="AJ671" s="102" t="s">
        <v>40</v>
      </c>
      <c r="AK671" s="102" t="s">
        <v>40</v>
      </c>
      <c r="AL671" s="101"/>
      <c r="AM671" s="101"/>
      <c r="AN671" s="102" t="s">
        <v>40</v>
      </c>
      <c r="AO671" s="102" t="s">
        <v>40</v>
      </c>
      <c r="AP671" s="102" t="s">
        <v>40</v>
      </c>
      <c r="AQ671" s="102" t="s">
        <v>40</v>
      </c>
      <c r="AR671" s="101"/>
    </row>
    <row r="672" spans="1:44" ht="21">
      <c r="A672" t="str">
        <f>VLOOKUP(Q672,'Rotas x Madrugada'!A:C,2,0)</f>
        <v>NL</v>
      </c>
      <c r="B672" t="str">
        <f>VLOOKUP(Q672,'Rotas x Madrugada'!A:C,3,0)</f>
        <v>Não</v>
      </c>
      <c r="D672" s="19">
        <f t="shared" si="20"/>
        <v>46159</v>
      </c>
      <c r="E672" s="19">
        <f>IF(A672="RETIRA",Z672,VLOOKUP(Q672,'Rotas x Madrugada'!A:D,4,0))</f>
        <v>46146</v>
      </c>
      <c r="F672" s="19">
        <f>IF(A672="RETIRA",Z672,Z672+2)</f>
        <v>46159</v>
      </c>
      <c r="G672" s="19" t="str">
        <f>CONCATENATE(U672,"-",V672)</f>
        <v>FUM08-TF</v>
      </c>
      <c r="H672" s="19" t="str">
        <f t="shared" ca="1" si="21"/>
        <v>URGENTE</v>
      </c>
      <c r="I672" s="46">
        <f ca="1">Z672-$B$1</f>
        <v>0</v>
      </c>
      <c r="J672" s="46">
        <f>VLOOKUP(G672,'D. Produção'!A:B,2,)</f>
        <v>2</v>
      </c>
      <c r="K672" s="87">
        <v>335198</v>
      </c>
      <c r="L672" s="88" t="s">
        <v>143</v>
      </c>
      <c r="M672" s="87">
        <v>3</v>
      </c>
      <c r="N672" s="87">
        <v>5451636</v>
      </c>
      <c r="O672" s="88" t="s">
        <v>35</v>
      </c>
      <c r="P672" s="88" t="s">
        <v>260</v>
      </c>
      <c r="Q672" s="88" t="s">
        <v>140</v>
      </c>
      <c r="R672" s="89">
        <v>1.7067000000000001</v>
      </c>
      <c r="S672" s="89">
        <v>34.133000000000003</v>
      </c>
      <c r="T672" s="87">
        <v>1</v>
      </c>
      <c r="U672" s="88" t="s">
        <v>254</v>
      </c>
      <c r="V672" s="88" t="s">
        <v>96</v>
      </c>
      <c r="W672" s="90">
        <v>1595</v>
      </c>
      <c r="X672" s="90">
        <v>1070</v>
      </c>
      <c r="Y672" s="91">
        <v>46150.646202349541</v>
      </c>
      <c r="Z672" s="92">
        <v>46157</v>
      </c>
      <c r="AA672" s="93"/>
      <c r="AB672" s="93"/>
      <c r="AC672" s="93"/>
      <c r="AD672" s="93"/>
      <c r="AE672" s="94" t="s">
        <v>40</v>
      </c>
      <c r="AF672" s="94" t="s">
        <v>40</v>
      </c>
      <c r="AG672" s="94" t="s">
        <v>40</v>
      </c>
      <c r="AH672" s="94" t="s">
        <v>40</v>
      </c>
      <c r="AI672" s="94" t="s">
        <v>40</v>
      </c>
      <c r="AJ672" s="94" t="s">
        <v>40</v>
      </c>
      <c r="AK672" s="94" t="s">
        <v>40</v>
      </c>
      <c r="AL672" s="93"/>
      <c r="AM672" s="93"/>
      <c r="AN672" s="94" t="s">
        <v>40</v>
      </c>
      <c r="AO672" s="94" t="s">
        <v>40</v>
      </c>
      <c r="AP672" s="94" t="s">
        <v>40</v>
      </c>
      <c r="AQ672" s="94" t="s">
        <v>40</v>
      </c>
      <c r="AR672" s="93"/>
    </row>
    <row r="673" spans="1:44" ht="21">
      <c r="A673" t="str">
        <f>VLOOKUP(Q673,'Rotas x Madrugada'!A:C,2,0)</f>
        <v>NL</v>
      </c>
      <c r="B673" t="str">
        <f>VLOOKUP(Q673,'Rotas x Madrugada'!A:C,3,0)</f>
        <v>Não</v>
      </c>
      <c r="D673" s="19">
        <f t="shared" si="20"/>
        <v>46159</v>
      </c>
      <c r="E673" s="19">
        <f>IF(A673="RETIRA",Z673,VLOOKUP(Q673,'Rotas x Madrugada'!A:D,4,0))</f>
        <v>46146</v>
      </c>
      <c r="F673" s="19">
        <f>IF(A673="RETIRA",Z673,Z673+2)</f>
        <v>46159</v>
      </c>
      <c r="G673" s="19" t="str">
        <f>CONCATENATE(U673,"-",V673)</f>
        <v>FUM08-TF</v>
      </c>
      <c r="H673" s="19" t="str">
        <f t="shared" ca="1" si="21"/>
        <v>URGENTE</v>
      </c>
      <c r="I673" s="46">
        <f ca="1">Z673-$B$1</f>
        <v>0</v>
      </c>
      <c r="J673" s="46">
        <f>VLOOKUP(G673,'D. Produção'!A:B,2,)</f>
        <v>2</v>
      </c>
      <c r="K673" s="95">
        <v>335198</v>
      </c>
      <c r="L673" s="96" t="s">
        <v>132</v>
      </c>
      <c r="M673" s="95">
        <v>4</v>
      </c>
      <c r="N673" s="95">
        <v>5451637</v>
      </c>
      <c r="O673" s="96" t="s">
        <v>35</v>
      </c>
      <c r="P673" s="96" t="s">
        <v>260</v>
      </c>
      <c r="Q673" s="96" t="s">
        <v>140</v>
      </c>
      <c r="R673" s="97">
        <v>1.72</v>
      </c>
      <c r="S673" s="97">
        <v>34.399500000000003</v>
      </c>
      <c r="T673" s="95">
        <v>1</v>
      </c>
      <c r="U673" s="96" t="s">
        <v>254</v>
      </c>
      <c r="V673" s="96" t="s">
        <v>96</v>
      </c>
      <c r="W673" s="98">
        <v>1615</v>
      </c>
      <c r="X673" s="98">
        <v>1065</v>
      </c>
      <c r="Y673" s="99">
        <v>46150.646202349541</v>
      </c>
      <c r="Z673" s="100">
        <v>46157</v>
      </c>
      <c r="AA673" s="101"/>
      <c r="AB673" s="101"/>
      <c r="AC673" s="101"/>
      <c r="AD673" s="101"/>
      <c r="AE673" s="102" t="s">
        <v>40</v>
      </c>
      <c r="AF673" s="102" t="s">
        <v>40</v>
      </c>
      <c r="AG673" s="102" t="s">
        <v>40</v>
      </c>
      <c r="AH673" s="102" t="s">
        <v>40</v>
      </c>
      <c r="AI673" s="102" t="s">
        <v>40</v>
      </c>
      <c r="AJ673" s="102" t="s">
        <v>40</v>
      </c>
      <c r="AK673" s="102" t="s">
        <v>40</v>
      </c>
      <c r="AL673" s="101"/>
      <c r="AM673" s="101"/>
      <c r="AN673" s="102" t="s">
        <v>40</v>
      </c>
      <c r="AO673" s="102" t="s">
        <v>40</v>
      </c>
      <c r="AP673" s="102" t="s">
        <v>40</v>
      </c>
      <c r="AQ673" s="102" t="s">
        <v>40</v>
      </c>
      <c r="AR673" s="101"/>
    </row>
    <row r="674" spans="1:44" ht="21">
      <c r="A674" t="str">
        <f>VLOOKUP(Q674,'Rotas x Madrugada'!A:C,2,0)</f>
        <v>NL</v>
      </c>
      <c r="B674" t="str">
        <f>VLOOKUP(Q674,'Rotas x Madrugada'!A:C,3,0)</f>
        <v>Não</v>
      </c>
      <c r="D674" s="19">
        <f t="shared" si="20"/>
        <v>46159</v>
      </c>
      <c r="E674" s="19">
        <f>IF(A674="RETIRA",Z674,VLOOKUP(Q674,'Rotas x Madrugada'!A:D,4,0))</f>
        <v>46146</v>
      </c>
      <c r="F674" s="19">
        <f>IF(A674="RETIRA",Z674,Z674+2)</f>
        <v>46159</v>
      </c>
      <c r="G674" s="19" t="str">
        <f>CONCATENATE(U674,"-",V674)</f>
        <v>FUM08-TF</v>
      </c>
      <c r="H674" s="19" t="str">
        <f t="shared" ca="1" si="21"/>
        <v>URGENTE</v>
      </c>
      <c r="I674" s="46">
        <f ca="1">Z674-$B$1</f>
        <v>0</v>
      </c>
      <c r="J674" s="46">
        <f>VLOOKUP(G674,'D. Produção'!A:B,2,)</f>
        <v>2</v>
      </c>
      <c r="K674" s="87">
        <v>335198</v>
      </c>
      <c r="L674" s="88" t="s">
        <v>92</v>
      </c>
      <c r="M674" s="87">
        <v>5</v>
      </c>
      <c r="N674" s="87">
        <v>5451638</v>
      </c>
      <c r="O674" s="88" t="s">
        <v>35</v>
      </c>
      <c r="P674" s="88" t="s">
        <v>260</v>
      </c>
      <c r="Q674" s="88" t="s">
        <v>140</v>
      </c>
      <c r="R674" s="89">
        <v>1.2038</v>
      </c>
      <c r="S674" s="89">
        <v>24.074999999999999</v>
      </c>
      <c r="T674" s="87">
        <v>1</v>
      </c>
      <c r="U674" s="88" t="s">
        <v>254</v>
      </c>
      <c r="V674" s="88" t="s">
        <v>96</v>
      </c>
      <c r="W674" s="90">
        <v>1125</v>
      </c>
      <c r="X674" s="90">
        <v>1070</v>
      </c>
      <c r="Y674" s="91">
        <v>46150.646202349541</v>
      </c>
      <c r="Z674" s="92">
        <v>46157</v>
      </c>
      <c r="AA674" s="93"/>
      <c r="AB674" s="93"/>
      <c r="AC674" s="93"/>
      <c r="AD674" s="93"/>
      <c r="AE674" s="94" t="s">
        <v>40</v>
      </c>
      <c r="AF674" s="94" t="s">
        <v>40</v>
      </c>
      <c r="AG674" s="94" t="s">
        <v>40</v>
      </c>
      <c r="AH674" s="94" t="s">
        <v>40</v>
      </c>
      <c r="AI674" s="94" t="s">
        <v>40</v>
      </c>
      <c r="AJ674" s="94" t="s">
        <v>40</v>
      </c>
      <c r="AK674" s="94" t="s">
        <v>40</v>
      </c>
      <c r="AL674" s="93"/>
      <c r="AM674" s="93"/>
      <c r="AN674" s="94" t="s">
        <v>40</v>
      </c>
      <c r="AO674" s="94" t="s">
        <v>40</v>
      </c>
      <c r="AP674" s="94" t="s">
        <v>40</v>
      </c>
      <c r="AQ674" s="94" t="s">
        <v>40</v>
      </c>
      <c r="AR674" s="93"/>
    </row>
    <row r="675" spans="1:44" ht="21">
      <c r="A675" t="str">
        <f>VLOOKUP(Q675,'Rotas x Madrugada'!A:C,2,0)</f>
        <v>NL</v>
      </c>
      <c r="B675" t="str">
        <f>VLOOKUP(Q675,'Rotas x Madrugada'!A:C,3,0)</f>
        <v>Não</v>
      </c>
      <c r="D675" s="19">
        <f t="shared" si="20"/>
        <v>46159</v>
      </c>
      <c r="E675" s="19">
        <f>IF(A675="RETIRA",Z675,VLOOKUP(Q675,'Rotas x Madrugada'!A:D,4,0))</f>
        <v>46146</v>
      </c>
      <c r="F675" s="19">
        <f>IF(A675="RETIRA",Z675,Z675+2)</f>
        <v>46159</v>
      </c>
      <c r="G675" s="19" t="str">
        <f>CONCATENATE(U675,"-",V675)</f>
        <v>FUM08-TF</v>
      </c>
      <c r="H675" s="19" t="str">
        <f t="shared" ca="1" si="21"/>
        <v>URGENTE</v>
      </c>
      <c r="I675" s="46">
        <f ca="1">Z675-$B$1</f>
        <v>0</v>
      </c>
      <c r="J675" s="46">
        <f>VLOOKUP(G675,'D. Produção'!A:B,2,)</f>
        <v>2</v>
      </c>
      <c r="K675" s="95">
        <v>335198</v>
      </c>
      <c r="L675" s="96" t="s">
        <v>97</v>
      </c>
      <c r="M675" s="95">
        <v>6</v>
      </c>
      <c r="N675" s="95">
        <v>5451639</v>
      </c>
      <c r="O675" s="96" t="s">
        <v>35</v>
      </c>
      <c r="P675" s="96" t="s">
        <v>260</v>
      </c>
      <c r="Q675" s="96" t="s">
        <v>140</v>
      </c>
      <c r="R675" s="97">
        <v>0.86140000000000005</v>
      </c>
      <c r="S675" s="97">
        <v>17.227</v>
      </c>
      <c r="T675" s="95">
        <v>1</v>
      </c>
      <c r="U675" s="96" t="s">
        <v>254</v>
      </c>
      <c r="V675" s="96" t="s">
        <v>96</v>
      </c>
      <c r="W675" s="98">
        <v>805</v>
      </c>
      <c r="X675" s="98">
        <v>1070</v>
      </c>
      <c r="Y675" s="99">
        <v>46150.646202349541</v>
      </c>
      <c r="Z675" s="100">
        <v>46157</v>
      </c>
      <c r="AA675" s="101"/>
      <c r="AB675" s="101"/>
      <c r="AC675" s="101"/>
      <c r="AD675" s="101"/>
      <c r="AE675" s="102" t="s">
        <v>40</v>
      </c>
      <c r="AF675" s="102" t="s">
        <v>40</v>
      </c>
      <c r="AG675" s="102" t="s">
        <v>40</v>
      </c>
      <c r="AH675" s="102" t="s">
        <v>40</v>
      </c>
      <c r="AI675" s="102" t="s">
        <v>40</v>
      </c>
      <c r="AJ675" s="102" t="s">
        <v>40</v>
      </c>
      <c r="AK675" s="102" t="s">
        <v>40</v>
      </c>
      <c r="AL675" s="101"/>
      <c r="AM675" s="101"/>
      <c r="AN675" s="102" t="s">
        <v>40</v>
      </c>
      <c r="AO675" s="102" t="s">
        <v>40</v>
      </c>
      <c r="AP675" s="102" t="s">
        <v>40</v>
      </c>
      <c r="AQ675" s="102" t="s">
        <v>40</v>
      </c>
      <c r="AR675" s="101"/>
    </row>
    <row r="676" spans="1:44" ht="21">
      <c r="A676" t="str">
        <f>VLOOKUP(Q676,'Rotas x Madrugada'!A:C,2,0)</f>
        <v>NL</v>
      </c>
      <c r="B676" t="str">
        <f>VLOOKUP(Q676,'Rotas x Madrugada'!A:C,3,0)</f>
        <v>Não</v>
      </c>
      <c r="D676" s="19">
        <f t="shared" si="20"/>
        <v>46159</v>
      </c>
      <c r="E676" s="19">
        <f>IF(A676="RETIRA",Z676,VLOOKUP(Q676,'Rotas x Madrugada'!A:D,4,0))</f>
        <v>46146</v>
      </c>
      <c r="F676" s="19">
        <f>IF(A676="RETIRA",Z676,Z676+2)</f>
        <v>46159</v>
      </c>
      <c r="G676" s="19" t="str">
        <f>CONCATENATE(U676,"-",V676)</f>
        <v>FUM08-TF</v>
      </c>
      <c r="H676" s="19" t="str">
        <f t="shared" ca="1" si="21"/>
        <v>URGENTE</v>
      </c>
      <c r="I676" s="46">
        <f ca="1">Z676-$B$1</f>
        <v>0</v>
      </c>
      <c r="J676" s="46">
        <f>VLOOKUP(G676,'D. Produção'!A:B,2,)</f>
        <v>2</v>
      </c>
      <c r="K676" s="87">
        <v>335198</v>
      </c>
      <c r="L676" s="88" t="s">
        <v>98</v>
      </c>
      <c r="M676" s="87">
        <v>7</v>
      </c>
      <c r="N676" s="87">
        <v>5451640</v>
      </c>
      <c r="O676" s="88" t="s">
        <v>35</v>
      </c>
      <c r="P676" s="88" t="s">
        <v>260</v>
      </c>
      <c r="Q676" s="88" t="s">
        <v>140</v>
      </c>
      <c r="R676" s="89">
        <v>0.83309999999999995</v>
      </c>
      <c r="S676" s="89">
        <v>16.662500000000001</v>
      </c>
      <c r="T676" s="87">
        <v>1</v>
      </c>
      <c r="U676" s="88" t="s">
        <v>254</v>
      </c>
      <c r="V676" s="88" t="s">
        <v>96</v>
      </c>
      <c r="W676" s="90">
        <v>775</v>
      </c>
      <c r="X676" s="90">
        <v>1075</v>
      </c>
      <c r="Y676" s="91">
        <v>46150.646202349541</v>
      </c>
      <c r="Z676" s="92">
        <v>46157</v>
      </c>
      <c r="AA676" s="93"/>
      <c r="AB676" s="93"/>
      <c r="AC676" s="93"/>
      <c r="AD676" s="93"/>
      <c r="AE676" s="94" t="s">
        <v>40</v>
      </c>
      <c r="AF676" s="94" t="s">
        <v>40</v>
      </c>
      <c r="AG676" s="94" t="s">
        <v>40</v>
      </c>
      <c r="AH676" s="94" t="s">
        <v>40</v>
      </c>
      <c r="AI676" s="94" t="s">
        <v>40</v>
      </c>
      <c r="AJ676" s="94" t="s">
        <v>40</v>
      </c>
      <c r="AK676" s="94" t="s">
        <v>40</v>
      </c>
      <c r="AL676" s="93"/>
      <c r="AM676" s="93"/>
      <c r="AN676" s="94" t="s">
        <v>40</v>
      </c>
      <c r="AO676" s="94" t="s">
        <v>40</v>
      </c>
      <c r="AP676" s="94" t="s">
        <v>40</v>
      </c>
      <c r="AQ676" s="94" t="s">
        <v>40</v>
      </c>
      <c r="AR676" s="93"/>
    </row>
    <row r="677" spans="1:44" ht="21">
      <c r="A677" t="str">
        <f>VLOOKUP(Q677,'Rotas x Madrugada'!A:C,2,0)</f>
        <v>NL</v>
      </c>
      <c r="B677" t="str">
        <f>VLOOKUP(Q677,'Rotas x Madrugada'!A:C,3,0)</f>
        <v>Não</v>
      </c>
      <c r="D677" s="19">
        <f t="shared" si="20"/>
        <v>46159</v>
      </c>
      <c r="E677" s="19">
        <f>IF(A677="RETIRA",Z677,VLOOKUP(Q677,'Rotas x Madrugada'!A:D,4,0))</f>
        <v>46146</v>
      </c>
      <c r="F677" s="19">
        <f>IF(A677="RETIRA",Z677,Z677+2)</f>
        <v>46159</v>
      </c>
      <c r="G677" s="19" t="str">
        <f>CONCATENATE(U677,"-",V677)</f>
        <v>FUM08-TF</v>
      </c>
      <c r="H677" s="19" t="str">
        <f t="shared" ca="1" si="21"/>
        <v>URGENTE</v>
      </c>
      <c r="I677" s="46">
        <f ca="1">Z677-$B$1</f>
        <v>0</v>
      </c>
      <c r="J677" s="46">
        <f>VLOOKUP(G677,'D. Produção'!A:B,2,)</f>
        <v>2</v>
      </c>
      <c r="K677" s="95">
        <v>335198</v>
      </c>
      <c r="L677" s="96" t="s">
        <v>99</v>
      </c>
      <c r="M677" s="95">
        <v>8</v>
      </c>
      <c r="N677" s="95">
        <v>5451641</v>
      </c>
      <c r="O677" s="96" t="s">
        <v>35</v>
      </c>
      <c r="P677" s="96" t="s">
        <v>260</v>
      </c>
      <c r="Q677" s="96" t="s">
        <v>140</v>
      </c>
      <c r="R677" s="97">
        <v>1.4750000000000001</v>
      </c>
      <c r="S677" s="97">
        <v>29.500499999999999</v>
      </c>
      <c r="T677" s="95">
        <v>1</v>
      </c>
      <c r="U677" s="96" t="s">
        <v>254</v>
      </c>
      <c r="V677" s="96" t="s">
        <v>96</v>
      </c>
      <c r="W677" s="98">
        <v>1385</v>
      </c>
      <c r="X677" s="98">
        <v>1065</v>
      </c>
      <c r="Y677" s="99">
        <v>46150.646202349541</v>
      </c>
      <c r="Z677" s="100">
        <v>46157</v>
      </c>
      <c r="AA677" s="101"/>
      <c r="AB677" s="101"/>
      <c r="AC677" s="101"/>
      <c r="AD677" s="101"/>
      <c r="AE677" s="102" t="s">
        <v>40</v>
      </c>
      <c r="AF677" s="102" t="s">
        <v>40</v>
      </c>
      <c r="AG677" s="102" t="s">
        <v>40</v>
      </c>
      <c r="AH677" s="102" t="s">
        <v>40</v>
      </c>
      <c r="AI677" s="102" t="s">
        <v>40</v>
      </c>
      <c r="AJ677" s="102" t="s">
        <v>40</v>
      </c>
      <c r="AK677" s="102" t="s">
        <v>40</v>
      </c>
      <c r="AL677" s="101"/>
      <c r="AM677" s="101"/>
      <c r="AN677" s="102" t="s">
        <v>40</v>
      </c>
      <c r="AO677" s="102" t="s">
        <v>40</v>
      </c>
      <c r="AP677" s="102" t="s">
        <v>40</v>
      </c>
      <c r="AQ677" s="102" t="s">
        <v>40</v>
      </c>
      <c r="AR677" s="101"/>
    </row>
    <row r="678" spans="1:44" ht="21">
      <c r="A678" t="str">
        <f>VLOOKUP(Q678,'Rotas x Madrugada'!A:C,2,0)</f>
        <v>NL</v>
      </c>
      <c r="B678" t="str">
        <f>VLOOKUP(Q678,'Rotas x Madrugada'!A:C,3,0)</f>
        <v>Não</v>
      </c>
      <c r="D678" s="19">
        <f t="shared" si="20"/>
        <v>46159</v>
      </c>
      <c r="E678" s="19">
        <f>IF(A678="RETIRA",Z678,VLOOKUP(Q678,'Rotas x Madrugada'!A:D,4,0))</f>
        <v>46146</v>
      </c>
      <c r="F678" s="19">
        <f>IF(A678="RETIRA",Z678,Z678+2)</f>
        <v>46159</v>
      </c>
      <c r="G678" s="19" t="str">
        <f>CONCATENATE(U678,"-",V678)</f>
        <v>FUM08-TF</v>
      </c>
      <c r="H678" s="19" t="str">
        <f t="shared" ca="1" si="21"/>
        <v>URGENTE</v>
      </c>
      <c r="I678" s="46">
        <f ca="1">Z678-$B$1</f>
        <v>0</v>
      </c>
      <c r="J678" s="46">
        <f>VLOOKUP(G678,'D. Produção'!A:B,2,)</f>
        <v>2</v>
      </c>
      <c r="K678" s="87">
        <v>335199</v>
      </c>
      <c r="L678" s="88" t="s">
        <v>78</v>
      </c>
      <c r="M678" s="87">
        <v>1</v>
      </c>
      <c r="N678" s="87">
        <v>5451642</v>
      </c>
      <c r="O678" s="88" t="s">
        <v>35</v>
      </c>
      <c r="P678" s="88" t="s">
        <v>260</v>
      </c>
      <c r="Q678" s="88" t="s">
        <v>140</v>
      </c>
      <c r="R678" s="89">
        <v>0.91590000000000005</v>
      </c>
      <c r="S678" s="89">
        <v>18.318000000000001</v>
      </c>
      <c r="T678" s="87">
        <v>1</v>
      </c>
      <c r="U678" s="88" t="s">
        <v>254</v>
      </c>
      <c r="V678" s="88" t="s">
        <v>96</v>
      </c>
      <c r="W678" s="90">
        <v>860</v>
      </c>
      <c r="X678" s="90">
        <v>1065</v>
      </c>
      <c r="Y678" s="91">
        <v>46150.646522106479</v>
      </c>
      <c r="Z678" s="92">
        <v>46157</v>
      </c>
      <c r="AA678" s="93"/>
      <c r="AB678" s="93"/>
      <c r="AC678" s="93"/>
      <c r="AD678" s="93"/>
      <c r="AE678" s="94" t="s">
        <v>40</v>
      </c>
      <c r="AF678" s="94" t="s">
        <v>40</v>
      </c>
      <c r="AG678" s="94" t="s">
        <v>40</v>
      </c>
      <c r="AH678" s="94" t="s">
        <v>40</v>
      </c>
      <c r="AI678" s="94" t="s">
        <v>40</v>
      </c>
      <c r="AJ678" s="94" t="s">
        <v>40</v>
      </c>
      <c r="AK678" s="94" t="s">
        <v>40</v>
      </c>
      <c r="AL678" s="93"/>
      <c r="AM678" s="93"/>
      <c r="AN678" s="94" t="s">
        <v>40</v>
      </c>
      <c r="AO678" s="94" t="s">
        <v>40</v>
      </c>
      <c r="AP678" s="94" t="s">
        <v>40</v>
      </c>
      <c r="AQ678" s="94" t="s">
        <v>40</v>
      </c>
      <c r="AR678" s="93"/>
    </row>
    <row r="679" spans="1:44" ht="21">
      <c r="A679" t="str">
        <f>VLOOKUP(Q679,'Rotas x Madrugada'!A:C,2,0)</f>
        <v>NL</v>
      </c>
      <c r="B679" t="str">
        <f>VLOOKUP(Q679,'Rotas x Madrugada'!A:C,3,0)</f>
        <v>Não</v>
      </c>
      <c r="D679" s="19">
        <f t="shared" si="20"/>
        <v>46159</v>
      </c>
      <c r="E679" s="19">
        <f>IF(A679="RETIRA",Z679,VLOOKUP(Q679,'Rotas x Madrugada'!A:D,4,0))</f>
        <v>46146</v>
      </c>
      <c r="F679" s="19">
        <f>IF(A679="RETIRA",Z679,Z679+2)</f>
        <v>46159</v>
      </c>
      <c r="G679" s="19" t="str">
        <f>CONCATENATE(U679,"-",V679)</f>
        <v>FUM08-TF</v>
      </c>
      <c r="H679" s="19" t="str">
        <f t="shared" ca="1" si="21"/>
        <v>URGENTE</v>
      </c>
      <c r="I679" s="46">
        <f ca="1">Z679-$B$1</f>
        <v>0</v>
      </c>
      <c r="J679" s="46">
        <f>VLOOKUP(G679,'D. Produção'!A:B,2,)</f>
        <v>2</v>
      </c>
      <c r="K679" s="95">
        <v>335199</v>
      </c>
      <c r="L679" s="96" t="s">
        <v>80</v>
      </c>
      <c r="M679" s="95">
        <v>2</v>
      </c>
      <c r="N679" s="95">
        <v>5451643</v>
      </c>
      <c r="O679" s="96" t="s">
        <v>35</v>
      </c>
      <c r="P679" s="96" t="s">
        <v>260</v>
      </c>
      <c r="Q679" s="96" t="s">
        <v>140</v>
      </c>
      <c r="R679" s="97">
        <v>0.91590000000000005</v>
      </c>
      <c r="S679" s="97">
        <v>18.318000000000001</v>
      </c>
      <c r="T679" s="95">
        <v>1</v>
      </c>
      <c r="U679" s="96" t="s">
        <v>254</v>
      </c>
      <c r="V679" s="96" t="s">
        <v>96</v>
      </c>
      <c r="W679" s="98">
        <v>860</v>
      </c>
      <c r="X679" s="98">
        <v>1065</v>
      </c>
      <c r="Y679" s="99">
        <v>46150.646522106479</v>
      </c>
      <c r="Z679" s="100">
        <v>46157</v>
      </c>
      <c r="AA679" s="101"/>
      <c r="AB679" s="101"/>
      <c r="AC679" s="101"/>
      <c r="AD679" s="101"/>
      <c r="AE679" s="102" t="s">
        <v>40</v>
      </c>
      <c r="AF679" s="102" t="s">
        <v>40</v>
      </c>
      <c r="AG679" s="102" t="s">
        <v>40</v>
      </c>
      <c r="AH679" s="102" t="s">
        <v>40</v>
      </c>
      <c r="AI679" s="102" t="s">
        <v>40</v>
      </c>
      <c r="AJ679" s="102" t="s">
        <v>40</v>
      </c>
      <c r="AK679" s="102" t="s">
        <v>40</v>
      </c>
      <c r="AL679" s="101"/>
      <c r="AM679" s="101"/>
      <c r="AN679" s="102" t="s">
        <v>40</v>
      </c>
      <c r="AO679" s="102" t="s">
        <v>40</v>
      </c>
      <c r="AP679" s="102" t="s">
        <v>40</v>
      </c>
      <c r="AQ679" s="102" t="s">
        <v>40</v>
      </c>
      <c r="AR679" s="101"/>
    </row>
    <row r="680" spans="1:44" ht="21">
      <c r="A680" t="str">
        <f>VLOOKUP(Q680,'Rotas x Madrugada'!A:C,2,0)</f>
        <v>NL</v>
      </c>
      <c r="B680" t="str">
        <f>VLOOKUP(Q680,'Rotas x Madrugada'!A:C,3,0)</f>
        <v>Não</v>
      </c>
      <c r="D680" s="19">
        <f t="shared" si="20"/>
        <v>46159</v>
      </c>
      <c r="E680" s="19">
        <f>IF(A680="RETIRA",Z680,VLOOKUP(Q680,'Rotas x Madrugada'!A:D,4,0))</f>
        <v>46146</v>
      </c>
      <c r="F680" s="19">
        <f>IF(A680="RETIRA",Z680,Z680+2)</f>
        <v>46159</v>
      </c>
      <c r="G680" s="19" t="str">
        <f>CONCATENATE(U680,"-",V680)</f>
        <v>FUM08-TE12</v>
      </c>
      <c r="H680" s="19" t="str">
        <f t="shared" ca="1" si="21"/>
        <v>URGENTE</v>
      </c>
      <c r="I680" s="46">
        <f ca="1">Z680-$B$1</f>
        <v>0</v>
      </c>
      <c r="J680" s="46">
        <f>VLOOKUP(G680,'D. Produção'!A:B,2,)</f>
        <v>2</v>
      </c>
      <c r="K680" s="87">
        <v>335199</v>
      </c>
      <c r="L680" s="88" t="s">
        <v>81</v>
      </c>
      <c r="M680" s="87">
        <v>3</v>
      </c>
      <c r="N680" s="87">
        <v>5451644</v>
      </c>
      <c r="O680" s="88" t="s">
        <v>35</v>
      </c>
      <c r="P680" s="88" t="s">
        <v>260</v>
      </c>
      <c r="Q680" s="88" t="s">
        <v>140</v>
      </c>
      <c r="R680" s="89">
        <v>0.95030000000000003</v>
      </c>
      <c r="S680" s="89">
        <v>19.006</v>
      </c>
      <c r="T680" s="87">
        <v>1</v>
      </c>
      <c r="U680" s="88" t="s">
        <v>254</v>
      </c>
      <c r="V680" s="88" t="s">
        <v>120</v>
      </c>
      <c r="W680" s="90">
        <v>860</v>
      </c>
      <c r="X680" s="90">
        <v>1105</v>
      </c>
      <c r="Y680" s="91">
        <v>46150.646522106479</v>
      </c>
      <c r="Z680" s="92">
        <v>46157</v>
      </c>
      <c r="AA680" s="93"/>
      <c r="AB680" s="93"/>
      <c r="AC680" s="93"/>
      <c r="AD680" s="93"/>
      <c r="AE680" s="93"/>
      <c r="AF680" s="93"/>
      <c r="AG680" s="93"/>
      <c r="AH680" s="93"/>
      <c r="AI680" s="94" t="s">
        <v>40</v>
      </c>
      <c r="AJ680" s="94" t="s">
        <v>40</v>
      </c>
      <c r="AK680" s="94" t="s">
        <v>40</v>
      </c>
      <c r="AL680" s="93"/>
      <c r="AM680" s="93"/>
      <c r="AN680" s="94" t="s">
        <v>40</v>
      </c>
      <c r="AO680" s="94" t="s">
        <v>40</v>
      </c>
      <c r="AP680" s="94" t="s">
        <v>40</v>
      </c>
      <c r="AQ680" s="94" t="s">
        <v>40</v>
      </c>
      <c r="AR680" s="93"/>
    </row>
    <row r="681" spans="1:44" ht="21">
      <c r="A681" t="str">
        <f>VLOOKUP(Q681,'Rotas x Madrugada'!A:C,2,0)</f>
        <v>NL</v>
      </c>
      <c r="B681" t="str">
        <f>VLOOKUP(Q681,'Rotas x Madrugada'!A:C,3,0)</f>
        <v>Não</v>
      </c>
      <c r="D681" s="19">
        <f t="shared" si="20"/>
        <v>46159</v>
      </c>
      <c r="E681" s="19">
        <f>IF(A681="RETIRA",Z681,VLOOKUP(Q681,'Rotas x Madrugada'!A:D,4,0))</f>
        <v>46146</v>
      </c>
      <c r="F681" s="19">
        <f>IF(A681="RETIRA",Z681,Z681+2)</f>
        <v>46159</v>
      </c>
      <c r="G681" s="19" t="str">
        <f>CONCATENATE(U681,"-",V681)</f>
        <v>FUM08-TE12</v>
      </c>
      <c r="H681" s="19" t="str">
        <f t="shared" ca="1" si="21"/>
        <v>URGENTE</v>
      </c>
      <c r="I681" s="46">
        <f ca="1">Z681-$B$1</f>
        <v>0</v>
      </c>
      <c r="J681" s="46">
        <f>VLOOKUP(G681,'D. Produção'!A:B,2,)</f>
        <v>2</v>
      </c>
      <c r="K681" s="95">
        <v>335199</v>
      </c>
      <c r="L681" s="96" t="s">
        <v>82</v>
      </c>
      <c r="M681" s="95">
        <v>4</v>
      </c>
      <c r="N681" s="95">
        <v>5451645</v>
      </c>
      <c r="O681" s="96" t="s">
        <v>35</v>
      </c>
      <c r="P681" s="96" t="s">
        <v>260</v>
      </c>
      <c r="Q681" s="96" t="s">
        <v>140</v>
      </c>
      <c r="R681" s="97">
        <v>0.95030000000000003</v>
      </c>
      <c r="S681" s="97">
        <v>19.006</v>
      </c>
      <c r="T681" s="95">
        <v>1</v>
      </c>
      <c r="U681" s="96" t="s">
        <v>254</v>
      </c>
      <c r="V681" s="96" t="s">
        <v>120</v>
      </c>
      <c r="W681" s="98">
        <v>860</v>
      </c>
      <c r="X681" s="98">
        <v>1105</v>
      </c>
      <c r="Y681" s="99">
        <v>46150.646522106479</v>
      </c>
      <c r="Z681" s="100">
        <v>46157</v>
      </c>
      <c r="AA681" s="101"/>
      <c r="AB681" s="101"/>
      <c r="AC681" s="101"/>
      <c r="AD681" s="101"/>
      <c r="AE681" s="101"/>
      <c r="AF681" s="101"/>
      <c r="AG681" s="101"/>
      <c r="AH681" s="101"/>
      <c r="AI681" s="102" t="s">
        <v>40</v>
      </c>
      <c r="AJ681" s="102" t="s">
        <v>40</v>
      </c>
      <c r="AK681" s="102" t="s">
        <v>40</v>
      </c>
      <c r="AL681" s="101"/>
      <c r="AM681" s="101"/>
      <c r="AN681" s="102" t="s">
        <v>40</v>
      </c>
      <c r="AO681" s="102" t="s">
        <v>40</v>
      </c>
      <c r="AP681" s="102" t="s">
        <v>40</v>
      </c>
      <c r="AQ681" s="102" t="s">
        <v>40</v>
      </c>
      <c r="AR681" s="101"/>
    </row>
    <row r="682" spans="1:44" ht="21">
      <c r="A682" t="str">
        <f>VLOOKUP(Q682,'Rotas x Madrugada'!A:C,2,0)</f>
        <v>NL</v>
      </c>
      <c r="B682" t="str">
        <f>VLOOKUP(Q682,'Rotas x Madrugada'!A:C,3,0)</f>
        <v>Não</v>
      </c>
      <c r="D682" s="19">
        <f t="shared" si="20"/>
        <v>46159</v>
      </c>
      <c r="E682" s="19">
        <f>IF(A682="RETIRA",Z682,VLOOKUP(Q682,'Rotas x Madrugada'!A:D,4,0))</f>
        <v>46146</v>
      </c>
      <c r="F682" s="19">
        <f>IF(A682="RETIRA",Z682,Z682+2)</f>
        <v>46159</v>
      </c>
      <c r="G682" s="19" t="str">
        <f>CONCATENATE(U682,"-",V682)</f>
        <v>FUM08-TF</v>
      </c>
      <c r="H682" s="19" t="str">
        <f t="shared" ca="1" si="21"/>
        <v>URGENTE</v>
      </c>
      <c r="I682" s="46">
        <f ca="1">Z682-$B$1</f>
        <v>0</v>
      </c>
      <c r="J682" s="46">
        <f>VLOOKUP(G682,'D. Produção'!A:B,2,)</f>
        <v>2</v>
      </c>
      <c r="K682" s="87">
        <v>335199</v>
      </c>
      <c r="L682" s="88" t="s">
        <v>171</v>
      </c>
      <c r="M682" s="87">
        <v>5</v>
      </c>
      <c r="N682" s="87">
        <v>5451646</v>
      </c>
      <c r="O682" s="88" t="s">
        <v>35</v>
      </c>
      <c r="P682" s="88" t="s">
        <v>260</v>
      </c>
      <c r="Q682" s="88" t="s">
        <v>140</v>
      </c>
      <c r="R682" s="89">
        <v>0.96360000000000001</v>
      </c>
      <c r="S682" s="89">
        <v>19.271999999999998</v>
      </c>
      <c r="T682" s="87">
        <v>1</v>
      </c>
      <c r="U682" s="88" t="s">
        <v>254</v>
      </c>
      <c r="V682" s="88" t="s">
        <v>96</v>
      </c>
      <c r="W682" s="90">
        <v>880</v>
      </c>
      <c r="X682" s="90">
        <v>1095</v>
      </c>
      <c r="Y682" s="91">
        <v>46150.646522106479</v>
      </c>
      <c r="Z682" s="92">
        <v>46157</v>
      </c>
      <c r="AA682" s="93"/>
      <c r="AB682" s="93"/>
      <c r="AC682" s="93"/>
      <c r="AD682" s="93"/>
      <c r="AE682" s="94" t="s">
        <v>40</v>
      </c>
      <c r="AF682" s="94" t="s">
        <v>40</v>
      </c>
      <c r="AG682" s="94" t="s">
        <v>40</v>
      </c>
      <c r="AH682" s="94" t="s">
        <v>40</v>
      </c>
      <c r="AI682" s="94" t="s">
        <v>40</v>
      </c>
      <c r="AJ682" s="94" t="s">
        <v>40</v>
      </c>
      <c r="AK682" s="94" t="s">
        <v>40</v>
      </c>
      <c r="AL682" s="93"/>
      <c r="AM682" s="93"/>
      <c r="AN682" s="94" t="s">
        <v>40</v>
      </c>
      <c r="AO682" s="94" t="s">
        <v>40</v>
      </c>
      <c r="AP682" s="94" t="s">
        <v>40</v>
      </c>
      <c r="AQ682" s="94" t="s">
        <v>40</v>
      </c>
      <c r="AR682" s="93"/>
    </row>
    <row r="683" spans="1:44" ht="21">
      <c r="A683" t="str">
        <f>VLOOKUP(Q683,'Rotas x Madrugada'!A:C,2,0)</f>
        <v>NL</v>
      </c>
      <c r="B683" t="str">
        <f>VLOOKUP(Q683,'Rotas x Madrugada'!A:C,3,0)</f>
        <v>Não</v>
      </c>
      <c r="D683" s="19">
        <f t="shared" si="20"/>
        <v>46159</v>
      </c>
      <c r="E683" s="19">
        <f>IF(A683="RETIRA",Z683,VLOOKUP(Q683,'Rotas x Madrugada'!A:D,4,0))</f>
        <v>46146</v>
      </c>
      <c r="F683" s="19">
        <f>IF(A683="RETIRA",Z683,Z683+2)</f>
        <v>46159</v>
      </c>
      <c r="G683" s="19" t="str">
        <f>CONCATENATE(U683,"-",V683)</f>
        <v>FUM08-TF</v>
      </c>
      <c r="H683" s="19" t="str">
        <f t="shared" ca="1" si="21"/>
        <v>URGENTE</v>
      </c>
      <c r="I683" s="46">
        <f ca="1">Z683-$B$1</f>
        <v>0</v>
      </c>
      <c r="J683" s="46">
        <f>VLOOKUP(G683,'D. Produção'!A:B,2,)</f>
        <v>2</v>
      </c>
      <c r="K683" s="95">
        <v>335199</v>
      </c>
      <c r="L683" s="96" t="s">
        <v>172</v>
      </c>
      <c r="M683" s="95">
        <v>6</v>
      </c>
      <c r="N683" s="95">
        <v>5451647</v>
      </c>
      <c r="O683" s="96" t="s">
        <v>35</v>
      </c>
      <c r="P683" s="96" t="s">
        <v>260</v>
      </c>
      <c r="Q683" s="96" t="s">
        <v>140</v>
      </c>
      <c r="R683" s="97">
        <v>0.96360000000000001</v>
      </c>
      <c r="S683" s="97">
        <v>19.271999999999998</v>
      </c>
      <c r="T683" s="95">
        <v>1</v>
      </c>
      <c r="U683" s="96" t="s">
        <v>254</v>
      </c>
      <c r="V683" s="96" t="s">
        <v>96</v>
      </c>
      <c r="W683" s="98">
        <v>880</v>
      </c>
      <c r="X683" s="98">
        <v>1095</v>
      </c>
      <c r="Y683" s="99">
        <v>46150.646522106479</v>
      </c>
      <c r="Z683" s="100">
        <v>46157</v>
      </c>
      <c r="AA683" s="101"/>
      <c r="AB683" s="101"/>
      <c r="AC683" s="101"/>
      <c r="AD683" s="101"/>
      <c r="AE683" s="102" t="s">
        <v>40</v>
      </c>
      <c r="AF683" s="102" t="s">
        <v>40</v>
      </c>
      <c r="AG683" s="102" t="s">
        <v>40</v>
      </c>
      <c r="AH683" s="102" t="s">
        <v>40</v>
      </c>
      <c r="AI683" s="102" t="s">
        <v>40</v>
      </c>
      <c r="AJ683" s="102" t="s">
        <v>40</v>
      </c>
      <c r="AK683" s="102" t="s">
        <v>40</v>
      </c>
      <c r="AL683" s="101"/>
      <c r="AM683" s="101"/>
      <c r="AN683" s="102" t="s">
        <v>40</v>
      </c>
      <c r="AO683" s="102" t="s">
        <v>40</v>
      </c>
      <c r="AP683" s="102" t="s">
        <v>40</v>
      </c>
      <c r="AQ683" s="102" t="s">
        <v>40</v>
      </c>
      <c r="AR683" s="101"/>
    </row>
    <row r="684" spans="1:44" ht="21">
      <c r="A684" t="str">
        <f>VLOOKUP(Q684,'Rotas x Madrugada'!A:C,2,0)</f>
        <v>NL</v>
      </c>
      <c r="B684" t="str">
        <f>VLOOKUP(Q684,'Rotas x Madrugada'!A:C,3,0)</f>
        <v>Não</v>
      </c>
      <c r="D684" s="19">
        <f t="shared" si="20"/>
        <v>46159</v>
      </c>
      <c r="E684" s="19">
        <f>IF(A684="RETIRA",Z684,VLOOKUP(Q684,'Rotas x Madrugada'!A:D,4,0))</f>
        <v>46146</v>
      </c>
      <c r="F684" s="19">
        <f>IF(A684="RETIRA",Z684,Z684+2)</f>
        <v>46159</v>
      </c>
      <c r="G684" s="19" t="str">
        <f>CONCATENATE(U684,"-",V684)</f>
        <v>FUM08-TE12</v>
      </c>
      <c r="H684" s="19" t="str">
        <f t="shared" ca="1" si="21"/>
        <v>URGENTE</v>
      </c>
      <c r="I684" s="46">
        <f ca="1">Z684-$B$1</f>
        <v>0</v>
      </c>
      <c r="J684" s="46">
        <f>VLOOKUP(G684,'D. Produção'!A:B,2,)</f>
        <v>2</v>
      </c>
      <c r="K684" s="87">
        <v>335199</v>
      </c>
      <c r="L684" s="88" t="s">
        <v>173</v>
      </c>
      <c r="M684" s="87">
        <v>7</v>
      </c>
      <c r="N684" s="87">
        <v>5451648</v>
      </c>
      <c r="O684" s="88" t="s">
        <v>35</v>
      </c>
      <c r="P684" s="88" t="s">
        <v>260</v>
      </c>
      <c r="Q684" s="88" t="s">
        <v>140</v>
      </c>
      <c r="R684" s="89">
        <v>0.99880000000000002</v>
      </c>
      <c r="S684" s="89">
        <v>19.975999999999999</v>
      </c>
      <c r="T684" s="87">
        <v>1</v>
      </c>
      <c r="U684" s="88" t="s">
        <v>254</v>
      </c>
      <c r="V684" s="88" t="s">
        <v>120</v>
      </c>
      <c r="W684" s="90">
        <v>880</v>
      </c>
      <c r="X684" s="90">
        <v>1135</v>
      </c>
      <c r="Y684" s="91">
        <v>46150.646522106479</v>
      </c>
      <c r="Z684" s="92">
        <v>46157</v>
      </c>
      <c r="AA684" s="93"/>
      <c r="AB684" s="93"/>
      <c r="AC684" s="93"/>
      <c r="AD684" s="93"/>
      <c r="AE684" s="93"/>
      <c r="AF684" s="93"/>
      <c r="AG684" s="93"/>
      <c r="AH684" s="93"/>
      <c r="AI684" s="94" t="s">
        <v>40</v>
      </c>
      <c r="AJ684" s="94" t="s">
        <v>40</v>
      </c>
      <c r="AK684" s="94" t="s">
        <v>40</v>
      </c>
      <c r="AL684" s="93"/>
      <c r="AM684" s="93"/>
      <c r="AN684" s="94" t="s">
        <v>40</v>
      </c>
      <c r="AO684" s="94" t="s">
        <v>40</v>
      </c>
      <c r="AP684" s="94" t="s">
        <v>40</v>
      </c>
      <c r="AQ684" s="94" t="s">
        <v>40</v>
      </c>
      <c r="AR684" s="93"/>
    </row>
    <row r="685" spans="1:44" ht="21">
      <c r="A685" t="str">
        <f>VLOOKUP(Q685,'Rotas x Madrugada'!A:C,2,0)</f>
        <v>NL</v>
      </c>
      <c r="B685" t="str">
        <f>VLOOKUP(Q685,'Rotas x Madrugada'!A:C,3,0)</f>
        <v>Não</v>
      </c>
      <c r="D685" s="19">
        <f t="shared" si="20"/>
        <v>46159</v>
      </c>
      <c r="E685" s="19">
        <f>IF(A685="RETIRA",Z685,VLOOKUP(Q685,'Rotas x Madrugada'!A:D,4,0))</f>
        <v>46146</v>
      </c>
      <c r="F685" s="19">
        <f>IF(A685="RETIRA",Z685,Z685+2)</f>
        <v>46159</v>
      </c>
      <c r="G685" s="19" t="str">
        <f>CONCATENATE(U685,"-",V685)</f>
        <v>FUM08-TE12</v>
      </c>
      <c r="H685" s="19" t="str">
        <f t="shared" ca="1" si="21"/>
        <v>URGENTE</v>
      </c>
      <c r="I685" s="46">
        <f ca="1">Z685-$B$1</f>
        <v>0</v>
      </c>
      <c r="J685" s="46">
        <f>VLOOKUP(G685,'D. Produção'!A:B,2,)</f>
        <v>2</v>
      </c>
      <c r="K685" s="95">
        <v>335199</v>
      </c>
      <c r="L685" s="96" t="s">
        <v>174</v>
      </c>
      <c r="M685" s="95">
        <v>8</v>
      </c>
      <c r="N685" s="95">
        <v>5451649</v>
      </c>
      <c r="O685" s="96" t="s">
        <v>35</v>
      </c>
      <c r="P685" s="96" t="s">
        <v>260</v>
      </c>
      <c r="Q685" s="96" t="s">
        <v>140</v>
      </c>
      <c r="R685" s="97">
        <v>0.99880000000000002</v>
      </c>
      <c r="S685" s="97">
        <v>19.975999999999999</v>
      </c>
      <c r="T685" s="95">
        <v>1</v>
      </c>
      <c r="U685" s="96" t="s">
        <v>254</v>
      </c>
      <c r="V685" s="96" t="s">
        <v>120</v>
      </c>
      <c r="W685" s="98">
        <v>880</v>
      </c>
      <c r="X685" s="98">
        <v>1135</v>
      </c>
      <c r="Y685" s="99">
        <v>46150.646522106479</v>
      </c>
      <c r="Z685" s="100">
        <v>46157</v>
      </c>
      <c r="AA685" s="101"/>
      <c r="AB685" s="101"/>
      <c r="AC685" s="101"/>
      <c r="AD685" s="101"/>
      <c r="AE685" s="101"/>
      <c r="AF685" s="101"/>
      <c r="AG685" s="101"/>
      <c r="AH685" s="101"/>
      <c r="AI685" s="102" t="s">
        <v>40</v>
      </c>
      <c r="AJ685" s="102" t="s">
        <v>40</v>
      </c>
      <c r="AK685" s="102" t="s">
        <v>40</v>
      </c>
      <c r="AL685" s="101"/>
      <c r="AM685" s="101"/>
      <c r="AN685" s="102" t="s">
        <v>40</v>
      </c>
      <c r="AO685" s="102" t="s">
        <v>40</v>
      </c>
      <c r="AP685" s="102" t="s">
        <v>40</v>
      </c>
      <c r="AQ685" s="102" t="s">
        <v>40</v>
      </c>
      <c r="AR685" s="101"/>
    </row>
    <row r="686" spans="1:44" ht="21">
      <c r="A686" t="str">
        <f>VLOOKUP(Q686,'Rotas x Madrugada'!A:C,2,0)</f>
        <v>NL</v>
      </c>
      <c r="B686" t="str">
        <f>VLOOKUP(Q686,'Rotas x Madrugada'!A:C,3,0)</f>
        <v>Não</v>
      </c>
      <c r="D686" s="19">
        <f t="shared" si="20"/>
        <v>46159</v>
      </c>
      <c r="E686" s="19">
        <f>IF(A686="RETIRA",Z686,VLOOKUP(Q686,'Rotas x Madrugada'!A:D,4,0))</f>
        <v>46146</v>
      </c>
      <c r="F686" s="19">
        <f>IF(A686="RETIRA",Z686,Z686+2)</f>
        <v>46159</v>
      </c>
      <c r="G686" s="19" t="str">
        <f>CONCATENATE(U686,"-",V686)</f>
        <v>FUM08-TF</v>
      </c>
      <c r="H686" s="19" t="str">
        <f t="shared" ca="1" si="21"/>
        <v>URGENTE</v>
      </c>
      <c r="I686" s="46">
        <f ca="1">Z686-$B$1</f>
        <v>0</v>
      </c>
      <c r="J686" s="46">
        <f>VLOOKUP(G686,'D. Produção'!A:B,2,)</f>
        <v>2</v>
      </c>
      <c r="K686" s="87">
        <v>335199</v>
      </c>
      <c r="L686" s="88" t="s">
        <v>192</v>
      </c>
      <c r="M686" s="87">
        <v>9</v>
      </c>
      <c r="N686" s="87">
        <v>5451650</v>
      </c>
      <c r="O686" s="88" t="s">
        <v>35</v>
      </c>
      <c r="P686" s="88" t="s">
        <v>260</v>
      </c>
      <c r="Q686" s="88" t="s">
        <v>140</v>
      </c>
      <c r="R686" s="89">
        <v>0.63600000000000001</v>
      </c>
      <c r="S686" s="89">
        <v>12.72</v>
      </c>
      <c r="T686" s="87">
        <v>1</v>
      </c>
      <c r="U686" s="88" t="s">
        <v>254</v>
      </c>
      <c r="V686" s="88" t="s">
        <v>96</v>
      </c>
      <c r="W686" s="90">
        <v>600</v>
      </c>
      <c r="X686" s="90">
        <v>1060</v>
      </c>
      <c r="Y686" s="91">
        <v>46150.646522106479</v>
      </c>
      <c r="Z686" s="92">
        <v>46157</v>
      </c>
      <c r="AA686" s="93"/>
      <c r="AB686" s="93"/>
      <c r="AC686" s="93"/>
      <c r="AD686" s="93"/>
      <c r="AE686" s="94" t="s">
        <v>40</v>
      </c>
      <c r="AF686" s="94" t="s">
        <v>40</v>
      </c>
      <c r="AG686" s="94" t="s">
        <v>40</v>
      </c>
      <c r="AH686" s="94" t="s">
        <v>40</v>
      </c>
      <c r="AI686" s="94" t="s">
        <v>40</v>
      </c>
      <c r="AJ686" s="94" t="s">
        <v>40</v>
      </c>
      <c r="AK686" s="94" t="s">
        <v>40</v>
      </c>
      <c r="AL686" s="93"/>
      <c r="AM686" s="93"/>
      <c r="AN686" s="94" t="s">
        <v>40</v>
      </c>
      <c r="AO686" s="94" t="s">
        <v>40</v>
      </c>
      <c r="AP686" s="94" t="s">
        <v>40</v>
      </c>
      <c r="AQ686" s="94" t="s">
        <v>40</v>
      </c>
      <c r="AR686" s="93"/>
    </row>
    <row r="687" spans="1:44" ht="21">
      <c r="A687" t="str">
        <f>VLOOKUP(Q687,'Rotas x Madrugada'!A:C,2,0)</f>
        <v>NL</v>
      </c>
      <c r="B687" t="str">
        <f>VLOOKUP(Q687,'Rotas x Madrugada'!A:C,3,0)</f>
        <v>Não</v>
      </c>
      <c r="D687" s="19">
        <f t="shared" si="20"/>
        <v>46159</v>
      </c>
      <c r="E687" s="19">
        <f>IF(A687="RETIRA",Z687,VLOOKUP(Q687,'Rotas x Madrugada'!A:D,4,0))</f>
        <v>46146</v>
      </c>
      <c r="F687" s="19">
        <f>IF(A687="RETIRA",Z687,Z687+2)</f>
        <v>46159</v>
      </c>
      <c r="G687" s="19" t="str">
        <f>CONCATENATE(U687,"-",V687)</f>
        <v>FUM08-TE12</v>
      </c>
      <c r="H687" s="19" t="str">
        <f t="shared" ca="1" si="21"/>
        <v>URGENTE</v>
      </c>
      <c r="I687" s="46">
        <f ca="1">Z687-$B$1</f>
        <v>0</v>
      </c>
      <c r="J687" s="46">
        <f>VLOOKUP(G687,'D. Produção'!A:B,2,)</f>
        <v>2</v>
      </c>
      <c r="K687" s="95">
        <v>335199</v>
      </c>
      <c r="L687" s="96" t="s">
        <v>193</v>
      </c>
      <c r="M687" s="95">
        <v>10</v>
      </c>
      <c r="N687" s="95">
        <v>5451651</v>
      </c>
      <c r="O687" s="96" t="s">
        <v>35</v>
      </c>
      <c r="P687" s="96" t="s">
        <v>260</v>
      </c>
      <c r="Q687" s="96" t="s">
        <v>140</v>
      </c>
      <c r="R687" s="97">
        <v>0.71499999999999997</v>
      </c>
      <c r="S687" s="97">
        <v>14.3</v>
      </c>
      <c r="T687" s="95">
        <v>1</v>
      </c>
      <c r="U687" s="96" t="s">
        <v>254</v>
      </c>
      <c r="V687" s="96" t="s">
        <v>120</v>
      </c>
      <c r="W687" s="98">
        <v>650</v>
      </c>
      <c r="X687" s="98">
        <v>1100</v>
      </c>
      <c r="Y687" s="99">
        <v>46150.646522106479</v>
      </c>
      <c r="Z687" s="100">
        <v>46157</v>
      </c>
      <c r="AA687" s="101"/>
      <c r="AB687" s="101"/>
      <c r="AC687" s="101"/>
      <c r="AD687" s="101"/>
      <c r="AE687" s="101"/>
      <c r="AF687" s="101"/>
      <c r="AG687" s="101"/>
      <c r="AH687" s="101"/>
      <c r="AI687" s="102" t="s">
        <v>40</v>
      </c>
      <c r="AJ687" s="102" t="s">
        <v>40</v>
      </c>
      <c r="AK687" s="102" t="s">
        <v>40</v>
      </c>
      <c r="AL687" s="101"/>
      <c r="AM687" s="101"/>
      <c r="AN687" s="102" t="s">
        <v>40</v>
      </c>
      <c r="AO687" s="102" t="s">
        <v>40</v>
      </c>
      <c r="AP687" s="102" t="s">
        <v>40</v>
      </c>
      <c r="AQ687" s="102" t="s">
        <v>40</v>
      </c>
      <c r="AR687" s="101"/>
    </row>
    <row r="688" spans="1:44" ht="21">
      <c r="A688" t="str">
        <f>VLOOKUP(Q688,'Rotas x Madrugada'!A:C,2,0)</f>
        <v>NL</v>
      </c>
      <c r="B688" t="str">
        <f>VLOOKUP(Q688,'Rotas x Madrugada'!A:C,3,0)</f>
        <v>Não</v>
      </c>
      <c r="D688" s="19">
        <f t="shared" si="20"/>
        <v>46159</v>
      </c>
      <c r="E688" s="19">
        <f>IF(A688="RETIRA",Z688,VLOOKUP(Q688,'Rotas x Madrugada'!A:D,4,0))</f>
        <v>46146</v>
      </c>
      <c r="F688" s="19">
        <f>IF(A688="RETIRA",Z688,Z688+2)</f>
        <v>46159</v>
      </c>
      <c r="G688" s="19" t="str">
        <f>CONCATENATE(U688,"-",V688)</f>
        <v>FUM08-TE16</v>
      </c>
      <c r="H688" s="19" t="str">
        <f t="shared" ca="1" si="21"/>
        <v>URGENTE</v>
      </c>
      <c r="I688" s="46">
        <f ca="1">Z688-$B$1</f>
        <v>0</v>
      </c>
      <c r="J688" s="46">
        <f>VLOOKUP(G688,'D. Produção'!A:B,2,)</f>
        <v>2</v>
      </c>
      <c r="K688" s="87">
        <v>335199</v>
      </c>
      <c r="L688" s="88" t="s">
        <v>498</v>
      </c>
      <c r="M688" s="87">
        <v>11</v>
      </c>
      <c r="N688" s="87">
        <v>5451652</v>
      </c>
      <c r="O688" s="88" t="s">
        <v>35</v>
      </c>
      <c r="P688" s="88" t="s">
        <v>260</v>
      </c>
      <c r="Q688" s="88" t="s">
        <v>140</v>
      </c>
      <c r="R688" s="89">
        <v>2.1997</v>
      </c>
      <c r="S688" s="89">
        <v>43.993499999999997</v>
      </c>
      <c r="T688" s="87">
        <v>1</v>
      </c>
      <c r="U688" s="88" t="s">
        <v>254</v>
      </c>
      <c r="V688" s="88" t="s">
        <v>123</v>
      </c>
      <c r="W688" s="90">
        <v>1055</v>
      </c>
      <c r="X688" s="90">
        <v>2085</v>
      </c>
      <c r="Y688" s="91">
        <v>46150.646522106479</v>
      </c>
      <c r="Z688" s="92">
        <v>46157</v>
      </c>
      <c r="AA688" s="93"/>
      <c r="AB688" s="93"/>
      <c r="AC688" s="93"/>
      <c r="AD688" s="93"/>
      <c r="AE688" s="93"/>
      <c r="AF688" s="93"/>
      <c r="AG688" s="93"/>
      <c r="AH688" s="93"/>
      <c r="AI688" s="94" t="s">
        <v>40</v>
      </c>
      <c r="AJ688" s="94" t="s">
        <v>40</v>
      </c>
      <c r="AK688" s="94" t="s">
        <v>40</v>
      </c>
      <c r="AL688" s="93"/>
      <c r="AM688" s="93"/>
      <c r="AN688" s="94" t="s">
        <v>40</v>
      </c>
      <c r="AO688" s="94" t="s">
        <v>40</v>
      </c>
      <c r="AP688" s="94" t="s">
        <v>40</v>
      </c>
      <c r="AQ688" s="94" t="s">
        <v>40</v>
      </c>
      <c r="AR688" s="93"/>
    </row>
    <row r="689" spans="1:44" ht="21">
      <c r="A689" t="str">
        <f>VLOOKUP(Q689,'Rotas x Madrugada'!A:C,2,0)</f>
        <v>F</v>
      </c>
      <c r="B689" t="str">
        <f>VLOOKUP(Q689,'Rotas x Madrugada'!A:C,3,0)</f>
        <v>Dep.</v>
      </c>
      <c r="D689" s="19">
        <f t="shared" si="20"/>
        <v>46159</v>
      </c>
      <c r="E689" s="19">
        <f>IF(A689="RETIRA",Z689,VLOOKUP(Q689,'Rotas x Madrugada'!A:D,4,0))</f>
        <v>46148</v>
      </c>
      <c r="F689" s="19">
        <f>IF(A689="RETIRA",Z689,Z689+2)</f>
        <v>46159</v>
      </c>
      <c r="G689" s="19" t="str">
        <f>CONCATENATE(U689,"-",V689)</f>
        <v>INC08-TF</v>
      </c>
      <c r="H689" s="19" t="str">
        <f t="shared" ca="1" si="21"/>
        <v>URGENTE</v>
      </c>
      <c r="I689" s="46">
        <f ca="1">Z689-$B$1</f>
        <v>0</v>
      </c>
      <c r="J689" s="46">
        <f>VLOOKUP(G689,'D. Produção'!A:B,2,)</f>
        <v>2</v>
      </c>
      <c r="K689" s="95">
        <v>335226</v>
      </c>
      <c r="L689" s="96" t="s">
        <v>78</v>
      </c>
      <c r="M689" s="95">
        <v>1</v>
      </c>
      <c r="N689" s="95">
        <v>5451867</v>
      </c>
      <c r="O689" s="96" t="s">
        <v>35</v>
      </c>
      <c r="P689" s="96" t="s">
        <v>137</v>
      </c>
      <c r="Q689" s="96" t="s">
        <v>138</v>
      </c>
      <c r="R689" s="97">
        <v>1.0888</v>
      </c>
      <c r="S689" s="97">
        <v>21.776399999999999</v>
      </c>
      <c r="T689" s="95">
        <v>1</v>
      </c>
      <c r="U689" s="96" t="s">
        <v>63</v>
      </c>
      <c r="V689" s="96" t="s">
        <v>96</v>
      </c>
      <c r="W689" s="98">
        <v>526</v>
      </c>
      <c r="X689" s="98">
        <v>2070</v>
      </c>
      <c r="Y689" s="99">
        <v>46150.643469675924</v>
      </c>
      <c r="Z689" s="100">
        <v>46157</v>
      </c>
      <c r="AA689" s="101"/>
      <c r="AB689" s="101"/>
      <c r="AC689" s="101"/>
      <c r="AD689" s="101"/>
      <c r="AE689" s="102" t="s">
        <v>40</v>
      </c>
      <c r="AF689" s="102" t="s">
        <v>40</v>
      </c>
      <c r="AG689" s="102" t="s">
        <v>40</v>
      </c>
      <c r="AH689" s="102" t="s">
        <v>40</v>
      </c>
      <c r="AI689" s="102" t="s">
        <v>40</v>
      </c>
      <c r="AJ689" s="102" t="s">
        <v>40</v>
      </c>
      <c r="AK689" s="102" t="s">
        <v>40</v>
      </c>
      <c r="AL689" s="101"/>
      <c r="AM689" s="101"/>
      <c r="AN689" s="102" t="s">
        <v>40</v>
      </c>
      <c r="AO689" s="102" t="s">
        <v>40</v>
      </c>
      <c r="AP689" s="102" t="s">
        <v>40</v>
      </c>
      <c r="AQ689" s="102" t="s">
        <v>40</v>
      </c>
      <c r="AR689" s="99">
        <v>46155.666884606479</v>
      </c>
    </row>
    <row r="690" spans="1:44" ht="21">
      <c r="A690" t="str">
        <f>VLOOKUP(Q690,'Rotas x Madrugada'!A:C,2,0)</f>
        <v>F</v>
      </c>
      <c r="B690" t="str">
        <f>VLOOKUP(Q690,'Rotas x Madrugada'!A:C,3,0)</f>
        <v>Dep.</v>
      </c>
      <c r="D690" s="19">
        <f t="shared" si="20"/>
        <v>46159</v>
      </c>
      <c r="E690" s="19">
        <f>IF(A690="RETIRA",Z690,VLOOKUP(Q690,'Rotas x Madrugada'!A:D,4,0))</f>
        <v>46148</v>
      </c>
      <c r="F690" s="19">
        <f>IF(A690="RETIRA",Z690,Z690+2)</f>
        <v>46159</v>
      </c>
      <c r="G690" s="19" t="str">
        <f>CONCATENATE(U690,"-",V690)</f>
        <v>INC08-TF</v>
      </c>
      <c r="H690" s="19" t="str">
        <f t="shared" ca="1" si="21"/>
        <v>URGENTE</v>
      </c>
      <c r="I690" s="46">
        <f ca="1">Z690-$B$1</f>
        <v>0</v>
      </c>
      <c r="J690" s="46">
        <f>VLOOKUP(G690,'D. Produção'!A:B,2,)</f>
        <v>2</v>
      </c>
      <c r="K690" s="87">
        <v>335226</v>
      </c>
      <c r="L690" s="88" t="s">
        <v>80</v>
      </c>
      <c r="M690" s="87">
        <v>2</v>
      </c>
      <c r="N690" s="87">
        <v>5451868</v>
      </c>
      <c r="O690" s="88" t="s">
        <v>35</v>
      </c>
      <c r="P690" s="88" t="s">
        <v>137</v>
      </c>
      <c r="Q690" s="88" t="s">
        <v>138</v>
      </c>
      <c r="R690" s="89">
        <v>1.0888</v>
      </c>
      <c r="S690" s="89">
        <v>21.776399999999999</v>
      </c>
      <c r="T690" s="87">
        <v>1</v>
      </c>
      <c r="U690" s="88" t="s">
        <v>63</v>
      </c>
      <c r="V690" s="88" t="s">
        <v>96</v>
      </c>
      <c r="W690" s="90">
        <v>526</v>
      </c>
      <c r="X690" s="90">
        <v>2070</v>
      </c>
      <c r="Y690" s="91">
        <v>46150.643469675924</v>
      </c>
      <c r="Z690" s="92">
        <v>46157</v>
      </c>
      <c r="AA690" s="93"/>
      <c r="AB690" s="93"/>
      <c r="AC690" s="93"/>
      <c r="AD690" s="93"/>
      <c r="AE690" s="94" t="s">
        <v>40</v>
      </c>
      <c r="AF690" s="94" t="s">
        <v>40</v>
      </c>
      <c r="AG690" s="94" t="s">
        <v>40</v>
      </c>
      <c r="AH690" s="94" t="s">
        <v>40</v>
      </c>
      <c r="AI690" s="94" t="s">
        <v>40</v>
      </c>
      <c r="AJ690" s="94" t="s">
        <v>40</v>
      </c>
      <c r="AK690" s="94" t="s">
        <v>40</v>
      </c>
      <c r="AL690" s="93"/>
      <c r="AM690" s="93"/>
      <c r="AN690" s="94" t="s">
        <v>40</v>
      </c>
      <c r="AO690" s="94" t="s">
        <v>40</v>
      </c>
      <c r="AP690" s="94" t="s">
        <v>40</v>
      </c>
      <c r="AQ690" s="94" t="s">
        <v>40</v>
      </c>
      <c r="AR690" s="93"/>
    </row>
    <row r="691" spans="1:44" ht="21">
      <c r="A691" t="str">
        <f>VLOOKUP(Q691,'Rotas x Madrugada'!A:C,2,0)</f>
        <v>F</v>
      </c>
      <c r="B691" t="str">
        <f>VLOOKUP(Q691,'Rotas x Madrugada'!A:C,3,0)</f>
        <v>Dep.</v>
      </c>
      <c r="D691" s="19">
        <f t="shared" si="20"/>
        <v>46159</v>
      </c>
      <c r="E691" s="19">
        <f>IF(A691="RETIRA",Z691,VLOOKUP(Q691,'Rotas x Madrugada'!A:D,4,0))</f>
        <v>46148</v>
      </c>
      <c r="F691" s="19">
        <f>IF(A691="RETIRA",Z691,Z691+2)</f>
        <v>46159</v>
      </c>
      <c r="G691" s="19" t="str">
        <f>CONCATENATE(U691,"-",V691)</f>
        <v>INC08-TE12</v>
      </c>
      <c r="H691" s="19" t="str">
        <f t="shared" ca="1" si="21"/>
        <v>URGENTE</v>
      </c>
      <c r="I691" s="46">
        <f ca="1">Z691-$B$1</f>
        <v>0</v>
      </c>
      <c r="J691" s="46">
        <f>VLOOKUP(G691,'D. Produção'!A:B,2,)</f>
        <v>2</v>
      </c>
      <c r="K691" s="95">
        <v>335226</v>
      </c>
      <c r="L691" s="96" t="s">
        <v>81</v>
      </c>
      <c r="M691" s="95">
        <v>3</v>
      </c>
      <c r="N691" s="95">
        <v>5451869</v>
      </c>
      <c r="O691" s="96" t="s">
        <v>35</v>
      </c>
      <c r="P691" s="96" t="s">
        <v>137</v>
      </c>
      <c r="Q691" s="96" t="s">
        <v>138</v>
      </c>
      <c r="R691" s="97">
        <v>1.1732</v>
      </c>
      <c r="S691" s="97">
        <v>23.463200000000001</v>
      </c>
      <c r="T691" s="95">
        <v>1</v>
      </c>
      <c r="U691" s="96" t="s">
        <v>63</v>
      </c>
      <c r="V691" s="96" t="s">
        <v>120</v>
      </c>
      <c r="W691" s="98">
        <v>556</v>
      </c>
      <c r="X691" s="98">
        <v>2110</v>
      </c>
      <c r="Y691" s="99">
        <v>46150.643469675924</v>
      </c>
      <c r="Z691" s="100">
        <v>46157</v>
      </c>
      <c r="AA691" s="101"/>
      <c r="AB691" s="101"/>
      <c r="AC691" s="101"/>
      <c r="AD691" s="101"/>
      <c r="AE691" s="101"/>
      <c r="AF691" s="101"/>
      <c r="AG691" s="101"/>
      <c r="AH691" s="101"/>
      <c r="AI691" s="102" t="s">
        <v>40</v>
      </c>
      <c r="AJ691" s="102" t="s">
        <v>40</v>
      </c>
      <c r="AK691" s="102" t="s">
        <v>40</v>
      </c>
      <c r="AL691" s="101"/>
      <c r="AM691" s="101"/>
      <c r="AN691" s="102" t="s">
        <v>40</v>
      </c>
      <c r="AO691" s="102" t="s">
        <v>40</v>
      </c>
      <c r="AP691" s="102" t="s">
        <v>40</v>
      </c>
      <c r="AQ691" s="102" t="s">
        <v>40</v>
      </c>
      <c r="AR691" s="101"/>
    </row>
    <row r="692" spans="1:44" ht="21">
      <c r="A692" t="str">
        <f>VLOOKUP(Q692,'Rotas x Madrugada'!A:C,2,0)</f>
        <v>F</v>
      </c>
      <c r="B692" t="str">
        <f>VLOOKUP(Q692,'Rotas x Madrugada'!A:C,3,0)</f>
        <v>Dep.</v>
      </c>
      <c r="D692" s="19">
        <f t="shared" si="20"/>
        <v>46159</v>
      </c>
      <c r="E692" s="19">
        <f>IF(A692="RETIRA",Z692,VLOOKUP(Q692,'Rotas x Madrugada'!A:D,4,0))</f>
        <v>46148</v>
      </c>
      <c r="F692" s="19">
        <f>IF(A692="RETIRA",Z692,Z692+2)</f>
        <v>46159</v>
      </c>
      <c r="G692" s="19" t="str">
        <f>CONCATENATE(U692,"-",V692)</f>
        <v>INC08-TE12</v>
      </c>
      <c r="H692" s="19" t="str">
        <f t="shared" ca="1" si="21"/>
        <v>URGENTE</v>
      </c>
      <c r="I692" s="46">
        <f ca="1">Z692-$B$1</f>
        <v>0</v>
      </c>
      <c r="J692" s="46">
        <f>VLOOKUP(G692,'D. Produção'!A:B,2,)</f>
        <v>2</v>
      </c>
      <c r="K692" s="87">
        <v>335226</v>
      </c>
      <c r="L692" s="88" t="s">
        <v>82</v>
      </c>
      <c r="M692" s="87">
        <v>4</v>
      </c>
      <c r="N692" s="87">
        <v>5451870</v>
      </c>
      <c r="O692" s="88" t="s">
        <v>35</v>
      </c>
      <c r="P692" s="88" t="s">
        <v>137</v>
      </c>
      <c r="Q692" s="88" t="s">
        <v>138</v>
      </c>
      <c r="R692" s="89">
        <v>1.1732</v>
      </c>
      <c r="S692" s="89">
        <v>23.463200000000001</v>
      </c>
      <c r="T692" s="87">
        <v>1</v>
      </c>
      <c r="U692" s="88" t="s">
        <v>63</v>
      </c>
      <c r="V692" s="88" t="s">
        <v>120</v>
      </c>
      <c r="W692" s="90">
        <v>556</v>
      </c>
      <c r="X692" s="90">
        <v>2110</v>
      </c>
      <c r="Y692" s="91">
        <v>46150.643469675924</v>
      </c>
      <c r="Z692" s="92">
        <v>46157</v>
      </c>
      <c r="AA692" s="93"/>
      <c r="AB692" s="93"/>
      <c r="AC692" s="93"/>
      <c r="AD692" s="93"/>
      <c r="AE692" s="93"/>
      <c r="AF692" s="93"/>
      <c r="AG692" s="93"/>
      <c r="AH692" s="93"/>
      <c r="AI692" s="94" t="s">
        <v>40</v>
      </c>
      <c r="AJ692" s="94" t="s">
        <v>40</v>
      </c>
      <c r="AK692" s="94" t="s">
        <v>40</v>
      </c>
      <c r="AL692" s="93"/>
      <c r="AM692" s="93"/>
      <c r="AN692" s="94" t="s">
        <v>40</v>
      </c>
      <c r="AO692" s="94" t="s">
        <v>40</v>
      </c>
      <c r="AP692" s="94" t="s">
        <v>40</v>
      </c>
      <c r="AQ692" s="94" t="s">
        <v>40</v>
      </c>
      <c r="AR692" s="93"/>
    </row>
    <row r="693" spans="1:44" ht="21">
      <c r="A693" t="str">
        <f>VLOOKUP(Q693,'Rotas x Madrugada'!A:C,2,0)</f>
        <v>F</v>
      </c>
      <c r="B693" t="str">
        <f>VLOOKUP(Q693,'Rotas x Madrugada'!A:C,3,0)</f>
        <v>Dep.</v>
      </c>
      <c r="D693" s="19">
        <f t="shared" si="20"/>
        <v>46159</v>
      </c>
      <c r="E693" s="19">
        <f>IF(A693="RETIRA",Z693,VLOOKUP(Q693,'Rotas x Madrugada'!A:D,4,0))</f>
        <v>46148</v>
      </c>
      <c r="F693" s="19">
        <f>IF(A693="RETIRA",Z693,Z693+2)</f>
        <v>46159</v>
      </c>
      <c r="G693" s="19" t="str">
        <f>CONCATENATE(U693,"-",V693)</f>
        <v>INC08-TE16</v>
      </c>
      <c r="H693" s="19" t="str">
        <f t="shared" ca="1" si="21"/>
        <v>URGENTE</v>
      </c>
      <c r="I693" s="46">
        <f ca="1">Z693-$B$1</f>
        <v>0</v>
      </c>
      <c r="J693" s="46">
        <f>VLOOKUP(G693,'D. Produção'!A:B,2,)</f>
        <v>2</v>
      </c>
      <c r="K693" s="95">
        <v>335238</v>
      </c>
      <c r="L693" s="96" t="s">
        <v>143</v>
      </c>
      <c r="M693" s="95">
        <v>3</v>
      </c>
      <c r="N693" s="95">
        <v>5451912</v>
      </c>
      <c r="O693" s="96" t="s">
        <v>35</v>
      </c>
      <c r="P693" s="96" t="s">
        <v>137</v>
      </c>
      <c r="Q693" s="96" t="s">
        <v>138</v>
      </c>
      <c r="R693" s="97">
        <v>0.79179999999999995</v>
      </c>
      <c r="S693" s="97">
        <v>15.836</v>
      </c>
      <c r="T693" s="95">
        <v>1</v>
      </c>
      <c r="U693" s="96" t="s">
        <v>63</v>
      </c>
      <c r="V693" s="96" t="s">
        <v>123</v>
      </c>
      <c r="W693" s="98">
        <v>740</v>
      </c>
      <c r="X693" s="98">
        <v>1070</v>
      </c>
      <c r="Y693" s="99">
        <v>46150.643472025462</v>
      </c>
      <c r="Z693" s="100">
        <v>46157</v>
      </c>
      <c r="AA693" s="101"/>
      <c r="AB693" s="101"/>
      <c r="AC693" s="101"/>
      <c r="AD693" s="101"/>
      <c r="AE693" s="101"/>
      <c r="AF693" s="101"/>
      <c r="AG693" s="101"/>
      <c r="AH693" s="101"/>
      <c r="AI693" s="102" t="s">
        <v>40</v>
      </c>
      <c r="AJ693" s="102" t="s">
        <v>40</v>
      </c>
      <c r="AK693" s="102" t="s">
        <v>40</v>
      </c>
      <c r="AL693" s="101"/>
      <c r="AM693" s="101"/>
      <c r="AN693" s="102" t="s">
        <v>40</v>
      </c>
      <c r="AO693" s="102" t="s">
        <v>40</v>
      </c>
      <c r="AP693" s="102" t="s">
        <v>40</v>
      </c>
      <c r="AQ693" s="102" t="s">
        <v>40</v>
      </c>
      <c r="AR693" s="101"/>
    </row>
    <row r="694" spans="1:44" ht="21">
      <c r="A694" t="str">
        <f>VLOOKUP(Q694,'Rotas x Madrugada'!A:C,2,0)</f>
        <v>F</v>
      </c>
      <c r="B694" t="str">
        <f>VLOOKUP(Q694,'Rotas x Madrugada'!A:C,3,0)</f>
        <v>Dep.</v>
      </c>
      <c r="D694" s="19">
        <f t="shared" si="20"/>
        <v>46159</v>
      </c>
      <c r="E694" s="19">
        <f>IF(A694="RETIRA",Z694,VLOOKUP(Q694,'Rotas x Madrugada'!A:D,4,0))</f>
        <v>46148</v>
      </c>
      <c r="F694" s="19">
        <f>IF(A694="RETIRA",Z694,Z694+2)</f>
        <v>46159</v>
      </c>
      <c r="G694" s="19" t="str">
        <f>CONCATENATE(U694,"-",V694)</f>
        <v>INC08-TF</v>
      </c>
      <c r="H694" s="19" t="str">
        <f t="shared" ca="1" si="21"/>
        <v>URGENTE</v>
      </c>
      <c r="I694" s="46">
        <f ca="1">Z694-$B$1</f>
        <v>0</v>
      </c>
      <c r="J694" s="46">
        <f>VLOOKUP(G694,'D. Produção'!A:B,2,)</f>
        <v>2</v>
      </c>
      <c r="K694" s="87">
        <v>335238</v>
      </c>
      <c r="L694" s="88" t="s">
        <v>78</v>
      </c>
      <c r="M694" s="87">
        <v>1</v>
      </c>
      <c r="N694" s="87">
        <v>5451910</v>
      </c>
      <c r="O694" s="88" t="s">
        <v>35</v>
      </c>
      <c r="P694" s="88" t="s">
        <v>137</v>
      </c>
      <c r="Q694" s="88" t="s">
        <v>138</v>
      </c>
      <c r="R694" s="89">
        <v>0.38119999999999998</v>
      </c>
      <c r="S694" s="89">
        <v>7.6230000000000002</v>
      </c>
      <c r="T694" s="87">
        <v>1</v>
      </c>
      <c r="U694" s="88" t="s">
        <v>63</v>
      </c>
      <c r="V694" s="88" t="s">
        <v>96</v>
      </c>
      <c r="W694" s="90">
        <v>385</v>
      </c>
      <c r="X694" s="90">
        <v>990</v>
      </c>
      <c r="Y694" s="91">
        <v>46150.643472025462</v>
      </c>
      <c r="Z694" s="92">
        <v>46157</v>
      </c>
      <c r="AA694" s="93"/>
      <c r="AB694" s="93"/>
      <c r="AC694" s="93"/>
      <c r="AD694" s="93"/>
      <c r="AE694" s="94" t="s">
        <v>40</v>
      </c>
      <c r="AF694" s="94" t="s">
        <v>40</v>
      </c>
      <c r="AG694" s="94" t="s">
        <v>40</v>
      </c>
      <c r="AH694" s="94" t="s">
        <v>40</v>
      </c>
      <c r="AI694" s="94" t="s">
        <v>40</v>
      </c>
      <c r="AJ694" s="94" t="s">
        <v>40</v>
      </c>
      <c r="AK694" s="94" t="s">
        <v>40</v>
      </c>
      <c r="AL694" s="93"/>
      <c r="AM694" s="93"/>
      <c r="AN694" s="94" t="s">
        <v>40</v>
      </c>
      <c r="AO694" s="94" t="s">
        <v>40</v>
      </c>
      <c r="AP694" s="94" t="s">
        <v>40</v>
      </c>
      <c r="AQ694" s="94" t="s">
        <v>40</v>
      </c>
      <c r="AR694" s="93"/>
    </row>
    <row r="695" spans="1:44" ht="21">
      <c r="A695" t="str">
        <f>VLOOKUP(Q695,'Rotas x Madrugada'!A:C,2,0)</f>
        <v>F</v>
      </c>
      <c r="B695" t="str">
        <f>VLOOKUP(Q695,'Rotas x Madrugada'!A:C,3,0)</f>
        <v>Dep.</v>
      </c>
      <c r="D695" s="19">
        <f t="shared" si="20"/>
        <v>46159</v>
      </c>
      <c r="E695" s="19">
        <f>IF(A695="RETIRA",Z695,VLOOKUP(Q695,'Rotas x Madrugada'!A:D,4,0))</f>
        <v>46148</v>
      </c>
      <c r="F695" s="19">
        <f>IF(A695="RETIRA",Z695,Z695+2)</f>
        <v>46159</v>
      </c>
      <c r="G695" s="19" t="str">
        <f>CONCATENATE(U695,"-",V695)</f>
        <v>ACD10-TEK</v>
      </c>
      <c r="H695" s="19" t="e">
        <f t="shared" ca="1" si="21"/>
        <v>#N/A</v>
      </c>
      <c r="I695" s="46">
        <f ca="1">Z695-$B$1</f>
        <v>0</v>
      </c>
      <c r="J695" s="46" t="e">
        <f>VLOOKUP(G695,'D. Produção'!A:B,2,)</f>
        <v>#N/A</v>
      </c>
      <c r="K695" s="95">
        <v>335251</v>
      </c>
      <c r="L695" s="96" t="s">
        <v>61</v>
      </c>
      <c r="M695" s="95">
        <v>1</v>
      </c>
      <c r="N695" s="95">
        <v>5451976</v>
      </c>
      <c r="O695" s="96" t="s">
        <v>35</v>
      </c>
      <c r="P695" s="96" t="s">
        <v>137</v>
      </c>
      <c r="Q695" s="96" t="s">
        <v>138</v>
      </c>
      <c r="R695" s="97">
        <v>1.944</v>
      </c>
      <c r="S695" s="97">
        <v>48.6</v>
      </c>
      <c r="T695" s="95">
        <v>1</v>
      </c>
      <c r="U695" s="96" t="s">
        <v>499</v>
      </c>
      <c r="V695" s="96" t="s">
        <v>177</v>
      </c>
      <c r="W695" s="98">
        <v>1080</v>
      </c>
      <c r="X695" s="98">
        <v>1800</v>
      </c>
      <c r="Y695" s="99">
        <v>46150.657831365737</v>
      </c>
      <c r="Z695" s="100">
        <v>46157</v>
      </c>
      <c r="AA695" s="101"/>
      <c r="AB695" s="101"/>
      <c r="AC695" s="101"/>
      <c r="AD695" s="101"/>
      <c r="AE695" s="101"/>
      <c r="AF695" s="101"/>
      <c r="AG695" s="101"/>
      <c r="AH695" s="101"/>
      <c r="AI695" s="102" t="s">
        <v>40</v>
      </c>
      <c r="AJ695" s="102" t="s">
        <v>40</v>
      </c>
      <c r="AK695" s="102" t="s">
        <v>40</v>
      </c>
      <c r="AL695" s="101"/>
      <c r="AM695" s="101"/>
      <c r="AN695" s="101"/>
      <c r="AO695" s="102" t="s">
        <v>40</v>
      </c>
      <c r="AP695" s="102" t="s">
        <v>40</v>
      </c>
      <c r="AQ695" s="102" t="s">
        <v>40</v>
      </c>
      <c r="AR695" s="101"/>
    </row>
    <row r="696" spans="1:44" ht="31.5">
      <c r="A696" t="str">
        <f>VLOOKUP(Q696,'Rotas x Madrugada'!A:C,2,0)</f>
        <v>NA</v>
      </c>
      <c r="B696" t="str">
        <f>VLOOKUP(Q696,'Rotas x Madrugada'!A:C,3,0)</f>
        <v>Não</v>
      </c>
      <c r="D696" s="19">
        <f t="shared" si="20"/>
        <v>46159</v>
      </c>
      <c r="E696" s="19">
        <f>IF(A696="RETIRA",Z696,VLOOKUP(Q696,'Rotas x Madrugada'!A:D,4,0))</f>
        <v>46146</v>
      </c>
      <c r="F696" s="19">
        <f>IF(A696="RETIRA",Z696,Z696+2)</f>
        <v>46159</v>
      </c>
      <c r="G696" s="19" t="str">
        <f>CONCATENATE(U696,"-",V696)</f>
        <v>INC08-TE12</v>
      </c>
      <c r="H696" s="19" t="str">
        <f t="shared" ca="1" si="21"/>
        <v>URGENTE</v>
      </c>
      <c r="I696" s="46">
        <f ca="1">Z696-$B$1</f>
        <v>0</v>
      </c>
      <c r="J696" s="46">
        <f>VLOOKUP(G696,'D. Produção'!A:B,2,)</f>
        <v>2</v>
      </c>
      <c r="K696" s="87">
        <v>335261</v>
      </c>
      <c r="L696" s="88" t="s">
        <v>78</v>
      </c>
      <c r="M696" s="87">
        <v>1</v>
      </c>
      <c r="N696" s="87">
        <v>5452005</v>
      </c>
      <c r="O696" s="88" t="s">
        <v>35</v>
      </c>
      <c r="P696" s="88" t="s">
        <v>481</v>
      </c>
      <c r="Q696" s="88" t="s">
        <v>142</v>
      </c>
      <c r="R696" s="89">
        <v>1.2825</v>
      </c>
      <c r="S696" s="89">
        <v>25.65</v>
      </c>
      <c r="T696" s="87">
        <v>1</v>
      </c>
      <c r="U696" s="88" t="s">
        <v>63</v>
      </c>
      <c r="V696" s="88" t="s">
        <v>120</v>
      </c>
      <c r="W696" s="90">
        <v>675</v>
      </c>
      <c r="X696" s="90">
        <v>1900</v>
      </c>
      <c r="Y696" s="91">
        <v>46150.691000775463</v>
      </c>
      <c r="Z696" s="92">
        <v>46157</v>
      </c>
      <c r="AA696" s="93"/>
      <c r="AB696" s="93"/>
      <c r="AC696" s="93"/>
      <c r="AD696" s="93"/>
      <c r="AE696" s="93"/>
      <c r="AF696" s="93"/>
      <c r="AG696" s="93"/>
      <c r="AH696" s="93"/>
      <c r="AI696" s="94" t="s">
        <v>40</v>
      </c>
      <c r="AJ696" s="94" t="s">
        <v>40</v>
      </c>
      <c r="AK696" s="94" t="s">
        <v>40</v>
      </c>
      <c r="AL696" s="93"/>
      <c r="AM696" s="93"/>
      <c r="AN696" s="94" t="s">
        <v>40</v>
      </c>
      <c r="AO696" s="94" t="s">
        <v>40</v>
      </c>
      <c r="AP696" s="94" t="s">
        <v>40</v>
      </c>
      <c r="AQ696" s="94" t="s">
        <v>40</v>
      </c>
      <c r="AR696" s="93"/>
    </row>
    <row r="697" spans="1:44" ht="21">
      <c r="A697" t="str">
        <f>VLOOKUP(Q697,'Rotas x Madrugada'!A:C,2,0)</f>
        <v>NA</v>
      </c>
      <c r="B697" t="str">
        <f>VLOOKUP(Q697,'Rotas x Madrugada'!A:C,3,0)</f>
        <v>Não</v>
      </c>
      <c r="D697" s="19">
        <f t="shared" si="20"/>
        <v>46159</v>
      </c>
      <c r="E697" s="19">
        <f>IF(A697="RETIRA",Z697,VLOOKUP(Q697,'Rotas x Madrugada'!A:D,4,0))</f>
        <v>46146</v>
      </c>
      <c r="F697" s="19">
        <f>IF(A697="RETIRA",Z697,Z697+2)</f>
        <v>46159</v>
      </c>
      <c r="G697" s="19" t="str">
        <f>CONCATENATE(U697,"-",V697)</f>
        <v>INC08-TE12</v>
      </c>
      <c r="H697" s="19" t="str">
        <f t="shared" ca="1" si="21"/>
        <v>URGENTE</v>
      </c>
      <c r="I697" s="46">
        <f ca="1">Z697-$B$1</f>
        <v>0</v>
      </c>
      <c r="J697" s="46">
        <f>VLOOKUP(G697,'D. Produção'!A:B,2,)</f>
        <v>2</v>
      </c>
      <c r="K697" s="95">
        <v>335262</v>
      </c>
      <c r="L697" s="96" t="s">
        <v>78</v>
      </c>
      <c r="M697" s="95">
        <v>1</v>
      </c>
      <c r="N697" s="95">
        <v>5452006</v>
      </c>
      <c r="O697" s="96" t="s">
        <v>35</v>
      </c>
      <c r="P697" s="96" t="s">
        <v>335</v>
      </c>
      <c r="Q697" s="96" t="s">
        <v>142</v>
      </c>
      <c r="R697" s="97">
        <v>2.75</v>
      </c>
      <c r="S697" s="97">
        <v>55</v>
      </c>
      <c r="T697" s="95">
        <v>1</v>
      </c>
      <c r="U697" s="96" t="s">
        <v>63</v>
      </c>
      <c r="V697" s="96" t="s">
        <v>120</v>
      </c>
      <c r="W697" s="98">
        <v>1250</v>
      </c>
      <c r="X697" s="98">
        <v>2200</v>
      </c>
      <c r="Y697" s="99">
        <v>46150.691237812498</v>
      </c>
      <c r="Z697" s="100">
        <v>46157</v>
      </c>
      <c r="AA697" s="101"/>
      <c r="AB697" s="101"/>
      <c r="AC697" s="101"/>
      <c r="AD697" s="101"/>
      <c r="AE697" s="101"/>
      <c r="AF697" s="101"/>
      <c r="AG697" s="101"/>
      <c r="AH697" s="101"/>
      <c r="AI697" s="102" t="s">
        <v>40</v>
      </c>
      <c r="AJ697" s="102" t="s">
        <v>40</v>
      </c>
      <c r="AK697" s="102" t="s">
        <v>40</v>
      </c>
      <c r="AL697" s="101"/>
      <c r="AM697" s="101"/>
      <c r="AN697" s="102" t="s">
        <v>40</v>
      </c>
      <c r="AO697" s="102" t="s">
        <v>40</v>
      </c>
      <c r="AP697" s="102" t="s">
        <v>40</v>
      </c>
      <c r="AQ697" s="102" t="s">
        <v>40</v>
      </c>
      <c r="AR697" s="101"/>
    </row>
    <row r="698" spans="1:44" ht="31.5">
      <c r="A698" t="str">
        <f>VLOOKUP(Q698,'Rotas x Madrugada'!A:C,2,0)</f>
        <v>NA</v>
      </c>
      <c r="B698" t="str">
        <f>VLOOKUP(Q698,'Rotas x Madrugada'!A:C,3,0)</f>
        <v>Não</v>
      </c>
      <c r="D698" s="19">
        <f t="shared" si="20"/>
        <v>46159</v>
      </c>
      <c r="E698" s="19">
        <f>IF(A698="RETIRA",Z698,VLOOKUP(Q698,'Rotas x Madrugada'!A:D,4,0))</f>
        <v>46146</v>
      </c>
      <c r="F698" s="19">
        <f>IF(A698="RETIRA",Z698,Z698+2)</f>
        <v>46159</v>
      </c>
      <c r="G698" s="19" t="str">
        <f>CONCATENATE(U698,"-",V698)</f>
        <v>INC08-TF</v>
      </c>
      <c r="H698" s="19" t="str">
        <f t="shared" ca="1" si="21"/>
        <v>URGENTE</v>
      </c>
      <c r="I698" s="46">
        <f ca="1">Z698-$B$1</f>
        <v>0</v>
      </c>
      <c r="J698" s="46">
        <f>VLOOKUP(G698,'D. Produção'!A:B,2,)</f>
        <v>2</v>
      </c>
      <c r="K698" s="87">
        <v>335263</v>
      </c>
      <c r="L698" s="88" t="s">
        <v>78</v>
      </c>
      <c r="M698" s="87">
        <v>1</v>
      </c>
      <c r="N698" s="87">
        <v>5452007</v>
      </c>
      <c r="O698" s="88" t="s">
        <v>35</v>
      </c>
      <c r="P698" s="88" t="s">
        <v>500</v>
      </c>
      <c r="Q698" s="88" t="s">
        <v>142</v>
      </c>
      <c r="R698" s="89">
        <v>2.2825000000000002</v>
      </c>
      <c r="S698" s="89">
        <v>45.65</v>
      </c>
      <c r="T698" s="87">
        <v>1</v>
      </c>
      <c r="U698" s="88" t="s">
        <v>63</v>
      </c>
      <c r="V698" s="88" t="s">
        <v>96</v>
      </c>
      <c r="W698" s="90">
        <v>1100</v>
      </c>
      <c r="X698" s="90">
        <v>2075</v>
      </c>
      <c r="Y698" s="91">
        <v>46150.691467858793</v>
      </c>
      <c r="Z698" s="92">
        <v>46157</v>
      </c>
      <c r="AA698" s="93"/>
      <c r="AB698" s="93"/>
      <c r="AC698" s="93"/>
      <c r="AD698" s="93"/>
      <c r="AE698" s="94" t="s">
        <v>40</v>
      </c>
      <c r="AF698" s="94" t="s">
        <v>40</v>
      </c>
      <c r="AG698" s="94" t="s">
        <v>40</v>
      </c>
      <c r="AH698" s="94" t="s">
        <v>40</v>
      </c>
      <c r="AI698" s="94" t="s">
        <v>40</v>
      </c>
      <c r="AJ698" s="94" t="s">
        <v>40</v>
      </c>
      <c r="AK698" s="94" t="s">
        <v>40</v>
      </c>
      <c r="AL698" s="93"/>
      <c r="AM698" s="93"/>
      <c r="AN698" s="94" t="s">
        <v>40</v>
      </c>
      <c r="AO698" s="94" t="s">
        <v>40</v>
      </c>
      <c r="AP698" s="94" t="s">
        <v>40</v>
      </c>
      <c r="AQ698" s="94" t="s">
        <v>40</v>
      </c>
      <c r="AR698" s="93"/>
    </row>
    <row r="699" spans="1:44" ht="31.5">
      <c r="A699" t="str">
        <f>VLOOKUP(Q699,'Rotas x Madrugada'!A:C,2,0)</f>
        <v>NA</v>
      </c>
      <c r="B699" t="str">
        <f>VLOOKUP(Q699,'Rotas x Madrugada'!A:C,3,0)</f>
        <v>Não</v>
      </c>
      <c r="D699" s="19">
        <f t="shared" si="20"/>
        <v>46159</v>
      </c>
      <c r="E699" s="19">
        <f>IF(A699="RETIRA",Z699,VLOOKUP(Q699,'Rotas x Madrugada'!A:D,4,0))</f>
        <v>46146</v>
      </c>
      <c r="F699" s="19">
        <f>IF(A699="RETIRA",Z699,Z699+2)</f>
        <v>46159</v>
      </c>
      <c r="G699" s="19" t="str">
        <f>CONCATENATE(U699,"-",V699)</f>
        <v>INC08-TE12</v>
      </c>
      <c r="H699" s="19" t="str">
        <f t="shared" ca="1" si="21"/>
        <v>URGENTE</v>
      </c>
      <c r="I699" s="46">
        <f ca="1">Z699-$B$1</f>
        <v>0</v>
      </c>
      <c r="J699" s="46">
        <f>VLOOKUP(G699,'D. Produção'!A:B,2,)</f>
        <v>2</v>
      </c>
      <c r="K699" s="95">
        <v>335263</v>
      </c>
      <c r="L699" s="96" t="s">
        <v>80</v>
      </c>
      <c r="M699" s="95">
        <v>2</v>
      </c>
      <c r="N699" s="95">
        <v>5452008</v>
      </c>
      <c r="O699" s="96" t="s">
        <v>35</v>
      </c>
      <c r="P699" s="96" t="s">
        <v>500</v>
      </c>
      <c r="Q699" s="96" t="s">
        <v>142</v>
      </c>
      <c r="R699" s="97">
        <v>2.3264999999999998</v>
      </c>
      <c r="S699" s="97">
        <v>46.53</v>
      </c>
      <c r="T699" s="95">
        <v>1</v>
      </c>
      <c r="U699" s="96" t="s">
        <v>63</v>
      </c>
      <c r="V699" s="96" t="s">
        <v>120</v>
      </c>
      <c r="W699" s="98">
        <v>1100</v>
      </c>
      <c r="X699" s="98">
        <v>2115</v>
      </c>
      <c r="Y699" s="99">
        <v>46150.691467858793</v>
      </c>
      <c r="Z699" s="100">
        <v>46157</v>
      </c>
      <c r="AA699" s="101"/>
      <c r="AB699" s="101"/>
      <c r="AC699" s="101"/>
      <c r="AD699" s="101"/>
      <c r="AE699" s="101"/>
      <c r="AF699" s="101"/>
      <c r="AG699" s="101"/>
      <c r="AH699" s="101"/>
      <c r="AI699" s="102" t="s">
        <v>40</v>
      </c>
      <c r="AJ699" s="102" t="s">
        <v>40</v>
      </c>
      <c r="AK699" s="102" t="s">
        <v>40</v>
      </c>
      <c r="AL699" s="101"/>
      <c r="AM699" s="101"/>
      <c r="AN699" s="102" t="s">
        <v>40</v>
      </c>
      <c r="AO699" s="102" t="s">
        <v>40</v>
      </c>
      <c r="AP699" s="102" t="s">
        <v>40</v>
      </c>
      <c r="AQ699" s="102" t="s">
        <v>40</v>
      </c>
      <c r="AR699" s="101"/>
    </row>
    <row r="700" spans="1:44">
      <c r="A700" t="str">
        <f>VLOOKUP(Q700,'Rotas x Madrugada'!A:C,2,0)</f>
        <v>Retira</v>
      </c>
      <c r="B700" t="str">
        <f>VLOOKUP(Q700,'Rotas x Madrugada'!A:C,3,0)</f>
        <v>Não</v>
      </c>
      <c r="D700" s="19">
        <f t="shared" si="20"/>
        <v>46157</v>
      </c>
      <c r="E700" s="19">
        <f>IF(A700="RETIRA",Z700,VLOOKUP(Q700,'Rotas x Madrugada'!A:D,4,0))</f>
        <v>46157</v>
      </c>
      <c r="F700" s="19">
        <f>IF(A700="RETIRA",Z700,Z700+2)</f>
        <v>46157</v>
      </c>
      <c r="G700" s="19" t="str">
        <f>CONCATENATE(U700,"-",V700)</f>
        <v>FUM08-TE12</v>
      </c>
      <c r="H700" s="19" t="str">
        <f t="shared" ca="1" si="21"/>
        <v>URGENTE</v>
      </c>
      <c r="I700" s="46">
        <f ca="1">Z700-$B$1</f>
        <v>0</v>
      </c>
      <c r="J700" s="46">
        <f>VLOOKUP(G700,'D. Produção'!A:B,2,)</f>
        <v>2</v>
      </c>
      <c r="K700" s="87">
        <v>335274</v>
      </c>
      <c r="L700" s="88" t="s">
        <v>200</v>
      </c>
      <c r="M700" s="87">
        <v>2</v>
      </c>
      <c r="N700" s="87">
        <v>5452039</v>
      </c>
      <c r="O700" s="88" t="s">
        <v>35</v>
      </c>
      <c r="P700" s="88" t="s">
        <v>450</v>
      </c>
      <c r="Q700" s="88" t="s">
        <v>62</v>
      </c>
      <c r="R700" s="89">
        <v>3.0105</v>
      </c>
      <c r="S700" s="89">
        <v>60.21</v>
      </c>
      <c r="T700" s="87">
        <v>1</v>
      </c>
      <c r="U700" s="88" t="s">
        <v>254</v>
      </c>
      <c r="V700" s="88" t="s">
        <v>120</v>
      </c>
      <c r="W700" s="90">
        <v>1350</v>
      </c>
      <c r="X700" s="90">
        <v>2230</v>
      </c>
      <c r="Y700" s="91">
        <v>46150.606146296297</v>
      </c>
      <c r="Z700" s="92">
        <v>46157</v>
      </c>
      <c r="AA700" s="93"/>
      <c r="AB700" s="93"/>
      <c r="AC700" s="93"/>
      <c r="AD700" s="93"/>
      <c r="AE700" s="93"/>
      <c r="AF700" s="93"/>
      <c r="AG700" s="93"/>
      <c r="AH700" s="93"/>
      <c r="AI700" s="94" t="s">
        <v>40</v>
      </c>
      <c r="AJ700" s="94" t="s">
        <v>40</v>
      </c>
      <c r="AK700" s="94" t="s">
        <v>40</v>
      </c>
      <c r="AL700" s="93"/>
      <c r="AM700" s="93"/>
      <c r="AN700" s="94" t="s">
        <v>40</v>
      </c>
      <c r="AO700" s="94" t="s">
        <v>40</v>
      </c>
      <c r="AP700" s="94" t="s">
        <v>40</v>
      </c>
      <c r="AQ700" s="94" t="s">
        <v>40</v>
      </c>
      <c r="AR700" s="93"/>
    </row>
    <row r="701" spans="1:44">
      <c r="A701" t="str">
        <f>VLOOKUP(Q701,'Rotas x Madrugada'!A:C,2,0)</f>
        <v>H</v>
      </c>
      <c r="B701" t="str">
        <f>VLOOKUP(Q701,'Rotas x Madrugada'!A:C,3,0)</f>
        <v>Sim</v>
      </c>
      <c r="D701" s="19">
        <f t="shared" si="20"/>
        <v>46159</v>
      </c>
      <c r="E701" s="19">
        <f>IF(A701="RETIRA",Z701,VLOOKUP(Q701,'Rotas x Madrugada'!A:D,4,0))</f>
        <v>46149</v>
      </c>
      <c r="F701" s="19">
        <f>IF(A701="RETIRA",Z701,Z701+2)</f>
        <v>46159</v>
      </c>
      <c r="G701" s="19" t="str">
        <f>CONCATENATE(U701,"-",V701)</f>
        <v>INC08-TE12</v>
      </c>
      <c r="H701" s="19" t="str">
        <f t="shared" ca="1" si="21"/>
        <v>URGENTE</v>
      </c>
      <c r="I701" s="46">
        <f ca="1">Z701-$B$1</f>
        <v>0</v>
      </c>
      <c r="J701" s="46">
        <f>VLOOKUP(G701,'D. Produção'!A:B,2,)</f>
        <v>2</v>
      </c>
      <c r="K701" s="95">
        <v>335379</v>
      </c>
      <c r="L701" s="96" t="s">
        <v>78</v>
      </c>
      <c r="M701" s="95">
        <v>1</v>
      </c>
      <c r="N701" s="95">
        <v>5452528</v>
      </c>
      <c r="O701" s="96" t="s">
        <v>35</v>
      </c>
      <c r="P701" s="96" t="s">
        <v>118</v>
      </c>
      <c r="Q701" s="96" t="s">
        <v>119</v>
      </c>
      <c r="R701" s="97">
        <v>1.5427999999999999</v>
      </c>
      <c r="S701" s="97">
        <v>30.8553</v>
      </c>
      <c r="T701" s="95">
        <v>1</v>
      </c>
      <c r="U701" s="96" t="s">
        <v>63</v>
      </c>
      <c r="V701" s="96" t="s">
        <v>120</v>
      </c>
      <c r="W701" s="98">
        <v>735</v>
      </c>
      <c r="X701" s="98">
        <v>2099</v>
      </c>
      <c r="Y701" s="99">
        <v>46153.423550115738</v>
      </c>
      <c r="Z701" s="100">
        <v>46157</v>
      </c>
      <c r="AA701" s="101"/>
      <c r="AB701" s="101"/>
      <c r="AC701" s="101"/>
      <c r="AD701" s="101"/>
      <c r="AE701" s="101"/>
      <c r="AF701" s="101"/>
      <c r="AG701" s="101"/>
      <c r="AH701" s="101"/>
      <c r="AI701" s="102" t="s">
        <v>40</v>
      </c>
      <c r="AJ701" s="102" t="s">
        <v>40</v>
      </c>
      <c r="AK701" s="102" t="s">
        <v>40</v>
      </c>
      <c r="AL701" s="101"/>
      <c r="AM701" s="101"/>
      <c r="AN701" s="102" t="s">
        <v>40</v>
      </c>
      <c r="AO701" s="102" t="s">
        <v>40</v>
      </c>
      <c r="AP701" s="102" t="s">
        <v>40</v>
      </c>
      <c r="AQ701" s="102" t="s">
        <v>40</v>
      </c>
      <c r="AR701" s="101"/>
    </row>
    <row r="702" spans="1:44">
      <c r="A702" t="str">
        <f>VLOOKUP(Q702,'Rotas x Madrugada'!A:C,2,0)</f>
        <v>H</v>
      </c>
      <c r="B702" t="str">
        <f>VLOOKUP(Q702,'Rotas x Madrugada'!A:C,3,0)</f>
        <v>Sim</v>
      </c>
      <c r="D702" s="19">
        <f t="shared" si="20"/>
        <v>46159</v>
      </c>
      <c r="E702" s="19">
        <f>IF(A702="RETIRA",Z702,VLOOKUP(Q702,'Rotas x Madrugada'!A:D,4,0))</f>
        <v>46149</v>
      </c>
      <c r="F702" s="19">
        <f>IF(A702="RETIRA",Z702,Z702+2)</f>
        <v>46159</v>
      </c>
      <c r="G702" s="19" t="str">
        <f>CONCATENATE(U702,"-",V702)</f>
        <v>INC08-TE12</v>
      </c>
      <c r="H702" s="19" t="str">
        <f t="shared" ca="1" si="21"/>
        <v>URGENTE</v>
      </c>
      <c r="I702" s="46">
        <f ca="1">Z702-$B$1</f>
        <v>0</v>
      </c>
      <c r="J702" s="46">
        <f>VLOOKUP(G702,'D. Produção'!A:B,2,)</f>
        <v>2</v>
      </c>
      <c r="K702" s="87">
        <v>335379</v>
      </c>
      <c r="L702" s="88" t="s">
        <v>200</v>
      </c>
      <c r="M702" s="87">
        <v>2</v>
      </c>
      <c r="N702" s="87">
        <v>5452529</v>
      </c>
      <c r="O702" s="88" t="s">
        <v>35</v>
      </c>
      <c r="P702" s="88" t="s">
        <v>118</v>
      </c>
      <c r="Q702" s="88" t="s">
        <v>119</v>
      </c>
      <c r="R702" s="89">
        <v>1.5951</v>
      </c>
      <c r="S702" s="89">
        <v>31.901</v>
      </c>
      <c r="T702" s="87">
        <v>1</v>
      </c>
      <c r="U702" s="88" t="s">
        <v>63</v>
      </c>
      <c r="V702" s="88" t="s">
        <v>120</v>
      </c>
      <c r="W702" s="90">
        <v>730</v>
      </c>
      <c r="X702" s="90">
        <v>2185</v>
      </c>
      <c r="Y702" s="91">
        <v>46153.423550115738</v>
      </c>
      <c r="Z702" s="92">
        <v>46157</v>
      </c>
      <c r="AA702" s="93"/>
      <c r="AB702" s="93"/>
      <c r="AC702" s="93"/>
      <c r="AD702" s="93"/>
      <c r="AE702" s="93"/>
      <c r="AF702" s="93"/>
      <c r="AG702" s="93"/>
      <c r="AH702" s="93"/>
      <c r="AI702" s="94" t="s">
        <v>40</v>
      </c>
      <c r="AJ702" s="94" t="s">
        <v>40</v>
      </c>
      <c r="AK702" s="94" t="s">
        <v>40</v>
      </c>
      <c r="AL702" s="93"/>
      <c r="AM702" s="93"/>
      <c r="AN702" s="94" t="s">
        <v>40</v>
      </c>
      <c r="AO702" s="94" t="s">
        <v>40</v>
      </c>
      <c r="AP702" s="94" t="s">
        <v>40</v>
      </c>
      <c r="AQ702" s="94" t="s">
        <v>40</v>
      </c>
      <c r="AR702" s="93"/>
    </row>
    <row r="703" spans="1:44" ht="21">
      <c r="A703" t="str">
        <f>VLOOKUP(Q703,'Rotas x Madrugada'!A:C,2,0)</f>
        <v>X</v>
      </c>
      <c r="B703" t="str">
        <f>VLOOKUP(Q703,'Rotas x Madrugada'!A:C,3,0)</f>
        <v>Sim</v>
      </c>
      <c r="D703" s="19">
        <f t="shared" si="20"/>
        <v>46159</v>
      </c>
      <c r="E703" s="19">
        <f>IF(A703="RETIRA",Z703,VLOOKUP(Q703,'Rotas x Madrugada'!A:D,4,0))</f>
        <v>46149</v>
      </c>
      <c r="F703" s="19">
        <f>IF(A703="RETIRA",Z703,Z703+2)</f>
        <v>46159</v>
      </c>
      <c r="G703" s="19" t="str">
        <f>CONCATENATE(U703,"-",V703)</f>
        <v>INC08-TF</v>
      </c>
      <c r="H703" s="19" t="str">
        <f t="shared" ca="1" si="21"/>
        <v>URGENTE</v>
      </c>
      <c r="I703" s="46">
        <f ca="1">Z703-$B$1</f>
        <v>0</v>
      </c>
      <c r="J703" s="46">
        <f>VLOOKUP(G703,'D. Produção'!A:B,2,)</f>
        <v>2</v>
      </c>
      <c r="K703" s="95">
        <v>335383</v>
      </c>
      <c r="L703" s="96" t="s">
        <v>61</v>
      </c>
      <c r="M703" s="95">
        <v>1</v>
      </c>
      <c r="N703" s="95">
        <v>5452539</v>
      </c>
      <c r="O703" s="96" t="s">
        <v>35</v>
      </c>
      <c r="P703" s="96" t="s">
        <v>342</v>
      </c>
      <c r="Q703" s="96" t="s">
        <v>139</v>
      </c>
      <c r="R703" s="97">
        <v>2.1042000000000001</v>
      </c>
      <c r="S703" s="97">
        <v>42.084000000000003</v>
      </c>
      <c r="T703" s="95">
        <v>1</v>
      </c>
      <c r="U703" s="96" t="s">
        <v>63</v>
      </c>
      <c r="V703" s="96" t="s">
        <v>96</v>
      </c>
      <c r="W703" s="98">
        <v>840</v>
      </c>
      <c r="X703" s="98">
        <v>2505</v>
      </c>
      <c r="Y703" s="99">
        <v>46153.453563807867</v>
      </c>
      <c r="Z703" s="100">
        <v>46157</v>
      </c>
      <c r="AA703" s="101"/>
      <c r="AB703" s="101"/>
      <c r="AC703" s="101"/>
      <c r="AD703" s="101"/>
      <c r="AE703" s="102" t="s">
        <v>40</v>
      </c>
      <c r="AF703" s="102" t="s">
        <v>40</v>
      </c>
      <c r="AG703" s="102" t="s">
        <v>40</v>
      </c>
      <c r="AH703" s="102" t="s">
        <v>40</v>
      </c>
      <c r="AI703" s="102" t="s">
        <v>40</v>
      </c>
      <c r="AJ703" s="102" t="s">
        <v>40</v>
      </c>
      <c r="AK703" s="102" t="s">
        <v>40</v>
      </c>
      <c r="AL703" s="101"/>
      <c r="AM703" s="101"/>
      <c r="AN703" s="102" t="s">
        <v>40</v>
      </c>
      <c r="AO703" s="102" t="s">
        <v>40</v>
      </c>
      <c r="AP703" s="102" t="s">
        <v>40</v>
      </c>
      <c r="AQ703" s="102" t="s">
        <v>40</v>
      </c>
      <c r="AR703" s="101"/>
    </row>
    <row r="704" spans="1:44" ht="21">
      <c r="A704" t="str">
        <f>VLOOKUP(Q704,'Rotas x Madrugada'!A:C,2,0)</f>
        <v>X</v>
      </c>
      <c r="B704" t="str">
        <f>VLOOKUP(Q704,'Rotas x Madrugada'!A:C,3,0)</f>
        <v>Sim</v>
      </c>
      <c r="D704" s="19">
        <f t="shared" si="20"/>
        <v>46159</v>
      </c>
      <c r="E704" s="19">
        <f>IF(A704="RETIRA",Z704,VLOOKUP(Q704,'Rotas x Madrugada'!A:D,4,0))</f>
        <v>46149</v>
      </c>
      <c r="F704" s="19">
        <f>IF(A704="RETIRA",Z704,Z704+2)</f>
        <v>46159</v>
      </c>
      <c r="G704" s="19" t="str">
        <f>CONCATENATE(U704,"-",V704)</f>
        <v>INC08-TF</v>
      </c>
      <c r="H704" s="19" t="str">
        <f t="shared" ca="1" si="21"/>
        <v>URGENTE</v>
      </c>
      <c r="I704" s="46">
        <f ca="1">Z704-$B$1</f>
        <v>0</v>
      </c>
      <c r="J704" s="46">
        <f>VLOOKUP(G704,'D. Produção'!A:B,2,)</f>
        <v>2</v>
      </c>
      <c r="K704" s="87">
        <v>335383</v>
      </c>
      <c r="L704" s="88" t="s">
        <v>121</v>
      </c>
      <c r="M704" s="87">
        <v>2</v>
      </c>
      <c r="N704" s="87">
        <v>5452540</v>
      </c>
      <c r="O704" s="88" t="s">
        <v>35</v>
      </c>
      <c r="P704" s="88" t="s">
        <v>342</v>
      </c>
      <c r="Q704" s="88" t="s">
        <v>139</v>
      </c>
      <c r="R704" s="89">
        <v>2.9809999999999999</v>
      </c>
      <c r="S704" s="89">
        <v>59.619</v>
      </c>
      <c r="T704" s="87">
        <v>1</v>
      </c>
      <c r="U704" s="88" t="s">
        <v>63</v>
      </c>
      <c r="V704" s="88" t="s">
        <v>96</v>
      </c>
      <c r="W704" s="90">
        <v>1190</v>
      </c>
      <c r="X704" s="90">
        <v>2505</v>
      </c>
      <c r="Y704" s="91">
        <v>46153.453563807867</v>
      </c>
      <c r="Z704" s="92">
        <v>46157</v>
      </c>
      <c r="AA704" s="93"/>
      <c r="AB704" s="93"/>
      <c r="AC704" s="93"/>
      <c r="AD704" s="93"/>
      <c r="AE704" s="94" t="s">
        <v>40</v>
      </c>
      <c r="AF704" s="94" t="s">
        <v>40</v>
      </c>
      <c r="AG704" s="94" t="s">
        <v>40</v>
      </c>
      <c r="AH704" s="94" t="s">
        <v>40</v>
      </c>
      <c r="AI704" s="94" t="s">
        <v>40</v>
      </c>
      <c r="AJ704" s="94" t="s">
        <v>40</v>
      </c>
      <c r="AK704" s="94" t="s">
        <v>40</v>
      </c>
      <c r="AL704" s="93"/>
      <c r="AM704" s="93"/>
      <c r="AN704" s="94" t="s">
        <v>40</v>
      </c>
      <c r="AO704" s="94" t="s">
        <v>40</v>
      </c>
      <c r="AP704" s="94" t="s">
        <v>40</v>
      </c>
      <c r="AQ704" s="94" t="s">
        <v>40</v>
      </c>
      <c r="AR704" s="93"/>
    </row>
    <row r="705" spans="1:44" ht="21">
      <c r="A705" t="str">
        <f>VLOOKUP(Q705,'Rotas x Madrugada'!A:C,2,0)</f>
        <v>X</v>
      </c>
      <c r="B705" t="str">
        <f>VLOOKUP(Q705,'Rotas x Madrugada'!A:C,3,0)</f>
        <v>Sim</v>
      </c>
      <c r="D705" s="19">
        <f t="shared" si="20"/>
        <v>46159</v>
      </c>
      <c r="E705" s="19">
        <f>IF(A705="RETIRA",Z705,VLOOKUP(Q705,'Rotas x Madrugada'!A:D,4,0))</f>
        <v>46149</v>
      </c>
      <c r="F705" s="19">
        <f>IF(A705="RETIRA",Z705,Z705+2)</f>
        <v>46159</v>
      </c>
      <c r="G705" s="19" t="str">
        <f>CONCATENATE(U705,"-",V705)</f>
        <v>INC08-TF</v>
      </c>
      <c r="H705" s="19" t="str">
        <f t="shared" ca="1" si="21"/>
        <v>URGENTE</v>
      </c>
      <c r="I705" s="46">
        <f ca="1">Z705-$B$1</f>
        <v>0</v>
      </c>
      <c r="J705" s="46">
        <f>VLOOKUP(G705,'D. Produção'!A:B,2,)</f>
        <v>2</v>
      </c>
      <c r="K705" s="95">
        <v>335383</v>
      </c>
      <c r="L705" s="96" t="s">
        <v>143</v>
      </c>
      <c r="M705" s="95">
        <v>3</v>
      </c>
      <c r="N705" s="95">
        <v>5452541</v>
      </c>
      <c r="O705" s="96" t="s">
        <v>35</v>
      </c>
      <c r="P705" s="96" t="s">
        <v>342</v>
      </c>
      <c r="Q705" s="96" t="s">
        <v>139</v>
      </c>
      <c r="R705" s="97">
        <v>2.9809999999999999</v>
      </c>
      <c r="S705" s="97">
        <v>59.619</v>
      </c>
      <c r="T705" s="95">
        <v>1</v>
      </c>
      <c r="U705" s="96" t="s">
        <v>63</v>
      </c>
      <c r="V705" s="96" t="s">
        <v>96</v>
      </c>
      <c r="W705" s="98">
        <v>1190</v>
      </c>
      <c r="X705" s="98">
        <v>2505</v>
      </c>
      <c r="Y705" s="99">
        <v>46153.453563807867</v>
      </c>
      <c r="Z705" s="100">
        <v>46157</v>
      </c>
      <c r="AA705" s="101"/>
      <c r="AB705" s="101"/>
      <c r="AC705" s="101"/>
      <c r="AD705" s="101"/>
      <c r="AE705" s="102" t="s">
        <v>40</v>
      </c>
      <c r="AF705" s="102" t="s">
        <v>40</v>
      </c>
      <c r="AG705" s="102" t="s">
        <v>40</v>
      </c>
      <c r="AH705" s="102" t="s">
        <v>40</v>
      </c>
      <c r="AI705" s="102" t="s">
        <v>40</v>
      </c>
      <c r="AJ705" s="102" t="s">
        <v>40</v>
      </c>
      <c r="AK705" s="102" t="s">
        <v>40</v>
      </c>
      <c r="AL705" s="101"/>
      <c r="AM705" s="101"/>
      <c r="AN705" s="102" t="s">
        <v>40</v>
      </c>
      <c r="AO705" s="102" t="s">
        <v>40</v>
      </c>
      <c r="AP705" s="102" t="s">
        <v>40</v>
      </c>
      <c r="AQ705" s="102" t="s">
        <v>40</v>
      </c>
      <c r="AR705" s="101"/>
    </row>
    <row r="706" spans="1:44" ht="21">
      <c r="A706" t="str">
        <f>VLOOKUP(Q706,'Rotas x Madrugada'!A:C,2,0)</f>
        <v>X</v>
      </c>
      <c r="B706" t="str">
        <f>VLOOKUP(Q706,'Rotas x Madrugada'!A:C,3,0)</f>
        <v>Sim</v>
      </c>
      <c r="D706" s="19">
        <f t="shared" si="20"/>
        <v>46159</v>
      </c>
      <c r="E706" s="19">
        <f>IF(A706="RETIRA",Z706,VLOOKUP(Q706,'Rotas x Madrugada'!A:D,4,0))</f>
        <v>46149</v>
      </c>
      <c r="F706" s="19">
        <f>IF(A706="RETIRA",Z706,Z706+2)</f>
        <v>46159</v>
      </c>
      <c r="G706" s="19" t="str">
        <f>CONCATENATE(U706,"-",V706)</f>
        <v>INC08-TE12</v>
      </c>
      <c r="H706" s="19" t="str">
        <f t="shared" ca="1" si="21"/>
        <v>URGENTE</v>
      </c>
      <c r="I706" s="46">
        <f ca="1">Z706-$B$1</f>
        <v>0</v>
      </c>
      <c r="J706" s="46">
        <f>VLOOKUP(G706,'D. Produção'!A:B,2,)</f>
        <v>2</v>
      </c>
      <c r="K706" s="87">
        <v>335383</v>
      </c>
      <c r="L706" s="88" t="s">
        <v>82</v>
      </c>
      <c r="M706" s="87">
        <v>4</v>
      </c>
      <c r="N706" s="87">
        <v>5452627</v>
      </c>
      <c r="O706" s="88" t="s">
        <v>35</v>
      </c>
      <c r="P706" s="88" t="s">
        <v>342</v>
      </c>
      <c r="Q706" s="88" t="s">
        <v>139</v>
      </c>
      <c r="R706" s="89">
        <v>2.9268000000000001</v>
      </c>
      <c r="S706" s="89">
        <v>58.534999999999997</v>
      </c>
      <c r="T706" s="87">
        <v>1</v>
      </c>
      <c r="U706" s="88" t="s">
        <v>63</v>
      </c>
      <c r="V706" s="88" t="s">
        <v>120</v>
      </c>
      <c r="W706" s="90">
        <v>1150</v>
      </c>
      <c r="X706" s="90">
        <v>2545</v>
      </c>
      <c r="Y706" s="91">
        <v>46153.453563807867</v>
      </c>
      <c r="Z706" s="92">
        <v>46157</v>
      </c>
      <c r="AA706" s="93"/>
      <c r="AB706" s="93"/>
      <c r="AC706" s="93"/>
      <c r="AD706" s="93"/>
      <c r="AE706" s="93"/>
      <c r="AF706" s="93"/>
      <c r="AG706" s="93"/>
      <c r="AH706" s="93"/>
      <c r="AI706" s="94" t="s">
        <v>40</v>
      </c>
      <c r="AJ706" s="94" t="s">
        <v>40</v>
      </c>
      <c r="AK706" s="94" t="s">
        <v>40</v>
      </c>
      <c r="AL706" s="93"/>
      <c r="AM706" s="93"/>
      <c r="AN706" s="94" t="s">
        <v>40</v>
      </c>
      <c r="AO706" s="94" t="s">
        <v>40</v>
      </c>
      <c r="AP706" s="94" t="s">
        <v>40</v>
      </c>
      <c r="AQ706" s="94" t="s">
        <v>40</v>
      </c>
      <c r="AR706" s="93"/>
    </row>
    <row r="707" spans="1:44">
      <c r="A707" t="str">
        <f>VLOOKUP(Q707,'Rotas x Madrugada'!A:C,2,0)</f>
        <v>H</v>
      </c>
      <c r="B707" t="str">
        <f>VLOOKUP(Q707,'Rotas x Madrugada'!A:C,3,0)</f>
        <v>Sim</v>
      </c>
      <c r="D707" s="19">
        <f t="shared" si="20"/>
        <v>46159</v>
      </c>
      <c r="E707" s="19">
        <f>IF(A707="RETIRA",Z707,VLOOKUP(Q707,'Rotas x Madrugada'!A:D,4,0))</f>
        <v>46149</v>
      </c>
      <c r="F707" s="19">
        <f>IF(A707="RETIRA",Z707,Z707+2)</f>
        <v>46159</v>
      </c>
      <c r="G707" s="19" t="str">
        <f>CONCATENATE(U707,"-",V707)</f>
        <v>INC08-TF</v>
      </c>
      <c r="H707" s="19" t="str">
        <f t="shared" ca="1" si="21"/>
        <v>URGENTE</v>
      </c>
      <c r="I707" s="46">
        <f ca="1">Z707-$B$1</f>
        <v>0</v>
      </c>
      <c r="J707" s="46">
        <f>VLOOKUP(G707,'D. Produção'!A:B,2,)</f>
        <v>2</v>
      </c>
      <c r="K707" s="95">
        <v>335386</v>
      </c>
      <c r="L707" s="96" t="s">
        <v>171</v>
      </c>
      <c r="M707" s="95">
        <v>5</v>
      </c>
      <c r="N707" s="95">
        <v>5452549</v>
      </c>
      <c r="O707" s="96" t="s">
        <v>35</v>
      </c>
      <c r="P707" s="96" t="s">
        <v>118</v>
      </c>
      <c r="Q707" s="96" t="s">
        <v>119</v>
      </c>
      <c r="R707" s="97">
        <v>1.4899</v>
      </c>
      <c r="S707" s="97">
        <v>29.797499999999999</v>
      </c>
      <c r="T707" s="95">
        <v>1</v>
      </c>
      <c r="U707" s="96" t="s">
        <v>63</v>
      </c>
      <c r="V707" s="96" t="s">
        <v>96</v>
      </c>
      <c r="W707" s="98">
        <v>685</v>
      </c>
      <c r="X707" s="98">
        <v>2175</v>
      </c>
      <c r="Y707" s="99">
        <v>46153.426475613429</v>
      </c>
      <c r="Z707" s="100">
        <v>46157</v>
      </c>
      <c r="AA707" s="101"/>
      <c r="AB707" s="101"/>
      <c r="AC707" s="101"/>
      <c r="AD707" s="101"/>
      <c r="AE707" s="102" t="s">
        <v>40</v>
      </c>
      <c r="AF707" s="102" t="s">
        <v>40</v>
      </c>
      <c r="AG707" s="102" t="s">
        <v>40</v>
      </c>
      <c r="AH707" s="102" t="s">
        <v>40</v>
      </c>
      <c r="AI707" s="102" t="s">
        <v>40</v>
      </c>
      <c r="AJ707" s="102" t="s">
        <v>40</v>
      </c>
      <c r="AK707" s="102" t="s">
        <v>40</v>
      </c>
      <c r="AL707" s="101"/>
      <c r="AM707" s="101"/>
      <c r="AN707" s="102" t="s">
        <v>40</v>
      </c>
      <c r="AO707" s="102" t="s">
        <v>40</v>
      </c>
      <c r="AP707" s="102" t="s">
        <v>40</v>
      </c>
      <c r="AQ707" s="102" t="s">
        <v>40</v>
      </c>
      <c r="AR707" s="101"/>
    </row>
    <row r="708" spans="1:44">
      <c r="A708" t="str">
        <f>VLOOKUP(Q708,'Rotas x Madrugada'!A:C,2,0)</f>
        <v>H</v>
      </c>
      <c r="B708" t="str">
        <f>VLOOKUP(Q708,'Rotas x Madrugada'!A:C,3,0)</f>
        <v>Sim</v>
      </c>
      <c r="D708" s="19">
        <f t="shared" ref="D708:D771" si="22">IF(E708&gt;F708,E708,F708)</f>
        <v>46159</v>
      </c>
      <c r="E708" s="19">
        <f>IF(A708="RETIRA",Z708,VLOOKUP(Q708,'Rotas x Madrugada'!A:D,4,0))</f>
        <v>46149</v>
      </c>
      <c r="F708" s="19">
        <f>IF(A708="RETIRA",Z708,Z708+2)</f>
        <v>46159</v>
      </c>
      <c r="G708" s="19" t="str">
        <f>CONCATENATE(U708,"-",V708)</f>
        <v>INC08-TE12</v>
      </c>
      <c r="H708" s="19" t="str">
        <f t="shared" ca="1" si="21"/>
        <v>URGENTE</v>
      </c>
      <c r="I708" s="46">
        <f ca="1">Z708-$B$1</f>
        <v>0</v>
      </c>
      <c r="J708" s="46">
        <f>VLOOKUP(G708,'D. Produção'!A:B,2,)</f>
        <v>2</v>
      </c>
      <c r="K708" s="87">
        <v>335386</v>
      </c>
      <c r="L708" s="88" t="s">
        <v>172</v>
      </c>
      <c r="M708" s="87">
        <v>6</v>
      </c>
      <c r="N708" s="87">
        <v>5452550</v>
      </c>
      <c r="O708" s="88" t="s">
        <v>35</v>
      </c>
      <c r="P708" s="88" t="s">
        <v>118</v>
      </c>
      <c r="Q708" s="88" t="s">
        <v>119</v>
      </c>
      <c r="R708" s="89">
        <v>1.6279999999999999</v>
      </c>
      <c r="S708" s="89">
        <v>32.560499999999998</v>
      </c>
      <c r="T708" s="87">
        <v>1</v>
      </c>
      <c r="U708" s="88" t="s">
        <v>63</v>
      </c>
      <c r="V708" s="88" t="s">
        <v>120</v>
      </c>
      <c r="W708" s="90">
        <v>735</v>
      </c>
      <c r="X708" s="90">
        <v>2215</v>
      </c>
      <c r="Y708" s="91">
        <v>46153.426475613429</v>
      </c>
      <c r="Z708" s="92">
        <v>46157</v>
      </c>
      <c r="AA708" s="93"/>
      <c r="AB708" s="93"/>
      <c r="AC708" s="93"/>
      <c r="AD708" s="93"/>
      <c r="AE708" s="93"/>
      <c r="AF708" s="93"/>
      <c r="AG708" s="93"/>
      <c r="AH708" s="93"/>
      <c r="AI708" s="94" t="s">
        <v>40</v>
      </c>
      <c r="AJ708" s="94" t="s">
        <v>40</v>
      </c>
      <c r="AK708" s="94" t="s">
        <v>40</v>
      </c>
      <c r="AL708" s="93"/>
      <c r="AM708" s="93"/>
      <c r="AN708" s="94" t="s">
        <v>40</v>
      </c>
      <c r="AO708" s="94" t="s">
        <v>40</v>
      </c>
      <c r="AP708" s="94" t="s">
        <v>40</v>
      </c>
      <c r="AQ708" s="94" t="s">
        <v>40</v>
      </c>
      <c r="AR708" s="93"/>
    </row>
    <row r="709" spans="1:44">
      <c r="A709" t="str">
        <f>VLOOKUP(Q709,'Rotas x Madrugada'!A:C,2,0)</f>
        <v>H</v>
      </c>
      <c r="B709" t="str">
        <f>VLOOKUP(Q709,'Rotas x Madrugada'!A:C,3,0)</f>
        <v>Sim</v>
      </c>
      <c r="D709" s="19">
        <f t="shared" si="22"/>
        <v>46159</v>
      </c>
      <c r="E709" s="19">
        <f>IF(A709="RETIRA",Z709,VLOOKUP(Q709,'Rotas x Madrugada'!A:D,4,0))</f>
        <v>46149</v>
      </c>
      <c r="F709" s="19">
        <f>IF(A709="RETIRA",Z709,Z709+2)</f>
        <v>46159</v>
      </c>
      <c r="G709" s="19" t="str">
        <f>CONCATENATE(U709,"-",V709)</f>
        <v>INC08-TE16</v>
      </c>
      <c r="H709" s="19" t="str">
        <f t="shared" ref="H709:H772" ca="1" si="23">IF(I709&lt;-10,"PROBLEMA",IF(I709&lt;J709,"URGENTE",IF(I709=J709,"PRODUZIR","OK")))</f>
        <v>URGENTE</v>
      </c>
      <c r="I709" s="46">
        <f ca="1">Z709-$B$1</f>
        <v>0</v>
      </c>
      <c r="J709" s="46">
        <f>VLOOKUP(G709,'D. Produção'!A:B,2,)</f>
        <v>2</v>
      </c>
      <c r="K709" s="95">
        <v>335387</v>
      </c>
      <c r="L709" s="96" t="s">
        <v>78</v>
      </c>
      <c r="M709" s="95">
        <v>1</v>
      </c>
      <c r="N709" s="95">
        <v>5452551</v>
      </c>
      <c r="O709" s="96" t="s">
        <v>35</v>
      </c>
      <c r="P709" s="96" t="s">
        <v>118</v>
      </c>
      <c r="Q709" s="96" t="s">
        <v>119</v>
      </c>
      <c r="R709" s="97">
        <v>1.6202000000000001</v>
      </c>
      <c r="S709" s="97">
        <v>32.404800000000002</v>
      </c>
      <c r="T709" s="95">
        <v>1</v>
      </c>
      <c r="U709" s="96" t="s">
        <v>63</v>
      </c>
      <c r="V709" s="96" t="s">
        <v>123</v>
      </c>
      <c r="W709" s="98">
        <v>785</v>
      </c>
      <c r="X709" s="98">
        <v>2064</v>
      </c>
      <c r="Y709" s="99">
        <v>46153.429234641204</v>
      </c>
      <c r="Z709" s="100">
        <v>46157</v>
      </c>
      <c r="AA709" s="101"/>
      <c r="AB709" s="101"/>
      <c r="AC709" s="101"/>
      <c r="AD709" s="101"/>
      <c r="AE709" s="101"/>
      <c r="AF709" s="101"/>
      <c r="AG709" s="101"/>
      <c r="AH709" s="101"/>
      <c r="AI709" s="102" t="s">
        <v>40</v>
      </c>
      <c r="AJ709" s="102" t="s">
        <v>40</v>
      </c>
      <c r="AK709" s="102" t="s">
        <v>40</v>
      </c>
      <c r="AL709" s="101"/>
      <c r="AM709" s="101"/>
      <c r="AN709" s="102" t="s">
        <v>40</v>
      </c>
      <c r="AO709" s="102" t="s">
        <v>40</v>
      </c>
      <c r="AP709" s="102" t="s">
        <v>40</v>
      </c>
      <c r="AQ709" s="102" t="s">
        <v>40</v>
      </c>
      <c r="AR709" s="101"/>
    </row>
    <row r="710" spans="1:44" ht="21">
      <c r="A710" t="str">
        <f>VLOOKUP(Q710,'Rotas x Madrugada'!A:C,2,0)</f>
        <v>F</v>
      </c>
      <c r="B710" t="str">
        <f>VLOOKUP(Q710,'Rotas x Madrugada'!A:C,3,0)</f>
        <v>Dep.</v>
      </c>
      <c r="D710" s="19">
        <f t="shared" si="22"/>
        <v>46159</v>
      </c>
      <c r="E710" s="19">
        <f>IF(A710="RETIRA",Z710,VLOOKUP(Q710,'Rotas x Madrugada'!A:D,4,0))</f>
        <v>46148</v>
      </c>
      <c r="F710" s="19">
        <f>IF(A710="RETIRA",Z710,Z710+2)</f>
        <v>46159</v>
      </c>
      <c r="G710" s="19" t="str">
        <f>CONCATENATE(U710,"-",V710)</f>
        <v>INC08-TF</v>
      </c>
      <c r="H710" s="19" t="str">
        <f t="shared" ca="1" si="23"/>
        <v>URGENTE</v>
      </c>
      <c r="I710" s="46">
        <f ca="1">Z710-$B$1</f>
        <v>0</v>
      </c>
      <c r="J710" s="46">
        <f>VLOOKUP(G710,'D. Produção'!A:B,2,)</f>
        <v>2</v>
      </c>
      <c r="K710" s="87">
        <v>335409</v>
      </c>
      <c r="L710" s="88" t="s">
        <v>78</v>
      </c>
      <c r="M710" s="87">
        <v>1</v>
      </c>
      <c r="N710" s="87">
        <v>5452617</v>
      </c>
      <c r="O710" s="88" t="s">
        <v>35</v>
      </c>
      <c r="P710" s="88" t="s">
        <v>137</v>
      </c>
      <c r="Q710" s="88" t="s">
        <v>138</v>
      </c>
      <c r="R710" s="89">
        <v>1.8795999999999999</v>
      </c>
      <c r="S710" s="89">
        <v>37.592100000000002</v>
      </c>
      <c r="T710" s="87">
        <v>1</v>
      </c>
      <c r="U710" s="88" t="s">
        <v>63</v>
      </c>
      <c r="V710" s="88" t="s">
        <v>96</v>
      </c>
      <c r="W710" s="90">
        <v>765</v>
      </c>
      <c r="X710" s="90">
        <v>2457</v>
      </c>
      <c r="Y710" s="91">
        <v>46153.412665162039</v>
      </c>
      <c r="Z710" s="92">
        <v>46157</v>
      </c>
      <c r="AA710" s="93"/>
      <c r="AB710" s="93"/>
      <c r="AC710" s="93"/>
      <c r="AD710" s="93"/>
      <c r="AE710" s="94" t="s">
        <v>40</v>
      </c>
      <c r="AF710" s="94" t="s">
        <v>40</v>
      </c>
      <c r="AG710" s="94" t="s">
        <v>40</v>
      </c>
      <c r="AH710" s="94" t="s">
        <v>40</v>
      </c>
      <c r="AI710" s="94" t="s">
        <v>40</v>
      </c>
      <c r="AJ710" s="94" t="s">
        <v>40</v>
      </c>
      <c r="AK710" s="94" t="s">
        <v>40</v>
      </c>
      <c r="AL710" s="93"/>
      <c r="AM710" s="93"/>
      <c r="AN710" s="94" t="s">
        <v>40</v>
      </c>
      <c r="AO710" s="94" t="s">
        <v>40</v>
      </c>
      <c r="AP710" s="94" t="s">
        <v>40</v>
      </c>
      <c r="AQ710" s="94" t="s">
        <v>40</v>
      </c>
      <c r="AR710" s="93"/>
    </row>
    <row r="711" spans="1:44" ht="21">
      <c r="A711" t="str">
        <f>VLOOKUP(Q711,'Rotas x Madrugada'!A:C,2,0)</f>
        <v>F</v>
      </c>
      <c r="B711" t="str">
        <f>VLOOKUP(Q711,'Rotas x Madrugada'!A:C,3,0)</f>
        <v>Dep.</v>
      </c>
      <c r="D711" s="19">
        <f t="shared" si="22"/>
        <v>46159</v>
      </c>
      <c r="E711" s="19">
        <f>IF(A711="RETIRA",Z711,VLOOKUP(Q711,'Rotas x Madrugada'!A:D,4,0))</f>
        <v>46148</v>
      </c>
      <c r="F711" s="19">
        <f>IF(A711="RETIRA",Z711,Z711+2)</f>
        <v>46159</v>
      </c>
      <c r="G711" s="19" t="str">
        <f>CONCATENATE(U711,"-",V711)</f>
        <v>INC08-TE12</v>
      </c>
      <c r="H711" s="19" t="str">
        <f t="shared" ca="1" si="23"/>
        <v>URGENTE</v>
      </c>
      <c r="I711" s="46">
        <f ca="1">Z711-$B$1</f>
        <v>0</v>
      </c>
      <c r="J711" s="46">
        <f>VLOOKUP(G711,'D. Produção'!A:B,2,)</f>
        <v>2</v>
      </c>
      <c r="K711" s="95">
        <v>335409</v>
      </c>
      <c r="L711" s="96" t="s">
        <v>80</v>
      </c>
      <c r="M711" s="95">
        <v>2</v>
      </c>
      <c r="N711" s="95">
        <v>5452618</v>
      </c>
      <c r="O711" s="96" t="s">
        <v>35</v>
      </c>
      <c r="P711" s="96" t="s">
        <v>137</v>
      </c>
      <c r="Q711" s="96" t="s">
        <v>138</v>
      </c>
      <c r="R711" s="97">
        <v>2.0350999999999999</v>
      </c>
      <c r="S711" s="97">
        <v>40.701099999999997</v>
      </c>
      <c r="T711" s="95">
        <v>1</v>
      </c>
      <c r="U711" s="96" t="s">
        <v>63</v>
      </c>
      <c r="V711" s="96" t="s">
        <v>120</v>
      </c>
      <c r="W711" s="98">
        <v>815</v>
      </c>
      <c r="X711" s="98">
        <v>2497</v>
      </c>
      <c r="Y711" s="99">
        <v>46153.412665162039</v>
      </c>
      <c r="Z711" s="100">
        <v>46157</v>
      </c>
      <c r="AA711" s="101"/>
      <c r="AB711" s="101"/>
      <c r="AC711" s="101"/>
      <c r="AD711" s="101"/>
      <c r="AE711" s="101"/>
      <c r="AF711" s="101"/>
      <c r="AG711" s="101"/>
      <c r="AH711" s="101"/>
      <c r="AI711" s="102" t="s">
        <v>40</v>
      </c>
      <c r="AJ711" s="102" t="s">
        <v>40</v>
      </c>
      <c r="AK711" s="102" t="s">
        <v>40</v>
      </c>
      <c r="AL711" s="101"/>
      <c r="AM711" s="101"/>
      <c r="AN711" s="102" t="s">
        <v>40</v>
      </c>
      <c r="AO711" s="102" t="s">
        <v>40</v>
      </c>
      <c r="AP711" s="102" t="s">
        <v>40</v>
      </c>
      <c r="AQ711" s="102" t="s">
        <v>40</v>
      </c>
      <c r="AR711" s="101"/>
    </row>
    <row r="712" spans="1:44" ht="21">
      <c r="A712" t="str">
        <f>VLOOKUP(Q712,'Rotas x Madrugada'!A:C,2,0)</f>
        <v>F</v>
      </c>
      <c r="B712" t="str">
        <f>VLOOKUP(Q712,'Rotas x Madrugada'!A:C,3,0)</f>
        <v>Dep.</v>
      </c>
      <c r="D712" s="19">
        <f t="shared" si="22"/>
        <v>46159</v>
      </c>
      <c r="E712" s="19">
        <f>IF(A712="RETIRA",Z712,VLOOKUP(Q712,'Rotas x Madrugada'!A:D,4,0))</f>
        <v>46148</v>
      </c>
      <c r="F712" s="19">
        <f>IF(A712="RETIRA",Z712,Z712+2)</f>
        <v>46159</v>
      </c>
      <c r="G712" s="19" t="str">
        <f>CONCATENATE(U712,"-",V712)</f>
        <v>INC08-TF</v>
      </c>
      <c r="H712" s="19" t="str">
        <f t="shared" ca="1" si="23"/>
        <v>URGENTE</v>
      </c>
      <c r="I712" s="46">
        <f ca="1">Z712-$B$1</f>
        <v>0</v>
      </c>
      <c r="J712" s="46">
        <f>VLOOKUP(G712,'D. Produção'!A:B,2,)</f>
        <v>2</v>
      </c>
      <c r="K712" s="87">
        <v>335410</v>
      </c>
      <c r="L712" s="88" t="s">
        <v>78</v>
      </c>
      <c r="M712" s="87">
        <v>1</v>
      </c>
      <c r="N712" s="87">
        <v>5452619</v>
      </c>
      <c r="O712" s="88" t="s">
        <v>35</v>
      </c>
      <c r="P712" s="88" t="s">
        <v>137</v>
      </c>
      <c r="Q712" s="88" t="s">
        <v>138</v>
      </c>
      <c r="R712" s="89">
        <v>2.4152</v>
      </c>
      <c r="S712" s="89">
        <v>48.304600000000001</v>
      </c>
      <c r="T712" s="87">
        <v>1</v>
      </c>
      <c r="U712" s="88" t="s">
        <v>63</v>
      </c>
      <c r="V712" s="88" t="s">
        <v>96</v>
      </c>
      <c r="W712" s="90">
        <v>983</v>
      </c>
      <c r="X712" s="90">
        <v>2457</v>
      </c>
      <c r="Y712" s="91">
        <v>46153.413345451387</v>
      </c>
      <c r="Z712" s="92">
        <v>46157</v>
      </c>
      <c r="AA712" s="93"/>
      <c r="AB712" s="93"/>
      <c r="AC712" s="93"/>
      <c r="AD712" s="93"/>
      <c r="AE712" s="94" t="s">
        <v>40</v>
      </c>
      <c r="AF712" s="94" t="s">
        <v>40</v>
      </c>
      <c r="AG712" s="94" t="s">
        <v>40</v>
      </c>
      <c r="AH712" s="94" t="s">
        <v>40</v>
      </c>
      <c r="AI712" s="94" t="s">
        <v>40</v>
      </c>
      <c r="AJ712" s="94" t="s">
        <v>40</v>
      </c>
      <c r="AK712" s="94" t="s">
        <v>40</v>
      </c>
      <c r="AL712" s="93"/>
      <c r="AM712" s="93"/>
      <c r="AN712" s="94" t="s">
        <v>40</v>
      </c>
      <c r="AO712" s="94" t="s">
        <v>40</v>
      </c>
      <c r="AP712" s="94" t="s">
        <v>40</v>
      </c>
      <c r="AQ712" s="94" t="s">
        <v>40</v>
      </c>
      <c r="AR712" s="93"/>
    </row>
    <row r="713" spans="1:44" ht="21">
      <c r="A713" t="str">
        <f>VLOOKUP(Q713,'Rotas x Madrugada'!A:C,2,0)</f>
        <v>F</v>
      </c>
      <c r="B713" t="str">
        <f>VLOOKUP(Q713,'Rotas x Madrugada'!A:C,3,0)</f>
        <v>Dep.</v>
      </c>
      <c r="D713" s="19">
        <f t="shared" si="22"/>
        <v>46159</v>
      </c>
      <c r="E713" s="19">
        <f>IF(A713="RETIRA",Z713,VLOOKUP(Q713,'Rotas x Madrugada'!A:D,4,0))</f>
        <v>46148</v>
      </c>
      <c r="F713" s="19">
        <f>IF(A713="RETIRA",Z713,Z713+2)</f>
        <v>46159</v>
      </c>
      <c r="G713" s="19" t="str">
        <f>CONCATENATE(U713,"-",V713)</f>
        <v>INC08-TF</v>
      </c>
      <c r="H713" s="19" t="str">
        <f t="shared" ca="1" si="23"/>
        <v>URGENTE</v>
      </c>
      <c r="I713" s="46">
        <f ca="1">Z713-$B$1</f>
        <v>0</v>
      </c>
      <c r="J713" s="46">
        <f>VLOOKUP(G713,'D. Produção'!A:B,2,)</f>
        <v>2</v>
      </c>
      <c r="K713" s="95">
        <v>335410</v>
      </c>
      <c r="L713" s="96" t="s">
        <v>80</v>
      </c>
      <c r="M713" s="95">
        <v>2</v>
      </c>
      <c r="N713" s="95">
        <v>5452620</v>
      </c>
      <c r="O713" s="96" t="s">
        <v>35</v>
      </c>
      <c r="P713" s="96" t="s">
        <v>137</v>
      </c>
      <c r="Q713" s="96" t="s">
        <v>138</v>
      </c>
      <c r="R713" s="97">
        <v>2.4152</v>
      </c>
      <c r="S713" s="97">
        <v>48.304600000000001</v>
      </c>
      <c r="T713" s="95">
        <v>1</v>
      </c>
      <c r="U713" s="96" t="s">
        <v>63</v>
      </c>
      <c r="V713" s="96" t="s">
        <v>96</v>
      </c>
      <c r="W713" s="98">
        <v>983</v>
      </c>
      <c r="X713" s="98">
        <v>2457</v>
      </c>
      <c r="Y713" s="99">
        <v>46153.413345451387</v>
      </c>
      <c r="Z713" s="100">
        <v>46157</v>
      </c>
      <c r="AA713" s="101"/>
      <c r="AB713" s="101"/>
      <c r="AC713" s="101"/>
      <c r="AD713" s="101"/>
      <c r="AE713" s="102" t="s">
        <v>40</v>
      </c>
      <c r="AF713" s="102" t="s">
        <v>40</v>
      </c>
      <c r="AG713" s="102" t="s">
        <v>40</v>
      </c>
      <c r="AH713" s="102" t="s">
        <v>40</v>
      </c>
      <c r="AI713" s="102" t="s">
        <v>40</v>
      </c>
      <c r="AJ713" s="102" t="s">
        <v>40</v>
      </c>
      <c r="AK713" s="102" t="s">
        <v>40</v>
      </c>
      <c r="AL713" s="101"/>
      <c r="AM713" s="101"/>
      <c r="AN713" s="102" t="s">
        <v>40</v>
      </c>
      <c r="AO713" s="102" t="s">
        <v>40</v>
      </c>
      <c r="AP713" s="102" t="s">
        <v>40</v>
      </c>
      <c r="AQ713" s="102" t="s">
        <v>40</v>
      </c>
      <c r="AR713" s="101"/>
    </row>
    <row r="714" spans="1:44" ht="21">
      <c r="A714" t="str">
        <f>VLOOKUP(Q714,'Rotas x Madrugada'!A:C,2,0)</f>
        <v>F</v>
      </c>
      <c r="B714" t="str">
        <f>VLOOKUP(Q714,'Rotas x Madrugada'!A:C,3,0)</f>
        <v>Dep.</v>
      </c>
      <c r="D714" s="19">
        <f t="shared" si="22"/>
        <v>46159</v>
      </c>
      <c r="E714" s="19">
        <f>IF(A714="RETIRA",Z714,VLOOKUP(Q714,'Rotas x Madrugada'!A:D,4,0))</f>
        <v>46148</v>
      </c>
      <c r="F714" s="19">
        <f>IF(A714="RETIRA",Z714,Z714+2)</f>
        <v>46159</v>
      </c>
      <c r="G714" s="19" t="str">
        <f>CONCATENATE(U714,"-",V714)</f>
        <v>INC08-TE12</v>
      </c>
      <c r="H714" s="19" t="str">
        <f t="shared" ca="1" si="23"/>
        <v>URGENTE</v>
      </c>
      <c r="I714" s="46">
        <f ca="1">Z714-$B$1</f>
        <v>0</v>
      </c>
      <c r="J714" s="46">
        <f>VLOOKUP(G714,'D. Produção'!A:B,2,)</f>
        <v>2</v>
      </c>
      <c r="K714" s="87">
        <v>335410</v>
      </c>
      <c r="L714" s="88" t="s">
        <v>81</v>
      </c>
      <c r="M714" s="87">
        <v>3</v>
      </c>
      <c r="N714" s="87">
        <v>5452621</v>
      </c>
      <c r="O714" s="88" t="s">
        <v>35</v>
      </c>
      <c r="P714" s="88" t="s">
        <v>137</v>
      </c>
      <c r="Q714" s="88" t="s">
        <v>138</v>
      </c>
      <c r="R714" s="89">
        <v>2.5794000000000001</v>
      </c>
      <c r="S714" s="89">
        <v>51.588000000000001</v>
      </c>
      <c r="T714" s="87">
        <v>1</v>
      </c>
      <c r="U714" s="88" t="s">
        <v>63</v>
      </c>
      <c r="V714" s="88" t="s">
        <v>120</v>
      </c>
      <c r="W714" s="90">
        <v>1033</v>
      </c>
      <c r="X714" s="90">
        <v>2497</v>
      </c>
      <c r="Y714" s="91">
        <v>46153.413345451387</v>
      </c>
      <c r="Z714" s="92">
        <v>46157</v>
      </c>
      <c r="AA714" s="93"/>
      <c r="AB714" s="93"/>
      <c r="AC714" s="93"/>
      <c r="AD714" s="93"/>
      <c r="AE714" s="93"/>
      <c r="AF714" s="93"/>
      <c r="AG714" s="93"/>
      <c r="AH714" s="93"/>
      <c r="AI714" s="94" t="s">
        <v>40</v>
      </c>
      <c r="AJ714" s="94" t="s">
        <v>40</v>
      </c>
      <c r="AK714" s="94" t="s">
        <v>40</v>
      </c>
      <c r="AL714" s="93"/>
      <c r="AM714" s="93"/>
      <c r="AN714" s="94" t="s">
        <v>40</v>
      </c>
      <c r="AO714" s="94" t="s">
        <v>40</v>
      </c>
      <c r="AP714" s="94" t="s">
        <v>40</v>
      </c>
      <c r="AQ714" s="94" t="s">
        <v>40</v>
      </c>
      <c r="AR714" s="93"/>
    </row>
    <row r="715" spans="1:44" ht="21">
      <c r="A715" t="str">
        <f>VLOOKUP(Q715,'Rotas x Madrugada'!A:C,2,0)</f>
        <v>F</v>
      </c>
      <c r="B715" t="str">
        <f>VLOOKUP(Q715,'Rotas x Madrugada'!A:C,3,0)</f>
        <v>Dep.</v>
      </c>
      <c r="D715" s="19">
        <f t="shared" si="22"/>
        <v>46159</v>
      </c>
      <c r="E715" s="19">
        <f>IF(A715="RETIRA",Z715,VLOOKUP(Q715,'Rotas x Madrugada'!A:D,4,0))</f>
        <v>46148</v>
      </c>
      <c r="F715" s="19">
        <f>IF(A715="RETIRA",Z715,Z715+2)</f>
        <v>46159</v>
      </c>
      <c r="G715" s="19" t="str">
        <f>CONCATENATE(U715,"-",V715)</f>
        <v>INC08-TE12</v>
      </c>
      <c r="H715" s="19" t="str">
        <f t="shared" ca="1" si="23"/>
        <v>URGENTE</v>
      </c>
      <c r="I715" s="46">
        <f ca="1">Z715-$B$1</f>
        <v>0</v>
      </c>
      <c r="J715" s="46">
        <f>VLOOKUP(G715,'D. Produção'!A:B,2,)</f>
        <v>2</v>
      </c>
      <c r="K715" s="95">
        <v>335410</v>
      </c>
      <c r="L715" s="96" t="s">
        <v>82</v>
      </c>
      <c r="M715" s="95">
        <v>4</v>
      </c>
      <c r="N715" s="95">
        <v>5452622</v>
      </c>
      <c r="O715" s="96" t="s">
        <v>35</v>
      </c>
      <c r="P715" s="96" t="s">
        <v>137</v>
      </c>
      <c r="Q715" s="96" t="s">
        <v>138</v>
      </c>
      <c r="R715" s="97">
        <v>2.5794000000000001</v>
      </c>
      <c r="S715" s="97">
        <v>51.588000000000001</v>
      </c>
      <c r="T715" s="95">
        <v>1</v>
      </c>
      <c r="U715" s="96" t="s">
        <v>63</v>
      </c>
      <c r="V715" s="96" t="s">
        <v>120</v>
      </c>
      <c r="W715" s="98">
        <v>1033</v>
      </c>
      <c r="X715" s="98">
        <v>2497</v>
      </c>
      <c r="Y715" s="99">
        <v>46153.413345451387</v>
      </c>
      <c r="Z715" s="100">
        <v>46157</v>
      </c>
      <c r="AA715" s="101"/>
      <c r="AB715" s="101"/>
      <c r="AC715" s="101"/>
      <c r="AD715" s="101"/>
      <c r="AE715" s="101"/>
      <c r="AF715" s="101"/>
      <c r="AG715" s="101"/>
      <c r="AH715" s="101"/>
      <c r="AI715" s="102" t="s">
        <v>40</v>
      </c>
      <c r="AJ715" s="102" t="s">
        <v>40</v>
      </c>
      <c r="AK715" s="102" t="s">
        <v>40</v>
      </c>
      <c r="AL715" s="101"/>
      <c r="AM715" s="101"/>
      <c r="AN715" s="102" t="s">
        <v>40</v>
      </c>
      <c r="AO715" s="102" t="s">
        <v>40</v>
      </c>
      <c r="AP715" s="102" t="s">
        <v>40</v>
      </c>
      <c r="AQ715" s="102" t="s">
        <v>40</v>
      </c>
      <c r="AR715" s="101"/>
    </row>
    <row r="716" spans="1:44">
      <c r="A716" t="str">
        <f>VLOOKUP(Q716,'Rotas x Madrugada'!A:C,2,0)</f>
        <v>H</v>
      </c>
      <c r="B716" t="str">
        <f>VLOOKUP(Q716,'Rotas x Madrugada'!A:C,3,0)</f>
        <v>Sim</v>
      </c>
      <c r="D716" s="19">
        <f t="shared" si="22"/>
        <v>46159</v>
      </c>
      <c r="E716" s="19">
        <f>IF(A716="RETIRA",Z716,VLOOKUP(Q716,'Rotas x Madrugada'!A:D,4,0))</f>
        <v>46149</v>
      </c>
      <c r="F716" s="19">
        <f>IF(A716="RETIRA",Z716,Z716+2)</f>
        <v>46159</v>
      </c>
      <c r="G716" s="19" t="str">
        <f>CONCATENATE(U716,"-",V716)</f>
        <v>INC08-TE16</v>
      </c>
      <c r="H716" s="19" t="str">
        <f t="shared" ca="1" si="23"/>
        <v>URGENTE</v>
      </c>
      <c r="I716" s="46">
        <f ca="1">Z716-$B$1</f>
        <v>0</v>
      </c>
      <c r="J716" s="46">
        <f>VLOOKUP(G716,'D. Produção'!A:B,2,)</f>
        <v>2</v>
      </c>
      <c r="K716" s="87">
        <v>335421</v>
      </c>
      <c r="L716" s="88" t="s">
        <v>78</v>
      </c>
      <c r="M716" s="87">
        <v>1</v>
      </c>
      <c r="N716" s="87">
        <v>5452663</v>
      </c>
      <c r="O716" s="88" t="s">
        <v>35</v>
      </c>
      <c r="P716" s="88" t="s">
        <v>118</v>
      </c>
      <c r="Q716" s="88" t="s">
        <v>119</v>
      </c>
      <c r="R716" s="89">
        <v>1.8219000000000001</v>
      </c>
      <c r="S716" s="89">
        <v>36.438800000000001</v>
      </c>
      <c r="T716" s="87">
        <v>1</v>
      </c>
      <c r="U716" s="88" t="s">
        <v>63</v>
      </c>
      <c r="V716" s="88" t="s">
        <v>123</v>
      </c>
      <c r="W716" s="90">
        <v>859</v>
      </c>
      <c r="X716" s="90">
        <v>2121</v>
      </c>
      <c r="Y716" s="91">
        <v>46153.442124456022</v>
      </c>
      <c r="Z716" s="92">
        <v>46157</v>
      </c>
      <c r="AA716" s="93"/>
      <c r="AB716" s="93"/>
      <c r="AC716" s="93"/>
      <c r="AD716" s="93"/>
      <c r="AE716" s="93"/>
      <c r="AF716" s="93"/>
      <c r="AG716" s="93"/>
      <c r="AH716" s="93"/>
      <c r="AI716" s="94" t="s">
        <v>40</v>
      </c>
      <c r="AJ716" s="94" t="s">
        <v>40</v>
      </c>
      <c r="AK716" s="94" t="s">
        <v>40</v>
      </c>
      <c r="AL716" s="93"/>
      <c r="AM716" s="93"/>
      <c r="AN716" s="94" t="s">
        <v>40</v>
      </c>
      <c r="AO716" s="94" t="s">
        <v>40</v>
      </c>
      <c r="AP716" s="94" t="s">
        <v>40</v>
      </c>
      <c r="AQ716" s="94" t="s">
        <v>40</v>
      </c>
      <c r="AR716" s="93"/>
    </row>
    <row r="717" spans="1:44">
      <c r="A717" t="str">
        <f>VLOOKUP(Q717,'Rotas x Madrugada'!A:C,2,0)</f>
        <v>H</v>
      </c>
      <c r="B717" t="str">
        <f>VLOOKUP(Q717,'Rotas x Madrugada'!A:C,3,0)</f>
        <v>Sim</v>
      </c>
      <c r="D717" s="19">
        <f t="shared" si="22"/>
        <v>46159</v>
      </c>
      <c r="E717" s="19">
        <f>IF(A717="RETIRA",Z717,VLOOKUP(Q717,'Rotas x Madrugada'!A:D,4,0))</f>
        <v>46149</v>
      </c>
      <c r="F717" s="19">
        <f>IF(A717="RETIRA",Z717,Z717+2)</f>
        <v>46159</v>
      </c>
      <c r="G717" s="19" t="str">
        <f>CONCATENATE(U717,"-",V717)</f>
        <v>INC08-TF</v>
      </c>
      <c r="H717" s="19" t="str">
        <f t="shared" ca="1" si="23"/>
        <v>URGENTE</v>
      </c>
      <c r="I717" s="46">
        <f ca="1">Z717-$B$1</f>
        <v>0</v>
      </c>
      <c r="J717" s="46">
        <f>VLOOKUP(G717,'D. Produção'!A:B,2,)</f>
        <v>2</v>
      </c>
      <c r="K717" s="95">
        <v>335423</v>
      </c>
      <c r="L717" s="96" t="s">
        <v>78</v>
      </c>
      <c r="M717" s="95">
        <v>1</v>
      </c>
      <c r="N717" s="95">
        <v>5452664</v>
      </c>
      <c r="O717" s="96" t="s">
        <v>35</v>
      </c>
      <c r="P717" s="96" t="s">
        <v>118</v>
      </c>
      <c r="Q717" s="96" t="s">
        <v>119</v>
      </c>
      <c r="R717" s="97">
        <v>0.79020000000000001</v>
      </c>
      <c r="S717" s="97">
        <v>15.803800000000001</v>
      </c>
      <c r="T717" s="95">
        <v>1</v>
      </c>
      <c r="U717" s="96" t="s">
        <v>63</v>
      </c>
      <c r="V717" s="96" t="s">
        <v>96</v>
      </c>
      <c r="W717" s="98">
        <v>409</v>
      </c>
      <c r="X717" s="98">
        <v>1932</v>
      </c>
      <c r="Y717" s="99">
        <v>46153.448136458333</v>
      </c>
      <c r="Z717" s="100">
        <v>46157</v>
      </c>
      <c r="AA717" s="101"/>
      <c r="AB717" s="101"/>
      <c r="AC717" s="101"/>
      <c r="AD717" s="101"/>
      <c r="AE717" s="102" t="s">
        <v>40</v>
      </c>
      <c r="AF717" s="102" t="s">
        <v>40</v>
      </c>
      <c r="AG717" s="102" t="s">
        <v>40</v>
      </c>
      <c r="AH717" s="102" t="s">
        <v>40</v>
      </c>
      <c r="AI717" s="102" t="s">
        <v>40</v>
      </c>
      <c r="AJ717" s="102" t="s">
        <v>40</v>
      </c>
      <c r="AK717" s="102" t="s">
        <v>40</v>
      </c>
      <c r="AL717" s="101"/>
      <c r="AM717" s="101"/>
      <c r="AN717" s="102" t="s">
        <v>40</v>
      </c>
      <c r="AO717" s="102" t="s">
        <v>40</v>
      </c>
      <c r="AP717" s="102" t="s">
        <v>40</v>
      </c>
      <c r="AQ717" s="102" t="s">
        <v>40</v>
      </c>
      <c r="AR717" s="101"/>
    </row>
    <row r="718" spans="1:44">
      <c r="A718" t="str">
        <f>VLOOKUP(Q718,'Rotas x Madrugada'!A:C,2,0)</f>
        <v>H</v>
      </c>
      <c r="B718" t="str">
        <f>VLOOKUP(Q718,'Rotas x Madrugada'!A:C,3,0)</f>
        <v>Sim</v>
      </c>
      <c r="D718" s="19">
        <f t="shared" si="22"/>
        <v>46159</v>
      </c>
      <c r="E718" s="19">
        <f>IF(A718="RETIRA",Z718,VLOOKUP(Q718,'Rotas x Madrugada'!A:D,4,0))</f>
        <v>46149</v>
      </c>
      <c r="F718" s="19">
        <f>IF(A718="RETIRA",Z718,Z718+2)</f>
        <v>46159</v>
      </c>
      <c r="G718" s="19" t="str">
        <f>CONCATENATE(U718,"-",V718)</f>
        <v>INC08-TE12</v>
      </c>
      <c r="H718" s="19" t="str">
        <f t="shared" ca="1" si="23"/>
        <v>URGENTE</v>
      </c>
      <c r="I718" s="46">
        <f ca="1">Z718-$B$1</f>
        <v>0</v>
      </c>
      <c r="J718" s="46">
        <f>VLOOKUP(G718,'D. Produção'!A:B,2,)</f>
        <v>2</v>
      </c>
      <c r="K718" s="87">
        <v>335423</v>
      </c>
      <c r="L718" s="88" t="s">
        <v>80</v>
      </c>
      <c r="M718" s="87">
        <v>2</v>
      </c>
      <c r="N718" s="87">
        <v>5452665</v>
      </c>
      <c r="O718" s="88" t="s">
        <v>35</v>
      </c>
      <c r="P718" s="88" t="s">
        <v>118</v>
      </c>
      <c r="Q718" s="88" t="s">
        <v>119</v>
      </c>
      <c r="R718" s="89">
        <v>0.76829999999999998</v>
      </c>
      <c r="S718" s="89">
        <v>15.365500000000001</v>
      </c>
      <c r="T718" s="87">
        <v>1</v>
      </c>
      <c r="U718" s="88" t="s">
        <v>63</v>
      </c>
      <c r="V718" s="88" t="s">
        <v>120</v>
      </c>
      <c r="W718" s="90">
        <v>389</v>
      </c>
      <c r="X718" s="90">
        <v>1975</v>
      </c>
      <c r="Y718" s="91">
        <v>46153.448136458333</v>
      </c>
      <c r="Z718" s="92">
        <v>46157</v>
      </c>
      <c r="AA718" s="93"/>
      <c r="AB718" s="93"/>
      <c r="AC718" s="93"/>
      <c r="AD718" s="93"/>
      <c r="AE718" s="93"/>
      <c r="AF718" s="93"/>
      <c r="AG718" s="93"/>
      <c r="AH718" s="93"/>
      <c r="AI718" s="94" t="s">
        <v>40</v>
      </c>
      <c r="AJ718" s="94" t="s">
        <v>40</v>
      </c>
      <c r="AK718" s="94" t="s">
        <v>40</v>
      </c>
      <c r="AL718" s="93"/>
      <c r="AM718" s="93"/>
      <c r="AN718" s="94" t="s">
        <v>40</v>
      </c>
      <c r="AO718" s="94" t="s">
        <v>40</v>
      </c>
      <c r="AP718" s="94" t="s">
        <v>40</v>
      </c>
      <c r="AQ718" s="94" t="s">
        <v>40</v>
      </c>
      <c r="AR718" s="93"/>
    </row>
    <row r="719" spans="1:44">
      <c r="A719" t="str">
        <f>VLOOKUP(Q719,'Rotas x Madrugada'!A:C,2,0)</f>
        <v>H</v>
      </c>
      <c r="B719" t="str">
        <f>VLOOKUP(Q719,'Rotas x Madrugada'!A:C,3,0)</f>
        <v>Sim</v>
      </c>
      <c r="D719" s="19">
        <f t="shared" si="22"/>
        <v>46159</v>
      </c>
      <c r="E719" s="19">
        <f>IF(A719="RETIRA",Z719,VLOOKUP(Q719,'Rotas x Madrugada'!A:D,4,0))</f>
        <v>46149</v>
      </c>
      <c r="F719" s="19">
        <f>IF(A719="RETIRA",Z719,Z719+2)</f>
        <v>46159</v>
      </c>
      <c r="G719" s="19" t="str">
        <f>CONCATENATE(U719,"-",V719)</f>
        <v>INC08-TE16</v>
      </c>
      <c r="H719" s="19" t="str">
        <f t="shared" ca="1" si="23"/>
        <v>URGENTE</v>
      </c>
      <c r="I719" s="46">
        <f ca="1">Z719-$B$1</f>
        <v>0</v>
      </c>
      <c r="J719" s="46">
        <f>VLOOKUP(G719,'D. Produção'!A:B,2,)</f>
        <v>2</v>
      </c>
      <c r="K719" s="95">
        <v>335423</v>
      </c>
      <c r="L719" s="96" t="s">
        <v>81</v>
      </c>
      <c r="M719" s="95">
        <v>3</v>
      </c>
      <c r="N719" s="95">
        <v>5452666</v>
      </c>
      <c r="O719" s="96" t="s">
        <v>35</v>
      </c>
      <c r="P719" s="96" t="s">
        <v>118</v>
      </c>
      <c r="Q719" s="96" t="s">
        <v>119</v>
      </c>
      <c r="R719" s="97">
        <v>0.7702</v>
      </c>
      <c r="S719" s="97">
        <v>15.404999999999999</v>
      </c>
      <c r="T719" s="95">
        <v>1</v>
      </c>
      <c r="U719" s="96" t="s">
        <v>63</v>
      </c>
      <c r="V719" s="96" t="s">
        <v>123</v>
      </c>
      <c r="W719" s="98">
        <v>390</v>
      </c>
      <c r="X719" s="98">
        <v>1975</v>
      </c>
      <c r="Y719" s="99">
        <v>46153.448136458333</v>
      </c>
      <c r="Z719" s="100">
        <v>46157</v>
      </c>
      <c r="AA719" s="101"/>
      <c r="AB719" s="101"/>
      <c r="AC719" s="101"/>
      <c r="AD719" s="101"/>
      <c r="AE719" s="101"/>
      <c r="AF719" s="101"/>
      <c r="AG719" s="101"/>
      <c r="AH719" s="101"/>
      <c r="AI719" s="102" t="s">
        <v>40</v>
      </c>
      <c r="AJ719" s="102" t="s">
        <v>40</v>
      </c>
      <c r="AK719" s="102" t="s">
        <v>40</v>
      </c>
      <c r="AL719" s="101"/>
      <c r="AM719" s="101"/>
      <c r="AN719" s="102" t="s">
        <v>40</v>
      </c>
      <c r="AO719" s="102" t="s">
        <v>40</v>
      </c>
      <c r="AP719" s="102" t="s">
        <v>40</v>
      </c>
      <c r="AQ719" s="102" t="s">
        <v>40</v>
      </c>
      <c r="AR719" s="101"/>
    </row>
    <row r="720" spans="1:44">
      <c r="A720" t="str">
        <f>VLOOKUP(Q720,'Rotas x Madrugada'!A:C,2,0)</f>
        <v>H</v>
      </c>
      <c r="B720" t="str">
        <f>VLOOKUP(Q720,'Rotas x Madrugada'!A:C,3,0)</f>
        <v>Sim</v>
      </c>
      <c r="D720" s="19">
        <f t="shared" si="22"/>
        <v>46159</v>
      </c>
      <c r="E720" s="19">
        <f>IF(A720="RETIRA",Z720,VLOOKUP(Q720,'Rotas x Madrugada'!A:D,4,0))</f>
        <v>46149</v>
      </c>
      <c r="F720" s="19">
        <f>IF(A720="RETIRA",Z720,Z720+2)</f>
        <v>46159</v>
      </c>
      <c r="G720" s="19" t="str">
        <f>CONCATENATE(U720,"-",V720)</f>
        <v>INC08-TF</v>
      </c>
      <c r="H720" s="19" t="str">
        <f t="shared" ca="1" si="23"/>
        <v>URGENTE</v>
      </c>
      <c r="I720" s="46">
        <f ca="1">Z720-$B$1</f>
        <v>0</v>
      </c>
      <c r="J720" s="46">
        <f>VLOOKUP(G720,'D. Produção'!A:B,2,)</f>
        <v>2</v>
      </c>
      <c r="K720" s="87">
        <v>335436</v>
      </c>
      <c r="L720" s="88" t="s">
        <v>78</v>
      </c>
      <c r="M720" s="87">
        <v>1</v>
      </c>
      <c r="N720" s="87">
        <v>5452704</v>
      </c>
      <c r="O720" s="88" t="s">
        <v>35</v>
      </c>
      <c r="P720" s="88" t="s">
        <v>118</v>
      </c>
      <c r="Q720" s="88" t="s">
        <v>119</v>
      </c>
      <c r="R720" s="89">
        <v>1.9</v>
      </c>
      <c r="S720" s="89">
        <v>38</v>
      </c>
      <c r="T720" s="87">
        <v>1</v>
      </c>
      <c r="U720" s="88" t="s">
        <v>63</v>
      </c>
      <c r="V720" s="88" t="s">
        <v>96</v>
      </c>
      <c r="W720" s="90">
        <v>950</v>
      </c>
      <c r="X720" s="90">
        <v>2000</v>
      </c>
      <c r="Y720" s="91">
        <v>46153.451455671297</v>
      </c>
      <c r="Z720" s="92">
        <v>46157</v>
      </c>
      <c r="AA720" s="93"/>
      <c r="AB720" s="93"/>
      <c r="AC720" s="93"/>
      <c r="AD720" s="93"/>
      <c r="AE720" s="94" t="s">
        <v>40</v>
      </c>
      <c r="AF720" s="94" t="s">
        <v>40</v>
      </c>
      <c r="AG720" s="94" t="s">
        <v>40</v>
      </c>
      <c r="AH720" s="94" t="s">
        <v>40</v>
      </c>
      <c r="AI720" s="94" t="s">
        <v>40</v>
      </c>
      <c r="AJ720" s="94" t="s">
        <v>40</v>
      </c>
      <c r="AK720" s="94" t="s">
        <v>40</v>
      </c>
      <c r="AL720" s="93"/>
      <c r="AM720" s="93"/>
      <c r="AN720" s="94" t="s">
        <v>40</v>
      </c>
      <c r="AO720" s="94" t="s">
        <v>40</v>
      </c>
      <c r="AP720" s="94" t="s">
        <v>40</v>
      </c>
      <c r="AQ720" s="94" t="s">
        <v>40</v>
      </c>
      <c r="AR720" s="93"/>
    </row>
    <row r="721" spans="1:44">
      <c r="A721" t="str">
        <f>VLOOKUP(Q721,'Rotas x Madrugada'!A:C,2,0)</f>
        <v>H</v>
      </c>
      <c r="B721" t="str">
        <f>VLOOKUP(Q721,'Rotas x Madrugada'!A:C,3,0)</f>
        <v>Sim</v>
      </c>
      <c r="D721" s="19">
        <f t="shared" si="22"/>
        <v>46159</v>
      </c>
      <c r="E721" s="19">
        <f>IF(A721="RETIRA",Z721,VLOOKUP(Q721,'Rotas x Madrugada'!A:D,4,0))</f>
        <v>46149</v>
      </c>
      <c r="F721" s="19">
        <f>IF(A721="RETIRA",Z721,Z721+2)</f>
        <v>46159</v>
      </c>
      <c r="G721" s="19" t="str">
        <f>CONCATENATE(U721,"-",V721)</f>
        <v>INC08-TF</v>
      </c>
      <c r="H721" s="19" t="str">
        <f t="shared" ca="1" si="23"/>
        <v>URGENTE</v>
      </c>
      <c r="I721" s="46">
        <f ca="1">Z721-$B$1</f>
        <v>0</v>
      </c>
      <c r="J721" s="46">
        <f>VLOOKUP(G721,'D. Produção'!A:B,2,)</f>
        <v>2</v>
      </c>
      <c r="K721" s="95">
        <v>335436</v>
      </c>
      <c r="L721" s="96" t="s">
        <v>80</v>
      </c>
      <c r="M721" s="95">
        <v>2</v>
      </c>
      <c r="N721" s="95">
        <v>5452705</v>
      </c>
      <c r="O721" s="96" t="s">
        <v>35</v>
      </c>
      <c r="P721" s="96" t="s">
        <v>118</v>
      </c>
      <c r="Q721" s="96" t="s">
        <v>119</v>
      </c>
      <c r="R721" s="97">
        <v>1.3640000000000001</v>
      </c>
      <c r="S721" s="97">
        <v>27.28</v>
      </c>
      <c r="T721" s="95">
        <v>1</v>
      </c>
      <c r="U721" s="96" t="s">
        <v>63</v>
      </c>
      <c r="V721" s="96" t="s">
        <v>96</v>
      </c>
      <c r="W721" s="98">
        <v>682</v>
      </c>
      <c r="X721" s="98">
        <v>2000</v>
      </c>
      <c r="Y721" s="99">
        <v>46153.451455671297</v>
      </c>
      <c r="Z721" s="100">
        <v>46157</v>
      </c>
      <c r="AA721" s="101"/>
      <c r="AB721" s="101"/>
      <c r="AC721" s="101"/>
      <c r="AD721" s="101"/>
      <c r="AE721" s="102" t="s">
        <v>40</v>
      </c>
      <c r="AF721" s="102" t="s">
        <v>40</v>
      </c>
      <c r="AG721" s="102" t="s">
        <v>40</v>
      </c>
      <c r="AH721" s="102" t="s">
        <v>40</v>
      </c>
      <c r="AI721" s="102" t="s">
        <v>40</v>
      </c>
      <c r="AJ721" s="102" t="s">
        <v>40</v>
      </c>
      <c r="AK721" s="102" t="s">
        <v>40</v>
      </c>
      <c r="AL721" s="101"/>
      <c r="AM721" s="101"/>
      <c r="AN721" s="102" t="s">
        <v>40</v>
      </c>
      <c r="AO721" s="102" t="s">
        <v>40</v>
      </c>
      <c r="AP721" s="102" t="s">
        <v>40</v>
      </c>
      <c r="AQ721" s="102" t="s">
        <v>40</v>
      </c>
      <c r="AR721" s="101"/>
    </row>
    <row r="722" spans="1:44">
      <c r="A722" t="str">
        <f>VLOOKUP(Q722,'Rotas x Madrugada'!A:C,2,0)</f>
        <v>H</v>
      </c>
      <c r="B722" t="str">
        <f>VLOOKUP(Q722,'Rotas x Madrugada'!A:C,3,0)</f>
        <v>Sim</v>
      </c>
      <c r="D722" s="19">
        <f t="shared" si="22"/>
        <v>46159</v>
      </c>
      <c r="E722" s="19">
        <f>IF(A722="RETIRA",Z722,VLOOKUP(Q722,'Rotas x Madrugada'!A:D,4,0))</f>
        <v>46149</v>
      </c>
      <c r="F722" s="19">
        <f>IF(A722="RETIRA",Z722,Z722+2)</f>
        <v>46159</v>
      </c>
      <c r="G722" s="19" t="str">
        <f>CONCATENATE(U722,"-",V722)</f>
        <v>INC08-TE12</v>
      </c>
      <c r="H722" s="19" t="str">
        <f t="shared" ca="1" si="23"/>
        <v>URGENTE</v>
      </c>
      <c r="I722" s="46">
        <f ca="1">Z722-$B$1</f>
        <v>0</v>
      </c>
      <c r="J722" s="46">
        <f>VLOOKUP(G722,'D. Produção'!A:B,2,)</f>
        <v>2</v>
      </c>
      <c r="K722" s="87">
        <v>335436</v>
      </c>
      <c r="L722" s="88" t="s">
        <v>81</v>
      </c>
      <c r="M722" s="87">
        <v>3</v>
      </c>
      <c r="N722" s="87">
        <v>5452706</v>
      </c>
      <c r="O722" s="88" t="s">
        <v>35</v>
      </c>
      <c r="P722" s="88" t="s">
        <v>118</v>
      </c>
      <c r="Q722" s="88" t="s">
        <v>119</v>
      </c>
      <c r="R722" s="89">
        <v>1.464</v>
      </c>
      <c r="S722" s="89">
        <v>29.28</v>
      </c>
      <c r="T722" s="87">
        <v>1</v>
      </c>
      <c r="U722" s="88" t="s">
        <v>63</v>
      </c>
      <c r="V722" s="88" t="s">
        <v>120</v>
      </c>
      <c r="W722" s="90">
        <v>732</v>
      </c>
      <c r="X722" s="90">
        <v>2000</v>
      </c>
      <c r="Y722" s="91">
        <v>46153.451455671297</v>
      </c>
      <c r="Z722" s="92">
        <v>46157</v>
      </c>
      <c r="AA722" s="93"/>
      <c r="AB722" s="93"/>
      <c r="AC722" s="93"/>
      <c r="AD722" s="93"/>
      <c r="AE722" s="93"/>
      <c r="AF722" s="93"/>
      <c r="AG722" s="93"/>
      <c r="AH722" s="93"/>
      <c r="AI722" s="94" t="s">
        <v>40</v>
      </c>
      <c r="AJ722" s="94" t="s">
        <v>40</v>
      </c>
      <c r="AK722" s="94" t="s">
        <v>40</v>
      </c>
      <c r="AL722" s="93"/>
      <c r="AM722" s="93"/>
      <c r="AN722" s="94" t="s">
        <v>40</v>
      </c>
      <c r="AO722" s="94" t="s">
        <v>40</v>
      </c>
      <c r="AP722" s="94" t="s">
        <v>40</v>
      </c>
      <c r="AQ722" s="94" t="s">
        <v>40</v>
      </c>
      <c r="AR722" s="93"/>
    </row>
    <row r="723" spans="1:44">
      <c r="A723" t="str">
        <f>VLOOKUP(Q723,'Rotas x Madrugada'!A:C,2,0)</f>
        <v>H</v>
      </c>
      <c r="B723" t="str">
        <f>VLOOKUP(Q723,'Rotas x Madrugada'!A:C,3,0)</f>
        <v>Sim</v>
      </c>
      <c r="D723" s="19">
        <f t="shared" si="22"/>
        <v>46159</v>
      </c>
      <c r="E723" s="19">
        <f>IF(A723="RETIRA",Z723,VLOOKUP(Q723,'Rotas x Madrugada'!A:D,4,0))</f>
        <v>46149</v>
      </c>
      <c r="F723" s="19">
        <f>IF(A723="RETIRA",Z723,Z723+2)</f>
        <v>46159</v>
      </c>
      <c r="G723" s="19" t="str">
        <f>CONCATENATE(U723,"-",V723)</f>
        <v>INC08-TF</v>
      </c>
      <c r="H723" s="19" t="str">
        <f t="shared" ca="1" si="23"/>
        <v>URGENTE</v>
      </c>
      <c r="I723" s="46">
        <f ca="1">Z723-$B$1</f>
        <v>0</v>
      </c>
      <c r="J723" s="46">
        <f>VLOOKUP(G723,'D. Produção'!A:B,2,)</f>
        <v>2</v>
      </c>
      <c r="K723" s="95">
        <v>335442</v>
      </c>
      <c r="L723" s="96" t="s">
        <v>61</v>
      </c>
      <c r="M723" s="95">
        <v>1</v>
      </c>
      <c r="N723" s="95">
        <v>5452727</v>
      </c>
      <c r="O723" s="96" t="s">
        <v>35</v>
      </c>
      <c r="P723" s="96" t="s">
        <v>118</v>
      </c>
      <c r="Q723" s="96" t="s">
        <v>119</v>
      </c>
      <c r="R723" s="97">
        <v>1.734</v>
      </c>
      <c r="S723" s="97">
        <v>34.679600000000001</v>
      </c>
      <c r="T723" s="95">
        <v>1</v>
      </c>
      <c r="U723" s="96" t="s">
        <v>63</v>
      </c>
      <c r="V723" s="96" t="s">
        <v>96</v>
      </c>
      <c r="W723" s="98">
        <v>958</v>
      </c>
      <c r="X723" s="98">
        <v>1810</v>
      </c>
      <c r="Y723" s="99">
        <v>46153.47520015046</v>
      </c>
      <c r="Z723" s="100">
        <v>46157</v>
      </c>
      <c r="AA723" s="101"/>
      <c r="AB723" s="101"/>
      <c r="AC723" s="101"/>
      <c r="AD723" s="101"/>
      <c r="AE723" s="102" t="s">
        <v>40</v>
      </c>
      <c r="AF723" s="102" t="s">
        <v>40</v>
      </c>
      <c r="AG723" s="102" t="s">
        <v>40</v>
      </c>
      <c r="AH723" s="102" t="s">
        <v>40</v>
      </c>
      <c r="AI723" s="102" t="s">
        <v>40</v>
      </c>
      <c r="AJ723" s="102" t="s">
        <v>40</v>
      </c>
      <c r="AK723" s="102" t="s">
        <v>40</v>
      </c>
      <c r="AL723" s="101"/>
      <c r="AM723" s="101"/>
      <c r="AN723" s="102" t="s">
        <v>40</v>
      </c>
      <c r="AO723" s="102" t="s">
        <v>40</v>
      </c>
      <c r="AP723" s="102" t="s">
        <v>40</v>
      </c>
      <c r="AQ723" s="102" t="s">
        <v>40</v>
      </c>
      <c r="AR723" s="101"/>
    </row>
    <row r="724" spans="1:44">
      <c r="A724" t="str">
        <f>VLOOKUP(Q724,'Rotas x Madrugada'!A:C,2,0)</f>
        <v>H</v>
      </c>
      <c r="B724" t="str">
        <f>VLOOKUP(Q724,'Rotas x Madrugada'!A:C,3,0)</f>
        <v>Sim</v>
      </c>
      <c r="D724" s="19">
        <f t="shared" si="22"/>
        <v>46159</v>
      </c>
      <c r="E724" s="19">
        <f>IF(A724="RETIRA",Z724,VLOOKUP(Q724,'Rotas x Madrugada'!A:D,4,0))</f>
        <v>46149</v>
      </c>
      <c r="F724" s="19">
        <f>IF(A724="RETIRA",Z724,Z724+2)</f>
        <v>46159</v>
      </c>
      <c r="G724" s="19" t="str">
        <f>CONCATENATE(U724,"-",V724)</f>
        <v>INC08-TF</v>
      </c>
      <c r="H724" s="19" t="str">
        <f t="shared" ca="1" si="23"/>
        <v>URGENTE</v>
      </c>
      <c r="I724" s="46">
        <f ca="1">Z724-$B$1</f>
        <v>0</v>
      </c>
      <c r="J724" s="46">
        <f>VLOOKUP(G724,'D. Produção'!A:B,2,)</f>
        <v>2</v>
      </c>
      <c r="K724" s="87">
        <v>335442</v>
      </c>
      <c r="L724" s="88" t="s">
        <v>121</v>
      </c>
      <c r="M724" s="87">
        <v>2</v>
      </c>
      <c r="N724" s="87">
        <v>5452728</v>
      </c>
      <c r="O724" s="88" t="s">
        <v>35</v>
      </c>
      <c r="P724" s="88" t="s">
        <v>118</v>
      </c>
      <c r="Q724" s="88" t="s">
        <v>119</v>
      </c>
      <c r="R724" s="89">
        <v>1.6516999999999999</v>
      </c>
      <c r="S724" s="89">
        <v>33.033099999999997</v>
      </c>
      <c r="T724" s="87">
        <v>1</v>
      </c>
      <c r="U724" s="88" t="s">
        <v>63</v>
      </c>
      <c r="V724" s="88" t="s">
        <v>96</v>
      </c>
      <c r="W724" s="90">
        <v>909</v>
      </c>
      <c r="X724" s="90">
        <v>1817</v>
      </c>
      <c r="Y724" s="91">
        <v>46153.47520015046</v>
      </c>
      <c r="Z724" s="92">
        <v>46157</v>
      </c>
      <c r="AA724" s="93"/>
      <c r="AB724" s="93"/>
      <c r="AC724" s="93"/>
      <c r="AD724" s="93"/>
      <c r="AE724" s="94" t="s">
        <v>40</v>
      </c>
      <c r="AF724" s="94" t="s">
        <v>40</v>
      </c>
      <c r="AG724" s="94" t="s">
        <v>40</v>
      </c>
      <c r="AH724" s="94" t="s">
        <v>40</v>
      </c>
      <c r="AI724" s="94" t="s">
        <v>40</v>
      </c>
      <c r="AJ724" s="94" t="s">
        <v>40</v>
      </c>
      <c r="AK724" s="94" t="s">
        <v>40</v>
      </c>
      <c r="AL724" s="93"/>
      <c r="AM724" s="93"/>
      <c r="AN724" s="94" t="s">
        <v>40</v>
      </c>
      <c r="AO724" s="94" t="s">
        <v>40</v>
      </c>
      <c r="AP724" s="94" t="s">
        <v>40</v>
      </c>
      <c r="AQ724" s="94" t="s">
        <v>40</v>
      </c>
      <c r="AR724" s="93"/>
    </row>
    <row r="725" spans="1:44">
      <c r="A725" t="str">
        <f>VLOOKUP(Q725,'Rotas x Madrugada'!A:C,2,0)</f>
        <v>H</v>
      </c>
      <c r="B725" t="str">
        <f>VLOOKUP(Q725,'Rotas x Madrugada'!A:C,3,0)</f>
        <v>Sim</v>
      </c>
      <c r="D725" s="19">
        <f t="shared" si="22"/>
        <v>46159</v>
      </c>
      <c r="E725" s="19">
        <f>IF(A725="RETIRA",Z725,VLOOKUP(Q725,'Rotas x Madrugada'!A:D,4,0))</f>
        <v>46149</v>
      </c>
      <c r="F725" s="19">
        <f>IF(A725="RETIRA",Z725,Z725+2)</f>
        <v>46159</v>
      </c>
      <c r="G725" s="19" t="str">
        <f>CONCATENATE(U725,"-",V725)</f>
        <v>INC08-TF</v>
      </c>
      <c r="H725" s="19" t="str">
        <f t="shared" ca="1" si="23"/>
        <v>URGENTE</v>
      </c>
      <c r="I725" s="46">
        <f ca="1">Z725-$B$1</f>
        <v>0</v>
      </c>
      <c r="J725" s="46">
        <f>VLOOKUP(G725,'D. Produção'!A:B,2,)</f>
        <v>2</v>
      </c>
      <c r="K725" s="95">
        <v>335442</v>
      </c>
      <c r="L725" s="96" t="s">
        <v>143</v>
      </c>
      <c r="M725" s="95">
        <v>3</v>
      </c>
      <c r="N725" s="95">
        <v>5452729</v>
      </c>
      <c r="O725" s="96" t="s">
        <v>35</v>
      </c>
      <c r="P725" s="96" t="s">
        <v>118</v>
      </c>
      <c r="Q725" s="96" t="s">
        <v>119</v>
      </c>
      <c r="R725" s="97">
        <v>0.7329</v>
      </c>
      <c r="S725" s="97">
        <v>14.658300000000001</v>
      </c>
      <c r="T725" s="95">
        <v>1</v>
      </c>
      <c r="U725" s="96" t="s">
        <v>63</v>
      </c>
      <c r="V725" s="96" t="s">
        <v>96</v>
      </c>
      <c r="W725" s="98">
        <v>801</v>
      </c>
      <c r="X725" s="98">
        <v>915</v>
      </c>
      <c r="Y725" s="99">
        <v>46153.47520015046</v>
      </c>
      <c r="Z725" s="100">
        <v>46157</v>
      </c>
      <c r="AA725" s="101"/>
      <c r="AB725" s="101"/>
      <c r="AC725" s="101"/>
      <c r="AD725" s="101"/>
      <c r="AE725" s="102" t="s">
        <v>40</v>
      </c>
      <c r="AF725" s="102" t="s">
        <v>40</v>
      </c>
      <c r="AG725" s="102" t="s">
        <v>40</v>
      </c>
      <c r="AH725" s="102" t="s">
        <v>40</v>
      </c>
      <c r="AI725" s="102" t="s">
        <v>40</v>
      </c>
      <c r="AJ725" s="102" t="s">
        <v>40</v>
      </c>
      <c r="AK725" s="102" t="s">
        <v>40</v>
      </c>
      <c r="AL725" s="101"/>
      <c r="AM725" s="101"/>
      <c r="AN725" s="102" t="s">
        <v>40</v>
      </c>
      <c r="AO725" s="102" t="s">
        <v>40</v>
      </c>
      <c r="AP725" s="102" t="s">
        <v>40</v>
      </c>
      <c r="AQ725" s="102" t="s">
        <v>40</v>
      </c>
      <c r="AR725" s="101"/>
    </row>
    <row r="726" spans="1:44">
      <c r="A726" t="str">
        <f>VLOOKUP(Q726,'Rotas x Madrugada'!A:C,2,0)</f>
        <v>H</v>
      </c>
      <c r="B726" t="str">
        <f>VLOOKUP(Q726,'Rotas x Madrugada'!A:C,3,0)</f>
        <v>Sim</v>
      </c>
      <c r="D726" s="19">
        <f t="shared" si="22"/>
        <v>46159</v>
      </c>
      <c r="E726" s="19">
        <f>IF(A726="RETIRA",Z726,VLOOKUP(Q726,'Rotas x Madrugada'!A:D,4,0))</f>
        <v>46149</v>
      </c>
      <c r="F726" s="19">
        <f>IF(A726="RETIRA",Z726,Z726+2)</f>
        <v>46159</v>
      </c>
      <c r="G726" s="19" t="str">
        <f>CONCATENATE(U726,"-",V726)</f>
        <v>INC08-TF</v>
      </c>
      <c r="H726" s="19" t="str">
        <f t="shared" ca="1" si="23"/>
        <v>URGENTE</v>
      </c>
      <c r="I726" s="46">
        <f ca="1">Z726-$B$1</f>
        <v>0</v>
      </c>
      <c r="J726" s="46">
        <f>VLOOKUP(G726,'D. Produção'!A:B,2,)</f>
        <v>2</v>
      </c>
      <c r="K726" s="87">
        <v>335442</v>
      </c>
      <c r="L726" s="88" t="s">
        <v>132</v>
      </c>
      <c r="M726" s="87">
        <v>4</v>
      </c>
      <c r="N726" s="87">
        <v>5452730</v>
      </c>
      <c r="O726" s="88" t="s">
        <v>35</v>
      </c>
      <c r="P726" s="88" t="s">
        <v>118</v>
      </c>
      <c r="Q726" s="88" t="s">
        <v>119</v>
      </c>
      <c r="R726" s="89">
        <v>0.7329</v>
      </c>
      <c r="S726" s="89">
        <v>14.658300000000001</v>
      </c>
      <c r="T726" s="87">
        <v>1</v>
      </c>
      <c r="U726" s="88" t="s">
        <v>63</v>
      </c>
      <c r="V726" s="88" t="s">
        <v>96</v>
      </c>
      <c r="W726" s="90">
        <v>801</v>
      </c>
      <c r="X726" s="90">
        <v>915</v>
      </c>
      <c r="Y726" s="91">
        <v>46153.47520015046</v>
      </c>
      <c r="Z726" s="92">
        <v>46157</v>
      </c>
      <c r="AA726" s="93"/>
      <c r="AB726" s="93"/>
      <c r="AC726" s="93"/>
      <c r="AD726" s="93"/>
      <c r="AE726" s="94" t="s">
        <v>40</v>
      </c>
      <c r="AF726" s="94" t="s">
        <v>40</v>
      </c>
      <c r="AG726" s="94" t="s">
        <v>40</v>
      </c>
      <c r="AH726" s="94" t="s">
        <v>40</v>
      </c>
      <c r="AI726" s="94" t="s">
        <v>40</v>
      </c>
      <c r="AJ726" s="94" t="s">
        <v>40</v>
      </c>
      <c r="AK726" s="94" t="s">
        <v>40</v>
      </c>
      <c r="AL726" s="93"/>
      <c r="AM726" s="93"/>
      <c r="AN726" s="94" t="s">
        <v>40</v>
      </c>
      <c r="AO726" s="94" t="s">
        <v>40</v>
      </c>
      <c r="AP726" s="94" t="s">
        <v>40</v>
      </c>
      <c r="AQ726" s="94" t="s">
        <v>40</v>
      </c>
      <c r="AR726" s="93"/>
    </row>
    <row r="727" spans="1:44">
      <c r="A727" t="str">
        <f>VLOOKUP(Q727,'Rotas x Madrugada'!A:C,2,0)</f>
        <v>H</v>
      </c>
      <c r="B727" t="str">
        <f>VLOOKUP(Q727,'Rotas x Madrugada'!A:C,3,0)</f>
        <v>Sim</v>
      </c>
      <c r="D727" s="19">
        <f t="shared" si="22"/>
        <v>46159</v>
      </c>
      <c r="E727" s="19">
        <f>IF(A727="RETIRA",Z727,VLOOKUP(Q727,'Rotas x Madrugada'!A:D,4,0))</f>
        <v>46149</v>
      </c>
      <c r="F727" s="19">
        <f>IF(A727="RETIRA",Z727,Z727+2)</f>
        <v>46159</v>
      </c>
      <c r="G727" s="19" t="str">
        <f>CONCATENATE(U727,"-",V727)</f>
        <v>INC08-TF</v>
      </c>
      <c r="H727" s="19" t="str">
        <f t="shared" ca="1" si="23"/>
        <v>URGENTE</v>
      </c>
      <c r="I727" s="46">
        <f ca="1">Z727-$B$1</f>
        <v>0</v>
      </c>
      <c r="J727" s="46">
        <f>VLOOKUP(G727,'D. Produção'!A:B,2,)</f>
        <v>2</v>
      </c>
      <c r="K727" s="95">
        <v>335442</v>
      </c>
      <c r="L727" s="96" t="s">
        <v>92</v>
      </c>
      <c r="M727" s="95">
        <v>5</v>
      </c>
      <c r="N727" s="95">
        <v>5452731</v>
      </c>
      <c r="O727" s="96" t="s">
        <v>35</v>
      </c>
      <c r="P727" s="96" t="s">
        <v>118</v>
      </c>
      <c r="Q727" s="96" t="s">
        <v>119</v>
      </c>
      <c r="R727" s="97">
        <v>0.7329</v>
      </c>
      <c r="S727" s="97">
        <v>14.658300000000001</v>
      </c>
      <c r="T727" s="95">
        <v>1</v>
      </c>
      <c r="U727" s="96" t="s">
        <v>63</v>
      </c>
      <c r="V727" s="96" t="s">
        <v>96</v>
      </c>
      <c r="W727" s="98">
        <v>801</v>
      </c>
      <c r="X727" s="98">
        <v>915</v>
      </c>
      <c r="Y727" s="99">
        <v>46153.47520015046</v>
      </c>
      <c r="Z727" s="100">
        <v>46157</v>
      </c>
      <c r="AA727" s="101"/>
      <c r="AB727" s="101"/>
      <c r="AC727" s="101"/>
      <c r="AD727" s="101"/>
      <c r="AE727" s="102" t="s">
        <v>40</v>
      </c>
      <c r="AF727" s="102" t="s">
        <v>40</v>
      </c>
      <c r="AG727" s="102" t="s">
        <v>40</v>
      </c>
      <c r="AH727" s="102" t="s">
        <v>40</v>
      </c>
      <c r="AI727" s="102" t="s">
        <v>40</v>
      </c>
      <c r="AJ727" s="102" t="s">
        <v>40</v>
      </c>
      <c r="AK727" s="102" t="s">
        <v>40</v>
      </c>
      <c r="AL727" s="101"/>
      <c r="AM727" s="101"/>
      <c r="AN727" s="102" t="s">
        <v>40</v>
      </c>
      <c r="AO727" s="102" t="s">
        <v>40</v>
      </c>
      <c r="AP727" s="102" t="s">
        <v>40</v>
      </c>
      <c r="AQ727" s="102" t="s">
        <v>40</v>
      </c>
      <c r="AR727" s="101"/>
    </row>
    <row r="728" spans="1:44">
      <c r="A728" t="str">
        <f>VLOOKUP(Q728,'Rotas x Madrugada'!A:C,2,0)</f>
        <v>H</v>
      </c>
      <c r="B728" t="str">
        <f>VLOOKUP(Q728,'Rotas x Madrugada'!A:C,3,0)</f>
        <v>Sim</v>
      </c>
      <c r="D728" s="19">
        <f t="shared" si="22"/>
        <v>46159</v>
      </c>
      <c r="E728" s="19">
        <f>IF(A728="RETIRA",Z728,VLOOKUP(Q728,'Rotas x Madrugada'!A:D,4,0))</f>
        <v>46149</v>
      </c>
      <c r="F728" s="19">
        <f>IF(A728="RETIRA",Z728,Z728+2)</f>
        <v>46159</v>
      </c>
      <c r="G728" s="19" t="str">
        <f>CONCATENATE(U728,"-",V728)</f>
        <v>INC08-TF</v>
      </c>
      <c r="H728" s="19" t="str">
        <f t="shared" ca="1" si="23"/>
        <v>URGENTE</v>
      </c>
      <c r="I728" s="46">
        <f ca="1">Z728-$B$1</f>
        <v>0</v>
      </c>
      <c r="J728" s="46">
        <f>VLOOKUP(G728,'D. Produção'!A:B,2,)</f>
        <v>2</v>
      </c>
      <c r="K728" s="87">
        <v>335442</v>
      </c>
      <c r="L728" s="88" t="s">
        <v>97</v>
      </c>
      <c r="M728" s="87">
        <v>6</v>
      </c>
      <c r="N728" s="87">
        <v>5452732</v>
      </c>
      <c r="O728" s="88" t="s">
        <v>35</v>
      </c>
      <c r="P728" s="88" t="s">
        <v>118</v>
      </c>
      <c r="Q728" s="88" t="s">
        <v>119</v>
      </c>
      <c r="R728" s="89">
        <v>0.7329</v>
      </c>
      <c r="S728" s="89">
        <v>14.658300000000001</v>
      </c>
      <c r="T728" s="87">
        <v>1</v>
      </c>
      <c r="U728" s="88" t="s">
        <v>63</v>
      </c>
      <c r="V728" s="88" t="s">
        <v>96</v>
      </c>
      <c r="W728" s="90">
        <v>801</v>
      </c>
      <c r="X728" s="90">
        <v>915</v>
      </c>
      <c r="Y728" s="91">
        <v>46153.47520015046</v>
      </c>
      <c r="Z728" s="92">
        <v>46157</v>
      </c>
      <c r="AA728" s="93"/>
      <c r="AB728" s="93"/>
      <c r="AC728" s="93"/>
      <c r="AD728" s="93"/>
      <c r="AE728" s="94" t="s">
        <v>40</v>
      </c>
      <c r="AF728" s="94" t="s">
        <v>40</v>
      </c>
      <c r="AG728" s="94" t="s">
        <v>40</v>
      </c>
      <c r="AH728" s="94" t="s">
        <v>40</v>
      </c>
      <c r="AI728" s="94" t="s">
        <v>40</v>
      </c>
      <c r="AJ728" s="94" t="s">
        <v>40</v>
      </c>
      <c r="AK728" s="94" t="s">
        <v>40</v>
      </c>
      <c r="AL728" s="93"/>
      <c r="AM728" s="93"/>
      <c r="AN728" s="94" t="s">
        <v>40</v>
      </c>
      <c r="AO728" s="94" t="s">
        <v>40</v>
      </c>
      <c r="AP728" s="94" t="s">
        <v>40</v>
      </c>
      <c r="AQ728" s="94" t="s">
        <v>40</v>
      </c>
      <c r="AR728" s="93"/>
    </row>
    <row r="729" spans="1:44">
      <c r="A729" t="str">
        <f>VLOOKUP(Q729,'Rotas x Madrugada'!A:C,2,0)</f>
        <v>O</v>
      </c>
      <c r="B729" t="str">
        <f>VLOOKUP(Q729,'Rotas x Madrugada'!A:C,3,0)</f>
        <v>Não</v>
      </c>
      <c r="D729" s="19">
        <f t="shared" si="22"/>
        <v>46159</v>
      </c>
      <c r="E729" s="19">
        <f>IF(A729="RETIRA",Z729,VLOOKUP(Q729,'Rotas x Madrugada'!A:D,4,0))</f>
        <v>46147</v>
      </c>
      <c r="F729" s="19">
        <f>IF(A729="RETIRA",Z729,Z729+2)</f>
        <v>46159</v>
      </c>
      <c r="G729" s="19" t="str">
        <f>CONCATENATE(U729,"-",V729)</f>
        <v>INC06-TF</v>
      </c>
      <c r="H729" s="19" t="str">
        <f t="shared" ca="1" si="23"/>
        <v>URGENTE</v>
      </c>
      <c r="I729" s="46">
        <f ca="1">Z729-$B$1</f>
        <v>0</v>
      </c>
      <c r="J729" s="46">
        <f>VLOOKUP(G729,'D. Produção'!A:B,2,)</f>
        <v>2</v>
      </c>
      <c r="K729" s="95">
        <v>335530</v>
      </c>
      <c r="L729" s="96" t="s">
        <v>61</v>
      </c>
      <c r="M729" s="95">
        <v>1</v>
      </c>
      <c r="N729" s="95">
        <v>5453222</v>
      </c>
      <c r="O729" s="96" t="s">
        <v>35</v>
      </c>
      <c r="P729" s="96" t="s">
        <v>355</v>
      </c>
      <c r="Q729" s="96" t="s">
        <v>136</v>
      </c>
      <c r="R729" s="97">
        <v>1.0227999999999999</v>
      </c>
      <c r="S729" s="97">
        <v>15.3421</v>
      </c>
      <c r="T729" s="95">
        <v>1</v>
      </c>
      <c r="U729" s="96" t="s">
        <v>185</v>
      </c>
      <c r="V729" s="96" t="s">
        <v>96</v>
      </c>
      <c r="W729" s="98">
        <v>1061</v>
      </c>
      <c r="X729" s="98">
        <v>964</v>
      </c>
      <c r="Y729" s="99">
        <v>46153.482041516203</v>
      </c>
      <c r="Z729" s="100">
        <v>46157</v>
      </c>
      <c r="AA729" s="101"/>
      <c r="AB729" s="101"/>
      <c r="AC729" s="101"/>
      <c r="AD729" s="101"/>
      <c r="AE729" s="102" t="s">
        <v>40</v>
      </c>
      <c r="AF729" s="102" t="s">
        <v>40</v>
      </c>
      <c r="AG729" s="102" t="s">
        <v>40</v>
      </c>
      <c r="AH729" s="102" t="s">
        <v>40</v>
      </c>
      <c r="AI729" s="102" t="s">
        <v>40</v>
      </c>
      <c r="AJ729" s="102" t="s">
        <v>40</v>
      </c>
      <c r="AK729" s="102" t="s">
        <v>40</v>
      </c>
      <c r="AL729" s="101"/>
      <c r="AM729" s="101"/>
      <c r="AN729" s="102" t="s">
        <v>40</v>
      </c>
      <c r="AO729" s="102" t="s">
        <v>40</v>
      </c>
      <c r="AP729" s="102" t="s">
        <v>40</v>
      </c>
      <c r="AQ729" s="102" t="s">
        <v>40</v>
      </c>
      <c r="AR729" s="101"/>
    </row>
    <row r="730" spans="1:44">
      <c r="A730" t="str">
        <f>VLOOKUP(Q730,'Rotas x Madrugada'!A:C,2,0)</f>
        <v>O</v>
      </c>
      <c r="B730" t="str">
        <f>VLOOKUP(Q730,'Rotas x Madrugada'!A:C,3,0)</f>
        <v>Não</v>
      </c>
      <c r="D730" s="19">
        <f t="shared" si="22"/>
        <v>46159</v>
      </c>
      <c r="E730" s="19">
        <f>IF(A730="RETIRA",Z730,VLOOKUP(Q730,'Rotas x Madrugada'!A:D,4,0))</f>
        <v>46147</v>
      </c>
      <c r="F730" s="19">
        <f>IF(A730="RETIRA",Z730,Z730+2)</f>
        <v>46159</v>
      </c>
      <c r="G730" s="19" t="str">
        <f>CONCATENATE(U730,"-",V730)</f>
        <v>INC06-TF</v>
      </c>
      <c r="H730" s="19" t="str">
        <f t="shared" ca="1" si="23"/>
        <v>URGENTE</v>
      </c>
      <c r="I730" s="46">
        <f ca="1">Z730-$B$1</f>
        <v>0</v>
      </c>
      <c r="J730" s="46">
        <f>VLOOKUP(G730,'D. Produção'!A:B,2,)</f>
        <v>2</v>
      </c>
      <c r="K730" s="87">
        <v>335531</v>
      </c>
      <c r="L730" s="88" t="s">
        <v>61</v>
      </c>
      <c r="M730" s="87">
        <v>1</v>
      </c>
      <c r="N730" s="87">
        <v>5453223</v>
      </c>
      <c r="O730" s="88" t="s">
        <v>35</v>
      </c>
      <c r="P730" s="88" t="s">
        <v>355</v>
      </c>
      <c r="Q730" s="88" t="s">
        <v>136</v>
      </c>
      <c r="R730" s="89">
        <v>1.0218</v>
      </c>
      <c r="S730" s="89">
        <v>15.3276</v>
      </c>
      <c r="T730" s="87">
        <v>1</v>
      </c>
      <c r="U730" s="88" t="s">
        <v>185</v>
      </c>
      <c r="V730" s="88" t="s">
        <v>96</v>
      </c>
      <c r="W730" s="90">
        <v>1060</v>
      </c>
      <c r="X730" s="90">
        <v>964</v>
      </c>
      <c r="Y730" s="91">
        <v>46153.482043865741</v>
      </c>
      <c r="Z730" s="92">
        <v>46157</v>
      </c>
      <c r="AA730" s="93"/>
      <c r="AB730" s="93"/>
      <c r="AC730" s="93"/>
      <c r="AD730" s="93"/>
      <c r="AE730" s="94" t="s">
        <v>40</v>
      </c>
      <c r="AF730" s="94" t="s">
        <v>40</v>
      </c>
      <c r="AG730" s="94" t="s">
        <v>40</v>
      </c>
      <c r="AH730" s="94" t="s">
        <v>40</v>
      </c>
      <c r="AI730" s="94" t="s">
        <v>40</v>
      </c>
      <c r="AJ730" s="94" t="s">
        <v>40</v>
      </c>
      <c r="AK730" s="94" t="s">
        <v>40</v>
      </c>
      <c r="AL730" s="93"/>
      <c r="AM730" s="93"/>
      <c r="AN730" s="94" t="s">
        <v>40</v>
      </c>
      <c r="AO730" s="94" t="s">
        <v>40</v>
      </c>
      <c r="AP730" s="94" t="s">
        <v>40</v>
      </c>
      <c r="AQ730" s="94" t="s">
        <v>40</v>
      </c>
      <c r="AR730" s="93"/>
    </row>
    <row r="731" spans="1:44">
      <c r="A731" t="str">
        <f>VLOOKUP(Q731,'Rotas x Madrugada'!A:C,2,0)</f>
        <v>O</v>
      </c>
      <c r="B731" t="str">
        <f>VLOOKUP(Q731,'Rotas x Madrugada'!A:C,3,0)</f>
        <v>Não</v>
      </c>
      <c r="D731" s="19">
        <f t="shared" si="22"/>
        <v>46159</v>
      </c>
      <c r="E731" s="19">
        <f>IF(A731="RETIRA",Z731,VLOOKUP(Q731,'Rotas x Madrugada'!A:D,4,0))</f>
        <v>46147</v>
      </c>
      <c r="F731" s="19">
        <f>IF(A731="RETIRA",Z731,Z731+2)</f>
        <v>46159</v>
      </c>
      <c r="G731" s="19" t="str">
        <f>CONCATENATE(U731,"-",V731)</f>
        <v>INC06-TF</v>
      </c>
      <c r="H731" s="19" t="str">
        <f t="shared" ca="1" si="23"/>
        <v>URGENTE</v>
      </c>
      <c r="I731" s="46">
        <f ca="1">Z731-$B$1</f>
        <v>0</v>
      </c>
      <c r="J731" s="46">
        <f>VLOOKUP(G731,'D. Produção'!A:B,2,)</f>
        <v>2</v>
      </c>
      <c r="K731" s="95">
        <v>335532</v>
      </c>
      <c r="L731" s="96" t="s">
        <v>61</v>
      </c>
      <c r="M731" s="95">
        <v>1</v>
      </c>
      <c r="N731" s="95">
        <v>5453224</v>
      </c>
      <c r="O731" s="96" t="s">
        <v>35</v>
      </c>
      <c r="P731" s="96" t="s">
        <v>355</v>
      </c>
      <c r="Q731" s="96" t="s">
        <v>136</v>
      </c>
      <c r="R731" s="97">
        <v>0.83</v>
      </c>
      <c r="S731" s="97">
        <v>12.4503</v>
      </c>
      <c r="T731" s="95">
        <v>1</v>
      </c>
      <c r="U731" s="96" t="s">
        <v>185</v>
      </c>
      <c r="V731" s="96" t="s">
        <v>96</v>
      </c>
      <c r="W731" s="98">
        <v>940</v>
      </c>
      <c r="X731" s="98">
        <v>883</v>
      </c>
      <c r="Y731" s="99">
        <v>46153.482046030091</v>
      </c>
      <c r="Z731" s="100">
        <v>46157</v>
      </c>
      <c r="AA731" s="101"/>
      <c r="AB731" s="101"/>
      <c r="AC731" s="101"/>
      <c r="AD731" s="101"/>
      <c r="AE731" s="102" t="s">
        <v>40</v>
      </c>
      <c r="AF731" s="102" t="s">
        <v>40</v>
      </c>
      <c r="AG731" s="102" t="s">
        <v>40</v>
      </c>
      <c r="AH731" s="102" t="s">
        <v>40</v>
      </c>
      <c r="AI731" s="102" t="s">
        <v>40</v>
      </c>
      <c r="AJ731" s="102" t="s">
        <v>40</v>
      </c>
      <c r="AK731" s="102" t="s">
        <v>40</v>
      </c>
      <c r="AL731" s="101"/>
      <c r="AM731" s="101"/>
      <c r="AN731" s="102" t="s">
        <v>40</v>
      </c>
      <c r="AO731" s="102" t="s">
        <v>40</v>
      </c>
      <c r="AP731" s="102" t="s">
        <v>40</v>
      </c>
      <c r="AQ731" s="102" t="s">
        <v>40</v>
      </c>
      <c r="AR731" s="101"/>
    </row>
    <row r="732" spans="1:44">
      <c r="A732" t="str">
        <f>VLOOKUP(Q732,'Rotas x Madrugada'!A:C,2,0)</f>
        <v>O</v>
      </c>
      <c r="B732" t="str">
        <f>VLOOKUP(Q732,'Rotas x Madrugada'!A:C,3,0)</f>
        <v>Não</v>
      </c>
      <c r="D732" s="19">
        <f t="shared" si="22"/>
        <v>46159</v>
      </c>
      <c r="E732" s="19">
        <f>IF(A732="RETIRA",Z732,VLOOKUP(Q732,'Rotas x Madrugada'!A:D,4,0))</f>
        <v>46147</v>
      </c>
      <c r="F732" s="19">
        <f>IF(A732="RETIRA",Z732,Z732+2)</f>
        <v>46159</v>
      </c>
      <c r="G732" s="19" t="str">
        <f>CONCATENATE(U732,"-",V732)</f>
        <v>INC06-TF</v>
      </c>
      <c r="H732" s="19" t="str">
        <f t="shared" ca="1" si="23"/>
        <v>URGENTE</v>
      </c>
      <c r="I732" s="46">
        <f ca="1">Z732-$B$1</f>
        <v>0</v>
      </c>
      <c r="J732" s="46">
        <f>VLOOKUP(G732,'D. Produção'!A:B,2,)</f>
        <v>2</v>
      </c>
      <c r="K732" s="87">
        <v>335532</v>
      </c>
      <c r="L732" s="88" t="s">
        <v>121</v>
      </c>
      <c r="M732" s="87">
        <v>2</v>
      </c>
      <c r="N732" s="87">
        <v>5453225</v>
      </c>
      <c r="O732" s="88" t="s">
        <v>35</v>
      </c>
      <c r="P732" s="88" t="s">
        <v>355</v>
      </c>
      <c r="Q732" s="88" t="s">
        <v>136</v>
      </c>
      <c r="R732" s="89">
        <v>0.83</v>
      </c>
      <c r="S732" s="89">
        <v>12.4503</v>
      </c>
      <c r="T732" s="87">
        <v>1</v>
      </c>
      <c r="U732" s="88" t="s">
        <v>185</v>
      </c>
      <c r="V732" s="88" t="s">
        <v>96</v>
      </c>
      <c r="W732" s="90">
        <v>940</v>
      </c>
      <c r="X732" s="90">
        <v>883</v>
      </c>
      <c r="Y732" s="91">
        <v>46153.482046030091</v>
      </c>
      <c r="Z732" s="92">
        <v>46157</v>
      </c>
      <c r="AA732" s="93"/>
      <c r="AB732" s="93"/>
      <c r="AC732" s="93"/>
      <c r="AD732" s="93"/>
      <c r="AE732" s="94" t="s">
        <v>40</v>
      </c>
      <c r="AF732" s="94" t="s">
        <v>40</v>
      </c>
      <c r="AG732" s="94" t="s">
        <v>40</v>
      </c>
      <c r="AH732" s="94" t="s">
        <v>40</v>
      </c>
      <c r="AI732" s="94" t="s">
        <v>40</v>
      </c>
      <c r="AJ732" s="94" t="s">
        <v>40</v>
      </c>
      <c r="AK732" s="94" t="s">
        <v>40</v>
      </c>
      <c r="AL732" s="93"/>
      <c r="AM732" s="93"/>
      <c r="AN732" s="94" t="s">
        <v>40</v>
      </c>
      <c r="AO732" s="94" t="s">
        <v>40</v>
      </c>
      <c r="AP732" s="94" t="s">
        <v>40</v>
      </c>
      <c r="AQ732" s="94" t="s">
        <v>40</v>
      </c>
      <c r="AR732" s="93"/>
    </row>
    <row r="733" spans="1:44">
      <c r="A733" t="str">
        <f>VLOOKUP(Q733,'Rotas x Madrugada'!A:C,2,0)</f>
        <v>O</v>
      </c>
      <c r="B733" t="str">
        <f>VLOOKUP(Q733,'Rotas x Madrugada'!A:C,3,0)</f>
        <v>Não</v>
      </c>
      <c r="D733" s="19">
        <f t="shared" si="22"/>
        <v>46159</v>
      </c>
      <c r="E733" s="19">
        <f>IF(A733="RETIRA",Z733,VLOOKUP(Q733,'Rotas x Madrugada'!A:D,4,0))</f>
        <v>46147</v>
      </c>
      <c r="F733" s="19">
        <f>IF(A733="RETIRA",Z733,Z733+2)</f>
        <v>46159</v>
      </c>
      <c r="G733" s="19" t="str">
        <f>CONCATENATE(U733,"-",V733)</f>
        <v>INC06-TF</v>
      </c>
      <c r="H733" s="19" t="str">
        <f t="shared" ca="1" si="23"/>
        <v>URGENTE</v>
      </c>
      <c r="I733" s="46">
        <f ca="1">Z733-$B$1</f>
        <v>0</v>
      </c>
      <c r="J733" s="46">
        <f>VLOOKUP(G733,'D. Produção'!A:B,2,)</f>
        <v>2</v>
      </c>
      <c r="K733" s="95">
        <v>335546</v>
      </c>
      <c r="L733" s="96" t="s">
        <v>61</v>
      </c>
      <c r="M733" s="95">
        <v>1</v>
      </c>
      <c r="N733" s="95">
        <v>5453375</v>
      </c>
      <c r="O733" s="96" t="s">
        <v>35</v>
      </c>
      <c r="P733" s="96" t="s">
        <v>355</v>
      </c>
      <c r="Q733" s="96" t="s">
        <v>136</v>
      </c>
      <c r="R733" s="97">
        <v>1.0269999999999999</v>
      </c>
      <c r="S733" s="97">
        <v>15.404500000000001</v>
      </c>
      <c r="T733" s="95">
        <v>1</v>
      </c>
      <c r="U733" s="96" t="s">
        <v>185</v>
      </c>
      <c r="V733" s="96" t="s">
        <v>96</v>
      </c>
      <c r="W733" s="98">
        <v>1171</v>
      </c>
      <c r="X733" s="98">
        <v>877</v>
      </c>
      <c r="Y733" s="99">
        <v>46153.482048530095</v>
      </c>
      <c r="Z733" s="100">
        <v>46157</v>
      </c>
      <c r="AA733" s="101"/>
      <c r="AB733" s="101"/>
      <c r="AC733" s="101"/>
      <c r="AD733" s="101"/>
      <c r="AE733" s="102" t="s">
        <v>40</v>
      </c>
      <c r="AF733" s="102" t="s">
        <v>40</v>
      </c>
      <c r="AG733" s="102" t="s">
        <v>40</v>
      </c>
      <c r="AH733" s="102" t="s">
        <v>40</v>
      </c>
      <c r="AI733" s="102" t="s">
        <v>40</v>
      </c>
      <c r="AJ733" s="102" t="s">
        <v>40</v>
      </c>
      <c r="AK733" s="102" t="s">
        <v>40</v>
      </c>
      <c r="AL733" s="101"/>
      <c r="AM733" s="101"/>
      <c r="AN733" s="102" t="s">
        <v>40</v>
      </c>
      <c r="AO733" s="102" t="s">
        <v>40</v>
      </c>
      <c r="AP733" s="102" t="s">
        <v>40</v>
      </c>
      <c r="AQ733" s="102" t="s">
        <v>40</v>
      </c>
      <c r="AR733" s="101"/>
    </row>
    <row r="734" spans="1:44">
      <c r="A734" t="str">
        <f>VLOOKUP(Q734,'Rotas x Madrugada'!A:C,2,0)</f>
        <v>O</v>
      </c>
      <c r="B734" t="str">
        <f>VLOOKUP(Q734,'Rotas x Madrugada'!A:C,3,0)</f>
        <v>Não</v>
      </c>
      <c r="D734" s="19">
        <f t="shared" si="22"/>
        <v>46159</v>
      </c>
      <c r="E734" s="19">
        <f>IF(A734="RETIRA",Z734,VLOOKUP(Q734,'Rotas x Madrugada'!A:D,4,0))</f>
        <v>46147</v>
      </c>
      <c r="F734" s="19">
        <f>IF(A734="RETIRA",Z734,Z734+2)</f>
        <v>46159</v>
      </c>
      <c r="G734" s="19" t="str">
        <f>CONCATENATE(U734,"-",V734)</f>
        <v>INC06-TF</v>
      </c>
      <c r="H734" s="19" t="str">
        <f t="shared" ca="1" si="23"/>
        <v>URGENTE</v>
      </c>
      <c r="I734" s="46">
        <f ca="1">Z734-$B$1</f>
        <v>0</v>
      </c>
      <c r="J734" s="46">
        <f>VLOOKUP(G734,'D. Produção'!A:B,2,)</f>
        <v>2</v>
      </c>
      <c r="K734" s="87">
        <v>335546</v>
      </c>
      <c r="L734" s="88" t="s">
        <v>121</v>
      </c>
      <c r="M734" s="87">
        <v>2</v>
      </c>
      <c r="N734" s="87">
        <v>5453376</v>
      </c>
      <c r="O734" s="88" t="s">
        <v>35</v>
      </c>
      <c r="P734" s="88" t="s">
        <v>355</v>
      </c>
      <c r="Q734" s="88" t="s">
        <v>136</v>
      </c>
      <c r="R734" s="89">
        <v>1.0269999999999999</v>
      </c>
      <c r="S734" s="89">
        <v>15.404500000000001</v>
      </c>
      <c r="T734" s="87">
        <v>1</v>
      </c>
      <c r="U734" s="88" t="s">
        <v>185</v>
      </c>
      <c r="V734" s="88" t="s">
        <v>96</v>
      </c>
      <c r="W734" s="90">
        <v>1171</v>
      </c>
      <c r="X734" s="90">
        <v>877</v>
      </c>
      <c r="Y734" s="91">
        <v>46153.482048530095</v>
      </c>
      <c r="Z734" s="92">
        <v>46157</v>
      </c>
      <c r="AA734" s="93"/>
      <c r="AB734" s="93"/>
      <c r="AC734" s="93"/>
      <c r="AD734" s="93"/>
      <c r="AE734" s="94" t="s">
        <v>40</v>
      </c>
      <c r="AF734" s="94" t="s">
        <v>40</v>
      </c>
      <c r="AG734" s="94" t="s">
        <v>40</v>
      </c>
      <c r="AH734" s="94" t="s">
        <v>40</v>
      </c>
      <c r="AI734" s="94" t="s">
        <v>40</v>
      </c>
      <c r="AJ734" s="94" t="s">
        <v>40</v>
      </c>
      <c r="AK734" s="94" t="s">
        <v>40</v>
      </c>
      <c r="AL734" s="93"/>
      <c r="AM734" s="93"/>
      <c r="AN734" s="94" t="s">
        <v>40</v>
      </c>
      <c r="AO734" s="94" t="s">
        <v>40</v>
      </c>
      <c r="AP734" s="94" t="s">
        <v>40</v>
      </c>
      <c r="AQ734" s="94" t="s">
        <v>40</v>
      </c>
      <c r="AR734" s="93"/>
    </row>
    <row r="735" spans="1:44">
      <c r="A735" t="str">
        <f>VLOOKUP(Q735,'Rotas x Madrugada'!A:C,2,0)</f>
        <v>O</v>
      </c>
      <c r="B735" t="str">
        <f>VLOOKUP(Q735,'Rotas x Madrugada'!A:C,3,0)</f>
        <v>Não</v>
      </c>
      <c r="D735" s="19">
        <f t="shared" si="22"/>
        <v>46159</v>
      </c>
      <c r="E735" s="19">
        <f>IF(A735="RETIRA",Z735,VLOOKUP(Q735,'Rotas x Madrugada'!A:D,4,0))</f>
        <v>46147</v>
      </c>
      <c r="F735" s="19">
        <f>IF(A735="RETIRA",Z735,Z735+2)</f>
        <v>46159</v>
      </c>
      <c r="G735" s="19" t="str">
        <f>CONCATENATE(U735,"-",V735)</f>
        <v>INC06-TF</v>
      </c>
      <c r="H735" s="19" t="str">
        <f t="shared" ca="1" si="23"/>
        <v>URGENTE</v>
      </c>
      <c r="I735" s="46">
        <f ca="1">Z735-$B$1</f>
        <v>0</v>
      </c>
      <c r="J735" s="46">
        <f>VLOOKUP(G735,'D. Produção'!A:B,2,)</f>
        <v>2</v>
      </c>
      <c r="K735" s="95">
        <v>335547</v>
      </c>
      <c r="L735" s="96" t="s">
        <v>61</v>
      </c>
      <c r="M735" s="95">
        <v>1</v>
      </c>
      <c r="N735" s="95">
        <v>5453377</v>
      </c>
      <c r="O735" s="96" t="s">
        <v>35</v>
      </c>
      <c r="P735" s="96" t="s">
        <v>355</v>
      </c>
      <c r="Q735" s="96" t="s">
        <v>136</v>
      </c>
      <c r="R735" s="97">
        <v>0.4597</v>
      </c>
      <c r="S735" s="97">
        <v>6.8951000000000002</v>
      </c>
      <c r="T735" s="95">
        <v>1</v>
      </c>
      <c r="U735" s="96" t="s">
        <v>185</v>
      </c>
      <c r="V735" s="96" t="s">
        <v>96</v>
      </c>
      <c r="W735" s="98">
        <v>675</v>
      </c>
      <c r="X735" s="98">
        <v>681</v>
      </c>
      <c r="Y735" s="99">
        <v>46153.482050844905</v>
      </c>
      <c r="Z735" s="100">
        <v>46157</v>
      </c>
      <c r="AA735" s="101"/>
      <c r="AB735" s="101"/>
      <c r="AC735" s="101"/>
      <c r="AD735" s="101"/>
      <c r="AE735" s="102" t="s">
        <v>40</v>
      </c>
      <c r="AF735" s="102" t="s">
        <v>40</v>
      </c>
      <c r="AG735" s="102" t="s">
        <v>40</v>
      </c>
      <c r="AH735" s="102" t="s">
        <v>40</v>
      </c>
      <c r="AI735" s="102" t="s">
        <v>40</v>
      </c>
      <c r="AJ735" s="102" t="s">
        <v>40</v>
      </c>
      <c r="AK735" s="102" t="s">
        <v>40</v>
      </c>
      <c r="AL735" s="101"/>
      <c r="AM735" s="101"/>
      <c r="AN735" s="102" t="s">
        <v>40</v>
      </c>
      <c r="AO735" s="102" t="s">
        <v>40</v>
      </c>
      <c r="AP735" s="102" t="s">
        <v>40</v>
      </c>
      <c r="AQ735" s="102" t="s">
        <v>40</v>
      </c>
      <c r="AR735" s="101"/>
    </row>
    <row r="736" spans="1:44">
      <c r="A736" t="str">
        <f>VLOOKUP(Q736,'Rotas x Madrugada'!A:C,2,0)</f>
        <v>O</v>
      </c>
      <c r="B736" t="str">
        <f>VLOOKUP(Q736,'Rotas x Madrugada'!A:C,3,0)</f>
        <v>Não</v>
      </c>
      <c r="D736" s="19">
        <f t="shared" si="22"/>
        <v>46159</v>
      </c>
      <c r="E736" s="19">
        <f>IF(A736="RETIRA",Z736,VLOOKUP(Q736,'Rotas x Madrugada'!A:D,4,0))</f>
        <v>46147</v>
      </c>
      <c r="F736" s="19">
        <f>IF(A736="RETIRA",Z736,Z736+2)</f>
        <v>46159</v>
      </c>
      <c r="G736" s="19" t="str">
        <f>CONCATENATE(U736,"-",V736)</f>
        <v>INC08-TF</v>
      </c>
      <c r="H736" s="19" t="str">
        <f t="shared" ca="1" si="23"/>
        <v>URGENTE</v>
      </c>
      <c r="I736" s="46">
        <f ca="1">Z736-$B$1</f>
        <v>0</v>
      </c>
      <c r="J736" s="46">
        <f>VLOOKUP(G736,'D. Produção'!A:B,2,)</f>
        <v>2</v>
      </c>
      <c r="K736" s="87">
        <v>335548</v>
      </c>
      <c r="L736" s="88" t="s">
        <v>61</v>
      </c>
      <c r="M736" s="87">
        <v>1</v>
      </c>
      <c r="N736" s="87">
        <v>5453378</v>
      </c>
      <c r="O736" s="88" t="s">
        <v>35</v>
      </c>
      <c r="P736" s="88" t="s">
        <v>355</v>
      </c>
      <c r="Q736" s="88" t="s">
        <v>136</v>
      </c>
      <c r="R736" s="89">
        <v>0.60450000000000004</v>
      </c>
      <c r="S736" s="89">
        <v>12.089700000000001</v>
      </c>
      <c r="T736" s="87">
        <v>1</v>
      </c>
      <c r="U736" s="88" t="s">
        <v>63</v>
      </c>
      <c r="V736" s="88" t="s">
        <v>96</v>
      </c>
      <c r="W736" s="90">
        <v>773</v>
      </c>
      <c r="X736" s="90">
        <v>782</v>
      </c>
      <c r="Y736" s="91">
        <v>46153.482053240739</v>
      </c>
      <c r="Z736" s="92">
        <v>46157</v>
      </c>
      <c r="AA736" s="93"/>
      <c r="AB736" s="93"/>
      <c r="AC736" s="93"/>
      <c r="AD736" s="93"/>
      <c r="AE736" s="94" t="s">
        <v>40</v>
      </c>
      <c r="AF736" s="94" t="s">
        <v>40</v>
      </c>
      <c r="AG736" s="94" t="s">
        <v>40</v>
      </c>
      <c r="AH736" s="94" t="s">
        <v>40</v>
      </c>
      <c r="AI736" s="94" t="s">
        <v>40</v>
      </c>
      <c r="AJ736" s="94" t="s">
        <v>40</v>
      </c>
      <c r="AK736" s="94" t="s">
        <v>40</v>
      </c>
      <c r="AL736" s="93"/>
      <c r="AM736" s="93"/>
      <c r="AN736" s="94" t="s">
        <v>40</v>
      </c>
      <c r="AO736" s="94" t="s">
        <v>40</v>
      </c>
      <c r="AP736" s="94" t="s">
        <v>40</v>
      </c>
      <c r="AQ736" s="94" t="s">
        <v>40</v>
      </c>
      <c r="AR736" s="93"/>
    </row>
    <row r="737" spans="1:44">
      <c r="A737" t="str">
        <f>VLOOKUP(Q737,'Rotas x Madrugada'!A:C,2,0)</f>
        <v>O</v>
      </c>
      <c r="B737" t="str">
        <f>VLOOKUP(Q737,'Rotas x Madrugada'!A:C,3,0)</f>
        <v>Não</v>
      </c>
      <c r="D737" s="19">
        <f t="shared" si="22"/>
        <v>46159</v>
      </c>
      <c r="E737" s="19">
        <f>IF(A737="RETIRA",Z737,VLOOKUP(Q737,'Rotas x Madrugada'!A:D,4,0))</f>
        <v>46147</v>
      </c>
      <c r="F737" s="19">
        <f>IF(A737="RETIRA",Z737,Z737+2)</f>
        <v>46159</v>
      </c>
      <c r="G737" s="19" t="str">
        <f>CONCATENATE(U737,"-",V737)</f>
        <v>INC08-TF</v>
      </c>
      <c r="H737" s="19" t="str">
        <f t="shared" ca="1" si="23"/>
        <v>URGENTE</v>
      </c>
      <c r="I737" s="46">
        <f ca="1">Z737-$B$1</f>
        <v>0</v>
      </c>
      <c r="J737" s="46">
        <f>VLOOKUP(G737,'D. Produção'!A:B,2,)</f>
        <v>2</v>
      </c>
      <c r="K737" s="95">
        <v>335548</v>
      </c>
      <c r="L737" s="96" t="s">
        <v>121</v>
      </c>
      <c r="M737" s="95">
        <v>2</v>
      </c>
      <c r="N737" s="95">
        <v>5453379</v>
      </c>
      <c r="O737" s="96" t="s">
        <v>35</v>
      </c>
      <c r="P737" s="96" t="s">
        <v>355</v>
      </c>
      <c r="Q737" s="96" t="s">
        <v>136</v>
      </c>
      <c r="R737" s="97">
        <v>0.60450000000000004</v>
      </c>
      <c r="S737" s="97">
        <v>12.089700000000001</v>
      </c>
      <c r="T737" s="95">
        <v>1</v>
      </c>
      <c r="U737" s="96" t="s">
        <v>63</v>
      </c>
      <c r="V737" s="96" t="s">
        <v>96</v>
      </c>
      <c r="W737" s="98">
        <v>773</v>
      </c>
      <c r="X737" s="98">
        <v>782</v>
      </c>
      <c r="Y737" s="99">
        <v>46153.482053240739</v>
      </c>
      <c r="Z737" s="100">
        <v>46157</v>
      </c>
      <c r="AA737" s="101"/>
      <c r="AB737" s="101"/>
      <c r="AC737" s="101"/>
      <c r="AD737" s="101"/>
      <c r="AE737" s="102" t="s">
        <v>40</v>
      </c>
      <c r="AF737" s="102" t="s">
        <v>40</v>
      </c>
      <c r="AG737" s="102" t="s">
        <v>40</v>
      </c>
      <c r="AH737" s="102" t="s">
        <v>40</v>
      </c>
      <c r="AI737" s="102" t="s">
        <v>40</v>
      </c>
      <c r="AJ737" s="102" t="s">
        <v>40</v>
      </c>
      <c r="AK737" s="102" t="s">
        <v>40</v>
      </c>
      <c r="AL737" s="101"/>
      <c r="AM737" s="101"/>
      <c r="AN737" s="102" t="s">
        <v>40</v>
      </c>
      <c r="AO737" s="102" t="s">
        <v>40</v>
      </c>
      <c r="AP737" s="102" t="s">
        <v>40</v>
      </c>
      <c r="AQ737" s="102" t="s">
        <v>40</v>
      </c>
      <c r="AR737" s="101"/>
    </row>
    <row r="738" spans="1:44">
      <c r="A738" t="str">
        <f>VLOOKUP(Q738,'Rotas x Madrugada'!A:C,2,0)</f>
        <v>O</v>
      </c>
      <c r="B738" t="str">
        <f>VLOOKUP(Q738,'Rotas x Madrugada'!A:C,3,0)</f>
        <v>Não</v>
      </c>
      <c r="D738" s="19">
        <f t="shared" si="22"/>
        <v>46159</v>
      </c>
      <c r="E738" s="19">
        <f>IF(A738="RETIRA",Z738,VLOOKUP(Q738,'Rotas x Madrugada'!A:D,4,0))</f>
        <v>46147</v>
      </c>
      <c r="F738" s="19">
        <f>IF(A738="RETIRA",Z738,Z738+2)</f>
        <v>46159</v>
      </c>
      <c r="G738" s="19" t="str">
        <f>CONCATENATE(U738,"-",V738)</f>
        <v>INC08-TF</v>
      </c>
      <c r="H738" s="19" t="str">
        <f t="shared" ca="1" si="23"/>
        <v>URGENTE</v>
      </c>
      <c r="I738" s="46">
        <f ca="1">Z738-$B$1</f>
        <v>0</v>
      </c>
      <c r="J738" s="46">
        <f>VLOOKUP(G738,'D. Produção'!A:B,2,)</f>
        <v>2</v>
      </c>
      <c r="K738" s="87">
        <v>335548</v>
      </c>
      <c r="L738" s="88" t="s">
        <v>143</v>
      </c>
      <c r="M738" s="87">
        <v>3</v>
      </c>
      <c r="N738" s="87">
        <v>5453380</v>
      </c>
      <c r="O738" s="88" t="s">
        <v>35</v>
      </c>
      <c r="P738" s="88" t="s">
        <v>355</v>
      </c>
      <c r="Q738" s="88" t="s">
        <v>136</v>
      </c>
      <c r="R738" s="89">
        <v>0.60450000000000004</v>
      </c>
      <c r="S738" s="89">
        <v>12.089700000000001</v>
      </c>
      <c r="T738" s="87">
        <v>1</v>
      </c>
      <c r="U738" s="88" t="s">
        <v>63</v>
      </c>
      <c r="V738" s="88" t="s">
        <v>96</v>
      </c>
      <c r="W738" s="90">
        <v>773</v>
      </c>
      <c r="X738" s="90">
        <v>782</v>
      </c>
      <c r="Y738" s="91">
        <v>46153.482053240739</v>
      </c>
      <c r="Z738" s="92">
        <v>46157</v>
      </c>
      <c r="AA738" s="93"/>
      <c r="AB738" s="93"/>
      <c r="AC738" s="93"/>
      <c r="AD738" s="93"/>
      <c r="AE738" s="94" t="s">
        <v>40</v>
      </c>
      <c r="AF738" s="94" t="s">
        <v>40</v>
      </c>
      <c r="AG738" s="94" t="s">
        <v>40</v>
      </c>
      <c r="AH738" s="94" t="s">
        <v>40</v>
      </c>
      <c r="AI738" s="94" t="s">
        <v>40</v>
      </c>
      <c r="AJ738" s="94" t="s">
        <v>40</v>
      </c>
      <c r="AK738" s="94" t="s">
        <v>40</v>
      </c>
      <c r="AL738" s="93"/>
      <c r="AM738" s="93"/>
      <c r="AN738" s="94" t="s">
        <v>40</v>
      </c>
      <c r="AO738" s="94" t="s">
        <v>40</v>
      </c>
      <c r="AP738" s="94" t="s">
        <v>40</v>
      </c>
      <c r="AQ738" s="94" t="s">
        <v>40</v>
      </c>
      <c r="AR738" s="93"/>
    </row>
    <row r="739" spans="1:44">
      <c r="A739" t="str">
        <f>VLOOKUP(Q739,'Rotas x Madrugada'!A:C,2,0)</f>
        <v>O</v>
      </c>
      <c r="B739" t="str">
        <f>VLOOKUP(Q739,'Rotas x Madrugada'!A:C,3,0)</f>
        <v>Não</v>
      </c>
      <c r="D739" s="19">
        <f t="shared" si="22"/>
        <v>46159</v>
      </c>
      <c r="E739" s="19">
        <f>IF(A739="RETIRA",Z739,VLOOKUP(Q739,'Rotas x Madrugada'!A:D,4,0))</f>
        <v>46147</v>
      </c>
      <c r="F739" s="19">
        <f>IF(A739="RETIRA",Z739,Z739+2)</f>
        <v>46159</v>
      </c>
      <c r="G739" s="19" t="str">
        <f>CONCATENATE(U739,"-",V739)</f>
        <v>INC08-TF</v>
      </c>
      <c r="H739" s="19" t="str">
        <f t="shared" ca="1" si="23"/>
        <v>URGENTE</v>
      </c>
      <c r="I739" s="46">
        <f ca="1">Z739-$B$1</f>
        <v>0</v>
      </c>
      <c r="J739" s="46">
        <f>VLOOKUP(G739,'D. Produção'!A:B,2,)</f>
        <v>2</v>
      </c>
      <c r="K739" s="95">
        <v>335548</v>
      </c>
      <c r="L739" s="96" t="s">
        <v>132</v>
      </c>
      <c r="M739" s="95">
        <v>4</v>
      </c>
      <c r="N739" s="95">
        <v>5453381</v>
      </c>
      <c r="O739" s="96" t="s">
        <v>35</v>
      </c>
      <c r="P739" s="96" t="s">
        <v>355</v>
      </c>
      <c r="Q739" s="96" t="s">
        <v>136</v>
      </c>
      <c r="R739" s="97">
        <v>0.60450000000000004</v>
      </c>
      <c r="S739" s="97">
        <v>12.089700000000001</v>
      </c>
      <c r="T739" s="95">
        <v>1</v>
      </c>
      <c r="U739" s="96" t="s">
        <v>63</v>
      </c>
      <c r="V739" s="96" t="s">
        <v>96</v>
      </c>
      <c r="W739" s="98">
        <v>773</v>
      </c>
      <c r="X739" s="98">
        <v>782</v>
      </c>
      <c r="Y739" s="99">
        <v>46153.482053240739</v>
      </c>
      <c r="Z739" s="100">
        <v>46157</v>
      </c>
      <c r="AA739" s="101"/>
      <c r="AB739" s="101"/>
      <c r="AC739" s="101"/>
      <c r="AD739" s="101"/>
      <c r="AE739" s="102" t="s">
        <v>40</v>
      </c>
      <c r="AF739" s="102" t="s">
        <v>40</v>
      </c>
      <c r="AG739" s="102" t="s">
        <v>40</v>
      </c>
      <c r="AH739" s="102" t="s">
        <v>40</v>
      </c>
      <c r="AI739" s="102" t="s">
        <v>40</v>
      </c>
      <c r="AJ739" s="102" t="s">
        <v>40</v>
      </c>
      <c r="AK739" s="102" t="s">
        <v>40</v>
      </c>
      <c r="AL739" s="101"/>
      <c r="AM739" s="101"/>
      <c r="AN739" s="102" t="s">
        <v>40</v>
      </c>
      <c r="AO739" s="102" t="s">
        <v>40</v>
      </c>
      <c r="AP739" s="102" t="s">
        <v>40</v>
      </c>
      <c r="AQ739" s="102" t="s">
        <v>40</v>
      </c>
      <c r="AR739" s="101"/>
    </row>
    <row r="740" spans="1:44">
      <c r="A740" t="str">
        <f>VLOOKUP(Q740,'Rotas x Madrugada'!A:C,2,0)</f>
        <v>O</v>
      </c>
      <c r="B740" t="str">
        <f>VLOOKUP(Q740,'Rotas x Madrugada'!A:C,3,0)</f>
        <v>Não</v>
      </c>
      <c r="D740" s="19">
        <f t="shared" si="22"/>
        <v>46159</v>
      </c>
      <c r="E740" s="19">
        <f>IF(A740="RETIRA",Z740,VLOOKUP(Q740,'Rotas x Madrugada'!A:D,4,0))</f>
        <v>46147</v>
      </c>
      <c r="F740" s="19">
        <f>IF(A740="RETIRA",Z740,Z740+2)</f>
        <v>46159</v>
      </c>
      <c r="G740" s="19" t="str">
        <f>CONCATENATE(U740,"-",V740)</f>
        <v>INC08-TF</v>
      </c>
      <c r="H740" s="19" t="str">
        <f t="shared" ca="1" si="23"/>
        <v>URGENTE</v>
      </c>
      <c r="I740" s="46">
        <f ca="1">Z740-$B$1</f>
        <v>0</v>
      </c>
      <c r="J740" s="46">
        <f>VLOOKUP(G740,'D. Produção'!A:B,2,)</f>
        <v>2</v>
      </c>
      <c r="K740" s="87">
        <v>335548</v>
      </c>
      <c r="L740" s="88" t="s">
        <v>92</v>
      </c>
      <c r="M740" s="87">
        <v>5</v>
      </c>
      <c r="N740" s="87">
        <v>5453382</v>
      </c>
      <c r="O740" s="88" t="s">
        <v>35</v>
      </c>
      <c r="P740" s="88" t="s">
        <v>355</v>
      </c>
      <c r="Q740" s="88" t="s">
        <v>136</v>
      </c>
      <c r="R740" s="89">
        <v>0.60450000000000004</v>
      </c>
      <c r="S740" s="89">
        <v>12.089700000000001</v>
      </c>
      <c r="T740" s="87">
        <v>1</v>
      </c>
      <c r="U740" s="88" t="s">
        <v>63</v>
      </c>
      <c r="V740" s="88" t="s">
        <v>96</v>
      </c>
      <c r="W740" s="90">
        <v>773</v>
      </c>
      <c r="X740" s="90">
        <v>782</v>
      </c>
      <c r="Y740" s="91">
        <v>46153.482053240739</v>
      </c>
      <c r="Z740" s="92">
        <v>46157</v>
      </c>
      <c r="AA740" s="93"/>
      <c r="AB740" s="93"/>
      <c r="AC740" s="93"/>
      <c r="AD740" s="93"/>
      <c r="AE740" s="94" t="s">
        <v>40</v>
      </c>
      <c r="AF740" s="94" t="s">
        <v>40</v>
      </c>
      <c r="AG740" s="94" t="s">
        <v>40</v>
      </c>
      <c r="AH740" s="94" t="s">
        <v>40</v>
      </c>
      <c r="AI740" s="94" t="s">
        <v>40</v>
      </c>
      <c r="AJ740" s="94" t="s">
        <v>40</v>
      </c>
      <c r="AK740" s="94" t="s">
        <v>40</v>
      </c>
      <c r="AL740" s="93"/>
      <c r="AM740" s="93"/>
      <c r="AN740" s="94" t="s">
        <v>40</v>
      </c>
      <c r="AO740" s="94" t="s">
        <v>40</v>
      </c>
      <c r="AP740" s="94" t="s">
        <v>40</v>
      </c>
      <c r="AQ740" s="94" t="s">
        <v>40</v>
      </c>
      <c r="AR740" s="93"/>
    </row>
    <row r="741" spans="1:44">
      <c r="A741" t="str">
        <f>VLOOKUP(Q741,'Rotas x Madrugada'!A:C,2,0)</f>
        <v>O</v>
      </c>
      <c r="B741" t="str">
        <f>VLOOKUP(Q741,'Rotas x Madrugada'!A:C,3,0)</f>
        <v>Não</v>
      </c>
      <c r="D741" s="19">
        <f t="shared" si="22"/>
        <v>46159</v>
      </c>
      <c r="E741" s="19">
        <f>IF(A741="RETIRA",Z741,VLOOKUP(Q741,'Rotas x Madrugada'!A:D,4,0))</f>
        <v>46147</v>
      </c>
      <c r="F741" s="19">
        <f>IF(A741="RETIRA",Z741,Z741+2)</f>
        <v>46159</v>
      </c>
      <c r="G741" s="19" t="str">
        <f>CONCATENATE(U741,"-",V741)</f>
        <v>INC08-TF</v>
      </c>
      <c r="H741" s="19" t="str">
        <f t="shared" ca="1" si="23"/>
        <v>URGENTE</v>
      </c>
      <c r="I741" s="46">
        <f ca="1">Z741-$B$1</f>
        <v>0</v>
      </c>
      <c r="J741" s="46">
        <f>VLOOKUP(G741,'D. Produção'!A:B,2,)</f>
        <v>2</v>
      </c>
      <c r="K741" s="95">
        <v>335548</v>
      </c>
      <c r="L741" s="96" t="s">
        <v>97</v>
      </c>
      <c r="M741" s="95">
        <v>6</v>
      </c>
      <c r="N741" s="95">
        <v>5453383</v>
      </c>
      <c r="O741" s="96" t="s">
        <v>35</v>
      </c>
      <c r="P741" s="96" t="s">
        <v>355</v>
      </c>
      <c r="Q741" s="96" t="s">
        <v>136</v>
      </c>
      <c r="R741" s="97">
        <v>0.60450000000000004</v>
      </c>
      <c r="S741" s="97">
        <v>12.089700000000001</v>
      </c>
      <c r="T741" s="95">
        <v>1</v>
      </c>
      <c r="U741" s="96" t="s">
        <v>63</v>
      </c>
      <c r="V741" s="96" t="s">
        <v>96</v>
      </c>
      <c r="W741" s="98">
        <v>773</v>
      </c>
      <c r="X741" s="98">
        <v>782</v>
      </c>
      <c r="Y741" s="99">
        <v>46153.482053240739</v>
      </c>
      <c r="Z741" s="100">
        <v>46157</v>
      </c>
      <c r="AA741" s="101"/>
      <c r="AB741" s="101"/>
      <c r="AC741" s="101"/>
      <c r="AD741" s="101"/>
      <c r="AE741" s="102" t="s">
        <v>40</v>
      </c>
      <c r="AF741" s="102" t="s">
        <v>40</v>
      </c>
      <c r="AG741" s="102" t="s">
        <v>40</v>
      </c>
      <c r="AH741" s="102" t="s">
        <v>40</v>
      </c>
      <c r="AI741" s="102" t="s">
        <v>40</v>
      </c>
      <c r="AJ741" s="102" t="s">
        <v>40</v>
      </c>
      <c r="AK741" s="102" t="s">
        <v>40</v>
      </c>
      <c r="AL741" s="101"/>
      <c r="AM741" s="101"/>
      <c r="AN741" s="102" t="s">
        <v>40</v>
      </c>
      <c r="AO741" s="102" t="s">
        <v>40</v>
      </c>
      <c r="AP741" s="102" t="s">
        <v>40</v>
      </c>
      <c r="AQ741" s="102" t="s">
        <v>40</v>
      </c>
      <c r="AR741" s="101"/>
    </row>
    <row r="742" spans="1:44">
      <c r="A742" t="str">
        <f>VLOOKUP(Q742,'Rotas x Madrugada'!A:C,2,0)</f>
        <v>O</v>
      </c>
      <c r="B742" t="str">
        <f>VLOOKUP(Q742,'Rotas x Madrugada'!A:C,3,0)</f>
        <v>Não</v>
      </c>
      <c r="D742" s="19">
        <f t="shared" si="22"/>
        <v>46159</v>
      </c>
      <c r="E742" s="19">
        <f>IF(A742="RETIRA",Z742,VLOOKUP(Q742,'Rotas x Madrugada'!A:D,4,0))</f>
        <v>46147</v>
      </c>
      <c r="F742" s="19">
        <f>IF(A742="RETIRA",Z742,Z742+2)</f>
        <v>46159</v>
      </c>
      <c r="G742" s="19" t="str">
        <f>CONCATENATE(U742,"-",V742)</f>
        <v>INC08-TF</v>
      </c>
      <c r="H742" s="19" t="str">
        <f t="shared" ca="1" si="23"/>
        <v>URGENTE</v>
      </c>
      <c r="I742" s="46">
        <f ca="1">Z742-$B$1</f>
        <v>0</v>
      </c>
      <c r="J742" s="46">
        <f>VLOOKUP(G742,'D. Produção'!A:B,2,)</f>
        <v>2</v>
      </c>
      <c r="K742" s="87">
        <v>335548</v>
      </c>
      <c r="L742" s="88" t="s">
        <v>98</v>
      </c>
      <c r="M742" s="87">
        <v>7</v>
      </c>
      <c r="N742" s="87">
        <v>5453384</v>
      </c>
      <c r="O742" s="88" t="s">
        <v>35</v>
      </c>
      <c r="P742" s="88" t="s">
        <v>355</v>
      </c>
      <c r="Q742" s="88" t="s">
        <v>136</v>
      </c>
      <c r="R742" s="89">
        <v>0.60450000000000004</v>
      </c>
      <c r="S742" s="89">
        <v>12.089700000000001</v>
      </c>
      <c r="T742" s="87">
        <v>1</v>
      </c>
      <c r="U742" s="88" t="s">
        <v>63</v>
      </c>
      <c r="V742" s="88" t="s">
        <v>96</v>
      </c>
      <c r="W742" s="90">
        <v>773</v>
      </c>
      <c r="X742" s="90">
        <v>782</v>
      </c>
      <c r="Y742" s="91">
        <v>46153.482053240739</v>
      </c>
      <c r="Z742" s="92">
        <v>46157</v>
      </c>
      <c r="AA742" s="93"/>
      <c r="AB742" s="93"/>
      <c r="AC742" s="93"/>
      <c r="AD742" s="93"/>
      <c r="AE742" s="94" t="s">
        <v>40</v>
      </c>
      <c r="AF742" s="94" t="s">
        <v>40</v>
      </c>
      <c r="AG742" s="94" t="s">
        <v>40</v>
      </c>
      <c r="AH742" s="94" t="s">
        <v>40</v>
      </c>
      <c r="AI742" s="94" t="s">
        <v>40</v>
      </c>
      <c r="AJ742" s="94" t="s">
        <v>40</v>
      </c>
      <c r="AK742" s="94" t="s">
        <v>40</v>
      </c>
      <c r="AL742" s="93"/>
      <c r="AM742" s="93"/>
      <c r="AN742" s="94" t="s">
        <v>40</v>
      </c>
      <c r="AO742" s="94" t="s">
        <v>40</v>
      </c>
      <c r="AP742" s="94" t="s">
        <v>40</v>
      </c>
      <c r="AQ742" s="94" t="s">
        <v>40</v>
      </c>
      <c r="AR742" s="93"/>
    </row>
    <row r="743" spans="1:44">
      <c r="A743" t="str">
        <f>VLOOKUP(Q743,'Rotas x Madrugada'!A:C,2,0)</f>
        <v>O</v>
      </c>
      <c r="B743" t="str">
        <f>VLOOKUP(Q743,'Rotas x Madrugada'!A:C,3,0)</f>
        <v>Não</v>
      </c>
      <c r="D743" s="19">
        <f t="shared" si="22"/>
        <v>46159</v>
      </c>
      <c r="E743" s="19">
        <f>IF(A743="RETIRA",Z743,VLOOKUP(Q743,'Rotas x Madrugada'!A:D,4,0))</f>
        <v>46147</v>
      </c>
      <c r="F743" s="19">
        <f>IF(A743="RETIRA",Z743,Z743+2)</f>
        <v>46159</v>
      </c>
      <c r="G743" s="19" t="str">
        <f>CONCATENATE(U743,"-",V743)</f>
        <v>INC08-TF</v>
      </c>
      <c r="H743" s="19" t="str">
        <f t="shared" ca="1" si="23"/>
        <v>URGENTE</v>
      </c>
      <c r="I743" s="46">
        <f ca="1">Z743-$B$1</f>
        <v>0</v>
      </c>
      <c r="J743" s="46">
        <f>VLOOKUP(G743,'D. Produção'!A:B,2,)</f>
        <v>2</v>
      </c>
      <c r="K743" s="95">
        <v>335548</v>
      </c>
      <c r="L743" s="96" t="s">
        <v>99</v>
      </c>
      <c r="M743" s="95">
        <v>8</v>
      </c>
      <c r="N743" s="95">
        <v>5453385</v>
      </c>
      <c r="O743" s="96" t="s">
        <v>35</v>
      </c>
      <c r="P743" s="96" t="s">
        <v>355</v>
      </c>
      <c r="Q743" s="96" t="s">
        <v>136</v>
      </c>
      <c r="R743" s="97">
        <v>0.60450000000000004</v>
      </c>
      <c r="S743" s="97">
        <v>12.089700000000001</v>
      </c>
      <c r="T743" s="95">
        <v>1</v>
      </c>
      <c r="U743" s="96" t="s">
        <v>63</v>
      </c>
      <c r="V743" s="96" t="s">
        <v>96</v>
      </c>
      <c r="W743" s="98">
        <v>773</v>
      </c>
      <c r="X743" s="98">
        <v>782</v>
      </c>
      <c r="Y743" s="99">
        <v>46153.482053240739</v>
      </c>
      <c r="Z743" s="100">
        <v>46157</v>
      </c>
      <c r="AA743" s="101"/>
      <c r="AB743" s="101"/>
      <c r="AC743" s="101"/>
      <c r="AD743" s="101"/>
      <c r="AE743" s="102" t="s">
        <v>40</v>
      </c>
      <c r="AF743" s="102" t="s">
        <v>40</v>
      </c>
      <c r="AG743" s="102" t="s">
        <v>40</v>
      </c>
      <c r="AH743" s="102" t="s">
        <v>40</v>
      </c>
      <c r="AI743" s="102" t="s">
        <v>40</v>
      </c>
      <c r="AJ743" s="102" t="s">
        <v>40</v>
      </c>
      <c r="AK743" s="102" t="s">
        <v>40</v>
      </c>
      <c r="AL743" s="101"/>
      <c r="AM743" s="101"/>
      <c r="AN743" s="102" t="s">
        <v>40</v>
      </c>
      <c r="AO743" s="102" t="s">
        <v>40</v>
      </c>
      <c r="AP743" s="102" t="s">
        <v>40</v>
      </c>
      <c r="AQ743" s="102" t="s">
        <v>40</v>
      </c>
      <c r="AR743" s="101"/>
    </row>
    <row r="744" spans="1:44">
      <c r="A744" t="str">
        <f>VLOOKUP(Q744,'Rotas x Madrugada'!A:C,2,0)</f>
        <v>O</v>
      </c>
      <c r="B744" t="str">
        <f>VLOOKUP(Q744,'Rotas x Madrugada'!A:C,3,0)</f>
        <v>Não</v>
      </c>
      <c r="D744" s="19">
        <f t="shared" si="22"/>
        <v>46159</v>
      </c>
      <c r="E744" s="19">
        <f>IF(A744="RETIRA",Z744,VLOOKUP(Q744,'Rotas x Madrugada'!A:D,4,0))</f>
        <v>46147</v>
      </c>
      <c r="F744" s="19">
        <f>IF(A744="RETIRA",Z744,Z744+2)</f>
        <v>46159</v>
      </c>
      <c r="G744" s="19" t="str">
        <f>CONCATENATE(U744,"-",V744)</f>
        <v>INC08-TF</v>
      </c>
      <c r="H744" s="19" t="str">
        <f t="shared" ca="1" si="23"/>
        <v>URGENTE</v>
      </c>
      <c r="I744" s="46">
        <f ca="1">Z744-$B$1</f>
        <v>0</v>
      </c>
      <c r="J744" s="46">
        <f>VLOOKUP(G744,'D. Produção'!A:B,2,)</f>
        <v>2</v>
      </c>
      <c r="K744" s="87">
        <v>335548</v>
      </c>
      <c r="L744" s="88" t="s">
        <v>100</v>
      </c>
      <c r="M744" s="87">
        <v>9</v>
      </c>
      <c r="N744" s="87">
        <v>5453386</v>
      </c>
      <c r="O744" s="88" t="s">
        <v>35</v>
      </c>
      <c r="P744" s="88" t="s">
        <v>355</v>
      </c>
      <c r="Q744" s="88" t="s">
        <v>136</v>
      </c>
      <c r="R744" s="89">
        <v>0.60450000000000004</v>
      </c>
      <c r="S744" s="89">
        <v>12.089700000000001</v>
      </c>
      <c r="T744" s="87">
        <v>1</v>
      </c>
      <c r="U744" s="88" t="s">
        <v>63</v>
      </c>
      <c r="V744" s="88" t="s">
        <v>96</v>
      </c>
      <c r="W744" s="90">
        <v>773</v>
      </c>
      <c r="X744" s="90">
        <v>782</v>
      </c>
      <c r="Y744" s="91">
        <v>46153.482053240739</v>
      </c>
      <c r="Z744" s="92">
        <v>46157</v>
      </c>
      <c r="AA744" s="93"/>
      <c r="AB744" s="93"/>
      <c r="AC744" s="93"/>
      <c r="AD744" s="93"/>
      <c r="AE744" s="94" t="s">
        <v>40</v>
      </c>
      <c r="AF744" s="94" t="s">
        <v>40</v>
      </c>
      <c r="AG744" s="94" t="s">
        <v>40</v>
      </c>
      <c r="AH744" s="94" t="s">
        <v>40</v>
      </c>
      <c r="AI744" s="94" t="s">
        <v>40</v>
      </c>
      <c r="AJ744" s="94" t="s">
        <v>40</v>
      </c>
      <c r="AK744" s="94" t="s">
        <v>40</v>
      </c>
      <c r="AL744" s="93"/>
      <c r="AM744" s="93"/>
      <c r="AN744" s="94" t="s">
        <v>40</v>
      </c>
      <c r="AO744" s="94" t="s">
        <v>40</v>
      </c>
      <c r="AP744" s="94" t="s">
        <v>40</v>
      </c>
      <c r="AQ744" s="94" t="s">
        <v>40</v>
      </c>
      <c r="AR744" s="93"/>
    </row>
    <row r="745" spans="1:44">
      <c r="A745" t="str">
        <f>VLOOKUP(Q745,'Rotas x Madrugada'!A:C,2,0)</f>
        <v>O</v>
      </c>
      <c r="B745" t="str">
        <f>VLOOKUP(Q745,'Rotas x Madrugada'!A:C,3,0)</f>
        <v>Não</v>
      </c>
      <c r="D745" s="19">
        <f t="shared" si="22"/>
        <v>46159</v>
      </c>
      <c r="E745" s="19">
        <f>IF(A745="RETIRA",Z745,VLOOKUP(Q745,'Rotas x Madrugada'!A:D,4,0))</f>
        <v>46147</v>
      </c>
      <c r="F745" s="19">
        <f>IF(A745="RETIRA",Z745,Z745+2)</f>
        <v>46159</v>
      </c>
      <c r="G745" s="19" t="str">
        <f>CONCATENATE(U745,"-",V745)</f>
        <v>INC08-TF</v>
      </c>
      <c r="H745" s="19" t="str">
        <f t="shared" ca="1" si="23"/>
        <v>URGENTE</v>
      </c>
      <c r="I745" s="46">
        <f ca="1">Z745-$B$1</f>
        <v>0</v>
      </c>
      <c r="J745" s="46">
        <f>VLOOKUP(G745,'D. Produção'!A:B,2,)</f>
        <v>2</v>
      </c>
      <c r="K745" s="95">
        <v>335548</v>
      </c>
      <c r="L745" s="96" t="s">
        <v>101</v>
      </c>
      <c r="M745" s="95">
        <v>10</v>
      </c>
      <c r="N745" s="95">
        <v>5453387</v>
      </c>
      <c r="O745" s="96" t="s">
        <v>35</v>
      </c>
      <c r="P745" s="96" t="s">
        <v>355</v>
      </c>
      <c r="Q745" s="96" t="s">
        <v>136</v>
      </c>
      <c r="R745" s="97">
        <v>0.60450000000000004</v>
      </c>
      <c r="S745" s="97">
        <v>12.089700000000001</v>
      </c>
      <c r="T745" s="95">
        <v>1</v>
      </c>
      <c r="U745" s="96" t="s">
        <v>63</v>
      </c>
      <c r="V745" s="96" t="s">
        <v>96</v>
      </c>
      <c r="W745" s="98">
        <v>773</v>
      </c>
      <c r="X745" s="98">
        <v>782</v>
      </c>
      <c r="Y745" s="99">
        <v>46153.482053240739</v>
      </c>
      <c r="Z745" s="100">
        <v>46157</v>
      </c>
      <c r="AA745" s="101"/>
      <c r="AB745" s="101"/>
      <c r="AC745" s="101"/>
      <c r="AD745" s="101"/>
      <c r="AE745" s="102" t="s">
        <v>40</v>
      </c>
      <c r="AF745" s="102" t="s">
        <v>40</v>
      </c>
      <c r="AG745" s="102" t="s">
        <v>40</v>
      </c>
      <c r="AH745" s="102" t="s">
        <v>40</v>
      </c>
      <c r="AI745" s="102" t="s">
        <v>40</v>
      </c>
      <c r="AJ745" s="102" t="s">
        <v>40</v>
      </c>
      <c r="AK745" s="102" t="s">
        <v>40</v>
      </c>
      <c r="AL745" s="101"/>
      <c r="AM745" s="101"/>
      <c r="AN745" s="102" t="s">
        <v>40</v>
      </c>
      <c r="AO745" s="102" t="s">
        <v>40</v>
      </c>
      <c r="AP745" s="102" t="s">
        <v>40</v>
      </c>
      <c r="AQ745" s="102" t="s">
        <v>40</v>
      </c>
      <c r="AR745" s="101"/>
    </row>
    <row r="746" spans="1:44">
      <c r="A746" t="str">
        <f>VLOOKUP(Q746,'Rotas x Madrugada'!A:C,2,0)</f>
        <v>O</v>
      </c>
      <c r="B746" t="str">
        <f>VLOOKUP(Q746,'Rotas x Madrugada'!A:C,3,0)</f>
        <v>Não</v>
      </c>
      <c r="D746" s="19">
        <f t="shared" si="22"/>
        <v>46159</v>
      </c>
      <c r="E746" s="19">
        <f>IF(A746="RETIRA",Z746,VLOOKUP(Q746,'Rotas x Madrugada'!A:D,4,0))</f>
        <v>46147</v>
      </c>
      <c r="F746" s="19">
        <f>IF(A746="RETIRA",Z746,Z746+2)</f>
        <v>46159</v>
      </c>
      <c r="G746" s="19" t="str">
        <f>CONCATENATE(U746,"-",V746)</f>
        <v>INC08-TF</v>
      </c>
      <c r="H746" s="19" t="str">
        <f t="shared" ca="1" si="23"/>
        <v>URGENTE</v>
      </c>
      <c r="I746" s="46">
        <f ca="1">Z746-$B$1</f>
        <v>0</v>
      </c>
      <c r="J746" s="46">
        <f>VLOOKUP(G746,'D. Produção'!A:B,2,)</f>
        <v>2</v>
      </c>
      <c r="K746" s="87">
        <v>335548</v>
      </c>
      <c r="L746" s="88" t="s">
        <v>102</v>
      </c>
      <c r="M746" s="87">
        <v>11</v>
      </c>
      <c r="N746" s="87">
        <v>5453388</v>
      </c>
      <c r="O746" s="88" t="s">
        <v>35</v>
      </c>
      <c r="P746" s="88" t="s">
        <v>355</v>
      </c>
      <c r="Q746" s="88" t="s">
        <v>136</v>
      </c>
      <c r="R746" s="89">
        <v>0.60450000000000004</v>
      </c>
      <c r="S746" s="89">
        <v>12.089700000000001</v>
      </c>
      <c r="T746" s="87">
        <v>1</v>
      </c>
      <c r="U746" s="88" t="s">
        <v>63</v>
      </c>
      <c r="V746" s="88" t="s">
        <v>96</v>
      </c>
      <c r="W746" s="90">
        <v>773</v>
      </c>
      <c r="X746" s="90">
        <v>782</v>
      </c>
      <c r="Y746" s="91">
        <v>46153.482053240739</v>
      </c>
      <c r="Z746" s="92">
        <v>46157</v>
      </c>
      <c r="AA746" s="93"/>
      <c r="AB746" s="93"/>
      <c r="AC746" s="93"/>
      <c r="AD746" s="93"/>
      <c r="AE746" s="94" t="s">
        <v>40</v>
      </c>
      <c r="AF746" s="94" t="s">
        <v>40</v>
      </c>
      <c r="AG746" s="94" t="s">
        <v>40</v>
      </c>
      <c r="AH746" s="94" t="s">
        <v>40</v>
      </c>
      <c r="AI746" s="94" t="s">
        <v>40</v>
      </c>
      <c r="AJ746" s="94" t="s">
        <v>40</v>
      </c>
      <c r="AK746" s="94" t="s">
        <v>40</v>
      </c>
      <c r="AL746" s="93"/>
      <c r="AM746" s="93"/>
      <c r="AN746" s="94" t="s">
        <v>40</v>
      </c>
      <c r="AO746" s="94" t="s">
        <v>40</v>
      </c>
      <c r="AP746" s="94" t="s">
        <v>40</v>
      </c>
      <c r="AQ746" s="94" t="s">
        <v>40</v>
      </c>
      <c r="AR746" s="93"/>
    </row>
    <row r="747" spans="1:44">
      <c r="A747" t="str">
        <f>VLOOKUP(Q747,'Rotas x Madrugada'!A:C,2,0)</f>
        <v>O</v>
      </c>
      <c r="B747" t="str">
        <f>VLOOKUP(Q747,'Rotas x Madrugada'!A:C,3,0)</f>
        <v>Não</v>
      </c>
      <c r="D747" s="19">
        <f t="shared" si="22"/>
        <v>46159</v>
      </c>
      <c r="E747" s="19">
        <f>IF(A747="RETIRA",Z747,VLOOKUP(Q747,'Rotas x Madrugada'!A:D,4,0))</f>
        <v>46147</v>
      </c>
      <c r="F747" s="19">
        <f>IF(A747="RETIRA",Z747,Z747+2)</f>
        <v>46159</v>
      </c>
      <c r="G747" s="19" t="str">
        <f>CONCATENATE(U747,"-",V747)</f>
        <v>INC08-TF</v>
      </c>
      <c r="H747" s="19" t="str">
        <f t="shared" ca="1" si="23"/>
        <v>URGENTE</v>
      </c>
      <c r="I747" s="46">
        <f ca="1">Z747-$B$1</f>
        <v>0</v>
      </c>
      <c r="J747" s="46">
        <f>VLOOKUP(G747,'D. Produção'!A:B,2,)</f>
        <v>2</v>
      </c>
      <c r="K747" s="95">
        <v>335548</v>
      </c>
      <c r="L747" s="96" t="s">
        <v>103</v>
      </c>
      <c r="M747" s="95">
        <v>12</v>
      </c>
      <c r="N747" s="95">
        <v>5453389</v>
      </c>
      <c r="O747" s="96" t="s">
        <v>35</v>
      </c>
      <c r="P747" s="96" t="s">
        <v>355</v>
      </c>
      <c r="Q747" s="96" t="s">
        <v>136</v>
      </c>
      <c r="R747" s="97">
        <v>0.60450000000000004</v>
      </c>
      <c r="S747" s="97">
        <v>12.089700000000001</v>
      </c>
      <c r="T747" s="95">
        <v>1</v>
      </c>
      <c r="U747" s="96" t="s">
        <v>63</v>
      </c>
      <c r="V747" s="96" t="s">
        <v>96</v>
      </c>
      <c r="W747" s="98">
        <v>773</v>
      </c>
      <c r="X747" s="98">
        <v>782</v>
      </c>
      <c r="Y747" s="99">
        <v>46153.482053240739</v>
      </c>
      <c r="Z747" s="100">
        <v>46157</v>
      </c>
      <c r="AA747" s="101"/>
      <c r="AB747" s="101"/>
      <c r="AC747" s="101"/>
      <c r="AD747" s="101"/>
      <c r="AE747" s="102" t="s">
        <v>40</v>
      </c>
      <c r="AF747" s="102" t="s">
        <v>40</v>
      </c>
      <c r="AG747" s="102" t="s">
        <v>40</v>
      </c>
      <c r="AH747" s="102" t="s">
        <v>40</v>
      </c>
      <c r="AI747" s="102" t="s">
        <v>40</v>
      </c>
      <c r="AJ747" s="102" t="s">
        <v>40</v>
      </c>
      <c r="AK747" s="102" t="s">
        <v>40</v>
      </c>
      <c r="AL747" s="101"/>
      <c r="AM747" s="101"/>
      <c r="AN747" s="102" t="s">
        <v>40</v>
      </c>
      <c r="AO747" s="102" t="s">
        <v>40</v>
      </c>
      <c r="AP747" s="102" t="s">
        <v>40</v>
      </c>
      <c r="AQ747" s="102" t="s">
        <v>40</v>
      </c>
      <c r="AR747" s="101"/>
    </row>
    <row r="748" spans="1:44">
      <c r="A748" t="str">
        <f>VLOOKUP(Q748,'Rotas x Madrugada'!A:C,2,0)</f>
        <v>O</v>
      </c>
      <c r="B748" t="str">
        <f>VLOOKUP(Q748,'Rotas x Madrugada'!A:C,3,0)</f>
        <v>Não</v>
      </c>
      <c r="D748" s="19">
        <f t="shared" si="22"/>
        <v>46159</v>
      </c>
      <c r="E748" s="19">
        <f>IF(A748="RETIRA",Z748,VLOOKUP(Q748,'Rotas x Madrugada'!A:D,4,0))</f>
        <v>46147</v>
      </c>
      <c r="F748" s="19">
        <f>IF(A748="RETIRA",Z748,Z748+2)</f>
        <v>46159</v>
      </c>
      <c r="G748" s="19" t="str">
        <f>CONCATENATE(U748,"-",V748)</f>
        <v>INC08-TF</v>
      </c>
      <c r="H748" s="19" t="str">
        <f t="shared" ca="1" si="23"/>
        <v>URGENTE</v>
      </c>
      <c r="I748" s="46">
        <f ca="1">Z748-$B$1</f>
        <v>0</v>
      </c>
      <c r="J748" s="46">
        <f>VLOOKUP(G748,'D. Produção'!A:B,2,)</f>
        <v>2</v>
      </c>
      <c r="K748" s="87">
        <v>335548</v>
      </c>
      <c r="L748" s="88" t="s">
        <v>104</v>
      </c>
      <c r="M748" s="87">
        <v>13</v>
      </c>
      <c r="N748" s="87">
        <v>5453390</v>
      </c>
      <c r="O748" s="88" t="s">
        <v>35</v>
      </c>
      <c r="P748" s="88" t="s">
        <v>355</v>
      </c>
      <c r="Q748" s="88" t="s">
        <v>136</v>
      </c>
      <c r="R748" s="89">
        <v>0.60450000000000004</v>
      </c>
      <c r="S748" s="89">
        <v>12.089700000000001</v>
      </c>
      <c r="T748" s="87">
        <v>1</v>
      </c>
      <c r="U748" s="88" t="s">
        <v>63</v>
      </c>
      <c r="V748" s="88" t="s">
        <v>96</v>
      </c>
      <c r="W748" s="90">
        <v>773</v>
      </c>
      <c r="X748" s="90">
        <v>782</v>
      </c>
      <c r="Y748" s="91">
        <v>46153.482053240739</v>
      </c>
      <c r="Z748" s="92">
        <v>46157</v>
      </c>
      <c r="AA748" s="93"/>
      <c r="AB748" s="93"/>
      <c r="AC748" s="93"/>
      <c r="AD748" s="93"/>
      <c r="AE748" s="94" t="s">
        <v>40</v>
      </c>
      <c r="AF748" s="94" t="s">
        <v>40</v>
      </c>
      <c r="AG748" s="94" t="s">
        <v>40</v>
      </c>
      <c r="AH748" s="94" t="s">
        <v>40</v>
      </c>
      <c r="AI748" s="94" t="s">
        <v>40</v>
      </c>
      <c r="AJ748" s="94" t="s">
        <v>40</v>
      </c>
      <c r="AK748" s="94" t="s">
        <v>40</v>
      </c>
      <c r="AL748" s="93"/>
      <c r="AM748" s="93"/>
      <c r="AN748" s="94" t="s">
        <v>40</v>
      </c>
      <c r="AO748" s="94" t="s">
        <v>40</v>
      </c>
      <c r="AP748" s="94" t="s">
        <v>40</v>
      </c>
      <c r="AQ748" s="94" t="s">
        <v>40</v>
      </c>
      <c r="AR748" s="93"/>
    </row>
    <row r="749" spans="1:44">
      <c r="A749" t="str">
        <f>VLOOKUP(Q749,'Rotas x Madrugada'!A:C,2,0)</f>
        <v>O</v>
      </c>
      <c r="B749" t="str">
        <f>VLOOKUP(Q749,'Rotas x Madrugada'!A:C,3,0)</f>
        <v>Não</v>
      </c>
      <c r="D749" s="19">
        <f t="shared" si="22"/>
        <v>46159</v>
      </c>
      <c r="E749" s="19">
        <f>IF(A749="RETIRA",Z749,VLOOKUP(Q749,'Rotas x Madrugada'!A:D,4,0))</f>
        <v>46147</v>
      </c>
      <c r="F749" s="19">
        <f>IF(A749="RETIRA",Z749,Z749+2)</f>
        <v>46159</v>
      </c>
      <c r="G749" s="19" t="str">
        <f>CONCATENATE(U749,"-",V749)</f>
        <v>INC08-TF</v>
      </c>
      <c r="H749" s="19" t="str">
        <f t="shared" ca="1" si="23"/>
        <v>URGENTE</v>
      </c>
      <c r="I749" s="46">
        <f ca="1">Z749-$B$1</f>
        <v>0</v>
      </c>
      <c r="J749" s="46">
        <f>VLOOKUP(G749,'D. Produção'!A:B,2,)</f>
        <v>2</v>
      </c>
      <c r="K749" s="95">
        <v>335548</v>
      </c>
      <c r="L749" s="96" t="s">
        <v>105</v>
      </c>
      <c r="M749" s="95">
        <v>14</v>
      </c>
      <c r="N749" s="95">
        <v>5453391</v>
      </c>
      <c r="O749" s="96" t="s">
        <v>35</v>
      </c>
      <c r="P749" s="96" t="s">
        <v>355</v>
      </c>
      <c r="Q749" s="96" t="s">
        <v>136</v>
      </c>
      <c r="R749" s="97">
        <v>0.60450000000000004</v>
      </c>
      <c r="S749" s="97">
        <v>12.089700000000001</v>
      </c>
      <c r="T749" s="95">
        <v>1</v>
      </c>
      <c r="U749" s="96" t="s">
        <v>63</v>
      </c>
      <c r="V749" s="96" t="s">
        <v>96</v>
      </c>
      <c r="W749" s="98">
        <v>773</v>
      </c>
      <c r="X749" s="98">
        <v>782</v>
      </c>
      <c r="Y749" s="99">
        <v>46153.482053240739</v>
      </c>
      <c r="Z749" s="100">
        <v>46157</v>
      </c>
      <c r="AA749" s="101"/>
      <c r="AB749" s="101"/>
      <c r="AC749" s="101"/>
      <c r="AD749" s="101"/>
      <c r="AE749" s="102" t="s">
        <v>40</v>
      </c>
      <c r="AF749" s="102" t="s">
        <v>40</v>
      </c>
      <c r="AG749" s="102" t="s">
        <v>40</v>
      </c>
      <c r="AH749" s="102" t="s">
        <v>40</v>
      </c>
      <c r="AI749" s="102" t="s">
        <v>40</v>
      </c>
      <c r="AJ749" s="102" t="s">
        <v>40</v>
      </c>
      <c r="AK749" s="102" t="s">
        <v>40</v>
      </c>
      <c r="AL749" s="101"/>
      <c r="AM749" s="101"/>
      <c r="AN749" s="102" t="s">
        <v>40</v>
      </c>
      <c r="AO749" s="102" t="s">
        <v>40</v>
      </c>
      <c r="AP749" s="102" t="s">
        <v>40</v>
      </c>
      <c r="AQ749" s="102" t="s">
        <v>40</v>
      </c>
      <c r="AR749" s="101"/>
    </row>
    <row r="750" spans="1:44">
      <c r="A750" t="str">
        <f>VLOOKUP(Q750,'Rotas x Madrugada'!A:C,2,0)</f>
        <v>O</v>
      </c>
      <c r="B750" t="str">
        <f>VLOOKUP(Q750,'Rotas x Madrugada'!A:C,3,0)</f>
        <v>Não</v>
      </c>
      <c r="D750" s="19">
        <f t="shared" si="22"/>
        <v>46159</v>
      </c>
      <c r="E750" s="19">
        <f>IF(A750="RETIRA",Z750,VLOOKUP(Q750,'Rotas x Madrugada'!A:D,4,0))</f>
        <v>46147</v>
      </c>
      <c r="F750" s="19">
        <f>IF(A750="RETIRA",Z750,Z750+2)</f>
        <v>46159</v>
      </c>
      <c r="G750" s="19" t="str">
        <f>CONCATENATE(U750,"-",V750)</f>
        <v>INC08-TF</v>
      </c>
      <c r="H750" s="19" t="str">
        <f t="shared" ca="1" si="23"/>
        <v>URGENTE</v>
      </c>
      <c r="I750" s="46">
        <f ca="1">Z750-$B$1</f>
        <v>0</v>
      </c>
      <c r="J750" s="46">
        <f>VLOOKUP(G750,'D. Produção'!A:B,2,)</f>
        <v>2</v>
      </c>
      <c r="K750" s="87">
        <v>335548</v>
      </c>
      <c r="L750" s="88" t="s">
        <v>106</v>
      </c>
      <c r="M750" s="87">
        <v>15</v>
      </c>
      <c r="N750" s="87">
        <v>5453392</v>
      </c>
      <c r="O750" s="88" t="s">
        <v>35</v>
      </c>
      <c r="P750" s="88" t="s">
        <v>355</v>
      </c>
      <c r="Q750" s="88" t="s">
        <v>136</v>
      </c>
      <c r="R750" s="89">
        <v>0.60450000000000004</v>
      </c>
      <c r="S750" s="89">
        <v>12.089700000000001</v>
      </c>
      <c r="T750" s="87">
        <v>1</v>
      </c>
      <c r="U750" s="88" t="s">
        <v>63</v>
      </c>
      <c r="V750" s="88" t="s">
        <v>96</v>
      </c>
      <c r="W750" s="90">
        <v>773</v>
      </c>
      <c r="X750" s="90">
        <v>782</v>
      </c>
      <c r="Y750" s="91">
        <v>46153.482053240739</v>
      </c>
      <c r="Z750" s="92">
        <v>46157</v>
      </c>
      <c r="AA750" s="93"/>
      <c r="AB750" s="93"/>
      <c r="AC750" s="93"/>
      <c r="AD750" s="93"/>
      <c r="AE750" s="94" t="s">
        <v>40</v>
      </c>
      <c r="AF750" s="94" t="s">
        <v>40</v>
      </c>
      <c r="AG750" s="94" t="s">
        <v>40</v>
      </c>
      <c r="AH750" s="94" t="s">
        <v>40</v>
      </c>
      <c r="AI750" s="94" t="s">
        <v>40</v>
      </c>
      <c r="AJ750" s="94" t="s">
        <v>40</v>
      </c>
      <c r="AK750" s="94" t="s">
        <v>40</v>
      </c>
      <c r="AL750" s="93"/>
      <c r="AM750" s="93"/>
      <c r="AN750" s="94" t="s">
        <v>40</v>
      </c>
      <c r="AO750" s="94" t="s">
        <v>40</v>
      </c>
      <c r="AP750" s="94" t="s">
        <v>40</v>
      </c>
      <c r="AQ750" s="94" t="s">
        <v>40</v>
      </c>
      <c r="AR750" s="93"/>
    </row>
    <row r="751" spans="1:44">
      <c r="A751" t="str">
        <f>VLOOKUP(Q751,'Rotas x Madrugada'!A:C,2,0)</f>
        <v>O</v>
      </c>
      <c r="B751" t="str">
        <f>VLOOKUP(Q751,'Rotas x Madrugada'!A:C,3,0)</f>
        <v>Não</v>
      </c>
      <c r="D751" s="19">
        <f t="shared" si="22"/>
        <v>46159</v>
      </c>
      <c r="E751" s="19">
        <f>IF(A751="RETIRA",Z751,VLOOKUP(Q751,'Rotas x Madrugada'!A:D,4,0))</f>
        <v>46147</v>
      </c>
      <c r="F751" s="19">
        <f>IF(A751="RETIRA",Z751,Z751+2)</f>
        <v>46159</v>
      </c>
      <c r="G751" s="19" t="str">
        <f>CONCATENATE(U751,"-",V751)</f>
        <v>INC08-TF</v>
      </c>
      <c r="H751" s="19" t="str">
        <f t="shared" ca="1" si="23"/>
        <v>URGENTE</v>
      </c>
      <c r="I751" s="46">
        <f ca="1">Z751-$B$1</f>
        <v>0</v>
      </c>
      <c r="J751" s="46">
        <f>VLOOKUP(G751,'D. Produção'!A:B,2,)</f>
        <v>2</v>
      </c>
      <c r="K751" s="95">
        <v>335548</v>
      </c>
      <c r="L751" s="96" t="s">
        <v>107</v>
      </c>
      <c r="M751" s="95">
        <v>16</v>
      </c>
      <c r="N751" s="95">
        <v>5453393</v>
      </c>
      <c r="O751" s="96" t="s">
        <v>35</v>
      </c>
      <c r="P751" s="96" t="s">
        <v>355</v>
      </c>
      <c r="Q751" s="96" t="s">
        <v>136</v>
      </c>
      <c r="R751" s="97">
        <v>0.60450000000000004</v>
      </c>
      <c r="S751" s="97">
        <v>12.089700000000001</v>
      </c>
      <c r="T751" s="95">
        <v>1</v>
      </c>
      <c r="U751" s="96" t="s">
        <v>63</v>
      </c>
      <c r="V751" s="96" t="s">
        <v>96</v>
      </c>
      <c r="W751" s="98">
        <v>773</v>
      </c>
      <c r="X751" s="98">
        <v>782</v>
      </c>
      <c r="Y751" s="99">
        <v>46153.482053240739</v>
      </c>
      <c r="Z751" s="100">
        <v>46157</v>
      </c>
      <c r="AA751" s="101"/>
      <c r="AB751" s="101"/>
      <c r="AC751" s="101"/>
      <c r="AD751" s="101"/>
      <c r="AE751" s="102" t="s">
        <v>40</v>
      </c>
      <c r="AF751" s="102" t="s">
        <v>40</v>
      </c>
      <c r="AG751" s="102" t="s">
        <v>40</v>
      </c>
      <c r="AH751" s="102" t="s">
        <v>40</v>
      </c>
      <c r="AI751" s="102" t="s">
        <v>40</v>
      </c>
      <c r="AJ751" s="102" t="s">
        <v>40</v>
      </c>
      <c r="AK751" s="102" t="s">
        <v>40</v>
      </c>
      <c r="AL751" s="101"/>
      <c r="AM751" s="101"/>
      <c r="AN751" s="102" t="s">
        <v>40</v>
      </c>
      <c r="AO751" s="102" t="s">
        <v>40</v>
      </c>
      <c r="AP751" s="102" t="s">
        <v>40</v>
      </c>
      <c r="AQ751" s="102" t="s">
        <v>40</v>
      </c>
      <c r="AR751" s="101"/>
    </row>
    <row r="752" spans="1:44">
      <c r="A752" t="str">
        <f>VLOOKUP(Q752,'Rotas x Madrugada'!A:C,2,0)</f>
        <v>O</v>
      </c>
      <c r="B752" t="str">
        <f>VLOOKUP(Q752,'Rotas x Madrugada'!A:C,3,0)</f>
        <v>Não</v>
      </c>
      <c r="D752" s="19">
        <f t="shared" si="22"/>
        <v>46159</v>
      </c>
      <c r="E752" s="19">
        <f>IF(A752="RETIRA",Z752,VLOOKUP(Q752,'Rotas x Madrugada'!A:D,4,0))</f>
        <v>46147</v>
      </c>
      <c r="F752" s="19">
        <f>IF(A752="RETIRA",Z752,Z752+2)</f>
        <v>46159</v>
      </c>
      <c r="G752" s="19" t="str">
        <f>CONCATENATE(U752,"-",V752)</f>
        <v>INC08-TF</v>
      </c>
      <c r="H752" s="19" t="str">
        <f t="shared" ca="1" si="23"/>
        <v>URGENTE</v>
      </c>
      <c r="I752" s="46">
        <f ca="1">Z752-$B$1</f>
        <v>0</v>
      </c>
      <c r="J752" s="46">
        <f>VLOOKUP(G752,'D. Produção'!A:B,2,)</f>
        <v>2</v>
      </c>
      <c r="K752" s="87">
        <v>335548</v>
      </c>
      <c r="L752" s="88" t="s">
        <v>108</v>
      </c>
      <c r="M752" s="87">
        <v>17</v>
      </c>
      <c r="N752" s="87">
        <v>5453394</v>
      </c>
      <c r="O752" s="88" t="s">
        <v>35</v>
      </c>
      <c r="P752" s="88" t="s">
        <v>355</v>
      </c>
      <c r="Q752" s="88" t="s">
        <v>136</v>
      </c>
      <c r="R752" s="89">
        <v>0.60450000000000004</v>
      </c>
      <c r="S752" s="89">
        <v>12.089700000000001</v>
      </c>
      <c r="T752" s="87">
        <v>1</v>
      </c>
      <c r="U752" s="88" t="s">
        <v>63</v>
      </c>
      <c r="V752" s="88" t="s">
        <v>96</v>
      </c>
      <c r="W752" s="90">
        <v>773</v>
      </c>
      <c r="X752" s="90">
        <v>782</v>
      </c>
      <c r="Y752" s="91">
        <v>46153.482053240739</v>
      </c>
      <c r="Z752" s="92">
        <v>46157</v>
      </c>
      <c r="AA752" s="93"/>
      <c r="AB752" s="93"/>
      <c r="AC752" s="93"/>
      <c r="AD752" s="93"/>
      <c r="AE752" s="94" t="s">
        <v>40</v>
      </c>
      <c r="AF752" s="94" t="s">
        <v>40</v>
      </c>
      <c r="AG752" s="94" t="s">
        <v>40</v>
      </c>
      <c r="AH752" s="94" t="s">
        <v>40</v>
      </c>
      <c r="AI752" s="94" t="s">
        <v>40</v>
      </c>
      <c r="AJ752" s="94" t="s">
        <v>40</v>
      </c>
      <c r="AK752" s="94" t="s">
        <v>40</v>
      </c>
      <c r="AL752" s="93"/>
      <c r="AM752" s="93"/>
      <c r="AN752" s="94" t="s">
        <v>40</v>
      </c>
      <c r="AO752" s="94" t="s">
        <v>40</v>
      </c>
      <c r="AP752" s="94" t="s">
        <v>40</v>
      </c>
      <c r="AQ752" s="94" t="s">
        <v>40</v>
      </c>
      <c r="AR752" s="93"/>
    </row>
    <row r="753" spans="1:44">
      <c r="A753" t="str">
        <f>VLOOKUP(Q753,'Rotas x Madrugada'!A:C,2,0)</f>
        <v>O</v>
      </c>
      <c r="B753" t="str">
        <f>VLOOKUP(Q753,'Rotas x Madrugada'!A:C,3,0)</f>
        <v>Não</v>
      </c>
      <c r="D753" s="19">
        <f t="shared" si="22"/>
        <v>46159</v>
      </c>
      <c r="E753" s="19">
        <f>IF(A753="RETIRA",Z753,VLOOKUP(Q753,'Rotas x Madrugada'!A:D,4,0))</f>
        <v>46147</v>
      </c>
      <c r="F753" s="19">
        <f>IF(A753="RETIRA",Z753,Z753+2)</f>
        <v>46159</v>
      </c>
      <c r="G753" s="19" t="str">
        <f>CONCATENATE(U753,"-",V753)</f>
        <v>INC08-TF</v>
      </c>
      <c r="H753" s="19" t="str">
        <f t="shared" ca="1" si="23"/>
        <v>URGENTE</v>
      </c>
      <c r="I753" s="46">
        <f ca="1">Z753-$B$1</f>
        <v>0</v>
      </c>
      <c r="J753" s="46">
        <f>VLOOKUP(G753,'D. Produção'!A:B,2,)</f>
        <v>2</v>
      </c>
      <c r="K753" s="95">
        <v>335548</v>
      </c>
      <c r="L753" s="96" t="s">
        <v>109</v>
      </c>
      <c r="M753" s="95">
        <v>18</v>
      </c>
      <c r="N753" s="95">
        <v>5453395</v>
      </c>
      <c r="O753" s="96" t="s">
        <v>35</v>
      </c>
      <c r="P753" s="96" t="s">
        <v>355</v>
      </c>
      <c r="Q753" s="96" t="s">
        <v>136</v>
      </c>
      <c r="R753" s="97">
        <v>0.60450000000000004</v>
      </c>
      <c r="S753" s="97">
        <v>12.089700000000001</v>
      </c>
      <c r="T753" s="95">
        <v>1</v>
      </c>
      <c r="U753" s="96" t="s">
        <v>63</v>
      </c>
      <c r="V753" s="96" t="s">
        <v>96</v>
      </c>
      <c r="W753" s="98">
        <v>773</v>
      </c>
      <c r="X753" s="98">
        <v>782</v>
      </c>
      <c r="Y753" s="99">
        <v>46153.482053240739</v>
      </c>
      <c r="Z753" s="100">
        <v>46157</v>
      </c>
      <c r="AA753" s="101"/>
      <c r="AB753" s="101"/>
      <c r="AC753" s="101"/>
      <c r="AD753" s="101"/>
      <c r="AE753" s="102" t="s">
        <v>40</v>
      </c>
      <c r="AF753" s="102" t="s">
        <v>40</v>
      </c>
      <c r="AG753" s="102" t="s">
        <v>40</v>
      </c>
      <c r="AH753" s="102" t="s">
        <v>40</v>
      </c>
      <c r="AI753" s="102" t="s">
        <v>40</v>
      </c>
      <c r="AJ753" s="102" t="s">
        <v>40</v>
      </c>
      <c r="AK753" s="102" t="s">
        <v>40</v>
      </c>
      <c r="AL753" s="101"/>
      <c r="AM753" s="101"/>
      <c r="AN753" s="102" t="s">
        <v>40</v>
      </c>
      <c r="AO753" s="102" t="s">
        <v>40</v>
      </c>
      <c r="AP753" s="102" t="s">
        <v>40</v>
      </c>
      <c r="AQ753" s="102" t="s">
        <v>40</v>
      </c>
      <c r="AR753" s="101"/>
    </row>
    <row r="754" spans="1:44">
      <c r="A754" t="str">
        <f>VLOOKUP(Q754,'Rotas x Madrugada'!A:C,2,0)</f>
        <v>O</v>
      </c>
      <c r="B754" t="str">
        <f>VLOOKUP(Q754,'Rotas x Madrugada'!A:C,3,0)</f>
        <v>Não</v>
      </c>
      <c r="D754" s="19">
        <f t="shared" si="22"/>
        <v>46159</v>
      </c>
      <c r="E754" s="19">
        <f>IF(A754="RETIRA",Z754,VLOOKUP(Q754,'Rotas x Madrugada'!A:D,4,0))</f>
        <v>46147</v>
      </c>
      <c r="F754" s="19">
        <f>IF(A754="RETIRA",Z754,Z754+2)</f>
        <v>46159</v>
      </c>
      <c r="G754" s="19" t="str">
        <f>CONCATENATE(U754,"-",V754)</f>
        <v>INC08-TF</v>
      </c>
      <c r="H754" s="19" t="str">
        <f t="shared" ca="1" si="23"/>
        <v>URGENTE</v>
      </c>
      <c r="I754" s="46">
        <f ca="1">Z754-$B$1</f>
        <v>0</v>
      </c>
      <c r="J754" s="46">
        <f>VLOOKUP(G754,'D. Produção'!A:B,2,)</f>
        <v>2</v>
      </c>
      <c r="K754" s="87">
        <v>335548</v>
      </c>
      <c r="L754" s="88" t="s">
        <v>110</v>
      </c>
      <c r="M754" s="87">
        <v>19</v>
      </c>
      <c r="N754" s="87">
        <v>5453396</v>
      </c>
      <c r="O754" s="88" t="s">
        <v>35</v>
      </c>
      <c r="P754" s="88" t="s">
        <v>355</v>
      </c>
      <c r="Q754" s="88" t="s">
        <v>136</v>
      </c>
      <c r="R754" s="89">
        <v>0.60450000000000004</v>
      </c>
      <c r="S754" s="89">
        <v>12.089700000000001</v>
      </c>
      <c r="T754" s="87">
        <v>1</v>
      </c>
      <c r="U754" s="88" t="s">
        <v>63</v>
      </c>
      <c r="V754" s="88" t="s">
        <v>96</v>
      </c>
      <c r="W754" s="90">
        <v>773</v>
      </c>
      <c r="X754" s="90">
        <v>782</v>
      </c>
      <c r="Y754" s="91">
        <v>46153.482053240739</v>
      </c>
      <c r="Z754" s="92">
        <v>46157</v>
      </c>
      <c r="AA754" s="93"/>
      <c r="AB754" s="93"/>
      <c r="AC754" s="93"/>
      <c r="AD754" s="93"/>
      <c r="AE754" s="94" t="s">
        <v>40</v>
      </c>
      <c r="AF754" s="94" t="s">
        <v>40</v>
      </c>
      <c r="AG754" s="94" t="s">
        <v>40</v>
      </c>
      <c r="AH754" s="94" t="s">
        <v>40</v>
      </c>
      <c r="AI754" s="94" t="s">
        <v>40</v>
      </c>
      <c r="AJ754" s="94" t="s">
        <v>40</v>
      </c>
      <c r="AK754" s="94" t="s">
        <v>40</v>
      </c>
      <c r="AL754" s="93"/>
      <c r="AM754" s="93"/>
      <c r="AN754" s="94" t="s">
        <v>40</v>
      </c>
      <c r="AO754" s="94" t="s">
        <v>40</v>
      </c>
      <c r="AP754" s="94" t="s">
        <v>40</v>
      </c>
      <c r="AQ754" s="94" t="s">
        <v>40</v>
      </c>
      <c r="AR754" s="93"/>
    </row>
    <row r="755" spans="1:44">
      <c r="A755" t="str">
        <f>VLOOKUP(Q755,'Rotas x Madrugada'!A:C,2,0)</f>
        <v>O</v>
      </c>
      <c r="B755" t="str">
        <f>VLOOKUP(Q755,'Rotas x Madrugada'!A:C,3,0)</f>
        <v>Não</v>
      </c>
      <c r="D755" s="19">
        <f t="shared" si="22"/>
        <v>46159</v>
      </c>
      <c r="E755" s="19">
        <f>IF(A755="RETIRA",Z755,VLOOKUP(Q755,'Rotas x Madrugada'!A:D,4,0))</f>
        <v>46147</v>
      </c>
      <c r="F755" s="19">
        <f>IF(A755="RETIRA",Z755,Z755+2)</f>
        <v>46159</v>
      </c>
      <c r="G755" s="19" t="str">
        <f>CONCATENATE(U755,"-",V755)</f>
        <v>INC08-TF</v>
      </c>
      <c r="H755" s="19" t="str">
        <f t="shared" ca="1" si="23"/>
        <v>URGENTE</v>
      </c>
      <c r="I755" s="46">
        <f ca="1">Z755-$B$1</f>
        <v>0</v>
      </c>
      <c r="J755" s="46">
        <f>VLOOKUP(G755,'D. Produção'!A:B,2,)</f>
        <v>2</v>
      </c>
      <c r="K755" s="95">
        <v>335548</v>
      </c>
      <c r="L755" s="96" t="s">
        <v>111</v>
      </c>
      <c r="M755" s="95">
        <v>20</v>
      </c>
      <c r="N755" s="95">
        <v>5453397</v>
      </c>
      <c r="O755" s="96" t="s">
        <v>35</v>
      </c>
      <c r="P755" s="96" t="s">
        <v>355</v>
      </c>
      <c r="Q755" s="96" t="s">
        <v>136</v>
      </c>
      <c r="R755" s="97">
        <v>0.60450000000000004</v>
      </c>
      <c r="S755" s="97">
        <v>12.089700000000001</v>
      </c>
      <c r="T755" s="95">
        <v>1</v>
      </c>
      <c r="U755" s="96" t="s">
        <v>63</v>
      </c>
      <c r="V755" s="96" t="s">
        <v>96</v>
      </c>
      <c r="W755" s="98">
        <v>773</v>
      </c>
      <c r="X755" s="98">
        <v>782</v>
      </c>
      <c r="Y755" s="99">
        <v>46153.482053240739</v>
      </c>
      <c r="Z755" s="100">
        <v>46157</v>
      </c>
      <c r="AA755" s="101"/>
      <c r="AB755" s="101"/>
      <c r="AC755" s="101"/>
      <c r="AD755" s="101"/>
      <c r="AE755" s="102" t="s">
        <v>40</v>
      </c>
      <c r="AF755" s="102" t="s">
        <v>40</v>
      </c>
      <c r="AG755" s="102" t="s">
        <v>40</v>
      </c>
      <c r="AH755" s="102" t="s">
        <v>40</v>
      </c>
      <c r="AI755" s="102" t="s">
        <v>40</v>
      </c>
      <c r="AJ755" s="102" t="s">
        <v>40</v>
      </c>
      <c r="AK755" s="102" t="s">
        <v>40</v>
      </c>
      <c r="AL755" s="101"/>
      <c r="AM755" s="101"/>
      <c r="AN755" s="102" t="s">
        <v>40</v>
      </c>
      <c r="AO755" s="102" t="s">
        <v>40</v>
      </c>
      <c r="AP755" s="102" t="s">
        <v>40</v>
      </c>
      <c r="AQ755" s="102" t="s">
        <v>40</v>
      </c>
      <c r="AR755" s="101"/>
    </row>
    <row r="756" spans="1:44">
      <c r="A756" t="str">
        <f>VLOOKUP(Q756,'Rotas x Madrugada'!A:C,2,0)</f>
        <v>O</v>
      </c>
      <c r="B756" t="str">
        <f>VLOOKUP(Q756,'Rotas x Madrugada'!A:C,3,0)</f>
        <v>Não</v>
      </c>
      <c r="D756" s="19">
        <f t="shared" si="22"/>
        <v>46159</v>
      </c>
      <c r="E756" s="19">
        <f>IF(A756="RETIRA",Z756,VLOOKUP(Q756,'Rotas x Madrugada'!A:D,4,0))</f>
        <v>46147</v>
      </c>
      <c r="F756" s="19">
        <f>IF(A756="RETIRA",Z756,Z756+2)</f>
        <v>46159</v>
      </c>
      <c r="G756" s="19" t="str">
        <f>CONCATENATE(U756,"-",V756)</f>
        <v>INC08-TF</v>
      </c>
      <c r="H756" s="19" t="str">
        <f t="shared" ca="1" si="23"/>
        <v>URGENTE</v>
      </c>
      <c r="I756" s="46">
        <f ca="1">Z756-$B$1</f>
        <v>0</v>
      </c>
      <c r="J756" s="46">
        <f>VLOOKUP(G756,'D. Produção'!A:B,2,)</f>
        <v>2</v>
      </c>
      <c r="K756" s="87">
        <v>335548</v>
      </c>
      <c r="L756" s="88" t="s">
        <v>112</v>
      </c>
      <c r="M756" s="87">
        <v>21</v>
      </c>
      <c r="N756" s="87">
        <v>5453398</v>
      </c>
      <c r="O756" s="88" t="s">
        <v>35</v>
      </c>
      <c r="P756" s="88" t="s">
        <v>355</v>
      </c>
      <c r="Q756" s="88" t="s">
        <v>136</v>
      </c>
      <c r="R756" s="89">
        <v>0.60450000000000004</v>
      </c>
      <c r="S756" s="89">
        <v>12.089700000000001</v>
      </c>
      <c r="T756" s="87">
        <v>1</v>
      </c>
      <c r="U756" s="88" t="s">
        <v>63</v>
      </c>
      <c r="V756" s="88" t="s">
        <v>96</v>
      </c>
      <c r="W756" s="90">
        <v>773</v>
      </c>
      <c r="X756" s="90">
        <v>782</v>
      </c>
      <c r="Y756" s="91">
        <v>46153.482053240739</v>
      </c>
      <c r="Z756" s="92">
        <v>46157</v>
      </c>
      <c r="AA756" s="93"/>
      <c r="AB756" s="93"/>
      <c r="AC756" s="93"/>
      <c r="AD756" s="93"/>
      <c r="AE756" s="94" t="s">
        <v>40</v>
      </c>
      <c r="AF756" s="94" t="s">
        <v>40</v>
      </c>
      <c r="AG756" s="94" t="s">
        <v>40</v>
      </c>
      <c r="AH756" s="94" t="s">
        <v>40</v>
      </c>
      <c r="AI756" s="94" t="s">
        <v>40</v>
      </c>
      <c r="AJ756" s="94" t="s">
        <v>40</v>
      </c>
      <c r="AK756" s="94" t="s">
        <v>40</v>
      </c>
      <c r="AL756" s="93"/>
      <c r="AM756" s="93"/>
      <c r="AN756" s="94" t="s">
        <v>40</v>
      </c>
      <c r="AO756" s="94" t="s">
        <v>40</v>
      </c>
      <c r="AP756" s="94" t="s">
        <v>40</v>
      </c>
      <c r="AQ756" s="94" t="s">
        <v>40</v>
      </c>
      <c r="AR756" s="93"/>
    </row>
    <row r="757" spans="1:44" ht="21">
      <c r="A757" t="str">
        <f>VLOOKUP(Q757,'Rotas x Madrugada'!A:C,2,0)</f>
        <v>L</v>
      </c>
      <c r="B757" t="str">
        <f>VLOOKUP(Q757,'Rotas x Madrugada'!A:C,3,0)</f>
        <v>Não</v>
      </c>
      <c r="D757" s="19">
        <f t="shared" si="22"/>
        <v>46159</v>
      </c>
      <c r="E757" s="19">
        <f>IF(A757="RETIRA",Z757,VLOOKUP(Q757,'Rotas x Madrugada'!A:D,4,0))</f>
        <v>46149</v>
      </c>
      <c r="F757" s="19">
        <f>IF(A757="RETIRA",Z757,Z757+2)</f>
        <v>46159</v>
      </c>
      <c r="G757" s="19" t="str">
        <f>CONCATENATE(U757,"-",V757)</f>
        <v>LMLT06-PF</v>
      </c>
      <c r="H757" s="19" t="str">
        <f t="shared" ca="1" si="23"/>
        <v>URGENTE</v>
      </c>
      <c r="I757" s="46">
        <f ca="1">Z757-$B$1</f>
        <v>0</v>
      </c>
      <c r="J757" s="46">
        <f>VLOOKUP(G757,'D. Produção'!A:B,2,)</f>
        <v>4</v>
      </c>
      <c r="K757" s="95">
        <v>335616</v>
      </c>
      <c r="L757" s="96" t="s">
        <v>61</v>
      </c>
      <c r="M757" s="95">
        <v>1</v>
      </c>
      <c r="N757" s="95">
        <v>5453908</v>
      </c>
      <c r="O757" s="96" t="s">
        <v>35</v>
      </c>
      <c r="P757" s="96" t="s">
        <v>93</v>
      </c>
      <c r="Q757" s="96" t="s">
        <v>94</v>
      </c>
      <c r="R757" s="97">
        <v>0.54269999999999996</v>
      </c>
      <c r="S757" s="97">
        <v>8.1403999999999996</v>
      </c>
      <c r="T757" s="95">
        <v>1</v>
      </c>
      <c r="U757" s="96" t="s">
        <v>197</v>
      </c>
      <c r="V757" s="96" t="s">
        <v>39</v>
      </c>
      <c r="W757" s="98">
        <v>643</v>
      </c>
      <c r="X757" s="98">
        <v>844</v>
      </c>
      <c r="Y757" s="99">
        <v>46153.631767245373</v>
      </c>
      <c r="Z757" s="100">
        <v>46157</v>
      </c>
      <c r="AA757" s="101"/>
      <c r="AB757" s="101"/>
      <c r="AC757" s="101"/>
      <c r="AD757" s="102" t="s">
        <v>40</v>
      </c>
      <c r="AE757" s="102" t="s">
        <v>40</v>
      </c>
      <c r="AF757" s="102" t="s">
        <v>40</v>
      </c>
      <c r="AG757" s="102" t="s">
        <v>40</v>
      </c>
      <c r="AH757" s="102" t="s">
        <v>40</v>
      </c>
      <c r="AI757" s="102" t="s">
        <v>40</v>
      </c>
      <c r="AJ757" s="102" t="s">
        <v>40</v>
      </c>
      <c r="AK757" s="102" t="s">
        <v>40</v>
      </c>
      <c r="AL757" s="102" t="s">
        <v>40</v>
      </c>
      <c r="AM757" s="102" t="s">
        <v>40</v>
      </c>
      <c r="AN757" s="102" t="s">
        <v>40</v>
      </c>
      <c r="AO757" s="102" t="s">
        <v>40</v>
      </c>
      <c r="AP757" s="102" t="s">
        <v>40</v>
      </c>
      <c r="AQ757" s="102" t="s">
        <v>40</v>
      </c>
      <c r="AR757" s="101"/>
    </row>
    <row r="758" spans="1:44" ht="21">
      <c r="A758" t="str">
        <f>VLOOKUP(Q758,'Rotas x Madrugada'!A:C,2,0)</f>
        <v>L</v>
      </c>
      <c r="B758" t="str">
        <f>VLOOKUP(Q758,'Rotas x Madrugada'!A:C,3,0)</f>
        <v>Não</v>
      </c>
      <c r="D758" s="19">
        <f t="shared" si="22"/>
        <v>46159</v>
      </c>
      <c r="E758" s="19">
        <f>IF(A758="RETIRA",Z758,VLOOKUP(Q758,'Rotas x Madrugada'!A:D,4,0))</f>
        <v>46149</v>
      </c>
      <c r="F758" s="19">
        <f>IF(A758="RETIRA",Z758,Z758+2)</f>
        <v>46159</v>
      </c>
      <c r="G758" s="19" t="str">
        <f>CONCATENATE(U758,"-",V758)</f>
        <v>LMLT06-PF</v>
      </c>
      <c r="H758" s="19" t="str">
        <f t="shared" ca="1" si="23"/>
        <v>URGENTE</v>
      </c>
      <c r="I758" s="46">
        <f ca="1">Z758-$B$1</f>
        <v>0</v>
      </c>
      <c r="J758" s="46">
        <f>VLOOKUP(G758,'D. Produção'!A:B,2,)</f>
        <v>4</v>
      </c>
      <c r="K758" s="87">
        <v>335616</v>
      </c>
      <c r="L758" s="88" t="s">
        <v>121</v>
      </c>
      <c r="M758" s="87">
        <v>2</v>
      </c>
      <c r="N758" s="87">
        <v>5453909</v>
      </c>
      <c r="O758" s="88" t="s">
        <v>35</v>
      </c>
      <c r="P758" s="88" t="s">
        <v>93</v>
      </c>
      <c r="Q758" s="88" t="s">
        <v>94</v>
      </c>
      <c r="R758" s="89">
        <v>0.28610000000000002</v>
      </c>
      <c r="S758" s="89">
        <v>4.2919999999999998</v>
      </c>
      <c r="T758" s="87">
        <v>1</v>
      </c>
      <c r="U758" s="88" t="s">
        <v>197</v>
      </c>
      <c r="V758" s="88" t="s">
        <v>39</v>
      </c>
      <c r="W758" s="90">
        <v>643</v>
      </c>
      <c r="X758" s="90">
        <v>445</v>
      </c>
      <c r="Y758" s="91">
        <v>46153.631767245373</v>
      </c>
      <c r="Z758" s="92">
        <v>46157</v>
      </c>
      <c r="AA758" s="93"/>
      <c r="AB758" s="93"/>
      <c r="AC758" s="93"/>
      <c r="AD758" s="94" t="s">
        <v>40</v>
      </c>
      <c r="AE758" s="94" t="s">
        <v>40</v>
      </c>
      <c r="AF758" s="94" t="s">
        <v>40</v>
      </c>
      <c r="AG758" s="94" t="s">
        <v>40</v>
      </c>
      <c r="AH758" s="94" t="s">
        <v>40</v>
      </c>
      <c r="AI758" s="94" t="s">
        <v>40</v>
      </c>
      <c r="AJ758" s="94" t="s">
        <v>40</v>
      </c>
      <c r="AK758" s="94" t="s">
        <v>40</v>
      </c>
      <c r="AL758" s="94" t="s">
        <v>40</v>
      </c>
      <c r="AM758" s="94" t="s">
        <v>40</v>
      </c>
      <c r="AN758" s="94" t="s">
        <v>40</v>
      </c>
      <c r="AO758" s="94" t="s">
        <v>40</v>
      </c>
      <c r="AP758" s="94" t="s">
        <v>40</v>
      </c>
      <c r="AQ758" s="94" t="s">
        <v>40</v>
      </c>
      <c r="AR758" s="93"/>
    </row>
    <row r="759" spans="1:44" ht="21">
      <c r="A759" t="str">
        <f>VLOOKUP(Q759,'Rotas x Madrugada'!A:C,2,0)</f>
        <v>L</v>
      </c>
      <c r="B759" t="str">
        <f>VLOOKUP(Q759,'Rotas x Madrugada'!A:C,3,0)</f>
        <v>Não</v>
      </c>
      <c r="D759" s="19">
        <f t="shared" si="22"/>
        <v>46159</v>
      </c>
      <c r="E759" s="19">
        <f>IF(A759="RETIRA",Z759,VLOOKUP(Q759,'Rotas x Madrugada'!A:D,4,0))</f>
        <v>46149</v>
      </c>
      <c r="F759" s="19">
        <f>IF(A759="RETIRA",Z759,Z759+2)</f>
        <v>46159</v>
      </c>
      <c r="G759" s="19" t="str">
        <f>CONCATENATE(U759,"-",V759)</f>
        <v>LMLT06-PF</v>
      </c>
      <c r="H759" s="19" t="str">
        <f t="shared" ca="1" si="23"/>
        <v>URGENTE</v>
      </c>
      <c r="I759" s="46">
        <f ca="1">Z759-$B$1</f>
        <v>0</v>
      </c>
      <c r="J759" s="46">
        <f>VLOOKUP(G759,'D. Produção'!A:B,2,)</f>
        <v>4</v>
      </c>
      <c r="K759" s="95">
        <v>335616</v>
      </c>
      <c r="L759" s="96" t="s">
        <v>143</v>
      </c>
      <c r="M759" s="95">
        <v>3</v>
      </c>
      <c r="N759" s="95">
        <v>5453910</v>
      </c>
      <c r="O759" s="96" t="s">
        <v>35</v>
      </c>
      <c r="P759" s="96" t="s">
        <v>93</v>
      </c>
      <c r="Q759" s="96" t="s">
        <v>94</v>
      </c>
      <c r="R759" s="97">
        <v>0.2379</v>
      </c>
      <c r="S759" s="97">
        <v>3.5686</v>
      </c>
      <c r="T759" s="95">
        <v>1</v>
      </c>
      <c r="U759" s="96" t="s">
        <v>197</v>
      </c>
      <c r="V759" s="96" t="s">
        <v>39</v>
      </c>
      <c r="W759" s="98">
        <v>643</v>
      </c>
      <c r="X759" s="98">
        <v>370</v>
      </c>
      <c r="Y759" s="99">
        <v>46153.631767245373</v>
      </c>
      <c r="Z759" s="100">
        <v>46157</v>
      </c>
      <c r="AA759" s="101"/>
      <c r="AB759" s="101"/>
      <c r="AC759" s="101"/>
      <c r="AD759" s="102" t="s">
        <v>40</v>
      </c>
      <c r="AE759" s="102" t="s">
        <v>40</v>
      </c>
      <c r="AF759" s="102" t="s">
        <v>40</v>
      </c>
      <c r="AG759" s="102" t="s">
        <v>40</v>
      </c>
      <c r="AH759" s="102" t="s">
        <v>40</v>
      </c>
      <c r="AI759" s="102" t="s">
        <v>40</v>
      </c>
      <c r="AJ759" s="102" t="s">
        <v>40</v>
      </c>
      <c r="AK759" s="102" t="s">
        <v>40</v>
      </c>
      <c r="AL759" s="102" t="s">
        <v>40</v>
      </c>
      <c r="AM759" s="102" t="s">
        <v>40</v>
      </c>
      <c r="AN759" s="102" t="s">
        <v>40</v>
      </c>
      <c r="AO759" s="102" t="s">
        <v>40</v>
      </c>
      <c r="AP759" s="102" t="s">
        <v>40</v>
      </c>
      <c r="AQ759" s="102" t="s">
        <v>40</v>
      </c>
      <c r="AR759" s="101"/>
    </row>
    <row r="760" spans="1:44" ht="21">
      <c r="A760" t="str">
        <f>VLOOKUP(Q760,'Rotas x Madrugada'!A:C,2,0)</f>
        <v>L</v>
      </c>
      <c r="B760" t="str">
        <f>VLOOKUP(Q760,'Rotas x Madrugada'!A:C,3,0)</f>
        <v>Não</v>
      </c>
      <c r="D760" s="19">
        <f t="shared" si="22"/>
        <v>46159</v>
      </c>
      <c r="E760" s="19">
        <f>IF(A760="RETIRA",Z760,VLOOKUP(Q760,'Rotas x Madrugada'!A:D,4,0))</f>
        <v>46149</v>
      </c>
      <c r="F760" s="19">
        <f>IF(A760="RETIRA",Z760,Z760+2)</f>
        <v>46159</v>
      </c>
      <c r="G760" s="19" t="str">
        <f>CONCATENATE(U760,"-",V760)</f>
        <v>LMLT06-PF</v>
      </c>
      <c r="H760" s="19" t="str">
        <f t="shared" ca="1" si="23"/>
        <v>URGENTE</v>
      </c>
      <c r="I760" s="46">
        <f ca="1">Z760-$B$1</f>
        <v>0</v>
      </c>
      <c r="J760" s="46">
        <f>VLOOKUP(G760,'D. Produção'!A:B,2,)</f>
        <v>4</v>
      </c>
      <c r="K760" s="87">
        <v>335616</v>
      </c>
      <c r="L760" s="88" t="s">
        <v>132</v>
      </c>
      <c r="M760" s="87">
        <v>4</v>
      </c>
      <c r="N760" s="87">
        <v>5453911</v>
      </c>
      <c r="O760" s="88" t="s">
        <v>35</v>
      </c>
      <c r="P760" s="88" t="s">
        <v>93</v>
      </c>
      <c r="Q760" s="88" t="s">
        <v>94</v>
      </c>
      <c r="R760" s="89">
        <v>0.54200000000000004</v>
      </c>
      <c r="S760" s="89">
        <v>8.1306999999999992</v>
      </c>
      <c r="T760" s="87">
        <v>1</v>
      </c>
      <c r="U760" s="88" t="s">
        <v>197</v>
      </c>
      <c r="V760" s="88" t="s">
        <v>39</v>
      </c>
      <c r="W760" s="90">
        <v>643</v>
      </c>
      <c r="X760" s="90">
        <v>843</v>
      </c>
      <c r="Y760" s="91">
        <v>46153.631767245373</v>
      </c>
      <c r="Z760" s="92">
        <v>46157</v>
      </c>
      <c r="AA760" s="93"/>
      <c r="AB760" s="93"/>
      <c r="AC760" s="93"/>
      <c r="AD760" s="94" t="s">
        <v>40</v>
      </c>
      <c r="AE760" s="94" t="s">
        <v>40</v>
      </c>
      <c r="AF760" s="94" t="s">
        <v>40</v>
      </c>
      <c r="AG760" s="94" t="s">
        <v>40</v>
      </c>
      <c r="AH760" s="94" t="s">
        <v>40</v>
      </c>
      <c r="AI760" s="94" t="s">
        <v>40</v>
      </c>
      <c r="AJ760" s="94" t="s">
        <v>40</v>
      </c>
      <c r="AK760" s="94" t="s">
        <v>40</v>
      </c>
      <c r="AL760" s="94" t="s">
        <v>40</v>
      </c>
      <c r="AM760" s="94" t="s">
        <v>40</v>
      </c>
      <c r="AN760" s="94" t="s">
        <v>40</v>
      </c>
      <c r="AO760" s="94" t="s">
        <v>40</v>
      </c>
      <c r="AP760" s="94" t="s">
        <v>40</v>
      </c>
      <c r="AQ760" s="94" t="s">
        <v>40</v>
      </c>
      <c r="AR760" s="93"/>
    </row>
    <row r="761" spans="1:44" ht="21">
      <c r="A761" t="str">
        <f>VLOOKUP(Q761,'Rotas x Madrugada'!A:C,2,0)</f>
        <v>L</v>
      </c>
      <c r="B761" t="str">
        <f>VLOOKUP(Q761,'Rotas x Madrugada'!A:C,3,0)</f>
        <v>Não</v>
      </c>
      <c r="D761" s="19">
        <f t="shared" si="22"/>
        <v>46159</v>
      </c>
      <c r="E761" s="19">
        <f>IF(A761="RETIRA",Z761,VLOOKUP(Q761,'Rotas x Madrugada'!A:D,4,0))</f>
        <v>46149</v>
      </c>
      <c r="F761" s="19">
        <f>IF(A761="RETIRA",Z761,Z761+2)</f>
        <v>46159</v>
      </c>
      <c r="G761" s="19" t="str">
        <f>CONCATENATE(U761,"-",V761)</f>
        <v>LMLT06-PF</v>
      </c>
      <c r="H761" s="19" t="str">
        <f t="shared" ca="1" si="23"/>
        <v>URGENTE</v>
      </c>
      <c r="I761" s="46">
        <f ca="1">Z761-$B$1</f>
        <v>0</v>
      </c>
      <c r="J761" s="46">
        <f>VLOOKUP(G761,'D. Produção'!A:B,2,)</f>
        <v>4</v>
      </c>
      <c r="K761" s="95">
        <v>335616</v>
      </c>
      <c r="L761" s="96" t="s">
        <v>92</v>
      </c>
      <c r="M761" s="95">
        <v>5</v>
      </c>
      <c r="N761" s="95">
        <v>5453912</v>
      </c>
      <c r="O761" s="96" t="s">
        <v>35</v>
      </c>
      <c r="P761" s="96" t="s">
        <v>93</v>
      </c>
      <c r="Q761" s="96" t="s">
        <v>94</v>
      </c>
      <c r="R761" s="97">
        <v>0.56740000000000002</v>
      </c>
      <c r="S761" s="97">
        <v>8.5114999999999998</v>
      </c>
      <c r="T761" s="95">
        <v>1</v>
      </c>
      <c r="U761" s="96" t="s">
        <v>197</v>
      </c>
      <c r="V761" s="96" t="s">
        <v>39</v>
      </c>
      <c r="W761" s="98">
        <v>543</v>
      </c>
      <c r="X761" s="98">
        <v>1045</v>
      </c>
      <c r="Y761" s="99">
        <v>46153.631767245373</v>
      </c>
      <c r="Z761" s="100">
        <v>46157</v>
      </c>
      <c r="AA761" s="101"/>
      <c r="AB761" s="101"/>
      <c r="AC761" s="101"/>
      <c r="AD761" s="102" t="s">
        <v>40</v>
      </c>
      <c r="AE761" s="102" t="s">
        <v>40</v>
      </c>
      <c r="AF761" s="102" t="s">
        <v>40</v>
      </c>
      <c r="AG761" s="102" t="s">
        <v>40</v>
      </c>
      <c r="AH761" s="102" t="s">
        <v>40</v>
      </c>
      <c r="AI761" s="102" t="s">
        <v>40</v>
      </c>
      <c r="AJ761" s="102" t="s">
        <v>40</v>
      </c>
      <c r="AK761" s="102" t="s">
        <v>40</v>
      </c>
      <c r="AL761" s="102" t="s">
        <v>40</v>
      </c>
      <c r="AM761" s="102" t="s">
        <v>40</v>
      </c>
      <c r="AN761" s="102" t="s">
        <v>40</v>
      </c>
      <c r="AO761" s="102" t="s">
        <v>40</v>
      </c>
      <c r="AP761" s="102" t="s">
        <v>40</v>
      </c>
      <c r="AQ761" s="102" t="s">
        <v>40</v>
      </c>
      <c r="AR761" s="101"/>
    </row>
    <row r="762" spans="1:44" ht="21">
      <c r="A762" t="str">
        <f>VLOOKUP(Q762,'Rotas x Madrugada'!A:C,2,0)</f>
        <v>L</v>
      </c>
      <c r="B762" t="str">
        <f>VLOOKUP(Q762,'Rotas x Madrugada'!A:C,3,0)</f>
        <v>Não</v>
      </c>
      <c r="D762" s="19">
        <f t="shared" si="22"/>
        <v>46159</v>
      </c>
      <c r="E762" s="19">
        <f>IF(A762="RETIRA",Z762,VLOOKUP(Q762,'Rotas x Madrugada'!A:D,4,0))</f>
        <v>46149</v>
      </c>
      <c r="F762" s="19">
        <f>IF(A762="RETIRA",Z762,Z762+2)</f>
        <v>46159</v>
      </c>
      <c r="G762" s="19" t="str">
        <f>CONCATENATE(U762,"-",V762)</f>
        <v>LMLT06-PF</v>
      </c>
      <c r="H762" s="19" t="str">
        <f t="shared" ca="1" si="23"/>
        <v>URGENTE</v>
      </c>
      <c r="I762" s="46">
        <f ca="1">Z762-$B$1</f>
        <v>0</v>
      </c>
      <c r="J762" s="46">
        <f>VLOOKUP(G762,'D. Produção'!A:B,2,)</f>
        <v>4</v>
      </c>
      <c r="K762" s="87">
        <v>335616</v>
      </c>
      <c r="L762" s="88" t="s">
        <v>97</v>
      </c>
      <c r="M762" s="87">
        <v>6</v>
      </c>
      <c r="N762" s="87">
        <v>5453913</v>
      </c>
      <c r="O762" s="88" t="s">
        <v>35</v>
      </c>
      <c r="P762" s="88" t="s">
        <v>93</v>
      </c>
      <c r="Q762" s="88" t="s">
        <v>94</v>
      </c>
      <c r="R762" s="89">
        <v>0.56740000000000002</v>
      </c>
      <c r="S762" s="89">
        <v>8.5114999999999998</v>
      </c>
      <c r="T762" s="87">
        <v>1</v>
      </c>
      <c r="U762" s="88" t="s">
        <v>197</v>
      </c>
      <c r="V762" s="88" t="s">
        <v>39</v>
      </c>
      <c r="W762" s="90">
        <v>543</v>
      </c>
      <c r="X762" s="90">
        <v>1045</v>
      </c>
      <c r="Y762" s="91">
        <v>46153.631767245373</v>
      </c>
      <c r="Z762" s="92">
        <v>46157</v>
      </c>
      <c r="AA762" s="93"/>
      <c r="AB762" s="93"/>
      <c r="AC762" s="93"/>
      <c r="AD762" s="94" t="s">
        <v>40</v>
      </c>
      <c r="AE762" s="94" t="s">
        <v>40</v>
      </c>
      <c r="AF762" s="94" t="s">
        <v>40</v>
      </c>
      <c r="AG762" s="94" t="s">
        <v>40</v>
      </c>
      <c r="AH762" s="94" t="s">
        <v>40</v>
      </c>
      <c r="AI762" s="94" t="s">
        <v>40</v>
      </c>
      <c r="AJ762" s="94" t="s">
        <v>40</v>
      </c>
      <c r="AK762" s="94" t="s">
        <v>40</v>
      </c>
      <c r="AL762" s="94" t="s">
        <v>40</v>
      </c>
      <c r="AM762" s="94" t="s">
        <v>40</v>
      </c>
      <c r="AN762" s="94" t="s">
        <v>40</v>
      </c>
      <c r="AO762" s="94" t="s">
        <v>40</v>
      </c>
      <c r="AP762" s="94" t="s">
        <v>40</v>
      </c>
      <c r="AQ762" s="94" t="s">
        <v>40</v>
      </c>
      <c r="AR762" s="93"/>
    </row>
    <row r="763" spans="1:44" ht="21">
      <c r="A763" t="str">
        <f>VLOOKUP(Q763,'Rotas x Madrugada'!A:C,2,0)</f>
        <v>L</v>
      </c>
      <c r="B763" t="str">
        <f>VLOOKUP(Q763,'Rotas x Madrugada'!A:C,3,0)</f>
        <v>Não</v>
      </c>
      <c r="D763" s="19">
        <f t="shared" si="22"/>
        <v>46159</v>
      </c>
      <c r="E763" s="19">
        <f>IF(A763="RETIRA",Z763,VLOOKUP(Q763,'Rotas x Madrugada'!A:D,4,0))</f>
        <v>46149</v>
      </c>
      <c r="F763" s="19">
        <f>IF(A763="RETIRA",Z763,Z763+2)</f>
        <v>46159</v>
      </c>
      <c r="G763" s="19" t="str">
        <f>CONCATENATE(U763,"-",V763)</f>
        <v>LMLT06-PF</v>
      </c>
      <c r="H763" s="19" t="str">
        <f t="shared" ca="1" si="23"/>
        <v>URGENTE</v>
      </c>
      <c r="I763" s="46">
        <f ca="1">Z763-$B$1</f>
        <v>0</v>
      </c>
      <c r="J763" s="46">
        <f>VLOOKUP(G763,'D. Produção'!A:B,2,)</f>
        <v>4</v>
      </c>
      <c r="K763" s="95">
        <v>335616</v>
      </c>
      <c r="L763" s="96" t="s">
        <v>98</v>
      </c>
      <c r="M763" s="95">
        <v>7</v>
      </c>
      <c r="N763" s="95">
        <v>5453914</v>
      </c>
      <c r="O763" s="96" t="s">
        <v>35</v>
      </c>
      <c r="P763" s="96" t="s">
        <v>93</v>
      </c>
      <c r="Q763" s="96" t="s">
        <v>94</v>
      </c>
      <c r="R763" s="97">
        <v>0.61850000000000005</v>
      </c>
      <c r="S763" s="97">
        <v>9.2774999999999999</v>
      </c>
      <c r="T763" s="95">
        <v>1</v>
      </c>
      <c r="U763" s="96" t="s">
        <v>197</v>
      </c>
      <c r="V763" s="96" t="s">
        <v>39</v>
      </c>
      <c r="W763" s="98">
        <v>593</v>
      </c>
      <c r="X763" s="98">
        <v>1043</v>
      </c>
      <c r="Y763" s="99">
        <v>46153.631767245373</v>
      </c>
      <c r="Z763" s="100">
        <v>46157</v>
      </c>
      <c r="AA763" s="101"/>
      <c r="AB763" s="101"/>
      <c r="AC763" s="101"/>
      <c r="AD763" s="102" t="s">
        <v>40</v>
      </c>
      <c r="AE763" s="102" t="s">
        <v>40</v>
      </c>
      <c r="AF763" s="102" t="s">
        <v>40</v>
      </c>
      <c r="AG763" s="102" t="s">
        <v>40</v>
      </c>
      <c r="AH763" s="102" t="s">
        <v>40</v>
      </c>
      <c r="AI763" s="102" t="s">
        <v>40</v>
      </c>
      <c r="AJ763" s="102" t="s">
        <v>40</v>
      </c>
      <c r="AK763" s="102" t="s">
        <v>40</v>
      </c>
      <c r="AL763" s="102" t="s">
        <v>40</v>
      </c>
      <c r="AM763" s="102" t="s">
        <v>40</v>
      </c>
      <c r="AN763" s="102" t="s">
        <v>40</v>
      </c>
      <c r="AO763" s="102" t="s">
        <v>40</v>
      </c>
      <c r="AP763" s="102" t="s">
        <v>40</v>
      </c>
      <c r="AQ763" s="102" t="s">
        <v>40</v>
      </c>
      <c r="AR763" s="101"/>
    </row>
    <row r="764" spans="1:44" ht="21">
      <c r="A764" t="str">
        <f>VLOOKUP(Q764,'Rotas x Madrugada'!A:C,2,0)</f>
        <v>L</v>
      </c>
      <c r="B764" t="str">
        <f>VLOOKUP(Q764,'Rotas x Madrugada'!A:C,3,0)</f>
        <v>Não</v>
      </c>
      <c r="D764" s="19">
        <f t="shared" si="22"/>
        <v>46159</v>
      </c>
      <c r="E764" s="19">
        <f>IF(A764="RETIRA",Z764,VLOOKUP(Q764,'Rotas x Madrugada'!A:D,4,0))</f>
        <v>46149</v>
      </c>
      <c r="F764" s="19">
        <f>IF(A764="RETIRA",Z764,Z764+2)</f>
        <v>46159</v>
      </c>
      <c r="G764" s="19" t="str">
        <f>CONCATENATE(U764,"-",V764)</f>
        <v>LMLT06-PF</v>
      </c>
      <c r="H764" s="19" t="str">
        <f t="shared" ca="1" si="23"/>
        <v>URGENTE</v>
      </c>
      <c r="I764" s="46">
        <f ca="1">Z764-$B$1</f>
        <v>0</v>
      </c>
      <c r="J764" s="46">
        <f>VLOOKUP(G764,'D. Produção'!A:B,2,)</f>
        <v>4</v>
      </c>
      <c r="K764" s="87">
        <v>335616</v>
      </c>
      <c r="L764" s="88" t="s">
        <v>99</v>
      </c>
      <c r="M764" s="87">
        <v>8</v>
      </c>
      <c r="N764" s="87">
        <v>5453915</v>
      </c>
      <c r="O764" s="88" t="s">
        <v>35</v>
      </c>
      <c r="P764" s="88" t="s">
        <v>93</v>
      </c>
      <c r="Q764" s="88" t="s">
        <v>94</v>
      </c>
      <c r="R764" s="89">
        <v>0.39729999999999999</v>
      </c>
      <c r="S764" s="89">
        <v>5.9596</v>
      </c>
      <c r="T764" s="87">
        <v>1</v>
      </c>
      <c r="U764" s="88" t="s">
        <v>197</v>
      </c>
      <c r="V764" s="88" t="s">
        <v>39</v>
      </c>
      <c r="W764" s="90">
        <v>593</v>
      </c>
      <c r="X764" s="90">
        <v>670</v>
      </c>
      <c r="Y764" s="91">
        <v>46153.631767245373</v>
      </c>
      <c r="Z764" s="92">
        <v>46157</v>
      </c>
      <c r="AA764" s="93"/>
      <c r="AB764" s="93"/>
      <c r="AC764" s="93"/>
      <c r="AD764" s="94" t="s">
        <v>40</v>
      </c>
      <c r="AE764" s="94" t="s">
        <v>40</v>
      </c>
      <c r="AF764" s="94" t="s">
        <v>40</v>
      </c>
      <c r="AG764" s="94" t="s">
        <v>40</v>
      </c>
      <c r="AH764" s="94" t="s">
        <v>40</v>
      </c>
      <c r="AI764" s="94" t="s">
        <v>40</v>
      </c>
      <c r="AJ764" s="94" t="s">
        <v>40</v>
      </c>
      <c r="AK764" s="94" t="s">
        <v>40</v>
      </c>
      <c r="AL764" s="94" t="s">
        <v>40</v>
      </c>
      <c r="AM764" s="94" t="s">
        <v>40</v>
      </c>
      <c r="AN764" s="94" t="s">
        <v>40</v>
      </c>
      <c r="AO764" s="94" t="s">
        <v>40</v>
      </c>
      <c r="AP764" s="94" t="s">
        <v>40</v>
      </c>
      <c r="AQ764" s="94" t="s">
        <v>40</v>
      </c>
      <c r="AR764" s="93"/>
    </row>
    <row r="765" spans="1:44" ht="21">
      <c r="A765" t="str">
        <f>VLOOKUP(Q765,'Rotas x Madrugada'!A:C,2,0)</f>
        <v>L</v>
      </c>
      <c r="B765" t="str">
        <f>VLOOKUP(Q765,'Rotas x Madrugada'!A:C,3,0)</f>
        <v>Não</v>
      </c>
      <c r="D765" s="19">
        <f t="shared" si="22"/>
        <v>46159</v>
      </c>
      <c r="E765" s="19">
        <f>IF(A765="RETIRA",Z765,VLOOKUP(Q765,'Rotas x Madrugada'!A:D,4,0))</f>
        <v>46149</v>
      </c>
      <c r="F765" s="19">
        <f>IF(A765="RETIRA",Z765,Z765+2)</f>
        <v>46159</v>
      </c>
      <c r="G765" s="19" t="str">
        <f>CONCATENATE(U765,"-",V765)</f>
        <v>LMLT06-PF</v>
      </c>
      <c r="H765" s="19" t="str">
        <f t="shared" ca="1" si="23"/>
        <v>URGENTE</v>
      </c>
      <c r="I765" s="46">
        <f ca="1">Z765-$B$1</f>
        <v>0</v>
      </c>
      <c r="J765" s="46">
        <f>VLOOKUP(G765,'D. Produção'!A:B,2,)</f>
        <v>4</v>
      </c>
      <c r="K765" s="95">
        <v>335616</v>
      </c>
      <c r="L765" s="96" t="s">
        <v>100</v>
      </c>
      <c r="M765" s="95">
        <v>9</v>
      </c>
      <c r="N765" s="95">
        <v>5453916</v>
      </c>
      <c r="O765" s="96" t="s">
        <v>35</v>
      </c>
      <c r="P765" s="96" t="s">
        <v>93</v>
      </c>
      <c r="Q765" s="96" t="s">
        <v>94</v>
      </c>
      <c r="R765" s="97">
        <v>0.61850000000000005</v>
      </c>
      <c r="S765" s="97">
        <v>9.2774999999999999</v>
      </c>
      <c r="T765" s="95">
        <v>1</v>
      </c>
      <c r="U765" s="96" t="s">
        <v>197</v>
      </c>
      <c r="V765" s="96" t="s">
        <v>39</v>
      </c>
      <c r="W765" s="98">
        <v>593</v>
      </c>
      <c r="X765" s="98">
        <v>1043</v>
      </c>
      <c r="Y765" s="99">
        <v>46153.631767245373</v>
      </c>
      <c r="Z765" s="100">
        <v>46157</v>
      </c>
      <c r="AA765" s="101"/>
      <c r="AB765" s="101"/>
      <c r="AC765" s="101"/>
      <c r="AD765" s="102" t="s">
        <v>40</v>
      </c>
      <c r="AE765" s="102" t="s">
        <v>40</v>
      </c>
      <c r="AF765" s="102" t="s">
        <v>40</v>
      </c>
      <c r="AG765" s="102" t="s">
        <v>40</v>
      </c>
      <c r="AH765" s="102" t="s">
        <v>40</v>
      </c>
      <c r="AI765" s="102" t="s">
        <v>40</v>
      </c>
      <c r="AJ765" s="102" t="s">
        <v>40</v>
      </c>
      <c r="AK765" s="102" t="s">
        <v>40</v>
      </c>
      <c r="AL765" s="102" t="s">
        <v>40</v>
      </c>
      <c r="AM765" s="102" t="s">
        <v>40</v>
      </c>
      <c r="AN765" s="102" t="s">
        <v>40</v>
      </c>
      <c r="AO765" s="102" t="s">
        <v>40</v>
      </c>
      <c r="AP765" s="102" t="s">
        <v>40</v>
      </c>
      <c r="AQ765" s="102" t="s">
        <v>40</v>
      </c>
      <c r="AR765" s="101"/>
    </row>
    <row r="766" spans="1:44" ht="21">
      <c r="A766" t="str">
        <f>VLOOKUP(Q766,'Rotas x Madrugada'!A:C,2,0)</f>
        <v>L</v>
      </c>
      <c r="B766" t="str">
        <f>VLOOKUP(Q766,'Rotas x Madrugada'!A:C,3,0)</f>
        <v>Não</v>
      </c>
      <c r="D766" s="19">
        <f t="shared" si="22"/>
        <v>46159</v>
      </c>
      <c r="E766" s="19">
        <f>IF(A766="RETIRA",Z766,VLOOKUP(Q766,'Rotas x Madrugada'!A:D,4,0))</f>
        <v>46149</v>
      </c>
      <c r="F766" s="19">
        <f>IF(A766="RETIRA",Z766,Z766+2)</f>
        <v>46159</v>
      </c>
      <c r="G766" s="19" t="str">
        <f>CONCATENATE(U766,"-",V766)</f>
        <v>LMLT06-PF</v>
      </c>
      <c r="H766" s="19" t="str">
        <f t="shared" ca="1" si="23"/>
        <v>URGENTE</v>
      </c>
      <c r="I766" s="46">
        <f ca="1">Z766-$B$1</f>
        <v>0</v>
      </c>
      <c r="J766" s="46">
        <f>VLOOKUP(G766,'D. Produção'!A:B,2,)</f>
        <v>4</v>
      </c>
      <c r="K766" s="87">
        <v>335619</v>
      </c>
      <c r="L766" s="88" t="s">
        <v>61</v>
      </c>
      <c r="M766" s="87">
        <v>1</v>
      </c>
      <c r="N766" s="87">
        <v>5453925</v>
      </c>
      <c r="O766" s="88" t="s">
        <v>35</v>
      </c>
      <c r="P766" s="88" t="s">
        <v>93</v>
      </c>
      <c r="Q766" s="88" t="s">
        <v>94</v>
      </c>
      <c r="R766" s="89">
        <v>0.39729999999999999</v>
      </c>
      <c r="S766" s="89">
        <v>5.9596</v>
      </c>
      <c r="T766" s="87">
        <v>1</v>
      </c>
      <c r="U766" s="88" t="s">
        <v>197</v>
      </c>
      <c r="V766" s="88" t="s">
        <v>39</v>
      </c>
      <c r="W766" s="90">
        <v>593</v>
      </c>
      <c r="X766" s="90">
        <v>670</v>
      </c>
      <c r="Y766" s="91">
        <v>46153.63176802083</v>
      </c>
      <c r="Z766" s="92">
        <v>46157</v>
      </c>
      <c r="AA766" s="93"/>
      <c r="AB766" s="93"/>
      <c r="AC766" s="93"/>
      <c r="AD766" s="94" t="s">
        <v>40</v>
      </c>
      <c r="AE766" s="94" t="s">
        <v>40</v>
      </c>
      <c r="AF766" s="94" t="s">
        <v>40</v>
      </c>
      <c r="AG766" s="94" t="s">
        <v>40</v>
      </c>
      <c r="AH766" s="94" t="s">
        <v>40</v>
      </c>
      <c r="AI766" s="94" t="s">
        <v>40</v>
      </c>
      <c r="AJ766" s="94" t="s">
        <v>40</v>
      </c>
      <c r="AK766" s="94" t="s">
        <v>40</v>
      </c>
      <c r="AL766" s="94" t="s">
        <v>40</v>
      </c>
      <c r="AM766" s="94" t="s">
        <v>40</v>
      </c>
      <c r="AN766" s="94" t="s">
        <v>40</v>
      </c>
      <c r="AO766" s="94" t="s">
        <v>40</v>
      </c>
      <c r="AP766" s="94" t="s">
        <v>40</v>
      </c>
      <c r="AQ766" s="94" t="s">
        <v>40</v>
      </c>
      <c r="AR766" s="93"/>
    </row>
    <row r="767" spans="1:44" ht="21">
      <c r="A767" t="str">
        <f>VLOOKUP(Q767,'Rotas x Madrugada'!A:C,2,0)</f>
        <v>L</v>
      </c>
      <c r="B767" t="str">
        <f>VLOOKUP(Q767,'Rotas x Madrugada'!A:C,3,0)</f>
        <v>Não</v>
      </c>
      <c r="D767" s="19">
        <f t="shared" si="22"/>
        <v>46159</v>
      </c>
      <c r="E767" s="19">
        <f>IF(A767="RETIRA",Z767,VLOOKUP(Q767,'Rotas x Madrugada'!A:D,4,0))</f>
        <v>46149</v>
      </c>
      <c r="F767" s="19">
        <f>IF(A767="RETIRA",Z767,Z767+2)</f>
        <v>46159</v>
      </c>
      <c r="G767" s="19" t="str">
        <f>CONCATENATE(U767,"-",V767)</f>
        <v>LMLT08-PF</v>
      </c>
      <c r="H767" s="19" t="str">
        <f t="shared" ca="1" si="23"/>
        <v>URGENTE</v>
      </c>
      <c r="I767" s="46">
        <f ca="1">Z767-$B$1</f>
        <v>0</v>
      </c>
      <c r="J767" s="46">
        <f>VLOOKUP(G767,'D. Produção'!A:B,2,)</f>
        <v>4</v>
      </c>
      <c r="K767" s="95">
        <v>335619</v>
      </c>
      <c r="L767" s="96" t="s">
        <v>121</v>
      </c>
      <c r="M767" s="95">
        <v>2</v>
      </c>
      <c r="N767" s="95">
        <v>5453926</v>
      </c>
      <c r="O767" s="96" t="s">
        <v>35</v>
      </c>
      <c r="P767" s="96" t="s">
        <v>93</v>
      </c>
      <c r="Q767" s="96" t="s">
        <v>94</v>
      </c>
      <c r="R767" s="97">
        <v>0.78120000000000001</v>
      </c>
      <c r="S767" s="97">
        <v>15.6248</v>
      </c>
      <c r="T767" s="95">
        <v>1</v>
      </c>
      <c r="U767" s="96" t="s">
        <v>263</v>
      </c>
      <c r="V767" s="96" t="s">
        <v>39</v>
      </c>
      <c r="W767" s="98">
        <v>399</v>
      </c>
      <c r="X767" s="98">
        <v>1958</v>
      </c>
      <c r="Y767" s="99">
        <v>46153.63176802083</v>
      </c>
      <c r="Z767" s="100">
        <v>46157</v>
      </c>
      <c r="AA767" s="101"/>
      <c r="AB767" s="101"/>
      <c r="AC767" s="101"/>
      <c r="AD767" s="102" t="s">
        <v>40</v>
      </c>
      <c r="AE767" s="102" t="s">
        <v>40</v>
      </c>
      <c r="AF767" s="102" t="s">
        <v>40</v>
      </c>
      <c r="AG767" s="102" t="s">
        <v>40</v>
      </c>
      <c r="AH767" s="102" t="s">
        <v>40</v>
      </c>
      <c r="AI767" s="102" t="s">
        <v>40</v>
      </c>
      <c r="AJ767" s="102" t="s">
        <v>40</v>
      </c>
      <c r="AK767" s="102" t="s">
        <v>40</v>
      </c>
      <c r="AL767" s="102" t="s">
        <v>40</v>
      </c>
      <c r="AM767" s="102" t="s">
        <v>40</v>
      </c>
      <c r="AN767" s="102" t="s">
        <v>40</v>
      </c>
      <c r="AO767" s="102" t="s">
        <v>40</v>
      </c>
      <c r="AP767" s="102" t="s">
        <v>40</v>
      </c>
      <c r="AQ767" s="102" t="s">
        <v>40</v>
      </c>
      <c r="AR767" s="101"/>
    </row>
    <row r="768" spans="1:44" ht="21">
      <c r="A768" t="str">
        <f>VLOOKUP(Q768,'Rotas x Madrugada'!A:C,2,0)</f>
        <v>L</v>
      </c>
      <c r="B768" t="str">
        <f>VLOOKUP(Q768,'Rotas x Madrugada'!A:C,3,0)</f>
        <v>Não</v>
      </c>
      <c r="D768" s="19">
        <f t="shared" si="22"/>
        <v>46159</v>
      </c>
      <c r="E768" s="19">
        <f>IF(A768="RETIRA",Z768,VLOOKUP(Q768,'Rotas x Madrugada'!A:D,4,0))</f>
        <v>46149</v>
      </c>
      <c r="F768" s="19">
        <f>IF(A768="RETIRA",Z768,Z768+2)</f>
        <v>46159</v>
      </c>
      <c r="G768" s="19" t="str">
        <f>CONCATENATE(U768,"-",V768)</f>
        <v>LMLT08-PF</v>
      </c>
      <c r="H768" s="19" t="str">
        <f t="shared" ca="1" si="23"/>
        <v>URGENTE</v>
      </c>
      <c r="I768" s="46">
        <f ca="1">Z768-$B$1</f>
        <v>0</v>
      </c>
      <c r="J768" s="46">
        <f>VLOOKUP(G768,'D. Produção'!A:B,2,)</f>
        <v>4</v>
      </c>
      <c r="K768" s="87">
        <v>335619</v>
      </c>
      <c r="L768" s="88" t="s">
        <v>143</v>
      </c>
      <c r="M768" s="87">
        <v>3</v>
      </c>
      <c r="N768" s="87">
        <v>5453927</v>
      </c>
      <c r="O768" s="88" t="s">
        <v>35</v>
      </c>
      <c r="P768" s="88" t="s">
        <v>93</v>
      </c>
      <c r="Q768" s="88" t="s">
        <v>94</v>
      </c>
      <c r="R768" s="89">
        <v>1.4363999999999999</v>
      </c>
      <c r="S768" s="89">
        <v>28.728300000000001</v>
      </c>
      <c r="T768" s="87">
        <v>1</v>
      </c>
      <c r="U768" s="88" t="s">
        <v>263</v>
      </c>
      <c r="V768" s="88" t="s">
        <v>39</v>
      </c>
      <c r="W768" s="90">
        <v>731</v>
      </c>
      <c r="X768" s="90">
        <v>1965</v>
      </c>
      <c r="Y768" s="91">
        <v>46153.63176802083</v>
      </c>
      <c r="Z768" s="92">
        <v>46157</v>
      </c>
      <c r="AA768" s="93"/>
      <c r="AB768" s="93"/>
      <c r="AC768" s="93"/>
      <c r="AD768" s="94" t="s">
        <v>40</v>
      </c>
      <c r="AE768" s="94" t="s">
        <v>40</v>
      </c>
      <c r="AF768" s="94" t="s">
        <v>40</v>
      </c>
      <c r="AG768" s="94" t="s">
        <v>40</v>
      </c>
      <c r="AH768" s="94" t="s">
        <v>40</v>
      </c>
      <c r="AI768" s="94" t="s">
        <v>40</v>
      </c>
      <c r="AJ768" s="94" t="s">
        <v>40</v>
      </c>
      <c r="AK768" s="94" t="s">
        <v>40</v>
      </c>
      <c r="AL768" s="94" t="s">
        <v>40</v>
      </c>
      <c r="AM768" s="94" t="s">
        <v>40</v>
      </c>
      <c r="AN768" s="94" t="s">
        <v>40</v>
      </c>
      <c r="AO768" s="94" t="s">
        <v>40</v>
      </c>
      <c r="AP768" s="94" t="s">
        <v>40</v>
      </c>
      <c r="AQ768" s="94" t="s">
        <v>40</v>
      </c>
      <c r="AR768" s="93"/>
    </row>
    <row r="769" spans="1:44" ht="21">
      <c r="A769" t="str">
        <f>VLOOKUP(Q769,'Rotas x Madrugada'!A:C,2,0)</f>
        <v>L</v>
      </c>
      <c r="B769" t="str">
        <f>VLOOKUP(Q769,'Rotas x Madrugada'!A:C,3,0)</f>
        <v>Não</v>
      </c>
      <c r="D769" s="19">
        <f t="shared" si="22"/>
        <v>46159</v>
      </c>
      <c r="E769" s="19">
        <f>IF(A769="RETIRA",Z769,VLOOKUP(Q769,'Rotas x Madrugada'!A:D,4,0))</f>
        <v>46149</v>
      </c>
      <c r="F769" s="19">
        <f>IF(A769="RETIRA",Z769,Z769+2)</f>
        <v>46159</v>
      </c>
      <c r="G769" s="19" t="str">
        <f>CONCATENATE(U769,"-",V769)</f>
        <v>INC06-TF</v>
      </c>
      <c r="H769" s="19" t="str">
        <f t="shared" ca="1" si="23"/>
        <v>URGENTE</v>
      </c>
      <c r="I769" s="46">
        <f ca="1">Z769-$B$1</f>
        <v>0</v>
      </c>
      <c r="J769" s="46">
        <f>VLOOKUP(G769,'D. Produção'!A:B,2,)</f>
        <v>2</v>
      </c>
      <c r="K769" s="95">
        <v>335619</v>
      </c>
      <c r="L769" s="96" t="s">
        <v>132</v>
      </c>
      <c r="M769" s="95">
        <v>4</v>
      </c>
      <c r="N769" s="95">
        <v>5453928</v>
      </c>
      <c r="O769" s="96" t="s">
        <v>35</v>
      </c>
      <c r="P769" s="96" t="s">
        <v>93</v>
      </c>
      <c r="Q769" s="96" t="s">
        <v>94</v>
      </c>
      <c r="R769" s="97">
        <v>0.89549999999999996</v>
      </c>
      <c r="S769" s="97">
        <v>13.432</v>
      </c>
      <c r="T769" s="95">
        <v>1</v>
      </c>
      <c r="U769" s="96" t="s">
        <v>185</v>
      </c>
      <c r="V769" s="96" t="s">
        <v>96</v>
      </c>
      <c r="W769" s="98">
        <v>682</v>
      </c>
      <c r="X769" s="98">
        <v>1313</v>
      </c>
      <c r="Y769" s="99">
        <v>46153.63176802083</v>
      </c>
      <c r="Z769" s="100">
        <v>46157</v>
      </c>
      <c r="AA769" s="101"/>
      <c r="AB769" s="101"/>
      <c r="AC769" s="101"/>
      <c r="AD769" s="101"/>
      <c r="AE769" s="102" t="s">
        <v>40</v>
      </c>
      <c r="AF769" s="102" t="s">
        <v>40</v>
      </c>
      <c r="AG769" s="102" t="s">
        <v>40</v>
      </c>
      <c r="AH769" s="102" t="s">
        <v>40</v>
      </c>
      <c r="AI769" s="102" t="s">
        <v>40</v>
      </c>
      <c r="AJ769" s="102" t="s">
        <v>40</v>
      </c>
      <c r="AK769" s="102" t="s">
        <v>40</v>
      </c>
      <c r="AL769" s="101"/>
      <c r="AM769" s="101"/>
      <c r="AN769" s="102" t="s">
        <v>40</v>
      </c>
      <c r="AO769" s="102" t="s">
        <v>40</v>
      </c>
      <c r="AP769" s="102" t="s">
        <v>40</v>
      </c>
      <c r="AQ769" s="102" t="s">
        <v>40</v>
      </c>
      <c r="AR769" s="101"/>
    </row>
    <row r="770" spans="1:44" ht="21">
      <c r="A770" t="str">
        <f>VLOOKUP(Q770,'Rotas x Madrugada'!A:C,2,0)</f>
        <v>L</v>
      </c>
      <c r="B770" t="str">
        <f>VLOOKUP(Q770,'Rotas x Madrugada'!A:C,3,0)</f>
        <v>Não</v>
      </c>
      <c r="D770" s="19">
        <f t="shared" si="22"/>
        <v>46159</v>
      </c>
      <c r="E770" s="19">
        <f>IF(A770="RETIRA",Z770,VLOOKUP(Q770,'Rotas x Madrugada'!A:D,4,0))</f>
        <v>46149</v>
      </c>
      <c r="F770" s="19">
        <f>IF(A770="RETIRA",Z770,Z770+2)</f>
        <v>46159</v>
      </c>
      <c r="G770" s="19" t="str">
        <f>CONCATENATE(U770,"-",V770)</f>
        <v>INC06-TF</v>
      </c>
      <c r="H770" s="19" t="str">
        <f t="shared" ca="1" si="23"/>
        <v>URGENTE</v>
      </c>
      <c r="I770" s="46">
        <f ca="1">Z770-$B$1</f>
        <v>0</v>
      </c>
      <c r="J770" s="46">
        <f>VLOOKUP(G770,'D. Produção'!A:B,2,)</f>
        <v>2</v>
      </c>
      <c r="K770" s="87">
        <v>335619</v>
      </c>
      <c r="L770" s="88" t="s">
        <v>92</v>
      </c>
      <c r="M770" s="87">
        <v>5</v>
      </c>
      <c r="N770" s="87">
        <v>5453929</v>
      </c>
      <c r="O770" s="88" t="s">
        <v>35</v>
      </c>
      <c r="P770" s="88" t="s">
        <v>93</v>
      </c>
      <c r="Q770" s="88" t="s">
        <v>94</v>
      </c>
      <c r="R770" s="89">
        <v>0.89549999999999996</v>
      </c>
      <c r="S770" s="89">
        <v>13.432</v>
      </c>
      <c r="T770" s="87">
        <v>1</v>
      </c>
      <c r="U770" s="88" t="s">
        <v>185</v>
      </c>
      <c r="V770" s="88" t="s">
        <v>96</v>
      </c>
      <c r="W770" s="90">
        <v>682</v>
      </c>
      <c r="X770" s="90">
        <v>1313</v>
      </c>
      <c r="Y770" s="91">
        <v>46153.63176802083</v>
      </c>
      <c r="Z770" s="92">
        <v>46157</v>
      </c>
      <c r="AA770" s="93"/>
      <c r="AB770" s="93"/>
      <c r="AC770" s="93"/>
      <c r="AD770" s="93"/>
      <c r="AE770" s="94" t="s">
        <v>40</v>
      </c>
      <c r="AF770" s="94" t="s">
        <v>40</v>
      </c>
      <c r="AG770" s="94" t="s">
        <v>40</v>
      </c>
      <c r="AH770" s="94" t="s">
        <v>40</v>
      </c>
      <c r="AI770" s="94" t="s">
        <v>40</v>
      </c>
      <c r="AJ770" s="94" t="s">
        <v>40</v>
      </c>
      <c r="AK770" s="94" t="s">
        <v>40</v>
      </c>
      <c r="AL770" s="93"/>
      <c r="AM770" s="93"/>
      <c r="AN770" s="94" t="s">
        <v>40</v>
      </c>
      <c r="AO770" s="94" t="s">
        <v>40</v>
      </c>
      <c r="AP770" s="94" t="s">
        <v>40</v>
      </c>
      <c r="AQ770" s="94" t="s">
        <v>40</v>
      </c>
      <c r="AR770" s="93"/>
    </row>
    <row r="771" spans="1:44" ht="21">
      <c r="A771" t="str">
        <f>VLOOKUP(Q771,'Rotas x Madrugada'!A:C,2,0)</f>
        <v>L</v>
      </c>
      <c r="B771" t="str">
        <f>VLOOKUP(Q771,'Rotas x Madrugada'!A:C,3,0)</f>
        <v>Não</v>
      </c>
      <c r="D771" s="19">
        <f t="shared" si="22"/>
        <v>46159</v>
      </c>
      <c r="E771" s="19">
        <f>IF(A771="RETIRA",Z771,VLOOKUP(Q771,'Rotas x Madrugada'!A:D,4,0))</f>
        <v>46149</v>
      </c>
      <c r="F771" s="19">
        <f>IF(A771="RETIRA",Z771,Z771+2)</f>
        <v>46159</v>
      </c>
      <c r="G771" s="19" t="str">
        <f>CONCATENATE(U771,"-",V771)</f>
        <v>INC06-TF</v>
      </c>
      <c r="H771" s="19" t="str">
        <f t="shared" ca="1" si="23"/>
        <v>URGENTE</v>
      </c>
      <c r="I771" s="46">
        <f ca="1">Z771-$B$1</f>
        <v>0</v>
      </c>
      <c r="J771" s="46">
        <f>VLOOKUP(G771,'D. Produção'!A:B,2,)</f>
        <v>2</v>
      </c>
      <c r="K771" s="95">
        <v>335619</v>
      </c>
      <c r="L771" s="96" t="s">
        <v>97</v>
      </c>
      <c r="M771" s="95">
        <v>6</v>
      </c>
      <c r="N771" s="95">
        <v>5453930</v>
      </c>
      <c r="O771" s="96" t="s">
        <v>35</v>
      </c>
      <c r="P771" s="96" t="s">
        <v>93</v>
      </c>
      <c r="Q771" s="96" t="s">
        <v>94</v>
      </c>
      <c r="R771" s="97">
        <v>0.51259999999999994</v>
      </c>
      <c r="S771" s="97">
        <v>7.6889000000000003</v>
      </c>
      <c r="T771" s="95">
        <v>1</v>
      </c>
      <c r="U771" s="96" t="s">
        <v>185</v>
      </c>
      <c r="V771" s="96" t="s">
        <v>96</v>
      </c>
      <c r="W771" s="98">
        <v>543</v>
      </c>
      <c r="X771" s="98">
        <v>944</v>
      </c>
      <c r="Y771" s="99">
        <v>46153.63176802083</v>
      </c>
      <c r="Z771" s="100">
        <v>46157</v>
      </c>
      <c r="AA771" s="101"/>
      <c r="AB771" s="101"/>
      <c r="AC771" s="101"/>
      <c r="AD771" s="101"/>
      <c r="AE771" s="102" t="s">
        <v>40</v>
      </c>
      <c r="AF771" s="102" t="s">
        <v>40</v>
      </c>
      <c r="AG771" s="102" t="s">
        <v>40</v>
      </c>
      <c r="AH771" s="102" t="s">
        <v>40</v>
      </c>
      <c r="AI771" s="102" t="s">
        <v>40</v>
      </c>
      <c r="AJ771" s="102" t="s">
        <v>40</v>
      </c>
      <c r="AK771" s="102" t="s">
        <v>40</v>
      </c>
      <c r="AL771" s="101"/>
      <c r="AM771" s="101"/>
      <c r="AN771" s="102" t="s">
        <v>40</v>
      </c>
      <c r="AO771" s="102" t="s">
        <v>40</v>
      </c>
      <c r="AP771" s="102" t="s">
        <v>40</v>
      </c>
      <c r="AQ771" s="102" t="s">
        <v>40</v>
      </c>
      <c r="AR771" s="101"/>
    </row>
    <row r="772" spans="1:44" ht="21">
      <c r="A772" t="str">
        <f>VLOOKUP(Q772,'Rotas x Madrugada'!A:C,2,0)</f>
        <v>L</v>
      </c>
      <c r="B772" t="str">
        <f>VLOOKUP(Q772,'Rotas x Madrugada'!A:C,3,0)</f>
        <v>Não</v>
      </c>
      <c r="D772" s="19">
        <f t="shared" ref="D772:D835" si="24">IF(E772&gt;F772,E772,F772)</f>
        <v>46159</v>
      </c>
      <c r="E772" s="19">
        <f>IF(A772="RETIRA",Z772,VLOOKUP(Q772,'Rotas x Madrugada'!A:D,4,0))</f>
        <v>46149</v>
      </c>
      <c r="F772" s="19">
        <f>IF(A772="RETIRA",Z772,Z772+2)</f>
        <v>46159</v>
      </c>
      <c r="G772" s="19" t="str">
        <f>CONCATENATE(U772,"-",V772)</f>
        <v>INC06-TF</v>
      </c>
      <c r="H772" s="19" t="str">
        <f t="shared" ca="1" si="23"/>
        <v>URGENTE</v>
      </c>
      <c r="I772" s="46">
        <f ca="1">Z772-$B$1</f>
        <v>0</v>
      </c>
      <c r="J772" s="46">
        <f>VLOOKUP(G772,'D. Produção'!A:B,2,)</f>
        <v>2</v>
      </c>
      <c r="K772" s="87">
        <v>335619</v>
      </c>
      <c r="L772" s="88" t="s">
        <v>98</v>
      </c>
      <c r="M772" s="87">
        <v>7</v>
      </c>
      <c r="N772" s="87">
        <v>5453931</v>
      </c>
      <c r="O772" s="88" t="s">
        <v>35</v>
      </c>
      <c r="P772" s="88" t="s">
        <v>93</v>
      </c>
      <c r="Q772" s="88" t="s">
        <v>94</v>
      </c>
      <c r="R772" s="89">
        <v>0.59840000000000004</v>
      </c>
      <c r="S772" s="89">
        <v>8.9760000000000009</v>
      </c>
      <c r="T772" s="87">
        <v>1</v>
      </c>
      <c r="U772" s="88" t="s">
        <v>185</v>
      </c>
      <c r="V772" s="88" t="s">
        <v>96</v>
      </c>
      <c r="W772" s="90">
        <v>599</v>
      </c>
      <c r="X772" s="90">
        <v>999</v>
      </c>
      <c r="Y772" s="91">
        <v>46153.63176802083</v>
      </c>
      <c r="Z772" s="92">
        <v>46157</v>
      </c>
      <c r="AA772" s="93"/>
      <c r="AB772" s="93"/>
      <c r="AC772" s="93"/>
      <c r="AD772" s="93"/>
      <c r="AE772" s="94" t="s">
        <v>40</v>
      </c>
      <c r="AF772" s="94" t="s">
        <v>40</v>
      </c>
      <c r="AG772" s="94" t="s">
        <v>40</v>
      </c>
      <c r="AH772" s="94" t="s">
        <v>40</v>
      </c>
      <c r="AI772" s="94" t="s">
        <v>40</v>
      </c>
      <c r="AJ772" s="94" t="s">
        <v>40</v>
      </c>
      <c r="AK772" s="94" t="s">
        <v>40</v>
      </c>
      <c r="AL772" s="93"/>
      <c r="AM772" s="93"/>
      <c r="AN772" s="94" t="s">
        <v>40</v>
      </c>
      <c r="AO772" s="94" t="s">
        <v>40</v>
      </c>
      <c r="AP772" s="94" t="s">
        <v>40</v>
      </c>
      <c r="AQ772" s="94" t="s">
        <v>40</v>
      </c>
      <c r="AR772" s="93"/>
    </row>
    <row r="773" spans="1:44" ht="21">
      <c r="A773" t="str">
        <f>VLOOKUP(Q773,'Rotas x Madrugada'!A:C,2,0)</f>
        <v>L</v>
      </c>
      <c r="B773" t="str">
        <f>VLOOKUP(Q773,'Rotas x Madrugada'!A:C,3,0)</f>
        <v>Não</v>
      </c>
      <c r="D773" s="19">
        <f t="shared" si="24"/>
        <v>46159</v>
      </c>
      <c r="E773" s="19">
        <f>IF(A773="RETIRA",Z773,VLOOKUP(Q773,'Rotas x Madrugada'!A:D,4,0))</f>
        <v>46149</v>
      </c>
      <c r="F773" s="19">
        <f>IF(A773="RETIRA",Z773,Z773+2)</f>
        <v>46159</v>
      </c>
      <c r="G773" s="19" t="str">
        <f>CONCATENATE(U773,"-",V773)</f>
        <v>INC08-TF</v>
      </c>
      <c r="H773" s="19" t="str">
        <f t="shared" ref="H773:H836" ca="1" si="25">IF(I773&lt;-10,"PROBLEMA",IF(I773&lt;J773,"URGENTE",IF(I773=J773,"PRODUZIR","OK")))</f>
        <v>URGENTE</v>
      </c>
      <c r="I773" s="46">
        <f ca="1">Z773-$B$1</f>
        <v>0</v>
      </c>
      <c r="J773" s="46">
        <f>VLOOKUP(G773,'D. Produção'!A:B,2,)</f>
        <v>2</v>
      </c>
      <c r="K773" s="95">
        <v>335619</v>
      </c>
      <c r="L773" s="96" t="s">
        <v>99</v>
      </c>
      <c r="M773" s="95">
        <v>8</v>
      </c>
      <c r="N773" s="95">
        <v>5453932</v>
      </c>
      <c r="O773" s="96" t="s">
        <v>35</v>
      </c>
      <c r="P773" s="96" t="s">
        <v>93</v>
      </c>
      <c r="Q773" s="96" t="s">
        <v>94</v>
      </c>
      <c r="R773" s="97">
        <v>1.6888000000000001</v>
      </c>
      <c r="S773" s="97">
        <v>33.775700000000001</v>
      </c>
      <c r="T773" s="95">
        <v>1</v>
      </c>
      <c r="U773" s="96" t="s">
        <v>63</v>
      </c>
      <c r="V773" s="96" t="s">
        <v>96</v>
      </c>
      <c r="W773" s="98">
        <v>932</v>
      </c>
      <c r="X773" s="98">
        <v>1812</v>
      </c>
      <c r="Y773" s="99">
        <v>46153.63176802083</v>
      </c>
      <c r="Z773" s="100">
        <v>46157</v>
      </c>
      <c r="AA773" s="101"/>
      <c r="AB773" s="101"/>
      <c r="AC773" s="101"/>
      <c r="AD773" s="101"/>
      <c r="AE773" s="102" t="s">
        <v>40</v>
      </c>
      <c r="AF773" s="102" t="s">
        <v>40</v>
      </c>
      <c r="AG773" s="102" t="s">
        <v>40</v>
      </c>
      <c r="AH773" s="102" t="s">
        <v>40</v>
      </c>
      <c r="AI773" s="102" t="s">
        <v>40</v>
      </c>
      <c r="AJ773" s="102" t="s">
        <v>40</v>
      </c>
      <c r="AK773" s="102" t="s">
        <v>40</v>
      </c>
      <c r="AL773" s="101"/>
      <c r="AM773" s="101"/>
      <c r="AN773" s="102" t="s">
        <v>40</v>
      </c>
      <c r="AO773" s="102" t="s">
        <v>40</v>
      </c>
      <c r="AP773" s="102" t="s">
        <v>40</v>
      </c>
      <c r="AQ773" s="102" t="s">
        <v>40</v>
      </c>
      <c r="AR773" s="101"/>
    </row>
    <row r="774" spans="1:44" ht="21">
      <c r="A774" t="str">
        <f>VLOOKUP(Q774,'Rotas x Madrugada'!A:C,2,0)</f>
        <v>L</v>
      </c>
      <c r="B774" t="str">
        <f>VLOOKUP(Q774,'Rotas x Madrugada'!A:C,3,0)</f>
        <v>Não</v>
      </c>
      <c r="D774" s="19">
        <f t="shared" si="24"/>
        <v>46159</v>
      </c>
      <c r="E774" s="19">
        <f>IF(A774="RETIRA",Z774,VLOOKUP(Q774,'Rotas x Madrugada'!A:D,4,0))</f>
        <v>46149</v>
      </c>
      <c r="F774" s="19">
        <f>IF(A774="RETIRA",Z774,Z774+2)</f>
        <v>46159</v>
      </c>
      <c r="G774" s="19" t="str">
        <f>CONCATENATE(U774,"-",V774)</f>
        <v>INC08-TF</v>
      </c>
      <c r="H774" s="19" t="str">
        <f t="shared" ca="1" si="25"/>
        <v>URGENTE</v>
      </c>
      <c r="I774" s="46">
        <f ca="1">Z774-$B$1</f>
        <v>0</v>
      </c>
      <c r="J774" s="46">
        <f>VLOOKUP(G774,'D. Produção'!A:B,2,)</f>
        <v>2</v>
      </c>
      <c r="K774" s="87">
        <v>335619</v>
      </c>
      <c r="L774" s="88" t="s">
        <v>100</v>
      </c>
      <c r="M774" s="87">
        <v>9</v>
      </c>
      <c r="N774" s="87">
        <v>5453933</v>
      </c>
      <c r="O774" s="88" t="s">
        <v>35</v>
      </c>
      <c r="P774" s="88" t="s">
        <v>93</v>
      </c>
      <c r="Q774" s="88" t="s">
        <v>94</v>
      </c>
      <c r="R774" s="89">
        <v>1.6888000000000001</v>
      </c>
      <c r="S774" s="89">
        <v>33.775700000000001</v>
      </c>
      <c r="T774" s="87">
        <v>1</v>
      </c>
      <c r="U774" s="88" t="s">
        <v>63</v>
      </c>
      <c r="V774" s="88" t="s">
        <v>96</v>
      </c>
      <c r="W774" s="90">
        <v>932</v>
      </c>
      <c r="X774" s="90">
        <v>1812</v>
      </c>
      <c r="Y774" s="91">
        <v>46153.63176802083</v>
      </c>
      <c r="Z774" s="92">
        <v>46157</v>
      </c>
      <c r="AA774" s="93"/>
      <c r="AB774" s="93"/>
      <c r="AC774" s="93"/>
      <c r="AD774" s="93"/>
      <c r="AE774" s="94" t="s">
        <v>40</v>
      </c>
      <c r="AF774" s="94" t="s">
        <v>40</v>
      </c>
      <c r="AG774" s="94" t="s">
        <v>40</v>
      </c>
      <c r="AH774" s="94" t="s">
        <v>40</v>
      </c>
      <c r="AI774" s="94" t="s">
        <v>40</v>
      </c>
      <c r="AJ774" s="94" t="s">
        <v>40</v>
      </c>
      <c r="AK774" s="94" t="s">
        <v>40</v>
      </c>
      <c r="AL774" s="93"/>
      <c r="AM774" s="93"/>
      <c r="AN774" s="94" t="s">
        <v>40</v>
      </c>
      <c r="AO774" s="94" t="s">
        <v>40</v>
      </c>
      <c r="AP774" s="94" t="s">
        <v>40</v>
      </c>
      <c r="AQ774" s="94" t="s">
        <v>40</v>
      </c>
      <c r="AR774" s="93"/>
    </row>
    <row r="775" spans="1:44" ht="21">
      <c r="A775" t="str">
        <f>VLOOKUP(Q775,'Rotas x Madrugada'!A:C,2,0)</f>
        <v>L</v>
      </c>
      <c r="B775" t="str">
        <f>VLOOKUP(Q775,'Rotas x Madrugada'!A:C,3,0)</f>
        <v>Não</v>
      </c>
      <c r="D775" s="19">
        <f t="shared" si="24"/>
        <v>46159</v>
      </c>
      <c r="E775" s="19">
        <f>IF(A775="RETIRA",Z775,VLOOKUP(Q775,'Rotas x Madrugada'!A:D,4,0))</f>
        <v>46149</v>
      </c>
      <c r="F775" s="19">
        <f>IF(A775="RETIRA",Z775,Z775+2)</f>
        <v>46159</v>
      </c>
      <c r="G775" s="19" t="str">
        <f>CONCATENATE(U775,"-",V775)</f>
        <v>INC08-TF</v>
      </c>
      <c r="H775" s="19" t="str">
        <f t="shared" ca="1" si="25"/>
        <v>URGENTE</v>
      </c>
      <c r="I775" s="46">
        <f ca="1">Z775-$B$1</f>
        <v>0</v>
      </c>
      <c r="J775" s="46">
        <f>VLOOKUP(G775,'D. Produção'!A:B,2,)</f>
        <v>2</v>
      </c>
      <c r="K775" s="95">
        <v>335619</v>
      </c>
      <c r="L775" s="96" t="s">
        <v>101</v>
      </c>
      <c r="M775" s="95">
        <v>10</v>
      </c>
      <c r="N775" s="95">
        <v>5453934</v>
      </c>
      <c r="O775" s="96" t="s">
        <v>35</v>
      </c>
      <c r="P775" s="96" t="s">
        <v>93</v>
      </c>
      <c r="Q775" s="96" t="s">
        <v>94</v>
      </c>
      <c r="R775" s="97">
        <v>1.6429</v>
      </c>
      <c r="S775" s="97">
        <v>32.858800000000002</v>
      </c>
      <c r="T775" s="95">
        <v>1</v>
      </c>
      <c r="U775" s="96" t="s">
        <v>63</v>
      </c>
      <c r="V775" s="96" t="s">
        <v>96</v>
      </c>
      <c r="W775" s="98">
        <v>682</v>
      </c>
      <c r="X775" s="98">
        <v>2409</v>
      </c>
      <c r="Y775" s="99">
        <v>46153.63176802083</v>
      </c>
      <c r="Z775" s="100">
        <v>46157</v>
      </c>
      <c r="AA775" s="101"/>
      <c r="AB775" s="101"/>
      <c r="AC775" s="101"/>
      <c r="AD775" s="101"/>
      <c r="AE775" s="102" t="s">
        <v>40</v>
      </c>
      <c r="AF775" s="102" t="s">
        <v>40</v>
      </c>
      <c r="AG775" s="102" t="s">
        <v>40</v>
      </c>
      <c r="AH775" s="102" t="s">
        <v>40</v>
      </c>
      <c r="AI775" s="102" t="s">
        <v>40</v>
      </c>
      <c r="AJ775" s="102" t="s">
        <v>40</v>
      </c>
      <c r="AK775" s="102" t="s">
        <v>40</v>
      </c>
      <c r="AL775" s="101"/>
      <c r="AM775" s="101"/>
      <c r="AN775" s="102" t="s">
        <v>40</v>
      </c>
      <c r="AO775" s="102" t="s">
        <v>40</v>
      </c>
      <c r="AP775" s="102" t="s">
        <v>40</v>
      </c>
      <c r="AQ775" s="102" t="s">
        <v>40</v>
      </c>
      <c r="AR775" s="101"/>
    </row>
    <row r="776" spans="1:44" ht="21">
      <c r="A776" t="str">
        <f>VLOOKUP(Q776,'Rotas x Madrugada'!A:C,2,0)</f>
        <v>L</v>
      </c>
      <c r="B776" t="str">
        <f>VLOOKUP(Q776,'Rotas x Madrugada'!A:C,3,0)</f>
        <v>Não</v>
      </c>
      <c r="D776" s="19">
        <f t="shared" si="24"/>
        <v>46159</v>
      </c>
      <c r="E776" s="19">
        <f>IF(A776="RETIRA",Z776,VLOOKUP(Q776,'Rotas x Madrugada'!A:D,4,0))</f>
        <v>46149</v>
      </c>
      <c r="F776" s="19">
        <f>IF(A776="RETIRA",Z776,Z776+2)</f>
        <v>46159</v>
      </c>
      <c r="G776" s="19" t="str">
        <f>CONCATENATE(U776,"-",V776)</f>
        <v>INC08-TF</v>
      </c>
      <c r="H776" s="19" t="str">
        <f t="shared" ca="1" si="25"/>
        <v>URGENTE</v>
      </c>
      <c r="I776" s="46">
        <f ca="1">Z776-$B$1</f>
        <v>0</v>
      </c>
      <c r="J776" s="46">
        <f>VLOOKUP(G776,'D. Produção'!A:B,2,)</f>
        <v>2</v>
      </c>
      <c r="K776" s="87">
        <v>335619</v>
      </c>
      <c r="L776" s="88" t="s">
        <v>102</v>
      </c>
      <c r="M776" s="87">
        <v>11</v>
      </c>
      <c r="N776" s="87">
        <v>5453935</v>
      </c>
      <c r="O776" s="88" t="s">
        <v>35</v>
      </c>
      <c r="P776" s="88" t="s">
        <v>93</v>
      </c>
      <c r="Q776" s="88" t="s">
        <v>94</v>
      </c>
      <c r="R776" s="89">
        <v>1.6429</v>
      </c>
      <c r="S776" s="89">
        <v>32.858800000000002</v>
      </c>
      <c r="T776" s="87">
        <v>1</v>
      </c>
      <c r="U776" s="88" t="s">
        <v>63</v>
      </c>
      <c r="V776" s="88" t="s">
        <v>96</v>
      </c>
      <c r="W776" s="90">
        <v>682</v>
      </c>
      <c r="X776" s="90">
        <v>2409</v>
      </c>
      <c r="Y776" s="91">
        <v>46153.63176802083</v>
      </c>
      <c r="Z776" s="92">
        <v>46157</v>
      </c>
      <c r="AA776" s="93"/>
      <c r="AB776" s="93"/>
      <c r="AC776" s="93"/>
      <c r="AD776" s="93"/>
      <c r="AE776" s="94" t="s">
        <v>40</v>
      </c>
      <c r="AF776" s="94" t="s">
        <v>40</v>
      </c>
      <c r="AG776" s="94" t="s">
        <v>40</v>
      </c>
      <c r="AH776" s="94" t="s">
        <v>40</v>
      </c>
      <c r="AI776" s="94" t="s">
        <v>40</v>
      </c>
      <c r="AJ776" s="94" t="s">
        <v>40</v>
      </c>
      <c r="AK776" s="94" t="s">
        <v>40</v>
      </c>
      <c r="AL776" s="93"/>
      <c r="AM776" s="93"/>
      <c r="AN776" s="94" t="s">
        <v>40</v>
      </c>
      <c r="AO776" s="94" t="s">
        <v>40</v>
      </c>
      <c r="AP776" s="94" t="s">
        <v>40</v>
      </c>
      <c r="AQ776" s="94" t="s">
        <v>40</v>
      </c>
      <c r="AR776" s="93"/>
    </row>
    <row r="777" spans="1:44" ht="21">
      <c r="A777" t="str">
        <f>VLOOKUP(Q777,'Rotas x Madrugada'!A:C,2,0)</f>
        <v>L</v>
      </c>
      <c r="B777" t="str">
        <f>VLOOKUP(Q777,'Rotas x Madrugada'!A:C,3,0)</f>
        <v>Não</v>
      </c>
      <c r="D777" s="19">
        <f t="shared" si="24"/>
        <v>46159</v>
      </c>
      <c r="E777" s="19">
        <f>IF(A777="RETIRA",Z777,VLOOKUP(Q777,'Rotas x Madrugada'!A:D,4,0))</f>
        <v>46149</v>
      </c>
      <c r="F777" s="19">
        <f>IF(A777="RETIRA",Z777,Z777+2)</f>
        <v>46159</v>
      </c>
      <c r="G777" s="19" t="str">
        <f>CONCATENATE(U777,"-",V777)</f>
        <v>INC08-TF</v>
      </c>
      <c r="H777" s="19" t="str">
        <f t="shared" ca="1" si="25"/>
        <v>URGENTE</v>
      </c>
      <c r="I777" s="46">
        <f ca="1">Z777-$B$1</f>
        <v>0</v>
      </c>
      <c r="J777" s="46">
        <f>VLOOKUP(G777,'D. Produção'!A:B,2,)</f>
        <v>2</v>
      </c>
      <c r="K777" s="95">
        <v>335619</v>
      </c>
      <c r="L777" s="96" t="s">
        <v>103</v>
      </c>
      <c r="M777" s="95">
        <v>12</v>
      </c>
      <c r="N777" s="95">
        <v>5453936</v>
      </c>
      <c r="O777" s="96" t="s">
        <v>35</v>
      </c>
      <c r="P777" s="96" t="s">
        <v>93</v>
      </c>
      <c r="Q777" s="96" t="s">
        <v>94</v>
      </c>
      <c r="R777" s="97">
        <v>3.8321999999999998</v>
      </c>
      <c r="S777" s="97">
        <v>76.643799999999999</v>
      </c>
      <c r="T777" s="95">
        <v>1</v>
      </c>
      <c r="U777" s="96" t="s">
        <v>63</v>
      </c>
      <c r="V777" s="96" t="s">
        <v>96</v>
      </c>
      <c r="W777" s="98">
        <v>1316</v>
      </c>
      <c r="X777" s="98">
        <v>2912</v>
      </c>
      <c r="Y777" s="99">
        <v>46153.63176802083</v>
      </c>
      <c r="Z777" s="100">
        <v>46157</v>
      </c>
      <c r="AA777" s="101"/>
      <c r="AB777" s="101"/>
      <c r="AC777" s="101"/>
      <c r="AD777" s="101"/>
      <c r="AE777" s="102" t="s">
        <v>40</v>
      </c>
      <c r="AF777" s="102" t="s">
        <v>40</v>
      </c>
      <c r="AG777" s="102" t="s">
        <v>40</v>
      </c>
      <c r="AH777" s="102" t="s">
        <v>40</v>
      </c>
      <c r="AI777" s="102" t="s">
        <v>40</v>
      </c>
      <c r="AJ777" s="102" t="s">
        <v>40</v>
      </c>
      <c r="AK777" s="102" t="s">
        <v>40</v>
      </c>
      <c r="AL777" s="101"/>
      <c r="AM777" s="101"/>
      <c r="AN777" s="102" t="s">
        <v>40</v>
      </c>
      <c r="AO777" s="102" t="s">
        <v>40</v>
      </c>
      <c r="AP777" s="102" t="s">
        <v>40</v>
      </c>
      <c r="AQ777" s="102" t="s">
        <v>40</v>
      </c>
      <c r="AR777" s="101"/>
    </row>
    <row r="778" spans="1:44" ht="21">
      <c r="A778" t="str">
        <f>VLOOKUP(Q778,'Rotas x Madrugada'!A:C,2,0)</f>
        <v>L</v>
      </c>
      <c r="B778" t="str">
        <f>VLOOKUP(Q778,'Rotas x Madrugada'!A:C,3,0)</f>
        <v>Não</v>
      </c>
      <c r="D778" s="19">
        <f t="shared" si="24"/>
        <v>46159</v>
      </c>
      <c r="E778" s="19">
        <f>IF(A778="RETIRA",Z778,VLOOKUP(Q778,'Rotas x Madrugada'!A:D,4,0))</f>
        <v>46149</v>
      </c>
      <c r="F778" s="19">
        <f>IF(A778="RETIRA",Z778,Z778+2)</f>
        <v>46159</v>
      </c>
      <c r="G778" s="19" t="str">
        <f>CONCATENATE(U778,"-",V778)</f>
        <v>INC08-TF</v>
      </c>
      <c r="H778" s="19" t="str">
        <f t="shared" ca="1" si="25"/>
        <v>URGENTE</v>
      </c>
      <c r="I778" s="46">
        <f ca="1">Z778-$B$1</f>
        <v>0</v>
      </c>
      <c r="J778" s="46">
        <f>VLOOKUP(G778,'D. Produção'!A:B,2,)</f>
        <v>2</v>
      </c>
      <c r="K778" s="87">
        <v>335619</v>
      </c>
      <c r="L778" s="88" t="s">
        <v>104</v>
      </c>
      <c r="M778" s="87">
        <v>13</v>
      </c>
      <c r="N778" s="87">
        <v>5453937</v>
      </c>
      <c r="O778" s="88" t="s">
        <v>35</v>
      </c>
      <c r="P778" s="88" t="s">
        <v>93</v>
      </c>
      <c r="Q778" s="88" t="s">
        <v>94</v>
      </c>
      <c r="R778" s="89">
        <v>3.8321999999999998</v>
      </c>
      <c r="S778" s="89">
        <v>76.643799999999999</v>
      </c>
      <c r="T778" s="87">
        <v>1</v>
      </c>
      <c r="U778" s="88" t="s">
        <v>63</v>
      </c>
      <c r="V778" s="88" t="s">
        <v>96</v>
      </c>
      <c r="W778" s="90">
        <v>1316</v>
      </c>
      <c r="X778" s="90">
        <v>2912</v>
      </c>
      <c r="Y778" s="91">
        <v>46153.63176802083</v>
      </c>
      <c r="Z778" s="92">
        <v>46157</v>
      </c>
      <c r="AA778" s="93"/>
      <c r="AB778" s="93"/>
      <c r="AC778" s="93"/>
      <c r="AD778" s="93"/>
      <c r="AE778" s="94" t="s">
        <v>40</v>
      </c>
      <c r="AF778" s="94" t="s">
        <v>40</v>
      </c>
      <c r="AG778" s="94" t="s">
        <v>40</v>
      </c>
      <c r="AH778" s="94" t="s">
        <v>40</v>
      </c>
      <c r="AI778" s="94" t="s">
        <v>40</v>
      </c>
      <c r="AJ778" s="94" t="s">
        <v>40</v>
      </c>
      <c r="AK778" s="94" t="s">
        <v>40</v>
      </c>
      <c r="AL778" s="93"/>
      <c r="AM778" s="93"/>
      <c r="AN778" s="94" t="s">
        <v>40</v>
      </c>
      <c r="AO778" s="94" t="s">
        <v>40</v>
      </c>
      <c r="AP778" s="94" t="s">
        <v>40</v>
      </c>
      <c r="AQ778" s="94" t="s">
        <v>40</v>
      </c>
      <c r="AR778" s="93"/>
    </row>
    <row r="779" spans="1:44" ht="21">
      <c r="A779" t="str">
        <f>VLOOKUP(Q779,'Rotas x Madrugada'!A:C,2,0)</f>
        <v>L</v>
      </c>
      <c r="B779" t="str">
        <f>VLOOKUP(Q779,'Rotas x Madrugada'!A:C,3,0)</f>
        <v>Não</v>
      </c>
      <c r="D779" s="19">
        <f t="shared" si="24"/>
        <v>46159</v>
      </c>
      <c r="E779" s="19">
        <f>IF(A779="RETIRA",Z779,VLOOKUP(Q779,'Rotas x Madrugada'!A:D,4,0))</f>
        <v>46149</v>
      </c>
      <c r="F779" s="19">
        <f>IF(A779="RETIRA",Z779,Z779+2)</f>
        <v>46159</v>
      </c>
      <c r="G779" s="19" t="str">
        <f>CONCATENATE(U779,"-",V779)</f>
        <v>INC08-TF</v>
      </c>
      <c r="H779" s="19" t="str">
        <f t="shared" ca="1" si="25"/>
        <v>URGENTE</v>
      </c>
      <c r="I779" s="46">
        <f ca="1">Z779-$B$1</f>
        <v>0</v>
      </c>
      <c r="J779" s="46">
        <f>VLOOKUP(G779,'D. Produção'!A:B,2,)</f>
        <v>2</v>
      </c>
      <c r="K779" s="95">
        <v>335619</v>
      </c>
      <c r="L779" s="96" t="s">
        <v>105</v>
      </c>
      <c r="M779" s="95">
        <v>14</v>
      </c>
      <c r="N779" s="95">
        <v>5454229</v>
      </c>
      <c r="O779" s="96" t="s">
        <v>35</v>
      </c>
      <c r="P779" s="96" t="s">
        <v>93</v>
      </c>
      <c r="Q779" s="96" t="s">
        <v>94</v>
      </c>
      <c r="R779" s="97">
        <v>3.8321999999999998</v>
      </c>
      <c r="S779" s="97">
        <v>76.643799999999999</v>
      </c>
      <c r="T779" s="95">
        <v>1</v>
      </c>
      <c r="U779" s="96" t="s">
        <v>63</v>
      </c>
      <c r="V779" s="96" t="s">
        <v>96</v>
      </c>
      <c r="W779" s="98">
        <v>1316</v>
      </c>
      <c r="X779" s="98">
        <v>2912</v>
      </c>
      <c r="Y779" s="99">
        <v>46153.63176802083</v>
      </c>
      <c r="Z779" s="100">
        <v>46157</v>
      </c>
      <c r="AA779" s="101"/>
      <c r="AB779" s="101"/>
      <c r="AC779" s="101"/>
      <c r="AD779" s="101"/>
      <c r="AE779" s="102" t="s">
        <v>40</v>
      </c>
      <c r="AF779" s="102" t="s">
        <v>40</v>
      </c>
      <c r="AG779" s="102" t="s">
        <v>40</v>
      </c>
      <c r="AH779" s="102" t="s">
        <v>40</v>
      </c>
      <c r="AI779" s="102" t="s">
        <v>40</v>
      </c>
      <c r="AJ779" s="102" t="s">
        <v>40</v>
      </c>
      <c r="AK779" s="102" t="s">
        <v>40</v>
      </c>
      <c r="AL779" s="101"/>
      <c r="AM779" s="101"/>
      <c r="AN779" s="102" t="s">
        <v>40</v>
      </c>
      <c r="AO779" s="102" t="s">
        <v>40</v>
      </c>
      <c r="AP779" s="102" t="s">
        <v>40</v>
      </c>
      <c r="AQ779" s="102" t="s">
        <v>40</v>
      </c>
      <c r="AR779" s="101"/>
    </row>
    <row r="780" spans="1:44" ht="21">
      <c r="A780" t="str">
        <f>VLOOKUP(Q780,'Rotas x Madrugada'!A:C,2,0)</f>
        <v>L</v>
      </c>
      <c r="B780" t="str">
        <f>VLOOKUP(Q780,'Rotas x Madrugada'!A:C,3,0)</f>
        <v>Não</v>
      </c>
      <c r="D780" s="19">
        <f t="shared" si="24"/>
        <v>46159</v>
      </c>
      <c r="E780" s="19">
        <f>IF(A780="RETIRA",Z780,VLOOKUP(Q780,'Rotas x Madrugada'!A:D,4,0))</f>
        <v>46149</v>
      </c>
      <c r="F780" s="19">
        <f>IF(A780="RETIRA",Z780,Z780+2)</f>
        <v>46159</v>
      </c>
      <c r="G780" s="19" t="str">
        <f>CONCATENATE(U780,"-",V780)</f>
        <v>INC08-TF</v>
      </c>
      <c r="H780" s="19" t="str">
        <f t="shared" ca="1" si="25"/>
        <v>URGENTE</v>
      </c>
      <c r="I780" s="46">
        <f ca="1">Z780-$B$1</f>
        <v>0</v>
      </c>
      <c r="J780" s="46">
        <f>VLOOKUP(G780,'D. Produção'!A:B,2,)</f>
        <v>2</v>
      </c>
      <c r="K780" s="87">
        <v>335619</v>
      </c>
      <c r="L780" s="88" t="s">
        <v>106</v>
      </c>
      <c r="M780" s="87">
        <v>15</v>
      </c>
      <c r="N780" s="87">
        <v>5453938</v>
      </c>
      <c r="O780" s="88" t="s">
        <v>35</v>
      </c>
      <c r="P780" s="88" t="s">
        <v>93</v>
      </c>
      <c r="Q780" s="88" t="s">
        <v>94</v>
      </c>
      <c r="R780" s="89">
        <v>3.5788000000000002</v>
      </c>
      <c r="S780" s="89">
        <v>71.576999999999998</v>
      </c>
      <c r="T780" s="87">
        <v>1</v>
      </c>
      <c r="U780" s="88" t="s">
        <v>63</v>
      </c>
      <c r="V780" s="88" t="s">
        <v>96</v>
      </c>
      <c r="W780" s="90">
        <v>1229</v>
      </c>
      <c r="X780" s="90">
        <v>2912</v>
      </c>
      <c r="Y780" s="91">
        <v>46153.63176802083</v>
      </c>
      <c r="Z780" s="92">
        <v>46157</v>
      </c>
      <c r="AA780" s="93"/>
      <c r="AB780" s="93"/>
      <c r="AC780" s="93"/>
      <c r="AD780" s="93"/>
      <c r="AE780" s="94" t="s">
        <v>40</v>
      </c>
      <c r="AF780" s="94" t="s">
        <v>40</v>
      </c>
      <c r="AG780" s="94" t="s">
        <v>40</v>
      </c>
      <c r="AH780" s="94" t="s">
        <v>40</v>
      </c>
      <c r="AI780" s="94" t="s">
        <v>40</v>
      </c>
      <c r="AJ780" s="94" t="s">
        <v>40</v>
      </c>
      <c r="AK780" s="94" t="s">
        <v>40</v>
      </c>
      <c r="AL780" s="93"/>
      <c r="AM780" s="93"/>
      <c r="AN780" s="94" t="s">
        <v>40</v>
      </c>
      <c r="AO780" s="94" t="s">
        <v>40</v>
      </c>
      <c r="AP780" s="94" t="s">
        <v>40</v>
      </c>
      <c r="AQ780" s="94" t="s">
        <v>40</v>
      </c>
      <c r="AR780" s="93"/>
    </row>
    <row r="781" spans="1:44" ht="21">
      <c r="A781" t="str">
        <f>VLOOKUP(Q781,'Rotas x Madrugada'!A:C,2,0)</f>
        <v>L</v>
      </c>
      <c r="B781" t="str">
        <f>VLOOKUP(Q781,'Rotas x Madrugada'!A:C,3,0)</f>
        <v>Não</v>
      </c>
      <c r="D781" s="19">
        <f t="shared" si="24"/>
        <v>46159</v>
      </c>
      <c r="E781" s="19">
        <f>IF(A781="RETIRA",Z781,VLOOKUP(Q781,'Rotas x Madrugada'!A:D,4,0))</f>
        <v>46149</v>
      </c>
      <c r="F781" s="19">
        <f>IF(A781="RETIRA",Z781,Z781+2)</f>
        <v>46159</v>
      </c>
      <c r="G781" s="19" t="str">
        <f>CONCATENATE(U781,"-",V781)</f>
        <v>INC08-TF</v>
      </c>
      <c r="H781" s="19" t="str">
        <f t="shared" ca="1" si="25"/>
        <v>URGENTE</v>
      </c>
      <c r="I781" s="46">
        <f ca="1">Z781-$B$1</f>
        <v>0</v>
      </c>
      <c r="J781" s="46">
        <f>VLOOKUP(G781,'D. Produção'!A:B,2,)</f>
        <v>2</v>
      </c>
      <c r="K781" s="95">
        <v>335619</v>
      </c>
      <c r="L781" s="96" t="s">
        <v>107</v>
      </c>
      <c r="M781" s="95">
        <v>16</v>
      </c>
      <c r="N781" s="95">
        <v>5453939</v>
      </c>
      <c r="O781" s="96" t="s">
        <v>35</v>
      </c>
      <c r="P781" s="96" t="s">
        <v>93</v>
      </c>
      <c r="Q781" s="96" t="s">
        <v>94</v>
      </c>
      <c r="R781" s="97">
        <v>3.5788000000000002</v>
      </c>
      <c r="S781" s="97">
        <v>71.576999999999998</v>
      </c>
      <c r="T781" s="95">
        <v>1</v>
      </c>
      <c r="U781" s="96" t="s">
        <v>63</v>
      </c>
      <c r="V781" s="96" t="s">
        <v>96</v>
      </c>
      <c r="W781" s="98">
        <v>1229</v>
      </c>
      <c r="X781" s="98">
        <v>2912</v>
      </c>
      <c r="Y781" s="99">
        <v>46153.63176802083</v>
      </c>
      <c r="Z781" s="100">
        <v>46157</v>
      </c>
      <c r="AA781" s="101"/>
      <c r="AB781" s="101"/>
      <c r="AC781" s="101"/>
      <c r="AD781" s="101"/>
      <c r="AE781" s="102" t="s">
        <v>40</v>
      </c>
      <c r="AF781" s="102" t="s">
        <v>40</v>
      </c>
      <c r="AG781" s="102" t="s">
        <v>40</v>
      </c>
      <c r="AH781" s="102" t="s">
        <v>40</v>
      </c>
      <c r="AI781" s="102" t="s">
        <v>40</v>
      </c>
      <c r="AJ781" s="102" t="s">
        <v>40</v>
      </c>
      <c r="AK781" s="102" t="s">
        <v>40</v>
      </c>
      <c r="AL781" s="101"/>
      <c r="AM781" s="101"/>
      <c r="AN781" s="102" t="s">
        <v>40</v>
      </c>
      <c r="AO781" s="102" t="s">
        <v>40</v>
      </c>
      <c r="AP781" s="102" t="s">
        <v>40</v>
      </c>
      <c r="AQ781" s="102" t="s">
        <v>40</v>
      </c>
      <c r="AR781" s="101"/>
    </row>
    <row r="782" spans="1:44" ht="21">
      <c r="A782" t="str">
        <f>VLOOKUP(Q782,'Rotas x Madrugada'!A:C,2,0)</f>
        <v>L</v>
      </c>
      <c r="B782" t="str">
        <f>VLOOKUP(Q782,'Rotas x Madrugada'!A:C,3,0)</f>
        <v>Não</v>
      </c>
      <c r="D782" s="19">
        <f t="shared" si="24"/>
        <v>46159</v>
      </c>
      <c r="E782" s="19">
        <f>IF(A782="RETIRA",Z782,VLOOKUP(Q782,'Rotas x Madrugada'!A:D,4,0))</f>
        <v>46149</v>
      </c>
      <c r="F782" s="19">
        <f>IF(A782="RETIRA",Z782,Z782+2)</f>
        <v>46159</v>
      </c>
      <c r="G782" s="19" t="str">
        <f>CONCATENATE(U782,"-",V782)</f>
        <v>INC08-TF</v>
      </c>
      <c r="H782" s="19" t="str">
        <f t="shared" ca="1" si="25"/>
        <v>URGENTE</v>
      </c>
      <c r="I782" s="46">
        <f ca="1">Z782-$B$1</f>
        <v>0</v>
      </c>
      <c r="J782" s="46">
        <f>VLOOKUP(G782,'D. Produção'!A:B,2,)</f>
        <v>2</v>
      </c>
      <c r="K782" s="87">
        <v>335619</v>
      </c>
      <c r="L782" s="88" t="s">
        <v>108</v>
      </c>
      <c r="M782" s="87">
        <v>17</v>
      </c>
      <c r="N782" s="87">
        <v>5453940</v>
      </c>
      <c r="O782" s="88" t="s">
        <v>35</v>
      </c>
      <c r="P782" s="88" t="s">
        <v>93</v>
      </c>
      <c r="Q782" s="88" t="s">
        <v>94</v>
      </c>
      <c r="R782" s="89">
        <v>3.5788000000000002</v>
      </c>
      <c r="S782" s="89">
        <v>71.576999999999998</v>
      </c>
      <c r="T782" s="87">
        <v>1</v>
      </c>
      <c r="U782" s="88" t="s">
        <v>63</v>
      </c>
      <c r="V782" s="88" t="s">
        <v>96</v>
      </c>
      <c r="W782" s="90">
        <v>1229</v>
      </c>
      <c r="X782" s="90">
        <v>2912</v>
      </c>
      <c r="Y782" s="91">
        <v>46153.63176802083</v>
      </c>
      <c r="Z782" s="92">
        <v>46157</v>
      </c>
      <c r="AA782" s="93"/>
      <c r="AB782" s="93"/>
      <c r="AC782" s="93"/>
      <c r="AD782" s="93"/>
      <c r="AE782" s="94" t="s">
        <v>40</v>
      </c>
      <c r="AF782" s="94" t="s">
        <v>40</v>
      </c>
      <c r="AG782" s="94" t="s">
        <v>40</v>
      </c>
      <c r="AH782" s="94" t="s">
        <v>40</v>
      </c>
      <c r="AI782" s="94" t="s">
        <v>40</v>
      </c>
      <c r="AJ782" s="94" t="s">
        <v>40</v>
      </c>
      <c r="AK782" s="94" t="s">
        <v>40</v>
      </c>
      <c r="AL782" s="93"/>
      <c r="AM782" s="93"/>
      <c r="AN782" s="94" t="s">
        <v>40</v>
      </c>
      <c r="AO782" s="94" t="s">
        <v>40</v>
      </c>
      <c r="AP782" s="94" t="s">
        <v>40</v>
      </c>
      <c r="AQ782" s="94" t="s">
        <v>40</v>
      </c>
      <c r="AR782" s="93"/>
    </row>
    <row r="783" spans="1:44" ht="21">
      <c r="A783" t="str">
        <f>VLOOKUP(Q783,'Rotas x Madrugada'!A:C,2,0)</f>
        <v>L</v>
      </c>
      <c r="B783" t="str">
        <f>VLOOKUP(Q783,'Rotas x Madrugada'!A:C,3,0)</f>
        <v>Não</v>
      </c>
      <c r="D783" s="19">
        <f t="shared" si="24"/>
        <v>46159</v>
      </c>
      <c r="E783" s="19">
        <f>IF(A783="RETIRA",Z783,VLOOKUP(Q783,'Rotas x Madrugada'!A:D,4,0))</f>
        <v>46149</v>
      </c>
      <c r="F783" s="19">
        <f>IF(A783="RETIRA",Z783,Z783+2)</f>
        <v>46159</v>
      </c>
      <c r="G783" s="19" t="str">
        <f>CONCATENATE(U783,"-",V783)</f>
        <v>INC08-TF</v>
      </c>
      <c r="H783" s="19" t="str">
        <f t="shared" ca="1" si="25"/>
        <v>URGENTE</v>
      </c>
      <c r="I783" s="46">
        <f ca="1">Z783-$B$1</f>
        <v>0</v>
      </c>
      <c r="J783" s="46">
        <f>VLOOKUP(G783,'D. Produção'!A:B,2,)</f>
        <v>2</v>
      </c>
      <c r="K783" s="95">
        <v>335619</v>
      </c>
      <c r="L783" s="96" t="s">
        <v>109</v>
      </c>
      <c r="M783" s="95">
        <v>18</v>
      </c>
      <c r="N783" s="95">
        <v>5453941</v>
      </c>
      <c r="O783" s="96" t="s">
        <v>35</v>
      </c>
      <c r="P783" s="96" t="s">
        <v>93</v>
      </c>
      <c r="Q783" s="96" t="s">
        <v>94</v>
      </c>
      <c r="R783" s="97">
        <v>3.5788000000000002</v>
      </c>
      <c r="S783" s="97">
        <v>71.576999999999998</v>
      </c>
      <c r="T783" s="95">
        <v>1</v>
      </c>
      <c r="U783" s="96" t="s">
        <v>63</v>
      </c>
      <c r="V783" s="96" t="s">
        <v>96</v>
      </c>
      <c r="W783" s="98">
        <v>1229</v>
      </c>
      <c r="X783" s="98">
        <v>2912</v>
      </c>
      <c r="Y783" s="99">
        <v>46153.63176802083</v>
      </c>
      <c r="Z783" s="100">
        <v>46157</v>
      </c>
      <c r="AA783" s="101"/>
      <c r="AB783" s="101"/>
      <c r="AC783" s="101"/>
      <c r="AD783" s="101"/>
      <c r="AE783" s="102" t="s">
        <v>40</v>
      </c>
      <c r="AF783" s="102" t="s">
        <v>40</v>
      </c>
      <c r="AG783" s="102" t="s">
        <v>40</v>
      </c>
      <c r="AH783" s="102" t="s">
        <v>40</v>
      </c>
      <c r="AI783" s="102" t="s">
        <v>40</v>
      </c>
      <c r="AJ783" s="102" t="s">
        <v>40</v>
      </c>
      <c r="AK783" s="102" t="s">
        <v>40</v>
      </c>
      <c r="AL783" s="101"/>
      <c r="AM783" s="101"/>
      <c r="AN783" s="102" t="s">
        <v>40</v>
      </c>
      <c r="AO783" s="102" t="s">
        <v>40</v>
      </c>
      <c r="AP783" s="102" t="s">
        <v>40</v>
      </c>
      <c r="AQ783" s="102" t="s">
        <v>40</v>
      </c>
      <c r="AR783" s="101"/>
    </row>
    <row r="784" spans="1:44" ht="21">
      <c r="A784" t="str">
        <f>VLOOKUP(Q784,'Rotas x Madrugada'!A:C,2,0)</f>
        <v>L</v>
      </c>
      <c r="B784" t="str">
        <f>VLOOKUP(Q784,'Rotas x Madrugada'!A:C,3,0)</f>
        <v>Não</v>
      </c>
      <c r="D784" s="19">
        <f t="shared" si="24"/>
        <v>46159</v>
      </c>
      <c r="E784" s="19">
        <f>IF(A784="RETIRA",Z784,VLOOKUP(Q784,'Rotas x Madrugada'!A:D,4,0))</f>
        <v>46149</v>
      </c>
      <c r="F784" s="19">
        <f>IF(A784="RETIRA",Z784,Z784+2)</f>
        <v>46159</v>
      </c>
      <c r="G784" s="19" t="str">
        <f>CONCATENATE(U784,"-",V784)</f>
        <v>INC08-TF</v>
      </c>
      <c r="H784" s="19" t="str">
        <f t="shared" ca="1" si="25"/>
        <v>URGENTE</v>
      </c>
      <c r="I784" s="46">
        <f ca="1">Z784-$B$1</f>
        <v>0</v>
      </c>
      <c r="J784" s="46">
        <f>VLOOKUP(G784,'D. Produção'!A:B,2,)</f>
        <v>2</v>
      </c>
      <c r="K784" s="87">
        <v>335619</v>
      </c>
      <c r="L784" s="88" t="s">
        <v>110</v>
      </c>
      <c r="M784" s="87">
        <v>19</v>
      </c>
      <c r="N784" s="87">
        <v>5453942</v>
      </c>
      <c r="O784" s="88" t="s">
        <v>35</v>
      </c>
      <c r="P784" s="88" t="s">
        <v>93</v>
      </c>
      <c r="Q784" s="88" t="s">
        <v>94</v>
      </c>
      <c r="R784" s="89">
        <v>3.5575000000000001</v>
      </c>
      <c r="S784" s="89">
        <v>71.150300000000001</v>
      </c>
      <c r="T784" s="87">
        <v>1</v>
      </c>
      <c r="U784" s="88" t="s">
        <v>63</v>
      </c>
      <c r="V784" s="88" t="s">
        <v>96</v>
      </c>
      <c r="W784" s="90">
        <v>1228</v>
      </c>
      <c r="X784" s="90">
        <v>2897</v>
      </c>
      <c r="Y784" s="91">
        <v>46153.63176802083</v>
      </c>
      <c r="Z784" s="92">
        <v>46157</v>
      </c>
      <c r="AA784" s="93"/>
      <c r="AB784" s="93"/>
      <c r="AC784" s="93"/>
      <c r="AD784" s="93"/>
      <c r="AE784" s="94" t="s">
        <v>40</v>
      </c>
      <c r="AF784" s="94" t="s">
        <v>40</v>
      </c>
      <c r="AG784" s="94" t="s">
        <v>40</v>
      </c>
      <c r="AH784" s="94" t="s">
        <v>40</v>
      </c>
      <c r="AI784" s="94" t="s">
        <v>40</v>
      </c>
      <c r="AJ784" s="94" t="s">
        <v>40</v>
      </c>
      <c r="AK784" s="94" t="s">
        <v>40</v>
      </c>
      <c r="AL784" s="93"/>
      <c r="AM784" s="93"/>
      <c r="AN784" s="94" t="s">
        <v>40</v>
      </c>
      <c r="AO784" s="94" t="s">
        <v>40</v>
      </c>
      <c r="AP784" s="94" t="s">
        <v>40</v>
      </c>
      <c r="AQ784" s="94" t="s">
        <v>40</v>
      </c>
      <c r="AR784" s="93"/>
    </row>
    <row r="785" spans="1:44" ht="21">
      <c r="A785" t="str">
        <f>VLOOKUP(Q785,'Rotas x Madrugada'!A:C,2,0)</f>
        <v>L</v>
      </c>
      <c r="B785" t="str">
        <f>VLOOKUP(Q785,'Rotas x Madrugada'!A:C,3,0)</f>
        <v>Não</v>
      </c>
      <c r="D785" s="19">
        <f t="shared" si="24"/>
        <v>46159</v>
      </c>
      <c r="E785" s="19">
        <f>IF(A785="RETIRA",Z785,VLOOKUP(Q785,'Rotas x Madrugada'!A:D,4,0))</f>
        <v>46149</v>
      </c>
      <c r="F785" s="19">
        <f>IF(A785="RETIRA",Z785,Z785+2)</f>
        <v>46159</v>
      </c>
      <c r="G785" s="19" t="str">
        <f>CONCATENATE(U785,"-",V785)</f>
        <v>INC08-TF</v>
      </c>
      <c r="H785" s="19" t="str">
        <f t="shared" ca="1" si="25"/>
        <v>URGENTE</v>
      </c>
      <c r="I785" s="46">
        <f ca="1">Z785-$B$1</f>
        <v>0</v>
      </c>
      <c r="J785" s="46">
        <f>VLOOKUP(G785,'D. Produção'!A:B,2,)</f>
        <v>2</v>
      </c>
      <c r="K785" s="95">
        <v>335619</v>
      </c>
      <c r="L785" s="96" t="s">
        <v>111</v>
      </c>
      <c r="M785" s="95">
        <v>20</v>
      </c>
      <c r="N785" s="95">
        <v>5453943</v>
      </c>
      <c r="O785" s="96" t="s">
        <v>35</v>
      </c>
      <c r="P785" s="96" t="s">
        <v>93</v>
      </c>
      <c r="Q785" s="96" t="s">
        <v>94</v>
      </c>
      <c r="R785" s="97">
        <v>3.5575000000000001</v>
      </c>
      <c r="S785" s="97">
        <v>71.150300000000001</v>
      </c>
      <c r="T785" s="95">
        <v>1</v>
      </c>
      <c r="U785" s="96" t="s">
        <v>63</v>
      </c>
      <c r="V785" s="96" t="s">
        <v>96</v>
      </c>
      <c r="W785" s="98">
        <v>1228</v>
      </c>
      <c r="X785" s="98">
        <v>2897</v>
      </c>
      <c r="Y785" s="99">
        <v>46153.63176802083</v>
      </c>
      <c r="Z785" s="100">
        <v>46157</v>
      </c>
      <c r="AA785" s="101"/>
      <c r="AB785" s="101"/>
      <c r="AC785" s="101"/>
      <c r="AD785" s="101"/>
      <c r="AE785" s="102" t="s">
        <v>40</v>
      </c>
      <c r="AF785" s="102" t="s">
        <v>40</v>
      </c>
      <c r="AG785" s="102" t="s">
        <v>40</v>
      </c>
      <c r="AH785" s="102" t="s">
        <v>40</v>
      </c>
      <c r="AI785" s="102" t="s">
        <v>40</v>
      </c>
      <c r="AJ785" s="102" t="s">
        <v>40</v>
      </c>
      <c r="AK785" s="102" t="s">
        <v>40</v>
      </c>
      <c r="AL785" s="101"/>
      <c r="AM785" s="101"/>
      <c r="AN785" s="102" t="s">
        <v>40</v>
      </c>
      <c r="AO785" s="102" t="s">
        <v>40</v>
      </c>
      <c r="AP785" s="102" t="s">
        <v>40</v>
      </c>
      <c r="AQ785" s="102" t="s">
        <v>40</v>
      </c>
      <c r="AR785" s="101"/>
    </row>
    <row r="786" spans="1:44" ht="21">
      <c r="A786" t="str">
        <f>VLOOKUP(Q786,'Rotas x Madrugada'!A:C,2,0)</f>
        <v>L</v>
      </c>
      <c r="B786" t="str">
        <f>VLOOKUP(Q786,'Rotas x Madrugada'!A:C,3,0)</f>
        <v>Não</v>
      </c>
      <c r="D786" s="19">
        <f t="shared" si="24"/>
        <v>46159</v>
      </c>
      <c r="E786" s="19">
        <f>IF(A786="RETIRA",Z786,VLOOKUP(Q786,'Rotas x Madrugada'!A:D,4,0))</f>
        <v>46149</v>
      </c>
      <c r="F786" s="19">
        <f>IF(A786="RETIRA",Z786,Z786+2)</f>
        <v>46159</v>
      </c>
      <c r="G786" s="19" t="str">
        <f>CONCATENATE(U786,"-",V786)</f>
        <v>INC08-TF</v>
      </c>
      <c r="H786" s="19" t="str">
        <f t="shared" ca="1" si="25"/>
        <v>URGENTE</v>
      </c>
      <c r="I786" s="46">
        <f ca="1">Z786-$B$1</f>
        <v>0</v>
      </c>
      <c r="J786" s="46">
        <f>VLOOKUP(G786,'D. Produção'!A:B,2,)</f>
        <v>2</v>
      </c>
      <c r="K786" s="87">
        <v>335619</v>
      </c>
      <c r="L786" s="88" t="s">
        <v>112</v>
      </c>
      <c r="M786" s="87">
        <v>21</v>
      </c>
      <c r="N786" s="87">
        <v>5453944</v>
      </c>
      <c r="O786" s="88" t="s">
        <v>35</v>
      </c>
      <c r="P786" s="88" t="s">
        <v>93</v>
      </c>
      <c r="Q786" s="88" t="s">
        <v>94</v>
      </c>
      <c r="R786" s="89">
        <v>3.5575000000000001</v>
      </c>
      <c r="S786" s="89">
        <v>71.150300000000001</v>
      </c>
      <c r="T786" s="87">
        <v>1</v>
      </c>
      <c r="U786" s="88" t="s">
        <v>63</v>
      </c>
      <c r="V786" s="88" t="s">
        <v>96</v>
      </c>
      <c r="W786" s="90">
        <v>1228</v>
      </c>
      <c r="X786" s="90">
        <v>2897</v>
      </c>
      <c r="Y786" s="91">
        <v>46153.63176802083</v>
      </c>
      <c r="Z786" s="92">
        <v>46157</v>
      </c>
      <c r="AA786" s="93"/>
      <c r="AB786" s="93"/>
      <c r="AC786" s="93"/>
      <c r="AD786" s="93"/>
      <c r="AE786" s="94" t="s">
        <v>40</v>
      </c>
      <c r="AF786" s="94" t="s">
        <v>40</v>
      </c>
      <c r="AG786" s="94" t="s">
        <v>40</v>
      </c>
      <c r="AH786" s="94" t="s">
        <v>40</v>
      </c>
      <c r="AI786" s="94" t="s">
        <v>40</v>
      </c>
      <c r="AJ786" s="94" t="s">
        <v>40</v>
      </c>
      <c r="AK786" s="94" t="s">
        <v>40</v>
      </c>
      <c r="AL786" s="93"/>
      <c r="AM786" s="93"/>
      <c r="AN786" s="94" t="s">
        <v>40</v>
      </c>
      <c r="AO786" s="94" t="s">
        <v>40</v>
      </c>
      <c r="AP786" s="94" t="s">
        <v>40</v>
      </c>
      <c r="AQ786" s="94" t="s">
        <v>40</v>
      </c>
      <c r="AR786" s="93"/>
    </row>
    <row r="787" spans="1:44" ht="21">
      <c r="A787" t="str">
        <f>VLOOKUP(Q787,'Rotas x Madrugada'!A:C,2,0)</f>
        <v>L</v>
      </c>
      <c r="B787" t="str">
        <f>VLOOKUP(Q787,'Rotas x Madrugada'!A:C,3,0)</f>
        <v>Não</v>
      </c>
      <c r="D787" s="19">
        <f t="shared" si="24"/>
        <v>46159</v>
      </c>
      <c r="E787" s="19">
        <f>IF(A787="RETIRA",Z787,VLOOKUP(Q787,'Rotas x Madrugada'!A:D,4,0))</f>
        <v>46149</v>
      </c>
      <c r="F787" s="19">
        <f>IF(A787="RETIRA",Z787,Z787+2)</f>
        <v>46159</v>
      </c>
      <c r="G787" s="19" t="str">
        <f>CONCATENATE(U787,"-",V787)</f>
        <v>INC08-TF</v>
      </c>
      <c r="H787" s="19" t="str">
        <f t="shared" ca="1" si="25"/>
        <v>URGENTE</v>
      </c>
      <c r="I787" s="46">
        <f ca="1">Z787-$B$1</f>
        <v>0</v>
      </c>
      <c r="J787" s="46">
        <f>VLOOKUP(G787,'D. Produção'!A:B,2,)</f>
        <v>2</v>
      </c>
      <c r="K787" s="95">
        <v>335619</v>
      </c>
      <c r="L787" s="96" t="s">
        <v>113</v>
      </c>
      <c r="M787" s="95">
        <v>22</v>
      </c>
      <c r="N787" s="95">
        <v>5453945</v>
      </c>
      <c r="O787" s="96" t="s">
        <v>35</v>
      </c>
      <c r="P787" s="96" t="s">
        <v>93</v>
      </c>
      <c r="Q787" s="96" t="s">
        <v>94</v>
      </c>
      <c r="R787" s="97">
        <v>3.5575000000000001</v>
      </c>
      <c r="S787" s="97">
        <v>71.150300000000001</v>
      </c>
      <c r="T787" s="95">
        <v>1</v>
      </c>
      <c r="U787" s="96" t="s">
        <v>63</v>
      </c>
      <c r="V787" s="96" t="s">
        <v>96</v>
      </c>
      <c r="W787" s="98">
        <v>1228</v>
      </c>
      <c r="X787" s="98">
        <v>2897</v>
      </c>
      <c r="Y787" s="99">
        <v>46153.63176802083</v>
      </c>
      <c r="Z787" s="100">
        <v>46157</v>
      </c>
      <c r="AA787" s="101"/>
      <c r="AB787" s="101"/>
      <c r="AC787" s="101"/>
      <c r="AD787" s="101"/>
      <c r="AE787" s="102" t="s">
        <v>40</v>
      </c>
      <c r="AF787" s="102" t="s">
        <v>40</v>
      </c>
      <c r="AG787" s="102" t="s">
        <v>40</v>
      </c>
      <c r="AH787" s="102" t="s">
        <v>40</v>
      </c>
      <c r="AI787" s="102" t="s">
        <v>40</v>
      </c>
      <c r="AJ787" s="102" t="s">
        <v>40</v>
      </c>
      <c r="AK787" s="102" t="s">
        <v>40</v>
      </c>
      <c r="AL787" s="101"/>
      <c r="AM787" s="101"/>
      <c r="AN787" s="102" t="s">
        <v>40</v>
      </c>
      <c r="AO787" s="102" t="s">
        <v>40</v>
      </c>
      <c r="AP787" s="102" t="s">
        <v>40</v>
      </c>
      <c r="AQ787" s="102" t="s">
        <v>40</v>
      </c>
      <c r="AR787" s="101"/>
    </row>
    <row r="788" spans="1:44" ht="21">
      <c r="A788" t="str">
        <f>VLOOKUP(Q788,'Rotas x Madrugada'!A:C,2,0)</f>
        <v>L</v>
      </c>
      <c r="B788" t="str">
        <f>VLOOKUP(Q788,'Rotas x Madrugada'!A:C,3,0)</f>
        <v>Não</v>
      </c>
      <c r="D788" s="19">
        <f t="shared" si="24"/>
        <v>46159</v>
      </c>
      <c r="E788" s="19">
        <f>IF(A788="RETIRA",Z788,VLOOKUP(Q788,'Rotas x Madrugada'!A:D,4,0))</f>
        <v>46149</v>
      </c>
      <c r="F788" s="19">
        <f>IF(A788="RETIRA",Z788,Z788+2)</f>
        <v>46159</v>
      </c>
      <c r="G788" s="19" t="str">
        <f>CONCATENATE(U788,"-",V788)</f>
        <v>INC08-TF</v>
      </c>
      <c r="H788" s="19" t="str">
        <f t="shared" ca="1" si="25"/>
        <v>URGENTE</v>
      </c>
      <c r="I788" s="46">
        <f ca="1">Z788-$B$1</f>
        <v>0</v>
      </c>
      <c r="J788" s="46">
        <f>VLOOKUP(G788,'D. Produção'!A:B,2,)</f>
        <v>2</v>
      </c>
      <c r="K788" s="87">
        <v>335619</v>
      </c>
      <c r="L788" s="88" t="s">
        <v>114</v>
      </c>
      <c r="M788" s="87">
        <v>23</v>
      </c>
      <c r="N788" s="87">
        <v>5453946</v>
      </c>
      <c r="O788" s="88" t="s">
        <v>35</v>
      </c>
      <c r="P788" s="88" t="s">
        <v>93</v>
      </c>
      <c r="Q788" s="88" t="s">
        <v>94</v>
      </c>
      <c r="R788" s="89">
        <v>2.9740000000000002</v>
      </c>
      <c r="S788" s="89">
        <v>59.481000000000002</v>
      </c>
      <c r="T788" s="87">
        <v>1</v>
      </c>
      <c r="U788" s="88" t="s">
        <v>63</v>
      </c>
      <c r="V788" s="88" t="s">
        <v>96</v>
      </c>
      <c r="W788" s="90">
        <v>1232</v>
      </c>
      <c r="X788" s="90">
        <v>2414</v>
      </c>
      <c r="Y788" s="91">
        <v>46153.63176802083</v>
      </c>
      <c r="Z788" s="92">
        <v>46157</v>
      </c>
      <c r="AA788" s="93"/>
      <c r="AB788" s="93"/>
      <c r="AC788" s="93"/>
      <c r="AD788" s="93"/>
      <c r="AE788" s="94" t="s">
        <v>40</v>
      </c>
      <c r="AF788" s="94" t="s">
        <v>40</v>
      </c>
      <c r="AG788" s="94" t="s">
        <v>40</v>
      </c>
      <c r="AH788" s="94" t="s">
        <v>40</v>
      </c>
      <c r="AI788" s="94" t="s">
        <v>40</v>
      </c>
      <c r="AJ788" s="94" t="s">
        <v>40</v>
      </c>
      <c r="AK788" s="94" t="s">
        <v>40</v>
      </c>
      <c r="AL788" s="93"/>
      <c r="AM788" s="93"/>
      <c r="AN788" s="94" t="s">
        <v>40</v>
      </c>
      <c r="AO788" s="94" t="s">
        <v>40</v>
      </c>
      <c r="AP788" s="94" t="s">
        <v>40</v>
      </c>
      <c r="AQ788" s="94" t="s">
        <v>40</v>
      </c>
      <c r="AR788" s="93"/>
    </row>
    <row r="789" spans="1:44" ht="21">
      <c r="A789" t="str">
        <f>VLOOKUP(Q789,'Rotas x Madrugada'!A:C,2,0)</f>
        <v>L</v>
      </c>
      <c r="B789" t="str">
        <f>VLOOKUP(Q789,'Rotas x Madrugada'!A:C,3,0)</f>
        <v>Não</v>
      </c>
      <c r="D789" s="19">
        <f t="shared" si="24"/>
        <v>46159</v>
      </c>
      <c r="E789" s="19">
        <f>IF(A789="RETIRA",Z789,VLOOKUP(Q789,'Rotas x Madrugada'!A:D,4,0))</f>
        <v>46149</v>
      </c>
      <c r="F789" s="19">
        <f>IF(A789="RETIRA",Z789,Z789+2)</f>
        <v>46159</v>
      </c>
      <c r="G789" s="19" t="str">
        <f>CONCATENATE(U789,"-",V789)</f>
        <v>INC08-TF</v>
      </c>
      <c r="H789" s="19" t="str">
        <f t="shared" ca="1" si="25"/>
        <v>URGENTE</v>
      </c>
      <c r="I789" s="46">
        <f ca="1">Z789-$B$1</f>
        <v>0</v>
      </c>
      <c r="J789" s="46">
        <f>VLOOKUP(G789,'D. Produção'!A:B,2,)</f>
        <v>2</v>
      </c>
      <c r="K789" s="95">
        <v>335619</v>
      </c>
      <c r="L789" s="96" t="s">
        <v>115</v>
      </c>
      <c r="M789" s="95">
        <v>24</v>
      </c>
      <c r="N789" s="95">
        <v>5453947</v>
      </c>
      <c r="O789" s="96" t="s">
        <v>35</v>
      </c>
      <c r="P789" s="96" t="s">
        <v>93</v>
      </c>
      <c r="Q789" s="96" t="s">
        <v>94</v>
      </c>
      <c r="R789" s="97">
        <v>2.9740000000000002</v>
      </c>
      <c r="S789" s="97">
        <v>59.481000000000002</v>
      </c>
      <c r="T789" s="95">
        <v>1</v>
      </c>
      <c r="U789" s="96" t="s">
        <v>63</v>
      </c>
      <c r="V789" s="96" t="s">
        <v>96</v>
      </c>
      <c r="W789" s="98">
        <v>1232</v>
      </c>
      <c r="X789" s="98">
        <v>2414</v>
      </c>
      <c r="Y789" s="99">
        <v>46153.63176802083</v>
      </c>
      <c r="Z789" s="100">
        <v>46157</v>
      </c>
      <c r="AA789" s="101"/>
      <c r="AB789" s="101"/>
      <c r="AC789" s="101"/>
      <c r="AD789" s="101"/>
      <c r="AE789" s="102" t="s">
        <v>40</v>
      </c>
      <c r="AF789" s="102" t="s">
        <v>40</v>
      </c>
      <c r="AG789" s="102" t="s">
        <v>40</v>
      </c>
      <c r="AH789" s="102" t="s">
        <v>40</v>
      </c>
      <c r="AI789" s="102" t="s">
        <v>40</v>
      </c>
      <c r="AJ789" s="102" t="s">
        <v>40</v>
      </c>
      <c r="AK789" s="102" t="s">
        <v>40</v>
      </c>
      <c r="AL789" s="101"/>
      <c r="AM789" s="101"/>
      <c r="AN789" s="102" t="s">
        <v>40</v>
      </c>
      <c r="AO789" s="102" t="s">
        <v>40</v>
      </c>
      <c r="AP789" s="102" t="s">
        <v>40</v>
      </c>
      <c r="AQ789" s="102" t="s">
        <v>40</v>
      </c>
      <c r="AR789" s="101"/>
    </row>
    <row r="790" spans="1:44" ht="21">
      <c r="A790" t="str">
        <f>VLOOKUP(Q790,'Rotas x Madrugada'!A:C,2,0)</f>
        <v>L</v>
      </c>
      <c r="B790" t="str">
        <f>VLOOKUP(Q790,'Rotas x Madrugada'!A:C,3,0)</f>
        <v>Não</v>
      </c>
      <c r="D790" s="19">
        <f t="shared" si="24"/>
        <v>46159</v>
      </c>
      <c r="E790" s="19">
        <f>IF(A790="RETIRA",Z790,VLOOKUP(Q790,'Rotas x Madrugada'!A:D,4,0))</f>
        <v>46149</v>
      </c>
      <c r="F790" s="19">
        <f>IF(A790="RETIRA",Z790,Z790+2)</f>
        <v>46159</v>
      </c>
      <c r="G790" s="19" t="str">
        <f>CONCATENATE(U790,"-",V790)</f>
        <v>INC08-TF</v>
      </c>
      <c r="H790" s="19" t="str">
        <f t="shared" ca="1" si="25"/>
        <v>URGENTE</v>
      </c>
      <c r="I790" s="46">
        <f ca="1">Z790-$B$1</f>
        <v>0</v>
      </c>
      <c r="J790" s="46">
        <f>VLOOKUP(G790,'D. Produção'!A:B,2,)</f>
        <v>2</v>
      </c>
      <c r="K790" s="87">
        <v>335619</v>
      </c>
      <c r="L790" s="88" t="s">
        <v>183</v>
      </c>
      <c r="M790" s="87">
        <v>25</v>
      </c>
      <c r="N790" s="87">
        <v>5453948</v>
      </c>
      <c r="O790" s="88" t="s">
        <v>35</v>
      </c>
      <c r="P790" s="88" t="s">
        <v>93</v>
      </c>
      <c r="Q790" s="88" t="s">
        <v>94</v>
      </c>
      <c r="R790" s="89">
        <v>2.2581000000000002</v>
      </c>
      <c r="S790" s="89">
        <v>45.162999999999997</v>
      </c>
      <c r="T790" s="87">
        <v>1</v>
      </c>
      <c r="U790" s="88" t="s">
        <v>63</v>
      </c>
      <c r="V790" s="88" t="s">
        <v>96</v>
      </c>
      <c r="W790" s="90">
        <v>950</v>
      </c>
      <c r="X790" s="90">
        <v>2377</v>
      </c>
      <c r="Y790" s="91">
        <v>46153.63176802083</v>
      </c>
      <c r="Z790" s="92">
        <v>46157</v>
      </c>
      <c r="AA790" s="93"/>
      <c r="AB790" s="93"/>
      <c r="AC790" s="93"/>
      <c r="AD790" s="93"/>
      <c r="AE790" s="94" t="s">
        <v>40</v>
      </c>
      <c r="AF790" s="94" t="s">
        <v>40</v>
      </c>
      <c r="AG790" s="94" t="s">
        <v>40</v>
      </c>
      <c r="AH790" s="94" t="s">
        <v>40</v>
      </c>
      <c r="AI790" s="94" t="s">
        <v>40</v>
      </c>
      <c r="AJ790" s="94" t="s">
        <v>40</v>
      </c>
      <c r="AK790" s="94" t="s">
        <v>40</v>
      </c>
      <c r="AL790" s="93"/>
      <c r="AM790" s="93"/>
      <c r="AN790" s="94" t="s">
        <v>40</v>
      </c>
      <c r="AO790" s="94" t="s">
        <v>40</v>
      </c>
      <c r="AP790" s="94" t="s">
        <v>40</v>
      </c>
      <c r="AQ790" s="94" t="s">
        <v>40</v>
      </c>
      <c r="AR790" s="93"/>
    </row>
    <row r="791" spans="1:44" ht="21">
      <c r="A791" t="str">
        <f>VLOOKUP(Q791,'Rotas x Madrugada'!A:C,2,0)</f>
        <v>L</v>
      </c>
      <c r="B791" t="str">
        <f>VLOOKUP(Q791,'Rotas x Madrugada'!A:C,3,0)</f>
        <v>Não</v>
      </c>
      <c r="D791" s="19">
        <f t="shared" si="24"/>
        <v>46159</v>
      </c>
      <c r="E791" s="19">
        <f>IF(A791="RETIRA",Z791,VLOOKUP(Q791,'Rotas x Madrugada'!A:D,4,0))</f>
        <v>46149</v>
      </c>
      <c r="F791" s="19">
        <f>IF(A791="RETIRA",Z791,Z791+2)</f>
        <v>46159</v>
      </c>
      <c r="G791" s="19" t="str">
        <f>CONCATENATE(U791,"-",V791)</f>
        <v>INC08-TF</v>
      </c>
      <c r="H791" s="19" t="str">
        <f t="shared" ca="1" si="25"/>
        <v>URGENTE</v>
      </c>
      <c r="I791" s="46">
        <f ca="1">Z791-$B$1</f>
        <v>0</v>
      </c>
      <c r="J791" s="46">
        <f>VLOOKUP(G791,'D. Produção'!A:B,2,)</f>
        <v>2</v>
      </c>
      <c r="K791" s="95">
        <v>335619</v>
      </c>
      <c r="L791" s="96" t="s">
        <v>184</v>
      </c>
      <c r="M791" s="95">
        <v>26</v>
      </c>
      <c r="N791" s="95">
        <v>5453949</v>
      </c>
      <c r="O791" s="96" t="s">
        <v>35</v>
      </c>
      <c r="P791" s="96" t="s">
        <v>93</v>
      </c>
      <c r="Q791" s="96" t="s">
        <v>94</v>
      </c>
      <c r="R791" s="97">
        <v>2.2581000000000002</v>
      </c>
      <c r="S791" s="97">
        <v>45.162999999999997</v>
      </c>
      <c r="T791" s="95">
        <v>1</v>
      </c>
      <c r="U791" s="96" t="s">
        <v>63</v>
      </c>
      <c r="V791" s="96" t="s">
        <v>96</v>
      </c>
      <c r="W791" s="98">
        <v>950</v>
      </c>
      <c r="X791" s="98">
        <v>2377</v>
      </c>
      <c r="Y791" s="99">
        <v>46153.63176802083</v>
      </c>
      <c r="Z791" s="100">
        <v>46157</v>
      </c>
      <c r="AA791" s="101"/>
      <c r="AB791" s="101"/>
      <c r="AC791" s="101"/>
      <c r="AD791" s="101"/>
      <c r="AE791" s="102" t="s">
        <v>40</v>
      </c>
      <c r="AF791" s="102" t="s">
        <v>40</v>
      </c>
      <c r="AG791" s="102" t="s">
        <v>40</v>
      </c>
      <c r="AH791" s="102" t="s">
        <v>40</v>
      </c>
      <c r="AI791" s="102" t="s">
        <v>40</v>
      </c>
      <c r="AJ791" s="102" t="s">
        <v>40</v>
      </c>
      <c r="AK791" s="102" t="s">
        <v>40</v>
      </c>
      <c r="AL791" s="101"/>
      <c r="AM791" s="101"/>
      <c r="AN791" s="102" t="s">
        <v>40</v>
      </c>
      <c r="AO791" s="102" t="s">
        <v>40</v>
      </c>
      <c r="AP791" s="102" t="s">
        <v>40</v>
      </c>
      <c r="AQ791" s="102" t="s">
        <v>40</v>
      </c>
      <c r="AR791" s="101"/>
    </row>
    <row r="792" spans="1:44" ht="21">
      <c r="A792" t="str">
        <f>VLOOKUP(Q792,'Rotas x Madrugada'!A:C,2,0)</f>
        <v>L</v>
      </c>
      <c r="B792" t="str">
        <f>VLOOKUP(Q792,'Rotas x Madrugada'!A:C,3,0)</f>
        <v>Não</v>
      </c>
      <c r="D792" s="19">
        <f t="shared" si="24"/>
        <v>46159</v>
      </c>
      <c r="E792" s="19">
        <f>IF(A792="RETIRA",Z792,VLOOKUP(Q792,'Rotas x Madrugada'!A:D,4,0))</f>
        <v>46149</v>
      </c>
      <c r="F792" s="19">
        <f>IF(A792="RETIRA",Z792,Z792+2)</f>
        <v>46159</v>
      </c>
      <c r="G792" s="19" t="str">
        <f>CONCATENATE(U792,"-",V792)</f>
        <v>INC08-TF</v>
      </c>
      <c r="H792" s="19" t="str">
        <f t="shared" ca="1" si="25"/>
        <v>URGENTE</v>
      </c>
      <c r="I792" s="46">
        <f ca="1">Z792-$B$1</f>
        <v>0</v>
      </c>
      <c r="J792" s="46">
        <f>VLOOKUP(G792,'D. Produção'!A:B,2,)</f>
        <v>2</v>
      </c>
      <c r="K792" s="87">
        <v>335619</v>
      </c>
      <c r="L792" s="88" t="s">
        <v>162</v>
      </c>
      <c r="M792" s="87">
        <v>27</v>
      </c>
      <c r="N792" s="87">
        <v>5453950</v>
      </c>
      <c r="O792" s="88" t="s">
        <v>35</v>
      </c>
      <c r="P792" s="88" t="s">
        <v>93</v>
      </c>
      <c r="Q792" s="88" t="s">
        <v>94</v>
      </c>
      <c r="R792" s="89">
        <v>3.1436000000000002</v>
      </c>
      <c r="S792" s="89">
        <v>62.872700000000002</v>
      </c>
      <c r="T792" s="87">
        <v>1</v>
      </c>
      <c r="U792" s="88" t="s">
        <v>63</v>
      </c>
      <c r="V792" s="88" t="s">
        <v>96</v>
      </c>
      <c r="W792" s="90">
        <v>1066</v>
      </c>
      <c r="X792" s="90">
        <v>2949</v>
      </c>
      <c r="Y792" s="91">
        <v>46153.63176802083</v>
      </c>
      <c r="Z792" s="92">
        <v>46157</v>
      </c>
      <c r="AA792" s="93"/>
      <c r="AB792" s="93"/>
      <c r="AC792" s="93"/>
      <c r="AD792" s="93"/>
      <c r="AE792" s="94" t="s">
        <v>40</v>
      </c>
      <c r="AF792" s="94" t="s">
        <v>40</v>
      </c>
      <c r="AG792" s="94" t="s">
        <v>40</v>
      </c>
      <c r="AH792" s="94" t="s">
        <v>40</v>
      </c>
      <c r="AI792" s="94" t="s">
        <v>40</v>
      </c>
      <c r="AJ792" s="94" t="s">
        <v>40</v>
      </c>
      <c r="AK792" s="94" t="s">
        <v>40</v>
      </c>
      <c r="AL792" s="93"/>
      <c r="AM792" s="93"/>
      <c r="AN792" s="94" t="s">
        <v>40</v>
      </c>
      <c r="AO792" s="94" t="s">
        <v>40</v>
      </c>
      <c r="AP792" s="94" t="s">
        <v>40</v>
      </c>
      <c r="AQ792" s="94" t="s">
        <v>40</v>
      </c>
      <c r="AR792" s="93"/>
    </row>
    <row r="793" spans="1:44" ht="21">
      <c r="A793" t="str">
        <f>VLOOKUP(Q793,'Rotas x Madrugada'!A:C,2,0)</f>
        <v>L</v>
      </c>
      <c r="B793" t="str">
        <f>VLOOKUP(Q793,'Rotas x Madrugada'!A:C,3,0)</f>
        <v>Não</v>
      </c>
      <c r="D793" s="19">
        <f t="shared" si="24"/>
        <v>46159</v>
      </c>
      <c r="E793" s="19">
        <f>IF(A793="RETIRA",Z793,VLOOKUP(Q793,'Rotas x Madrugada'!A:D,4,0))</f>
        <v>46149</v>
      </c>
      <c r="F793" s="19">
        <f>IF(A793="RETIRA",Z793,Z793+2)</f>
        <v>46159</v>
      </c>
      <c r="G793" s="19" t="str">
        <f>CONCATENATE(U793,"-",V793)</f>
        <v>INC08-TF</v>
      </c>
      <c r="H793" s="19" t="str">
        <f t="shared" ca="1" si="25"/>
        <v>URGENTE</v>
      </c>
      <c r="I793" s="46">
        <f ca="1">Z793-$B$1</f>
        <v>0</v>
      </c>
      <c r="J793" s="46">
        <f>VLOOKUP(G793,'D. Produção'!A:B,2,)</f>
        <v>2</v>
      </c>
      <c r="K793" s="95">
        <v>335619</v>
      </c>
      <c r="L793" s="96" t="s">
        <v>164</v>
      </c>
      <c r="M793" s="95">
        <v>28</v>
      </c>
      <c r="N793" s="95">
        <v>5453951</v>
      </c>
      <c r="O793" s="96" t="s">
        <v>35</v>
      </c>
      <c r="P793" s="96" t="s">
        <v>93</v>
      </c>
      <c r="Q793" s="96" t="s">
        <v>94</v>
      </c>
      <c r="R793" s="97">
        <v>3.1436000000000002</v>
      </c>
      <c r="S793" s="97">
        <v>62.872700000000002</v>
      </c>
      <c r="T793" s="95">
        <v>1</v>
      </c>
      <c r="U793" s="96" t="s">
        <v>63</v>
      </c>
      <c r="V793" s="96" t="s">
        <v>96</v>
      </c>
      <c r="W793" s="98">
        <v>1066</v>
      </c>
      <c r="X793" s="98">
        <v>2949</v>
      </c>
      <c r="Y793" s="99">
        <v>46153.63176802083</v>
      </c>
      <c r="Z793" s="100">
        <v>46157</v>
      </c>
      <c r="AA793" s="101"/>
      <c r="AB793" s="101"/>
      <c r="AC793" s="101"/>
      <c r="AD793" s="101"/>
      <c r="AE793" s="102" t="s">
        <v>40</v>
      </c>
      <c r="AF793" s="102" t="s">
        <v>40</v>
      </c>
      <c r="AG793" s="102" t="s">
        <v>40</v>
      </c>
      <c r="AH793" s="102" t="s">
        <v>40</v>
      </c>
      <c r="AI793" s="102" t="s">
        <v>40</v>
      </c>
      <c r="AJ793" s="102" t="s">
        <v>40</v>
      </c>
      <c r="AK793" s="102" t="s">
        <v>40</v>
      </c>
      <c r="AL793" s="101"/>
      <c r="AM793" s="101"/>
      <c r="AN793" s="102" t="s">
        <v>40</v>
      </c>
      <c r="AO793" s="102" t="s">
        <v>40</v>
      </c>
      <c r="AP793" s="102" t="s">
        <v>40</v>
      </c>
      <c r="AQ793" s="102" t="s">
        <v>40</v>
      </c>
      <c r="AR793" s="101"/>
    </row>
    <row r="794" spans="1:44" ht="42">
      <c r="A794" t="str">
        <f>VLOOKUP(Q794,'Rotas x Madrugada'!A:C,2,0)</f>
        <v>NA</v>
      </c>
      <c r="B794" t="str">
        <f>VLOOKUP(Q794,'Rotas x Madrugada'!A:C,3,0)</f>
        <v>Não</v>
      </c>
      <c r="D794" s="19">
        <f t="shared" si="24"/>
        <v>46159</v>
      </c>
      <c r="E794" s="19">
        <f>IF(A794="RETIRA",Z794,VLOOKUP(Q794,'Rotas x Madrugada'!A:D,4,0))</f>
        <v>46146</v>
      </c>
      <c r="F794" s="19">
        <f>IF(A794="RETIRA",Z794,Z794+2)</f>
        <v>46159</v>
      </c>
      <c r="G794" s="19" t="str">
        <f>CONCATENATE(U794,"-",V794)</f>
        <v>INC08-TE16</v>
      </c>
      <c r="H794" s="19" t="str">
        <f t="shared" ca="1" si="25"/>
        <v>URGENTE</v>
      </c>
      <c r="I794" s="46">
        <f ca="1">Z794-$B$1</f>
        <v>0</v>
      </c>
      <c r="J794" s="46">
        <f>VLOOKUP(G794,'D. Produção'!A:B,2,)</f>
        <v>2</v>
      </c>
      <c r="K794" s="87">
        <v>335672</v>
      </c>
      <c r="L794" s="88" t="s">
        <v>78</v>
      </c>
      <c r="M794" s="87">
        <v>1</v>
      </c>
      <c r="N794" s="87">
        <v>5454276</v>
      </c>
      <c r="O794" s="88" t="s">
        <v>35</v>
      </c>
      <c r="P794" s="88" t="s">
        <v>559</v>
      </c>
      <c r="Q794" s="88" t="s">
        <v>142</v>
      </c>
      <c r="R794" s="89">
        <v>1.8051999999999999</v>
      </c>
      <c r="S794" s="89">
        <v>36.104999999999997</v>
      </c>
      <c r="T794" s="87">
        <v>1</v>
      </c>
      <c r="U794" s="88" t="s">
        <v>63</v>
      </c>
      <c r="V794" s="88" t="s">
        <v>123</v>
      </c>
      <c r="W794" s="90">
        <v>870</v>
      </c>
      <c r="X794" s="90">
        <v>2075</v>
      </c>
      <c r="Y794" s="91">
        <v>46153.977240081018</v>
      </c>
      <c r="Z794" s="92">
        <v>46157</v>
      </c>
      <c r="AA794" s="93"/>
      <c r="AB794" s="93"/>
      <c r="AC794" s="93"/>
      <c r="AD794" s="93"/>
      <c r="AE794" s="93"/>
      <c r="AF794" s="93"/>
      <c r="AG794" s="93"/>
      <c r="AH794" s="93"/>
      <c r="AI794" s="94" t="s">
        <v>40</v>
      </c>
      <c r="AJ794" s="94" t="s">
        <v>40</v>
      </c>
      <c r="AK794" s="94" t="s">
        <v>40</v>
      </c>
      <c r="AL794" s="93"/>
      <c r="AM794" s="93"/>
      <c r="AN794" s="94" t="s">
        <v>40</v>
      </c>
      <c r="AO794" s="94" t="s">
        <v>40</v>
      </c>
      <c r="AP794" s="94" t="s">
        <v>40</v>
      </c>
      <c r="AQ794" s="94" t="s">
        <v>40</v>
      </c>
      <c r="AR794" s="93"/>
    </row>
    <row r="795" spans="1:44" ht="21">
      <c r="A795" t="str">
        <f>VLOOKUP(Q795,'Rotas x Madrugada'!A:C,2,0)</f>
        <v>NA</v>
      </c>
      <c r="B795" t="str">
        <f>VLOOKUP(Q795,'Rotas x Madrugada'!A:C,3,0)</f>
        <v>Não</v>
      </c>
      <c r="D795" s="19">
        <f t="shared" si="24"/>
        <v>46159</v>
      </c>
      <c r="E795" s="19">
        <f>IF(A795="RETIRA",Z795,VLOOKUP(Q795,'Rotas x Madrugada'!A:D,4,0))</f>
        <v>46146</v>
      </c>
      <c r="F795" s="19">
        <f>IF(A795="RETIRA",Z795,Z795+2)</f>
        <v>46159</v>
      </c>
      <c r="G795" s="19" t="str">
        <f>CONCATENATE(U795,"-",V795)</f>
        <v>INC08-TF</v>
      </c>
      <c r="H795" s="19" t="str">
        <f t="shared" ca="1" si="25"/>
        <v>URGENTE</v>
      </c>
      <c r="I795" s="46">
        <f ca="1">Z795-$B$1</f>
        <v>0</v>
      </c>
      <c r="J795" s="46">
        <f>VLOOKUP(G795,'D. Produção'!A:B,2,)</f>
        <v>2</v>
      </c>
      <c r="K795" s="95">
        <v>335673</v>
      </c>
      <c r="L795" s="96" t="s">
        <v>78</v>
      </c>
      <c r="M795" s="95">
        <v>1</v>
      </c>
      <c r="N795" s="95">
        <v>5454277</v>
      </c>
      <c r="O795" s="96" t="s">
        <v>35</v>
      </c>
      <c r="P795" s="96" t="s">
        <v>560</v>
      </c>
      <c r="Q795" s="96" t="s">
        <v>142</v>
      </c>
      <c r="R795" s="97">
        <v>0.51429999999999998</v>
      </c>
      <c r="S795" s="97">
        <v>10.285</v>
      </c>
      <c r="T795" s="95">
        <v>1</v>
      </c>
      <c r="U795" s="96" t="s">
        <v>63</v>
      </c>
      <c r="V795" s="96" t="s">
        <v>96</v>
      </c>
      <c r="W795" s="98">
        <v>550</v>
      </c>
      <c r="X795" s="98">
        <v>935</v>
      </c>
      <c r="Y795" s="99">
        <v>46153.977473692132</v>
      </c>
      <c r="Z795" s="100">
        <v>46157</v>
      </c>
      <c r="AA795" s="101"/>
      <c r="AB795" s="101"/>
      <c r="AC795" s="101"/>
      <c r="AD795" s="101"/>
      <c r="AE795" s="102" t="s">
        <v>40</v>
      </c>
      <c r="AF795" s="102" t="s">
        <v>40</v>
      </c>
      <c r="AG795" s="102" t="s">
        <v>40</v>
      </c>
      <c r="AH795" s="102" t="s">
        <v>40</v>
      </c>
      <c r="AI795" s="102" t="s">
        <v>40</v>
      </c>
      <c r="AJ795" s="102" t="s">
        <v>40</v>
      </c>
      <c r="AK795" s="102" t="s">
        <v>40</v>
      </c>
      <c r="AL795" s="101"/>
      <c r="AM795" s="101"/>
      <c r="AN795" s="102" t="s">
        <v>40</v>
      </c>
      <c r="AO795" s="102" t="s">
        <v>40</v>
      </c>
      <c r="AP795" s="102" t="s">
        <v>40</v>
      </c>
      <c r="AQ795" s="102" t="s">
        <v>40</v>
      </c>
      <c r="AR795" s="101"/>
    </row>
    <row r="796" spans="1:44" ht="21">
      <c r="A796" t="str">
        <f>VLOOKUP(Q796,'Rotas x Madrugada'!A:C,2,0)</f>
        <v>NA</v>
      </c>
      <c r="B796" t="str">
        <f>VLOOKUP(Q796,'Rotas x Madrugada'!A:C,3,0)</f>
        <v>Não</v>
      </c>
      <c r="D796" s="19">
        <f t="shared" si="24"/>
        <v>46159</v>
      </c>
      <c r="E796" s="19">
        <f>IF(A796="RETIRA",Z796,VLOOKUP(Q796,'Rotas x Madrugada'!A:D,4,0))</f>
        <v>46146</v>
      </c>
      <c r="F796" s="19">
        <f>IF(A796="RETIRA",Z796,Z796+2)</f>
        <v>46159</v>
      </c>
      <c r="G796" s="19" t="str">
        <f>CONCATENATE(U796,"-",V796)</f>
        <v>INC08-TF</v>
      </c>
      <c r="H796" s="19" t="str">
        <f t="shared" ca="1" si="25"/>
        <v>URGENTE</v>
      </c>
      <c r="I796" s="46">
        <f ca="1">Z796-$B$1</f>
        <v>0</v>
      </c>
      <c r="J796" s="46">
        <f>VLOOKUP(G796,'D. Produção'!A:B,2,)</f>
        <v>2</v>
      </c>
      <c r="K796" s="87">
        <v>335673</v>
      </c>
      <c r="L796" s="88" t="s">
        <v>80</v>
      </c>
      <c r="M796" s="87">
        <v>2</v>
      </c>
      <c r="N796" s="87">
        <v>5454278</v>
      </c>
      <c r="O796" s="88" t="s">
        <v>35</v>
      </c>
      <c r="P796" s="88" t="s">
        <v>560</v>
      </c>
      <c r="Q796" s="88" t="s">
        <v>142</v>
      </c>
      <c r="R796" s="89">
        <v>0.51429999999999998</v>
      </c>
      <c r="S796" s="89">
        <v>10.285</v>
      </c>
      <c r="T796" s="87">
        <v>1</v>
      </c>
      <c r="U796" s="88" t="s">
        <v>63</v>
      </c>
      <c r="V796" s="88" t="s">
        <v>96</v>
      </c>
      <c r="W796" s="90">
        <v>550</v>
      </c>
      <c r="X796" s="90">
        <v>935</v>
      </c>
      <c r="Y796" s="91">
        <v>46153.977473692132</v>
      </c>
      <c r="Z796" s="92">
        <v>46157</v>
      </c>
      <c r="AA796" s="93"/>
      <c r="AB796" s="93"/>
      <c r="AC796" s="93"/>
      <c r="AD796" s="93"/>
      <c r="AE796" s="94" t="s">
        <v>40</v>
      </c>
      <c r="AF796" s="94" t="s">
        <v>40</v>
      </c>
      <c r="AG796" s="94" t="s">
        <v>40</v>
      </c>
      <c r="AH796" s="94" t="s">
        <v>40</v>
      </c>
      <c r="AI796" s="94" t="s">
        <v>40</v>
      </c>
      <c r="AJ796" s="94" t="s">
        <v>40</v>
      </c>
      <c r="AK796" s="94" t="s">
        <v>40</v>
      </c>
      <c r="AL796" s="93"/>
      <c r="AM796" s="93"/>
      <c r="AN796" s="94" t="s">
        <v>40</v>
      </c>
      <c r="AO796" s="94" t="s">
        <v>40</v>
      </c>
      <c r="AP796" s="94" t="s">
        <v>40</v>
      </c>
      <c r="AQ796" s="94" t="s">
        <v>40</v>
      </c>
      <c r="AR796" s="93"/>
    </row>
    <row r="797" spans="1:44" ht="21">
      <c r="A797" t="str">
        <f>VLOOKUP(Q797,'Rotas x Madrugada'!A:C,2,0)</f>
        <v>NA</v>
      </c>
      <c r="B797" t="str">
        <f>VLOOKUP(Q797,'Rotas x Madrugada'!A:C,3,0)</f>
        <v>Não</v>
      </c>
      <c r="D797" s="19">
        <f t="shared" si="24"/>
        <v>46159</v>
      </c>
      <c r="E797" s="19">
        <f>IF(A797="RETIRA",Z797,VLOOKUP(Q797,'Rotas x Madrugada'!A:D,4,0))</f>
        <v>46146</v>
      </c>
      <c r="F797" s="19">
        <f>IF(A797="RETIRA",Z797,Z797+2)</f>
        <v>46159</v>
      </c>
      <c r="G797" s="19" t="str">
        <f>CONCATENATE(U797,"-",V797)</f>
        <v>INC08-TE12</v>
      </c>
      <c r="H797" s="19" t="str">
        <f t="shared" ca="1" si="25"/>
        <v>URGENTE</v>
      </c>
      <c r="I797" s="46">
        <f ca="1">Z797-$B$1</f>
        <v>0</v>
      </c>
      <c r="J797" s="46">
        <f>VLOOKUP(G797,'D. Produção'!A:B,2,)</f>
        <v>2</v>
      </c>
      <c r="K797" s="95">
        <v>335673</v>
      </c>
      <c r="L797" s="96" t="s">
        <v>81</v>
      </c>
      <c r="M797" s="95">
        <v>3</v>
      </c>
      <c r="N797" s="95">
        <v>5454279</v>
      </c>
      <c r="O797" s="96" t="s">
        <v>35</v>
      </c>
      <c r="P797" s="96" t="s">
        <v>560</v>
      </c>
      <c r="Q797" s="96" t="s">
        <v>142</v>
      </c>
      <c r="R797" s="97">
        <v>0.58499999999999996</v>
      </c>
      <c r="S797" s="97">
        <v>11.7</v>
      </c>
      <c r="T797" s="95">
        <v>1</v>
      </c>
      <c r="U797" s="96" t="s">
        <v>63</v>
      </c>
      <c r="V797" s="96" t="s">
        <v>120</v>
      </c>
      <c r="W797" s="98">
        <v>600</v>
      </c>
      <c r="X797" s="98">
        <v>975</v>
      </c>
      <c r="Y797" s="99">
        <v>46153.977473692132</v>
      </c>
      <c r="Z797" s="100">
        <v>46157</v>
      </c>
      <c r="AA797" s="101"/>
      <c r="AB797" s="101"/>
      <c r="AC797" s="101"/>
      <c r="AD797" s="101"/>
      <c r="AE797" s="101"/>
      <c r="AF797" s="101"/>
      <c r="AG797" s="101"/>
      <c r="AH797" s="101"/>
      <c r="AI797" s="102" t="s">
        <v>40</v>
      </c>
      <c r="AJ797" s="102" t="s">
        <v>40</v>
      </c>
      <c r="AK797" s="102" t="s">
        <v>40</v>
      </c>
      <c r="AL797" s="101"/>
      <c r="AM797" s="101"/>
      <c r="AN797" s="102" t="s">
        <v>40</v>
      </c>
      <c r="AO797" s="102" t="s">
        <v>40</v>
      </c>
      <c r="AP797" s="102" t="s">
        <v>40</v>
      </c>
      <c r="AQ797" s="102" t="s">
        <v>40</v>
      </c>
      <c r="AR797" s="101"/>
    </row>
    <row r="798" spans="1:44" ht="21">
      <c r="A798" t="str">
        <f>VLOOKUP(Q798,'Rotas x Madrugada'!A:C,2,0)</f>
        <v>NA</v>
      </c>
      <c r="B798" t="str">
        <f>VLOOKUP(Q798,'Rotas x Madrugada'!A:C,3,0)</f>
        <v>Não</v>
      </c>
      <c r="D798" s="19">
        <f t="shared" si="24"/>
        <v>46159</v>
      </c>
      <c r="E798" s="19">
        <f>IF(A798="RETIRA",Z798,VLOOKUP(Q798,'Rotas x Madrugada'!A:D,4,0))</f>
        <v>46146</v>
      </c>
      <c r="F798" s="19">
        <f>IF(A798="RETIRA",Z798,Z798+2)</f>
        <v>46159</v>
      </c>
      <c r="G798" s="19" t="str">
        <f>CONCATENATE(U798,"-",V798)</f>
        <v>INC08-TE12</v>
      </c>
      <c r="H798" s="19" t="str">
        <f t="shared" ca="1" si="25"/>
        <v>URGENTE</v>
      </c>
      <c r="I798" s="46">
        <f ca="1">Z798-$B$1</f>
        <v>0</v>
      </c>
      <c r="J798" s="46">
        <f>VLOOKUP(G798,'D. Produção'!A:B,2,)</f>
        <v>2</v>
      </c>
      <c r="K798" s="87">
        <v>335673</v>
      </c>
      <c r="L798" s="88" t="s">
        <v>82</v>
      </c>
      <c r="M798" s="87">
        <v>4</v>
      </c>
      <c r="N798" s="87">
        <v>5454280</v>
      </c>
      <c r="O798" s="88" t="s">
        <v>35</v>
      </c>
      <c r="P798" s="88" t="s">
        <v>560</v>
      </c>
      <c r="Q798" s="88" t="s">
        <v>142</v>
      </c>
      <c r="R798" s="89">
        <v>0.58499999999999996</v>
      </c>
      <c r="S798" s="89">
        <v>11.7</v>
      </c>
      <c r="T798" s="87">
        <v>1</v>
      </c>
      <c r="U798" s="88" t="s">
        <v>63</v>
      </c>
      <c r="V798" s="88" t="s">
        <v>120</v>
      </c>
      <c r="W798" s="90">
        <v>600</v>
      </c>
      <c r="X798" s="90">
        <v>975</v>
      </c>
      <c r="Y798" s="91">
        <v>46153.977473692132</v>
      </c>
      <c r="Z798" s="92">
        <v>46157</v>
      </c>
      <c r="AA798" s="93"/>
      <c r="AB798" s="93"/>
      <c r="AC798" s="93"/>
      <c r="AD798" s="93"/>
      <c r="AE798" s="93"/>
      <c r="AF798" s="93"/>
      <c r="AG798" s="93"/>
      <c r="AH798" s="93"/>
      <c r="AI798" s="94" t="s">
        <v>40</v>
      </c>
      <c r="AJ798" s="94" t="s">
        <v>40</v>
      </c>
      <c r="AK798" s="94" t="s">
        <v>40</v>
      </c>
      <c r="AL798" s="93"/>
      <c r="AM798" s="93"/>
      <c r="AN798" s="94" t="s">
        <v>40</v>
      </c>
      <c r="AO798" s="94" t="s">
        <v>40</v>
      </c>
      <c r="AP798" s="94" t="s">
        <v>40</v>
      </c>
      <c r="AQ798" s="94" t="s">
        <v>40</v>
      </c>
      <c r="AR798" s="93"/>
    </row>
    <row r="799" spans="1:44" ht="21">
      <c r="A799" t="str">
        <f>VLOOKUP(Q799,'Rotas x Madrugada'!A:C,2,0)</f>
        <v>NA</v>
      </c>
      <c r="B799" t="str">
        <f>VLOOKUP(Q799,'Rotas x Madrugada'!A:C,3,0)</f>
        <v>Não</v>
      </c>
      <c r="D799" s="19">
        <f t="shared" si="24"/>
        <v>46159</v>
      </c>
      <c r="E799" s="19">
        <f>IF(A799="RETIRA",Z799,VLOOKUP(Q799,'Rotas x Madrugada'!A:D,4,0))</f>
        <v>46146</v>
      </c>
      <c r="F799" s="19">
        <f>IF(A799="RETIRA",Z799,Z799+2)</f>
        <v>46159</v>
      </c>
      <c r="G799" s="19" t="str">
        <f>CONCATENATE(U799,"-",V799)</f>
        <v>INC08-TE12</v>
      </c>
      <c r="H799" s="19" t="str">
        <f t="shared" ca="1" si="25"/>
        <v>URGENTE</v>
      </c>
      <c r="I799" s="46">
        <f ca="1">Z799-$B$1</f>
        <v>0</v>
      </c>
      <c r="J799" s="46">
        <f>VLOOKUP(G799,'D. Produção'!A:B,2,)</f>
        <v>2</v>
      </c>
      <c r="K799" s="95">
        <v>335673</v>
      </c>
      <c r="L799" s="96" t="s">
        <v>171</v>
      </c>
      <c r="M799" s="95">
        <v>5</v>
      </c>
      <c r="N799" s="95">
        <v>5454281</v>
      </c>
      <c r="O799" s="96" t="s">
        <v>35</v>
      </c>
      <c r="P799" s="96" t="s">
        <v>560</v>
      </c>
      <c r="Q799" s="96" t="s">
        <v>142</v>
      </c>
      <c r="R799" s="97">
        <v>0.22520000000000001</v>
      </c>
      <c r="S799" s="97">
        <v>4.5045000000000002</v>
      </c>
      <c r="T799" s="95">
        <v>1</v>
      </c>
      <c r="U799" s="96" t="s">
        <v>63</v>
      </c>
      <c r="V799" s="96" t="s">
        <v>120</v>
      </c>
      <c r="W799" s="98">
        <v>585</v>
      </c>
      <c r="X799" s="98">
        <v>385</v>
      </c>
      <c r="Y799" s="99">
        <v>46153.977473692132</v>
      </c>
      <c r="Z799" s="100">
        <v>46157</v>
      </c>
      <c r="AA799" s="101"/>
      <c r="AB799" s="101"/>
      <c r="AC799" s="101"/>
      <c r="AD799" s="101"/>
      <c r="AE799" s="101"/>
      <c r="AF799" s="101"/>
      <c r="AG799" s="101"/>
      <c r="AH799" s="101"/>
      <c r="AI799" s="102" t="s">
        <v>40</v>
      </c>
      <c r="AJ799" s="102" t="s">
        <v>40</v>
      </c>
      <c r="AK799" s="102" t="s">
        <v>40</v>
      </c>
      <c r="AL799" s="101"/>
      <c r="AM799" s="101"/>
      <c r="AN799" s="102" t="s">
        <v>40</v>
      </c>
      <c r="AO799" s="102" t="s">
        <v>40</v>
      </c>
      <c r="AP799" s="102" t="s">
        <v>40</v>
      </c>
      <c r="AQ799" s="102" t="s">
        <v>40</v>
      </c>
      <c r="AR799" s="101"/>
    </row>
    <row r="800" spans="1:44" ht="21">
      <c r="A800" t="str">
        <f>VLOOKUP(Q800,'Rotas x Madrugada'!A:C,2,0)</f>
        <v>NA</v>
      </c>
      <c r="B800" t="str">
        <f>VLOOKUP(Q800,'Rotas x Madrugada'!A:C,3,0)</f>
        <v>Não</v>
      </c>
      <c r="D800" s="19">
        <f t="shared" si="24"/>
        <v>46159</v>
      </c>
      <c r="E800" s="19">
        <f>IF(A800="RETIRA",Z800,VLOOKUP(Q800,'Rotas x Madrugada'!A:D,4,0))</f>
        <v>46146</v>
      </c>
      <c r="F800" s="19">
        <f>IF(A800="RETIRA",Z800,Z800+2)</f>
        <v>46159</v>
      </c>
      <c r="G800" s="19" t="str">
        <f>CONCATENATE(U800,"-",V800)</f>
        <v>INC08-TF</v>
      </c>
      <c r="H800" s="19" t="str">
        <f t="shared" ca="1" si="25"/>
        <v>URGENTE</v>
      </c>
      <c r="I800" s="46">
        <f ca="1">Z800-$B$1</f>
        <v>0</v>
      </c>
      <c r="J800" s="46">
        <f>VLOOKUP(G800,'D. Produção'!A:B,2,)</f>
        <v>2</v>
      </c>
      <c r="K800" s="87">
        <v>335674</v>
      </c>
      <c r="L800" s="88" t="s">
        <v>78</v>
      </c>
      <c r="M800" s="87">
        <v>1</v>
      </c>
      <c r="N800" s="87">
        <v>5454282</v>
      </c>
      <c r="O800" s="88" t="s">
        <v>35</v>
      </c>
      <c r="P800" s="88" t="s">
        <v>217</v>
      </c>
      <c r="Q800" s="88" t="s">
        <v>142</v>
      </c>
      <c r="R800" s="89">
        <v>0.79500000000000004</v>
      </c>
      <c r="S800" s="89">
        <v>15.9</v>
      </c>
      <c r="T800" s="87">
        <v>1</v>
      </c>
      <c r="U800" s="88" t="s">
        <v>63</v>
      </c>
      <c r="V800" s="88" t="s">
        <v>96</v>
      </c>
      <c r="W800" s="90">
        <v>600</v>
      </c>
      <c r="X800" s="90">
        <v>1325</v>
      </c>
      <c r="Y800" s="91">
        <v>46153.977769016201</v>
      </c>
      <c r="Z800" s="92">
        <v>46157</v>
      </c>
      <c r="AA800" s="93"/>
      <c r="AB800" s="93"/>
      <c r="AC800" s="93"/>
      <c r="AD800" s="93"/>
      <c r="AE800" s="94" t="s">
        <v>40</v>
      </c>
      <c r="AF800" s="94" t="s">
        <v>40</v>
      </c>
      <c r="AG800" s="94" t="s">
        <v>40</v>
      </c>
      <c r="AH800" s="94" t="s">
        <v>40</v>
      </c>
      <c r="AI800" s="94" t="s">
        <v>40</v>
      </c>
      <c r="AJ800" s="94" t="s">
        <v>40</v>
      </c>
      <c r="AK800" s="94" t="s">
        <v>40</v>
      </c>
      <c r="AL800" s="93"/>
      <c r="AM800" s="93"/>
      <c r="AN800" s="94" t="s">
        <v>40</v>
      </c>
      <c r="AO800" s="94" t="s">
        <v>40</v>
      </c>
      <c r="AP800" s="94" t="s">
        <v>40</v>
      </c>
      <c r="AQ800" s="94" t="s">
        <v>40</v>
      </c>
      <c r="AR800" s="93"/>
    </row>
    <row r="801" spans="1:44" ht="21">
      <c r="A801" t="str">
        <f>VLOOKUP(Q801,'Rotas x Madrugada'!A:C,2,0)</f>
        <v>NA</v>
      </c>
      <c r="B801" t="str">
        <f>VLOOKUP(Q801,'Rotas x Madrugada'!A:C,3,0)</f>
        <v>Não</v>
      </c>
      <c r="D801" s="19">
        <f t="shared" si="24"/>
        <v>46159</v>
      </c>
      <c r="E801" s="19">
        <f>IF(A801="RETIRA",Z801,VLOOKUP(Q801,'Rotas x Madrugada'!A:D,4,0))</f>
        <v>46146</v>
      </c>
      <c r="F801" s="19">
        <f>IF(A801="RETIRA",Z801,Z801+2)</f>
        <v>46159</v>
      </c>
      <c r="G801" s="19" t="str">
        <f>CONCATENATE(U801,"-",V801)</f>
        <v>INC08-TF</v>
      </c>
      <c r="H801" s="19" t="str">
        <f t="shared" ca="1" si="25"/>
        <v>URGENTE</v>
      </c>
      <c r="I801" s="46">
        <f ca="1">Z801-$B$1</f>
        <v>0</v>
      </c>
      <c r="J801" s="46">
        <f>VLOOKUP(G801,'D. Produção'!A:B,2,)</f>
        <v>2</v>
      </c>
      <c r="K801" s="95">
        <v>335674</v>
      </c>
      <c r="L801" s="96" t="s">
        <v>80</v>
      </c>
      <c r="M801" s="95">
        <v>2</v>
      </c>
      <c r="N801" s="95">
        <v>5454283</v>
      </c>
      <c r="O801" s="96" t="s">
        <v>35</v>
      </c>
      <c r="P801" s="96" t="s">
        <v>217</v>
      </c>
      <c r="Q801" s="96" t="s">
        <v>142</v>
      </c>
      <c r="R801" s="97">
        <v>0.79500000000000004</v>
      </c>
      <c r="S801" s="97">
        <v>15.9</v>
      </c>
      <c r="T801" s="95">
        <v>1</v>
      </c>
      <c r="U801" s="96" t="s">
        <v>63</v>
      </c>
      <c r="V801" s="96" t="s">
        <v>96</v>
      </c>
      <c r="W801" s="98">
        <v>600</v>
      </c>
      <c r="X801" s="98">
        <v>1325</v>
      </c>
      <c r="Y801" s="99">
        <v>46153.977769016201</v>
      </c>
      <c r="Z801" s="100">
        <v>46157</v>
      </c>
      <c r="AA801" s="101"/>
      <c r="AB801" s="101"/>
      <c r="AC801" s="101"/>
      <c r="AD801" s="101"/>
      <c r="AE801" s="102" t="s">
        <v>40</v>
      </c>
      <c r="AF801" s="102" t="s">
        <v>40</v>
      </c>
      <c r="AG801" s="102" t="s">
        <v>40</v>
      </c>
      <c r="AH801" s="102" t="s">
        <v>40</v>
      </c>
      <c r="AI801" s="102" t="s">
        <v>40</v>
      </c>
      <c r="AJ801" s="102" t="s">
        <v>40</v>
      </c>
      <c r="AK801" s="102" t="s">
        <v>40</v>
      </c>
      <c r="AL801" s="101"/>
      <c r="AM801" s="101"/>
      <c r="AN801" s="102" t="s">
        <v>40</v>
      </c>
      <c r="AO801" s="102" t="s">
        <v>40</v>
      </c>
      <c r="AP801" s="102" t="s">
        <v>40</v>
      </c>
      <c r="AQ801" s="102" t="s">
        <v>40</v>
      </c>
      <c r="AR801" s="101"/>
    </row>
    <row r="802" spans="1:44" ht="21">
      <c r="A802" t="str">
        <f>VLOOKUP(Q802,'Rotas x Madrugada'!A:C,2,0)</f>
        <v>NA</v>
      </c>
      <c r="B802" t="str">
        <f>VLOOKUP(Q802,'Rotas x Madrugada'!A:C,3,0)</f>
        <v>Não</v>
      </c>
      <c r="D802" s="19">
        <f t="shared" si="24"/>
        <v>46159</v>
      </c>
      <c r="E802" s="19">
        <f>IF(A802="RETIRA",Z802,VLOOKUP(Q802,'Rotas x Madrugada'!A:D,4,0))</f>
        <v>46146</v>
      </c>
      <c r="F802" s="19">
        <f>IF(A802="RETIRA",Z802,Z802+2)</f>
        <v>46159</v>
      </c>
      <c r="G802" s="19" t="str">
        <f>CONCATENATE(U802,"-",V802)</f>
        <v>INC08-TE12</v>
      </c>
      <c r="H802" s="19" t="str">
        <f t="shared" ca="1" si="25"/>
        <v>URGENTE</v>
      </c>
      <c r="I802" s="46">
        <f ca="1">Z802-$B$1</f>
        <v>0</v>
      </c>
      <c r="J802" s="46">
        <f>VLOOKUP(G802,'D. Produção'!A:B,2,)</f>
        <v>2</v>
      </c>
      <c r="K802" s="87">
        <v>335674</v>
      </c>
      <c r="L802" s="88" t="s">
        <v>81</v>
      </c>
      <c r="M802" s="87">
        <v>3</v>
      </c>
      <c r="N802" s="87">
        <v>5454284</v>
      </c>
      <c r="O802" s="88" t="s">
        <v>35</v>
      </c>
      <c r="P802" s="88" t="s">
        <v>217</v>
      </c>
      <c r="Q802" s="88" t="s">
        <v>142</v>
      </c>
      <c r="R802" s="89">
        <v>0.88719999999999999</v>
      </c>
      <c r="S802" s="89">
        <v>17.745000000000001</v>
      </c>
      <c r="T802" s="87">
        <v>1</v>
      </c>
      <c r="U802" s="88" t="s">
        <v>63</v>
      </c>
      <c r="V802" s="88" t="s">
        <v>120</v>
      </c>
      <c r="W802" s="90">
        <v>650</v>
      </c>
      <c r="X802" s="90">
        <v>1365</v>
      </c>
      <c r="Y802" s="91">
        <v>46153.977769016201</v>
      </c>
      <c r="Z802" s="92">
        <v>46157</v>
      </c>
      <c r="AA802" s="93"/>
      <c r="AB802" s="93"/>
      <c r="AC802" s="93"/>
      <c r="AD802" s="93"/>
      <c r="AE802" s="93"/>
      <c r="AF802" s="93"/>
      <c r="AG802" s="93"/>
      <c r="AH802" s="93"/>
      <c r="AI802" s="94" t="s">
        <v>40</v>
      </c>
      <c r="AJ802" s="94" t="s">
        <v>40</v>
      </c>
      <c r="AK802" s="94" t="s">
        <v>40</v>
      </c>
      <c r="AL802" s="93"/>
      <c r="AM802" s="93"/>
      <c r="AN802" s="94" t="s">
        <v>40</v>
      </c>
      <c r="AO802" s="94" t="s">
        <v>40</v>
      </c>
      <c r="AP802" s="94" t="s">
        <v>40</v>
      </c>
      <c r="AQ802" s="94" t="s">
        <v>40</v>
      </c>
      <c r="AR802" s="93"/>
    </row>
    <row r="803" spans="1:44" ht="21">
      <c r="A803" t="str">
        <f>VLOOKUP(Q803,'Rotas x Madrugada'!A:C,2,0)</f>
        <v>NA</v>
      </c>
      <c r="B803" t="str">
        <f>VLOOKUP(Q803,'Rotas x Madrugada'!A:C,3,0)</f>
        <v>Não</v>
      </c>
      <c r="D803" s="19">
        <f t="shared" si="24"/>
        <v>46159</v>
      </c>
      <c r="E803" s="19">
        <f>IF(A803="RETIRA",Z803,VLOOKUP(Q803,'Rotas x Madrugada'!A:D,4,0))</f>
        <v>46146</v>
      </c>
      <c r="F803" s="19">
        <f>IF(A803="RETIRA",Z803,Z803+2)</f>
        <v>46159</v>
      </c>
      <c r="G803" s="19" t="str">
        <f>CONCATENATE(U803,"-",V803)</f>
        <v>INC08-TE12</v>
      </c>
      <c r="H803" s="19" t="str">
        <f t="shared" ca="1" si="25"/>
        <v>URGENTE</v>
      </c>
      <c r="I803" s="46">
        <f ca="1">Z803-$B$1</f>
        <v>0</v>
      </c>
      <c r="J803" s="46">
        <f>VLOOKUP(G803,'D. Produção'!A:B,2,)</f>
        <v>2</v>
      </c>
      <c r="K803" s="95">
        <v>335674</v>
      </c>
      <c r="L803" s="96" t="s">
        <v>82</v>
      </c>
      <c r="M803" s="95">
        <v>4</v>
      </c>
      <c r="N803" s="95">
        <v>5454285</v>
      </c>
      <c r="O803" s="96" t="s">
        <v>35</v>
      </c>
      <c r="P803" s="96" t="s">
        <v>217</v>
      </c>
      <c r="Q803" s="96" t="s">
        <v>142</v>
      </c>
      <c r="R803" s="97">
        <v>0.88719999999999999</v>
      </c>
      <c r="S803" s="97">
        <v>17.745000000000001</v>
      </c>
      <c r="T803" s="95">
        <v>1</v>
      </c>
      <c r="U803" s="96" t="s">
        <v>63</v>
      </c>
      <c r="V803" s="96" t="s">
        <v>120</v>
      </c>
      <c r="W803" s="98">
        <v>650</v>
      </c>
      <c r="X803" s="98">
        <v>1365</v>
      </c>
      <c r="Y803" s="99">
        <v>46153.977769016201</v>
      </c>
      <c r="Z803" s="100">
        <v>46157</v>
      </c>
      <c r="AA803" s="101"/>
      <c r="AB803" s="101"/>
      <c r="AC803" s="101"/>
      <c r="AD803" s="101"/>
      <c r="AE803" s="101"/>
      <c r="AF803" s="101"/>
      <c r="AG803" s="101"/>
      <c r="AH803" s="101"/>
      <c r="AI803" s="102" t="s">
        <v>40</v>
      </c>
      <c r="AJ803" s="102" t="s">
        <v>40</v>
      </c>
      <c r="AK803" s="102" t="s">
        <v>40</v>
      </c>
      <c r="AL803" s="101"/>
      <c r="AM803" s="101"/>
      <c r="AN803" s="102" t="s">
        <v>40</v>
      </c>
      <c r="AO803" s="102" t="s">
        <v>40</v>
      </c>
      <c r="AP803" s="102" t="s">
        <v>40</v>
      </c>
      <c r="AQ803" s="102" t="s">
        <v>40</v>
      </c>
      <c r="AR803" s="101"/>
    </row>
    <row r="804" spans="1:44" ht="21">
      <c r="A804" t="str">
        <f>VLOOKUP(Q804,'Rotas x Madrugada'!A:C,2,0)</f>
        <v>NA</v>
      </c>
      <c r="B804" t="str">
        <f>VLOOKUP(Q804,'Rotas x Madrugada'!A:C,3,0)</f>
        <v>Não</v>
      </c>
      <c r="D804" s="19">
        <f t="shared" si="24"/>
        <v>46159</v>
      </c>
      <c r="E804" s="19">
        <f>IF(A804="RETIRA",Z804,VLOOKUP(Q804,'Rotas x Madrugada'!A:D,4,0))</f>
        <v>46146</v>
      </c>
      <c r="F804" s="19">
        <f>IF(A804="RETIRA",Z804,Z804+2)</f>
        <v>46159</v>
      </c>
      <c r="G804" s="19" t="str">
        <f>CONCATENATE(U804,"-",V804)</f>
        <v>INC08-TE16</v>
      </c>
      <c r="H804" s="19" t="str">
        <f t="shared" ca="1" si="25"/>
        <v>URGENTE</v>
      </c>
      <c r="I804" s="46">
        <f ca="1">Z804-$B$1</f>
        <v>0</v>
      </c>
      <c r="J804" s="46">
        <f>VLOOKUP(G804,'D. Produção'!A:B,2,)</f>
        <v>2</v>
      </c>
      <c r="K804" s="87">
        <v>335674</v>
      </c>
      <c r="L804" s="88" t="s">
        <v>171</v>
      </c>
      <c r="M804" s="87">
        <v>5</v>
      </c>
      <c r="N804" s="87">
        <v>5454286</v>
      </c>
      <c r="O804" s="88" t="s">
        <v>35</v>
      </c>
      <c r="P804" s="88" t="s">
        <v>217</v>
      </c>
      <c r="Q804" s="88" t="s">
        <v>142</v>
      </c>
      <c r="R804" s="89">
        <v>1.8286</v>
      </c>
      <c r="S804" s="89">
        <v>36.573</v>
      </c>
      <c r="T804" s="87">
        <v>1</v>
      </c>
      <c r="U804" s="88" t="s">
        <v>63</v>
      </c>
      <c r="V804" s="88" t="s">
        <v>123</v>
      </c>
      <c r="W804" s="90">
        <v>835</v>
      </c>
      <c r="X804" s="90">
        <v>2190</v>
      </c>
      <c r="Y804" s="91">
        <v>46153.977769016201</v>
      </c>
      <c r="Z804" s="92">
        <v>46157</v>
      </c>
      <c r="AA804" s="93"/>
      <c r="AB804" s="93"/>
      <c r="AC804" s="93"/>
      <c r="AD804" s="93"/>
      <c r="AE804" s="93"/>
      <c r="AF804" s="93"/>
      <c r="AG804" s="93"/>
      <c r="AH804" s="93"/>
      <c r="AI804" s="94" t="s">
        <v>40</v>
      </c>
      <c r="AJ804" s="94" t="s">
        <v>40</v>
      </c>
      <c r="AK804" s="94" t="s">
        <v>40</v>
      </c>
      <c r="AL804" s="93"/>
      <c r="AM804" s="93"/>
      <c r="AN804" s="94" t="s">
        <v>40</v>
      </c>
      <c r="AO804" s="94" t="s">
        <v>40</v>
      </c>
      <c r="AP804" s="94" t="s">
        <v>40</v>
      </c>
      <c r="AQ804" s="94" t="s">
        <v>40</v>
      </c>
      <c r="AR804" s="93"/>
    </row>
    <row r="805" spans="1:44" ht="21">
      <c r="A805" t="str">
        <f>VLOOKUP(Q805,'Rotas x Madrugada'!A:C,2,0)</f>
        <v>NA</v>
      </c>
      <c r="B805" t="str">
        <f>VLOOKUP(Q805,'Rotas x Madrugada'!A:C,3,0)</f>
        <v>Não</v>
      </c>
      <c r="D805" s="19">
        <f t="shared" si="24"/>
        <v>46159</v>
      </c>
      <c r="E805" s="19">
        <f>IF(A805="RETIRA",Z805,VLOOKUP(Q805,'Rotas x Madrugada'!A:D,4,0))</f>
        <v>46146</v>
      </c>
      <c r="F805" s="19">
        <f>IF(A805="RETIRA",Z805,Z805+2)</f>
        <v>46159</v>
      </c>
      <c r="G805" s="19" t="str">
        <f>CONCATENATE(U805,"-",V805)</f>
        <v>INC08-TF</v>
      </c>
      <c r="H805" s="19" t="str">
        <f t="shared" ca="1" si="25"/>
        <v>URGENTE</v>
      </c>
      <c r="I805" s="46">
        <f ca="1">Z805-$B$1</f>
        <v>0</v>
      </c>
      <c r="J805" s="46">
        <f>VLOOKUP(G805,'D. Produção'!A:B,2,)</f>
        <v>2</v>
      </c>
      <c r="K805" s="95">
        <v>335675</v>
      </c>
      <c r="L805" s="96" t="s">
        <v>78</v>
      </c>
      <c r="M805" s="95">
        <v>1</v>
      </c>
      <c r="N805" s="95">
        <v>5454287</v>
      </c>
      <c r="O805" s="96" t="s">
        <v>35</v>
      </c>
      <c r="P805" s="96" t="s">
        <v>217</v>
      </c>
      <c r="Q805" s="96" t="s">
        <v>142</v>
      </c>
      <c r="R805" s="97">
        <v>0.76500000000000001</v>
      </c>
      <c r="S805" s="97">
        <v>15.3</v>
      </c>
      <c r="T805" s="95">
        <v>1</v>
      </c>
      <c r="U805" s="96" t="s">
        <v>63</v>
      </c>
      <c r="V805" s="96" t="s">
        <v>96</v>
      </c>
      <c r="W805" s="98">
        <v>600</v>
      </c>
      <c r="X805" s="98">
        <v>1275</v>
      </c>
      <c r="Y805" s="99">
        <v>46153.978155092591</v>
      </c>
      <c r="Z805" s="100">
        <v>46157</v>
      </c>
      <c r="AA805" s="101"/>
      <c r="AB805" s="101"/>
      <c r="AC805" s="101"/>
      <c r="AD805" s="101"/>
      <c r="AE805" s="102" t="s">
        <v>40</v>
      </c>
      <c r="AF805" s="102" t="s">
        <v>40</v>
      </c>
      <c r="AG805" s="102" t="s">
        <v>40</v>
      </c>
      <c r="AH805" s="102" t="s">
        <v>40</v>
      </c>
      <c r="AI805" s="102" t="s">
        <v>40</v>
      </c>
      <c r="AJ805" s="102" t="s">
        <v>40</v>
      </c>
      <c r="AK805" s="102" t="s">
        <v>40</v>
      </c>
      <c r="AL805" s="101"/>
      <c r="AM805" s="101"/>
      <c r="AN805" s="102" t="s">
        <v>40</v>
      </c>
      <c r="AO805" s="102" t="s">
        <v>40</v>
      </c>
      <c r="AP805" s="102" t="s">
        <v>40</v>
      </c>
      <c r="AQ805" s="102" t="s">
        <v>40</v>
      </c>
      <c r="AR805" s="101"/>
    </row>
    <row r="806" spans="1:44" ht="21">
      <c r="A806" t="str">
        <f>VLOOKUP(Q806,'Rotas x Madrugada'!A:C,2,0)</f>
        <v>NA</v>
      </c>
      <c r="B806" t="str">
        <f>VLOOKUP(Q806,'Rotas x Madrugada'!A:C,3,0)</f>
        <v>Não</v>
      </c>
      <c r="D806" s="19">
        <f t="shared" si="24"/>
        <v>46159</v>
      </c>
      <c r="E806" s="19">
        <f>IF(A806="RETIRA",Z806,VLOOKUP(Q806,'Rotas x Madrugada'!A:D,4,0))</f>
        <v>46146</v>
      </c>
      <c r="F806" s="19">
        <f>IF(A806="RETIRA",Z806,Z806+2)</f>
        <v>46159</v>
      </c>
      <c r="G806" s="19" t="str">
        <f>CONCATENATE(U806,"-",V806)</f>
        <v>INC08-TE12</v>
      </c>
      <c r="H806" s="19" t="str">
        <f t="shared" ca="1" si="25"/>
        <v>URGENTE</v>
      </c>
      <c r="I806" s="46">
        <f ca="1">Z806-$B$1</f>
        <v>0</v>
      </c>
      <c r="J806" s="46">
        <f>VLOOKUP(G806,'D. Produção'!A:B,2,)</f>
        <v>2</v>
      </c>
      <c r="K806" s="87">
        <v>335675</v>
      </c>
      <c r="L806" s="88" t="s">
        <v>80</v>
      </c>
      <c r="M806" s="87">
        <v>2</v>
      </c>
      <c r="N806" s="87">
        <v>5454288</v>
      </c>
      <c r="O806" s="88" t="s">
        <v>35</v>
      </c>
      <c r="P806" s="88" t="s">
        <v>217</v>
      </c>
      <c r="Q806" s="88" t="s">
        <v>142</v>
      </c>
      <c r="R806" s="89">
        <v>0.78900000000000003</v>
      </c>
      <c r="S806" s="89">
        <v>15.78</v>
      </c>
      <c r="T806" s="87">
        <v>1</v>
      </c>
      <c r="U806" s="88" t="s">
        <v>63</v>
      </c>
      <c r="V806" s="88" t="s">
        <v>120</v>
      </c>
      <c r="W806" s="90">
        <v>600</v>
      </c>
      <c r="X806" s="90">
        <v>1315</v>
      </c>
      <c r="Y806" s="91">
        <v>46153.978155092591</v>
      </c>
      <c r="Z806" s="92">
        <v>46157</v>
      </c>
      <c r="AA806" s="93"/>
      <c r="AB806" s="93"/>
      <c r="AC806" s="93"/>
      <c r="AD806" s="93"/>
      <c r="AE806" s="93"/>
      <c r="AF806" s="93"/>
      <c r="AG806" s="93"/>
      <c r="AH806" s="93"/>
      <c r="AI806" s="94" t="s">
        <v>40</v>
      </c>
      <c r="AJ806" s="94" t="s">
        <v>40</v>
      </c>
      <c r="AK806" s="94" t="s">
        <v>40</v>
      </c>
      <c r="AL806" s="93"/>
      <c r="AM806" s="93"/>
      <c r="AN806" s="94" t="s">
        <v>40</v>
      </c>
      <c r="AO806" s="94" t="s">
        <v>40</v>
      </c>
      <c r="AP806" s="94" t="s">
        <v>40</v>
      </c>
      <c r="AQ806" s="94" t="s">
        <v>40</v>
      </c>
      <c r="AR806" s="93"/>
    </row>
    <row r="807" spans="1:44" ht="21">
      <c r="A807" t="str">
        <f>VLOOKUP(Q807,'Rotas x Madrugada'!A:C,2,0)</f>
        <v>NA</v>
      </c>
      <c r="B807" t="str">
        <f>VLOOKUP(Q807,'Rotas x Madrugada'!A:C,3,0)</f>
        <v>Não</v>
      </c>
      <c r="D807" s="19">
        <f t="shared" si="24"/>
        <v>46159</v>
      </c>
      <c r="E807" s="19">
        <f>IF(A807="RETIRA",Z807,VLOOKUP(Q807,'Rotas x Madrugada'!A:D,4,0))</f>
        <v>46146</v>
      </c>
      <c r="F807" s="19">
        <f>IF(A807="RETIRA",Z807,Z807+2)</f>
        <v>46159</v>
      </c>
      <c r="G807" s="19" t="str">
        <f>CONCATENATE(U807,"-",V807)</f>
        <v>INC08-TF</v>
      </c>
      <c r="H807" s="19" t="str">
        <f t="shared" ca="1" si="25"/>
        <v>URGENTE</v>
      </c>
      <c r="I807" s="46">
        <f ca="1">Z807-$B$1</f>
        <v>0</v>
      </c>
      <c r="J807" s="46">
        <f>VLOOKUP(G807,'D. Produção'!A:B,2,)</f>
        <v>2</v>
      </c>
      <c r="K807" s="95">
        <v>335675</v>
      </c>
      <c r="L807" s="96" t="s">
        <v>180</v>
      </c>
      <c r="M807" s="95">
        <v>3</v>
      </c>
      <c r="N807" s="95">
        <v>5454289</v>
      </c>
      <c r="O807" s="96" t="s">
        <v>35</v>
      </c>
      <c r="P807" s="96" t="s">
        <v>217</v>
      </c>
      <c r="Q807" s="96" t="s">
        <v>142</v>
      </c>
      <c r="R807" s="97">
        <v>0.77100000000000002</v>
      </c>
      <c r="S807" s="97">
        <v>15.42</v>
      </c>
      <c r="T807" s="95">
        <v>1</v>
      </c>
      <c r="U807" s="96" t="s">
        <v>63</v>
      </c>
      <c r="V807" s="96" t="s">
        <v>96</v>
      </c>
      <c r="W807" s="98">
        <v>600</v>
      </c>
      <c r="X807" s="98">
        <v>1285</v>
      </c>
      <c r="Y807" s="99">
        <v>46153.978155092591</v>
      </c>
      <c r="Z807" s="100">
        <v>46157</v>
      </c>
      <c r="AA807" s="101"/>
      <c r="AB807" s="101"/>
      <c r="AC807" s="101"/>
      <c r="AD807" s="101"/>
      <c r="AE807" s="102" t="s">
        <v>40</v>
      </c>
      <c r="AF807" s="102" t="s">
        <v>40</v>
      </c>
      <c r="AG807" s="102" t="s">
        <v>40</v>
      </c>
      <c r="AH807" s="102" t="s">
        <v>40</v>
      </c>
      <c r="AI807" s="102" t="s">
        <v>40</v>
      </c>
      <c r="AJ807" s="102" t="s">
        <v>40</v>
      </c>
      <c r="AK807" s="102" t="s">
        <v>40</v>
      </c>
      <c r="AL807" s="101"/>
      <c r="AM807" s="101"/>
      <c r="AN807" s="102" t="s">
        <v>40</v>
      </c>
      <c r="AO807" s="102" t="s">
        <v>40</v>
      </c>
      <c r="AP807" s="102" t="s">
        <v>40</v>
      </c>
      <c r="AQ807" s="102" t="s">
        <v>40</v>
      </c>
      <c r="AR807" s="101"/>
    </row>
    <row r="808" spans="1:44" ht="21">
      <c r="A808" t="str">
        <f>VLOOKUP(Q808,'Rotas x Madrugada'!A:C,2,0)</f>
        <v>NA</v>
      </c>
      <c r="B808" t="str">
        <f>VLOOKUP(Q808,'Rotas x Madrugada'!A:C,3,0)</f>
        <v>Não</v>
      </c>
      <c r="D808" s="19">
        <f t="shared" si="24"/>
        <v>46159</v>
      </c>
      <c r="E808" s="19">
        <f>IF(A808="RETIRA",Z808,VLOOKUP(Q808,'Rotas x Madrugada'!A:D,4,0))</f>
        <v>46146</v>
      </c>
      <c r="F808" s="19">
        <f>IF(A808="RETIRA",Z808,Z808+2)</f>
        <v>46159</v>
      </c>
      <c r="G808" s="19" t="str">
        <f>CONCATENATE(U808,"-",V808)</f>
        <v>INC08-TE12</v>
      </c>
      <c r="H808" s="19" t="str">
        <f t="shared" ca="1" si="25"/>
        <v>URGENTE</v>
      </c>
      <c r="I808" s="46">
        <f ca="1">Z808-$B$1</f>
        <v>0</v>
      </c>
      <c r="J808" s="46">
        <f>VLOOKUP(G808,'D. Produção'!A:B,2,)</f>
        <v>2</v>
      </c>
      <c r="K808" s="87">
        <v>335675</v>
      </c>
      <c r="L808" s="88" t="s">
        <v>181</v>
      </c>
      <c r="M808" s="87">
        <v>4</v>
      </c>
      <c r="N808" s="87">
        <v>5454290</v>
      </c>
      <c r="O808" s="88" t="s">
        <v>35</v>
      </c>
      <c r="P808" s="88" t="s">
        <v>217</v>
      </c>
      <c r="Q808" s="88" t="s">
        <v>142</v>
      </c>
      <c r="R808" s="89">
        <v>0.86119999999999997</v>
      </c>
      <c r="S808" s="89">
        <v>17.225000000000001</v>
      </c>
      <c r="T808" s="87">
        <v>1</v>
      </c>
      <c r="U808" s="88" t="s">
        <v>63</v>
      </c>
      <c r="V808" s="88" t="s">
        <v>120</v>
      </c>
      <c r="W808" s="90">
        <v>650</v>
      </c>
      <c r="X808" s="90">
        <v>1325</v>
      </c>
      <c r="Y808" s="91">
        <v>46153.978155092591</v>
      </c>
      <c r="Z808" s="92">
        <v>46157</v>
      </c>
      <c r="AA808" s="93"/>
      <c r="AB808" s="93"/>
      <c r="AC808" s="93"/>
      <c r="AD808" s="93"/>
      <c r="AE808" s="93"/>
      <c r="AF808" s="93"/>
      <c r="AG808" s="93"/>
      <c r="AH808" s="93"/>
      <c r="AI808" s="94" t="s">
        <v>40</v>
      </c>
      <c r="AJ808" s="94" t="s">
        <v>40</v>
      </c>
      <c r="AK808" s="94" t="s">
        <v>40</v>
      </c>
      <c r="AL808" s="93"/>
      <c r="AM808" s="93"/>
      <c r="AN808" s="94" t="s">
        <v>40</v>
      </c>
      <c r="AO808" s="94" t="s">
        <v>40</v>
      </c>
      <c r="AP808" s="94" t="s">
        <v>40</v>
      </c>
      <c r="AQ808" s="94" t="s">
        <v>40</v>
      </c>
      <c r="AR808" s="93"/>
    </row>
    <row r="809" spans="1:44" ht="21">
      <c r="A809" t="str">
        <f>VLOOKUP(Q809,'Rotas x Madrugada'!A:C,2,0)</f>
        <v>NA</v>
      </c>
      <c r="B809" t="str">
        <f>VLOOKUP(Q809,'Rotas x Madrugada'!A:C,3,0)</f>
        <v>Não</v>
      </c>
      <c r="D809" s="19">
        <f t="shared" si="24"/>
        <v>46159</v>
      </c>
      <c r="E809" s="19">
        <f>IF(A809="RETIRA",Z809,VLOOKUP(Q809,'Rotas x Madrugada'!A:D,4,0))</f>
        <v>46146</v>
      </c>
      <c r="F809" s="19">
        <f>IF(A809="RETIRA",Z809,Z809+2)</f>
        <v>46159</v>
      </c>
      <c r="G809" s="19" t="str">
        <f>CONCATENATE(U809,"-",V809)</f>
        <v>INC08-TF</v>
      </c>
      <c r="H809" s="19" t="str">
        <f t="shared" ca="1" si="25"/>
        <v>URGENTE</v>
      </c>
      <c r="I809" s="46">
        <f ca="1">Z809-$B$1</f>
        <v>0</v>
      </c>
      <c r="J809" s="46">
        <f>VLOOKUP(G809,'D. Produção'!A:B,2,)</f>
        <v>2</v>
      </c>
      <c r="K809" s="95">
        <v>335675</v>
      </c>
      <c r="L809" s="96" t="s">
        <v>218</v>
      </c>
      <c r="M809" s="95">
        <v>5</v>
      </c>
      <c r="N809" s="95">
        <v>5454291</v>
      </c>
      <c r="O809" s="96" t="s">
        <v>35</v>
      </c>
      <c r="P809" s="96" t="s">
        <v>217</v>
      </c>
      <c r="Q809" s="96" t="s">
        <v>142</v>
      </c>
      <c r="R809" s="97">
        <v>0.29399999999999998</v>
      </c>
      <c r="S809" s="97">
        <v>5.88</v>
      </c>
      <c r="T809" s="95">
        <v>1</v>
      </c>
      <c r="U809" s="96" t="s">
        <v>63</v>
      </c>
      <c r="V809" s="96" t="s">
        <v>96</v>
      </c>
      <c r="W809" s="98">
        <v>400</v>
      </c>
      <c r="X809" s="98">
        <v>735</v>
      </c>
      <c r="Y809" s="99">
        <v>46153.978155092591</v>
      </c>
      <c r="Z809" s="100">
        <v>46157</v>
      </c>
      <c r="AA809" s="101"/>
      <c r="AB809" s="101"/>
      <c r="AC809" s="101"/>
      <c r="AD809" s="101"/>
      <c r="AE809" s="102" t="s">
        <v>40</v>
      </c>
      <c r="AF809" s="102" t="s">
        <v>40</v>
      </c>
      <c r="AG809" s="102" t="s">
        <v>40</v>
      </c>
      <c r="AH809" s="102" t="s">
        <v>40</v>
      </c>
      <c r="AI809" s="102" t="s">
        <v>40</v>
      </c>
      <c r="AJ809" s="102" t="s">
        <v>40</v>
      </c>
      <c r="AK809" s="102" t="s">
        <v>40</v>
      </c>
      <c r="AL809" s="101"/>
      <c r="AM809" s="101"/>
      <c r="AN809" s="102" t="s">
        <v>40</v>
      </c>
      <c r="AO809" s="102" t="s">
        <v>40</v>
      </c>
      <c r="AP809" s="102" t="s">
        <v>40</v>
      </c>
      <c r="AQ809" s="102" t="s">
        <v>40</v>
      </c>
      <c r="AR809" s="101"/>
    </row>
    <row r="810" spans="1:44" ht="21">
      <c r="A810" t="str">
        <f>VLOOKUP(Q810,'Rotas x Madrugada'!A:C,2,0)</f>
        <v>NA</v>
      </c>
      <c r="B810" t="str">
        <f>VLOOKUP(Q810,'Rotas x Madrugada'!A:C,3,0)</f>
        <v>Não</v>
      </c>
      <c r="D810" s="19">
        <f t="shared" si="24"/>
        <v>46159</v>
      </c>
      <c r="E810" s="19">
        <f>IF(A810="RETIRA",Z810,VLOOKUP(Q810,'Rotas x Madrugada'!A:D,4,0))</f>
        <v>46146</v>
      </c>
      <c r="F810" s="19">
        <f>IF(A810="RETIRA",Z810,Z810+2)</f>
        <v>46159</v>
      </c>
      <c r="G810" s="19" t="str">
        <f>CONCATENATE(U810,"-",V810)</f>
        <v>INC08-TE12</v>
      </c>
      <c r="H810" s="19" t="str">
        <f t="shared" ca="1" si="25"/>
        <v>URGENTE</v>
      </c>
      <c r="I810" s="46">
        <f ca="1">Z810-$B$1</f>
        <v>0</v>
      </c>
      <c r="J810" s="46">
        <f>VLOOKUP(G810,'D. Produção'!A:B,2,)</f>
        <v>2</v>
      </c>
      <c r="K810" s="87">
        <v>335675</v>
      </c>
      <c r="L810" s="88" t="s">
        <v>209</v>
      </c>
      <c r="M810" s="87">
        <v>6</v>
      </c>
      <c r="N810" s="87">
        <v>5454292</v>
      </c>
      <c r="O810" s="88" t="s">
        <v>35</v>
      </c>
      <c r="P810" s="88" t="s">
        <v>217</v>
      </c>
      <c r="Q810" s="88" t="s">
        <v>142</v>
      </c>
      <c r="R810" s="89">
        <v>0.34870000000000001</v>
      </c>
      <c r="S810" s="89">
        <v>6.9749999999999996</v>
      </c>
      <c r="T810" s="87">
        <v>1</v>
      </c>
      <c r="U810" s="88" t="s">
        <v>63</v>
      </c>
      <c r="V810" s="88" t="s">
        <v>120</v>
      </c>
      <c r="W810" s="90">
        <v>450</v>
      </c>
      <c r="X810" s="90">
        <v>775</v>
      </c>
      <c r="Y810" s="91">
        <v>46153.978155092591</v>
      </c>
      <c r="Z810" s="92">
        <v>46157</v>
      </c>
      <c r="AA810" s="93"/>
      <c r="AB810" s="93"/>
      <c r="AC810" s="93"/>
      <c r="AD810" s="93"/>
      <c r="AE810" s="93"/>
      <c r="AF810" s="93"/>
      <c r="AG810" s="93"/>
      <c r="AH810" s="93"/>
      <c r="AI810" s="94" t="s">
        <v>40</v>
      </c>
      <c r="AJ810" s="94" t="s">
        <v>40</v>
      </c>
      <c r="AK810" s="94" t="s">
        <v>40</v>
      </c>
      <c r="AL810" s="93"/>
      <c r="AM810" s="93"/>
      <c r="AN810" s="94" t="s">
        <v>40</v>
      </c>
      <c r="AO810" s="94" t="s">
        <v>40</v>
      </c>
      <c r="AP810" s="94" t="s">
        <v>40</v>
      </c>
      <c r="AQ810" s="94" t="s">
        <v>40</v>
      </c>
      <c r="AR810" s="93"/>
    </row>
    <row r="811" spans="1:44" ht="21">
      <c r="A811" t="str">
        <f>VLOOKUP(Q811,'Rotas x Madrugada'!A:C,2,0)</f>
        <v>NA</v>
      </c>
      <c r="B811" t="str">
        <f>VLOOKUP(Q811,'Rotas x Madrugada'!A:C,3,0)</f>
        <v>Não</v>
      </c>
      <c r="D811" s="19">
        <f t="shared" si="24"/>
        <v>46159</v>
      </c>
      <c r="E811" s="19">
        <f>IF(A811="RETIRA",Z811,VLOOKUP(Q811,'Rotas x Madrugada'!A:D,4,0))</f>
        <v>46146</v>
      </c>
      <c r="F811" s="19">
        <f>IF(A811="RETIRA",Z811,Z811+2)</f>
        <v>46159</v>
      </c>
      <c r="G811" s="19" t="str">
        <f>CONCATENATE(U811,"-",V811)</f>
        <v>INC08-TE16</v>
      </c>
      <c r="H811" s="19" t="str">
        <f t="shared" ca="1" si="25"/>
        <v>URGENTE</v>
      </c>
      <c r="I811" s="46">
        <f ca="1">Z811-$B$1</f>
        <v>0</v>
      </c>
      <c r="J811" s="46">
        <f>VLOOKUP(G811,'D. Produção'!A:B,2,)</f>
        <v>2</v>
      </c>
      <c r="K811" s="95">
        <v>335675</v>
      </c>
      <c r="L811" s="96" t="s">
        <v>561</v>
      </c>
      <c r="M811" s="95">
        <v>7</v>
      </c>
      <c r="N811" s="95">
        <v>5454293</v>
      </c>
      <c r="O811" s="96" t="s">
        <v>35</v>
      </c>
      <c r="P811" s="96" t="s">
        <v>217</v>
      </c>
      <c r="Q811" s="96" t="s">
        <v>142</v>
      </c>
      <c r="R811" s="97">
        <v>1.6612</v>
      </c>
      <c r="S811" s="97">
        <v>33.225000000000001</v>
      </c>
      <c r="T811" s="95">
        <v>1</v>
      </c>
      <c r="U811" s="96" t="s">
        <v>63</v>
      </c>
      <c r="V811" s="96" t="s">
        <v>123</v>
      </c>
      <c r="W811" s="98">
        <v>750</v>
      </c>
      <c r="X811" s="98">
        <v>2215</v>
      </c>
      <c r="Y811" s="99">
        <v>46153.978155092591</v>
      </c>
      <c r="Z811" s="100">
        <v>46157</v>
      </c>
      <c r="AA811" s="101"/>
      <c r="AB811" s="101"/>
      <c r="AC811" s="101"/>
      <c r="AD811" s="101"/>
      <c r="AE811" s="101"/>
      <c r="AF811" s="101"/>
      <c r="AG811" s="101"/>
      <c r="AH811" s="101"/>
      <c r="AI811" s="102" t="s">
        <v>40</v>
      </c>
      <c r="AJ811" s="102" t="s">
        <v>40</v>
      </c>
      <c r="AK811" s="102" t="s">
        <v>40</v>
      </c>
      <c r="AL811" s="101"/>
      <c r="AM811" s="101"/>
      <c r="AN811" s="102" t="s">
        <v>40</v>
      </c>
      <c r="AO811" s="102" t="s">
        <v>40</v>
      </c>
      <c r="AP811" s="102" t="s">
        <v>40</v>
      </c>
      <c r="AQ811" s="102" t="s">
        <v>40</v>
      </c>
      <c r="AR811" s="101"/>
    </row>
    <row r="812" spans="1:44" ht="21">
      <c r="A812" t="str">
        <f>VLOOKUP(Q812,'Rotas x Madrugada'!A:C,2,0)</f>
        <v>NA</v>
      </c>
      <c r="B812" t="str">
        <f>VLOOKUP(Q812,'Rotas x Madrugada'!A:C,3,0)</f>
        <v>Não</v>
      </c>
      <c r="D812" s="19">
        <f t="shared" si="24"/>
        <v>46159</v>
      </c>
      <c r="E812" s="19">
        <f>IF(A812="RETIRA",Z812,VLOOKUP(Q812,'Rotas x Madrugada'!A:D,4,0))</f>
        <v>46146</v>
      </c>
      <c r="F812" s="19">
        <f>IF(A812="RETIRA",Z812,Z812+2)</f>
        <v>46159</v>
      </c>
      <c r="G812" s="19" t="str">
        <f>CONCATENATE(U812,"-",V812)</f>
        <v>INC08-TE16</v>
      </c>
      <c r="H812" s="19" t="str">
        <f t="shared" ca="1" si="25"/>
        <v>URGENTE</v>
      </c>
      <c r="I812" s="46">
        <f ca="1">Z812-$B$1</f>
        <v>0</v>
      </c>
      <c r="J812" s="46">
        <f>VLOOKUP(G812,'D. Produção'!A:B,2,)</f>
        <v>2</v>
      </c>
      <c r="K812" s="87">
        <v>335675</v>
      </c>
      <c r="L812" s="88" t="s">
        <v>188</v>
      </c>
      <c r="M812" s="87">
        <v>8</v>
      </c>
      <c r="N812" s="87">
        <v>5454294</v>
      </c>
      <c r="O812" s="88" t="s">
        <v>35</v>
      </c>
      <c r="P812" s="88" t="s">
        <v>217</v>
      </c>
      <c r="Q812" s="88" t="s">
        <v>142</v>
      </c>
      <c r="R812" s="89">
        <v>1.3733</v>
      </c>
      <c r="S812" s="89">
        <v>27.466000000000001</v>
      </c>
      <c r="T812" s="87">
        <v>1</v>
      </c>
      <c r="U812" s="88" t="s">
        <v>63</v>
      </c>
      <c r="V812" s="88" t="s">
        <v>123</v>
      </c>
      <c r="W812" s="90">
        <v>620</v>
      </c>
      <c r="X812" s="90">
        <v>2215</v>
      </c>
      <c r="Y812" s="91">
        <v>46153.978155092591</v>
      </c>
      <c r="Z812" s="92">
        <v>46157</v>
      </c>
      <c r="AA812" s="93"/>
      <c r="AB812" s="93"/>
      <c r="AC812" s="93"/>
      <c r="AD812" s="93"/>
      <c r="AE812" s="93"/>
      <c r="AF812" s="93"/>
      <c r="AG812" s="93"/>
      <c r="AH812" s="93"/>
      <c r="AI812" s="94" t="s">
        <v>40</v>
      </c>
      <c r="AJ812" s="94" t="s">
        <v>40</v>
      </c>
      <c r="AK812" s="94" t="s">
        <v>40</v>
      </c>
      <c r="AL812" s="93"/>
      <c r="AM812" s="93"/>
      <c r="AN812" s="94" t="s">
        <v>40</v>
      </c>
      <c r="AO812" s="94" t="s">
        <v>40</v>
      </c>
      <c r="AP812" s="94" t="s">
        <v>40</v>
      </c>
      <c r="AQ812" s="94" t="s">
        <v>40</v>
      </c>
      <c r="AR812" s="93"/>
    </row>
    <row r="813" spans="1:44" ht="21">
      <c r="A813" t="str">
        <f>VLOOKUP(Q813,'Rotas x Madrugada'!A:C,2,0)</f>
        <v>NA</v>
      </c>
      <c r="B813" t="str">
        <f>VLOOKUP(Q813,'Rotas x Madrugada'!A:C,3,0)</f>
        <v>Não</v>
      </c>
      <c r="D813" s="19">
        <f t="shared" si="24"/>
        <v>46159</v>
      </c>
      <c r="E813" s="19">
        <f>IF(A813="RETIRA",Z813,VLOOKUP(Q813,'Rotas x Madrugada'!A:D,4,0))</f>
        <v>46146</v>
      </c>
      <c r="F813" s="19">
        <f>IF(A813="RETIRA",Z813,Z813+2)</f>
        <v>46159</v>
      </c>
      <c r="G813" s="19" t="str">
        <f>CONCATENATE(U813,"-",V813)</f>
        <v>INC08-TF</v>
      </c>
      <c r="H813" s="19" t="str">
        <f t="shared" ca="1" si="25"/>
        <v>URGENTE</v>
      </c>
      <c r="I813" s="46">
        <f ca="1">Z813-$B$1</f>
        <v>0</v>
      </c>
      <c r="J813" s="46">
        <f>VLOOKUP(G813,'D. Produção'!A:B,2,)</f>
        <v>2</v>
      </c>
      <c r="K813" s="95">
        <v>335676</v>
      </c>
      <c r="L813" s="96" t="s">
        <v>78</v>
      </c>
      <c r="M813" s="95">
        <v>1</v>
      </c>
      <c r="N813" s="95">
        <v>5454295</v>
      </c>
      <c r="O813" s="96" t="s">
        <v>35</v>
      </c>
      <c r="P813" s="96" t="s">
        <v>217</v>
      </c>
      <c r="Q813" s="96" t="s">
        <v>142</v>
      </c>
      <c r="R813" s="97">
        <v>0.29599999999999999</v>
      </c>
      <c r="S813" s="97">
        <v>5.92</v>
      </c>
      <c r="T813" s="95">
        <v>1</v>
      </c>
      <c r="U813" s="96" t="s">
        <v>63</v>
      </c>
      <c r="V813" s="96" t="s">
        <v>96</v>
      </c>
      <c r="W813" s="98">
        <v>400</v>
      </c>
      <c r="X813" s="98">
        <v>740</v>
      </c>
      <c r="Y813" s="99">
        <v>46153.978643946757</v>
      </c>
      <c r="Z813" s="100">
        <v>46157</v>
      </c>
      <c r="AA813" s="101"/>
      <c r="AB813" s="101"/>
      <c r="AC813" s="101"/>
      <c r="AD813" s="101"/>
      <c r="AE813" s="102" t="s">
        <v>40</v>
      </c>
      <c r="AF813" s="102" t="s">
        <v>40</v>
      </c>
      <c r="AG813" s="102" t="s">
        <v>40</v>
      </c>
      <c r="AH813" s="102" t="s">
        <v>40</v>
      </c>
      <c r="AI813" s="102" t="s">
        <v>40</v>
      </c>
      <c r="AJ813" s="102" t="s">
        <v>40</v>
      </c>
      <c r="AK813" s="102" t="s">
        <v>40</v>
      </c>
      <c r="AL813" s="101"/>
      <c r="AM813" s="101"/>
      <c r="AN813" s="102" t="s">
        <v>40</v>
      </c>
      <c r="AO813" s="102" t="s">
        <v>40</v>
      </c>
      <c r="AP813" s="102" t="s">
        <v>40</v>
      </c>
      <c r="AQ813" s="102" t="s">
        <v>40</v>
      </c>
      <c r="AR813" s="101"/>
    </row>
    <row r="814" spans="1:44" ht="21">
      <c r="A814" t="str">
        <f>VLOOKUP(Q814,'Rotas x Madrugada'!A:C,2,0)</f>
        <v>NA</v>
      </c>
      <c r="B814" t="str">
        <f>VLOOKUP(Q814,'Rotas x Madrugada'!A:C,3,0)</f>
        <v>Não</v>
      </c>
      <c r="D814" s="19">
        <f t="shared" si="24"/>
        <v>46159</v>
      </c>
      <c r="E814" s="19">
        <f>IF(A814="RETIRA",Z814,VLOOKUP(Q814,'Rotas x Madrugada'!A:D,4,0))</f>
        <v>46146</v>
      </c>
      <c r="F814" s="19">
        <f>IF(A814="RETIRA",Z814,Z814+2)</f>
        <v>46159</v>
      </c>
      <c r="G814" s="19" t="str">
        <f>CONCATENATE(U814,"-",V814)</f>
        <v>INC08-TE12</v>
      </c>
      <c r="H814" s="19" t="str">
        <f t="shared" ca="1" si="25"/>
        <v>URGENTE</v>
      </c>
      <c r="I814" s="46">
        <f ca="1">Z814-$B$1</f>
        <v>0</v>
      </c>
      <c r="J814" s="46">
        <f>VLOOKUP(G814,'D. Produção'!A:B,2,)</f>
        <v>2</v>
      </c>
      <c r="K814" s="87">
        <v>335676</v>
      </c>
      <c r="L814" s="88" t="s">
        <v>80</v>
      </c>
      <c r="M814" s="87">
        <v>2</v>
      </c>
      <c r="N814" s="87">
        <v>5454296</v>
      </c>
      <c r="O814" s="88" t="s">
        <v>35</v>
      </c>
      <c r="P814" s="88" t="s">
        <v>217</v>
      </c>
      <c r="Q814" s="88" t="s">
        <v>142</v>
      </c>
      <c r="R814" s="89">
        <v>0.35099999999999998</v>
      </c>
      <c r="S814" s="89">
        <v>7.02</v>
      </c>
      <c r="T814" s="87">
        <v>1</v>
      </c>
      <c r="U814" s="88" t="s">
        <v>63</v>
      </c>
      <c r="V814" s="88" t="s">
        <v>120</v>
      </c>
      <c r="W814" s="90">
        <v>450</v>
      </c>
      <c r="X814" s="90">
        <v>780</v>
      </c>
      <c r="Y814" s="91">
        <v>46153.978643946757</v>
      </c>
      <c r="Z814" s="92">
        <v>46157</v>
      </c>
      <c r="AA814" s="93"/>
      <c r="AB814" s="93"/>
      <c r="AC814" s="93"/>
      <c r="AD814" s="93"/>
      <c r="AE814" s="93"/>
      <c r="AF814" s="93"/>
      <c r="AG814" s="93"/>
      <c r="AH814" s="93"/>
      <c r="AI814" s="94" t="s">
        <v>40</v>
      </c>
      <c r="AJ814" s="94" t="s">
        <v>40</v>
      </c>
      <c r="AK814" s="94" t="s">
        <v>40</v>
      </c>
      <c r="AL814" s="93"/>
      <c r="AM814" s="93"/>
      <c r="AN814" s="94" t="s">
        <v>40</v>
      </c>
      <c r="AO814" s="94" t="s">
        <v>40</v>
      </c>
      <c r="AP814" s="94" t="s">
        <v>40</v>
      </c>
      <c r="AQ814" s="94" t="s">
        <v>40</v>
      </c>
      <c r="AR814" s="93"/>
    </row>
    <row r="815" spans="1:44" ht="21">
      <c r="A815" t="str">
        <f>VLOOKUP(Q815,'Rotas x Madrugada'!A:C,2,0)</f>
        <v>NA</v>
      </c>
      <c r="B815" t="str">
        <f>VLOOKUP(Q815,'Rotas x Madrugada'!A:C,3,0)</f>
        <v>Não</v>
      </c>
      <c r="D815" s="19">
        <f t="shared" si="24"/>
        <v>46159</v>
      </c>
      <c r="E815" s="19">
        <f>IF(A815="RETIRA",Z815,VLOOKUP(Q815,'Rotas x Madrugada'!A:D,4,0))</f>
        <v>46146</v>
      </c>
      <c r="F815" s="19">
        <f>IF(A815="RETIRA",Z815,Z815+2)</f>
        <v>46159</v>
      </c>
      <c r="G815" s="19" t="str">
        <f>CONCATENATE(U815,"-",V815)</f>
        <v>INC08-TF</v>
      </c>
      <c r="H815" s="19" t="str">
        <f t="shared" ca="1" si="25"/>
        <v>URGENTE</v>
      </c>
      <c r="I815" s="46">
        <f ca="1">Z815-$B$1</f>
        <v>0</v>
      </c>
      <c r="J815" s="46">
        <f>VLOOKUP(G815,'D. Produção'!A:B,2,)</f>
        <v>2</v>
      </c>
      <c r="K815" s="95">
        <v>335676</v>
      </c>
      <c r="L815" s="96" t="s">
        <v>180</v>
      </c>
      <c r="M815" s="95">
        <v>3</v>
      </c>
      <c r="N815" s="95">
        <v>5454297</v>
      </c>
      <c r="O815" s="96" t="s">
        <v>35</v>
      </c>
      <c r="P815" s="96" t="s">
        <v>217</v>
      </c>
      <c r="Q815" s="96" t="s">
        <v>142</v>
      </c>
      <c r="R815" s="97">
        <v>0.77100000000000002</v>
      </c>
      <c r="S815" s="97">
        <v>15.42</v>
      </c>
      <c r="T815" s="95">
        <v>1</v>
      </c>
      <c r="U815" s="96" t="s">
        <v>63</v>
      </c>
      <c r="V815" s="96" t="s">
        <v>96</v>
      </c>
      <c r="W815" s="98">
        <v>600</v>
      </c>
      <c r="X815" s="98">
        <v>1285</v>
      </c>
      <c r="Y815" s="99">
        <v>46153.978643946757</v>
      </c>
      <c r="Z815" s="100">
        <v>46157</v>
      </c>
      <c r="AA815" s="101"/>
      <c r="AB815" s="101"/>
      <c r="AC815" s="101"/>
      <c r="AD815" s="101"/>
      <c r="AE815" s="102" t="s">
        <v>40</v>
      </c>
      <c r="AF815" s="102" t="s">
        <v>40</v>
      </c>
      <c r="AG815" s="102" t="s">
        <v>40</v>
      </c>
      <c r="AH815" s="102" t="s">
        <v>40</v>
      </c>
      <c r="AI815" s="102" t="s">
        <v>40</v>
      </c>
      <c r="AJ815" s="102" t="s">
        <v>40</v>
      </c>
      <c r="AK815" s="102" t="s">
        <v>40</v>
      </c>
      <c r="AL815" s="101"/>
      <c r="AM815" s="101"/>
      <c r="AN815" s="102" t="s">
        <v>40</v>
      </c>
      <c r="AO815" s="102" t="s">
        <v>40</v>
      </c>
      <c r="AP815" s="102" t="s">
        <v>40</v>
      </c>
      <c r="AQ815" s="102" t="s">
        <v>40</v>
      </c>
      <c r="AR815" s="101"/>
    </row>
    <row r="816" spans="1:44" ht="21">
      <c r="A816" t="str">
        <f>VLOOKUP(Q816,'Rotas x Madrugada'!A:C,2,0)</f>
        <v>NA</v>
      </c>
      <c r="B816" t="str">
        <f>VLOOKUP(Q816,'Rotas x Madrugada'!A:C,3,0)</f>
        <v>Não</v>
      </c>
      <c r="D816" s="19">
        <f t="shared" si="24"/>
        <v>46159</v>
      </c>
      <c r="E816" s="19">
        <f>IF(A816="RETIRA",Z816,VLOOKUP(Q816,'Rotas x Madrugada'!A:D,4,0))</f>
        <v>46146</v>
      </c>
      <c r="F816" s="19">
        <f>IF(A816="RETIRA",Z816,Z816+2)</f>
        <v>46159</v>
      </c>
      <c r="G816" s="19" t="str">
        <f>CONCATENATE(U816,"-",V816)</f>
        <v>INC08-TE12</v>
      </c>
      <c r="H816" s="19" t="str">
        <f t="shared" ca="1" si="25"/>
        <v>URGENTE</v>
      </c>
      <c r="I816" s="46">
        <f ca="1">Z816-$B$1</f>
        <v>0</v>
      </c>
      <c r="J816" s="46">
        <f>VLOOKUP(G816,'D. Produção'!A:B,2,)</f>
        <v>2</v>
      </c>
      <c r="K816" s="87">
        <v>335676</v>
      </c>
      <c r="L816" s="88" t="s">
        <v>181</v>
      </c>
      <c r="M816" s="87">
        <v>4</v>
      </c>
      <c r="N816" s="87">
        <v>5454298</v>
      </c>
      <c r="O816" s="88" t="s">
        <v>35</v>
      </c>
      <c r="P816" s="88" t="s">
        <v>217</v>
      </c>
      <c r="Q816" s="88" t="s">
        <v>142</v>
      </c>
      <c r="R816" s="89">
        <v>0.86119999999999997</v>
      </c>
      <c r="S816" s="89">
        <v>17.225000000000001</v>
      </c>
      <c r="T816" s="87">
        <v>1</v>
      </c>
      <c r="U816" s="88" t="s">
        <v>63</v>
      </c>
      <c r="V816" s="88" t="s">
        <v>120</v>
      </c>
      <c r="W816" s="90">
        <v>650</v>
      </c>
      <c r="X816" s="90">
        <v>1325</v>
      </c>
      <c r="Y816" s="91">
        <v>46153.978643946757</v>
      </c>
      <c r="Z816" s="92">
        <v>46157</v>
      </c>
      <c r="AA816" s="93"/>
      <c r="AB816" s="93"/>
      <c r="AC816" s="93"/>
      <c r="AD816" s="93"/>
      <c r="AE816" s="93"/>
      <c r="AF816" s="93"/>
      <c r="AG816" s="93"/>
      <c r="AH816" s="93"/>
      <c r="AI816" s="94" t="s">
        <v>40</v>
      </c>
      <c r="AJ816" s="94" t="s">
        <v>40</v>
      </c>
      <c r="AK816" s="94" t="s">
        <v>40</v>
      </c>
      <c r="AL816" s="93"/>
      <c r="AM816" s="93"/>
      <c r="AN816" s="94" t="s">
        <v>40</v>
      </c>
      <c r="AO816" s="94" t="s">
        <v>40</v>
      </c>
      <c r="AP816" s="94" t="s">
        <v>40</v>
      </c>
      <c r="AQ816" s="94" t="s">
        <v>40</v>
      </c>
      <c r="AR816" s="93"/>
    </row>
    <row r="817" spans="1:44" ht="21">
      <c r="A817" t="str">
        <f>VLOOKUP(Q817,'Rotas x Madrugada'!A:C,2,0)</f>
        <v>NA</v>
      </c>
      <c r="B817" t="str">
        <f>VLOOKUP(Q817,'Rotas x Madrugada'!A:C,3,0)</f>
        <v>Não</v>
      </c>
      <c r="D817" s="19">
        <f t="shared" si="24"/>
        <v>46159</v>
      </c>
      <c r="E817" s="19">
        <f>IF(A817="RETIRA",Z817,VLOOKUP(Q817,'Rotas x Madrugada'!A:D,4,0))</f>
        <v>46146</v>
      </c>
      <c r="F817" s="19">
        <f>IF(A817="RETIRA",Z817,Z817+2)</f>
        <v>46159</v>
      </c>
      <c r="G817" s="19" t="str">
        <f>CONCATENATE(U817,"-",V817)</f>
        <v>INC08-TF</v>
      </c>
      <c r="H817" s="19" t="str">
        <f t="shared" ca="1" si="25"/>
        <v>URGENTE</v>
      </c>
      <c r="I817" s="46">
        <f ca="1">Z817-$B$1</f>
        <v>0</v>
      </c>
      <c r="J817" s="46">
        <f>VLOOKUP(G817,'D. Produção'!A:B,2,)</f>
        <v>2</v>
      </c>
      <c r="K817" s="95">
        <v>335676</v>
      </c>
      <c r="L817" s="96" t="s">
        <v>218</v>
      </c>
      <c r="M817" s="95">
        <v>5</v>
      </c>
      <c r="N817" s="95">
        <v>5454299</v>
      </c>
      <c r="O817" s="96" t="s">
        <v>35</v>
      </c>
      <c r="P817" s="96" t="s">
        <v>217</v>
      </c>
      <c r="Q817" s="96" t="s">
        <v>142</v>
      </c>
      <c r="R817" s="97">
        <v>0.77100000000000002</v>
      </c>
      <c r="S817" s="97">
        <v>15.42</v>
      </c>
      <c r="T817" s="95">
        <v>1</v>
      </c>
      <c r="U817" s="96" t="s">
        <v>63</v>
      </c>
      <c r="V817" s="96" t="s">
        <v>96</v>
      </c>
      <c r="W817" s="98">
        <v>600</v>
      </c>
      <c r="X817" s="98">
        <v>1285</v>
      </c>
      <c r="Y817" s="99">
        <v>46153.978643946757</v>
      </c>
      <c r="Z817" s="100">
        <v>46157</v>
      </c>
      <c r="AA817" s="101"/>
      <c r="AB817" s="101"/>
      <c r="AC817" s="101"/>
      <c r="AD817" s="101"/>
      <c r="AE817" s="102" t="s">
        <v>40</v>
      </c>
      <c r="AF817" s="102" t="s">
        <v>40</v>
      </c>
      <c r="AG817" s="102" t="s">
        <v>40</v>
      </c>
      <c r="AH817" s="102" t="s">
        <v>40</v>
      </c>
      <c r="AI817" s="102" t="s">
        <v>40</v>
      </c>
      <c r="AJ817" s="102" t="s">
        <v>40</v>
      </c>
      <c r="AK817" s="102" t="s">
        <v>40</v>
      </c>
      <c r="AL817" s="101"/>
      <c r="AM817" s="101"/>
      <c r="AN817" s="102" t="s">
        <v>40</v>
      </c>
      <c r="AO817" s="102" t="s">
        <v>40</v>
      </c>
      <c r="AP817" s="102" t="s">
        <v>40</v>
      </c>
      <c r="AQ817" s="102" t="s">
        <v>40</v>
      </c>
      <c r="AR817" s="101"/>
    </row>
    <row r="818" spans="1:44" ht="21">
      <c r="A818" t="str">
        <f>VLOOKUP(Q818,'Rotas x Madrugada'!A:C,2,0)</f>
        <v>NA</v>
      </c>
      <c r="B818" t="str">
        <f>VLOOKUP(Q818,'Rotas x Madrugada'!A:C,3,0)</f>
        <v>Não</v>
      </c>
      <c r="D818" s="19">
        <f t="shared" si="24"/>
        <v>46159</v>
      </c>
      <c r="E818" s="19">
        <f>IF(A818="RETIRA",Z818,VLOOKUP(Q818,'Rotas x Madrugada'!A:D,4,0))</f>
        <v>46146</v>
      </c>
      <c r="F818" s="19">
        <f>IF(A818="RETIRA",Z818,Z818+2)</f>
        <v>46159</v>
      </c>
      <c r="G818" s="19" t="str">
        <f>CONCATENATE(U818,"-",V818)</f>
        <v>INC08-TE12</v>
      </c>
      <c r="H818" s="19" t="str">
        <f t="shared" ca="1" si="25"/>
        <v>URGENTE</v>
      </c>
      <c r="I818" s="46">
        <f ca="1">Z818-$B$1</f>
        <v>0</v>
      </c>
      <c r="J818" s="46">
        <f>VLOOKUP(G818,'D. Produção'!A:B,2,)</f>
        <v>2</v>
      </c>
      <c r="K818" s="87">
        <v>335676</v>
      </c>
      <c r="L818" s="88" t="s">
        <v>209</v>
      </c>
      <c r="M818" s="87">
        <v>6</v>
      </c>
      <c r="N818" s="87">
        <v>5454300</v>
      </c>
      <c r="O818" s="88" t="s">
        <v>35</v>
      </c>
      <c r="P818" s="88" t="s">
        <v>217</v>
      </c>
      <c r="Q818" s="88" t="s">
        <v>142</v>
      </c>
      <c r="R818" s="89">
        <v>0.86119999999999997</v>
      </c>
      <c r="S818" s="89">
        <v>17.225000000000001</v>
      </c>
      <c r="T818" s="87">
        <v>1</v>
      </c>
      <c r="U818" s="88" t="s">
        <v>63</v>
      </c>
      <c r="V818" s="88" t="s">
        <v>120</v>
      </c>
      <c r="W818" s="90">
        <v>650</v>
      </c>
      <c r="X818" s="90">
        <v>1325</v>
      </c>
      <c r="Y818" s="91">
        <v>46153.978643946757</v>
      </c>
      <c r="Z818" s="92">
        <v>46157</v>
      </c>
      <c r="AA818" s="93"/>
      <c r="AB818" s="93"/>
      <c r="AC818" s="93"/>
      <c r="AD818" s="93"/>
      <c r="AE818" s="93"/>
      <c r="AF818" s="93"/>
      <c r="AG818" s="93"/>
      <c r="AH818" s="93"/>
      <c r="AI818" s="94" t="s">
        <v>40</v>
      </c>
      <c r="AJ818" s="94" t="s">
        <v>40</v>
      </c>
      <c r="AK818" s="94" t="s">
        <v>40</v>
      </c>
      <c r="AL818" s="93"/>
      <c r="AM818" s="93"/>
      <c r="AN818" s="94" t="s">
        <v>40</v>
      </c>
      <c r="AO818" s="94" t="s">
        <v>40</v>
      </c>
      <c r="AP818" s="94" t="s">
        <v>40</v>
      </c>
      <c r="AQ818" s="94" t="s">
        <v>40</v>
      </c>
      <c r="AR818" s="93"/>
    </row>
    <row r="819" spans="1:44" ht="21">
      <c r="A819" t="str">
        <f>VLOOKUP(Q819,'Rotas x Madrugada'!A:C,2,0)</f>
        <v>NA</v>
      </c>
      <c r="B819" t="str">
        <f>VLOOKUP(Q819,'Rotas x Madrugada'!A:C,3,0)</f>
        <v>Não</v>
      </c>
      <c r="D819" s="19">
        <f t="shared" si="24"/>
        <v>46159</v>
      </c>
      <c r="E819" s="19">
        <f>IF(A819="RETIRA",Z819,VLOOKUP(Q819,'Rotas x Madrugada'!A:D,4,0))</f>
        <v>46146</v>
      </c>
      <c r="F819" s="19">
        <f>IF(A819="RETIRA",Z819,Z819+2)</f>
        <v>46159</v>
      </c>
      <c r="G819" s="19" t="str">
        <f>CONCATENATE(U819,"-",V819)</f>
        <v>INC08-TE16</v>
      </c>
      <c r="H819" s="19" t="str">
        <f t="shared" ca="1" si="25"/>
        <v>URGENTE</v>
      </c>
      <c r="I819" s="46">
        <f ca="1">Z819-$B$1</f>
        <v>0</v>
      </c>
      <c r="J819" s="46">
        <f>VLOOKUP(G819,'D. Produção'!A:B,2,)</f>
        <v>2</v>
      </c>
      <c r="K819" s="95">
        <v>335676</v>
      </c>
      <c r="L819" s="96" t="s">
        <v>561</v>
      </c>
      <c r="M819" s="95">
        <v>7</v>
      </c>
      <c r="N819" s="95">
        <v>5454301</v>
      </c>
      <c r="O819" s="96" t="s">
        <v>35</v>
      </c>
      <c r="P819" s="96" t="s">
        <v>217</v>
      </c>
      <c r="Q819" s="96" t="s">
        <v>142</v>
      </c>
      <c r="R819" s="97">
        <v>1.6688000000000001</v>
      </c>
      <c r="S819" s="97">
        <v>33.375</v>
      </c>
      <c r="T819" s="95">
        <v>1</v>
      </c>
      <c r="U819" s="96" t="s">
        <v>63</v>
      </c>
      <c r="V819" s="96" t="s">
        <v>123</v>
      </c>
      <c r="W819" s="98">
        <v>750</v>
      </c>
      <c r="X819" s="98">
        <v>2225</v>
      </c>
      <c r="Y819" s="99">
        <v>46153.978643946757</v>
      </c>
      <c r="Z819" s="100">
        <v>46157</v>
      </c>
      <c r="AA819" s="101"/>
      <c r="AB819" s="101"/>
      <c r="AC819" s="101"/>
      <c r="AD819" s="101"/>
      <c r="AE819" s="101"/>
      <c r="AF819" s="101"/>
      <c r="AG819" s="101"/>
      <c r="AH819" s="101"/>
      <c r="AI819" s="102" t="s">
        <v>40</v>
      </c>
      <c r="AJ819" s="102" t="s">
        <v>40</v>
      </c>
      <c r="AK819" s="102" t="s">
        <v>40</v>
      </c>
      <c r="AL819" s="101"/>
      <c r="AM819" s="101"/>
      <c r="AN819" s="102" t="s">
        <v>40</v>
      </c>
      <c r="AO819" s="102" t="s">
        <v>40</v>
      </c>
      <c r="AP819" s="102" t="s">
        <v>40</v>
      </c>
      <c r="AQ819" s="102" t="s">
        <v>40</v>
      </c>
      <c r="AR819" s="101"/>
    </row>
    <row r="820" spans="1:44" ht="21">
      <c r="A820" t="str">
        <f>VLOOKUP(Q820,'Rotas x Madrugada'!A:C,2,0)</f>
        <v>NA</v>
      </c>
      <c r="B820" t="str">
        <f>VLOOKUP(Q820,'Rotas x Madrugada'!A:C,3,0)</f>
        <v>Não</v>
      </c>
      <c r="D820" s="19">
        <f t="shared" si="24"/>
        <v>46159</v>
      </c>
      <c r="E820" s="19">
        <f>IF(A820="RETIRA",Z820,VLOOKUP(Q820,'Rotas x Madrugada'!A:D,4,0))</f>
        <v>46146</v>
      </c>
      <c r="F820" s="19">
        <f>IF(A820="RETIRA",Z820,Z820+2)</f>
        <v>46159</v>
      </c>
      <c r="G820" s="19" t="str">
        <f>CONCATENATE(U820,"-",V820)</f>
        <v>INC08-TE16</v>
      </c>
      <c r="H820" s="19" t="str">
        <f t="shared" ca="1" si="25"/>
        <v>URGENTE</v>
      </c>
      <c r="I820" s="46">
        <f ca="1">Z820-$B$1</f>
        <v>0</v>
      </c>
      <c r="J820" s="46">
        <f>VLOOKUP(G820,'D. Produção'!A:B,2,)</f>
        <v>2</v>
      </c>
      <c r="K820" s="87">
        <v>335676</v>
      </c>
      <c r="L820" s="88" t="s">
        <v>188</v>
      </c>
      <c r="M820" s="87">
        <v>8</v>
      </c>
      <c r="N820" s="87">
        <v>5454302</v>
      </c>
      <c r="O820" s="88" t="s">
        <v>35</v>
      </c>
      <c r="P820" s="88" t="s">
        <v>217</v>
      </c>
      <c r="Q820" s="88" t="s">
        <v>142</v>
      </c>
      <c r="R820" s="89">
        <v>1.3684000000000001</v>
      </c>
      <c r="S820" s="89">
        <v>27.3675</v>
      </c>
      <c r="T820" s="87">
        <v>1</v>
      </c>
      <c r="U820" s="88" t="s">
        <v>63</v>
      </c>
      <c r="V820" s="88" t="s">
        <v>123</v>
      </c>
      <c r="W820" s="90">
        <v>615</v>
      </c>
      <c r="X820" s="90">
        <v>2225</v>
      </c>
      <c r="Y820" s="91">
        <v>46153.978643946757</v>
      </c>
      <c r="Z820" s="92">
        <v>46157</v>
      </c>
      <c r="AA820" s="93"/>
      <c r="AB820" s="93"/>
      <c r="AC820" s="93"/>
      <c r="AD820" s="93"/>
      <c r="AE820" s="93"/>
      <c r="AF820" s="93"/>
      <c r="AG820" s="93"/>
      <c r="AH820" s="93"/>
      <c r="AI820" s="94" t="s">
        <v>40</v>
      </c>
      <c r="AJ820" s="94" t="s">
        <v>40</v>
      </c>
      <c r="AK820" s="94" t="s">
        <v>40</v>
      </c>
      <c r="AL820" s="93"/>
      <c r="AM820" s="93"/>
      <c r="AN820" s="94" t="s">
        <v>40</v>
      </c>
      <c r="AO820" s="94" t="s">
        <v>40</v>
      </c>
      <c r="AP820" s="94" t="s">
        <v>40</v>
      </c>
      <c r="AQ820" s="94" t="s">
        <v>40</v>
      </c>
      <c r="AR820" s="93"/>
    </row>
    <row r="821" spans="1:44" ht="21">
      <c r="A821" t="str">
        <f>VLOOKUP(Q821,'Rotas x Madrugada'!A:C,2,0)</f>
        <v>NA</v>
      </c>
      <c r="B821" t="str">
        <f>VLOOKUP(Q821,'Rotas x Madrugada'!A:C,3,0)</f>
        <v>Não</v>
      </c>
      <c r="D821" s="19">
        <f t="shared" si="24"/>
        <v>46159</v>
      </c>
      <c r="E821" s="19">
        <f>IF(A821="RETIRA",Z821,VLOOKUP(Q821,'Rotas x Madrugada'!A:D,4,0))</f>
        <v>46146</v>
      </c>
      <c r="F821" s="19">
        <f>IF(A821="RETIRA",Z821,Z821+2)</f>
        <v>46159</v>
      </c>
      <c r="G821" s="19" t="str">
        <f>CONCATENATE(U821,"-",V821)</f>
        <v>INC08-TF</v>
      </c>
      <c r="H821" s="19" t="str">
        <f t="shared" ca="1" si="25"/>
        <v>URGENTE</v>
      </c>
      <c r="I821" s="46">
        <f ca="1">Z821-$B$1</f>
        <v>0</v>
      </c>
      <c r="J821" s="46">
        <f>VLOOKUP(G821,'D. Produção'!A:B,2,)</f>
        <v>2</v>
      </c>
      <c r="K821" s="95">
        <v>335677</v>
      </c>
      <c r="L821" s="96" t="s">
        <v>78</v>
      </c>
      <c r="M821" s="95">
        <v>1</v>
      </c>
      <c r="N821" s="95">
        <v>5454303</v>
      </c>
      <c r="O821" s="96" t="s">
        <v>35</v>
      </c>
      <c r="P821" s="96" t="s">
        <v>217</v>
      </c>
      <c r="Q821" s="96" t="s">
        <v>142</v>
      </c>
      <c r="R821" s="97">
        <v>0.77100000000000002</v>
      </c>
      <c r="S821" s="97">
        <v>15.42</v>
      </c>
      <c r="T821" s="95">
        <v>1</v>
      </c>
      <c r="U821" s="96" t="s">
        <v>63</v>
      </c>
      <c r="V821" s="96" t="s">
        <v>96</v>
      </c>
      <c r="W821" s="98">
        <v>600</v>
      </c>
      <c r="X821" s="98">
        <v>1285</v>
      </c>
      <c r="Y821" s="99">
        <v>46153.979178240741</v>
      </c>
      <c r="Z821" s="100">
        <v>46157</v>
      </c>
      <c r="AA821" s="101"/>
      <c r="AB821" s="101"/>
      <c r="AC821" s="101"/>
      <c r="AD821" s="101"/>
      <c r="AE821" s="102" t="s">
        <v>40</v>
      </c>
      <c r="AF821" s="102" t="s">
        <v>40</v>
      </c>
      <c r="AG821" s="102" t="s">
        <v>40</v>
      </c>
      <c r="AH821" s="102" t="s">
        <v>40</v>
      </c>
      <c r="AI821" s="102" t="s">
        <v>40</v>
      </c>
      <c r="AJ821" s="102" t="s">
        <v>40</v>
      </c>
      <c r="AK821" s="102" t="s">
        <v>40</v>
      </c>
      <c r="AL821" s="101"/>
      <c r="AM821" s="101"/>
      <c r="AN821" s="102" t="s">
        <v>40</v>
      </c>
      <c r="AO821" s="102" t="s">
        <v>40</v>
      </c>
      <c r="AP821" s="102" t="s">
        <v>40</v>
      </c>
      <c r="AQ821" s="102" t="s">
        <v>40</v>
      </c>
      <c r="AR821" s="101"/>
    </row>
    <row r="822" spans="1:44" ht="21">
      <c r="A822" t="str">
        <f>VLOOKUP(Q822,'Rotas x Madrugada'!A:C,2,0)</f>
        <v>NA</v>
      </c>
      <c r="B822" t="str">
        <f>VLOOKUP(Q822,'Rotas x Madrugada'!A:C,3,0)</f>
        <v>Não</v>
      </c>
      <c r="D822" s="19">
        <f t="shared" si="24"/>
        <v>46159</v>
      </c>
      <c r="E822" s="19">
        <f>IF(A822="RETIRA",Z822,VLOOKUP(Q822,'Rotas x Madrugada'!A:D,4,0))</f>
        <v>46146</v>
      </c>
      <c r="F822" s="19">
        <f>IF(A822="RETIRA",Z822,Z822+2)</f>
        <v>46159</v>
      </c>
      <c r="G822" s="19" t="str">
        <f>CONCATENATE(U822,"-",V822)</f>
        <v>INC08-TF</v>
      </c>
      <c r="H822" s="19" t="str">
        <f t="shared" ca="1" si="25"/>
        <v>URGENTE</v>
      </c>
      <c r="I822" s="46">
        <f ca="1">Z822-$B$1</f>
        <v>0</v>
      </c>
      <c r="J822" s="46">
        <f>VLOOKUP(G822,'D. Produção'!A:B,2,)</f>
        <v>2</v>
      </c>
      <c r="K822" s="87">
        <v>335677</v>
      </c>
      <c r="L822" s="88" t="s">
        <v>80</v>
      </c>
      <c r="M822" s="87">
        <v>2</v>
      </c>
      <c r="N822" s="87">
        <v>5454304</v>
      </c>
      <c r="O822" s="88" t="s">
        <v>35</v>
      </c>
      <c r="P822" s="88" t="s">
        <v>217</v>
      </c>
      <c r="Q822" s="88" t="s">
        <v>142</v>
      </c>
      <c r="R822" s="89">
        <v>0.77100000000000002</v>
      </c>
      <c r="S822" s="89">
        <v>15.42</v>
      </c>
      <c r="T822" s="87">
        <v>1</v>
      </c>
      <c r="U822" s="88" t="s">
        <v>63</v>
      </c>
      <c r="V822" s="88" t="s">
        <v>96</v>
      </c>
      <c r="W822" s="90">
        <v>600</v>
      </c>
      <c r="X822" s="90">
        <v>1285</v>
      </c>
      <c r="Y822" s="91">
        <v>46153.979178240741</v>
      </c>
      <c r="Z822" s="92">
        <v>46157</v>
      </c>
      <c r="AA822" s="93"/>
      <c r="AB822" s="93"/>
      <c r="AC822" s="93"/>
      <c r="AD822" s="93"/>
      <c r="AE822" s="94" t="s">
        <v>40</v>
      </c>
      <c r="AF822" s="94" t="s">
        <v>40</v>
      </c>
      <c r="AG822" s="94" t="s">
        <v>40</v>
      </c>
      <c r="AH822" s="94" t="s">
        <v>40</v>
      </c>
      <c r="AI822" s="94" t="s">
        <v>40</v>
      </c>
      <c r="AJ822" s="94" t="s">
        <v>40</v>
      </c>
      <c r="AK822" s="94" t="s">
        <v>40</v>
      </c>
      <c r="AL822" s="93"/>
      <c r="AM822" s="93"/>
      <c r="AN822" s="94" t="s">
        <v>40</v>
      </c>
      <c r="AO822" s="94" t="s">
        <v>40</v>
      </c>
      <c r="AP822" s="94" t="s">
        <v>40</v>
      </c>
      <c r="AQ822" s="94" t="s">
        <v>40</v>
      </c>
      <c r="AR822" s="93"/>
    </row>
    <row r="823" spans="1:44" ht="21">
      <c r="A823" t="str">
        <f>VLOOKUP(Q823,'Rotas x Madrugada'!A:C,2,0)</f>
        <v>NA</v>
      </c>
      <c r="B823" t="str">
        <f>VLOOKUP(Q823,'Rotas x Madrugada'!A:C,3,0)</f>
        <v>Não</v>
      </c>
      <c r="D823" s="19">
        <f t="shared" si="24"/>
        <v>46159</v>
      </c>
      <c r="E823" s="19">
        <f>IF(A823="RETIRA",Z823,VLOOKUP(Q823,'Rotas x Madrugada'!A:D,4,0))</f>
        <v>46146</v>
      </c>
      <c r="F823" s="19">
        <f>IF(A823="RETIRA",Z823,Z823+2)</f>
        <v>46159</v>
      </c>
      <c r="G823" s="19" t="str">
        <f>CONCATENATE(U823,"-",V823)</f>
        <v>INC08-TE12</v>
      </c>
      <c r="H823" s="19" t="str">
        <f t="shared" ca="1" si="25"/>
        <v>URGENTE</v>
      </c>
      <c r="I823" s="46">
        <f ca="1">Z823-$B$1</f>
        <v>0</v>
      </c>
      <c r="J823" s="46">
        <f>VLOOKUP(G823,'D. Produção'!A:B,2,)</f>
        <v>2</v>
      </c>
      <c r="K823" s="95">
        <v>335677</v>
      </c>
      <c r="L823" s="96" t="s">
        <v>81</v>
      </c>
      <c r="M823" s="95">
        <v>3</v>
      </c>
      <c r="N823" s="95">
        <v>5454305</v>
      </c>
      <c r="O823" s="96" t="s">
        <v>35</v>
      </c>
      <c r="P823" s="96" t="s">
        <v>217</v>
      </c>
      <c r="Q823" s="96" t="s">
        <v>142</v>
      </c>
      <c r="R823" s="97">
        <v>0.79500000000000004</v>
      </c>
      <c r="S823" s="97">
        <v>15.9</v>
      </c>
      <c r="T823" s="95">
        <v>1</v>
      </c>
      <c r="U823" s="96" t="s">
        <v>63</v>
      </c>
      <c r="V823" s="96" t="s">
        <v>120</v>
      </c>
      <c r="W823" s="98">
        <v>600</v>
      </c>
      <c r="X823" s="98">
        <v>1325</v>
      </c>
      <c r="Y823" s="99">
        <v>46153.979178240741</v>
      </c>
      <c r="Z823" s="100">
        <v>46157</v>
      </c>
      <c r="AA823" s="101"/>
      <c r="AB823" s="101"/>
      <c r="AC823" s="101"/>
      <c r="AD823" s="101"/>
      <c r="AE823" s="101"/>
      <c r="AF823" s="101"/>
      <c r="AG823" s="101"/>
      <c r="AH823" s="101"/>
      <c r="AI823" s="102" t="s">
        <v>40</v>
      </c>
      <c r="AJ823" s="102" t="s">
        <v>40</v>
      </c>
      <c r="AK823" s="102" t="s">
        <v>40</v>
      </c>
      <c r="AL823" s="101"/>
      <c r="AM823" s="101"/>
      <c r="AN823" s="102" t="s">
        <v>40</v>
      </c>
      <c r="AO823" s="102" t="s">
        <v>40</v>
      </c>
      <c r="AP823" s="102" t="s">
        <v>40</v>
      </c>
      <c r="AQ823" s="102" t="s">
        <v>40</v>
      </c>
      <c r="AR823" s="101"/>
    </row>
    <row r="824" spans="1:44" ht="21">
      <c r="A824" t="str">
        <f>VLOOKUP(Q824,'Rotas x Madrugada'!A:C,2,0)</f>
        <v>NA</v>
      </c>
      <c r="B824" t="str">
        <f>VLOOKUP(Q824,'Rotas x Madrugada'!A:C,3,0)</f>
        <v>Não</v>
      </c>
      <c r="D824" s="19">
        <f t="shared" si="24"/>
        <v>46159</v>
      </c>
      <c r="E824" s="19">
        <f>IF(A824="RETIRA",Z824,VLOOKUP(Q824,'Rotas x Madrugada'!A:D,4,0))</f>
        <v>46146</v>
      </c>
      <c r="F824" s="19">
        <f>IF(A824="RETIRA",Z824,Z824+2)</f>
        <v>46159</v>
      </c>
      <c r="G824" s="19" t="str">
        <f>CONCATENATE(U824,"-",V824)</f>
        <v>INC08-TE12</v>
      </c>
      <c r="H824" s="19" t="str">
        <f t="shared" ca="1" si="25"/>
        <v>URGENTE</v>
      </c>
      <c r="I824" s="46">
        <f ca="1">Z824-$B$1</f>
        <v>0</v>
      </c>
      <c r="J824" s="46">
        <f>VLOOKUP(G824,'D. Produção'!A:B,2,)</f>
        <v>2</v>
      </c>
      <c r="K824" s="87">
        <v>335677</v>
      </c>
      <c r="L824" s="88" t="s">
        <v>82</v>
      </c>
      <c r="M824" s="87">
        <v>4</v>
      </c>
      <c r="N824" s="87">
        <v>5454306</v>
      </c>
      <c r="O824" s="88" t="s">
        <v>35</v>
      </c>
      <c r="P824" s="88" t="s">
        <v>217</v>
      </c>
      <c r="Q824" s="88" t="s">
        <v>142</v>
      </c>
      <c r="R824" s="89">
        <v>0.79500000000000004</v>
      </c>
      <c r="S824" s="89">
        <v>15.9</v>
      </c>
      <c r="T824" s="87">
        <v>1</v>
      </c>
      <c r="U824" s="88" t="s">
        <v>63</v>
      </c>
      <c r="V824" s="88" t="s">
        <v>120</v>
      </c>
      <c r="W824" s="90">
        <v>600</v>
      </c>
      <c r="X824" s="90">
        <v>1325</v>
      </c>
      <c r="Y824" s="91">
        <v>46153.979178240741</v>
      </c>
      <c r="Z824" s="92">
        <v>46157</v>
      </c>
      <c r="AA824" s="93"/>
      <c r="AB824" s="93"/>
      <c r="AC824" s="93"/>
      <c r="AD824" s="93"/>
      <c r="AE824" s="93"/>
      <c r="AF824" s="93"/>
      <c r="AG824" s="93"/>
      <c r="AH824" s="93"/>
      <c r="AI824" s="94" t="s">
        <v>40</v>
      </c>
      <c r="AJ824" s="94" t="s">
        <v>40</v>
      </c>
      <c r="AK824" s="94" t="s">
        <v>40</v>
      </c>
      <c r="AL824" s="93"/>
      <c r="AM824" s="93"/>
      <c r="AN824" s="94" t="s">
        <v>40</v>
      </c>
      <c r="AO824" s="94" t="s">
        <v>40</v>
      </c>
      <c r="AP824" s="94" t="s">
        <v>40</v>
      </c>
      <c r="AQ824" s="94" t="s">
        <v>40</v>
      </c>
      <c r="AR824" s="93"/>
    </row>
    <row r="825" spans="1:44" ht="21">
      <c r="A825" t="str">
        <f>VLOOKUP(Q825,'Rotas x Madrugada'!A:C,2,0)</f>
        <v>NA</v>
      </c>
      <c r="B825" t="str">
        <f>VLOOKUP(Q825,'Rotas x Madrugada'!A:C,3,0)</f>
        <v>Não</v>
      </c>
      <c r="D825" s="19">
        <f t="shared" si="24"/>
        <v>46159</v>
      </c>
      <c r="E825" s="19">
        <f>IF(A825="RETIRA",Z825,VLOOKUP(Q825,'Rotas x Madrugada'!A:D,4,0))</f>
        <v>46146</v>
      </c>
      <c r="F825" s="19">
        <f>IF(A825="RETIRA",Z825,Z825+2)</f>
        <v>46159</v>
      </c>
      <c r="G825" s="19" t="str">
        <f>CONCATENATE(U825,"-",V825)</f>
        <v>INC08-TF</v>
      </c>
      <c r="H825" s="19" t="str">
        <f t="shared" ca="1" si="25"/>
        <v>URGENTE</v>
      </c>
      <c r="I825" s="46">
        <f ca="1">Z825-$B$1</f>
        <v>0</v>
      </c>
      <c r="J825" s="46">
        <f>VLOOKUP(G825,'D. Produção'!A:B,2,)</f>
        <v>2</v>
      </c>
      <c r="K825" s="95">
        <v>335677</v>
      </c>
      <c r="L825" s="96" t="s">
        <v>171</v>
      </c>
      <c r="M825" s="95">
        <v>5</v>
      </c>
      <c r="N825" s="95">
        <v>5454307</v>
      </c>
      <c r="O825" s="96" t="s">
        <v>35</v>
      </c>
      <c r="P825" s="96" t="s">
        <v>217</v>
      </c>
      <c r="Q825" s="96" t="s">
        <v>142</v>
      </c>
      <c r="R825" s="97">
        <v>0.80100000000000005</v>
      </c>
      <c r="S825" s="97">
        <v>16.02</v>
      </c>
      <c r="T825" s="95">
        <v>1</v>
      </c>
      <c r="U825" s="96" t="s">
        <v>63</v>
      </c>
      <c r="V825" s="96" t="s">
        <v>96</v>
      </c>
      <c r="W825" s="98">
        <v>600</v>
      </c>
      <c r="X825" s="98">
        <v>1335</v>
      </c>
      <c r="Y825" s="99">
        <v>46153.979178240741</v>
      </c>
      <c r="Z825" s="100">
        <v>46157</v>
      </c>
      <c r="AA825" s="101"/>
      <c r="AB825" s="101"/>
      <c r="AC825" s="101"/>
      <c r="AD825" s="101"/>
      <c r="AE825" s="102" t="s">
        <v>40</v>
      </c>
      <c r="AF825" s="102" t="s">
        <v>40</v>
      </c>
      <c r="AG825" s="102" t="s">
        <v>40</v>
      </c>
      <c r="AH825" s="102" t="s">
        <v>40</v>
      </c>
      <c r="AI825" s="102" t="s">
        <v>40</v>
      </c>
      <c r="AJ825" s="102" t="s">
        <v>40</v>
      </c>
      <c r="AK825" s="102" t="s">
        <v>40</v>
      </c>
      <c r="AL825" s="101"/>
      <c r="AM825" s="101"/>
      <c r="AN825" s="102" t="s">
        <v>40</v>
      </c>
      <c r="AO825" s="102" t="s">
        <v>40</v>
      </c>
      <c r="AP825" s="102" t="s">
        <v>40</v>
      </c>
      <c r="AQ825" s="102" t="s">
        <v>40</v>
      </c>
      <c r="AR825" s="101"/>
    </row>
    <row r="826" spans="1:44" ht="21">
      <c r="A826" t="str">
        <f>VLOOKUP(Q826,'Rotas x Madrugada'!A:C,2,0)</f>
        <v>NA</v>
      </c>
      <c r="B826" t="str">
        <f>VLOOKUP(Q826,'Rotas x Madrugada'!A:C,3,0)</f>
        <v>Não</v>
      </c>
      <c r="D826" s="19">
        <f t="shared" si="24"/>
        <v>46159</v>
      </c>
      <c r="E826" s="19">
        <f>IF(A826="RETIRA",Z826,VLOOKUP(Q826,'Rotas x Madrugada'!A:D,4,0))</f>
        <v>46146</v>
      </c>
      <c r="F826" s="19">
        <f>IF(A826="RETIRA",Z826,Z826+2)</f>
        <v>46159</v>
      </c>
      <c r="G826" s="19" t="str">
        <f>CONCATENATE(U826,"-",V826)</f>
        <v>INC08-TE12</v>
      </c>
      <c r="H826" s="19" t="str">
        <f t="shared" ca="1" si="25"/>
        <v>URGENTE</v>
      </c>
      <c r="I826" s="46">
        <f ca="1">Z826-$B$1</f>
        <v>0</v>
      </c>
      <c r="J826" s="46">
        <f>VLOOKUP(G826,'D. Produção'!A:B,2,)</f>
        <v>2</v>
      </c>
      <c r="K826" s="87">
        <v>335677</v>
      </c>
      <c r="L826" s="88" t="s">
        <v>172</v>
      </c>
      <c r="M826" s="87">
        <v>6</v>
      </c>
      <c r="N826" s="87">
        <v>5454308</v>
      </c>
      <c r="O826" s="88" t="s">
        <v>35</v>
      </c>
      <c r="P826" s="88" t="s">
        <v>217</v>
      </c>
      <c r="Q826" s="88" t="s">
        <v>142</v>
      </c>
      <c r="R826" s="89">
        <v>0.82499999999999996</v>
      </c>
      <c r="S826" s="89">
        <v>16.5</v>
      </c>
      <c r="T826" s="87">
        <v>1</v>
      </c>
      <c r="U826" s="88" t="s">
        <v>63</v>
      </c>
      <c r="V826" s="88" t="s">
        <v>120</v>
      </c>
      <c r="W826" s="90">
        <v>600</v>
      </c>
      <c r="X826" s="90">
        <v>1375</v>
      </c>
      <c r="Y826" s="91">
        <v>46153.979178240741</v>
      </c>
      <c r="Z826" s="92">
        <v>46157</v>
      </c>
      <c r="AA826" s="93"/>
      <c r="AB826" s="93"/>
      <c r="AC826" s="93"/>
      <c r="AD826" s="93"/>
      <c r="AE826" s="93"/>
      <c r="AF826" s="93"/>
      <c r="AG826" s="93"/>
      <c r="AH826" s="93"/>
      <c r="AI826" s="94" t="s">
        <v>40</v>
      </c>
      <c r="AJ826" s="94" t="s">
        <v>40</v>
      </c>
      <c r="AK826" s="94" t="s">
        <v>40</v>
      </c>
      <c r="AL826" s="93"/>
      <c r="AM826" s="93"/>
      <c r="AN826" s="94" t="s">
        <v>40</v>
      </c>
      <c r="AO826" s="94" t="s">
        <v>40</v>
      </c>
      <c r="AP826" s="94" t="s">
        <v>40</v>
      </c>
      <c r="AQ826" s="94" t="s">
        <v>40</v>
      </c>
      <c r="AR826" s="93"/>
    </row>
    <row r="827" spans="1:44" ht="21">
      <c r="A827" t="str">
        <f>VLOOKUP(Q827,'Rotas x Madrugada'!A:C,2,0)</f>
        <v>NA</v>
      </c>
      <c r="B827" t="str">
        <f>VLOOKUP(Q827,'Rotas x Madrugada'!A:C,3,0)</f>
        <v>Não</v>
      </c>
      <c r="D827" s="19">
        <f t="shared" si="24"/>
        <v>46159</v>
      </c>
      <c r="E827" s="19">
        <f>IF(A827="RETIRA",Z827,VLOOKUP(Q827,'Rotas x Madrugada'!A:D,4,0))</f>
        <v>46146</v>
      </c>
      <c r="F827" s="19">
        <f>IF(A827="RETIRA",Z827,Z827+2)</f>
        <v>46159</v>
      </c>
      <c r="G827" s="19" t="str">
        <f>CONCATENATE(U827,"-",V827)</f>
        <v>INC08-TF</v>
      </c>
      <c r="H827" s="19" t="str">
        <f t="shared" ca="1" si="25"/>
        <v>URGENTE</v>
      </c>
      <c r="I827" s="46">
        <f ca="1">Z827-$B$1</f>
        <v>0</v>
      </c>
      <c r="J827" s="46">
        <f>VLOOKUP(G827,'D. Produção'!A:B,2,)</f>
        <v>2</v>
      </c>
      <c r="K827" s="95">
        <v>335677</v>
      </c>
      <c r="L827" s="96" t="s">
        <v>117</v>
      </c>
      <c r="M827" s="95">
        <v>7</v>
      </c>
      <c r="N827" s="95">
        <v>5454309</v>
      </c>
      <c r="O827" s="96" t="s">
        <v>35</v>
      </c>
      <c r="P827" s="96" t="s">
        <v>217</v>
      </c>
      <c r="Q827" s="96" t="s">
        <v>142</v>
      </c>
      <c r="R827" s="97">
        <v>0.29399999999999998</v>
      </c>
      <c r="S827" s="97">
        <v>5.88</v>
      </c>
      <c r="T827" s="95">
        <v>1</v>
      </c>
      <c r="U827" s="96" t="s">
        <v>63</v>
      </c>
      <c r="V827" s="96" t="s">
        <v>96</v>
      </c>
      <c r="W827" s="98">
        <v>400</v>
      </c>
      <c r="X827" s="98">
        <v>735</v>
      </c>
      <c r="Y827" s="99">
        <v>46153.979178240741</v>
      </c>
      <c r="Z827" s="100">
        <v>46157</v>
      </c>
      <c r="AA827" s="101"/>
      <c r="AB827" s="101"/>
      <c r="AC827" s="101"/>
      <c r="AD827" s="101"/>
      <c r="AE827" s="102" t="s">
        <v>40</v>
      </c>
      <c r="AF827" s="102" t="s">
        <v>40</v>
      </c>
      <c r="AG827" s="102" t="s">
        <v>40</v>
      </c>
      <c r="AH827" s="102" t="s">
        <v>40</v>
      </c>
      <c r="AI827" s="102" t="s">
        <v>40</v>
      </c>
      <c r="AJ827" s="102" t="s">
        <v>40</v>
      </c>
      <c r="AK827" s="102" t="s">
        <v>40</v>
      </c>
      <c r="AL827" s="101"/>
      <c r="AM827" s="101"/>
      <c r="AN827" s="102" t="s">
        <v>40</v>
      </c>
      <c r="AO827" s="102" t="s">
        <v>40</v>
      </c>
      <c r="AP827" s="102" t="s">
        <v>40</v>
      </c>
      <c r="AQ827" s="102" t="s">
        <v>40</v>
      </c>
      <c r="AR827" s="101"/>
    </row>
    <row r="828" spans="1:44" ht="21">
      <c r="A828" t="str">
        <f>VLOOKUP(Q828,'Rotas x Madrugada'!A:C,2,0)</f>
        <v>NA</v>
      </c>
      <c r="B828" t="str">
        <f>VLOOKUP(Q828,'Rotas x Madrugada'!A:C,3,0)</f>
        <v>Não</v>
      </c>
      <c r="D828" s="19">
        <f t="shared" si="24"/>
        <v>46159</v>
      </c>
      <c r="E828" s="19">
        <f>IF(A828="RETIRA",Z828,VLOOKUP(Q828,'Rotas x Madrugada'!A:D,4,0))</f>
        <v>46146</v>
      </c>
      <c r="F828" s="19">
        <f>IF(A828="RETIRA",Z828,Z828+2)</f>
        <v>46159</v>
      </c>
      <c r="G828" s="19" t="str">
        <f>CONCATENATE(U828,"-",V828)</f>
        <v>INC08-TE12</v>
      </c>
      <c r="H828" s="19" t="str">
        <f t="shared" ca="1" si="25"/>
        <v>URGENTE</v>
      </c>
      <c r="I828" s="46">
        <f ca="1">Z828-$B$1</f>
        <v>0</v>
      </c>
      <c r="J828" s="46">
        <f>VLOOKUP(G828,'D. Produção'!A:B,2,)</f>
        <v>2</v>
      </c>
      <c r="K828" s="87">
        <v>335677</v>
      </c>
      <c r="L828" s="88" t="s">
        <v>224</v>
      </c>
      <c r="M828" s="87">
        <v>8</v>
      </c>
      <c r="N828" s="87">
        <v>5454310</v>
      </c>
      <c r="O828" s="88" t="s">
        <v>35</v>
      </c>
      <c r="P828" s="88" t="s">
        <v>217</v>
      </c>
      <c r="Q828" s="88" t="s">
        <v>142</v>
      </c>
      <c r="R828" s="89">
        <v>0.34870000000000001</v>
      </c>
      <c r="S828" s="89">
        <v>6.9749999999999996</v>
      </c>
      <c r="T828" s="87">
        <v>1</v>
      </c>
      <c r="U828" s="88" t="s">
        <v>63</v>
      </c>
      <c r="V828" s="88" t="s">
        <v>120</v>
      </c>
      <c r="W828" s="90">
        <v>450</v>
      </c>
      <c r="X828" s="90">
        <v>775</v>
      </c>
      <c r="Y828" s="91">
        <v>46153.979178240741</v>
      </c>
      <c r="Z828" s="92">
        <v>46157</v>
      </c>
      <c r="AA828" s="93"/>
      <c r="AB828" s="93"/>
      <c r="AC828" s="93"/>
      <c r="AD828" s="93"/>
      <c r="AE828" s="93"/>
      <c r="AF828" s="93"/>
      <c r="AG828" s="93"/>
      <c r="AH828" s="93"/>
      <c r="AI828" s="94" t="s">
        <v>40</v>
      </c>
      <c r="AJ828" s="94" t="s">
        <v>40</v>
      </c>
      <c r="AK828" s="94" t="s">
        <v>40</v>
      </c>
      <c r="AL828" s="93"/>
      <c r="AM828" s="93"/>
      <c r="AN828" s="94" t="s">
        <v>40</v>
      </c>
      <c r="AO828" s="94" t="s">
        <v>40</v>
      </c>
      <c r="AP828" s="94" t="s">
        <v>40</v>
      </c>
      <c r="AQ828" s="94" t="s">
        <v>40</v>
      </c>
      <c r="AR828" s="93"/>
    </row>
    <row r="829" spans="1:44" ht="21">
      <c r="A829" t="str">
        <f>VLOOKUP(Q829,'Rotas x Madrugada'!A:C,2,0)</f>
        <v>NA</v>
      </c>
      <c r="B829" t="str">
        <f>VLOOKUP(Q829,'Rotas x Madrugada'!A:C,3,0)</f>
        <v>Não</v>
      </c>
      <c r="D829" s="19">
        <f t="shared" si="24"/>
        <v>46159</v>
      </c>
      <c r="E829" s="19">
        <f>IF(A829="RETIRA",Z829,VLOOKUP(Q829,'Rotas x Madrugada'!A:D,4,0))</f>
        <v>46146</v>
      </c>
      <c r="F829" s="19">
        <f>IF(A829="RETIRA",Z829,Z829+2)</f>
        <v>46159</v>
      </c>
      <c r="G829" s="19" t="str">
        <f>CONCATENATE(U829,"-",V829)</f>
        <v>INC08-TE16</v>
      </c>
      <c r="H829" s="19" t="str">
        <f t="shared" ca="1" si="25"/>
        <v>URGENTE</v>
      </c>
      <c r="I829" s="46">
        <f ca="1">Z829-$B$1</f>
        <v>0</v>
      </c>
      <c r="J829" s="46">
        <f>VLOOKUP(G829,'D. Produção'!A:B,2,)</f>
        <v>2</v>
      </c>
      <c r="K829" s="95">
        <v>335677</v>
      </c>
      <c r="L829" s="96" t="s">
        <v>246</v>
      </c>
      <c r="M829" s="95">
        <v>9</v>
      </c>
      <c r="N829" s="95">
        <v>5454311</v>
      </c>
      <c r="O829" s="96" t="s">
        <v>35</v>
      </c>
      <c r="P829" s="96" t="s">
        <v>217</v>
      </c>
      <c r="Q829" s="96" t="s">
        <v>142</v>
      </c>
      <c r="R829" s="97">
        <v>1.8109</v>
      </c>
      <c r="S829" s="97">
        <v>36.217500000000001</v>
      </c>
      <c r="T829" s="95">
        <v>1</v>
      </c>
      <c r="U829" s="96" t="s">
        <v>63</v>
      </c>
      <c r="V829" s="96" t="s">
        <v>123</v>
      </c>
      <c r="W829" s="98">
        <v>825</v>
      </c>
      <c r="X829" s="98">
        <v>2195</v>
      </c>
      <c r="Y829" s="99">
        <v>46153.979178240741</v>
      </c>
      <c r="Z829" s="100">
        <v>46157</v>
      </c>
      <c r="AA829" s="101"/>
      <c r="AB829" s="101"/>
      <c r="AC829" s="101"/>
      <c r="AD829" s="101"/>
      <c r="AE829" s="101"/>
      <c r="AF829" s="101"/>
      <c r="AG829" s="101"/>
      <c r="AH829" s="101"/>
      <c r="AI829" s="102" t="s">
        <v>40</v>
      </c>
      <c r="AJ829" s="102" t="s">
        <v>40</v>
      </c>
      <c r="AK829" s="102" t="s">
        <v>40</v>
      </c>
      <c r="AL829" s="101"/>
      <c r="AM829" s="101"/>
      <c r="AN829" s="102" t="s">
        <v>40</v>
      </c>
      <c r="AO829" s="102" t="s">
        <v>40</v>
      </c>
      <c r="AP829" s="102" t="s">
        <v>40</v>
      </c>
      <c r="AQ829" s="102" t="s">
        <v>40</v>
      </c>
      <c r="AR829" s="101"/>
    </row>
    <row r="830" spans="1:44" ht="31.5">
      <c r="A830" t="str">
        <f>VLOOKUP(Q830,'Rotas x Madrugada'!A:C,2,0)</f>
        <v>NA</v>
      </c>
      <c r="B830" t="str">
        <f>VLOOKUP(Q830,'Rotas x Madrugada'!A:C,3,0)</f>
        <v>Não</v>
      </c>
      <c r="D830" s="19">
        <f t="shared" si="24"/>
        <v>46159</v>
      </c>
      <c r="E830" s="19">
        <f>IF(A830="RETIRA",Z830,VLOOKUP(Q830,'Rotas x Madrugada'!A:D,4,0))</f>
        <v>46146</v>
      </c>
      <c r="F830" s="19">
        <f>IF(A830="RETIRA",Z830,Z830+2)</f>
        <v>46159</v>
      </c>
      <c r="G830" s="19" t="str">
        <f>CONCATENATE(U830,"-",V830)</f>
        <v>INC08-TF</v>
      </c>
      <c r="H830" s="19" t="str">
        <f t="shared" ca="1" si="25"/>
        <v>URGENTE</v>
      </c>
      <c r="I830" s="46">
        <f ca="1">Z830-$B$1</f>
        <v>0</v>
      </c>
      <c r="J830" s="46">
        <f>VLOOKUP(G830,'D. Produção'!A:B,2,)</f>
        <v>2</v>
      </c>
      <c r="K830" s="87">
        <v>335678</v>
      </c>
      <c r="L830" s="88" t="s">
        <v>61</v>
      </c>
      <c r="M830" s="87">
        <v>1</v>
      </c>
      <c r="N830" s="87">
        <v>5454312</v>
      </c>
      <c r="O830" s="88" t="s">
        <v>35</v>
      </c>
      <c r="P830" s="88" t="s">
        <v>210</v>
      </c>
      <c r="Q830" s="88" t="s">
        <v>142</v>
      </c>
      <c r="R830" s="89">
        <v>1.4063000000000001</v>
      </c>
      <c r="S830" s="89">
        <v>28.126799999999999</v>
      </c>
      <c r="T830" s="87">
        <v>1</v>
      </c>
      <c r="U830" s="88" t="s">
        <v>63</v>
      </c>
      <c r="V830" s="88" t="s">
        <v>96</v>
      </c>
      <c r="W830" s="90">
        <v>1202</v>
      </c>
      <c r="X830" s="90">
        <v>1170</v>
      </c>
      <c r="Y830" s="91">
        <v>46153.99727777778</v>
      </c>
      <c r="Z830" s="92">
        <v>46157</v>
      </c>
      <c r="AA830" s="93"/>
      <c r="AB830" s="93"/>
      <c r="AC830" s="93"/>
      <c r="AD830" s="93"/>
      <c r="AE830" s="94" t="s">
        <v>40</v>
      </c>
      <c r="AF830" s="94" t="s">
        <v>40</v>
      </c>
      <c r="AG830" s="94" t="s">
        <v>40</v>
      </c>
      <c r="AH830" s="94" t="s">
        <v>40</v>
      </c>
      <c r="AI830" s="94" t="s">
        <v>40</v>
      </c>
      <c r="AJ830" s="94" t="s">
        <v>40</v>
      </c>
      <c r="AK830" s="94" t="s">
        <v>40</v>
      </c>
      <c r="AL830" s="93"/>
      <c r="AM830" s="93"/>
      <c r="AN830" s="94" t="s">
        <v>40</v>
      </c>
      <c r="AO830" s="94" t="s">
        <v>40</v>
      </c>
      <c r="AP830" s="94" t="s">
        <v>40</v>
      </c>
      <c r="AQ830" s="94" t="s">
        <v>40</v>
      </c>
      <c r="AR830" s="93"/>
    </row>
    <row r="831" spans="1:44" ht="31.5">
      <c r="A831" t="str">
        <f>VLOOKUP(Q831,'Rotas x Madrugada'!A:C,2,0)</f>
        <v>NA</v>
      </c>
      <c r="B831" t="str">
        <f>VLOOKUP(Q831,'Rotas x Madrugada'!A:C,3,0)</f>
        <v>Não</v>
      </c>
      <c r="D831" s="19">
        <f t="shared" si="24"/>
        <v>46159</v>
      </c>
      <c r="E831" s="19">
        <f>IF(A831="RETIRA",Z831,VLOOKUP(Q831,'Rotas x Madrugada'!A:D,4,0))</f>
        <v>46146</v>
      </c>
      <c r="F831" s="19">
        <f>IF(A831="RETIRA",Z831,Z831+2)</f>
        <v>46159</v>
      </c>
      <c r="G831" s="19" t="str">
        <f>CONCATENATE(U831,"-",V831)</f>
        <v>INC08-TF</v>
      </c>
      <c r="H831" s="19" t="str">
        <f t="shared" ca="1" si="25"/>
        <v>URGENTE</v>
      </c>
      <c r="I831" s="46">
        <f ca="1">Z831-$B$1</f>
        <v>0</v>
      </c>
      <c r="J831" s="46">
        <f>VLOOKUP(G831,'D. Produção'!A:B,2,)</f>
        <v>2</v>
      </c>
      <c r="K831" s="95">
        <v>335679</v>
      </c>
      <c r="L831" s="96" t="s">
        <v>61</v>
      </c>
      <c r="M831" s="95">
        <v>1</v>
      </c>
      <c r="N831" s="95">
        <v>5454313</v>
      </c>
      <c r="O831" s="96" t="s">
        <v>35</v>
      </c>
      <c r="P831" s="96" t="s">
        <v>210</v>
      </c>
      <c r="Q831" s="96" t="s">
        <v>142</v>
      </c>
      <c r="R831" s="97">
        <v>1.6185</v>
      </c>
      <c r="S831" s="97">
        <v>32.369999999999997</v>
      </c>
      <c r="T831" s="95">
        <v>1</v>
      </c>
      <c r="U831" s="96" t="s">
        <v>63</v>
      </c>
      <c r="V831" s="96" t="s">
        <v>96</v>
      </c>
      <c r="W831" s="98">
        <v>1245</v>
      </c>
      <c r="X831" s="98">
        <v>1300</v>
      </c>
      <c r="Y831" s="99">
        <v>46153.997460266204</v>
      </c>
      <c r="Z831" s="100">
        <v>46157</v>
      </c>
      <c r="AA831" s="101"/>
      <c r="AB831" s="101"/>
      <c r="AC831" s="101"/>
      <c r="AD831" s="101"/>
      <c r="AE831" s="102" t="s">
        <v>40</v>
      </c>
      <c r="AF831" s="102" t="s">
        <v>40</v>
      </c>
      <c r="AG831" s="102" t="s">
        <v>40</v>
      </c>
      <c r="AH831" s="102" t="s">
        <v>40</v>
      </c>
      <c r="AI831" s="102" t="s">
        <v>40</v>
      </c>
      <c r="AJ831" s="102" t="s">
        <v>40</v>
      </c>
      <c r="AK831" s="102" t="s">
        <v>40</v>
      </c>
      <c r="AL831" s="101"/>
      <c r="AM831" s="101"/>
      <c r="AN831" s="102" t="s">
        <v>40</v>
      </c>
      <c r="AO831" s="102" t="s">
        <v>40</v>
      </c>
      <c r="AP831" s="102" t="s">
        <v>40</v>
      </c>
      <c r="AQ831" s="102" t="s">
        <v>40</v>
      </c>
      <c r="AR831" s="101"/>
    </row>
    <row r="832" spans="1:44" ht="42">
      <c r="A832" t="str">
        <f>VLOOKUP(Q832,'Rotas x Madrugada'!A:C,2,0)</f>
        <v>NA</v>
      </c>
      <c r="B832" t="str">
        <f>VLOOKUP(Q832,'Rotas x Madrugada'!A:C,3,0)</f>
        <v>Não</v>
      </c>
      <c r="D832" s="19">
        <f t="shared" si="24"/>
        <v>46159</v>
      </c>
      <c r="E832" s="19">
        <f>IF(A832="RETIRA",Z832,VLOOKUP(Q832,'Rotas x Madrugada'!A:D,4,0))</f>
        <v>46146</v>
      </c>
      <c r="F832" s="19">
        <f>IF(A832="RETIRA",Z832,Z832+2)</f>
        <v>46159</v>
      </c>
      <c r="G832" s="19" t="str">
        <f>CONCATENATE(U832,"-",V832)</f>
        <v>INC08-TF</v>
      </c>
      <c r="H832" s="19" t="str">
        <f t="shared" ca="1" si="25"/>
        <v>URGENTE</v>
      </c>
      <c r="I832" s="46">
        <f ca="1">Z832-$B$1</f>
        <v>0</v>
      </c>
      <c r="J832" s="46">
        <f>VLOOKUP(G832,'D. Produção'!A:B,2,)</f>
        <v>2</v>
      </c>
      <c r="K832" s="87">
        <v>335681</v>
      </c>
      <c r="L832" s="88" t="s">
        <v>78</v>
      </c>
      <c r="M832" s="87">
        <v>1</v>
      </c>
      <c r="N832" s="87">
        <v>5454315</v>
      </c>
      <c r="O832" s="88" t="s">
        <v>35</v>
      </c>
      <c r="P832" s="88" t="s">
        <v>141</v>
      </c>
      <c r="Q832" s="88" t="s">
        <v>142</v>
      </c>
      <c r="R832" s="89">
        <v>0.17</v>
      </c>
      <c r="S832" s="89">
        <v>3.4</v>
      </c>
      <c r="T832" s="87">
        <v>1</v>
      </c>
      <c r="U832" s="88" t="s">
        <v>63</v>
      </c>
      <c r="V832" s="88" t="s">
        <v>96</v>
      </c>
      <c r="W832" s="90">
        <v>400</v>
      </c>
      <c r="X832" s="90">
        <v>425</v>
      </c>
      <c r="Y832" s="91">
        <v>46153.997844942132</v>
      </c>
      <c r="Z832" s="92">
        <v>46157</v>
      </c>
      <c r="AA832" s="93"/>
      <c r="AB832" s="93"/>
      <c r="AC832" s="93"/>
      <c r="AD832" s="93"/>
      <c r="AE832" s="94" t="s">
        <v>40</v>
      </c>
      <c r="AF832" s="94" t="s">
        <v>40</v>
      </c>
      <c r="AG832" s="94" t="s">
        <v>40</v>
      </c>
      <c r="AH832" s="94" t="s">
        <v>40</v>
      </c>
      <c r="AI832" s="94" t="s">
        <v>40</v>
      </c>
      <c r="AJ832" s="94" t="s">
        <v>40</v>
      </c>
      <c r="AK832" s="94" t="s">
        <v>40</v>
      </c>
      <c r="AL832" s="93"/>
      <c r="AM832" s="93"/>
      <c r="AN832" s="94" t="s">
        <v>40</v>
      </c>
      <c r="AO832" s="94" t="s">
        <v>40</v>
      </c>
      <c r="AP832" s="94" t="s">
        <v>40</v>
      </c>
      <c r="AQ832" s="94" t="s">
        <v>40</v>
      </c>
      <c r="AR832" s="93"/>
    </row>
    <row r="833" spans="1:44" ht="42">
      <c r="A833" t="str">
        <f>VLOOKUP(Q833,'Rotas x Madrugada'!A:C,2,0)</f>
        <v>NA</v>
      </c>
      <c r="B833" t="str">
        <f>VLOOKUP(Q833,'Rotas x Madrugada'!A:C,3,0)</f>
        <v>Não</v>
      </c>
      <c r="D833" s="19">
        <f t="shared" si="24"/>
        <v>46159</v>
      </c>
      <c r="E833" s="19">
        <f>IF(A833="RETIRA",Z833,VLOOKUP(Q833,'Rotas x Madrugada'!A:D,4,0))</f>
        <v>46146</v>
      </c>
      <c r="F833" s="19">
        <f>IF(A833="RETIRA",Z833,Z833+2)</f>
        <v>46159</v>
      </c>
      <c r="G833" s="19" t="str">
        <f>CONCATENATE(U833,"-",V833)</f>
        <v>INC08-TE12</v>
      </c>
      <c r="H833" s="19" t="str">
        <f t="shared" ca="1" si="25"/>
        <v>URGENTE</v>
      </c>
      <c r="I833" s="46">
        <f ca="1">Z833-$B$1</f>
        <v>0</v>
      </c>
      <c r="J833" s="46">
        <f>VLOOKUP(G833,'D. Produção'!A:B,2,)</f>
        <v>2</v>
      </c>
      <c r="K833" s="95">
        <v>335681</v>
      </c>
      <c r="L833" s="96" t="s">
        <v>80</v>
      </c>
      <c r="M833" s="95">
        <v>2</v>
      </c>
      <c r="N833" s="95">
        <v>5454316</v>
      </c>
      <c r="O833" s="96" t="s">
        <v>35</v>
      </c>
      <c r="P833" s="96" t="s">
        <v>141</v>
      </c>
      <c r="Q833" s="96" t="s">
        <v>142</v>
      </c>
      <c r="R833" s="97">
        <v>0.2092</v>
      </c>
      <c r="S833" s="97">
        <v>4.1849999999999996</v>
      </c>
      <c r="T833" s="95">
        <v>1</v>
      </c>
      <c r="U833" s="96" t="s">
        <v>63</v>
      </c>
      <c r="V833" s="96" t="s">
        <v>120</v>
      </c>
      <c r="W833" s="98">
        <v>450</v>
      </c>
      <c r="X833" s="98">
        <v>465</v>
      </c>
      <c r="Y833" s="99">
        <v>46153.997844942132</v>
      </c>
      <c r="Z833" s="100">
        <v>46157</v>
      </c>
      <c r="AA833" s="101"/>
      <c r="AB833" s="101"/>
      <c r="AC833" s="101"/>
      <c r="AD833" s="101"/>
      <c r="AE833" s="101"/>
      <c r="AF833" s="101"/>
      <c r="AG833" s="101"/>
      <c r="AH833" s="101"/>
      <c r="AI833" s="102" t="s">
        <v>40</v>
      </c>
      <c r="AJ833" s="102" t="s">
        <v>40</v>
      </c>
      <c r="AK833" s="102" t="s">
        <v>40</v>
      </c>
      <c r="AL833" s="101"/>
      <c r="AM833" s="101"/>
      <c r="AN833" s="102" t="s">
        <v>40</v>
      </c>
      <c r="AO833" s="102" t="s">
        <v>40</v>
      </c>
      <c r="AP833" s="102" t="s">
        <v>40</v>
      </c>
      <c r="AQ833" s="102" t="s">
        <v>40</v>
      </c>
      <c r="AR833" s="101"/>
    </row>
    <row r="834" spans="1:44" ht="31.5">
      <c r="A834" t="str">
        <f>VLOOKUP(Q834,'Rotas x Madrugada'!A:C,2,0)</f>
        <v>NA</v>
      </c>
      <c r="B834" t="str">
        <f>VLOOKUP(Q834,'Rotas x Madrugada'!A:C,3,0)</f>
        <v>Não</v>
      </c>
      <c r="D834" s="19">
        <f t="shared" si="24"/>
        <v>46159</v>
      </c>
      <c r="E834" s="19">
        <f>IF(A834="RETIRA",Z834,VLOOKUP(Q834,'Rotas x Madrugada'!A:D,4,0))</f>
        <v>46146</v>
      </c>
      <c r="F834" s="19">
        <f>IF(A834="RETIRA",Z834,Z834+2)</f>
        <v>46159</v>
      </c>
      <c r="G834" s="19" t="str">
        <f>CONCATENATE(U834,"-",V834)</f>
        <v>INC08-TE12</v>
      </c>
      <c r="H834" s="19" t="str">
        <f t="shared" ca="1" si="25"/>
        <v>URGENTE</v>
      </c>
      <c r="I834" s="46">
        <f ca="1">Z834-$B$1</f>
        <v>0</v>
      </c>
      <c r="J834" s="46">
        <f>VLOOKUP(G834,'D. Produção'!A:B,2,)</f>
        <v>2</v>
      </c>
      <c r="K834" s="87">
        <v>335682</v>
      </c>
      <c r="L834" s="88" t="s">
        <v>61</v>
      </c>
      <c r="M834" s="87">
        <v>1</v>
      </c>
      <c r="N834" s="87">
        <v>5454317</v>
      </c>
      <c r="O834" s="88" t="s">
        <v>35</v>
      </c>
      <c r="P834" s="88" t="s">
        <v>333</v>
      </c>
      <c r="Q834" s="88" t="s">
        <v>142</v>
      </c>
      <c r="R834" s="89">
        <v>3.12</v>
      </c>
      <c r="S834" s="89">
        <v>62.4</v>
      </c>
      <c r="T834" s="87">
        <v>1</v>
      </c>
      <c r="U834" s="88" t="s">
        <v>63</v>
      </c>
      <c r="V834" s="88" t="s">
        <v>120</v>
      </c>
      <c r="W834" s="90">
        <v>2400</v>
      </c>
      <c r="X834" s="90">
        <v>1300</v>
      </c>
      <c r="Y834" s="91">
        <v>46153.998037696758</v>
      </c>
      <c r="Z834" s="92">
        <v>46157</v>
      </c>
      <c r="AA834" s="93"/>
      <c r="AB834" s="93"/>
      <c r="AC834" s="93"/>
      <c r="AD834" s="93"/>
      <c r="AE834" s="93"/>
      <c r="AF834" s="93"/>
      <c r="AG834" s="93"/>
      <c r="AH834" s="93"/>
      <c r="AI834" s="94" t="s">
        <v>40</v>
      </c>
      <c r="AJ834" s="94" t="s">
        <v>40</v>
      </c>
      <c r="AK834" s="94" t="s">
        <v>40</v>
      </c>
      <c r="AL834" s="93"/>
      <c r="AM834" s="93"/>
      <c r="AN834" s="94" t="s">
        <v>40</v>
      </c>
      <c r="AO834" s="94" t="s">
        <v>40</v>
      </c>
      <c r="AP834" s="94" t="s">
        <v>40</v>
      </c>
      <c r="AQ834" s="94" t="s">
        <v>40</v>
      </c>
      <c r="AR834" s="93"/>
    </row>
    <row r="835" spans="1:44" ht="31.5">
      <c r="A835" t="str">
        <f>VLOOKUP(Q835,'Rotas x Madrugada'!A:C,2,0)</f>
        <v>NA</v>
      </c>
      <c r="B835" t="str">
        <f>VLOOKUP(Q835,'Rotas x Madrugada'!A:C,3,0)</f>
        <v>Não</v>
      </c>
      <c r="D835" s="19">
        <f t="shared" si="24"/>
        <v>46159</v>
      </c>
      <c r="E835" s="19">
        <f>IF(A835="RETIRA",Z835,VLOOKUP(Q835,'Rotas x Madrugada'!A:D,4,0))</f>
        <v>46146</v>
      </c>
      <c r="F835" s="19">
        <f>IF(A835="RETIRA",Z835,Z835+2)</f>
        <v>46159</v>
      </c>
      <c r="G835" s="19" t="str">
        <f>CONCATENATE(U835,"-",V835)</f>
        <v>INC08-TE16</v>
      </c>
      <c r="H835" s="19" t="str">
        <f t="shared" ca="1" si="25"/>
        <v>URGENTE</v>
      </c>
      <c r="I835" s="46">
        <f ca="1">Z835-$B$1</f>
        <v>0</v>
      </c>
      <c r="J835" s="46">
        <f>VLOOKUP(G835,'D. Produção'!A:B,2,)</f>
        <v>2</v>
      </c>
      <c r="K835" s="95">
        <v>335686</v>
      </c>
      <c r="L835" s="96" t="s">
        <v>78</v>
      </c>
      <c r="M835" s="95">
        <v>1</v>
      </c>
      <c r="N835" s="95">
        <v>5454328</v>
      </c>
      <c r="O835" s="96" t="s">
        <v>35</v>
      </c>
      <c r="P835" s="96" t="s">
        <v>481</v>
      </c>
      <c r="Q835" s="96" t="s">
        <v>142</v>
      </c>
      <c r="R835" s="97">
        <v>0.52439999999999998</v>
      </c>
      <c r="S835" s="97">
        <v>10.488</v>
      </c>
      <c r="T835" s="95">
        <v>1</v>
      </c>
      <c r="U835" s="96" t="s">
        <v>63</v>
      </c>
      <c r="V835" s="96" t="s">
        <v>123</v>
      </c>
      <c r="W835" s="98">
        <v>570</v>
      </c>
      <c r="X835" s="98">
        <v>920</v>
      </c>
      <c r="Y835" s="99">
        <v>46153.999274884256</v>
      </c>
      <c r="Z835" s="100">
        <v>46157</v>
      </c>
      <c r="AA835" s="101"/>
      <c r="AB835" s="101"/>
      <c r="AC835" s="101"/>
      <c r="AD835" s="101"/>
      <c r="AE835" s="101"/>
      <c r="AF835" s="101"/>
      <c r="AG835" s="101"/>
      <c r="AH835" s="101"/>
      <c r="AI835" s="102" t="s">
        <v>40</v>
      </c>
      <c r="AJ835" s="102" t="s">
        <v>40</v>
      </c>
      <c r="AK835" s="102" t="s">
        <v>40</v>
      </c>
      <c r="AL835" s="101"/>
      <c r="AM835" s="101"/>
      <c r="AN835" s="102" t="s">
        <v>40</v>
      </c>
      <c r="AO835" s="102" t="s">
        <v>40</v>
      </c>
      <c r="AP835" s="102" t="s">
        <v>40</v>
      </c>
      <c r="AQ835" s="102" t="s">
        <v>40</v>
      </c>
      <c r="AR835" s="101"/>
    </row>
    <row r="836" spans="1:44" ht="31.5">
      <c r="A836" t="str">
        <f>VLOOKUP(Q836,'Rotas x Madrugada'!A:C,2,0)</f>
        <v>NA</v>
      </c>
      <c r="B836" t="str">
        <f>VLOOKUP(Q836,'Rotas x Madrugada'!A:C,3,0)</f>
        <v>Não</v>
      </c>
      <c r="D836" s="19">
        <f t="shared" ref="D836:D899" si="26">IF(E836&gt;F836,E836,F836)</f>
        <v>46159</v>
      </c>
      <c r="E836" s="19">
        <f>IF(A836="RETIRA",Z836,VLOOKUP(Q836,'Rotas x Madrugada'!A:D,4,0))</f>
        <v>46146</v>
      </c>
      <c r="F836" s="19">
        <f>IF(A836="RETIRA",Z836,Z836+2)</f>
        <v>46159</v>
      </c>
      <c r="G836" s="19" t="str">
        <f>CONCATENATE(U836,"-",V836)</f>
        <v>INC08-TE16</v>
      </c>
      <c r="H836" s="19" t="str">
        <f t="shared" ca="1" si="25"/>
        <v>URGENTE</v>
      </c>
      <c r="I836" s="46">
        <f ca="1">Z836-$B$1</f>
        <v>0</v>
      </c>
      <c r="J836" s="46">
        <f>VLOOKUP(G836,'D. Produção'!A:B,2,)</f>
        <v>2</v>
      </c>
      <c r="K836" s="87">
        <v>335687</v>
      </c>
      <c r="L836" s="88" t="s">
        <v>78</v>
      </c>
      <c r="M836" s="87">
        <v>1</v>
      </c>
      <c r="N836" s="87">
        <v>5454329</v>
      </c>
      <c r="O836" s="88" t="s">
        <v>35</v>
      </c>
      <c r="P836" s="88" t="s">
        <v>210</v>
      </c>
      <c r="Q836" s="88" t="s">
        <v>142</v>
      </c>
      <c r="R836" s="89">
        <v>1.4555</v>
      </c>
      <c r="S836" s="89">
        <v>29.11</v>
      </c>
      <c r="T836" s="87">
        <v>1</v>
      </c>
      <c r="U836" s="88" t="s">
        <v>63</v>
      </c>
      <c r="V836" s="88" t="s">
        <v>123</v>
      </c>
      <c r="W836" s="90">
        <v>710</v>
      </c>
      <c r="X836" s="90">
        <v>2050</v>
      </c>
      <c r="Y836" s="91">
        <v>46153.999608645834</v>
      </c>
      <c r="Z836" s="92">
        <v>46157</v>
      </c>
      <c r="AA836" s="93"/>
      <c r="AB836" s="93"/>
      <c r="AC836" s="93"/>
      <c r="AD836" s="93"/>
      <c r="AE836" s="93"/>
      <c r="AF836" s="93"/>
      <c r="AG836" s="93"/>
      <c r="AH836" s="93"/>
      <c r="AI836" s="94" t="s">
        <v>40</v>
      </c>
      <c r="AJ836" s="94" t="s">
        <v>40</v>
      </c>
      <c r="AK836" s="94" t="s">
        <v>40</v>
      </c>
      <c r="AL836" s="93"/>
      <c r="AM836" s="93"/>
      <c r="AN836" s="94" t="s">
        <v>40</v>
      </c>
      <c r="AO836" s="94" t="s">
        <v>40</v>
      </c>
      <c r="AP836" s="94" t="s">
        <v>40</v>
      </c>
      <c r="AQ836" s="94" t="s">
        <v>40</v>
      </c>
      <c r="AR836" s="93"/>
    </row>
    <row r="837" spans="1:44" ht="31.5">
      <c r="A837" t="str">
        <f>VLOOKUP(Q837,'Rotas x Madrugada'!A:C,2,0)</f>
        <v>NA</v>
      </c>
      <c r="B837" t="str">
        <f>VLOOKUP(Q837,'Rotas x Madrugada'!A:C,3,0)</f>
        <v>Não</v>
      </c>
      <c r="D837" s="19">
        <f t="shared" si="26"/>
        <v>46159</v>
      </c>
      <c r="E837" s="19">
        <f>IF(A837="RETIRA",Z837,VLOOKUP(Q837,'Rotas x Madrugada'!A:D,4,0))</f>
        <v>46146</v>
      </c>
      <c r="F837" s="19">
        <f>IF(A837="RETIRA",Z837,Z837+2)</f>
        <v>46159</v>
      </c>
      <c r="G837" s="19" t="str">
        <f>CONCATENATE(U837,"-",V837)</f>
        <v>INC08-TE12</v>
      </c>
      <c r="H837" s="19" t="str">
        <f t="shared" ref="H837:H900" ca="1" si="27">IF(I837&lt;-10,"PROBLEMA",IF(I837&lt;J837,"URGENTE",IF(I837=J837,"PRODUZIR","OK")))</f>
        <v>URGENTE</v>
      </c>
      <c r="I837" s="46">
        <f ca="1">Z837-$B$1</f>
        <v>0</v>
      </c>
      <c r="J837" s="46">
        <f>VLOOKUP(G837,'D. Produção'!A:B,2,)</f>
        <v>2</v>
      </c>
      <c r="K837" s="95">
        <v>335687</v>
      </c>
      <c r="L837" s="96" t="s">
        <v>200</v>
      </c>
      <c r="M837" s="95">
        <v>2</v>
      </c>
      <c r="N837" s="95">
        <v>5454330</v>
      </c>
      <c r="O837" s="96" t="s">
        <v>35</v>
      </c>
      <c r="P837" s="96" t="s">
        <v>210</v>
      </c>
      <c r="Q837" s="96" t="s">
        <v>142</v>
      </c>
      <c r="R837" s="97">
        <v>2.1756000000000002</v>
      </c>
      <c r="S837" s="97">
        <v>43.512</v>
      </c>
      <c r="T837" s="95">
        <v>1</v>
      </c>
      <c r="U837" s="96" t="s">
        <v>63</v>
      </c>
      <c r="V837" s="96" t="s">
        <v>120</v>
      </c>
      <c r="W837" s="98">
        <v>1050</v>
      </c>
      <c r="X837" s="98">
        <v>2072</v>
      </c>
      <c r="Y837" s="99">
        <v>46153.999608645834</v>
      </c>
      <c r="Z837" s="100">
        <v>46157</v>
      </c>
      <c r="AA837" s="101"/>
      <c r="AB837" s="101"/>
      <c r="AC837" s="101"/>
      <c r="AD837" s="101"/>
      <c r="AE837" s="101"/>
      <c r="AF837" s="101"/>
      <c r="AG837" s="101"/>
      <c r="AH837" s="101"/>
      <c r="AI837" s="102" t="s">
        <v>40</v>
      </c>
      <c r="AJ837" s="102" t="s">
        <v>40</v>
      </c>
      <c r="AK837" s="102" t="s">
        <v>40</v>
      </c>
      <c r="AL837" s="101"/>
      <c r="AM837" s="101"/>
      <c r="AN837" s="102" t="s">
        <v>40</v>
      </c>
      <c r="AO837" s="102" t="s">
        <v>40</v>
      </c>
      <c r="AP837" s="102" t="s">
        <v>40</v>
      </c>
      <c r="AQ837" s="102" t="s">
        <v>40</v>
      </c>
      <c r="AR837" s="101"/>
    </row>
    <row r="838" spans="1:44" ht="31.5">
      <c r="A838" t="str">
        <f>VLOOKUP(Q838,'Rotas x Madrugada'!A:C,2,0)</f>
        <v>NA</v>
      </c>
      <c r="B838" t="str">
        <f>VLOOKUP(Q838,'Rotas x Madrugada'!A:C,3,0)</f>
        <v>Não</v>
      </c>
      <c r="D838" s="19">
        <f t="shared" si="26"/>
        <v>46159</v>
      </c>
      <c r="E838" s="19">
        <f>IF(A838="RETIRA",Z838,VLOOKUP(Q838,'Rotas x Madrugada'!A:D,4,0))</f>
        <v>46146</v>
      </c>
      <c r="F838" s="19">
        <f>IF(A838="RETIRA",Z838,Z838+2)</f>
        <v>46159</v>
      </c>
      <c r="G838" s="19" t="str">
        <f>CONCATENATE(U838,"-",V838)</f>
        <v>INC08-TF</v>
      </c>
      <c r="H838" s="19" t="str">
        <f t="shared" ca="1" si="27"/>
        <v>URGENTE</v>
      </c>
      <c r="I838" s="46">
        <f ca="1">Z838-$B$1</f>
        <v>0</v>
      </c>
      <c r="J838" s="46">
        <f>VLOOKUP(G838,'D. Produção'!A:B,2,)</f>
        <v>2</v>
      </c>
      <c r="K838" s="87">
        <v>335687</v>
      </c>
      <c r="L838" s="88" t="s">
        <v>213</v>
      </c>
      <c r="M838" s="87">
        <v>3</v>
      </c>
      <c r="N838" s="87">
        <v>5454331</v>
      </c>
      <c r="O838" s="88" t="s">
        <v>35</v>
      </c>
      <c r="P838" s="88" t="s">
        <v>210</v>
      </c>
      <c r="Q838" s="88" t="s">
        <v>142</v>
      </c>
      <c r="R838" s="89">
        <v>0.36409999999999998</v>
      </c>
      <c r="S838" s="89">
        <v>7.2816000000000001</v>
      </c>
      <c r="T838" s="87">
        <v>1</v>
      </c>
      <c r="U838" s="88" t="s">
        <v>63</v>
      </c>
      <c r="V838" s="88" t="s">
        <v>96</v>
      </c>
      <c r="W838" s="90">
        <v>740</v>
      </c>
      <c r="X838" s="90">
        <v>492</v>
      </c>
      <c r="Y838" s="91">
        <v>46153.999608645834</v>
      </c>
      <c r="Z838" s="92">
        <v>46157</v>
      </c>
      <c r="AA838" s="93"/>
      <c r="AB838" s="93"/>
      <c r="AC838" s="93"/>
      <c r="AD838" s="93"/>
      <c r="AE838" s="94" t="s">
        <v>40</v>
      </c>
      <c r="AF838" s="94" t="s">
        <v>40</v>
      </c>
      <c r="AG838" s="94" t="s">
        <v>40</v>
      </c>
      <c r="AH838" s="94" t="s">
        <v>40</v>
      </c>
      <c r="AI838" s="94" t="s">
        <v>40</v>
      </c>
      <c r="AJ838" s="94" t="s">
        <v>40</v>
      </c>
      <c r="AK838" s="94" t="s">
        <v>40</v>
      </c>
      <c r="AL838" s="93"/>
      <c r="AM838" s="93"/>
      <c r="AN838" s="94" t="s">
        <v>40</v>
      </c>
      <c r="AO838" s="94" t="s">
        <v>40</v>
      </c>
      <c r="AP838" s="94" t="s">
        <v>40</v>
      </c>
      <c r="AQ838" s="94" t="s">
        <v>40</v>
      </c>
      <c r="AR838" s="93"/>
    </row>
    <row r="839" spans="1:44" ht="31.5">
      <c r="A839" t="str">
        <f>VLOOKUP(Q839,'Rotas x Madrugada'!A:C,2,0)</f>
        <v>NA</v>
      </c>
      <c r="B839" t="str">
        <f>VLOOKUP(Q839,'Rotas x Madrugada'!A:C,3,0)</f>
        <v>Não</v>
      </c>
      <c r="D839" s="19">
        <f t="shared" si="26"/>
        <v>46159</v>
      </c>
      <c r="E839" s="19">
        <f>IF(A839="RETIRA",Z839,VLOOKUP(Q839,'Rotas x Madrugada'!A:D,4,0))</f>
        <v>46146</v>
      </c>
      <c r="F839" s="19">
        <f>IF(A839="RETIRA",Z839,Z839+2)</f>
        <v>46159</v>
      </c>
      <c r="G839" s="19" t="str">
        <f>CONCATENATE(U839,"-",V839)</f>
        <v>INC08-TE12</v>
      </c>
      <c r="H839" s="19" t="str">
        <f t="shared" ca="1" si="27"/>
        <v>URGENTE</v>
      </c>
      <c r="I839" s="46">
        <f ca="1">Z839-$B$1</f>
        <v>0</v>
      </c>
      <c r="J839" s="46">
        <f>VLOOKUP(G839,'D. Produção'!A:B,2,)</f>
        <v>2</v>
      </c>
      <c r="K839" s="95">
        <v>335687</v>
      </c>
      <c r="L839" s="96" t="s">
        <v>161</v>
      </c>
      <c r="M839" s="95">
        <v>4</v>
      </c>
      <c r="N839" s="95">
        <v>5454332</v>
      </c>
      <c r="O839" s="96" t="s">
        <v>35</v>
      </c>
      <c r="P839" s="96" t="s">
        <v>210</v>
      </c>
      <c r="Q839" s="96" t="s">
        <v>142</v>
      </c>
      <c r="R839" s="97">
        <v>0.4219</v>
      </c>
      <c r="S839" s="97">
        <v>8.4372000000000007</v>
      </c>
      <c r="T839" s="95">
        <v>1</v>
      </c>
      <c r="U839" s="96" t="s">
        <v>63</v>
      </c>
      <c r="V839" s="96" t="s">
        <v>120</v>
      </c>
      <c r="W839" s="98">
        <v>790</v>
      </c>
      <c r="X839" s="98">
        <v>534</v>
      </c>
      <c r="Y839" s="99">
        <v>46153.999608645834</v>
      </c>
      <c r="Z839" s="100">
        <v>46157</v>
      </c>
      <c r="AA839" s="101"/>
      <c r="AB839" s="101"/>
      <c r="AC839" s="101"/>
      <c r="AD839" s="101"/>
      <c r="AE839" s="101"/>
      <c r="AF839" s="101"/>
      <c r="AG839" s="101"/>
      <c r="AH839" s="101"/>
      <c r="AI839" s="102" t="s">
        <v>40</v>
      </c>
      <c r="AJ839" s="102" t="s">
        <v>40</v>
      </c>
      <c r="AK839" s="102" t="s">
        <v>40</v>
      </c>
      <c r="AL839" s="101"/>
      <c r="AM839" s="101"/>
      <c r="AN839" s="102" t="s">
        <v>40</v>
      </c>
      <c r="AO839" s="102" t="s">
        <v>40</v>
      </c>
      <c r="AP839" s="102" t="s">
        <v>40</v>
      </c>
      <c r="AQ839" s="102" t="s">
        <v>40</v>
      </c>
      <c r="AR839" s="101"/>
    </row>
    <row r="840" spans="1:44" ht="31.5">
      <c r="A840" t="str">
        <f>VLOOKUP(Q840,'Rotas x Madrugada'!A:C,2,0)</f>
        <v>NA</v>
      </c>
      <c r="B840" t="str">
        <f>VLOOKUP(Q840,'Rotas x Madrugada'!A:C,3,0)</f>
        <v>Não</v>
      </c>
      <c r="D840" s="19">
        <f t="shared" si="26"/>
        <v>46159</v>
      </c>
      <c r="E840" s="19">
        <f>IF(A840="RETIRA",Z840,VLOOKUP(Q840,'Rotas x Madrugada'!A:D,4,0))</f>
        <v>46146</v>
      </c>
      <c r="F840" s="19">
        <f>IF(A840="RETIRA",Z840,Z840+2)</f>
        <v>46159</v>
      </c>
      <c r="G840" s="19" t="str">
        <f>CONCATENATE(U840,"-",V840)</f>
        <v>INC08-CC</v>
      </c>
      <c r="H840" s="19" t="e">
        <f t="shared" ca="1" si="27"/>
        <v>#N/A</v>
      </c>
      <c r="I840" s="46">
        <f ca="1">Z840-$B$1</f>
        <v>0</v>
      </c>
      <c r="J840" s="46" t="e">
        <f>VLOOKUP(G840,'D. Produção'!A:B,2,)</f>
        <v>#N/A</v>
      </c>
      <c r="K840" s="87">
        <v>335688</v>
      </c>
      <c r="L840" s="88" t="s">
        <v>61</v>
      </c>
      <c r="M840" s="87">
        <v>1</v>
      </c>
      <c r="N840" s="87">
        <v>5454334</v>
      </c>
      <c r="O840" s="88" t="s">
        <v>35</v>
      </c>
      <c r="P840" s="88" t="s">
        <v>563</v>
      </c>
      <c r="Q840" s="88" t="s">
        <v>142</v>
      </c>
      <c r="R840" s="89">
        <v>0.38219999999999998</v>
      </c>
      <c r="S840" s="89">
        <v>7.6436000000000002</v>
      </c>
      <c r="T840" s="87">
        <v>1</v>
      </c>
      <c r="U840" s="88" t="s">
        <v>63</v>
      </c>
      <c r="V840" s="88" t="s">
        <v>236</v>
      </c>
      <c r="W840" s="90">
        <v>985</v>
      </c>
      <c r="X840" s="90">
        <v>388</v>
      </c>
      <c r="Y840" s="91">
        <v>46154.000098958335</v>
      </c>
      <c r="Z840" s="92">
        <v>46157</v>
      </c>
      <c r="AA840" s="93"/>
      <c r="AB840" s="93"/>
      <c r="AC840" s="94" t="s">
        <v>40</v>
      </c>
      <c r="AD840" s="94" t="s">
        <v>40</v>
      </c>
      <c r="AE840" s="94" t="s">
        <v>40</v>
      </c>
      <c r="AF840" s="94" t="s">
        <v>40</v>
      </c>
      <c r="AG840" s="94" t="s">
        <v>40</v>
      </c>
      <c r="AH840" s="94" t="s">
        <v>40</v>
      </c>
      <c r="AI840" s="94" t="s">
        <v>40</v>
      </c>
      <c r="AJ840" s="94" t="s">
        <v>40</v>
      </c>
      <c r="AK840" s="94" t="s">
        <v>40</v>
      </c>
      <c r="AL840" s="94" t="s">
        <v>40</v>
      </c>
      <c r="AM840" s="94" t="s">
        <v>40</v>
      </c>
      <c r="AN840" s="94" t="s">
        <v>40</v>
      </c>
      <c r="AO840" s="94" t="s">
        <v>40</v>
      </c>
      <c r="AP840" s="94" t="s">
        <v>40</v>
      </c>
      <c r="AQ840" s="94" t="s">
        <v>40</v>
      </c>
      <c r="AR840" s="93"/>
    </row>
    <row r="841" spans="1:44" ht="21">
      <c r="A841" t="str">
        <f>VLOOKUP(Q841,'Rotas x Madrugada'!A:C,2,0)</f>
        <v>NA</v>
      </c>
      <c r="B841" t="str">
        <f>VLOOKUP(Q841,'Rotas x Madrugada'!A:C,3,0)</f>
        <v>Não</v>
      </c>
      <c r="D841" s="19">
        <f t="shared" si="26"/>
        <v>46159</v>
      </c>
      <c r="E841" s="19">
        <f>IF(A841="RETIRA",Z841,VLOOKUP(Q841,'Rotas x Madrugada'!A:D,4,0))</f>
        <v>46146</v>
      </c>
      <c r="F841" s="19">
        <f>IF(A841="RETIRA",Z841,Z841+2)</f>
        <v>46159</v>
      </c>
      <c r="G841" s="19" t="str">
        <f>CONCATENATE(U841,"-",V841)</f>
        <v>INC08-TE12</v>
      </c>
      <c r="H841" s="19" t="str">
        <f t="shared" ca="1" si="27"/>
        <v>URGENTE</v>
      </c>
      <c r="I841" s="46">
        <f ca="1">Z841-$B$1</f>
        <v>0</v>
      </c>
      <c r="J841" s="46">
        <f>VLOOKUP(G841,'D. Produção'!A:B,2,)</f>
        <v>2</v>
      </c>
      <c r="K841" s="95">
        <v>335689</v>
      </c>
      <c r="L841" s="96" t="s">
        <v>78</v>
      </c>
      <c r="M841" s="95">
        <v>1</v>
      </c>
      <c r="N841" s="95">
        <v>5454335</v>
      </c>
      <c r="O841" s="96" t="s">
        <v>35</v>
      </c>
      <c r="P841" s="96" t="s">
        <v>542</v>
      </c>
      <c r="Q841" s="96" t="s">
        <v>142</v>
      </c>
      <c r="R841" s="97">
        <v>1.575</v>
      </c>
      <c r="S841" s="97">
        <v>31.5</v>
      </c>
      <c r="T841" s="95">
        <v>1</v>
      </c>
      <c r="U841" s="96" t="s">
        <v>63</v>
      </c>
      <c r="V841" s="96" t="s">
        <v>120</v>
      </c>
      <c r="W841" s="98">
        <v>750</v>
      </c>
      <c r="X841" s="98">
        <v>2100</v>
      </c>
      <c r="Y841" s="99">
        <v>46154.000292476849</v>
      </c>
      <c r="Z841" s="100">
        <v>46157</v>
      </c>
      <c r="AA841" s="101"/>
      <c r="AB841" s="101"/>
      <c r="AC841" s="101"/>
      <c r="AD841" s="101"/>
      <c r="AE841" s="101"/>
      <c r="AF841" s="101"/>
      <c r="AG841" s="101"/>
      <c r="AH841" s="101"/>
      <c r="AI841" s="102" t="s">
        <v>40</v>
      </c>
      <c r="AJ841" s="102" t="s">
        <v>40</v>
      </c>
      <c r="AK841" s="102" t="s">
        <v>40</v>
      </c>
      <c r="AL841" s="101"/>
      <c r="AM841" s="101"/>
      <c r="AN841" s="102" t="s">
        <v>40</v>
      </c>
      <c r="AO841" s="102" t="s">
        <v>40</v>
      </c>
      <c r="AP841" s="102" t="s">
        <v>40</v>
      </c>
      <c r="AQ841" s="102" t="s">
        <v>40</v>
      </c>
      <c r="AR841" s="101"/>
    </row>
    <row r="842" spans="1:44" ht="21">
      <c r="A842" t="str">
        <f>VLOOKUP(Q842,'Rotas x Madrugada'!A:C,2,0)</f>
        <v>H</v>
      </c>
      <c r="B842" t="str">
        <f>VLOOKUP(Q842,'Rotas x Madrugada'!A:C,3,0)</f>
        <v>Sim</v>
      </c>
      <c r="D842" s="19">
        <f t="shared" si="26"/>
        <v>46159</v>
      </c>
      <c r="E842" s="19">
        <f>IF(A842="RETIRA",Z842,VLOOKUP(Q842,'Rotas x Madrugada'!A:D,4,0))</f>
        <v>46149</v>
      </c>
      <c r="F842" s="19">
        <f>IF(A842="RETIRA",Z842,Z842+2)</f>
        <v>46159</v>
      </c>
      <c r="G842" s="19" t="str">
        <f>CONCATENATE(U842,"-",V842)</f>
        <v>INC08-TF</v>
      </c>
      <c r="H842" s="19" t="str">
        <f t="shared" ca="1" si="27"/>
        <v>URGENTE</v>
      </c>
      <c r="I842" s="46">
        <f ca="1">Z842-$B$1</f>
        <v>0</v>
      </c>
      <c r="J842" s="46">
        <f>VLOOKUP(G842,'D. Produção'!A:B,2,)</f>
        <v>2</v>
      </c>
      <c r="K842" s="87">
        <v>335706</v>
      </c>
      <c r="L842" s="88" t="s">
        <v>61</v>
      </c>
      <c r="M842" s="87">
        <v>1</v>
      </c>
      <c r="N842" s="87">
        <v>5454381</v>
      </c>
      <c r="O842" s="88" t="s">
        <v>35</v>
      </c>
      <c r="P842" s="88" t="s">
        <v>194</v>
      </c>
      <c r="Q842" s="88" t="s">
        <v>119</v>
      </c>
      <c r="R842" s="89">
        <v>0.7762</v>
      </c>
      <c r="S842" s="89">
        <v>15.523099999999999</v>
      </c>
      <c r="T842" s="87">
        <v>1</v>
      </c>
      <c r="U842" s="88" t="s">
        <v>63</v>
      </c>
      <c r="V842" s="88" t="s">
        <v>96</v>
      </c>
      <c r="W842" s="90">
        <v>934</v>
      </c>
      <c r="X842" s="90">
        <v>831</v>
      </c>
      <c r="Y842" s="91">
        <v>46154.363988738427</v>
      </c>
      <c r="Z842" s="92">
        <v>46157</v>
      </c>
      <c r="AA842" s="93"/>
      <c r="AB842" s="93"/>
      <c r="AC842" s="93"/>
      <c r="AD842" s="93"/>
      <c r="AE842" s="94" t="s">
        <v>40</v>
      </c>
      <c r="AF842" s="94" t="s">
        <v>40</v>
      </c>
      <c r="AG842" s="94" t="s">
        <v>40</v>
      </c>
      <c r="AH842" s="94" t="s">
        <v>40</v>
      </c>
      <c r="AI842" s="94" t="s">
        <v>40</v>
      </c>
      <c r="AJ842" s="94" t="s">
        <v>40</v>
      </c>
      <c r="AK842" s="94" t="s">
        <v>40</v>
      </c>
      <c r="AL842" s="93"/>
      <c r="AM842" s="93"/>
      <c r="AN842" s="94" t="s">
        <v>40</v>
      </c>
      <c r="AO842" s="94" t="s">
        <v>40</v>
      </c>
      <c r="AP842" s="94" t="s">
        <v>40</v>
      </c>
      <c r="AQ842" s="94" t="s">
        <v>40</v>
      </c>
      <c r="AR842" s="93"/>
    </row>
    <row r="843" spans="1:44">
      <c r="A843" t="str">
        <f>VLOOKUP(Q843,'Rotas x Madrugada'!A:C,2,0)</f>
        <v>H</v>
      </c>
      <c r="B843" t="str">
        <f>VLOOKUP(Q843,'Rotas x Madrugada'!A:C,3,0)</f>
        <v>Sim</v>
      </c>
      <c r="D843" s="19">
        <f t="shared" si="26"/>
        <v>46159</v>
      </c>
      <c r="E843" s="19">
        <f>IF(A843="RETIRA",Z843,VLOOKUP(Q843,'Rotas x Madrugada'!A:D,4,0))</f>
        <v>46149</v>
      </c>
      <c r="F843" s="19">
        <f>IF(A843="RETIRA",Z843,Z843+2)</f>
        <v>46159</v>
      </c>
      <c r="G843" s="19" t="str">
        <f>CONCATENATE(U843,"-",V843)</f>
        <v>INC08-FB</v>
      </c>
      <c r="H843" s="19" t="str">
        <f t="shared" ca="1" si="27"/>
        <v>URGENTE</v>
      </c>
      <c r="I843" s="46">
        <f ca="1">Z843-$B$1</f>
        <v>0</v>
      </c>
      <c r="J843" s="46">
        <f>VLOOKUP(G843,'D. Produção'!A:B,2,)</f>
        <v>2</v>
      </c>
      <c r="K843" s="95">
        <v>335713</v>
      </c>
      <c r="L843" s="96" t="s">
        <v>78</v>
      </c>
      <c r="M843" s="95">
        <v>1</v>
      </c>
      <c r="N843" s="95">
        <v>5454426</v>
      </c>
      <c r="O843" s="96" t="s">
        <v>35</v>
      </c>
      <c r="P843" s="96" t="s">
        <v>118</v>
      </c>
      <c r="Q843" s="96" t="s">
        <v>119</v>
      </c>
      <c r="R843" s="97">
        <v>1.107</v>
      </c>
      <c r="S843" s="97">
        <v>22.14</v>
      </c>
      <c r="T843" s="95">
        <v>1</v>
      </c>
      <c r="U843" s="96" t="s">
        <v>63</v>
      </c>
      <c r="V843" s="96" t="s">
        <v>64</v>
      </c>
      <c r="W843" s="98">
        <v>600</v>
      </c>
      <c r="X843" s="98">
        <v>1845</v>
      </c>
      <c r="Y843" s="99">
        <v>46154.354390821762</v>
      </c>
      <c r="Z843" s="100">
        <v>46157</v>
      </c>
      <c r="AA843" s="101"/>
      <c r="AB843" s="101"/>
      <c r="AC843" s="101"/>
      <c r="AD843" s="101"/>
      <c r="AE843" s="102" t="s">
        <v>40</v>
      </c>
      <c r="AF843" s="102" t="s">
        <v>40</v>
      </c>
      <c r="AG843" s="102" t="s">
        <v>40</v>
      </c>
      <c r="AH843" s="102" t="s">
        <v>40</v>
      </c>
      <c r="AI843" s="102" t="s">
        <v>40</v>
      </c>
      <c r="AJ843" s="102" t="s">
        <v>40</v>
      </c>
      <c r="AK843" s="102" t="s">
        <v>40</v>
      </c>
      <c r="AL843" s="102" t="s">
        <v>40</v>
      </c>
      <c r="AM843" s="101"/>
      <c r="AN843" s="102" t="s">
        <v>40</v>
      </c>
      <c r="AO843" s="102" t="s">
        <v>40</v>
      </c>
      <c r="AP843" s="102" t="s">
        <v>40</v>
      </c>
      <c r="AQ843" s="102" t="s">
        <v>40</v>
      </c>
      <c r="AR843" s="101"/>
    </row>
    <row r="844" spans="1:44">
      <c r="A844" t="str">
        <f>VLOOKUP(Q844,'Rotas x Madrugada'!A:C,2,0)</f>
        <v>H</v>
      </c>
      <c r="B844" t="str">
        <f>VLOOKUP(Q844,'Rotas x Madrugada'!A:C,3,0)</f>
        <v>Sim</v>
      </c>
      <c r="D844" s="19">
        <f t="shared" si="26"/>
        <v>46159</v>
      </c>
      <c r="E844" s="19">
        <f>IF(A844="RETIRA",Z844,VLOOKUP(Q844,'Rotas x Madrugada'!A:D,4,0))</f>
        <v>46149</v>
      </c>
      <c r="F844" s="19">
        <f>IF(A844="RETIRA",Z844,Z844+2)</f>
        <v>46159</v>
      </c>
      <c r="G844" s="19" t="str">
        <f>CONCATENATE(U844,"-",V844)</f>
        <v>INC08-PCB</v>
      </c>
      <c r="H844" s="19" t="str">
        <f t="shared" ca="1" si="27"/>
        <v>URGENTE</v>
      </c>
      <c r="I844" s="46">
        <f ca="1">Z844-$B$1</f>
        <v>0</v>
      </c>
      <c r="J844" s="46">
        <f>VLOOKUP(G844,'D. Produção'!A:B,2,)</f>
        <v>2</v>
      </c>
      <c r="K844" s="87">
        <v>335713</v>
      </c>
      <c r="L844" s="88" t="s">
        <v>80</v>
      </c>
      <c r="M844" s="87">
        <v>2</v>
      </c>
      <c r="N844" s="87">
        <v>5454427</v>
      </c>
      <c r="O844" s="88" t="s">
        <v>35</v>
      </c>
      <c r="P844" s="88" t="s">
        <v>118</v>
      </c>
      <c r="Q844" s="88" t="s">
        <v>119</v>
      </c>
      <c r="R844" s="89">
        <v>1.222</v>
      </c>
      <c r="S844" s="89">
        <v>24.44</v>
      </c>
      <c r="T844" s="87">
        <v>1</v>
      </c>
      <c r="U844" s="88" t="s">
        <v>63</v>
      </c>
      <c r="V844" s="88" t="s">
        <v>79</v>
      </c>
      <c r="W844" s="90">
        <v>650</v>
      </c>
      <c r="X844" s="90">
        <v>1880</v>
      </c>
      <c r="Y844" s="91">
        <v>46154.354390821762</v>
      </c>
      <c r="Z844" s="92">
        <v>46157</v>
      </c>
      <c r="AA844" s="93"/>
      <c r="AB844" s="93"/>
      <c r="AC844" s="93"/>
      <c r="AD844" s="93"/>
      <c r="AE844" s="93"/>
      <c r="AF844" s="93"/>
      <c r="AG844" s="93"/>
      <c r="AH844" s="93"/>
      <c r="AI844" s="94" t="s">
        <v>40</v>
      </c>
      <c r="AJ844" s="94" t="s">
        <v>40</v>
      </c>
      <c r="AK844" s="94" t="s">
        <v>40</v>
      </c>
      <c r="AL844" s="94" t="s">
        <v>40</v>
      </c>
      <c r="AM844" s="93"/>
      <c r="AN844" s="94" t="s">
        <v>40</v>
      </c>
      <c r="AO844" s="94" t="s">
        <v>40</v>
      </c>
      <c r="AP844" s="94" t="s">
        <v>40</v>
      </c>
      <c r="AQ844" s="94" t="s">
        <v>40</v>
      </c>
      <c r="AR844" s="93"/>
    </row>
    <row r="845" spans="1:44">
      <c r="A845" t="str">
        <f>VLOOKUP(Q845,'Rotas x Madrugada'!A:C,2,0)</f>
        <v>H</v>
      </c>
      <c r="B845" t="str">
        <f>VLOOKUP(Q845,'Rotas x Madrugada'!A:C,3,0)</f>
        <v>Sim</v>
      </c>
      <c r="D845" s="19">
        <f t="shared" si="26"/>
        <v>46159</v>
      </c>
      <c r="E845" s="19">
        <f>IF(A845="RETIRA",Z845,VLOOKUP(Q845,'Rotas x Madrugada'!A:D,4,0))</f>
        <v>46149</v>
      </c>
      <c r="F845" s="19">
        <f>IF(A845="RETIRA",Z845,Z845+2)</f>
        <v>46159</v>
      </c>
      <c r="G845" s="19" t="str">
        <f>CONCATENATE(U845,"-",V845)</f>
        <v>INC08-FB</v>
      </c>
      <c r="H845" s="19" t="str">
        <f t="shared" ca="1" si="27"/>
        <v>URGENTE</v>
      </c>
      <c r="I845" s="46">
        <f ca="1">Z845-$B$1</f>
        <v>0</v>
      </c>
      <c r="J845" s="46">
        <f>VLOOKUP(G845,'D. Produção'!A:B,2,)</f>
        <v>2</v>
      </c>
      <c r="K845" s="95">
        <v>335713</v>
      </c>
      <c r="L845" s="96" t="s">
        <v>180</v>
      </c>
      <c r="M845" s="95">
        <v>3</v>
      </c>
      <c r="N845" s="95">
        <v>5454428</v>
      </c>
      <c r="O845" s="96" t="s">
        <v>35</v>
      </c>
      <c r="P845" s="96" t="s">
        <v>118</v>
      </c>
      <c r="Q845" s="96" t="s">
        <v>119</v>
      </c>
      <c r="R845" s="97">
        <v>1.107</v>
      </c>
      <c r="S845" s="97">
        <v>22.14</v>
      </c>
      <c r="T845" s="95">
        <v>1</v>
      </c>
      <c r="U845" s="96" t="s">
        <v>63</v>
      </c>
      <c r="V845" s="96" t="s">
        <v>64</v>
      </c>
      <c r="W845" s="98">
        <v>600</v>
      </c>
      <c r="X845" s="98">
        <v>1845</v>
      </c>
      <c r="Y845" s="99">
        <v>46154.354390821762</v>
      </c>
      <c r="Z845" s="100">
        <v>46157</v>
      </c>
      <c r="AA845" s="101"/>
      <c r="AB845" s="101"/>
      <c r="AC845" s="101"/>
      <c r="AD845" s="101"/>
      <c r="AE845" s="102" t="s">
        <v>40</v>
      </c>
      <c r="AF845" s="102" t="s">
        <v>40</v>
      </c>
      <c r="AG845" s="102" t="s">
        <v>40</v>
      </c>
      <c r="AH845" s="102" t="s">
        <v>40</v>
      </c>
      <c r="AI845" s="102" t="s">
        <v>40</v>
      </c>
      <c r="AJ845" s="102" t="s">
        <v>40</v>
      </c>
      <c r="AK845" s="102" t="s">
        <v>40</v>
      </c>
      <c r="AL845" s="102" t="s">
        <v>40</v>
      </c>
      <c r="AM845" s="101"/>
      <c r="AN845" s="102" t="s">
        <v>40</v>
      </c>
      <c r="AO845" s="102" t="s">
        <v>40</v>
      </c>
      <c r="AP845" s="102" t="s">
        <v>40</v>
      </c>
      <c r="AQ845" s="102" t="s">
        <v>40</v>
      </c>
      <c r="AR845" s="101"/>
    </row>
    <row r="846" spans="1:44">
      <c r="A846" t="str">
        <f>VLOOKUP(Q846,'Rotas x Madrugada'!A:C,2,0)</f>
        <v>H</v>
      </c>
      <c r="B846" t="str">
        <f>VLOOKUP(Q846,'Rotas x Madrugada'!A:C,3,0)</f>
        <v>Sim</v>
      </c>
      <c r="D846" s="19">
        <f t="shared" si="26"/>
        <v>46159</v>
      </c>
      <c r="E846" s="19">
        <f>IF(A846="RETIRA",Z846,VLOOKUP(Q846,'Rotas x Madrugada'!A:D,4,0))</f>
        <v>46149</v>
      </c>
      <c r="F846" s="19">
        <f>IF(A846="RETIRA",Z846,Z846+2)</f>
        <v>46159</v>
      </c>
      <c r="G846" s="19" t="str">
        <f>CONCATENATE(U846,"-",V846)</f>
        <v>INC08-PCB</v>
      </c>
      <c r="H846" s="19" t="str">
        <f t="shared" ca="1" si="27"/>
        <v>URGENTE</v>
      </c>
      <c r="I846" s="46">
        <f ca="1">Z846-$B$1</f>
        <v>0</v>
      </c>
      <c r="J846" s="46">
        <f>VLOOKUP(G846,'D. Produção'!A:B,2,)</f>
        <v>2</v>
      </c>
      <c r="K846" s="87">
        <v>335713</v>
      </c>
      <c r="L846" s="88" t="s">
        <v>181</v>
      </c>
      <c r="M846" s="87">
        <v>4</v>
      </c>
      <c r="N846" s="87">
        <v>5454429</v>
      </c>
      <c r="O846" s="88" t="s">
        <v>35</v>
      </c>
      <c r="P846" s="88" t="s">
        <v>118</v>
      </c>
      <c r="Q846" s="88" t="s">
        <v>119</v>
      </c>
      <c r="R846" s="89">
        <v>1.1279999999999999</v>
      </c>
      <c r="S846" s="89">
        <v>22.56</v>
      </c>
      <c r="T846" s="87">
        <v>1</v>
      </c>
      <c r="U846" s="88" t="s">
        <v>63</v>
      </c>
      <c r="V846" s="88" t="s">
        <v>79</v>
      </c>
      <c r="W846" s="90">
        <v>600</v>
      </c>
      <c r="X846" s="90">
        <v>1880</v>
      </c>
      <c r="Y846" s="91">
        <v>46154.354390821762</v>
      </c>
      <c r="Z846" s="92">
        <v>46157</v>
      </c>
      <c r="AA846" s="93"/>
      <c r="AB846" s="93"/>
      <c r="AC846" s="93"/>
      <c r="AD846" s="93"/>
      <c r="AE846" s="93"/>
      <c r="AF846" s="93"/>
      <c r="AG846" s="93"/>
      <c r="AH846" s="93"/>
      <c r="AI846" s="94" t="s">
        <v>40</v>
      </c>
      <c r="AJ846" s="94" t="s">
        <v>40</v>
      </c>
      <c r="AK846" s="94" t="s">
        <v>40</v>
      </c>
      <c r="AL846" s="94" t="s">
        <v>40</v>
      </c>
      <c r="AM846" s="93"/>
      <c r="AN846" s="94" t="s">
        <v>40</v>
      </c>
      <c r="AO846" s="94" t="s">
        <v>40</v>
      </c>
      <c r="AP846" s="94" t="s">
        <v>40</v>
      </c>
      <c r="AQ846" s="94" t="s">
        <v>40</v>
      </c>
      <c r="AR846" s="93"/>
    </row>
    <row r="847" spans="1:44">
      <c r="A847" t="str">
        <f>VLOOKUP(Q847,'Rotas x Madrugada'!A:C,2,0)</f>
        <v>H</v>
      </c>
      <c r="B847" t="str">
        <f>VLOOKUP(Q847,'Rotas x Madrugada'!A:C,3,0)</f>
        <v>Sim</v>
      </c>
      <c r="D847" s="19">
        <f t="shared" si="26"/>
        <v>46159</v>
      </c>
      <c r="E847" s="19">
        <f>IF(A847="RETIRA",Z847,VLOOKUP(Q847,'Rotas x Madrugada'!A:D,4,0))</f>
        <v>46149</v>
      </c>
      <c r="F847" s="19">
        <f>IF(A847="RETIRA",Z847,Z847+2)</f>
        <v>46159</v>
      </c>
      <c r="G847" s="19" t="str">
        <f>CONCATENATE(U847,"-",V847)</f>
        <v>INC08-TF</v>
      </c>
      <c r="H847" s="19" t="str">
        <f t="shared" ca="1" si="27"/>
        <v>URGENTE</v>
      </c>
      <c r="I847" s="46">
        <f ca="1">Z847-$B$1</f>
        <v>0</v>
      </c>
      <c r="J847" s="46">
        <f>VLOOKUP(G847,'D. Produção'!A:B,2,)</f>
        <v>2</v>
      </c>
      <c r="K847" s="95">
        <v>335749</v>
      </c>
      <c r="L847" s="96" t="s">
        <v>61</v>
      </c>
      <c r="M847" s="95">
        <v>1</v>
      </c>
      <c r="N847" s="95">
        <v>5454597</v>
      </c>
      <c r="O847" s="96" t="s">
        <v>35</v>
      </c>
      <c r="P847" s="96" t="s">
        <v>118</v>
      </c>
      <c r="Q847" s="96" t="s">
        <v>119</v>
      </c>
      <c r="R847" s="97">
        <v>0.40350000000000003</v>
      </c>
      <c r="S847" s="97">
        <v>8.07</v>
      </c>
      <c r="T847" s="95">
        <v>1</v>
      </c>
      <c r="U847" s="96" t="s">
        <v>63</v>
      </c>
      <c r="V847" s="96" t="s">
        <v>96</v>
      </c>
      <c r="W847" s="98">
        <v>500</v>
      </c>
      <c r="X847" s="98">
        <v>807</v>
      </c>
      <c r="Y847" s="99">
        <v>46154.383843715281</v>
      </c>
      <c r="Z847" s="100">
        <v>46157</v>
      </c>
      <c r="AA847" s="101"/>
      <c r="AB847" s="101"/>
      <c r="AC847" s="101"/>
      <c r="AD847" s="101"/>
      <c r="AE847" s="102" t="s">
        <v>40</v>
      </c>
      <c r="AF847" s="102" t="s">
        <v>40</v>
      </c>
      <c r="AG847" s="102" t="s">
        <v>40</v>
      </c>
      <c r="AH847" s="102" t="s">
        <v>40</v>
      </c>
      <c r="AI847" s="102" t="s">
        <v>40</v>
      </c>
      <c r="AJ847" s="102" t="s">
        <v>40</v>
      </c>
      <c r="AK847" s="102" t="s">
        <v>40</v>
      </c>
      <c r="AL847" s="101"/>
      <c r="AM847" s="101"/>
      <c r="AN847" s="102" t="s">
        <v>40</v>
      </c>
      <c r="AO847" s="102" t="s">
        <v>40</v>
      </c>
      <c r="AP847" s="102" t="s">
        <v>40</v>
      </c>
      <c r="AQ847" s="102" t="s">
        <v>40</v>
      </c>
      <c r="AR847" s="101"/>
    </row>
    <row r="848" spans="1:44">
      <c r="A848" t="str">
        <f>VLOOKUP(Q848,'Rotas x Madrugada'!A:C,2,0)</f>
        <v>H</v>
      </c>
      <c r="B848" t="str">
        <f>VLOOKUP(Q848,'Rotas x Madrugada'!A:C,3,0)</f>
        <v>Sim</v>
      </c>
      <c r="D848" s="19">
        <f t="shared" si="26"/>
        <v>46159</v>
      </c>
      <c r="E848" s="19">
        <f>IF(A848="RETIRA",Z848,VLOOKUP(Q848,'Rotas x Madrugada'!A:D,4,0))</f>
        <v>46149</v>
      </c>
      <c r="F848" s="19">
        <f>IF(A848="RETIRA",Z848,Z848+2)</f>
        <v>46159</v>
      </c>
      <c r="G848" s="19" t="str">
        <f>CONCATENATE(U848,"-",V848)</f>
        <v>INC08-TF</v>
      </c>
      <c r="H848" s="19" t="str">
        <f t="shared" ca="1" si="27"/>
        <v>URGENTE</v>
      </c>
      <c r="I848" s="46">
        <f ca="1">Z848-$B$1</f>
        <v>0</v>
      </c>
      <c r="J848" s="46">
        <f>VLOOKUP(G848,'D. Produção'!A:B,2,)</f>
        <v>2</v>
      </c>
      <c r="K848" s="87">
        <v>335749</v>
      </c>
      <c r="L848" s="88" t="s">
        <v>121</v>
      </c>
      <c r="M848" s="87">
        <v>2</v>
      </c>
      <c r="N848" s="87">
        <v>5454598</v>
      </c>
      <c r="O848" s="88" t="s">
        <v>35</v>
      </c>
      <c r="P848" s="88" t="s">
        <v>118</v>
      </c>
      <c r="Q848" s="88" t="s">
        <v>119</v>
      </c>
      <c r="R848" s="89">
        <v>0.41560000000000002</v>
      </c>
      <c r="S848" s="89">
        <v>8.3120999999999992</v>
      </c>
      <c r="T848" s="87">
        <v>1</v>
      </c>
      <c r="U848" s="88" t="s">
        <v>63</v>
      </c>
      <c r="V848" s="88" t="s">
        <v>96</v>
      </c>
      <c r="W848" s="90">
        <v>515</v>
      </c>
      <c r="X848" s="90">
        <v>807</v>
      </c>
      <c r="Y848" s="91">
        <v>46154.383843715281</v>
      </c>
      <c r="Z848" s="92">
        <v>46157</v>
      </c>
      <c r="AA848" s="93"/>
      <c r="AB848" s="93"/>
      <c r="AC848" s="93"/>
      <c r="AD848" s="93"/>
      <c r="AE848" s="94" t="s">
        <v>40</v>
      </c>
      <c r="AF848" s="94" t="s">
        <v>40</v>
      </c>
      <c r="AG848" s="94" t="s">
        <v>40</v>
      </c>
      <c r="AH848" s="94" t="s">
        <v>40</v>
      </c>
      <c r="AI848" s="94" t="s">
        <v>40</v>
      </c>
      <c r="AJ848" s="94" t="s">
        <v>40</v>
      </c>
      <c r="AK848" s="94" t="s">
        <v>40</v>
      </c>
      <c r="AL848" s="93"/>
      <c r="AM848" s="93"/>
      <c r="AN848" s="94" t="s">
        <v>40</v>
      </c>
      <c r="AO848" s="94" t="s">
        <v>40</v>
      </c>
      <c r="AP848" s="94" t="s">
        <v>40</v>
      </c>
      <c r="AQ848" s="94" t="s">
        <v>40</v>
      </c>
      <c r="AR848" s="93"/>
    </row>
    <row r="849" spans="1:44">
      <c r="A849" t="str">
        <f>VLOOKUP(Q849,'Rotas x Madrugada'!A:C,2,0)</f>
        <v>H</v>
      </c>
      <c r="B849" t="str">
        <f>VLOOKUP(Q849,'Rotas x Madrugada'!A:C,3,0)</f>
        <v>Sim</v>
      </c>
      <c r="D849" s="19">
        <f t="shared" si="26"/>
        <v>46159</v>
      </c>
      <c r="E849" s="19">
        <f>IF(A849="RETIRA",Z849,VLOOKUP(Q849,'Rotas x Madrugada'!A:D,4,0))</f>
        <v>46149</v>
      </c>
      <c r="F849" s="19">
        <f>IF(A849="RETIRA",Z849,Z849+2)</f>
        <v>46159</v>
      </c>
      <c r="G849" s="19" t="str">
        <f>CONCATENATE(U849,"-",V849)</f>
        <v>INC08-TF</v>
      </c>
      <c r="H849" s="19" t="str">
        <f t="shared" ca="1" si="27"/>
        <v>URGENTE</v>
      </c>
      <c r="I849" s="46">
        <f ca="1">Z849-$B$1</f>
        <v>0</v>
      </c>
      <c r="J849" s="46">
        <f>VLOOKUP(G849,'D. Produção'!A:B,2,)</f>
        <v>2</v>
      </c>
      <c r="K849" s="95">
        <v>335749</v>
      </c>
      <c r="L849" s="96" t="s">
        <v>143</v>
      </c>
      <c r="M849" s="95">
        <v>3</v>
      </c>
      <c r="N849" s="95">
        <v>5454599</v>
      </c>
      <c r="O849" s="96" t="s">
        <v>35</v>
      </c>
      <c r="P849" s="96" t="s">
        <v>118</v>
      </c>
      <c r="Q849" s="96" t="s">
        <v>119</v>
      </c>
      <c r="R849" s="97">
        <v>0.77</v>
      </c>
      <c r="S849" s="97">
        <v>15.4</v>
      </c>
      <c r="T849" s="95">
        <v>1</v>
      </c>
      <c r="U849" s="96" t="s">
        <v>63</v>
      </c>
      <c r="V849" s="96" t="s">
        <v>96</v>
      </c>
      <c r="W849" s="98">
        <v>500</v>
      </c>
      <c r="X849" s="98">
        <v>1540</v>
      </c>
      <c r="Y849" s="99">
        <v>46154.383843715281</v>
      </c>
      <c r="Z849" s="100">
        <v>46157</v>
      </c>
      <c r="AA849" s="101"/>
      <c r="AB849" s="101"/>
      <c r="AC849" s="101"/>
      <c r="AD849" s="101"/>
      <c r="AE849" s="102" t="s">
        <v>40</v>
      </c>
      <c r="AF849" s="102" t="s">
        <v>40</v>
      </c>
      <c r="AG849" s="102" t="s">
        <v>40</v>
      </c>
      <c r="AH849" s="102" t="s">
        <v>40</v>
      </c>
      <c r="AI849" s="102" t="s">
        <v>40</v>
      </c>
      <c r="AJ849" s="102" t="s">
        <v>40</v>
      </c>
      <c r="AK849" s="102" t="s">
        <v>40</v>
      </c>
      <c r="AL849" s="101"/>
      <c r="AM849" s="101"/>
      <c r="AN849" s="102" t="s">
        <v>40</v>
      </c>
      <c r="AO849" s="102" t="s">
        <v>40</v>
      </c>
      <c r="AP849" s="102" t="s">
        <v>40</v>
      </c>
      <c r="AQ849" s="102" t="s">
        <v>40</v>
      </c>
      <c r="AR849" s="101"/>
    </row>
    <row r="850" spans="1:44">
      <c r="A850" t="str">
        <f>VLOOKUP(Q850,'Rotas x Madrugada'!A:C,2,0)</f>
        <v>H</v>
      </c>
      <c r="B850" t="str">
        <f>VLOOKUP(Q850,'Rotas x Madrugada'!A:C,3,0)</f>
        <v>Sim</v>
      </c>
      <c r="D850" s="19">
        <f t="shared" si="26"/>
        <v>46159</v>
      </c>
      <c r="E850" s="19">
        <f>IF(A850="RETIRA",Z850,VLOOKUP(Q850,'Rotas x Madrugada'!A:D,4,0))</f>
        <v>46149</v>
      </c>
      <c r="F850" s="19">
        <f>IF(A850="RETIRA",Z850,Z850+2)</f>
        <v>46159</v>
      </c>
      <c r="G850" s="19" t="str">
        <f>CONCATENATE(U850,"-",V850)</f>
        <v>INC08-TF</v>
      </c>
      <c r="H850" s="19" t="str">
        <f t="shared" ca="1" si="27"/>
        <v>URGENTE</v>
      </c>
      <c r="I850" s="46">
        <f ca="1">Z850-$B$1</f>
        <v>0</v>
      </c>
      <c r="J850" s="46">
        <f>VLOOKUP(G850,'D. Produção'!A:B,2,)</f>
        <v>2</v>
      </c>
      <c r="K850" s="87">
        <v>335749</v>
      </c>
      <c r="L850" s="88" t="s">
        <v>132</v>
      </c>
      <c r="M850" s="87">
        <v>4</v>
      </c>
      <c r="N850" s="87">
        <v>5454600</v>
      </c>
      <c r="O850" s="88" t="s">
        <v>35</v>
      </c>
      <c r="P850" s="88" t="s">
        <v>118</v>
      </c>
      <c r="Q850" s="88" t="s">
        <v>119</v>
      </c>
      <c r="R850" s="89">
        <v>0.44130000000000003</v>
      </c>
      <c r="S850" s="89">
        <v>8.8256999999999994</v>
      </c>
      <c r="T850" s="87">
        <v>1</v>
      </c>
      <c r="U850" s="88" t="s">
        <v>63</v>
      </c>
      <c r="V850" s="88" t="s">
        <v>96</v>
      </c>
      <c r="W850" s="90">
        <v>949</v>
      </c>
      <c r="X850" s="90">
        <v>465</v>
      </c>
      <c r="Y850" s="91">
        <v>46154.383843715281</v>
      </c>
      <c r="Z850" s="92">
        <v>46157</v>
      </c>
      <c r="AA850" s="93"/>
      <c r="AB850" s="93"/>
      <c r="AC850" s="93"/>
      <c r="AD850" s="93"/>
      <c r="AE850" s="94" t="s">
        <v>40</v>
      </c>
      <c r="AF850" s="94" t="s">
        <v>40</v>
      </c>
      <c r="AG850" s="94" t="s">
        <v>40</v>
      </c>
      <c r="AH850" s="94" t="s">
        <v>40</v>
      </c>
      <c r="AI850" s="94" t="s">
        <v>40</v>
      </c>
      <c r="AJ850" s="94" t="s">
        <v>40</v>
      </c>
      <c r="AK850" s="94" t="s">
        <v>40</v>
      </c>
      <c r="AL850" s="93"/>
      <c r="AM850" s="93"/>
      <c r="AN850" s="94" t="s">
        <v>40</v>
      </c>
      <c r="AO850" s="94" t="s">
        <v>40</v>
      </c>
      <c r="AP850" s="94" t="s">
        <v>40</v>
      </c>
      <c r="AQ850" s="94" t="s">
        <v>40</v>
      </c>
      <c r="AR850" s="93"/>
    </row>
    <row r="851" spans="1:44">
      <c r="A851" t="str">
        <f>VLOOKUP(Q851,'Rotas x Madrugada'!A:C,2,0)</f>
        <v>H</v>
      </c>
      <c r="B851" t="str">
        <f>VLOOKUP(Q851,'Rotas x Madrugada'!A:C,3,0)</f>
        <v>Sim</v>
      </c>
      <c r="D851" s="19">
        <f t="shared" si="26"/>
        <v>46159</v>
      </c>
      <c r="E851" s="19">
        <f>IF(A851="RETIRA",Z851,VLOOKUP(Q851,'Rotas x Madrugada'!A:D,4,0))</f>
        <v>46149</v>
      </c>
      <c r="F851" s="19">
        <f>IF(A851="RETIRA",Z851,Z851+2)</f>
        <v>46159</v>
      </c>
      <c r="G851" s="19" t="str">
        <f>CONCATENATE(U851,"-",V851)</f>
        <v>INC08-TF</v>
      </c>
      <c r="H851" s="19" t="str">
        <f t="shared" ca="1" si="27"/>
        <v>URGENTE</v>
      </c>
      <c r="I851" s="46">
        <f ca="1">Z851-$B$1</f>
        <v>0</v>
      </c>
      <c r="J851" s="46">
        <f>VLOOKUP(G851,'D. Produção'!A:B,2,)</f>
        <v>2</v>
      </c>
      <c r="K851" s="95">
        <v>335749</v>
      </c>
      <c r="L851" s="96" t="s">
        <v>92</v>
      </c>
      <c r="M851" s="95">
        <v>5</v>
      </c>
      <c r="N851" s="95">
        <v>5454601</v>
      </c>
      <c r="O851" s="96" t="s">
        <v>35</v>
      </c>
      <c r="P851" s="96" t="s">
        <v>118</v>
      </c>
      <c r="Q851" s="96" t="s">
        <v>119</v>
      </c>
      <c r="R851" s="97">
        <v>0.18</v>
      </c>
      <c r="S851" s="97">
        <v>3.6</v>
      </c>
      <c r="T851" s="95">
        <v>1</v>
      </c>
      <c r="U851" s="96" t="s">
        <v>63</v>
      </c>
      <c r="V851" s="96" t="s">
        <v>96</v>
      </c>
      <c r="W851" s="98">
        <v>500</v>
      </c>
      <c r="X851" s="98">
        <v>360</v>
      </c>
      <c r="Y851" s="99">
        <v>46154.383843715281</v>
      </c>
      <c r="Z851" s="100">
        <v>46157</v>
      </c>
      <c r="AA851" s="101"/>
      <c r="AB851" s="101"/>
      <c r="AC851" s="101"/>
      <c r="AD851" s="101"/>
      <c r="AE851" s="102" t="s">
        <v>40</v>
      </c>
      <c r="AF851" s="102" t="s">
        <v>40</v>
      </c>
      <c r="AG851" s="102" t="s">
        <v>40</v>
      </c>
      <c r="AH851" s="102" t="s">
        <v>40</v>
      </c>
      <c r="AI851" s="102" t="s">
        <v>40</v>
      </c>
      <c r="AJ851" s="102" t="s">
        <v>40</v>
      </c>
      <c r="AK851" s="102" t="s">
        <v>40</v>
      </c>
      <c r="AL851" s="101"/>
      <c r="AM851" s="101"/>
      <c r="AN851" s="102" t="s">
        <v>40</v>
      </c>
      <c r="AO851" s="102" t="s">
        <v>40</v>
      </c>
      <c r="AP851" s="102" t="s">
        <v>40</v>
      </c>
      <c r="AQ851" s="102" t="s">
        <v>40</v>
      </c>
      <c r="AR851" s="101"/>
    </row>
    <row r="852" spans="1:44">
      <c r="A852" t="str">
        <f>VLOOKUP(Q852,'Rotas x Madrugada'!A:C,2,0)</f>
        <v>H</v>
      </c>
      <c r="B852" t="str">
        <f>VLOOKUP(Q852,'Rotas x Madrugada'!A:C,3,0)</f>
        <v>Sim</v>
      </c>
      <c r="D852" s="19">
        <f t="shared" si="26"/>
        <v>46159</v>
      </c>
      <c r="E852" s="19">
        <f>IF(A852="RETIRA",Z852,VLOOKUP(Q852,'Rotas x Madrugada'!A:D,4,0))</f>
        <v>46149</v>
      </c>
      <c r="F852" s="19">
        <f>IF(A852="RETIRA",Z852,Z852+2)</f>
        <v>46159</v>
      </c>
      <c r="G852" s="19" t="str">
        <f>CONCATENATE(U852,"-",V852)</f>
        <v>INC08-TF</v>
      </c>
      <c r="H852" s="19" t="str">
        <f t="shared" ca="1" si="27"/>
        <v>URGENTE</v>
      </c>
      <c r="I852" s="46">
        <f ca="1">Z852-$B$1</f>
        <v>0</v>
      </c>
      <c r="J852" s="46">
        <f>VLOOKUP(G852,'D. Produção'!A:B,2,)</f>
        <v>2</v>
      </c>
      <c r="K852" s="87">
        <v>335749</v>
      </c>
      <c r="L852" s="88" t="s">
        <v>84</v>
      </c>
      <c r="M852" s="87">
        <v>6</v>
      </c>
      <c r="N852" s="87">
        <v>5454602</v>
      </c>
      <c r="O852" s="88" t="s">
        <v>35</v>
      </c>
      <c r="P852" s="88" t="s">
        <v>118</v>
      </c>
      <c r="Q852" s="88" t="s">
        <v>119</v>
      </c>
      <c r="R852" s="89">
        <v>0.38159999999999999</v>
      </c>
      <c r="S852" s="89">
        <v>7.6319999999999997</v>
      </c>
      <c r="T852" s="87">
        <v>1</v>
      </c>
      <c r="U852" s="88" t="s">
        <v>63</v>
      </c>
      <c r="V852" s="88" t="s">
        <v>96</v>
      </c>
      <c r="W852" s="90">
        <v>477</v>
      </c>
      <c r="X852" s="90">
        <v>800</v>
      </c>
      <c r="Y852" s="91">
        <v>46154.383843715281</v>
      </c>
      <c r="Z852" s="92">
        <v>46157</v>
      </c>
      <c r="AA852" s="93"/>
      <c r="AB852" s="93"/>
      <c r="AC852" s="93"/>
      <c r="AD852" s="93"/>
      <c r="AE852" s="94" t="s">
        <v>40</v>
      </c>
      <c r="AF852" s="94" t="s">
        <v>40</v>
      </c>
      <c r="AG852" s="94" t="s">
        <v>40</v>
      </c>
      <c r="AH852" s="94" t="s">
        <v>40</v>
      </c>
      <c r="AI852" s="94" t="s">
        <v>40</v>
      </c>
      <c r="AJ852" s="94" t="s">
        <v>40</v>
      </c>
      <c r="AK852" s="94" t="s">
        <v>40</v>
      </c>
      <c r="AL852" s="93"/>
      <c r="AM852" s="93"/>
      <c r="AN852" s="94" t="s">
        <v>40</v>
      </c>
      <c r="AO852" s="94" t="s">
        <v>40</v>
      </c>
      <c r="AP852" s="94" t="s">
        <v>40</v>
      </c>
      <c r="AQ852" s="94" t="s">
        <v>40</v>
      </c>
      <c r="AR852" s="93"/>
    </row>
    <row r="853" spans="1:44">
      <c r="A853" t="str">
        <f>VLOOKUP(Q853,'Rotas x Madrugada'!A:C,2,0)</f>
        <v>H</v>
      </c>
      <c r="B853" t="str">
        <f>VLOOKUP(Q853,'Rotas x Madrugada'!A:C,3,0)</f>
        <v>Sim</v>
      </c>
      <c r="D853" s="19">
        <f t="shared" si="26"/>
        <v>46159</v>
      </c>
      <c r="E853" s="19">
        <f>IF(A853="RETIRA",Z853,VLOOKUP(Q853,'Rotas x Madrugada'!A:D,4,0))</f>
        <v>46149</v>
      </c>
      <c r="F853" s="19">
        <f>IF(A853="RETIRA",Z853,Z853+2)</f>
        <v>46159</v>
      </c>
      <c r="G853" s="19" t="str">
        <f>CONCATENATE(U853,"-",V853)</f>
        <v>INC08-TF</v>
      </c>
      <c r="H853" s="19" t="str">
        <f t="shared" ca="1" si="27"/>
        <v>URGENTE</v>
      </c>
      <c r="I853" s="46">
        <f ca="1">Z853-$B$1</f>
        <v>0</v>
      </c>
      <c r="J853" s="46">
        <f>VLOOKUP(G853,'D. Produção'!A:B,2,)</f>
        <v>2</v>
      </c>
      <c r="K853" s="95">
        <v>335749</v>
      </c>
      <c r="L853" s="96" t="s">
        <v>201</v>
      </c>
      <c r="M853" s="95">
        <v>7</v>
      </c>
      <c r="N853" s="95">
        <v>5454603</v>
      </c>
      <c r="O853" s="96" t="s">
        <v>35</v>
      </c>
      <c r="P853" s="96" t="s">
        <v>118</v>
      </c>
      <c r="Q853" s="96" t="s">
        <v>119</v>
      </c>
      <c r="R853" s="97">
        <v>0.38159999999999999</v>
      </c>
      <c r="S853" s="97">
        <v>7.6319999999999997</v>
      </c>
      <c r="T853" s="95">
        <v>1</v>
      </c>
      <c r="U853" s="96" t="s">
        <v>63</v>
      </c>
      <c r="V853" s="96" t="s">
        <v>96</v>
      </c>
      <c r="W853" s="98">
        <v>477</v>
      </c>
      <c r="X853" s="98">
        <v>800</v>
      </c>
      <c r="Y853" s="99">
        <v>46154.383843715281</v>
      </c>
      <c r="Z853" s="100">
        <v>46157</v>
      </c>
      <c r="AA853" s="101"/>
      <c r="AB853" s="101"/>
      <c r="AC853" s="101"/>
      <c r="AD853" s="101"/>
      <c r="AE853" s="102" t="s">
        <v>40</v>
      </c>
      <c r="AF853" s="102" t="s">
        <v>40</v>
      </c>
      <c r="AG853" s="102" t="s">
        <v>40</v>
      </c>
      <c r="AH853" s="102" t="s">
        <v>40</v>
      </c>
      <c r="AI853" s="102" t="s">
        <v>40</v>
      </c>
      <c r="AJ853" s="102" t="s">
        <v>40</v>
      </c>
      <c r="AK853" s="102" t="s">
        <v>40</v>
      </c>
      <c r="AL853" s="101"/>
      <c r="AM853" s="101"/>
      <c r="AN853" s="102" t="s">
        <v>40</v>
      </c>
      <c r="AO853" s="102" t="s">
        <v>40</v>
      </c>
      <c r="AP853" s="102" t="s">
        <v>40</v>
      </c>
      <c r="AQ853" s="102" t="s">
        <v>40</v>
      </c>
      <c r="AR853" s="101"/>
    </row>
    <row r="854" spans="1:44">
      <c r="A854" t="str">
        <f>VLOOKUP(Q854,'Rotas x Madrugada'!A:C,2,0)</f>
        <v>H</v>
      </c>
      <c r="B854" t="str">
        <f>VLOOKUP(Q854,'Rotas x Madrugada'!A:C,3,0)</f>
        <v>Sim</v>
      </c>
      <c r="D854" s="19">
        <f t="shared" si="26"/>
        <v>46159</v>
      </c>
      <c r="E854" s="19">
        <f>IF(A854="RETIRA",Z854,VLOOKUP(Q854,'Rotas x Madrugada'!A:D,4,0))</f>
        <v>46149</v>
      </c>
      <c r="F854" s="19">
        <f>IF(A854="RETIRA",Z854,Z854+2)</f>
        <v>46159</v>
      </c>
      <c r="G854" s="19" t="str">
        <f>CONCATENATE(U854,"-",V854)</f>
        <v>INC08-TE12</v>
      </c>
      <c r="H854" s="19" t="str">
        <f t="shared" ca="1" si="27"/>
        <v>URGENTE</v>
      </c>
      <c r="I854" s="46">
        <f ca="1">Z854-$B$1</f>
        <v>0</v>
      </c>
      <c r="J854" s="46">
        <f>VLOOKUP(G854,'D. Produção'!A:B,2,)</f>
        <v>2</v>
      </c>
      <c r="K854" s="87">
        <v>335749</v>
      </c>
      <c r="L854" s="88" t="s">
        <v>174</v>
      </c>
      <c r="M854" s="87">
        <v>8</v>
      </c>
      <c r="N854" s="87">
        <v>5454604</v>
      </c>
      <c r="O854" s="88" t="s">
        <v>35</v>
      </c>
      <c r="P854" s="88" t="s">
        <v>118</v>
      </c>
      <c r="Q854" s="88" t="s">
        <v>119</v>
      </c>
      <c r="R854" s="89">
        <v>0.15</v>
      </c>
      <c r="S854" s="89">
        <v>3</v>
      </c>
      <c r="T854" s="87">
        <v>1</v>
      </c>
      <c r="U854" s="88" t="s">
        <v>63</v>
      </c>
      <c r="V854" s="88" t="s">
        <v>120</v>
      </c>
      <c r="W854" s="90">
        <v>500</v>
      </c>
      <c r="X854" s="90">
        <v>300</v>
      </c>
      <c r="Y854" s="91">
        <v>46154.383843715281</v>
      </c>
      <c r="Z854" s="92">
        <v>46157</v>
      </c>
      <c r="AA854" s="93"/>
      <c r="AB854" s="93"/>
      <c r="AC854" s="93"/>
      <c r="AD854" s="93"/>
      <c r="AE854" s="93"/>
      <c r="AF854" s="93"/>
      <c r="AG854" s="93"/>
      <c r="AH854" s="93"/>
      <c r="AI854" s="94" t="s">
        <v>40</v>
      </c>
      <c r="AJ854" s="94" t="s">
        <v>40</v>
      </c>
      <c r="AK854" s="94" t="s">
        <v>40</v>
      </c>
      <c r="AL854" s="93"/>
      <c r="AM854" s="93"/>
      <c r="AN854" s="94" t="s">
        <v>40</v>
      </c>
      <c r="AO854" s="94" t="s">
        <v>40</v>
      </c>
      <c r="AP854" s="94" t="s">
        <v>40</v>
      </c>
      <c r="AQ854" s="94" t="s">
        <v>40</v>
      </c>
      <c r="AR854" s="93"/>
    </row>
    <row r="855" spans="1:44" ht="21">
      <c r="A855" t="str">
        <f>VLOOKUP(Q855,'Rotas x Madrugada'!A:C,2,0)</f>
        <v>X</v>
      </c>
      <c r="B855" t="str">
        <f>VLOOKUP(Q855,'Rotas x Madrugada'!A:C,3,0)</f>
        <v>Sim</v>
      </c>
      <c r="D855" s="19">
        <f t="shared" si="26"/>
        <v>46159</v>
      </c>
      <c r="E855" s="19">
        <f>IF(A855="RETIRA",Z855,VLOOKUP(Q855,'Rotas x Madrugada'!A:D,4,0))</f>
        <v>46149</v>
      </c>
      <c r="F855" s="19">
        <f>IF(A855="RETIRA",Z855,Z855+2)</f>
        <v>46159</v>
      </c>
      <c r="G855" s="19" t="str">
        <f>CONCATENATE(U855,"-",V855)</f>
        <v>INC08-TF</v>
      </c>
      <c r="H855" s="19" t="str">
        <f t="shared" ca="1" si="27"/>
        <v>URGENTE</v>
      </c>
      <c r="I855" s="46">
        <f ca="1">Z855-$B$1</f>
        <v>0</v>
      </c>
      <c r="J855" s="46">
        <f>VLOOKUP(G855,'D. Produção'!A:B,2,)</f>
        <v>2</v>
      </c>
      <c r="K855" s="95">
        <v>335789</v>
      </c>
      <c r="L855" s="96" t="s">
        <v>61</v>
      </c>
      <c r="M855" s="95">
        <v>1</v>
      </c>
      <c r="N855" s="95">
        <v>5455034</v>
      </c>
      <c r="O855" s="96" t="s">
        <v>35</v>
      </c>
      <c r="P855" s="96" t="s">
        <v>342</v>
      </c>
      <c r="Q855" s="96" t="s">
        <v>139</v>
      </c>
      <c r="R855" s="97">
        <v>0.2671</v>
      </c>
      <c r="S855" s="97">
        <v>5.3423999999999996</v>
      </c>
      <c r="T855" s="95">
        <v>1</v>
      </c>
      <c r="U855" s="96" t="s">
        <v>63</v>
      </c>
      <c r="V855" s="96" t="s">
        <v>96</v>
      </c>
      <c r="W855" s="98">
        <v>742</v>
      </c>
      <c r="X855" s="98">
        <v>360</v>
      </c>
      <c r="Y855" s="99">
        <v>46154.674934409719</v>
      </c>
      <c r="Z855" s="100">
        <v>46157</v>
      </c>
      <c r="AA855" s="101"/>
      <c r="AB855" s="101"/>
      <c r="AC855" s="101"/>
      <c r="AD855" s="101"/>
      <c r="AE855" s="102" t="s">
        <v>40</v>
      </c>
      <c r="AF855" s="102" t="s">
        <v>40</v>
      </c>
      <c r="AG855" s="102" t="s">
        <v>40</v>
      </c>
      <c r="AH855" s="102" t="s">
        <v>40</v>
      </c>
      <c r="AI855" s="102" t="s">
        <v>40</v>
      </c>
      <c r="AJ855" s="102" t="s">
        <v>40</v>
      </c>
      <c r="AK855" s="102" t="s">
        <v>40</v>
      </c>
      <c r="AL855" s="101"/>
      <c r="AM855" s="101"/>
      <c r="AN855" s="102" t="s">
        <v>40</v>
      </c>
      <c r="AO855" s="102" t="s">
        <v>40</v>
      </c>
      <c r="AP855" s="102" t="s">
        <v>40</v>
      </c>
      <c r="AQ855" s="102" t="s">
        <v>40</v>
      </c>
      <c r="AR855" s="99">
        <v>46156.345170451386</v>
      </c>
    </row>
    <row r="856" spans="1:44" ht="21">
      <c r="A856" t="str">
        <f>VLOOKUP(Q856,'Rotas x Madrugada'!A:C,2,0)</f>
        <v>X</v>
      </c>
      <c r="B856" t="str">
        <f>VLOOKUP(Q856,'Rotas x Madrugada'!A:C,3,0)</f>
        <v>Sim</v>
      </c>
      <c r="D856" s="19">
        <f t="shared" si="26"/>
        <v>46159</v>
      </c>
      <c r="E856" s="19">
        <f>IF(A856="RETIRA",Z856,VLOOKUP(Q856,'Rotas x Madrugada'!A:D,4,0))</f>
        <v>46149</v>
      </c>
      <c r="F856" s="19">
        <f>IF(A856="RETIRA",Z856,Z856+2)</f>
        <v>46159</v>
      </c>
      <c r="G856" s="19" t="str">
        <f>CONCATENATE(U856,"-",V856)</f>
        <v>INC08-TF</v>
      </c>
      <c r="H856" s="19" t="str">
        <f t="shared" ca="1" si="27"/>
        <v>URGENTE</v>
      </c>
      <c r="I856" s="46">
        <f ca="1">Z856-$B$1</f>
        <v>0</v>
      </c>
      <c r="J856" s="46">
        <f>VLOOKUP(G856,'D. Produção'!A:B,2,)</f>
        <v>2</v>
      </c>
      <c r="K856" s="87">
        <v>335789</v>
      </c>
      <c r="L856" s="88" t="s">
        <v>121</v>
      </c>
      <c r="M856" s="87">
        <v>2</v>
      </c>
      <c r="N856" s="87">
        <v>5455035</v>
      </c>
      <c r="O856" s="88" t="s">
        <v>35</v>
      </c>
      <c r="P856" s="88" t="s">
        <v>342</v>
      </c>
      <c r="Q856" s="88" t="s">
        <v>139</v>
      </c>
      <c r="R856" s="89">
        <v>0.2671</v>
      </c>
      <c r="S856" s="89">
        <v>5.3423999999999996</v>
      </c>
      <c r="T856" s="87">
        <v>1</v>
      </c>
      <c r="U856" s="88" t="s">
        <v>63</v>
      </c>
      <c r="V856" s="88" t="s">
        <v>96</v>
      </c>
      <c r="W856" s="90">
        <v>742</v>
      </c>
      <c r="X856" s="90">
        <v>360</v>
      </c>
      <c r="Y856" s="91">
        <v>46154.674934409719</v>
      </c>
      <c r="Z856" s="92">
        <v>46157</v>
      </c>
      <c r="AA856" s="93"/>
      <c r="AB856" s="93"/>
      <c r="AC856" s="93"/>
      <c r="AD856" s="93"/>
      <c r="AE856" s="94" t="s">
        <v>40</v>
      </c>
      <c r="AF856" s="94" t="s">
        <v>40</v>
      </c>
      <c r="AG856" s="94" t="s">
        <v>40</v>
      </c>
      <c r="AH856" s="94" t="s">
        <v>40</v>
      </c>
      <c r="AI856" s="94" t="s">
        <v>40</v>
      </c>
      <c r="AJ856" s="94" t="s">
        <v>40</v>
      </c>
      <c r="AK856" s="94" t="s">
        <v>40</v>
      </c>
      <c r="AL856" s="93"/>
      <c r="AM856" s="93"/>
      <c r="AN856" s="94" t="s">
        <v>40</v>
      </c>
      <c r="AO856" s="94" t="s">
        <v>40</v>
      </c>
      <c r="AP856" s="94" t="s">
        <v>40</v>
      </c>
      <c r="AQ856" s="94" t="s">
        <v>40</v>
      </c>
      <c r="AR856" s="93"/>
    </row>
    <row r="857" spans="1:44" ht="21">
      <c r="A857" t="str">
        <f>VLOOKUP(Q857,'Rotas x Madrugada'!A:C,2,0)</f>
        <v>X</v>
      </c>
      <c r="B857" t="str">
        <f>VLOOKUP(Q857,'Rotas x Madrugada'!A:C,3,0)</f>
        <v>Sim</v>
      </c>
      <c r="D857" s="19">
        <f t="shared" si="26"/>
        <v>46159</v>
      </c>
      <c r="E857" s="19">
        <f>IF(A857="RETIRA",Z857,VLOOKUP(Q857,'Rotas x Madrugada'!A:D,4,0))</f>
        <v>46149</v>
      </c>
      <c r="F857" s="19">
        <f>IF(A857="RETIRA",Z857,Z857+2)</f>
        <v>46159</v>
      </c>
      <c r="G857" s="19" t="str">
        <f>CONCATENATE(U857,"-",V857)</f>
        <v>INC08-TF</v>
      </c>
      <c r="H857" s="19" t="str">
        <f t="shared" ca="1" si="27"/>
        <v>URGENTE</v>
      </c>
      <c r="I857" s="46">
        <f ca="1">Z857-$B$1</f>
        <v>0</v>
      </c>
      <c r="J857" s="46">
        <f>VLOOKUP(G857,'D. Produção'!A:B,2,)</f>
        <v>2</v>
      </c>
      <c r="K857" s="95">
        <v>335789</v>
      </c>
      <c r="L857" s="96" t="s">
        <v>143</v>
      </c>
      <c r="M857" s="95">
        <v>3</v>
      </c>
      <c r="N857" s="95">
        <v>5457075</v>
      </c>
      <c r="O857" s="96" t="s">
        <v>35</v>
      </c>
      <c r="P857" s="96" t="s">
        <v>342</v>
      </c>
      <c r="Q857" s="96" t="s">
        <v>139</v>
      </c>
      <c r="R857" s="97">
        <v>1.5263</v>
      </c>
      <c r="S857" s="97">
        <v>30.524999999999999</v>
      </c>
      <c r="T857" s="95">
        <v>1</v>
      </c>
      <c r="U857" s="96" t="s">
        <v>63</v>
      </c>
      <c r="V857" s="96" t="s">
        <v>96</v>
      </c>
      <c r="W857" s="98">
        <v>750</v>
      </c>
      <c r="X857" s="98">
        <v>2035</v>
      </c>
      <c r="Y857" s="99">
        <v>46154.674934409719</v>
      </c>
      <c r="Z857" s="100">
        <v>46157</v>
      </c>
      <c r="AA857" s="101"/>
      <c r="AB857" s="101"/>
      <c r="AC857" s="101"/>
      <c r="AD857" s="101"/>
      <c r="AE857" s="102" t="s">
        <v>40</v>
      </c>
      <c r="AF857" s="102" t="s">
        <v>40</v>
      </c>
      <c r="AG857" s="102" t="s">
        <v>40</v>
      </c>
      <c r="AH857" s="102" t="s">
        <v>40</v>
      </c>
      <c r="AI857" s="102" t="s">
        <v>40</v>
      </c>
      <c r="AJ857" s="102" t="s">
        <v>40</v>
      </c>
      <c r="AK857" s="102" t="s">
        <v>40</v>
      </c>
      <c r="AL857" s="101"/>
      <c r="AM857" s="101"/>
      <c r="AN857" s="102" t="s">
        <v>40</v>
      </c>
      <c r="AO857" s="102" t="s">
        <v>40</v>
      </c>
      <c r="AP857" s="102" t="s">
        <v>40</v>
      </c>
      <c r="AQ857" s="102" t="s">
        <v>40</v>
      </c>
      <c r="AR857" s="101"/>
    </row>
    <row r="858" spans="1:44" ht="21">
      <c r="A858" t="str">
        <f>VLOOKUP(Q858,'Rotas x Madrugada'!A:C,2,0)</f>
        <v>X</v>
      </c>
      <c r="B858" t="str">
        <f>VLOOKUP(Q858,'Rotas x Madrugada'!A:C,3,0)</f>
        <v>Sim</v>
      </c>
      <c r="D858" s="19">
        <f t="shared" si="26"/>
        <v>46159</v>
      </c>
      <c r="E858" s="19">
        <f>IF(A858="RETIRA",Z858,VLOOKUP(Q858,'Rotas x Madrugada'!A:D,4,0))</f>
        <v>46149</v>
      </c>
      <c r="F858" s="19">
        <f>IF(A858="RETIRA",Z858,Z858+2)</f>
        <v>46159</v>
      </c>
      <c r="G858" s="19" t="str">
        <f>CONCATENATE(U858,"-",V858)</f>
        <v>INC08-TE12</v>
      </c>
      <c r="H858" s="19" t="str">
        <f t="shared" ca="1" si="27"/>
        <v>URGENTE</v>
      </c>
      <c r="I858" s="46">
        <f ca="1">Z858-$B$1</f>
        <v>0</v>
      </c>
      <c r="J858" s="46">
        <f>VLOOKUP(G858,'D. Produção'!A:B,2,)</f>
        <v>2</v>
      </c>
      <c r="K858" s="87">
        <v>335789</v>
      </c>
      <c r="L858" s="88" t="s">
        <v>82</v>
      </c>
      <c r="M858" s="87">
        <v>4</v>
      </c>
      <c r="N858" s="87">
        <v>5457076</v>
      </c>
      <c r="O858" s="88" t="s">
        <v>35</v>
      </c>
      <c r="P858" s="88" t="s">
        <v>342</v>
      </c>
      <c r="Q858" s="88" t="s">
        <v>139</v>
      </c>
      <c r="R858" s="89">
        <v>1.6704000000000001</v>
      </c>
      <c r="S858" s="89">
        <v>33.407499999999999</v>
      </c>
      <c r="T858" s="87">
        <v>1</v>
      </c>
      <c r="U858" s="88" t="s">
        <v>63</v>
      </c>
      <c r="V858" s="88" t="s">
        <v>120</v>
      </c>
      <c r="W858" s="90">
        <v>805</v>
      </c>
      <c r="X858" s="90">
        <v>2075</v>
      </c>
      <c r="Y858" s="91">
        <v>46154.674934409719</v>
      </c>
      <c r="Z858" s="92">
        <v>46157</v>
      </c>
      <c r="AA858" s="93"/>
      <c r="AB858" s="93"/>
      <c r="AC858" s="93"/>
      <c r="AD858" s="93"/>
      <c r="AE858" s="93"/>
      <c r="AF858" s="93"/>
      <c r="AG858" s="93"/>
      <c r="AH858" s="93"/>
      <c r="AI858" s="94" t="s">
        <v>40</v>
      </c>
      <c r="AJ858" s="94" t="s">
        <v>40</v>
      </c>
      <c r="AK858" s="94" t="s">
        <v>40</v>
      </c>
      <c r="AL858" s="93"/>
      <c r="AM858" s="93"/>
      <c r="AN858" s="94" t="s">
        <v>40</v>
      </c>
      <c r="AO858" s="94" t="s">
        <v>40</v>
      </c>
      <c r="AP858" s="94" t="s">
        <v>40</v>
      </c>
      <c r="AQ858" s="94" t="s">
        <v>40</v>
      </c>
      <c r="AR858" s="93"/>
    </row>
    <row r="859" spans="1:44" ht="21">
      <c r="A859" t="str">
        <f>VLOOKUP(Q859,'Rotas x Madrugada'!A:C,2,0)</f>
        <v>H</v>
      </c>
      <c r="B859" t="str">
        <f>VLOOKUP(Q859,'Rotas x Madrugada'!A:C,3,0)</f>
        <v>Sim</v>
      </c>
      <c r="D859" s="19">
        <f t="shared" si="26"/>
        <v>46159</v>
      </c>
      <c r="E859" s="19">
        <f>IF(A859="RETIRA",Z859,VLOOKUP(Q859,'Rotas x Madrugada'!A:D,4,0))</f>
        <v>46149</v>
      </c>
      <c r="F859" s="19">
        <f>IF(A859="RETIRA",Z859,Z859+2)</f>
        <v>46159</v>
      </c>
      <c r="G859" s="19" t="str">
        <f>CONCATENATE(U859,"-",V859)</f>
        <v>INC06-TF</v>
      </c>
      <c r="H859" s="19" t="str">
        <f t="shared" ca="1" si="27"/>
        <v>URGENTE</v>
      </c>
      <c r="I859" s="46">
        <f ca="1">Z859-$B$1</f>
        <v>0</v>
      </c>
      <c r="J859" s="46">
        <f>VLOOKUP(G859,'D. Produção'!A:B,2,)</f>
        <v>2</v>
      </c>
      <c r="K859" s="95">
        <v>335796</v>
      </c>
      <c r="L859" s="96" t="s">
        <v>61</v>
      </c>
      <c r="M859" s="95">
        <v>1</v>
      </c>
      <c r="N859" s="95">
        <v>5455059</v>
      </c>
      <c r="O859" s="96" t="s">
        <v>35</v>
      </c>
      <c r="P859" s="96" t="s">
        <v>194</v>
      </c>
      <c r="Q859" s="96" t="s">
        <v>119</v>
      </c>
      <c r="R859" s="97">
        <v>1.982</v>
      </c>
      <c r="S859" s="97">
        <v>29.729700000000001</v>
      </c>
      <c r="T859" s="95">
        <v>1</v>
      </c>
      <c r="U859" s="96" t="s">
        <v>185</v>
      </c>
      <c r="V859" s="96" t="s">
        <v>96</v>
      </c>
      <c r="W859" s="98">
        <v>1386</v>
      </c>
      <c r="X859" s="98">
        <v>1430</v>
      </c>
      <c r="Y859" s="99">
        <v>46154.455631747682</v>
      </c>
      <c r="Z859" s="100">
        <v>46157</v>
      </c>
      <c r="AA859" s="101"/>
      <c r="AB859" s="101"/>
      <c r="AC859" s="101"/>
      <c r="AD859" s="101"/>
      <c r="AE859" s="102" t="s">
        <v>40</v>
      </c>
      <c r="AF859" s="102" t="s">
        <v>40</v>
      </c>
      <c r="AG859" s="102" t="s">
        <v>40</v>
      </c>
      <c r="AH859" s="102" t="s">
        <v>40</v>
      </c>
      <c r="AI859" s="102" t="s">
        <v>40</v>
      </c>
      <c r="AJ859" s="102" t="s">
        <v>40</v>
      </c>
      <c r="AK859" s="102" t="s">
        <v>40</v>
      </c>
      <c r="AL859" s="101"/>
      <c r="AM859" s="101"/>
      <c r="AN859" s="102" t="s">
        <v>40</v>
      </c>
      <c r="AO859" s="102" t="s">
        <v>40</v>
      </c>
      <c r="AP859" s="102" t="s">
        <v>40</v>
      </c>
      <c r="AQ859" s="102" t="s">
        <v>40</v>
      </c>
      <c r="AR859" s="101"/>
    </row>
    <row r="860" spans="1:44" ht="21">
      <c r="A860" t="str">
        <f>VLOOKUP(Q860,'Rotas x Madrugada'!A:C,2,0)</f>
        <v>H</v>
      </c>
      <c r="B860" t="str">
        <f>VLOOKUP(Q860,'Rotas x Madrugada'!A:C,3,0)</f>
        <v>Sim</v>
      </c>
      <c r="D860" s="19">
        <f t="shared" si="26"/>
        <v>46159</v>
      </c>
      <c r="E860" s="19">
        <f>IF(A860="RETIRA",Z860,VLOOKUP(Q860,'Rotas x Madrugada'!A:D,4,0))</f>
        <v>46149</v>
      </c>
      <c r="F860" s="19">
        <f>IF(A860="RETIRA",Z860,Z860+2)</f>
        <v>46159</v>
      </c>
      <c r="G860" s="19" t="str">
        <f>CONCATENATE(U860,"-",V860)</f>
        <v>INC06-TF</v>
      </c>
      <c r="H860" s="19" t="str">
        <f t="shared" ca="1" si="27"/>
        <v>URGENTE</v>
      </c>
      <c r="I860" s="46">
        <f ca="1">Z860-$B$1</f>
        <v>0</v>
      </c>
      <c r="J860" s="46">
        <f>VLOOKUP(G860,'D. Produção'!A:B,2,)</f>
        <v>2</v>
      </c>
      <c r="K860" s="87">
        <v>335796</v>
      </c>
      <c r="L860" s="88" t="s">
        <v>121</v>
      </c>
      <c r="M860" s="87">
        <v>2</v>
      </c>
      <c r="N860" s="87">
        <v>5455060</v>
      </c>
      <c r="O860" s="88" t="s">
        <v>35</v>
      </c>
      <c r="P860" s="88" t="s">
        <v>194</v>
      </c>
      <c r="Q860" s="88" t="s">
        <v>119</v>
      </c>
      <c r="R860" s="89">
        <v>1.982</v>
      </c>
      <c r="S860" s="89">
        <v>29.729700000000001</v>
      </c>
      <c r="T860" s="87">
        <v>1</v>
      </c>
      <c r="U860" s="88" t="s">
        <v>185</v>
      </c>
      <c r="V860" s="88" t="s">
        <v>96</v>
      </c>
      <c r="W860" s="90">
        <v>1386</v>
      </c>
      <c r="X860" s="90">
        <v>1430</v>
      </c>
      <c r="Y860" s="91">
        <v>46154.455631747682</v>
      </c>
      <c r="Z860" s="92">
        <v>46157</v>
      </c>
      <c r="AA860" s="93"/>
      <c r="AB860" s="93"/>
      <c r="AC860" s="93"/>
      <c r="AD860" s="93"/>
      <c r="AE860" s="94" t="s">
        <v>40</v>
      </c>
      <c r="AF860" s="94" t="s">
        <v>40</v>
      </c>
      <c r="AG860" s="94" t="s">
        <v>40</v>
      </c>
      <c r="AH860" s="94" t="s">
        <v>40</v>
      </c>
      <c r="AI860" s="94" t="s">
        <v>40</v>
      </c>
      <c r="AJ860" s="94" t="s">
        <v>40</v>
      </c>
      <c r="AK860" s="94" t="s">
        <v>40</v>
      </c>
      <c r="AL860" s="93"/>
      <c r="AM860" s="93"/>
      <c r="AN860" s="94" t="s">
        <v>40</v>
      </c>
      <c r="AO860" s="94" t="s">
        <v>40</v>
      </c>
      <c r="AP860" s="94" t="s">
        <v>40</v>
      </c>
      <c r="AQ860" s="94" t="s">
        <v>40</v>
      </c>
      <c r="AR860" s="93"/>
    </row>
    <row r="861" spans="1:44" ht="21">
      <c r="A861" t="str">
        <f>VLOOKUP(Q861,'Rotas x Madrugada'!A:C,2,0)</f>
        <v>H</v>
      </c>
      <c r="B861" t="str">
        <f>VLOOKUP(Q861,'Rotas x Madrugada'!A:C,3,0)</f>
        <v>Sim</v>
      </c>
      <c r="D861" s="19">
        <f t="shared" si="26"/>
        <v>46159</v>
      </c>
      <c r="E861" s="19">
        <f>IF(A861="RETIRA",Z861,VLOOKUP(Q861,'Rotas x Madrugada'!A:D,4,0))</f>
        <v>46149</v>
      </c>
      <c r="F861" s="19">
        <f>IF(A861="RETIRA",Z861,Z861+2)</f>
        <v>46159</v>
      </c>
      <c r="G861" s="19" t="str">
        <f>CONCATENATE(U861,"-",V861)</f>
        <v>INC06-TF</v>
      </c>
      <c r="H861" s="19" t="str">
        <f t="shared" ca="1" si="27"/>
        <v>URGENTE</v>
      </c>
      <c r="I861" s="46">
        <f ca="1">Z861-$B$1</f>
        <v>0</v>
      </c>
      <c r="J861" s="46">
        <f>VLOOKUP(G861,'D. Produção'!A:B,2,)</f>
        <v>2</v>
      </c>
      <c r="K861" s="95">
        <v>335796</v>
      </c>
      <c r="L861" s="96" t="s">
        <v>143</v>
      </c>
      <c r="M861" s="95">
        <v>3</v>
      </c>
      <c r="N861" s="95">
        <v>5455061</v>
      </c>
      <c r="O861" s="96" t="s">
        <v>35</v>
      </c>
      <c r="P861" s="96" t="s">
        <v>194</v>
      </c>
      <c r="Q861" s="96" t="s">
        <v>119</v>
      </c>
      <c r="R861" s="97">
        <v>1.982</v>
      </c>
      <c r="S861" s="97">
        <v>29.729700000000001</v>
      </c>
      <c r="T861" s="95">
        <v>1</v>
      </c>
      <c r="U861" s="96" t="s">
        <v>185</v>
      </c>
      <c r="V861" s="96" t="s">
        <v>96</v>
      </c>
      <c r="W861" s="98">
        <v>1386</v>
      </c>
      <c r="X861" s="98">
        <v>1430</v>
      </c>
      <c r="Y861" s="99">
        <v>46154.455631747682</v>
      </c>
      <c r="Z861" s="100">
        <v>46157</v>
      </c>
      <c r="AA861" s="101"/>
      <c r="AB861" s="101"/>
      <c r="AC861" s="101"/>
      <c r="AD861" s="101"/>
      <c r="AE861" s="102" t="s">
        <v>40</v>
      </c>
      <c r="AF861" s="102" t="s">
        <v>40</v>
      </c>
      <c r="AG861" s="102" t="s">
        <v>40</v>
      </c>
      <c r="AH861" s="102" t="s">
        <v>40</v>
      </c>
      <c r="AI861" s="102" t="s">
        <v>40</v>
      </c>
      <c r="AJ861" s="102" t="s">
        <v>40</v>
      </c>
      <c r="AK861" s="102" t="s">
        <v>40</v>
      </c>
      <c r="AL861" s="101"/>
      <c r="AM861" s="101"/>
      <c r="AN861" s="102" t="s">
        <v>40</v>
      </c>
      <c r="AO861" s="102" t="s">
        <v>40</v>
      </c>
      <c r="AP861" s="102" t="s">
        <v>40</v>
      </c>
      <c r="AQ861" s="102" t="s">
        <v>40</v>
      </c>
      <c r="AR861" s="101"/>
    </row>
    <row r="862" spans="1:44" ht="21">
      <c r="A862" t="str">
        <f>VLOOKUP(Q862,'Rotas x Madrugada'!A:C,2,0)</f>
        <v>H</v>
      </c>
      <c r="B862" t="str">
        <f>VLOOKUP(Q862,'Rotas x Madrugada'!A:C,3,0)</f>
        <v>Sim</v>
      </c>
      <c r="D862" s="19">
        <f t="shared" si="26"/>
        <v>46159</v>
      </c>
      <c r="E862" s="19">
        <f>IF(A862="RETIRA",Z862,VLOOKUP(Q862,'Rotas x Madrugada'!A:D,4,0))</f>
        <v>46149</v>
      </c>
      <c r="F862" s="19">
        <f>IF(A862="RETIRA",Z862,Z862+2)</f>
        <v>46159</v>
      </c>
      <c r="G862" s="19" t="str">
        <f>CONCATENATE(U862,"-",V862)</f>
        <v>INC06-TF</v>
      </c>
      <c r="H862" s="19" t="str">
        <f t="shared" ca="1" si="27"/>
        <v>URGENTE</v>
      </c>
      <c r="I862" s="46">
        <f ca="1">Z862-$B$1</f>
        <v>0</v>
      </c>
      <c r="J862" s="46">
        <f>VLOOKUP(G862,'D. Produção'!A:B,2,)</f>
        <v>2</v>
      </c>
      <c r="K862" s="87">
        <v>335796</v>
      </c>
      <c r="L862" s="88" t="s">
        <v>132</v>
      </c>
      <c r="M862" s="87">
        <v>4</v>
      </c>
      <c r="N862" s="87">
        <v>5455062</v>
      </c>
      <c r="O862" s="88" t="s">
        <v>35</v>
      </c>
      <c r="P862" s="88" t="s">
        <v>194</v>
      </c>
      <c r="Q862" s="88" t="s">
        <v>119</v>
      </c>
      <c r="R862" s="89">
        <v>1.982</v>
      </c>
      <c r="S862" s="89">
        <v>29.729700000000001</v>
      </c>
      <c r="T862" s="87">
        <v>1</v>
      </c>
      <c r="U862" s="88" t="s">
        <v>185</v>
      </c>
      <c r="V862" s="88" t="s">
        <v>96</v>
      </c>
      <c r="W862" s="90">
        <v>1386</v>
      </c>
      <c r="X862" s="90">
        <v>1430</v>
      </c>
      <c r="Y862" s="91">
        <v>46154.455631747682</v>
      </c>
      <c r="Z862" s="92">
        <v>46157</v>
      </c>
      <c r="AA862" s="93"/>
      <c r="AB862" s="93"/>
      <c r="AC862" s="93"/>
      <c r="AD862" s="93"/>
      <c r="AE862" s="94" t="s">
        <v>40</v>
      </c>
      <c r="AF862" s="94" t="s">
        <v>40</v>
      </c>
      <c r="AG862" s="94" t="s">
        <v>40</v>
      </c>
      <c r="AH862" s="94" t="s">
        <v>40</v>
      </c>
      <c r="AI862" s="94" t="s">
        <v>40</v>
      </c>
      <c r="AJ862" s="94" t="s">
        <v>40</v>
      </c>
      <c r="AK862" s="94" t="s">
        <v>40</v>
      </c>
      <c r="AL862" s="93"/>
      <c r="AM862" s="93"/>
      <c r="AN862" s="94" t="s">
        <v>40</v>
      </c>
      <c r="AO862" s="94" t="s">
        <v>40</v>
      </c>
      <c r="AP862" s="94" t="s">
        <v>40</v>
      </c>
      <c r="AQ862" s="94" t="s">
        <v>40</v>
      </c>
      <c r="AR862" s="93"/>
    </row>
    <row r="863" spans="1:44" ht="21">
      <c r="A863" t="str">
        <f>VLOOKUP(Q863,'Rotas x Madrugada'!A:C,2,0)</f>
        <v>H</v>
      </c>
      <c r="B863" t="str">
        <f>VLOOKUP(Q863,'Rotas x Madrugada'!A:C,3,0)</f>
        <v>Sim</v>
      </c>
      <c r="D863" s="19">
        <f t="shared" si="26"/>
        <v>46159</v>
      </c>
      <c r="E863" s="19">
        <f>IF(A863="RETIRA",Z863,VLOOKUP(Q863,'Rotas x Madrugada'!A:D,4,0))</f>
        <v>46149</v>
      </c>
      <c r="F863" s="19">
        <f>IF(A863="RETIRA",Z863,Z863+2)</f>
        <v>46159</v>
      </c>
      <c r="G863" s="19" t="str">
        <f>CONCATENATE(U863,"-",V863)</f>
        <v>INC06-TF</v>
      </c>
      <c r="H863" s="19" t="str">
        <f t="shared" ca="1" si="27"/>
        <v>URGENTE</v>
      </c>
      <c r="I863" s="46">
        <f ca="1">Z863-$B$1</f>
        <v>0</v>
      </c>
      <c r="J863" s="46">
        <f>VLOOKUP(G863,'D. Produção'!A:B,2,)</f>
        <v>2</v>
      </c>
      <c r="K863" s="95">
        <v>335796</v>
      </c>
      <c r="L863" s="96" t="s">
        <v>92</v>
      </c>
      <c r="M863" s="95">
        <v>5</v>
      </c>
      <c r="N863" s="95">
        <v>5455063</v>
      </c>
      <c r="O863" s="96" t="s">
        <v>35</v>
      </c>
      <c r="P863" s="96" t="s">
        <v>194</v>
      </c>
      <c r="Q863" s="96" t="s">
        <v>119</v>
      </c>
      <c r="R863" s="97">
        <v>0.27550000000000002</v>
      </c>
      <c r="S863" s="97">
        <v>4.1325000000000003</v>
      </c>
      <c r="T863" s="95">
        <v>1</v>
      </c>
      <c r="U863" s="96" t="s">
        <v>185</v>
      </c>
      <c r="V863" s="96" t="s">
        <v>96</v>
      </c>
      <c r="W863" s="98">
        <v>629</v>
      </c>
      <c r="X863" s="98">
        <v>438</v>
      </c>
      <c r="Y863" s="99">
        <v>46154.455631747682</v>
      </c>
      <c r="Z863" s="100">
        <v>46157</v>
      </c>
      <c r="AA863" s="101"/>
      <c r="AB863" s="101"/>
      <c r="AC863" s="101"/>
      <c r="AD863" s="101"/>
      <c r="AE863" s="102" t="s">
        <v>40</v>
      </c>
      <c r="AF863" s="102" t="s">
        <v>40</v>
      </c>
      <c r="AG863" s="102" t="s">
        <v>40</v>
      </c>
      <c r="AH863" s="102" t="s">
        <v>40</v>
      </c>
      <c r="AI863" s="102" t="s">
        <v>40</v>
      </c>
      <c r="AJ863" s="102" t="s">
        <v>40</v>
      </c>
      <c r="AK863" s="102" t="s">
        <v>40</v>
      </c>
      <c r="AL863" s="101"/>
      <c r="AM863" s="101"/>
      <c r="AN863" s="102" t="s">
        <v>40</v>
      </c>
      <c r="AO863" s="102" t="s">
        <v>40</v>
      </c>
      <c r="AP863" s="102" t="s">
        <v>40</v>
      </c>
      <c r="AQ863" s="102" t="s">
        <v>40</v>
      </c>
      <c r="AR863" s="101"/>
    </row>
    <row r="864" spans="1:44" ht="21">
      <c r="A864" t="str">
        <f>VLOOKUP(Q864,'Rotas x Madrugada'!A:C,2,0)</f>
        <v>H</v>
      </c>
      <c r="B864" t="str">
        <f>VLOOKUP(Q864,'Rotas x Madrugada'!A:C,3,0)</f>
        <v>Sim</v>
      </c>
      <c r="D864" s="19">
        <f t="shared" si="26"/>
        <v>46159</v>
      </c>
      <c r="E864" s="19">
        <f>IF(A864="RETIRA",Z864,VLOOKUP(Q864,'Rotas x Madrugada'!A:D,4,0))</f>
        <v>46149</v>
      </c>
      <c r="F864" s="19">
        <f>IF(A864="RETIRA",Z864,Z864+2)</f>
        <v>46159</v>
      </c>
      <c r="G864" s="19" t="str">
        <f>CONCATENATE(U864,"-",V864)</f>
        <v>INC06-TF</v>
      </c>
      <c r="H864" s="19" t="str">
        <f t="shared" ca="1" si="27"/>
        <v>URGENTE</v>
      </c>
      <c r="I864" s="46">
        <f ca="1">Z864-$B$1</f>
        <v>0</v>
      </c>
      <c r="J864" s="46">
        <f>VLOOKUP(G864,'D. Produção'!A:B,2,)</f>
        <v>2</v>
      </c>
      <c r="K864" s="87">
        <v>335796</v>
      </c>
      <c r="L864" s="88" t="s">
        <v>97</v>
      </c>
      <c r="M864" s="87">
        <v>6</v>
      </c>
      <c r="N864" s="87">
        <v>5455064</v>
      </c>
      <c r="O864" s="88" t="s">
        <v>35</v>
      </c>
      <c r="P864" s="88" t="s">
        <v>194</v>
      </c>
      <c r="Q864" s="88" t="s">
        <v>119</v>
      </c>
      <c r="R864" s="89">
        <v>0.96679999999999999</v>
      </c>
      <c r="S864" s="89">
        <v>14.5017</v>
      </c>
      <c r="T864" s="87">
        <v>1</v>
      </c>
      <c r="U864" s="88" t="s">
        <v>185</v>
      </c>
      <c r="V864" s="88" t="s">
        <v>96</v>
      </c>
      <c r="W864" s="90">
        <v>615</v>
      </c>
      <c r="X864" s="90">
        <v>1572</v>
      </c>
      <c r="Y864" s="91">
        <v>46154.455631747682</v>
      </c>
      <c r="Z864" s="92">
        <v>46157</v>
      </c>
      <c r="AA864" s="93"/>
      <c r="AB864" s="93"/>
      <c r="AC864" s="93"/>
      <c r="AD864" s="93"/>
      <c r="AE864" s="94" t="s">
        <v>40</v>
      </c>
      <c r="AF864" s="94" t="s">
        <v>40</v>
      </c>
      <c r="AG864" s="94" t="s">
        <v>40</v>
      </c>
      <c r="AH864" s="94" t="s">
        <v>40</v>
      </c>
      <c r="AI864" s="94" t="s">
        <v>40</v>
      </c>
      <c r="AJ864" s="94" t="s">
        <v>40</v>
      </c>
      <c r="AK864" s="94" t="s">
        <v>40</v>
      </c>
      <c r="AL864" s="93"/>
      <c r="AM864" s="93"/>
      <c r="AN864" s="94" t="s">
        <v>40</v>
      </c>
      <c r="AO864" s="94" t="s">
        <v>40</v>
      </c>
      <c r="AP864" s="94" t="s">
        <v>40</v>
      </c>
      <c r="AQ864" s="94" t="s">
        <v>40</v>
      </c>
      <c r="AR864" s="93"/>
    </row>
    <row r="865" spans="1:44" ht="21">
      <c r="A865" t="str">
        <f>VLOOKUP(Q865,'Rotas x Madrugada'!A:C,2,0)</f>
        <v>H</v>
      </c>
      <c r="B865" t="str">
        <f>VLOOKUP(Q865,'Rotas x Madrugada'!A:C,3,0)</f>
        <v>Sim</v>
      </c>
      <c r="D865" s="19">
        <f t="shared" si="26"/>
        <v>46159</v>
      </c>
      <c r="E865" s="19">
        <f>IF(A865="RETIRA",Z865,VLOOKUP(Q865,'Rotas x Madrugada'!A:D,4,0))</f>
        <v>46149</v>
      </c>
      <c r="F865" s="19">
        <f>IF(A865="RETIRA",Z865,Z865+2)</f>
        <v>46159</v>
      </c>
      <c r="G865" s="19" t="str">
        <f>CONCATENATE(U865,"-",V865)</f>
        <v>INC06-TF</v>
      </c>
      <c r="H865" s="19" t="str">
        <f t="shared" ca="1" si="27"/>
        <v>URGENTE</v>
      </c>
      <c r="I865" s="46">
        <f ca="1">Z865-$B$1</f>
        <v>0</v>
      </c>
      <c r="J865" s="46">
        <f>VLOOKUP(G865,'D. Produção'!A:B,2,)</f>
        <v>2</v>
      </c>
      <c r="K865" s="95">
        <v>335796</v>
      </c>
      <c r="L865" s="96" t="s">
        <v>98</v>
      </c>
      <c r="M865" s="95">
        <v>7</v>
      </c>
      <c r="N865" s="95">
        <v>5455065</v>
      </c>
      <c r="O865" s="96" t="s">
        <v>35</v>
      </c>
      <c r="P865" s="96" t="s">
        <v>194</v>
      </c>
      <c r="Q865" s="96" t="s">
        <v>119</v>
      </c>
      <c r="R865" s="97">
        <v>1.6938</v>
      </c>
      <c r="S865" s="97">
        <v>25.407499999999999</v>
      </c>
      <c r="T865" s="95">
        <v>1</v>
      </c>
      <c r="U865" s="96" t="s">
        <v>185</v>
      </c>
      <c r="V865" s="96" t="s">
        <v>96</v>
      </c>
      <c r="W865" s="98">
        <v>879</v>
      </c>
      <c r="X865" s="98">
        <v>1927</v>
      </c>
      <c r="Y865" s="99">
        <v>46154.455631747682</v>
      </c>
      <c r="Z865" s="100">
        <v>46157</v>
      </c>
      <c r="AA865" s="101"/>
      <c r="AB865" s="101"/>
      <c r="AC865" s="101"/>
      <c r="AD865" s="101"/>
      <c r="AE865" s="102" t="s">
        <v>40</v>
      </c>
      <c r="AF865" s="102" t="s">
        <v>40</v>
      </c>
      <c r="AG865" s="102" t="s">
        <v>40</v>
      </c>
      <c r="AH865" s="102" t="s">
        <v>40</v>
      </c>
      <c r="AI865" s="102" t="s">
        <v>40</v>
      </c>
      <c r="AJ865" s="102" t="s">
        <v>40</v>
      </c>
      <c r="AK865" s="102" t="s">
        <v>40</v>
      </c>
      <c r="AL865" s="101"/>
      <c r="AM865" s="101"/>
      <c r="AN865" s="102" t="s">
        <v>40</v>
      </c>
      <c r="AO865" s="102" t="s">
        <v>40</v>
      </c>
      <c r="AP865" s="102" t="s">
        <v>40</v>
      </c>
      <c r="AQ865" s="102" t="s">
        <v>40</v>
      </c>
      <c r="AR865" s="101"/>
    </row>
    <row r="866" spans="1:44" ht="21">
      <c r="A866" t="str">
        <f>VLOOKUP(Q866,'Rotas x Madrugada'!A:C,2,0)</f>
        <v>H</v>
      </c>
      <c r="B866" t="str">
        <f>VLOOKUP(Q866,'Rotas x Madrugada'!A:C,3,0)</f>
        <v>Sim</v>
      </c>
      <c r="D866" s="19">
        <f t="shared" si="26"/>
        <v>46159</v>
      </c>
      <c r="E866" s="19">
        <f>IF(A866="RETIRA",Z866,VLOOKUP(Q866,'Rotas x Madrugada'!A:D,4,0))</f>
        <v>46149</v>
      </c>
      <c r="F866" s="19">
        <f>IF(A866="RETIRA",Z866,Z866+2)</f>
        <v>46159</v>
      </c>
      <c r="G866" s="19" t="str">
        <f>CONCATENATE(U866,"-",V866)</f>
        <v>INC06-TF</v>
      </c>
      <c r="H866" s="19" t="str">
        <f t="shared" ca="1" si="27"/>
        <v>URGENTE</v>
      </c>
      <c r="I866" s="46">
        <f ca="1">Z866-$B$1</f>
        <v>0</v>
      </c>
      <c r="J866" s="46">
        <f>VLOOKUP(G866,'D. Produção'!A:B,2,)</f>
        <v>2</v>
      </c>
      <c r="K866" s="87">
        <v>335796</v>
      </c>
      <c r="L866" s="88" t="s">
        <v>99</v>
      </c>
      <c r="M866" s="87">
        <v>8</v>
      </c>
      <c r="N866" s="87">
        <v>5455066</v>
      </c>
      <c r="O866" s="88" t="s">
        <v>35</v>
      </c>
      <c r="P866" s="88" t="s">
        <v>194</v>
      </c>
      <c r="Q866" s="88" t="s">
        <v>119</v>
      </c>
      <c r="R866" s="89">
        <v>1.6938</v>
      </c>
      <c r="S866" s="89">
        <v>25.407499999999999</v>
      </c>
      <c r="T866" s="87">
        <v>1</v>
      </c>
      <c r="U866" s="88" t="s">
        <v>185</v>
      </c>
      <c r="V866" s="88" t="s">
        <v>96</v>
      </c>
      <c r="W866" s="90">
        <v>879</v>
      </c>
      <c r="X866" s="90">
        <v>1927</v>
      </c>
      <c r="Y866" s="91">
        <v>46154.455631747682</v>
      </c>
      <c r="Z866" s="92">
        <v>46157</v>
      </c>
      <c r="AA866" s="93"/>
      <c r="AB866" s="93"/>
      <c r="AC866" s="93"/>
      <c r="AD866" s="93"/>
      <c r="AE866" s="94" t="s">
        <v>40</v>
      </c>
      <c r="AF866" s="94" t="s">
        <v>40</v>
      </c>
      <c r="AG866" s="94" t="s">
        <v>40</v>
      </c>
      <c r="AH866" s="94" t="s">
        <v>40</v>
      </c>
      <c r="AI866" s="94" t="s">
        <v>40</v>
      </c>
      <c r="AJ866" s="94" t="s">
        <v>40</v>
      </c>
      <c r="AK866" s="94" t="s">
        <v>40</v>
      </c>
      <c r="AL866" s="93"/>
      <c r="AM866" s="93"/>
      <c r="AN866" s="94" t="s">
        <v>40</v>
      </c>
      <c r="AO866" s="94" t="s">
        <v>40</v>
      </c>
      <c r="AP866" s="94" t="s">
        <v>40</v>
      </c>
      <c r="AQ866" s="94" t="s">
        <v>40</v>
      </c>
      <c r="AR866" s="93"/>
    </row>
    <row r="867" spans="1:44" ht="21">
      <c r="A867" t="str">
        <f>VLOOKUP(Q867,'Rotas x Madrugada'!A:C,2,0)</f>
        <v>H</v>
      </c>
      <c r="B867" t="str">
        <f>VLOOKUP(Q867,'Rotas x Madrugada'!A:C,3,0)</f>
        <v>Sim</v>
      </c>
      <c r="D867" s="19">
        <f t="shared" si="26"/>
        <v>46159</v>
      </c>
      <c r="E867" s="19">
        <f>IF(A867="RETIRA",Z867,VLOOKUP(Q867,'Rotas x Madrugada'!A:D,4,0))</f>
        <v>46149</v>
      </c>
      <c r="F867" s="19">
        <f>IF(A867="RETIRA",Z867,Z867+2)</f>
        <v>46159</v>
      </c>
      <c r="G867" s="19" t="str">
        <f>CONCATENATE(U867,"-",V867)</f>
        <v>INC06-TF</v>
      </c>
      <c r="H867" s="19" t="str">
        <f t="shared" ca="1" si="27"/>
        <v>URGENTE</v>
      </c>
      <c r="I867" s="46">
        <f ca="1">Z867-$B$1</f>
        <v>0</v>
      </c>
      <c r="J867" s="46">
        <f>VLOOKUP(G867,'D. Produção'!A:B,2,)</f>
        <v>2</v>
      </c>
      <c r="K867" s="95">
        <v>335796</v>
      </c>
      <c r="L867" s="96" t="s">
        <v>100</v>
      </c>
      <c r="M867" s="95">
        <v>9</v>
      </c>
      <c r="N867" s="95">
        <v>5455067</v>
      </c>
      <c r="O867" s="96" t="s">
        <v>35</v>
      </c>
      <c r="P867" s="96" t="s">
        <v>194</v>
      </c>
      <c r="Q867" s="96" t="s">
        <v>119</v>
      </c>
      <c r="R867" s="97">
        <v>1.6973</v>
      </c>
      <c r="S867" s="97">
        <v>25.4602</v>
      </c>
      <c r="T867" s="95">
        <v>1</v>
      </c>
      <c r="U867" s="96" t="s">
        <v>185</v>
      </c>
      <c r="V867" s="96" t="s">
        <v>96</v>
      </c>
      <c r="W867" s="98">
        <v>879</v>
      </c>
      <c r="X867" s="98">
        <v>1931</v>
      </c>
      <c r="Y867" s="99">
        <v>46154.455631747682</v>
      </c>
      <c r="Z867" s="100">
        <v>46157</v>
      </c>
      <c r="AA867" s="101"/>
      <c r="AB867" s="101"/>
      <c r="AC867" s="101"/>
      <c r="AD867" s="101"/>
      <c r="AE867" s="102" t="s">
        <v>40</v>
      </c>
      <c r="AF867" s="102" t="s">
        <v>40</v>
      </c>
      <c r="AG867" s="102" t="s">
        <v>40</v>
      </c>
      <c r="AH867" s="102" t="s">
        <v>40</v>
      </c>
      <c r="AI867" s="102" t="s">
        <v>40</v>
      </c>
      <c r="AJ867" s="102" t="s">
        <v>40</v>
      </c>
      <c r="AK867" s="102" t="s">
        <v>40</v>
      </c>
      <c r="AL867" s="101"/>
      <c r="AM867" s="101"/>
      <c r="AN867" s="102" t="s">
        <v>40</v>
      </c>
      <c r="AO867" s="102" t="s">
        <v>40</v>
      </c>
      <c r="AP867" s="102" t="s">
        <v>40</v>
      </c>
      <c r="AQ867" s="102" t="s">
        <v>40</v>
      </c>
      <c r="AR867" s="101"/>
    </row>
    <row r="868" spans="1:44" ht="21">
      <c r="A868" t="str">
        <f>VLOOKUP(Q868,'Rotas x Madrugada'!A:C,2,0)</f>
        <v>H</v>
      </c>
      <c r="B868" t="str">
        <f>VLOOKUP(Q868,'Rotas x Madrugada'!A:C,3,0)</f>
        <v>Sim</v>
      </c>
      <c r="D868" s="19">
        <f t="shared" si="26"/>
        <v>46159</v>
      </c>
      <c r="E868" s="19">
        <f>IF(A868="RETIRA",Z868,VLOOKUP(Q868,'Rotas x Madrugada'!A:D,4,0))</f>
        <v>46149</v>
      </c>
      <c r="F868" s="19">
        <f>IF(A868="RETIRA",Z868,Z868+2)</f>
        <v>46159</v>
      </c>
      <c r="G868" s="19" t="str">
        <f>CONCATENATE(U868,"-",V868)</f>
        <v>INC06-TF</v>
      </c>
      <c r="H868" s="19" t="str">
        <f t="shared" ca="1" si="27"/>
        <v>URGENTE</v>
      </c>
      <c r="I868" s="46">
        <f ca="1">Z868-$B$1</f>
        <v>0</v>
      </c>
      <c r="J868" s="46">
        <f>VLOOKUP(G868,'D. Produção'!A:B,2,)</f>
        <v>2</v>
      </c>
      <c r="K868" s="87">
        <v>335796</v>
      </c>
      <c r="L868" s="88" t="s">
        <v>101</v>
      </c>
      <c r="M868" s="87">
        <v>10</v>
      </c>
      <c r="N868" s="87">
        <v>5455068</v>
      </c>
      <c r="O868" s="88" t="s">
        <v>35</v>
      </c>
      <c r="P868" s="88" t="s">
        <v>194</v>
      </c>
      <c r="Q868" s="88" t="s">
        <v>119</v>
      </c>
      <c r="R868" s="89">
        <v>1.6973</v>
      </c>
      <c r="S868" s="89">
        <v>25.4602</v>
      </c>
      <c r="T868" s="87">
        <v>1</v>
      </c>
      <c r="U868" s="88" t="s">
        <v>185</v>
      </c>
      <c r="V868" s="88" t="s">
        <v>96</v>
      </c>
      <c r="W868" s="90">
        <v>879</v>
      </c>
      <c r="X868" s="90">
        <v>1931</v>
      </c>
      <c r="Y868" s="91">
        <v>46154.455631747682</v>
      </c>
      <c r="Z868" s="92">
        <v>46157</v>
      </c>
      <c r="AA868" s="93"/>
      <c r="AB868" s="93"/>
      <c r="AC868" s="93"/>
      <c r="AD868" s="93"/>
      <c r="AE868" s="94" t="s">
        <v>40</v>
      </c>
      <c r="AF868" s="94" t="s">
        <v>40</v>
      </c>
      <c r="AG868" s="94" t="s">
        <v>40</v>
      </c>
      <c r="AH868" s="94" t="s">
        <v>40</v>
      </c>
      <c r="AI868" s="94" t="s">
        <v>40</v>
      </c>
      <c r="AJ868" s="94" t="s">
        <v>40</v>
      </c>
      <c r="AK868" s="94" t="s">
        <v>40</v>
      </c>
      <c r="AL868" s="93"/>
      <c r="AM868" s="93"/>
      <c r="AN868" s="94" t="s">
        <v>40</v>
      </c>
      <c r="AO868" s="94" t="s">
        <v>40</v>
      </c>
      <c r="AP868" s="94" t="s">
        <v>40</v>
      </c>
      <c r="AQ868" s="94" t="s">
        <v>40</v>
      </c>
      <c r="AR868" s="93"/>
    </row>
    <row r="869" spans="1:44" ht="21">
      <c r="A869" t="str">
        <f>VLOOKUP(Q869,'Rotas x Madrugada'!A:C,2,0)</f>
        <v>H</v>
      </c>
      <c r="B869" t="str">
        <f>VLOOKUP(Q869,'Rotas x Madrugada'!A:C,3,0)</f>
        <v>Sim</v>
      </c>
      <c r="D869" s="19">
        <f t="shared" si="26"/>
        <v>46159</v>
      </c>
      <c r="E869" s="19">
        <f>IF(A869="RETIRA",Z869,VLOOKUP(Q869,'Rotas x Madrugada'!A:D,4,0))</f>
        <v>46149</v>
      </c>
      <c r="F869" s="19">
        <f>IF(A869="RETIRA",Z869,Z869+2)</f>
        <v>46159</v>
      </c>
      <c r="G869" s="19" t="str">
        <f>CONCATENATE(U869,"-",V869)</f>
        <v>INC08-TF</v>
      </c>
      <c r="H869" s="19" t="str">
        <f t="shared" ca="1" si="27"/>
        <v>URGENTE</v>
      </c>
      <c r="I869" s="46">
        <f ca="1">Z869-$B$1</f>
        <v>0</v>
      </c>
      <c r="J869" s="46">
        <f>VLOOKUP(G869,'D. Produção'!A:B,2,)</f>
        <v>2</v>
      </c>
      <c r="K869" s="95">
        <v>335796</v>
      </c>
      <c r="L869" s="96" t="s">
        <v>102</v>
      </c>
      <c r="M869" s="95">
        <v>11</v>
      </c>
      <c r="N869" s="95">
        <v>5455069</v>
      </c>
      <c r="O869" s="96" t="s">
        <v>35</v>
      </c>
      <c r="P869" s="96" t="s">
        <v>194</v>
      </c>
      <c r="Q869" s="96" t="s">
        <v>119</v>
      </c>
      <c r="R869" s="97">
        <v>0.94320000000000004</v>
      </c>
      <c r="S869" s="97">
        <v>18.863399999999999</v>
      </c>
      <c r="T869" s="95">
        <v>1</v>
      </c>
      <c r="U869" s="96" t="s">
        <v>63</v>
      </c>
      <c r="V869" s="96" t="s">
        <v>96</v>
      </c>
      <c r="W869" s="98">
        <v>894</v>
      </c>
      <c r="X869" s="98">
        <v>1055</v>
      </c>
      <c r="Y869" s="99">
        <v>46154.455631747682</v>
      </c>
      <c r="Z869" s="100">
        <v>46157</v>
      </c>
      <c r="AA869" s="101"/>
      <c r="AB869" s="101"/>
      <c r="AC869" s="101"/>
      <c r="AD869" s="101"/>
      <c r="AE869" s="102" t="s">
        <v>40</v>
      </c>
      <c r="AF869" s="102" t="s">
        <v>40</v>
      </c>
      <c r="AG869" s="102" t="s">
        <v>40</v>
      </c>
      <c r="AH869" s="102" t="s">
        <v>40</v>
      </c>
      <c r="AI869" s="102" t="s">
        <v>40</v>
      </c>
      <c r="AJ869" s="102" t="s">
        <v>40</v>
      </c>
      <c r="AK869" s="102" t="s">
        <v>40</v>
      </c>
      <c r="AL869" s="101"/>
      <c r="AM869" s="101"/>
      <c r="AN869" s="102" t="s">
        <v>40</v>
      </c>
      <c r="AO869" s="102" t="s">
        <v>40</v>
      </c>
      <c r="AP869" s="102" t="s">
        <v>40</v>
      </c>
      <c r="AQ869" s="102" t="s">
        <v>40</v>
      </c>
      <c r="AR869" s="101"/>
    </row>
    <row r="870" spans="1:44" ht="21">
      <c r="A870" t="str">
        <f>VLOOKUP(Q870,'Rotas x Madrugada'!A:C,2,0)</f>
        <v>H</v>
      </c>
      <c r="B870" t="str">
        <f>VLOOKUP(Q870,'Rotas x Madrugada'!A:C,3,0)</f>
        <v>Sim</v>
      </c>
      <c r="D870" s="19">
        <f t="shared" si="26"/>
        <v>46159</v>
      </c>
      <c r="E870" s="19">
        <f>IF(A870="RETIRA",Z870,VLOOKUP(Q870,'Rotas x Madrugada'!A:D,4,0))</f>
        <v>46149</v>
      </c>
      <c r="F870" s="19">
        <f>IF(A870="RETIRA",Z870,Z870+2)</f>
        <v>46159</v>
      </c>
      <c r="G870" s="19" t="str">
        <f>CONCATENATE(U870,"-",V870)</f>
        <v>INC08-TF</v>
      </c>
      <c r="H870" s="19" t="str">
        <f t="shared" ca="1" si="27"/>
        <v>URGENTE</v>
      </c>
      <c r="I870" s="46">
        <f ca="1">Z870-$B$1</f>
        <v>0</v>
      </c>
      <c r="J870" s="46">
        <f>VLOOKUP(G870,'D. Produção'!A:B,2,)</f>
        <v>2</v>
      </c>
      <c r="K870" s="87">
        <v>335796</v>
      </c>
      <c r="L870" s="88" t="s">
        <v>103</v>
      </c>
      <c r="M870" s="87">
        <v>12</v>
      </c>
      <c r="N870" s="87">
        <v>5455070</v>
      </c>
      <c r="O870" s="88" t="s">
        <v>35</v>
      </c>
      <c r="P870" s="88" t="s">
        <v>194</v>
      </c>
      <c r="Q870" s="88" t="s">
        <v>119</v>
      </c>
      <c r="R870" s="89">
        <v>0.94320000000000004</v>
      </c>
      <c r="S870" s="89">
        <v>18.863399999999999</v>
      </c>
      <c r="T870" s="87">
        <v>1</v>
      </c>
      <c r="U870" s="88" t="s">
        <v>63</v>
      </c>
      <c r="V870" s="88" t="s">
        <v>96</v>
      </c>
      <c r="W870" s="90">
        <v>894</v>
      </c>
      <c r="X870" s="90">
        <v>1055</v>
      </c>
      <c r="Y870" s="91">
        <v>46154.455631747682</v>
      </c>
      <c r="Z870" s="92">
        <v>46157</v>
      </c>
      <c r="AA870" s="93"/>
      <c r="AB870" s="93"/>
      <c r="AC870" s="93"/>
      <c r="AD870" s="93"/>
      <c r="AE870" s="94" t="s">
        <v>40</v>
      </c>
      <c r="AF870" s="94" t="s">
        <v>40</v>
      </c>
      <c r="AG870" s="94" t="s">
        <v>40</v>
      </c>
      <c r="AH870" s="94" t="s">
        <v>40</v>
      </c>
      <c r="AI870" s="94" t="s">
        <v>40</v>
      </c>
      <c r="AJ870" s="94" t="s">
        <v>40</v>
      </c>
      <c r="AK870" s="94" t="s">
        <v>40</v>
      </c>
      <c r="AL870" s="93"/>
      <c r="AM870" s="93"/>
      <c r="AN870" s="94" t="s">
        <v>40</v>
      </c>
      <c r="AO870" s="94" t="s">
        <v>40</v>
      </c>
      <c r="AP870" s="94" t="s">
        <v>40</v>
      </c>
      <c r="AQ870" s="94" t="s">
        <v>40</v>
      </c>
      <c r="AR870" s="93"/>
    </row>
    <row r="871" spans="1:44" ht="21">
      <c r="A871" t="str">
        <f>VLOOKUP(Q871,'Rotas x Madrugada'!A:C,2,0)</f>
        <v>H</v>
      </c>
      <c r="B871" t="str">
        <f>VLOOKUP(Q871,'Rotas x Madrugada'!A:C,3,0)</f>
        <v>Sim</v>
      </c>
      <c r="D871" s="19">
        <f t="shared" si="26"/>
        <v>46159</v>
      </c>
      <c r="E871" s="19">
        <f>IF(A871="RETIRA",Z871,VLOOKUP(Q871,'Rotas x Madrugada'!A:D,4,0))</f>
        <v>46149</v>
      </c>
      <c r="F871" s="19">
        <f>IF(A871="RETIRA",Z871,Z871+2)</f>
        <v>46159</v>
      </c>
      <c r="G871" s="19" t="str">
        <f>CONCATENATE(U871,"-",V871)</f>
        <v>INC08-TF</v>
      </c>
      <c r="H871" s="19" t="str">
        <f t="shared" ca="1" si="27"/>
        <v>URGENTE</v>
      </c>
      <c r="I871" s="46">
        <f ca="1">Z871-$B$1</f>
        <v>0</v>
      </c>
      <c r="J871" s="46">
        <f>VLOOKUP(G871,'D. Produção'!A:B,2,)</f>
        <v>2</v>
      </c>
      <c r="K871" s="95">
        <v>335796</v>
      </c>
      <c r="L871" s="96" t="s">
        <v>104</v>
      </c>
      <c r="M871" s="95">
        <v>13</v>
      </c>
      <c r="N871" s="95">
        <v>5455071</v>
      </c>
      <c r="O871" s="96" t="s">
        <v>35</v>
      </c>
      <c r="P871" s="96" t="s">
        <v>194</v>
      </c>
      <c r="Q871" s="96" t="s">
        <v>119</v>
      </c>
      <c r="R871" s="97">
        <v>1.9238999999999999</v>
      </c>
      <c r="S871" s="97">
        <v>38.477800000000002</v>
      </c>
      <c r="T871" s="95">
        <v>1</v>
      </c>
      <c r="U871" s="96" t="s">
        <v>63</v>
      </c>
      <c r="V871" s="96" t="s">
        <v>96</v>
      </c>
      <c r="W871" s="98">
        <v>894</v>
      </c>
      <c r="X871" s="98">
        <v>2152</v>
      </c>
      <c r="Y871" s="99">
        <v>46154.455631747682</v>
      </c>
      <c r="Z871" s="100">
        <v>46157</v>
      </c>
      <c r="AA871" s="101"/>
      <c r="AB871" s="101"/>
      <c r="AC871" s="101"/>
      <c r="AD871" s="101"/>
      <c r="AE871" s="102" t="s">
        <v>40</v>
      </c>
      <c r="AF871" s="102" t="s">
        <v>40</v>
      </c>
      <c r="AG871" s="102" t="s">
        <v>40</v>
      </c>
      <c r="AH871" s="102" t="s">
        <v>40</v>
      </c>
      <c r="AI871" s="102" t="s">
        <v>40</v>
      </c>
      <c r="AJ871" s="102" t="s">
        <v>40</v>
      </c>
      <c r="AK871" s="102" t="s">
        <v>40</v>
      </c>
      <c r="AL871" s="101"/>
      <c r="AM871" s="101"/>
      <c r="AN871" s="102" t="s">
        <v>40</v>
      </c>
      <c r="AO871" s="102" t="s">
        <v>40</v>
      </c>
      <c r="AP871" s="102" t="s">
        <v>40</v>
      </c>
      <c r="AQ871" s="102" t="s">
        <v>40</v>
      </c>
      <c r="AR871" s="101"/>
    </row>
    <row r="872" spans="1:44" ht="21">
      <c r="A872" t="str">
        <f>VLOOKUP(Q872,'Rotas x Madrugada'!A:C,2,0)</f>
        <v>H</v>
      </c>
      <c r="B872" t="str">
        <f>VLOOKUP(Q872,'Rotas x Madrugada'!A:C,3,0)</f>
        <v>Sim</v>
      </c>
      <c r="D872" s="19">
        <f t="shared" si="26"/>
        <v>46159</v>
      </c>
      <c r="E872" s="19">
        <f>IF(A872="RETIRA",Z872,VLOOKUP(Q872,'Rotas x Madrugada'!A:D,4,0))</f>
        <v>46149</v>
      </c>
      <c r="F872" s="19">
        <f>IF(A872="RETIRA",Z872,Z872+2)</f>
        <v>46159</v>
      </c>
      <c r="G872" s="19" t="str">
        <f>CONCATENATE(U872,"-",V872)</f>
        <v>INC08-TF</v>
      </c>
      <c r="H872" s="19" t="str">
        <f t="shared" ca="1" si="27"/>
        <v>URGENTE</v>
      </c>
      <c r="I872" s="46">
        <f ca="1">Z872-$B$1</f>
        <v>0</v>
      </c>
      <c r="J872" s="46">
        <f>VLOOKUP(G872,'D. Produção'!A:B,2,)</f>
        <v>2</v>
      </c>
      <c r="K872" s="87">
        <v>335796</v>
      </c>
      <c r="L872" s="88" t="s">
        <v>105</v>
      </c>
      <c r="M872" s="87">
        <v>14</v>
      </c>
      <c r="N872" s="87">
        <v>5455072</v>
      </c>
      <c r="O872" s="88" t="s">
        <v>35</v>
      </c>
      <c r="P872" s="88" t="s">
        <v>194</v>
      </c>
      <c r="Q872" s="88" t="s">
        <v>119</v>
      </c>
      <c r="R872" s="89">
        <v>2.0099999999999998</v>
      </c>
      <c r="S872" s="89">
        <v>40.199399999999997</v>
      </c>
      <c r="T872" s="87">
        <v>1</v>
      </c>
      <c r="U872" s="88" t="s">
        <v>63</v>
      </c>
      <c r="V872" s="88" t="s">
        <v>96</v>
      </c>
      <c r="W872" s="90">
        <v>934</v>
      </c>
      <c r="X872" s="90">
        <v>2152</v>
      </c>
      <c r="Y872" s="91">
        <v>46154.455631747682</v>
      </c>
      <c r="Z872" s="92">
        <v>46157</v>
      </c>
      <c r="AA872" s="93"/>
      <c r="AB872" s="93"/>
      <c r="AC872" s="93"/>
      <c r="AD872" s="93"/>
      <c r="AE872" s="94" t="s">
        <v>40</v>
      </c>
      <c r="AF872" s="94" t="s">
        <v>40</v>
      </c>
      <c r="AG872" s="94" t="s">
        <v>40</v>
      </c>
      <c r="AH872" s="94" t="s">
        <v>40</v>
      </c>
      <c r="AI872" s="94" t="s">
        <v>40</v>
      </c>
      <c r="AJ872" s="94" t="s">
        <v>40</v>
      </c>
      <c r="AK872" s="94" t="s">
        <v>40</v>
      </c>
      <c r="AL872" s="93"/>
      <c r="AM872" s="93"/>
      <c r="AN872" s="94" t="s">
        <v>40</v>
      </c>
      <c r="AO872" s="94" t="s">
        <v>40</v>
      </c>
      <c r="AP872" s="94" t="s">
        <v>40</v>
      </c>
      <c r="AQ872" s="94" t="s">
        <v>40</v>
      </c>
      <c r="AR872" s="93"/>
    </row>
    <row r="873" spans="1:44" ht="21">
      <c r="A873" t="str">
        <f>VLOOKUP(Q873,'Rotas x Madrugada'!A:C,2,0)</f>
        <v>H</v>
      </c>
      <c r="B873" t="str">
        <f>VLOOKUP(Q873,'Rotas x Madrugada'!A:C,3,0)</f>
        <v>Sim</v>
      </c>
      <c r="D873" s="19">
        <f t="shared" si="26"/>
        <v>46159</v>
      </c>
      <c r="E873" s="19">
        <f>IF(A873="RETIRA",Z873,VLOOKUP(Q873,'Rotas x Madrugada'!A:D,4,0))</f>
        <v>46149</v>
      </c>
      <c r="F873" s="19">
        <f>IF(A873="RETIRA",Z873,Z873+2)</f>
        <v>46159</v>
      </c>
      <c r="G873" s="19" t="str">
        <f>CONCATENATE(U873,"-",V873)</f>
        <v>INC08-TF</v>
      </c>
      <c r="H873" s="19" t="str">
        <f t="shared" ca="1" si="27"/>
        <v>URGENTE</v>
      </c>
      <c r="I873" s="46">
        <f ca="1">Z873-$B$1</f>
        <v>0</v>
      </c>
      <c r="J873" s="46">
        <f>VLOOKUP(G873,'D. Produção'!A:B,2,)</f>
        <v>2</v>
      </c>
      <c r="K873" s="95">
        <v>335796</v>
      </c>
      <c r="L873" s="96" t="s">
        <v>106</v>
      </c>
      <c r="M873" s="95">
        <v>15</v>
      </c>
      <c r="N873" s="95">
        <v>5455073</v>
      </c>
      <c r="O873" s="96" t="s">
        <v>35</v>
      </c>
      <c r="P873" s="96" t="s">
        <v>194</v>
      </c>
      <c r="Q873" s="96" t="s">
        <v>119</v>
      </c>
      <c r="R873" s="97">
        <v>2.0099999999999998</v>
      </c>
      <c r="S873" s="97">
        <v>40.199399999999997</v>
      </c>
      <c r="T873" s="95">
        <v>1</v>
      </c>
      <c r="U873" s="96" t="s">
        <v>63</v>
      </c>
      <c r="V873" s="96" t="s">
        <v>96</v>
      </c>
      <c r="W873" s="98">
        <v>934</v>
      </c>
      <c r="X873" s="98">
        <v>2152</v>
      </c>
      <c r="Y873" s="99">
        <v>46154.455631747682</v>
      </c>
      <c r="Z873" s="100">
        <v>46157</v>
      </c>
      <c r="AA873" s="101"/>
      <c r="AB873" s="101"/>
      <c r="AC873" s="101"/>
      <c r="AD873" s="101"/>
      <c r="AE873" s="102" t="s">
        <v>40</v>
      </c>
      <c r="AF873" s="102" t="s">
        <v>40</v>
      </c>
      <c r="AG873" s="102" t="s">
        <v>40</v>
      </c>
      <c r="AH873" s="102" t="s">
        <v>40</v>
      </c>
      <c r="AI873" s="102" t="s">
        <v>40</v>
      </c>
      <c r="AJ873" s="102" t="s">
        <v>40</v>
      </c>
      <c r="AK873" s="102" t="s">
        <v>40</v>
      </c>
      <c r="AL873" s="101"/>
      <c r="AM873" s="101"/>
      <c r="AN873" s="102" t="s">
        <v>40</v>
      </c>
      <c r="AO873" s="102" t="s">
        <v>40</v>
      </c>
      <c r="AP873" s="102" t="s">
        <v>40</v>
      </c>
      <c r="AQ873" s="102" t="s">
        <v>40</v>
      </c>
      <c r="AR873" s="101"/>
    </row>
    <row r="874" spans="1:44" ht="21">
      <c r="A874" t="str">
        <f>VLOOKUP(Q874,'Rotas x Madrugada'!A:C,2,0)</f>
        <v>H</v>
      </c>
      <c r="B874" t="str">
        <f>VLOOKUP(Q874,'Rotas x Madrugada'!A:C,3,0)</f>
        <v>Sim</v>
      </c>
      <c r="D874" s="19">
        <f t="shared" si="26"/>
        <v>46159</v>
      </c>
      <c r="E874" s="19">
        <f>IF(A874="RETIRA",Z874,VLOOKUP(Q874,'Rotas x Madrugada'!A:D,4,0))</f>
        <v>46149</v>
      </c>
      <c r="F874" s="19">
        <f>IF(A874="RETIRA",Z874,Z874+2)</f>
        <v>46159</v>
      </c>
      <c r="G874" s="19" t="str">
        <f>CONCATENATE(U874,"-",V874)</f>
        <v>INC08-TF</v>
      </c>
      <c r="H874" s="19" t="str">
        <f t="shared" ca="1" si="27"/>
        <v>URGENTE</v>
      </c>
      <c r="I874" s="46">
        <f ca="1">Z874-$B$1</f>
        <v>0</v>
      </c>
      <c r="J874" s="46">
        <f>VLOOKUP(G874,'D. Produção'!A:B,2,)</f>
        <v>2</v>
      </c>
      <c r="K874" s="87">
        <v>335796</v>
      </c>
      <c r="L874" s="88" t="s">
        <v>107</v>
      </c>
      <c r="M874" s="87">
        <v>16</v>
      </c>
      <c r="N874" s="87">
        <v>5455074</v>
      </c>
      <c r="O874" s="88" t="s">
        <v>35</v>
      </c>
      <c r="P874" s="88" t="s">
        <v>194</v>
      </c>
      <c r="Q874" s="88" t="s">
        <v>119</v>
      </c>
      <c r="R874" s="89">
        <v>2.6238000000000001</v>
      </c>
      <c r="S874" s="89">
        <v>52.475499999999997</v>
      </c>
      <c r="T874" s="87">
        <v>1</v>
      </c>
      <c r="U874" s="88" t="s">
        <v>63</v>
      </c>
      <c r="V874" s="88" t="s">
        <v>96</v>
      </c>
      <c r="W874" s="90">
        <v>1363</v>
      </c>
      <c r="X874" s="90">
        <v>1925</v>
      </c>
      <c r="Y874" s="91">
        <v>46154.455631747682</v>
      </c>
      <c r="Z874" s="92">
        <v>46157</v>
      </c>
      <c r="AA874" s="93"/>
      <c r="AB874" s="93"/>
      <c r="AC874" s="93"/>
      <c r="AD874" s="93"/>
      <c r="AE874" s="94" t="s">
        <v>40</v>
      </c>
      <c r="AF874" s="94" t="s">
        <v>40</v>
      </c>
      <c r="AG874" s="94" t="s">
        <v>40</v>
      </c>
      <c r="AH874" s="94" t="s">
        <v>40</v>
      </c>
      <c r="AI874" s="94" t="s">
        <v>40</v>
      </c>
      <c r="AJ874" s="94" t="s">
        <v>40</v>
      </c>
      <c r="AK874" s="94" t="s">
        <v>40</v>
      </c>
      <c r="AL874" s="93"/>
      <c r="AM874" s="93"/>
      <c r="AN874" s="94" t="s">
        <v>40</v>
      </c>
      <c r="AO874" s="94" t="s">
        <v>40</v>
      </c>
      <c r="AP874" s="94" t="s">
        <v>40</v>
      </c>
      <c r="AQ874" s="94" t="s">
        <v>40</v>
      </c>
      <c r="AR874" s="93"/>
    </row>
    <row r="875" spans="1:44" ht="21">
      <c r="A875" t="str">
        <f>VLOOKUP(Q875,'Rotas x Madrugada'!A:C,2,0)</f>
        <v>H</v>
      </c>
      <c r="B875" t="str">
        <f>VLOOKUP(Q875,'Rotas x Madrugada'!A:C,3,0)</f>
        <v>Sim</v>
      </c>
      <c r="D875" s="19">
        <f t="shared" si="26"/>
        <v>46159</v>
      </c>
      <c r="E875" s="19">
        <f>IF(A875="RETIRA",Z875,VLOOKUP(Q875,'Rotas x Madrugada'!A:D,4,0))</f>
        <v>46149</v>
      </c>
      <c r="F875" s="19">
        <f>IF(A875="RETIRA",Z875,Z875+2)</f>
        <v>46159</v>
      </c>
      <c r="G875" s="19" t="str">
        <f>CONCATENATE(U875,"-",V875)</f>
        <v>INC08-TF</v>
      </c>
      <c r="H875" s="19" t="str">
        <f t="shared" ca="1" si="27"/>
        <v>URGENTE</v>
      </c>
      <c r="I875" s="46">
        <f ca="1">Z875-$B$1</f>
        <v>0</v>
      </c>
      <c r="J875" s="46">
        <f>VLOOKUP(G875,'D. Produção'!A:B,2,)</f>
        <v>2</v>
      </c>
      <c r="K875" s="95">
        <v>335796</v>
      </c>
      <c r="L875" s="96" t="s">
        <v>108</v>
      </c>
      <c r="M875" s="95">
        <v>17</v>
      </c>
      <c r="N875" s="95">
        <v>5455075</v>
      </c>
      <c r="O875" s="96" t="s">
        <v>35</v>
      </c>
      <c r="P875" s="96" t="s">
        <v>194</v>
      </c>
      <c r="Q875" s="96" t="s">
        <v>119</v>
      </c>
      <c r="R875" s="97">
        <v>2.6238000000000001</v>
      </c>
      <c r="S875" s="97">
        <v>52.475499999999997</v>
      </c>
      <c r="T875" s="95">
        <v>1</v>
      </c>
      <c r="U875" s="96" t="s">
        <v>63</v>
      </c>
      <c r="V875" s="96" t="s">
        <v>96</v>
      </c>
      <c r="W875" s="98">
        <v>1363</v>
      </c>
      <c r="X875" s="98">
        <v>1925</v>
      </c>
      <c r="Y875" s="99">
        <v>46154.455631747682</v>
      </c>
      <c r="Z875" s="100">
        <v>46157</v>
      </c>
      <c r="AA875" s="101"/>
      <c r="AB875" s="101"/>
      <c r="AC875" s="101"/>
      <c r="AD875" s="101"/>
      <c r="AE875" s="102" t="s">
        <v>40</v>
      </c>
      <c r="AF875" s="102" t="s">
        <v>40</v>
      </c>
      <c r="AG875" s="102" t="s">
        <v>40</v>
      </c>
      <c r="AH875" s="102" t="s">
        <v>40</v>
      </c>
      <c r="AI875" s="102" t="s">
        <v>40</v>
      </c>
      <c r="AJ875" s="102" t="s">
        <v>40</v>
      </c>
      <c r="AK875" s="102" t="s">
        <v>40</v>
      </c>
      <c r="AL875" s="101"/>
      <c r="AM875" s="101"/>
      <c r="AN875" s="102" t="s">
        <v>40</v>
      </c>
      <c r="AO875" s="102" t="s">
        <v>40</v>
      </c>
      <c r="AP875" s="102" t="s">
        <v>40</v>
      </c>
      <c r="AQ875" s="102" t="s">
        <v>40</v>
      </c>
      <c r="AR875" s="101"/>
    </row>
    <row r="876" spans="1:44" ht="21">
      <c r="A876" t="str">
        <f>VLOOKUP(Q876,'Rotas x Madrugada'!A:C,2,0)</f>
        <v>H</v>
      </c>
      <c r="B876" t="str">
        <f>VLOOKUP(Q876,'Rotas x Madrugada'!A:C,3,0)</f>
        <v>Sim</v>
      </c>
      <c r="D876" s="19">
        <f t="shared" si="26"/>
        <v>46159</v>
      </c>
      <c r="E876" s="19">
        <f>IF(A876="RETIRA",Z876,VLOOKUP(Q876,'Rotas x Madrugada'!A:D,4,0))</f>
        <v>46149</v>
      </c>
      <c r="F876" s="19">
        <f>IF(A876="RETIRA",Z876,Z876+2)</f>
        <v>46159</v>
      </c>
      <c r="G876" s="19" t="str">
        <f>CONCATENATE(U876,"-",V876)</f>
        <v>INC08-TF</v>
      </c>
      <c r="H876" s="19" t="str">
        <f t="shared" ca="1" si="27"/>
        <v>URGENTE</v>
      </c>
      <c r="I876" s="46">
        <f ca="1">Z876-$B$1</f>
        <v>0</v>
      </c>
      <c r="J876" s="46">
        <f>VLOOKUP(G876,'D. Produção'!A:B,2,)</f>
        <v>2</v>
      </c>
      <c r="K876" s="87">
        <v>335796</v>
      </c>
      <c r="L876" s="88" t="s">
        <v>109</v>
      </c>
      <c r="M876" s="87">
        <v>18</v>
      </c>
      <c r="N876" s="87">
        <v>5455076</v>
      </c>
      <c r="O876" s="88" t="s">
        <v>35</v>
      </c>
      <c r="P876" s="88" t="s">
        <v>194</v>
      </c>
      <c r="Q876" s="88" t="s">
        <v>119</v>
      </c>
      <c r="R876" s="89">
        <v>4.9355000000000002</v>
      </c>
      <c r="S876" s="89">
        <v>98.7102</v>
      </c>
      <c r="T876" s="87">
        <v>1</v>
      </c>
      <c r="U876" s="88" t="s">
        <v>63</v>
      </c>
      <c r="V876" s="88" t="s">
        <v>96</v>
      </c>
      <c r="W876" s="90">
        <v>1891</v>
      </c>
      <c r="X876" s="90">
        <v>2610</v>
      </c>
      <c r="Y876" s="91">
        <v>46154.455631747682</v>
      </c>
      <c r="Z876" s="92">
        <v>46157</v>
      </c>
      <c r="AA876" s="93"/>
      <c r="AB876" s="93"/>
      <c r="AC876" s="93"/>
      <c r="AD876" s="93"/>
      <c r="AE876" s="94" t="s">
        <v>40</v>
      </c>
      <c r="AF876" s="94" t="s">
        <v>40</v>
      </c>
      <c r="AG876" s="94" t="s">
        <v>40</v>
      </c>
      <c r="AH876" s="94" t="s">
        <v>40</v>
      </c>
      <c r="AI876" s="94" t="s">
        <v>40</v>
      </c>
      <c r="AJ876" s="94" t="s">
        <v>40</v>
      </c>
      <c r="AK876" s="94" t="s">
        <v>40</v>
      </c>
      <c r="AL876" s="93"/>
      <c r="AM876" s="93"/>
      <c r="AN876" s="94" t="s">
        <v>40</v>
      </c>
      <c r="AO876" s="94" t="s">
        <v>40</v>
      </c>
      <c r="AP876" s="94" t="s">
        <v>40</v>
      </c>
      <c r="AQ876" s="94" t="s">
        <v>40</v>
      </c>
      <c r="AR876" s="93"/>
    </row>
    <row r="877" spans="1:44" ht="21">
      <c r="A877" t="str">
        <f>VLOOKUP(Q877,'Rotas x Madrugada'!A:C,2,0)</f>
        <v>H</v>
      </c>
      <c r="B877" t="str">
        <f>VLOOKUP(Q877,'Rotas x Madrugada'!A:C,3,0)</f>
        <v>Sim</v>
      </c>
      <c r="D877" s="19">
        <f t="shared" si="26"/>
        <v>46159</v>
      </c>
      <c r="E877" s="19">
        <f>IF(A877="RETIRA",Z877,VLOOKUP(Q877,'Rotas x Madrugada'!A:D,4,0))</f>
        <v>46149</v>
      </c>
      <c r="F877" s="19">
        <f>IF(A877="RETIRA",Z877,Z877+2)</f>
        <v>46159</v>
      </c>
      <c r="G877" s="19" t="str">
        <f>CONCATENATE(U877,"-",V877)</f>
        <v>INC08-TF</v>
      </c>
      <c r="H877" s="19" t="str">
        <f t="shared" ca="1" si="27"/>
        <v>URGENTE</v>
      </c>
      <c r="I877" s="46">
        <f ca="1">Z877-$B$1</f>
        <v>0</v>
      </c>
      <c r="J877" s="46">
        <f>VLOOKUP(G877,'D. Produção'!A:B,2,)</f>
        <v>2</v>
      </c>
      <c r="K877" s="95">
        <v>335796</v>
      </c>
      <c r="L877" s="96" t="s">
        <v>110</v>
      </c>
      <c r="M877" s="95">
        <v>19</v>
      </c>
      <c r="N877" s="95">
        <v>5455077</v>
      </c>
      <c r="O877" s="96" t="s">
        <v>35</v>
      </c>
      <c r="P877" s="96" t="s">
        <v>194</v>
      </c>
      <c r="Q877" s="96" t="s">
        <v>119</v>
      </c>
      <c r="R877" s="97">
        <v>4.9355000000000002</v>
      </c>
      <c r="S877" s="97">
        <v>98.7102</v>
      </c>
      <c r="T877" s="95">
        <v>1</v>
      </c>
      <c r="U877" s="96" t="s">
        <v>63</v>
      </c>
      <c r="V877" s="96" t="s">
        <v>96</v>
      </c>
      <c r="W877" s="98">
        <v>1891</v>
      </c>
      <c r="X877" s="98">
        <v>2610</v>
      </c>
      <c r="Y877" s="99">
        <v>46154.455631747682</v>
      </c>
      <c r="Z877" s="100">
        <v>46157</v>
      </c>
      <c r="AA877" s="101"/>
      <c r="AB877" s="101"/>
      <c r="AC877" s="101"/>
      <c r="AD877" s="101"/>
      <c r="AE877" s="102" t="s">
        <v>40</v>
      </c>
      <c r="AF877" s="102" t="s">
        <v>40</v>
      </c>
      <c r="AG877" s="102" t="s">
        <v>40</v>
      </c>
      <c r="AH877" s="102" t="s">
        <v>40</v>
      </c>
      <c r="AI877" s="102" t="s">
        <v>40</v>
      </c>
      <c r="AJ877" s="102" t="s">
        <v>40</v>
      </c>
      <c r="AK877" s="102" t="s">
        <v>40</v>
      </c>
      <c r="AL877" s="101"/>
      <c r="AM877" s="101"/>
      <c r="AN877" s="102" t="s">
        <v>40</v>
      </c>
      <c r="AO877" s="102" t="s">
        <v>40</v>
      </c>
      <c r="AP877" s="102" t="s">
        <v>40</v>
      </c>
      <c r="AQ877" s="102" t="s">
        <v>40</v>
      </c>
      <c r="AR877" s="101"/>
    </row>
    <row r="878" spans="1:44" ht="21">
      <c r="A878" t="str">
        <f>VLOOKUP(Q878,'Rotas x Madrugada'!A:C,2,0)</f>
        <v>H</v>
      </c>
      <c r="B878" t="str">
        <f>VLOOKUP(Q878,'Rotas x Madrugada'!A:C,3,0)</f>
        <v>Sim</v>
      </c>
      <c r="D878" s="19">
        <f t="shared" si="26"/>
        <v>46159</v>
      </c>
      <c r="E878" s="19">
        <f>IF(A878="RETIRA",Z878,VLOOKUP(Q878,'Rotas x Madrugada'!A:D,4,0))</f>
        <v>46149</v>
      </c>
      <c r="F878" s="19">
        <f>IF(A878="RETIRA",Z878,Z878+2)</f>
        <v>46159</v>
      </c>
      <c r="G878" s="19" t="str">
        <f>CONCATENATE(U878,"-",V878)</f>
        <v>INC08-TF</v>
      </c>
      <c r="H878" s="19" t="str">
        <f t="shared" ca="1" si="27"/>
        <v>URGENTE</v>
      </c>
      <c r="I878" s="46">
        <f ca="1">Z878-$B$1</f>
        <v>0</v>
      </c>
      <c r="J878" s="46">
        <f>VLOOKUP(G878,'D. Produção'!A:B,2,)</f>
        <v>2</v>
      </c>
      <c r="K878" s="87">
        <v>335796</v>
      </c>
      <c r="L878" s="88" t="s">
        <v>111</v>
      </c>
      <c r="M878" s="87">
        <v>20</v>
      </c>
      <c r="N878" s="87">
        <v>5455078</v>
      </c>
      <c r="O878" s="88" t="s">
        <v>35</v>
      </c>
      <c r="P878" s="88" t="s">
        <v>194</v>
      </c>
      <c r="Q878" s="88" t="s">
        <v>119</v>
      </c>
      <c r="R878" s="89">
        <v>4.9641999999999999</v>
      </c>
      <c r="S878" s="89">
        <v>99.284400000000005</v>
      </c>
      <c r="T878" s="87">
        <v>1</v>
      </c>
      <c r="U878" s="88" t="s">
        <v>63</v>
      </c>
      <c r="V878" s="88" t="s">
        <v>96</v>
      </c>
      <c r="W878" s="90">
        <v>1902</v>
      </c>
      <c r="X878" s="90">
        <v>2610</v>
      </c>
      <c r="Y878" s="91">
        <v>46154.455631747682</v>
      </c>
      <c r="Z878" s="92">
        <v>46157</v>
      </c>
      <c r="AA878" s="93"/>
      <c r="AB878" s="93"/>
      <c r="AC878" s="93"/>
      <c r="AD878" s="93"/>
      <c r="AE878" s="94" t="s">
        <v>40</v>
      </c>
      <c r="AF878" s="94" t="s">
        <v>40</v>
      </c>
      <c r="AG878" s="94" t="s">
        <v>40</v>
      </c>
      <c r="AH878" s="94" t="s">
        <v>40</v>
      </c>
      <c r="AI878" s="94" t="s">
        <v>40</v>
      </c>
      <c r="AJ878" s="94" t="s">
        <v>40</v>
      </c>
      <c r="AK878" s="94" t="s">
        <v>40</v>
      </c>
      <c r="AL878" s="93"/>
      <c r="AM878" s="93"/>
      <c r="AN878" s="94" t="s">
        <v>40</v>
      </c>
      <c r="AO878" s="94" t="s">
        <v>40</v>
      </c>
      <c r="AP878" s="94" t="s">
        <v>40</v>
      </c>
      <c r="AQ878" s="94" t="s">
        <v>40</v>
      </c>
      <c r="AR878" s="93"/>
    </row>
    <row r="879" spans="1:44" ht="21">
      <c r="A879" t="str">
        <f>VLOOKUP(Q879,'Rotas x Madrugada'!A:C,2,0)</f>
        <v>F</v>
      </c>
      <c r="B879" t="str">
        <f>VLOOKUP(Q879,'Rotas x Madrugada'!A:C,3,0)</f>
        <v>Dep.</v>
      </c>
      <c r="D879" s="19">
        <f t="shared" si="26"/>
        <v>46159</v>
      </c>
      <c r="E879" s="19">
        <f>IF(A879="RETIRA",Z879,VLOOKUP(Q879,'Rotas x Madrugada'!A:D,4,0))</f>
        <v>46148</v>
      </c>
      <c r="F879" s="19">
        <f>IF(A879="RETIRA",Z879,Z879+2)</f>
        <v>46159</v>
      </c>
      <c r="G879" s="19" t="str">
        <f>CONCATENATE(U879,"-",V879)</f>
        <v>INC08-TE12</v>
      </c>
      <c r="H879" s="19" t="str">
        <f t="shared" ca="1" si="27"/>
        <v>URGENTE</v>
      </c>
      <c r="I879" s="46">
        <f ca="1">Z879-$B$1</f>
        <v>0</v>
      </c>
      <c r="J879" s="46">
        <f>VLOOKUP(G879,'D. Produção'!A:B,2,)</f>
        <v>2</v>
      </c>
      <c r="K879" s="95">
        <v>335822</v>
      </c>
      <c r="L879" s="96" t="s">
        <v>61</v>
      </c>
      <c r="M879" s="95">
        <v>1</v>
      </c>
      <c r="N879" s="95">
        <v>5455320</v>
      </c>
      <c r="O879" s="96" t="s">
        <v>35</v>
      </c>
      <c r="P879" s="96" t="s">
        <v>336</v>
      </c>
      <c r="Q879" s="96" t="s">
        <v>138</v>
      </c>
      <c r="R879" s="97">
        <v>0.75480000000000003</v>
      </c>
      <c r="S879" s="97">
        <v>15.096</v>
      </c>
      <c r="T879" s="95">
        <v>1</v>
      </c>
      <c r="U879" s="96" t="s">
        <v>63</v>
      </c>
      <c r="V879" s="96" t="s">
        <v>120</v>
      </c>
      <c r="W879" s="98">
        <v>740</v>
      </c>
      <c r="X879" s="98">
        <v>1020</v>
      </c>
      <c r="Y879" s="99">
        <v>46154.442480636571</v>
      </c>
      <c r="Z879" s="100">
        <v>46157</v>
      </c>
      <c r="AA879" s="101"/>
      <c r="AB879" s="101"/>
      <c r="AC879" s="101"/>
      <c r="AD879" s="101"/>
      <c r="AE879" s="101"/>
      <c r="AF879" s="101"/>
      <c r="AG879" s="101"/>
      <c r="AH879" s="101"/>
      <c r="AI879" s="102" t="s">
        <v>40</v>
      </c>
      <c r="AJ879" s="102" t="s">
        <v>40</v>
      </c>
      <c r="AK879" s="102" t="s">
        <v>40</v>
      </c>
      <c r="AL879" s="101"/>
      <c r="AM879" s="101"/>
      <c r="AN879" s="102" t="s">
        <v>40</v>
      </c>
      <c r="AO879" s="102" t="s">
        <v>40</v>
      </c>
      <c r="AP879" s="102" t="s">
        <v>40</v>
      </c>
      <c r="AQ879" s="102" t="s">
        <v>40</v>
      </c>
      <c r="AR879" s="101"/>
    </row>
    <row r="880" spans="1:44" ht="21">
      <c r="A880" t="str">
        <f>VLOOKUP(Q880,'Rotas x Madrugada'!A:C,2,0)</f>
        <v>F</v>
      </c>
      <c r="B880" t="str">
        <f>VLOOKUP(Q880,'Rotas x Madrugada'!A:C,3,0)</f>
        <v>Dep.</v>
      </c>
      <c r="D880" s="19">
        <f t="shared" si="26"/>
        <v>46159</v>
      </c>
      <c r="E880" s="19">
        <f>IF(A880="RETIRA",Z880,VLOOKUP(Q880,'Rotas x Madrugada'!A:D,4,0))</f>
        <v>46148</v>
      </c>
      <c r="F880" s="19">
        <f>IF(A880="RETIRA",Z880,Z880+2)</f>
        <v>46159</v>
      </c>
      <c r="G880" s="19" t="str">
        <f>CONCATENATE(U880,"-",V880)</f>
        <v>INC08-TF</v>
      </c>
      <c r="H880" s="19" t="str">
        <f t="shared" ca="1" si="27"/>
        <v>URGENTE</v>
      </c>
      <c r="I880" s="46">
        <f ca="1">Z880-$B$1</f>
        <v>0</v>
      </c>
      <c r="J880" s="46">
        <f>VLOOKUP(G880,'D. Produção'!A:B,2,)</f>
        <v>2</v>
      </c>
      <c r="K880" s="87">
        <v>335822</v>
      </c>
      <c r="L880" s="88" t="s">
        <v>121</v>
      </c>
      <c r="M880" s="87">
        <v>2</v>
      </c>
      <c r="N880" s="87">
        <v>5455321</v>
      </c>
      <c r="O880" s="88" t="s">
        <v>35</v>
      </c>
      <c r="P880" s="88" t="s">
        <v>336</v>
      </c>
      <c r="Q880" s="88" t="s">
        <v>138</v>
      </c>
      <c r="R880" s="89">
        <v>0.72889999999999999</v>
      </c>
      <c r="S880" s="89">
        <v>14.577999999999999</v>
      </c>
      <c r="T880" s="87">
        <v>1</v>
      </c>
      <c r="U880" s="88" t="s">
        <v>63</v>
      </c>
      <c r="V880" s="88" t="s">
        <v>96</v>
      </c>
      <c r="W880" s="90">
        <v>740</v>
      </c>
      <c r="X880" s="90">
        <v>985</v>
      </c>
      <c r="Y880" s="91">
        <v>46154.442480636571</v>
      </c>
      <c r="Z880" s="92">
        <v>46157</v>
      </c>
      <c r="AA880" s="93"/>
      <c r="AB880" s="93"/>
      <c r="AC880" s="93"/>
      <c r="AD880" s="93"/>
      <c r="AE880" s="94" t="s">
        <v>40</v>
      </c>
      <c r="AF880" s="94" t="s">
        <v>40</v>
      </c>
      <c r="AG880" s="94" t="s">
        <v>40</v>
      </c>
      <c r="AH880" s="94" t="s">
        <v>40</v>
      </c>
      <c r="AI880" s="94" t="s">
        <v>40</v>
      </c>
      <c r="AJ880" s="94" t="s">
        <v>40</v>
      </c>
      <c r="AK880" s="94" t="s">
        <v>40</v>
      </c>
      <c r="AL880" s="93"/>
      <c r="AM880" s="93"/>
      <c r="AN880" s="94" t="s">
        <v>40</v>
      </c>
      <c r="AO880" s="94" t="s">
        <v>40</v>
      </c>
      <c r="AP880" s="94" t="s">
        <v>40</v>
      </c>
      <c r="AQ880" s="94" t="s">
        <v>40</v>
      </c>
      <c r="AR880" s="93"/>
    </row>
    <row r="881" spans="1:44" ht="21">
      <c r="A881" t="str">
        <f>VLOOKUP(Q881,'Rotas x Madrugada'!A:C,2,0)</f>
        <v>F</v>
      </c>
      <c r="B881" t="str">
        <f>VLOOKUP(Q881,'Rotas x Madrugada'!A:C,3,0)</f>
        <v>Dep.</v>
      </c>
      <c r="D881" s="19">
        <f t="shared" si="26"/>
        <v>46159</v>
      </c>
      <c r="E881" s="19">
        <f>IF(A881="RETIRA",Z881,VLOOKUP(Q881,'Rotas x Madrugada'!A:D,4,0))</f>
        <v>46148</v>
      </c>
      <c r="F881" s="19">
        <f>IF(A881="RETIRA",Z881,Z881+2)</f>
        <v>46159</v>
      </c>
      <c r="G881" s="19" t="str">
        <f>CONCATENATE(U881,"-",V881)</f>
        <v>INC08-TE12</v>
      </c>
      <c r="H881" s="19" t="str">
        <f t="shared" ca="1" si="27"/>
        <v>URGENTE</v>
      </c>
      <c r="I881" s="46">
        <f ca="1">Z881-$B$1</f>
        <v>0</v>
      </c>
      <c r="J881" s="46">
        <f>VLOOKUP(G881,'D. Produção'!A:B,2,)</f>
        <v>2</v>
      </c>
      <c r="K881" s="95">
        <v>335822</v>
      </c>
      <c r="L881" s="96" t="s">
        <v>143</v>
      </c>
      <c r="M881" s="95">
        <v>3</v>
      </c>
      <c r="N881" s="95">
        <v>5455322</v>
      </c>
      <c r="O881" s="96" t="s">
        <v>35</v>
      </c>
      <c r="P881" s="96" t="s">
        <v>336</v>
      </c>
      <c r="Q881" s="96" t="s">
        <v>138</v>
      </c>
      <c r="R881" s="97">
        <v>1.98</v>
      </c>
      <c r="S881" s="97">
        <v>39.6</v>
      </c>
      <c r="T881" s="95">
        <v>1</v>
      </c>
      <c r="U881" s="96" t="s">
        <v>63</v>
      </c>
      <c r="V881" s="96" t="s">
        <v>120</v>
      </c>
      <c r="W881" s="98">
        <v>900</v>
      </c>
      <c r="X881" s="98">
        <v>2200</v>
      </c>
      <c r="Y881" s="99">
        <v>46154.442480636571</v>
      </c>
      <c r="Z881" s="100">
        <v>46157</v>
      </c>
      <c r="AA881" s="101"/>
      <c r="AB881" s="101"/>
      <c r="AC881" s="101"/>
      <c r="AD881" s="101"/>
      <c r="AE881" s="101"/>
      <c r="AF881" s="101"/>
      <c r="AG881" s="101"/>
      <c r="AH881" s="101"/>
      <c r="AI881" s="102" t="s">
        <v>40</v>
      </c>
      <c r="AJ881" s="102" t="s">
        <v>40</v>
      </c>
      <c r="AK881" s="102" t="s">
        <v>40</v>
      </c>
      <c r="AL881" s="101"/>
      <c r="AM881" s="101"/>
      <c r="AN881" s="102" t="s">
        <v>40</v>
      </c>
      <c r="AO881" s="102" t="s">
        <v>40</v>
      </c>
      <c r="AP881" s="102" t="s">
        <v>40</v>
      </c>
      <c r="AQ881" s="102" t="s">
        <v>40</v>
      </c>
      <c r="AR881" s="101"/>
    </row>
    <row r="882" spans="1:44" ht="21">
      <c r="A882" t="str">
        <f>VLOOKUP(Q882,'Rotas x Madrugada'!A:C,2,0)</f>
        <v>F</v>
      </c>
      <c r="B882" t="str">
        <f>VLOOKUP(Q882,'Rotas x Madrugada'!A:C,3,0)</f>
        <v>Dep.</v>
      </c>
      <c r="D882" s="19">
        <f t="shared" si="26"/>
        <v>46159</v>
      </c>
      <c r="E882" s="19">
        <f>IF(A882="RETIRA",Z882,VLOOKUP(Q882,'Rotas x Madrugada'!A:D,4,0))</f>
        <v>46148</v>
      </c>
      <c r="F882" s="19">
        <f>IF(A882="RETIRA",Z882,Z882+2)</f>
        <v>46159</v>
      </c>
      <c r="G882" s="19" t="str">
        <f>CONCATENATE(U882,"-",V882)</f>
        <v>INC08-TE16</v>
      </c>
      <c r="H882" s="19" t="str">
        <f t="shared" ca="1" si="27"/>
        <v>URGENTE</v>
      </c>
      <c r="I882" s="46">
        <f ca="1">Z882-$B$1</f>
        <v>0</v>
      </c>
      <c r="J882" s="46">
        <f>VLOOKUP(G882,'D. Produção'!A:B,2,)</f>
        <v>2</v>
      </c>
      <c r="K882" s="87">
        <v>335825</v>
      </c>
      <c r="L882" s="88" t="s">
        <v>61</v>
      </c>
      <c r="M882" s="87">
        <v>1</v>
      </c>
      <c r="N882" s="87">
        <v>5455359</v>
      </c>
      <c r="O882" s="88" t="s">
        <v>35</v>
      </c>
      <c r="P882" s="88" t="s">
        <v>336</v>
      </c>
      <c r="Q882" s="88" t="s">
        <v>138</v>
      </c>
      <c r="R882" s="89">
        <v>1.8096000000000001</v>
      </c>
      <c r="S882" s="89">
        <v>36.191600000000001</v>
      </c>
      <c r="T882" s="87">
        <v>1</v>
      </c>
      <c r="U882" s="88" t="s">
        <v>63</v>
      </c>
      <c r="V882" s="88" t="s">
        <v>123</v>
      </c>
      <c r="W882" s="90">
        <v>865</v>
      </c>
      <c r="X882" s="90">
        <v>2092</v>
      </c>
      <c r="Y882" s="91">
        <v>46154.443255405095</v>
      </c>
      <c r="Z882" s="92">
        <v>46157</v>
      </c>
      <c r="AA882" s="93"/>
      <c r="AB882" s="93"/>
      <c r="AC882" s="93"/>
      <c r="AD882" s="93"/>
      <c r="AE882" s="93"/>
      <c r="AF882" s="93"/>
      <c r="AG882" s="93"/>
      <c r="AH882" s="93"/>
      <c r="AI882" s="94" t="s">
        <v>40</v>
      </c>
      <c r="AJ882" s="94" t="s">
        <v>40</v>
      </c>
      <c r="AK882" s="94" t="s">
        <v>40</v>
      </c>
      <c r="AL882" s="93"/>
      <c r="AM882" s="93"/>
      <c r="AN882" s="94" t="s">
        <v>40</v>
      </c>
      <c r="AO882" s="94" t="s">
        <v>40</v>
      </c>
      <c r="AP882" s="94" t="s">
        <v>40</v>
      </c>
      <c r="AQ882" s="94" t="s">
        <v>40</v>
      </c>
      <c r="AR882" s="93"/>
    </row>
    <row r="883" spans="1:44">
      <c r="A883" t="str">
        <f>VLOOKUP(Q883,'Rotas x Madrugada'!A:C,2,0)</f>
        <v>O</v>
      </c>
      <c r="B883" t="str">
        <f>VLOOKUP(Q883,'Rotas x Madrugada'!A:C,3,0)</f>
        <v>Não</v>
      </c>
      <c r="D883" s="19">
        <f t="shared" si="26"/>
        <v>46159</v>
      </c>
      <c r="E883" s="19">
        <f>IF(A883="RETIRA",Z883,VLOOKUP(Q883,'Rotas x Madrugada'!A:D,4,0))</f>
        <v>46147</v>
      </c>
      <c r="F883" s="19">
        <f>IF(A883="RETIRA",Z883,Z883+2)</f>
        <v>46159</v>
      </c>
      <c r="G883" s="19" t="str">
        <f>CONCATENATE(U883,"-",V883)</f>
        <v>INC08-PCB</v>
      </c>
      <c r="H883" s="19" t="str">
        <f t="shared" ca="1" si="27"/>
        <v>URGENTE</v>
      </c>
      <c r="I883" s="46">
        <f ca="1">Z883-$B$1</f>
        <v>0</v>
      </c>
      <c r="J883" s="46">
        <f>VLOOKUP(G883,'D. Produção'!A:B,2,)</f>
        <v>2</v>
      </c>
      <c r="K883" s="95">
        <v>335827</v>
      </c>
      <c r="L883" s="96" t="s">
        <v>78</v>
      </c>
      <c r="M883" s="95">
        <v>1</v>
      </c>
      <c r="N883" s="95">
        <v>5455392</v>
      </c>
      <c r="O883" s="96" t="s">
        <v>35</v>
      </c>
      <c r="P883" s="96" t="s">
        <v>355</v>
      </c>
      <c r="Q883" s="96" t="s">
        <v>136</v>
      </c>
      <c r="R883" s="97">
        <v>1.88</v>
      </c>
      <c r="S883" s="97">
        <v>37.6</v>
      </c>
      <c r="T883" s="95">
        <v>1</v>
      </c>
      <c r="U883" s="96" t="s">
        <v>63</v>
      </c>
      <c r="V883" s="96" t="s">
        <v>79</v>
      </c>
      <c r="W883" s="98">
        <v>1000</v>
      </c>
      <c r="X883" s="98">
        <v>1880</v>
      </c>
      <c r="Y883" s="99">
        <v>46153.710805636576</v>
      </c>
      <c r="Z883" s="100">
        <v>46157</v>
      </c>
      <c r="AA883" s="101"/>
      <c r="AB883" s="101"/>
      <c r="AC883" s="101"/>
      <c r="AD883" s="101"/>
      <c r="AE883" s="101"/>
      <c r="AF883" s="101"/>
      <c r="AG883" s="101"/>
      <c r="AH883" s="101"/>
      <c r="AI883" s="102" t="s">
        <v>40</v>
      </c>
      <c r="AJ883" s="102" t="s">
        <v>40</v>
      </c>
      <c r="AK883" s="102" t="s">
        <v>40</v>
      </c>
      <c r="AL883" s="102" t="s">
        <v>40</v>
      </c>
      <c r="AM883" s="101"/>
      <c r="AN883" s="102" t="s">
        <v>40</v>
      </c>
      <c r="AO883" s="102" t="s">
        <v>40</v>
      </c>
      <c r="AP883" s="102" t="s">
        <v>40</v>
      </c>
      <c r="AQ883" s="102" t="s">
        <v>40</v>
      </c>
      <c r="AR883" s="101"/>
    </row>
    <row r="884" spans="1:44">
      <c r="A884" t="str">
        <f>VLOOKUP(Q884,'Rotas x Madrugada'!A:C,2,0)</f>
        <v>O</v>
      </c>
      <c r="B884" t="str">
        <f>VLOOKUP(Q884,'Rotas x Madrugada'!A:C,3,0)</f>
        <v>Não</v>
      </c>
      <c r="D884" s="19">
        <f t="shared" si="26"/>
        <v>46159</v>
      </c>
      <c r="E884" s="19">
        <f>IF(A884="RETIRA",Z884,VLOOKUP(Q884,'Rotas x Madrugada'!A:D,4,0))</f>
        <v>46147</v>
      </c>
      <c r="F884" s="19">
        <f>IF(A884="RETIRA",Z884,Z884+2)</f>
        <v>46159</v>
      </c>
      <c r="G884" s="19" t="str">
        <f>CONCATENATE(U884,"-",V884)</f>
        <v>INC08-FB</v>
      </c>
      <c r="H884" s="19" t="str">
        <f t="shared" ca="1" si="27"/>
        <v>URGENTE</v>
      </c>
      <c r="I884" s="46">
        <f ca="1">Z884-$B$1</f>
        <v>0</v>
      </c>
      <c r="J884" s="46">
        <f>VLOOKUP(G884,'D. Produção'!A:B,2,)</f>
        <v>2</v>
      </c>
      <c r="K884" s="87">
        <v>335827</v>
      </c>
      <c r="L884" s="88" t="s">
        <v>80</v>
      </c>
      <c r="M884" s="87">
        <v>2</v>
      </c>
      <c r="N884" s="87">
        <v>5455393</v>
      </c>
      <c r="O884" s="88" t="s">
        <v>35</v>
      </c>
      <c r="P884" s="88" t="s">
        <v>355</v>
      </c>
      <c r="Q884" s="88" t="s">
        <v>136</v>
      </c>
      <c r="R884" s="89">
        <v>1.845</v>
      </c>
      <c r="S884" s="89">
        <v>36.9</v>
      </c>
      <c r="T884" s="87">
        <v>1</v>
      </c>
      <c r="U884" s="88" t="s">
        <v>63</v>
      </c>
      <c r="V884" s="88" t="s">
        <v>64</v>
      </c>
      <c r="W884" s="90">
        <v>1000</v>
      </c>
      <c r="X884" s="90">
        <v>1845</v>
      </c>
      <c r="Y884" s="91">
        <v>46153.710805636576</v>
      </c>
      <c r="Z884" s="92">
        <v>46157</v>
      </c>
      <c r="AA884" s="93"/>
      <c r="AB884" s="93"/>
      <c r="AC884" s="93"/>
      <c r="AD884" s="93"/>
      <c r="AE884" s="94" t="s">
        <v>40</v>
      </c>
      <c r="AF884" s="94" t="s">
        <v>40</v>
      </c>
      <c r="AG884" s="94" t="s">
        <v>40</v>
      </c>
      <c r="AH884" s="94" t="s">
        <v>40</v>
      </c>
      <c r="AI884" s="94" t="s">
        <v>40</v>
      </c>
      <c r="AJ884" s="94" t="s">
        <v>40</v>
      </c>
      <c r="AK884" s="94" t="s">
        <v>40</v>
      </c>
      <c r="AL884" s="94" t="s">
        <v>40</v>
      </c>
      <c r="AM884" s="93"/>
      <c r="AN884" s="94" t="s">
        <v>40</v>
      </c>
      <c r="AO884" s="94" t="s">
        <v>40</v>
      </c>
      <c r="AP884" s="94" t="s">
        <v>40</v>
      </c>
      <c r="AQ884" s="94" t="s">
        <v>40</v>
      </c>
      <c r="AR884" s="93"/>
    </row>
    <row r="885" spans="1:44">
      <c r="A885" t="str">
        <f>VLOOKUP(Q885,'Rotas x Madrugada'!A:C,2,0)</f>
        <v>O</v>
      </c>
      <c r="B885" t="str">
        <f>VLOOKUP(Q885,'Rotas x Madrugada'!A:C,3,0)</f>
        <v>Não</v>
      </c>
      <c r="D885" s="19">
        <f t="shared" si="26"/>
        <v>46159</v>
      </c>
      <c r="E885" s="19">
        <f>IF(A885="RETIRA",Z885,VLOOKUP(Q885,'Rotas x Madrugada'!A:D,4,0))</f>
        <v>46147</v>
      </c>
      <c r="F885" s="19">
        <f>IF(A885="RETIRA",Z885,Z885+2)</f>
        <v>46159</v>
      </c>
      <c r="G885" s="19" t="str">
        <f>CONCATENATE(U885,"-",V885)</f>
        <v>INC08-PCB</v>
      </c>
      <c r="H885" s="19" t="str">
        <f t="shared" ca="1" si="27"/>
        <v>URGENTE</v>
      </c>
      <c r="I885" s="46">
        <f ca="1">Z885-$B$1</f>
        <v>0</v>
      </c>
      <c r="J885" s="46">
        <f>VLOOKUP(G885,'D. Produção'!A:B,2,)</f>
        <v>2</v>
      </c>
      <c r="K885" s="95">
        <v>335833</v>
      </c>
      <c r="L885" s="96" t="s">
        <v>78</v>
      </c>
      <c r="M885" s="95">
        <v>1</v>
      </c>
      <c r="N885" s="95">
        <v>5455405</v>
      </c>
      <c r="O885" s="96" t="s">
        <v>35</v>
      </c>
      <c r="P885" s="96" t="s">
        <v>355</v>
      </c>
      <c r="Q885" s="96" t="s">
        <v>136</v>
      </c>
      <c r="R885" s="97">
        <v>1.1279999999999999</v>
      </c>
      <c r="S885" s="97">
        <v>22.56</v>
      </c>
      <c r="T885" s="95">
        <v>1</v>
      </c>
      <c r="U885" s="96" t="s">
        <v>63</v>
      </c>
      <c r="V885" s="96" t="s">
        <v>79</v>
      </c>
      <c r="W885" s="98">
        <v>600</v>
      </c>
      <c r="X885" s="98">
        <v>1880</v>
      </c>
      <c r="Y885" s="99">
        <v>46153.710808483796</v>
      </c>
      <c r="Z885" s="100">
        <v>46157</v>
      </c>
      <c r="AA885" s="101"/>
      <c r="AB885" s="101"/>
      <c r="AC885" s="101"/>
      <c r="AD885" s="101"/>
      <c r="AE885" s="101"/>
      <c r="AF885" s="101"/>
      <c r="AG885" s="101"/>
      <c r="AH885" s="101"/>
      <c r="AI885" s="102" t="s">
        <v>40</v>
      </c>
      <c r="AJ885" s="102" t="s">
        <v>40</v>
      </c>
      <c r="AK885" s="102" t="s">
        <v>40</v>
      </c>
      <c r="AL885" s="102" t="s">
        <v>40</v>
      </c>
      <c r="AM885" s="101"/>
      <c r="AN885" s="102" t="s">
        <v>40</v>
      </c>
      <c r="AO885" s="102" t="s">
        <v>40</v>
      </c>
      <c r="AP885" s="102" t="s">
        <v>40</v>
      </c>
      <c r="AQ885" s="102" t="s">
        <v>40</v>
      </c>
      <c r="AR885" s="101"/>
    </row>
    <row r="886" spans="1:44">
      <c r="A886" t="str">
        <f>VLOOKUP(Q886,'Rotas x Madrugada'!A:C,2,0)</f>
        <v>O</v>
      </c>
      <c r="B886" t="str">
        <f>VLOOKUP(Q886,'Rotas x Madrugada'!A:C,3,0)</f>
        <v>Não</v>
      </c>
      <c r="D886" s="19">
        <f t="shared" si="26"/>
        <v>46159</v>
      </c>
      <c r="E886" s="19">
        <f>IF(A886="RETIRA",Z886,VLOOKUP(Q886,'Rotas x Madrugada'!A:D,4,0))</f>
        <v>46147</v>
      </c>
      <c r="F886" s="19">
        <f>IF(A886="RETIRA",Z886,Z886+2)</f>
        <v>46159</v>
      </c>
      <c r="G886" s="19" t="str">
        <f>CONCATENATE(U886,"-",V886)</f>
        <v>INC08-FB</v>
      </c>
      <c r="H886" s="19" t="str">
        <f t="shared" ca="1" si="27"/>
        <v>URGENTE</v>
      </c>
      <c r="I886" s="46">
        <f ca="1">Z886-$B$1</f>
        <v>0</v>
      </c>
      <c r="J886" s="46">
        <f>VLOOKUP(G886,'D. Produção'!A:B,2,)</f>
        <v>2</v>
      </c>
      <c r="K886" s="87">
        <v>335833</v>
      </c>
      <c r="L886" s="88" t="s">
        <v>80</v>
      </c>
      <c r="M886" s="87">
        <v>2</v>
      </c>
      <c r="N886" s="87">
        <v>5455406</v>
      </c>
      <c r="O886" s="88" t="s">
        <v>35</v>
      </c>
      <c r="P886" s="88" t="s">
        <v>355</v>
      </c>
      <c r="Q886" s="88" t="s">
        <v>136</v>
      </c>
      <c r="R886" s="89">
        <v>1.0147999999999999</v>
      </c>
      <c r="S886" s="89">
        <v>20.295000000000002</v>
      </c>
      <c r="T886" s="87">
        <v>1</v>
      </c>
      <c r="U886" s="88" t="s">
        <v>63</v>
      </c>
      <c r="V886" s="88" t="s">
        <v>64</v>
      </c>
      <c r="W886" s="90">
        <v>550</v>
      </c>
      <c r="X886" s="90">
        <v>1845</v>
      </c>
      <c r="Y886" s="91">
        <v>46153.710808483796</v>
      </c>
      <c r="Z886" s="92">
        <v>46157</v>
      </c>
      <c r="AA886" s="93"/>
      <c r="AB886" s="93"/>
      <c r="AC886" s="93"/>
      <c r="AD886" s="93"/>
      <c r="AE886" s="94" t="s">
        <v>40</v>
      </c>
      <c r="AF886" s="94" t="s">
        <v>40</v>
      </c>
      <c r="AG886" s="94" t="s">
        <v>40</v>
      </c>
      <c r="AH886" s="94" t="s">
        <v>40</v>
      </c>
      <c r="AI886" s="94" t="s">
        <v>40</v>
      </c>
      <c r="AJ886" s="94" t="s">
        <v>40</v>
      </c>
      <c r="AK886" s="94" t="s">
        <v>40</v>
      </c>
      <c r="AL886" s="94" t="s">
        <v>40</v>
      </c>
      <c r="AM886" s="93"/>
      <c r="AN886" s="94" t="s">
        <v>40</v>
      </c>
      <c r="AO886" s="94" t="s">
        <v>40</v>
      </c>
      <c r="AP886" s="94" t="s">
        <v>40</v>
      </c>
      <c r="AQ886" s="94" t="s">
        <v>40</v>
      </c>
      <c r="AR886" s="93"/>
    </row>
    <row r="887" spans="1:44">
      <c r="A887" t="str">
        <f>VLOOKUP(Q887,'Rotas x Madrugada'!A:C,2,0)</f>
        <v>O</v>
      </c>
      <c r="B887" t="str">
        <f>VLOOKUP(Q887,'Rotas x Madrugada'!A:C,3,0)</f>
        <v>Não</v>
      </c>
      <c r="D887" s="19">
        <f t="shared" si="26"/>
        <v>46159</v>
      </c>
      <c r="E887" s="19">
        <f>IF(A887="RETIRA",Z887,VLOOKUP(Q887,'Rotas x Madrugada'!A:D,4,0))</f>
        <v>46147</v>
      </c>
      <c r="F887" s="19">
        <f>IF(A887="RETIRA",Z887,Z887+2)</f>
        <v>46159</v>
      </c>
      <c r="G887" s="19" t="str">
        <f>CONCATENATE(U887,"-",V887)</f>
        <v>INC08-PCB</v>
      </c>
      <c r="H887" s="19" t="str">
        <f t="shared" ca="1" si="27"/>
        <v>URGENTE</v>
      </c>
      <c r="I887" s="46">
        <f ca="1">Z887-$B$1</f>
        <v>0</v>
      </c>
      <c r="J887" s="46">
        <f>VLOOKUP(G887,'D. Produção'!A:B,2,)</f>
        <v>2</v>
      </c>
      <c r="K887" s="95">
        <v>335834</v>
      </c>
      <c r="L887" s="96" t="s">
        <v>78</v>
      </c>
      <c r="M887" s="95">
        <v>1</v>
      </c>
      <c r="N887" s="95">
        <v>5455408</v>
      </c>
      <c r="O887" s="96" t="s">
        <v>35</v>
      </c>
      <c r="P887" s="96" t="s">
        <v>355</v>
      </c>
      <c r="Q887" s="96" t="s">
        <v>136</v>
      </c>
      <c r="R887" s="97">
        <v>1.41</v>
      </c>
      <c r="S887" s="97">
        <v>28.2</v>
      </c>
      <c r="T887" s="95">
        <v>1</v>
      </c>
      <c r="U887" s="96" t="s">
        <v>63</v>
      </c>
      <c r="V887" s="96" t="s">
        <v>79</v>
      </c>
      <c r="W887" s="98">
        <v>750</v>
      </c>
      <c r="X887" s="98">
        <v>1880</v>
      </c>
      <c r="Y887" s="99">
        <v>46153.710807060183</v>
      </c>
      <c r="Z887" s="100">
        <v>46157</v>
      </c>
      <c r="AA887" s="101"/>
      <c r="AB887" s="101"/>
      <c r="AC887" s="101"/>
      <c r="AD887" s="101"/>
      <c r="AE887" s="101"/>
      <c r="AF887" s="101"/>
      <c r="AG887" s="101"/>
      <c r="AH887" s="101"/>
      <c r="AI887" s="102" t="s">
        <v>40</v>
      </c>
      <c r="AJ887" s="102" t="s">
        <v>40</v>
      </c>
      <c r="AK887" s="102" t="s">
        <v>40</v>
      </c>
      <c r="AL887" s="102" t="s">
        <v>40</v>
      </c>
      <c r="AM887" s="101"/>
      <c r="AN887" s="102" t="s">
        <v>40</v>
      </c>
      <c r="AO887" s="102" t="s">
        <v>40</v>
      </c>
      <c r="AP887" s="102" t="s">
        <v>40</v>
      </c>
      <c r="AQ887" s="102" t="s">
        <v>40</v>
      </c>
      <c r="AR887" s="101"/>
    </row>
    <row r="888" spans="1:44">
      <c r="A888" t="str">
        <f>VLOOKUP(Q888,'Rotas x Madrugada'!A:C,2,0)</f>
        <v>O</v>
      </c>
      <c r="B888" t="str">
        <f>VLOOKUP(Q888,'Rotas x Madrugada'!A:C,3,0)</f>
        <v>Não</v>
      </c>
      <c r="D888" s="19">
        <f t="shared" si="26"/>
        <v>46159</v>
      </c>
      <c r="E888" s="19">
        <f>IF(A888="RETIRA",Z888,VLOOKUP(Q888,'Rotas x Madrugada'!A:D,4,0))</f>
        <v>46147</v>
      </c>
      <c r="F888" s="19">
        <f>IF(A888="RETIRA",Z888,Z888+2)</f>
        <v>46159</v>
      </c>
      <c r="G888" s="19" t="str">
        <f>CONCATENATE(U888,"-",V888)</f>
        <v>INC08-FB</v>
      </c>
      <c r="H888" s="19" t="str">
        <f t="shared" ca="1" si="27"/>
        <v>URGENTE</v>
      </c>
      <c r="I888" s="46">
        <f ca="1">Z888-$B$1</f>
        <v>0</v>
      </c>
      <c r="J888" s="46">
        <f>VLOOKUP(G888,'D. Produção'!A:B,2,)</f>
        <v>2</v>
      </c>
      <c r="K888" s="87">
        <v>335834</v>
      </c>
      <c r="L888" s="88" t="s">
        <v>80</v>
      </c>
      <c r="M888" s="87">
        <v>2</v>
      </c>
      <c r="N888" s="87">
        <v>5455409</v>
      </c>
      <c r="O888" s="88" t="s">
        <v>35</v>
      </c>
      <c r="P888" s="88" t="s">
        <v>355</v>
      </c>
      <c r="Q888" s="88" t="s">
        <v>136</v>
      </c>
      <c r="R888" s="89">
        <v>1.2915000000000001</v>
      </c>
      <c r="S888" s="89">
        <v>25.83</v>
      </c>
      <c r="T888" s="87">
        <v>1</v>
      </c>
      <c r="U888" s="88" t="s">
        <v>63</v>
      </c>
      <c r="V888" s="88" t="s">
        <v>64</v>
      </c>
      <c r="W888" s="90">
        <v>700</v>
      </c>
      <c r="X888" s="90">
        <v>1845</v>
      </c>
      <c r="Y888" s="91">
        <v>46153.710807060183</v>
      </c>
      <c r="Z888" s="92">
        <v>46157</v>
      </c>
      <c r="AA888" s="93"/>
      <c r="AB888" s="93"/>
      <c r="AC888" s="93"/>
      <c r="AD888" s="93"/>
      <c r="AE888" s="94" t="s">
        <v>40</v>
      </c>
      <c r="AF888" s="94" t="s">
        <v>40</v>
      </c>
      <c r="AG888" s="94" t="s">
        <v>40</v>
      </c>
      <c r="AH888" s="94" t="s">
        <v>40</v>
      </c>
      <c r="AI888" s="94" t="s">
        <v>40</v>
      </c>
      <c r="AJ888" s="94" t="s">
        <v>40</v>
      </c>
      <c r="AK888" s="94" t="s">
        <v>40</v>
      </c>
      <c r="AL888" s="94" t="s">
        <v>40</v>
      </c>
      <c r="AM888" s="93"/>
      <c r="AN888" s="94" t="s">
        <v>40</v>
      </c>
      <c r="AO888" s="94" t="s">
        <v>40</v>
      </c>
      <c r="AP888" s="94" t="s">
        <v>40</v>
      </c>
      <c r="AQ888" s="94" t="s">
        <v>40</v>
      </c>
      <c r="AR888" s="93"/>
    </row>
    <row r="889" spans="1:44">
      <c r="A889" t="str">
        <f>VLOOKUP(Q889,'Rotas x Madrugada'!A:C,2,0)</f>
        <v>O</v>
      </c>
      <c r="B889" t="str">
        <f>VLOOKUP(Q889,'Rotas x Madrugada'!A:C,3,0)</f>
        <v>Não</v>
      </c>
      <c r="D889" s="19">
        <f t="shared" si="26"/>
        <v>46159</v>
      </c>
      <c r="E889" s="19">
        <f>IF(A889="RETIRA",Z889,VLOOKUP(Q889,'Rotas x Madrugada'!A:D,4,0))</f>
        <v>46147</v>
      </c>
      <c r="F889" s="19">
        <f>IF(A889="RETIRA",Z889,Z889+2)</f>
        <v>46159</v>
      </c>
      <c r="G889" s="19" t="str">
        <f>CONCATENATE(U889,"-",V889)</f>
        <v>INC08-PCB</v>
      </c>
      <c r="H889" s="19" t="str">
        <f t="shared" ca="1" si="27"/>
        <v>URGENTE</v>
      </c>
      <c r="I889" s="46">
        <f ca="1">Z889-$B$1</f>
        <v>0</v>
      </c>
      <c r="J889" s="46">
        <f>VLOOKUP(G889,'D. Produção'!A:B,2,)</f>
        <v>2</v>
      </c>
      <c r="K889" s="95">
        <v>335836</v>
      </c>
      <c r="L889" s="96" t="s">
        <v>78</v>
      </c>
      <c r="M889" s="95">
        <v>1</v>
      </c>
      <c r="N889" s="95">
        <v>5455411</v>
      </c>
      <c r="O889" s="96" t="s">
        <v>35</v>
      </c>
      <c r="P889" s="96" t="s">
        <v>355</v>
      </c>
      <c r="Q889" s="96" t="s">
        <v>136</v>
      </c>
      <c r="R889" s="97">
        <v>1.1279999999999999</v>
      </c>
      <c r="S889" s="97">
        <v>22.56</v>
      </c>
      <c r="T889" s="95">
        <v>1</v>
      </c>
      <c r="U889" s="96" t="s">
        <v>63</v>
      </c>
      <c r="V889" s="96" t="s">
        <v>79</v>
      </c>
      <c r="W889" s="98">
        <v>600</v>
      </c>
      <c r="X889" s="98">
        <v>1880</v>
      </c>
      <c r="Y889" s="99">
        <v>46153.710811493052</v>
      </c>
      <c r="Z889" s="100">
        <v>46157</v>
      </c>
      <c r="AA889" s="101"/>
      <c r="AB889" s="101"/>
      <c r="AC889" s="101"/>
      <c r="AD889" s="101"/>
      <c r="AE889" s="101"/>
      <c r="AF889" s="101"/>
      <c r="AG889" s="101"/>
      <c r="AH889" s="101"/>
      <c r="AI889" s="102" t="s">
        <v>40</v>
      </c>
      <c r="AJ889" s="102" t="s">
        <v>40</v>
      </c>
      <c r="AK889" s="102" t="s">
        <v>40</v>
      </c>
      <c r="AL889" s="102" t="s">
        <v>40</v>
      </c>
      <c r="AM889" s="101"/>
      <c r="AN889" s="102" t="s">
        <v>40</v>
      </c>
      <c r="AO889" s="102" t="s">
        <v>40</v>
      </c>
      <c r="AP889" s="102" t="s">
        <v>40</v>
      </c>
      <c r="AQ889" s="102" t="s">
        <v>40</v>
      </c>
      <c r="AR889" s="101"/>
    </row>
    <row r="890" spans="1:44">
      <c r="A890" t="str">
        <f>VLOOKUP(Q890,'Rotas x Madrugada'!A:C,2,0)</f>
        <v>O</v>
      </c>
      <c r="B890" t="str">
        <f>VLOOKUP(Q890,'Rotas x Madrugada'!A:C,3,0)</f>
        <v>Não</v>
      </c>
      <c r="D890" s="19">
        <f t="shared" si="26"/>
        <v>46159</v>
      </c>
      <c r="E890" s="19">
        <f>IF(A890="RETIRA",Z890,VLOOKUP(Q890,'Rotas x Madrugada'!A:D,4,0))</f>
        <v>46147</v>
      </c>
      <c r="F890" s="19">
        <f>IF(A890="RETIRA",Z890,Z890+2)</f>
        <v>46159</v>
      </c>
      <c r="G890" s="19" t="str">
        <f>CONCATENATE(U890,"-",V890)</f>
        <v>INC08-FB</v>
      </c>
      <c r="H890" s="19" t="str">
        <f t="shared" ca="1" si="27"/>
        <v>URGENTE</v>
      </c>
      <c r="I890" s="46">
        <f ca="1">Z890-$B$1</f>
        <v>0</v>
      </c>
      <c r="J890" s="46">
        <f>VLOOKUP(G890,'D. Produção'!A:B,2,)</f>
        <v>2</v>
      </c>
      <c r="K890" s="87">
        <v>335836</v>
      </c>
      <c r="L890" s="88" t="s">
        <v>80</v>
      </c>
      <c r="M890" s="87">
        <v>2</v>
      </c>
      <c r="N890" s="87">
        <v>5455412</v>
      </c>
      <c r="O890" s="88" t="s">
        <v>35</v>
      </c>
      <c r="P890" s="88" t="s">
        <v>355</v>
      </c>
      <c r="Q890" s="88" t="s">
        <v>136</v>
      </c>
      <c r="R890" s="89">
        <v>1.0147999999999999</v>
      </c>
      <c r="S890" s="89">
        <v>20.295000000000002</v>
      </c>
      <c r="T890" s="87">
        <v>1</v>
      </c>
      <c r="U890" s="88" t="s">
        <v>63</v>
      </c>
      <c r="V890" s="88" t="s">
        <v>64</v>
      </c>
      <c r="W890" s="90">
        <v>550</v>
      </c>
      <c r="X890" s="90">
        <v>1845</v>
      </c>
      <c r="Y890" s="91">
        <v>46153.710811493052</v>
      </c>
      <c r="Z890" s="92">
        <v>46157</v>
      </c>
      <c r="AA890" s="93"/>
      <c r="AB890" s="93"/>
      <c r="AC890" s="93"/>
      <c r="AD890" s="93"/>
      <c r="AE890" s="94" t="s">
        <v>40</v>
      </c>
      <c r="AF890" s="94" t="s">
        <v>40</v>
      </c>
      <c r="AG890" s="94" t="s">
        <v>40</v>
      </c>
      <c r="AH890" s="94" t="s">
        <v>40</v>
      </c>
      <c r="AI890" s="94" t="s">
        <v>40</v>
      </c>
      <c r="AJ890" s="94" t="s">
        <v>40</v>
      </c>
      <c r="AK890" s="94" t="s">
        <v>40</v>
      </c>
      <c r="AL890" s="94" t="s">
        <v>40</v>
      </c>
      <c r="AM890" s="93"/>
      <c r="AN890" s="94" t="s">
        <v>40</v>
      </c>
      <c r="AO890" s="94" t="s">
        <v>40</v>
      </c>
      <c r="AP890" s="94" t="s">
        <v>40</v>
      </c>
      <c r="AQ890" s="94" t="s">
        <v>40</v>
      </c>
      <c r="AR890" s="93"/>
    </row>
    <row r="891" spans="1:44">
      <c r="A891" t="str">
        <f>VLOOKUP(Q891,'Rotas x Madrugada'!A:C,2,0)</f>
        <v>O</v>
      </c>
      <c r="B891" t="str">
        <f>VLOOKUP(Q891,'Rotas x Madrugada'!A:C,3,0)</f>
        <v>Não</v>
      </c>
      <c r="D891" s="19">
        <f t="shared" si="26"/>
        <v>46159</v>
      </c>
      <c r="E891" s="19">
        <f>IF(A891="RETIRA",Z891,VLOOKUP(Q891,'Rotas x Madrugada'!A:D,4,0))</f>
        <v>46147</v>
      </c>
      <c r="F891" s="19">
        <f>IF(A891="RETIRA",Z891,Z891+2)</f>
        <v>46159</v>
      </c>
      <c r="G891" s="19" t="str">
        <f>CONCATENATE(U891,"-",V891)</f>
        <v>INC08-PCB</v>
      </c>
      <c r="H891" s="19" t="str">
        <f t="shared" ca="1" si="27"/>
        <v>URGENTE</v>
      </c>
      <c r="I891" s="46">
        <f ca="1">Z891-$B$1</f>
        <v>0</v>
      </c>
      <c r="J891" s="46">
        <f>VLOOKUP(G891,'D. Produção'!A:B,2,)</f>
        <v>2</v>
      </c>
      <c r="K891" s="95">
        <v>335837</v>
      </c>
      <c r="L891" s="96" t="s">
        <v>78</v>
      </c>
      <c r="M891" s="95">
        <v>1</v>
      </c>
      <c r="N891" s="95">
        <v>5455413</v>
      </c>
      <c r="O891" s="96" t="s">
        <v>35</v>
      </c>
      <c r="P891" s="96" t="s">
        <v>355</v>
      </c>
      <c r="Q891" s="96" t="s">
        <v>136</v>
      </c>
      <c r="R891" s="97">
        <v>1.034</v>
      </c>
      <c r="S891" s="97">
        <v>20.68</v>
      </c>
      <c r="T891" s="95">
        <v>1</v>
      </c>
      <c r="U891" s="96" t="s">
        <v>63</v>
      </c>
      <c r="V891" s="96" t="s">
        <v>79</v>
      </c>
      <c r="W891" s="98">
        <v>550</v>
      </c>
      <c r="X891" s="98">
        <v>1880</v>
      </c>
      <c r="Y891" s="99">
        <v>46153.710809953707</v>
      </c>
      <c r="Z891" s="100">
        <v>46157</v>
      </c>
      <c r="AA891" s="101"/>
      <c r="AB891" s="101"/>
      <c r="AC891" s="101"/>
      <c r="AD891" s="101"/>
      <c r="AE891" s="101"/>
      <c r="AF891" s="101"/>
      <c r="AG891" s="101"/>
      <c r="AH891" s="101"/>
      <c r="AI891" s="102" t="s">
        <v>40</v>
      </c>
      <c r="AJ891" s="102" t="s">
        <v>40</v>
      </c>
      <c r="AK891" s="102" t="s">
        <v>40</v>
      </c>
      <c r="AL891" s="102" t="s">
        <v>40</v>
      </c>
      <c r="AM891" s="101"/>
      <c r="AN891" s="102" t="s">
        <v>40</v>
      </c>
      <c r="AO891" s="102" t="s">
        <v>40</v>
      </c>
      <c r="AP891" s="102" t="s">
        <v>40</v>
      </c>
      <c r="AQ891" s="102" t="s">
        <v>40</v>
      </c>
      <c r="AR891" s="101"/>
    </row>
    <row r="892" spans="1:44">
      <c r="A892" t="str">
        <f>VLOOKUP(Q892,'Rotas x Madrugada'!A:C,2,0)</f>
        <v>O</v>
      </c>
      <c r="B892" t="str">
        <f>VLOOKUP(Q892,'Rotas x Madrugada'!A:C,3,0)</f>
        <v>Não</v>
      </c>
      <c r="D892" s="19">
        <f t="shared" si="26"/>
        <v>46159</v>
      </c>
      <c r="E892" s="19">
        <f>IF(A892="RETIRA",Z892,VLOOKUP(Q892,'Rotas x Madrugada'!A:D,4,0))</f>
        <v>46147</v>
      </c>
      <c r="F892" s="19">
        <f>IF(A892="RETIRA",Z892,Z892+2)</f>
        <v>46159</v>
      </c>
      <c r="G892" s="19" t="str">
        <f>CONCATENATE(U892,"-",V892)</f>
        <v>INC08-PCB</v>
      </c>
      <c r="H892" s="19" t="str">
        <f t="shared" ca="1" si="27"/>
        <v>URGENTE</v>
      </c>
      <c r="I892" s="46">
        <f ca="1">Z892-$B$1</f>
        <v>0</v>
      </c>
      <c r="J892" s="46">
        <f>VLOOKUP(G892,'D. Produção'!A:B,2,)</f>
        <v>2</v>
      </c>
      <c r="K892" s="87">
        <v>335837</v>
      </c>
      <c r="L892" s="88" t="s">
        <v>80</v>
      </c>
      <c r="M892" s="87">
        <v>2</v>
      </c>
      <c r="N892" s="87">
        <v>5455414</v>
      </c>
      <c r="O892" s="88" t="s">
        <v>35</v>
      </c>
      <c r="P892" s="88" t="s">
        <v>355</v>
      </c>
      <c r="Q892" s="88" t="s">
        <v>136</v>
      </c>
      <c r="R892" s="89">
        <v>1.034</v>
      </c>
      <c r="S892" s="89">
        <v>20.68</v>
      </c>
      <c r="T892" s="87">
        <v>1</v>
      </c>
      <c r="U892" s="88" t="s">
        <v>63</v>
      </c>
      <c r="V892" s="88" t="s">
        <v>79</v>
      </c>
      <c r="W892" s="90">
        <v>550</v>
      </c>
      <c r="X892" s="90">
        <v>1880</v>
      </c>
      <c r="Y892" s="91">
        <v>46153.710809953707</v>
      </c>
      <c r="Z892" s="92">
        <v>46157</v>
      </c>
      <c r="AA892" s="93"/>
      <c r="AB892" s="93"/>
      <c r="AC892" s="93"/>
      <c r="AD892" s="93"/>
      <c r="AE892" s="93"/>
      <c r="AF892" s="93"/>
      <c r="AG892" s="93"/>
      <c r="AH892" s="93"/>
      <c r="AI892" s="94" t="s">
        <v>40</v>
      </c>
      <c r="AJ892" s="94" t="s">
        <v>40</v>
      </c>
      <c r="AK892" s="94" t="s">
        <v>40</v>
      </c>
      <c r="AL892" s="94" t="s">
        <v>40</v>
      </c>
      <c r="AM892" s="93"/>
      <c r="AN892" s="94" t="s">
        <v>40</v>
      </c>
      <c r="AO892" s="94" t="s">
        <v>40</v>
      </c>
      <c r="AP892" s="94" t="s">
        <v>40</v>
      </c>
      <c r="AQ892" s="94" t="s">
        <v>40</v>
      </c>
      <c r="AR892" s="93"/>
    </row>
    <row r="893" spans="1:44">
      <c r="A893" t="str">
        <f>VLOOKUP(Q893,'Rotas x Madrugada'!A:C,2,0)</f>
        <v>O</v>
      </c>
      <c r="B893" t="str">
        <f>VLOOKUP(Q893,'Rotas x Madrugada'!A:C,3,0)</f>
        <v>Não</v>
      </c>
      <c r="D893" s="19">
        <f t="shared" si="26"/>
        <v>46159</v>
      </c>
      <c r="E893" s="19">
        <f>IF(A893="RETIRA",Z893,VLOOKUP(Q893,'Rotas x Madrugada'!A:D,4,0))</f>
        <v>46147</v>
      </c>
      <c r="F893" s="19">
        <f>IF(A893="RETIRA",Z893,Z893+2)</f>
        <v>46159</v>
      </c>
      <c r="G893" s="19" t="str">
        <f>CONCATENATE(U893,"-",V893)</f>
        <v>INC08-FB</v>
      </c>
      <c r="H893" s="19" t="str">
        <f t="shared" ca="1" si="27"/>
        <v>URGENTE</v>
      </c>
      <c r="I893" s="46">
        <f ca="1">Z893-$B$1</f>
        <v>0</v>
      </c>
      <c r="J893" s="46">
        <f>VLOOKUP(G893,'D. Produção'!A:B,2,)</f>
        <v>2</v>
      </c>
      <c r="K893" s="95">
        <v>335837</v>
      </c>
      <c r="L893" s="96" t="s">
        <v>81</v>
      </c>
      <c r="M893" s="95">
        <v>3</v>
      </c>
      <c r="N893" s="95">
        <v>5455415</v>
      </c>
      <c r="O893" s="96" t="s">
        <v>35</v>
      </c>
      <c r="P893" s="96" t="s">
        <v>355</v>
      </c>
      <c r="Q893" s="96" t="s">
        <v>136</v>
      </c>
      <c r="R893" s="97">
        <v>0.92249999999999999</v>
      </c>
      <c r="S893" s="97">
        <v>18.45</v>
      </c>
      <c r="T893" s="95">
        <v>1</v>
      </c>
      <c r="U893" s="96" t="s">
        <v>63</v>
      </c>
      <c r="V893" s="96" t="s">
        <v>64</v>
      </c>
      <c r="W893" s="98">
        <v>500</v>
      </c>
      <c r="X893" s="98">
        <v>1845</v>
      </c>
      <c r="Y893" s="99">
        <v>46153.710809953707</v>
      </c>
      <c r="Z893" s="100">
        <v>46157</v>
      </c>
      <c r="AA893" s="101"/>
      <c r="AB893" s="101"/>
      <c r="AC893" s="101"/>
      <c r="AD893" s="101"/>
      <c r="AE893" s="102" t="s">
        <v>40</v>
      </c>
      <c r="AF893" s="102" t="s">
        <v>40</v>
      </c>
      <c r="AG893" s="102" t="s">
        <v>40</v>
      </c>
      <c r="AH893" s="102" t="s">
        <v>40</v>
      </c>
      <c r="AI893" s="102" t="s">
        <v>40</v>
      </c>
      <c r="AJ893" s="102" t="s">
        <v>40</v>
      </c>
      <c r="AK893" s="102" t="s">
        <v>40</v>
      </c>
      <c r="AL893" s="102" t="s">
        <v>40</v>
      </c>
      <c r="AM893" s="101"/>
      <c r="AN893" s="102" t="s">
        <v>40</v>
      </c>
      <c r="AO893" s="102" t="s">
        <v>40</v>
      </c>
      <c r="AP893" s="102" t="s">
        <v>40</v>
      </c>
      <c r="AQ893" s="102" t="s">
        <v>40</v>
      </c>
      <c r="AR893" s="101"/>
    </row>
    <row r="894" spans="1:44">
      <c r="A894" t="str">
        <f>VLOOKUP(Q894,'Rotas x Madrugada'!A:C,2,0)</f>
        <v>O</v>
      </c>
      <c r="B894" t="str">
        <f>VLOOKUP(Q894,'Rotas x Madrugada'!A:C,3,0)</f>
        <v>Não</v>
      </c>
      <c r="D894" s="19">
        <f t="shared" si="26"/>
        <v>46159</v>
      </c>
      <c r="E894" s="19">
        <f>IF(A894="RETIRA",Z894,VLOOKUP(Q894,'Rotas x Madrugada'!A:D,4,0))</f>
        <v>46147</v>
      </c>
      <c r="F894" s="19">
        <f>IF(A894="RETIRA",Z894,Z894+2)</f>
        <v>46159</v>
      </c>
      <c r="G894" s="19" t="str">
        <f>CONCATENATE(U894,"-",V894)</f>
        <v>INC08-FB</v>
      </c>
      <c r="H894" s="19" t="str">
        <f t="shared" ca="1" si="27"/>
        <v>URGENTE</v>
      </c>
      <c r="I894" s="46">
        <f ca="1">Z894-$B$1</f>
        <v>0</v>
      </c>
      <c r="J894" s="46">
        <f>VLOOKUP(G894,'D. Produção'!A:B,2,)</f>
        <v>2</v>
      </c>
      <c r="K894" s="87">
        <v>335837</v>
      </c>
      <c r="L894" s="88" t="s">
        <v>82</v>
      </c>
      <c r="M894" s="87">
        <v>4</v>
      </c>
      <c r="N894" s="87">
        <v>5455416</v>
      </c>
      <c r="O894" s="88" t="s">
        <v>35</v>
      </c>
      <c r="P894" s="88" t="s">
        <v>355</v>
      </c>
      <c r="Q894" s="88" t="s">
        <v>136</v>
      </c>
      <c r="R894" s="89">
        <v>0.92249999999999999</v>
      </c>
      <c r="S894" s="89">
        <v>18.45</v>
      </c>
      <c r="T894" s="87">
        <v>1</v>
      </c>
      <c r="U894" s="88" t="s">
        <v>63</v>
      </c>
      <c r="V894" s="88" t="s">
        <v>64</v>
      </c>
      <c r="W894" s="90">
        <v>500</v>
      </c>
      <c r="X894" s="90">
        <v>1845</v>
      </c>
      <c r="Y894" s="91">
        <v>46153.710809953707</v>
      </c>
      <c r="Z894" s="92">
        <v>46157</v>
      </c>
      <c r="AA894" s="93"/>
      <c r="AB894" s="93"/>
      <c r="AC894" s="93"/>
      <c r="AD894" s="93"/>
      <c r="AE894" s="94" t="s">
        <v>40</v>
      </c>
      <c r="AF894" s="94" t="s">
        <v>40</v>
      </c>
      <c r="AG894" s="94" t="s">
        <v>40</v>
      </c>
      <c r="AH894" s="94" t="s">
        <v>40</v>
      </c>
      <c r="AI894" s="94" t="s">
        <v>40</v>
      </c>
      <c r="AJ894" s="94" t="s">
        <v>40</v>
      </c>
      <c r="AK894" s="94" t="s">
        <v>40</v>
      </c>
      <c r="AL894" s="94" t="s">
        <v>40</v>
      </c>
      <c r="AM894" s="93"/>
      <c r="AN894" s="94" t="s">
        <v>40</v>
      </c>
      <c r="AO894" s="94" t="s">
        <v>40</v>
      </c>
      <c r="AP894" s="94" t="s">
        <v>40</v>
      </c>
      <c r="AQ894" s="94" t="s">
        <v>40</v>
      </c>
      <c r="AR894" s="93"/>
    </row>
    <row r="895" spans="1:44">
      <c r="A895" t="str">
        <f>VLOOKUP(Q895,'Rotas x Madrugada'!A:C,2,0)</f>
        <v>O</v>
      </c>
      <c r="B895" t="str">
        <f>VLOOKUP(Q895,'Rotas x Madrugada'!A:C,3,0)</f>
        <v>Não</v>
      </c>
      <c r="D895" s="19">
        <f t="shared" si="26"/>
        <v>46159</v>
      </c>
      <c r="E895" s="19">
        <f>IF(A895="RETIRA",Z895,VLOOKUP(Q895,'Rotas x Madrugada'!A:D,4,0))</f>
        <v>46147</v>
      </c>
      <c r="F895" s="19">
        <f>IF(A895="RETIRA",Z895,Z895+2)</f>
        <v>46159</v>
      </c>
      <c r="G895" s="19" t="str">
        <f>CONCATENATE(U895,"-",V895)</f>
        <v>INC08-PCB</v>
      </c>
      <c r="H895" s="19" t="str">
        <f t="shared" ca="1" si="27"/>
        <v>URGENTE</v>
      </c>
      <c r="I895" s="46">
        <f ca="1">Z895-$B$1</f>
        <v>0</v>
      </c>
      <c r="J895" s="46">
        <f>VLOOKUP(G895,'D. Produção'!A:B,2,)</f>
        <v>2</v>
      </c>
      <c r="K895" s="95">
        <v>335839</v>
      </c>
      <c r="L895" s="96" t="s">
        <v>78</v>
      </c>
      <c r="M895" s="95">
        <v>1</v>
      </c>
      <c r="N895" s="95">
        <v>5455423</v>
      </c>
      <c r="O895" s="96" t="s">
        <v>35</v>
      </c>
      <c r="P895" s="96" t="s">
        <v>355</v>
      </c>
      <c r="Q895" s="96" t="s">
        <v>136</v>
      </c>
      <c r="R895" s="97">
        <v>1.222</v>
      </c>
      <c r="S895" s="97">
        <v>24.44</v>
      </c>
      <c r="T895" s="95">
        <v>1</v>
      </c>
      <c r="U895" s="96" t="s">
        <v>63</v>
      </c>
      <c r="V895" s="96" t="s">
        <v>79</v>
      </c>
      <c r="W895" s="98">
        <v>650</v>
      </c>
      <c r="X895" s="98">
        <v>1880</v>
      </c>
      <c r="Y895" s="99">
        <v>46153.710812847225</v>
      </c>
      <c r="Z895" s="100">
        <v>46157</v>
      </c>
      <c r="AA895" s="101"/>
      <c r="AB895" s="101"/>
      <c r="AC895" s="101"/>
      <c r="AD895" s="101"/>
      <c r="AE895" s="101"/>
      <c r="AF895" s="101"/>
      <c r="AG895" s="101"/>
      <c r="AH895" s="101"/>
      <c r="AI895" s="102" t="s">
        <v>40</v>
      </c>
      <c r="AJ895" s="102" t="s">
        <v>40</v>
      </c>
      <c r="AK895" s="102" t="s">
        <v>40</v>
      </c>
      <c r="AL895" s="102" t="s">
        <v>40</v>
      </c>
      <c r="AM895" s="101"/>
      <c r="AN895" s="102" t="s">
        <v>40</v>
      </c>
      <c r="AO895" s="102" t="s">
        <v>40</v>
      </c>
      <c r="AP895" s="102" t="s">
        <v>40</v>
      </c>
      <c r="AQ895" s="102" t="s">
        <v>40</v>
      </c>
      <c r="AR895" s="101"/>
    </row>
    <row r="896" spans="1:44">
      <c r="A896" t="str">
        <f>VLOOKUP(Q896,'Rotas x Madrugada'!A:C,2,0)</f>
        <v>O</v>
      </c>
      <c r="B896" t="str">
        <f>VLOOKUP(Q896,'Rotas x Madrugada'!A:C,3,0)</f>
        <v>Não</v>
      </c>
      <c r="D896" s="19">
        <f t="shared" si="26"/>
        <v>46159</v>
      </c>
      <c r="E896" s="19">
        <f>IF(A896="RETIRA",Z896,VLOOKUP(Q896,'Rotas x Madrugada'!A:D,4,0))</f>
        <v>46147</v>
      </c>
      <c r="F896" s="19">
        <f>IF(A896="RETIRA",Z896,Z896+2)</f>
        <v>46159</v>
      </c>
      <c r="G896" s="19" t="str">
        <f>CONCATENATE(U896,"-",V896)</f>
        <v>INC08-FB</v>
      </c>
      <c r="H896" s="19" t="str">
        <f t="shared" ca="1" si="27"/>
        <v>URGENTE</v>
      </c>
      <c r="I896" s="46">
        <f ca="1">Z896-$B$1</f>
        <v>0</v>
      </c>
      <c r="J896" s="46">
        <f>VLOOKUP(G896,'D. Produção'!A:B,2,)</f>
        <v>2</v>
      </c>
      <c r="K896" s="87">
        <v>335839</v>
      </c>
      <c r="L896" s="88" t="s">
        <v>80</v>
      </c>
      <c r="M896" s="87">
        <v>2</v>
      </c>
      <c r="N896" s="87">
        <v>5455424</v>
      </c>
      <c r="O896" s="88" t="s">
        <v>35</v>
      </c>
      <c r="P896" s="88" t="s">
        <v>355</v>
      </c>
      <c r="Q896" s="88" t="s">
        <v>136</v>
      </c>
      <c r="R896" s="89">
        <v>1.1992</v>
      </c>
      <c r="S896" s="89">
        <v>23.984999999999999</v>
      </c>
      <c r="T896" s="87">
        <v>1</v>
      </c>
      <c r="U896" s="88" t="s">
        <v>63</v>
      </c>
      <c r="V896" s="88" t="s">
        <v>64</v>
      </c>
      <c r="W896" s="90">
        <v>650</v>
      </c>
      <c r="X896" s="90">
        <v>1845</v>
      </c>
      <c r="Y896" s="91">
        <v>46153.710812847225</v>
      </c>
      <c r="Z896" s="92">
        <v>46157</v>
      </c>
      <c r="AA896" s="93"/>
      <c r="AB896" s="93"/>
      <c r="AC896" s="93"/>
      <c r="AD896" s="93"/>
      <c r="AE896" s="94" t="s">
        <v>40</v>
      </c>
      <c r="AF896" s="94" t="s">
        <v>40</v>
      </c>
      <c r="AG896" s="94" t="s">
        <v>40</v>
      </c>
      <c r="AH896" s="94" t="s">
        <v>40</v>
      </c>
      <c r="AI896" s="94" t="s">
        <v>40</v>
      </c>
      <c r="AJ896" s="94" t="s">
        <v>40</v>
      </c>
      <c r="AK896" s="94" t="s">
        <v>40</v>
      </c>
      <c r="AL896" s="94" t="s">
        <v>40</v>
      </c>
      <c r="AM896" s="93"/>
      <c r="AN896" s="94" t="s">
        <v>40</v>
      </c>
      <c r="AO896" s="94" t="s">
        <v>40</v>
      </c>
      <c r="AP896" s="94" t="s">
        <v>40</v>
      </c>
      <c r="AQ896" s="94" t="s">
        <v>40</v>
      </c>
      <c r="AR896" s="93"/>
    </row>
    <row r="897" spans="1:44">
      <c r="A897" t="str">
        <f>VLOOKUP(Q897,'Rotas x Madrugada'!A:C,2,0)</f>
        <v>H</v>
      </c>
      <c r="B897" t="str">
        <f>VLOOKUP(Q897,'Rotas x Madrugada'!A:C,3,0)</f>
        <v>Sim</v>
      </c>
      <c r="D897" s="19">
        <f t="shared" si="26"/>
        <v>46159</v>
      </c>
      <c r="E897" s="19">
        <f>IF(A897="RETIRA",Z897,VLOOKUP(Q897,'Rotas x Madrugada'!A:D,4,0))</f>
        <v>46149</v>
      </c>
      <c r="F897" s="19">
        <f>IF(A897="RETIRA",Z897,Z897+2)</f>
        <v>46159</v>
      </c>
      <c r="G897" s="19" t="str">
        <f>CONCATENATE(U897,"-",V897)</f>
        <v>INC08-TF</v>
      </c>
      <c r="H897" s="19" t="str">
        <f t="shared" ca="1" si="27"/>
        <v>URGENTE</v>
      </c>
      <c r="I897" s="46">
        <f ca="1">Z897-$B$1</f>
        <v>0</v>
      </c>
      <c r="J897" s="46">
        <f>VLOOKUP(G897,'D. Produção'!A:B,2,)</f>
        <v>2</v>
      </c>
      <c r="K897" s="95">
        <v>335844</v>
      </c>
      <c r="L897" s="96" t="s">
        <v>61</v>
      </c>
      <c r="M897" s="95">
        <v>1</v>
      </c>
      <c r="N897" s="95">
        <v>5455471</v>
      </c>
      <c r="O897" s="96" t="s">
        <v>35</v>
      </c>
      <c r="P897" s="96" t="s">
        <v>118</v>
      </c>
      <c r="Q897" s="96" t="s">
        <v>119</v>
      </c>
      <c r="R897" s="97">
        <v>0.45590000000000003</v>
      </c>
      <c r="S897" s="97">
        <v>9.1180000000000003</v>
      </c>
      <c r="T897" s="95">
        <v>1</v>
      </c>
      <c r="U897" s="96" t="s">
        <v>63</v>
      </c>
      <c r="V897" s="96" t="s">
        <v>96</v>
      </c>
      <c r="W897" s="98">
        <v>470</v>
      </c>
      <c r="X897" s="98">
        <v>970</v>
      </c>
      <c r="Y897" s="99">
        <v>46154.437372453707</v>
      </c>
      <c r="Z897" s="100">
        <v>46157</v>
      </c>
      <c r="AA897" s="101"/>
      <c r="AB897" s="101"/>
      <c r="AC897" s="101"/>
      <c r="AD897" s="101"/>
      <c r="AE897" s="102" t="s">
        <v>40</v>
      </c>
      <c r="AF897" s="102" t="s">
        <v>40</v>
      </c>
      <c r="AG897" s="102" t="s">
        <v>40</v>
      </c>
      <c r="AH897" s="102" t="s">
        <v>40</v>
      </c>
      <c r="AI897" s="102" t="s">
        <v>40</v>
      </c>
      <c r="AJ897" s="102" t="s">
        <v>40</v>
      </c>
      <c r="AK897" s="102" t="s">
        <v>40</v>
      </c>
      <c r="AL897" s="101"/>
      <c r="AM897" s="101"/>
      <c r="AN897" s="102" t="s">
        <v>40</v>
      </c>
      <c r="AO897" s="102" t="s">
        <v>40</v>
      </c>
      <c r="AP897" s="102" t="s">
        <v>40</v>
      </c>
      <c r="AQ897" s="102" t="s">
        <v>40</v>
      </c>
      <c r="AR897" s="101"/>
    </row>
    <row r="898" spans="1:44">
      <c r="A898" t="str">
        <f>VLOOKUP(Q898,'Rotas x Madrugada'!A:C,2,0)</f>
        <v>H</v>
      </c>
      <c r="B898" t="str">
        <f>VLOOKUP(Q898,'Rotas x Madrugada'!A:C,3,0)</f>
        <v>Sim</v>
      </c>
      <c r="D898" s="19">
        <f t="shared" si="26"/>
        <v>46159</v>
      </c>
      <c r="E898" s="19">
        <f>IF(A898="RETIRA",Z898,VLOOKUP(Q898,'Rotas x Madrugada'!A:D,4,0))</f>
        <v>46149</v>
      </c>
      <c r="F898" s="19">
        <f>IF(A898="RETIRA",Z898,Z898+2)</f>
        <v>46159</v>
      </c>
      <c r="G898" s="19" t="str">
        <f>CONCATENATE(U898,"-",V898)</f>
        <v>INC08-TF</v>
      </c>
      <c r="H898" s="19" t="str">
        <f t="shared" ca="1" si="27"/>
        <v>URGENTE</v>
      </c>
      <c r="I898" s="46">
        <f ca="1">Z898-$B$1</f>
        <v>0</v>
      </c>
      <c r="J898" s="46">
        <f>VLOOKUP(G898,'D. Produção'!A:B,2,)</f>
        <v>2</v>
      </c>
      <c r="K898" s="87">
        <v>335844</v>
      </c>
      <c r="L898" s="88" t="s">
        <v>143</v>
      </c>
      <c r="M898" s="87">
        <v>3</v>
      </c>
      <c r="N898" s="87">
        <v>5455473</v>
      </c>
      <c r="O898" s="88" t="s">
        <v>35</v>
      </c>
      <c r="P898" s="88" t="s">
        <v>118</v>
      </c>
      <c r="Q898" s="88" t="s">
        <v>119</v>
      </c>
      <c r="R898" s="89">
        <v>0.84709999999999996</v>
      </c>
      <c r="S898" s="89">
        <v>16.942</v>
      </c>
      <c r="T898" s="87">
        <v>1</v>
      </c>
      <c r="U898" s="88" t="s">
        <v>63</v>
      </c>
      <c r="V898" s="88" t="s">
        <v>96</v>
      </c>
      <c r="W898" s="90">
        <v>1970</v>
      </c>
      <c r="X898" s="90">
        <v>430</v>
      </c>
      <c r="Y898" s="91">
        <v>46154.437372453707</v>
      </c>
      <c r="Z898" s="92">
        <v>46157</v>
      </c>
      <c r="AA898" s="93"/>
      <c r="AB898" s="93"/>
      <c r="AC898" s="93"/>
      <c r="AD898" s="93"/>
      <c r="AE898" s="94" t="s">
        <v>40</v>
      </c>
      <c r="AF898" s="94" t="s">
        <v>40</v>
      </c>
      <c r="AG898" s="94" t="s">
        <v>40</v>
      </c>
      <c r="AH898" s="94" t="s">
        <v>40</v>
      </c>
      <c r="AI898" s="94" t="s">
        <v>40</v>
      </c>
      <c r="AJ898" s="94" t="s">
        <v>40</v>
      </c>
      <c r="AK898" s="94" t="s">
        <v>40</v>
      </c>
      <c r="AL898" s="93"/>
      <c r="AM898" s="93"/>
      <c r="AN898" s="94" t="s">
        <v>40</v>
      </c>
      <c r="AO898" s="94" t="s">
        <v>40</v>
      </c>
      <c r="AP898" s="94" t="s">
        <v>40</v>
      </c>
      <c r="AQ898" s="94" t="s">
        <v>40</v>
      </c>
      <c r="AR898" s="93"/>
    </row>
    <row r="899" spans="1:44">
      <c r="A899" t="str">
        <f>VLOOKUP(Q899,'Rotas x Madrugada'!A:C,2,0)</f>
        <v>H</v>
      </c>
      <c r="B899" t="str">
        <f>VLOOKUP(Q899,'Rotas x Madrugada'!A:C,3,0)</f>
        <v>Sim</v>
      </c>
      <c r="D899" s="19">
        <f t="shared" si="26"/>
        <v>46159</v>
      </c>
      <c r="E899" s="19">
        <f>IF(A899="RETIRA",Z899,VLOOKUP(Q899,'Rotas x Madrugada'!A:D,4,0))</f>
        <v>46149</v>
      </c>
      <c r="F899" s="19">
        <f>IF(A899="RETIRA",Z899,Z899+2)</f>
        <v>46159</v>
      </c>
      <c r="G899" s="19" t="str">
        <f>CONCATENATE(U899,"-",V899)</f>
        <v>INC08-TF</v>
      </c>
      <c r="H899" s="19" t="str">
        <f t="shared" ca="1" si="27"/>
        <v>URGENTE</v>
      </c>
      <c r="I899" s="46">
        <f ca="1">Z899-$B$1</f>
        <v>0</v>
      </c>
      <c r="J899" s="46">
        <f>VLOOKUP(G899,'D. Produção'!A:B,2,)</f>
        <v>2</v>
      </c>
      <c r="K899" s="95">
        <v>335844</v>
      </c>
      <c r="L899" s="96" t="s">
        <v>82</v>
      </c>
      <c r="M899" s="95">
        <v>4</v>
      </c>
      <c r="N899" s="95">
        <v>5455474</v>
      </c>
      <c r="O899" s="96" t="s">
        <v>35</v>
      </c>
      <c r="P899" s="96" t="s">
        <v>118</v>
      </c>
      <c r="Q899" s="96" t="s">
        <v>119</v>
      </c>
      <c r="R899" s="97">
        <v>0.47960000000000003</v>
      </c>
      <c r="S899" s="97">
        <v>9.5914999999999999</v>
      </c>
      <c r="T899" s="95">
        <v>1</v>
      </c>
      <c r="U899" s="96" t="s">
        <v>63</v>
      </c>
      <c r="V899" s="96" t="s">
        <v>96</v>
      </c>
      <c r="W899" s="98">
        <v>667</v>
      </c>
      <c r="X899" s="98">
        <v>719</v>
      </c>
      <c r="Y899" s="99">
        <v>46154.437372453707</v>
      </c>
      <c r="Z899" s="100">
        <v>46157</v>
      </c>
      <c r="AA899" s="101"/>
      <c r="AB899" s="101"/>
      <c r="AC899" s="101"/>
      <c r="AD899" s="101"/>
      <c r="AE899" s="102" t="s">
        <v>40</v>
      </c>
      <c r="AF899" s="102" t="s">
        <v>40</v>
      </c>
      <c r="AG899" s="102" t="s">
        <v>40</v>
      </c>
      <c r="AH899" s="102" t="s">
        <v>40</v>
      </c>
      <c r="AI899" s="102" t="s">
        <v>40</v>
      </c>
      <c r="AJ899" s="102" t="s">
        <v>40</v>
      </c>
      <c r="AK899" s="102" t="s">
        <v>40</v>
      </c>
      <c r="AL899" s="101"/>
      <c r="AM899" s="101"/>
      <c r="AN899" s="102" t="s">
        <v>40</v>
      </c>
      <c r="AO899" s="102" t="s">
        <v>40</v>
      </c>
      <c r="AP899" s="102" t="s">
        <v>40</v>
      </c>
      <c r="AQ899" s="102" t="s">
        <v>40</v>
      </c>
      <c r="AR899" s="101"/>
    </row>
    <row r="900" spans="1:44">
      <c r="A900" t="str">
        <f>VLOOKUP(Q900,'Rotas x Madrugada'!A:C,2,0)</f>
        <v>H</v>
      </c>
      <c r="B900" t="str">
        <f>VLOOKUP(Q900,'Rotas x Madrugada'!A:C,3,0)</f>
        <v>Sim</v>
      </c>
      <c r="D900" s="19">
        <f t="shared" ref="D900:D963" si="28">IF(E900&gt;F900,E900,F900)</f>
        <v>46159</v>
      </c>
      <c r="E900" s="19">
        <f>IF(A900="RETIRA",Z900,VLOOKUP(Q900,'Rotas x Madrugada'!A:D,4,0))</f>
        <v>46149</v>
      </c>
      <c r="F900" s="19">
        <f>IF(A900="RETIRA",Z900,Z900+2)</f>
        <v>46159</v>
      </c>
      <c r="G900" s="19" t="str">
        <f>CONCATENATE(U900,"-",V900)</f>
        <v>INC08-TF</v>
      </c>
      <c r="H900" s="19" t="str">
        <f t="shared" ca="1" si="27"/>
        <v>URGENTE</v>
      </c>
      <c r="I900" s="46">
        <f ca="1">Z900-$B$1</f>
        <v>0</v>
      </c>
      <c r="J900" s="46">
        <f>VLOOKUP(G900,'D. Produção'!A:B,2,)</f>
        <v>2</v>
      </c>
      <c r="K900" s="87">
        <v>335844</v>
      </c>
      <c r="L900" s="88" t="s">
        <v>83</v>
      </c>
      <c r="M900" s="87">
        <v>5</v>
      </c>
      <c r="N900" s="87">
        <v>5455475</v>
      </c>
      <c r="O900" s="88" t="s">
        <v>35</v>
      </c>
      <c r="P900" s="88" t="s">
        <v>118</v>
      </c>
      <c r="Q900" s="88" t="s">
        <v>119</v>
      </c>
      <c r="R900" s="89">
        <v>0.47960000000000003</v>
      </c>
      <c r="S900" s="89">
        <v>9.5914999999999999</v>
      </c>
      <c r="T900" s="87">
        <v>1</v>
      </c>
      <c r="U900" s="88" t="s">
        <v>63</v>
      </c>
      <c r="V900" s="88" t="s">
        <v>96</v>
      </c>
      <c r="W900" s="90">
        <v>667</v>
      </c>
      <c r="X900" s="90">
        <v>719</v>
      </c>
      <c r="Y900" s="91">
        <v>46154.437372453707</v>
      </c>
      <c r="Z900" s="92">
        <v>46157</v>
      </c>
      <c r="AA900" s="93"/>
      <c r="AB900" s="93"/>
      <c r="AC900" s="93"/>
      <c r="AD900" s="93"/>
      <c r="AE900" s="94" t="s">
        <v>40</v>
      </c>
      <c r="AF900" s="94" t="s">
        <v>40</v>
      </c>
      <c r="AG900" s="94" t="s">
        <v>40</v>
      </c>
      <c r="AH900" s="94" t="s">
        <v>40</v>
      </c>
      <c r="AI900" s="94" t="s">
        <v>40</v>
      </c>
      <c r="AJ900" s="94" t="s">
        <v>40</v>
      </c>
      <c r="AK900" s="94" t="s">
        <v>40</v>
      </c>
      <c r="AL900" s="93"/>
      <c r="AM900" s="93"/>
      <c r="AN900" s="94" t="s">
        <v>40</v>
      </c>
      <c r="AO900" s="94" t="s">
        <v>40</v>
      </c>
      <c r="AP900" s="94" t="s">
        <v>40</v>
      </c>
      <c r="AQ900" s="94" t="s">
        <v>40</v>
      </c>
      <c r="AR900" s="93"/>
    </row>
    <row r="901" spans="1:44">
      <c r="A901" t="str">
        <f>VLOOKUP(Q901,'Rotas x Madrugada'!A:C,2,0)</f>
        <v>H</v>
      </c>
      <c r="B901" t="str">
        <f>VLOOKUP(Q901,'Rotas x Madrugada'!A:C,3,0)</f>
        <v>Sim</v>
      </c>
      <c r="D901" s="19">
        <f t="shared" si="28"/>
        <v>46159</v>
      </c>
      <c r="E901" s="19">
        <f>IF(A901="RETIRA",Z901,VLOOKUP(Q901,'Rotas x Madrugada'!A:D,4,0))</f>
        <v>46149</v>
      </c>
      <c r="F901" s="19">
        <f>IF(A901="RETIRA",Z901,Z901+2)</f>
        <v>46159</v>
      </c>
      <c r="G901" s="19" t="str">
        <f>CONCATENATE(U901,"-",V901)</f>
        <v>INC08-TF</v>
      </c>
      <c r="H901" s="19" t="str">
        <f t="shared" ref="H901:H964" ca="1" si="29">IF(I901&lt;-10,"PROBLEMA",IF(I901&lt;J901,"URGENTE",IF(I901=J901,"PRODUZIR","OK")))</f>
        <v>URGENTE</v>
      </c>
      <c r="I901" s="46">
        <f ca="1">Z901-$B$1</f>
        <v>0</v>
      </c>
      <c r="J901" s="46">
        <f>VLOOKUP(G901,'D. Produção'!A:B,2,)</f>
        <v>2</v>
      </c>
      <c r="K901" s="95">
        <v>335844</v>
      </c>
      <c r="L901" s="96" t="s">
        <v>172</v>
      </c>
      <c r="M901" s="95">
        <v>6</v>
      </c>
      <c r="N901" s="95">
        <v>5455476</v>
      </c>
      <c r="O901" s="96" t="s">
        <v>35</v>
      </c>
      <c r="P901" s="96" t="s">
        <v>118</v>
      </c>
      <c r="Q901" s="96" t="s">
        <v>119</v>
      </c>
      <c r="R901" s="97">
        <v>0.25850000000000001</v>
      </c>
      <c r="S901" s="97">
        <v>5.1696</v>
      </c>
      <c r="T901" s="95">
        <v>1</v>
      </c>
      <c r="U901" s="96" t="s">
        <v>63</v>
      </c>
      <c r="V901" s="96" t="s">
        <v>96</v>
      </c>
      <c r="W901" s="98">
        <v>359</v>
      </c>
      <c r="X901" s="98">
        <v>720</v>
      </c>
      <c r="Y901" s="99">
        <v>46154.437372453707</v>
      </c>
      <c r="Z901" s="100">
        <v>46157</v>
      </c>
      <c r="AA901" s="101"/>
      <c r="AB901" s="101"/>
      <c r="AC901" s="101"/>
      <c r="AD901" s="101"/>
      <c r="AE901" s="102" t="s">
        <v>40</v>
      </c>
      <c r="AF901" s="102" t="s">
        <v>40</v>
      </c>
      <c r="AG901" s="102" t="s">
        <v>40</v>
      </c>
      <c r="AH901" s="102" t="s">
        <v>40</v>
      </c>
      <c r="AI901" s="102" t="s">
        <v>40</v>
      </c>
      <c r="AJ901" s="102" t="s">
        <v>40</v>
      </c>
      <c r="AK901" s="102" t="s">
        <v>40</v>
      </c>
      <c r="AL901" s="101"/>
      <c r="AM901" s="101"/>
      <c r="AN901" s="102" t="s">
        <v>40</v>
      </c>
      <c r="AO901" s="102" t="s">
        <v>40</v>
      </c>
      <c r="AP901" s="102" t="s">
        <v>40</v>
      </c>
      <c r="AQ901" s="102" t="s">
        <v>40</v>
      </c>
      <c r="AR901" s="101"/>
    </row>
    <row r="902" spans="1:44">
      <c r="A902" t="str">
        <f>VLOOKUP(Q902,'Rotas x Madrugada'!A:C,2,0)</f>
        <v>H</v>
      </c>
      <c r="B902" t="str">
        <f>VLOOKUP(Q902,'Rotas x Madrugada'!A:C,3,0)</f>
        <v>Sim</v>
      </c>
      <c r="D902" s="19">
        <f t="shared" si="28"/>
        <v>46159</v>
      </c>
      <c r="E902" s="19">
        <f>IF(A902="RETIRA",Z902,VLOOKUP(Q902,'Rotas x Madrugada'!A:D,4,0))</f>
        <v>46149</v>
      </c>
      <c r="F902" s="19">
        <f>IF(A902="RETIRA",Z902,Z902+2)</f>
        <v>46159</v>
      </c>
      <c r="G902" s="19" t="str">
        <f>CONCATENATE(U902,"-",V902)</f>
        <v>INC08-TF</v>
      </c>
      <c r="H902" s="19" t="str">
        <f t="shared" ca="1" si="29"/>
        <v>URGENTE</v>
      </c>
      <c r="I902" s="46">
        <f ca="1">Z902-$B$1</f>
        <v>0</v>
      </c>
      <c r="J902" s="46">
        <f>VLOOKUP(G902,'D. Produção'!A:B,2,)</f>
        <v>2</v>
      </c>
      <c r="K902" s="87">
        <v>335844</v>
      </c>
      <c r="L902" s="88" t="s">
        <v>173</v>
      </c>
      <c r="M902" s="87">
        <v>7</v>
      </c>
      <c r="N902" s="87">
        <v>5455477</v>
      </c>
      <c r="O902" s="88" t="s">
        <v>35</v>
      </c>
      <c r="P902" s="88" t="s">
        <v>118</v>
      </c>
      <c r="Q902" s="88" t="s">
        <v>119</v>
      </c>
      <c r="R902" s="89">
        <v>0.25850000000000001</v>
      </c>
      <c r="S902" s="89">
        <v>5.1696</v>
      </c>
      <c r="T902" s="87">
        <v>1</v>
      </c>
      <c r="U902" s="88" t="s">
        <v>63</v>
      </c>
      <c r="V902" s="88" t="s">
        <v>96</v>
      </c>
      <c r="W902" s="90">
        <v>359</v>
      </c>
      <c r="X902" s="90">
        <v>720</v>
      </c>
      <c r="Y902" s="91">
        <v>46154.437372453707</v>
      </c>
      <c r="Z902" s="92">
        <v>46157</v>
      </c>
      <c r="AA902" s="93"/>
      <c r="AB902" s="93"/>
      <c r="AC902" s="93"/>
      <c r="AD902" s="93"/>
      <c r="AE902" s="94" t="s">
        <v>40</v>
      </c>
      <c r="AF902" s="94" t="s">
        <v>40</v>
      </c>
      <c r="AG902" s="94" t="s">
        <v>40</v>
      </c>
      <c r="AH902" s="94" t="s">
        <v>40</v>
      </c>
      <c r="AI902" s="94" t="s">
        <v>40</v>
      </c>
      <c r="AJ902" s="94" t="s">
        <v>40</v>
      </c>
      <c r="AK902" s="94" t="s">
        <v>40</v>
      </c>
      <c r="AL902" s="93"/>
      <c r="AM902" s="93"/>
      <c r="AN902" s="94" t="s">
        <v>40</v>
      </c>
      <c r="AO902" s="94" t="s">
        <v>40</v>
      </c>
      <c r="AP902" s="94" t="s">
        <v>40</v>
      </c>
      <c r="AQ902" s="94" t="s">
        <v>40</v>
      </c>
      <c r="AR902" s="93"/>
    </row>
    <row r="903" spans="1:44">
      <c r="A903" t="str">
        <f>VLOOKUP(Q903,'Rotas x Madrugada'!A:C,2,0)</f>
        <v>H</v>
      </c>
      <c r="B903" t="str">
        <f>VLOOKUP(Q903,'Rotas x Madrugada'!A:C,3,0)</f>
        <v>Sim</v>
      </c>
      <c r="D903" s="19">
        <f t="shared" si="28"/>
        <v>46159</v>
      </c>
      <c r="E903" s="19">
        <f>IF(A903="RETIRA",Z903,VLOOKUP(Q903,'Rotas x Madrugada'!A:D,4,0))</f>
        <v>46149</v>
      </c>
      <c r="F903" s="19">
        <f>IF(A903="RETIRA",Z903,Z903+2)</f>
        <v>46159</v>
      </c>
      <c r="G903" s="19" t="str">
        <f>CONCATENATE(U903,"-",V903)</f>
        <v>INC08-TF</v>
      </c>
      <c r="H903" s="19" t="str">
        <f t="shared" ca="1" si="29"/>
        <v>URGENTE</v>
      </c>
      <c r="I903" s="46">
        <f ca="1">Z903-$B$1</f>
        <v>0</v>
      </c>
      <c r="J903" s="46">
        <f>VLOOKUP(G903,'D. Produção'!A:B,2,)</f>
        <v>2</v>
      </c>
      <c r="K903" s="95">
        <v>335844</v>
      </c>
      <c r="L903" s="96" t="s">
        <v>224</v>
      </c>
      <c r="M903" s="95">
        <v>8</v>
      </c>
      <c r="N903" s="95">
        <v>5455478</v>
      </c>
      <c r="O903" s="96" t="s">
        <v>35</v>
      </c>
      <c r="P903" s="96" t="s">
        <v>118</v>
      </c>
      <c r="Q903" s="96" t="s">
        <v>119</v>
      </c>
      <c r="R903" s="97">
        <v>0.4602</v>
      </c>
      <c r="S903" s="97">
        <v>9.2040000000000006</v>
      </c>
      <c r="T903" s="95">
        <v>1</v>
      </c>
      <c r="U903" s="96" t="s">
        <v>63</v>
      </c>
      <c r="V903" s="96" t="s">
        <v>96</v>
      </c>
      <c r="W903" s="98">
        <v>650</v>
      </c>
      <c r="X903" s="98">
        <v>708</v>
      </c>
      <c r="Y903" s="99">
        <v>46154.437372453707</v>
      </c>
      <c r="Z903" s="100">
        <v>46157</v>
      </c>
      <c r="AA903" s="101"/>
      <c r="AB903" s="101"/>
      <c r="AC903" s="101"/>
      <c r="AD903" s="101"/>
      <c r="AE903" s="102" t="s">
        <v>40</v>
      </c>
      <c r="AF903" s="102" t="s">
        <v>40</v>
      </c>
      <c r="AG903" s="102" t="s">
        <v>40</v>
      </c>
      <c r="AH903" s="102" t="s">
        <v>40</v>
      </c>
      <c r="AI903" s="102" t="s">
        <v>40</v>
      </c>
      <c r="AJ903" s="102" t="s">
        <v>40</v>
      </c>
      <c r="AK903" s="102" t="s">
        <v>40</v>
      </c>
      <c r="AL903" s="101"/>
      <c r="AM903" s="101"/>
      <c r="AN903" s="102" t="s">
        <v>40</v>
      </c>
      <c r="AO903" s="102" t="s">
        <v>40</v>
      </c>
      <c r="AP903" s="102" t="s">
        <v>40</v>
      </c>
      <c r="AQ903" s="102" t="s">
        <v>40</v>
      </c>
      <c r="AR903" s="101"/>
    </row>
    <row r="904" spans="1:44">
      <c r="A904" t="str">
        <f>VLOOKUP(Q904,'Rotas x Madrugada'!A:C,2,0)</f>
        <v>H</v>
      </c>
      <c r="B904" t="str">
        <f>VLOOKUP(Q904,'Rotas x Madrugada'!A:C,3,0)</f>
        <v>Sim</v>
      </c>
      <c r="D904" s="19">
        <f t="shared" si="28"/>
        <v>46159</v>
      </c>
      <c r="E904" s="19">
        <f>IF(A904="RETIRA",Z904,VLOOKUP(Q904,'Rotas x Madrugada'!A:D,4,0))</f>
        <v>46149</v>
      </c>
      <c r="F904" s="19">
        <f>IF(A904="RETIRA",Z904,Z904+2)</f>
        <v>46159</v>
      </c>
      <c r="G904" s="19" t="str">
        <f>CONCATENATE(U904,"-",V904)</f>
        <v>INC08-TF</v>
      </c>
      <c r="H904" s="19" t="str">
        <f t="shared" ca="1" si="29"/>
        <v>URGENTE</v>
      </c>
      <c r="I904" s="46">
        <f ca="1">Z904-$B$1</f>
        <v>0</v>
      </c>
      <c r="J904" s="46">
        <f>VLOOKUP(G904,'D. Produção'!A:B,2,)</f>
        <v>2</v>
      </c>
      <c r="K904" s="87">
        <v>335844</v>
      </c>
      <c r="L904" s="88" t="s">
        <v>192</v>
      </c>
      <c r="M904" s="87">
        <v>9</v>
      </c>
      <c r="N904" s="87">
        <v>5455479</v>
      </c>
      <c r="O904" s="88" t="s">
        <v>35</v>
      </c>
      <c r="P904" s="88" t="s">
        <v>118</v>
      </c>
      <c r="Q904" s="88" t="s">
        <v>119</v>
      </c>
      <c r="R904" s="89">
        <v>0.4602</v>
      </c>
      <c r="S904" s="89">
        <v>9.2040000000000006</v>
      </c>
      <c r="T904" s="87">
        <v>1</v>
      </c>
      <c r="U904" s="88" t="s">
        <v>63</v>
      </c>
      <c r="V904" s="88" t="s">
        <v>96</v>
      </c>
      <c r="W904" s="90">
        <v>650</v>
      </c>
      <c r="X904" s="90">
        <v>708</v>
      </c>
      <c r="Y904" s="91">
        <v>46154.437372453707</v>
      </c>
      <c r="Z904" s="92">
        <v>46157</v>
      </c>
      <c r="AA904" s="93"/>
      <c r="AB904" s="93"/>
      <c r="AC904" s="93"/>
      <c r="AD904" s="93"/>
      <c r="AE904" s="94" t="s">
        <v>40</v>
      </c>
      <c r="AF904" s="94" t="s">
        <v>40</v>
      </c>
      <c r="AG904" s="94" t="s">
        <v>40</v>
      </c>
      <c r="AH904" s="94" t="s">
        <v>40</v>
      </c>
      <c r="AI904" s="94" t="s">
        <v>40</v>
      </c>
      <c r="AJ904" s="94" t="s">
        <v>40</v>
      </c>
      <c r="AK904" s="94" t="s">
        <v>40</v>
      </c>
      <c r="AL904" s="93"/>
      <c r="AM904" s="93"/>
      <c r="AN904" s="94" t="s">
        <v>40</v>
      </c>
      <c r="AO904" s="94" t="s">
        <v>40</v>
      </c>
      <c r="AP904" s="94" t="s">
        <v>40</v>
      </c>
      <c r="AQ904" s="94" t="s">
        <v>40</v>
      </c>
      <c r="AR904" s="93"/>
    </row>
    <row r="905" spans="1:44">
      <c r="A905" t="str">
        <f>VLOOKUP(Q905,'Rotas x Madrugada'!A:C,2,0)</f>
        <v>H</v>
      </c>
      <c r="B905" t="str">
        <f>VLOOKUP(Q905,'Rotas x Madrugada'!A:C,3,0)</f>
        <v>Sim</v>
      </c>
      <c r="D905" s="19">
        <f t="shared" si="28"/>
        <v>46159</v>
      </c>
      <c r="E905" s="19">
        <f>IF(A905="RETIRA",Z905,VLOOKUP(Q905,'Rotas x Madrugada'!A:D,4,0))</f>
        <v>46149</v>
      </c>
      <c r="F905" s="19">
        <f>IF(A905="RETIRA",Z905,Z905+2)</f>
        <v>46159</v>
      </c>
      <c r="G905" s="19" t="str">
        <f>CONCATENATE(U905,"-",V905)</f>
        <v>INC08-TF</v>
      </c>
      <c r="H905" s="19" t="str">
        <f t="shared" ca="1" si="29"/>
        <v>URGENTE</v>
      </c>
      <c r="I905" s="46">
        <f ca="1">Z905-$B$1</f>
        <v>0</v>
      </c>
      <c r="J905" s="46">
        <f>VLOOKUP(G905,'D. Produção'!A:B,2,)</f>
        <v>2</v>
      </c>
      <c r="K905" s="95">
        <v>335844</v>
      </c>
      <c r="L905" s="96" t="s">
        <v>247</v>
      </c>
      <c r="M905" s="95">
        <v>10</v>
      </c>
      <c r="N905" s="95">
        <v>5455480</v>
      </c>
      <c r="O905" s="96" t="s">
        <v>35</v>
      </c>
      <c r="P905" s="96" t="s">
        <v>118</v>
      </c>
      <c r="Q905" s="96" t="s">
        <v>119</v>
      </c>
      <c r="R905" s="97">
        <v>7.5200000000000003E-2</v>
      </c>
      <c r="S905" s="97">
        <v>1.5047999999999999</v>
      </c>
      <c r="T905" s="95">
        <v>1</v>
      </c>
      <c r="U905" s="96" t="s">
        <v>63</v>
      </c>
      <c r="V905" s="96" t="s">
        <v>96</v>
      </c>
      <c r="W905" s="98">
        <v>285</v>
      </c>
      <c r="X905" s="98">
        <v>264</v>
      </c>
      <c r="Y905" s="99">
        <v>46154.437372453707</v>
      </c>
      <c r="Z905" s="100">
        <v>46157</v>
      </c>
      <c r="AA905" s="101"/>
      <c r="AB905" s="101"/>
      <c r="AC905" s="101"/>
      <c r="AD905" s="101"/>
      <c r="AE905" s="102" t="s">
        <v>40</v>
      </c>
      <c r="AF905" s="102" t="s">
        <v>40</v>
      </c>
      <c r="AG905" s="102" t="s">
        <v>40</v>
      </c>
      <c r="AH905" s="102" t="s">
        <v>40</v>
      </c>
      <c r="AI905" s="102" t="s">
        <v>40</v>
      </c>
      <c r="AJ905" s="102" t="s">
        <v>40</v>
      </c>
      <c r="AK905" s="102" t="s">
        <v>40</v>
      </c>
      <c r="AL905" s="101"/>
      <c r="AM905" s="101"/>
      <c r="AN905" s="102" t="s">
        <v>40</v>
      </c>
      <c r="AO905" s="102" t="s">
        <v>40</v>
      </c>
      <c r="AP905" s="102" t="s">
        <v>40</v>
      </c>
      <c r="AQ905" s="102" t="s">
        <v>40</v>
      </c>
      <c r="AR905" s="101"/>
    </row>
    <row r="906" spans="1:44">
      <c r="A906" t="str">
        <f>VLOOKUP(Q906,'Rotas x Madrugada'!A:C,2,0)</f>
        <v>H</v>
      </c>
      <c r="B906" t="str">
        <f>VLOOKUP(Q906,'Rotas x Madrugada'!A:C,3,0)</f>
        <v>Sim</v>
      </c>
      <c r="D906" s="19">
        <f t="shared" si="28"/>
        <v>46159</v>
      </c>
      <c r="E906" s="19">
        <f>IF(A906="RETIRA",Z906,VLOOKUP(Q906,'Rotas x Madrugada'!A:D,4,0))</f>
        <v>46149</v>
      </c>
      <c r="F906" s="19">
        <f>IF(A906="RETIRA",Z906,Z906+2)</f>
        <v>46159</v>
      </c>
      <c r="G906" s="19" t="str">
        <f>CONCATENATE(U906,"-",V906)</f>
        <v>INC08-TF</v>
      </c>
      <c r="H906" s="19" t="str">
        <f t="shared" ca="1" si="29"/>
        <v>URGENTE</v>
      </c>
      <c r="I906" s="46">
        <f ca="1">Z906-$B$1</f>
        <v>0</v>
      </c>
      <c r="J906" s="46">
        <f>VLOOKUP(G906,'D. Produção'!A:B,2,)</f>
        <v>2</v>
      </c>
      <c r="K906" s="87">
        <v>335844</v>
      </c>
      <c r="L906" s="88" t="s">
        <v>498</v>
      </c>
      <c r="M906" s="87">
        <v>11</v>
      </c>
      <c r="N906" s="87">
        <v>5455481</v>
      </c>
      <c r="O906" s="88" t="s">
        <v>35</v>
      </c>
      <c r="P906" s="88" t="s">
        <v>118</v>
      </c>
      <c r="Q906" s="88" t="s">
        <v>119</v>
      </c>
      <c r="R906" s="89">
        <v>7.5200000000000003E-2</v>
      </c>
      <c r="S906" s="89">
        <v>1.5047999999999999</v>
      </c>
      <c r="T906" s="87">
        <v>1</v>
      </c>
      <c r="U906" s="88" t="s">
        <v>63</v>
      </c>
      <c r="V906" s="88" t="s">
        <v>96</v>
      </c>
      <c r="W906" s="90">
        <v>285</v>
      </c>
      <c r="X906" s="90">
        <v>264</v>
      </c>
      <c r="Y906" s="91">
        <v>46154.437372453707</v>
      </c>
      <c r="Z906" s="92">
        <v>46157</v>
      </c>
      <c r="AA906" s="93"/>
      <c r="AB906" s="93"/>
      <c r="AC906" s="93"/>
      <c r="AD906" s="93"/>
      <c r="AE906" s="94" t="s">
        <v>40</v>
      </c>
      <c r="AF906" s="94" t="s">
        <v>40</v>
      </c>
      <c r="AG906" s="94" t="s">
        <v>40</v>
      </c>
      <c r="AH906" s="94" t="s">
        <v>40</v>
      </c>
      <c r="AI906" s="94" t="s">
        <v>40</v>
      </c>
      <c r="AJ906" s="94" t="s">
        <v>40</v>
      </c>
      <c r="AK906" s="94" t="s">
        <v>40</v>
      </c>
      <c r="AL906" s="93"/>
      <c r="AM906" s="93"/>
      <c r="AN906" s="94" t="s">
        <v>40</v>
      </c>
      <c r="AO906" s="94" t="s">
        <v>40</v>
      </c>
      <c r="AP906" s="94" t="s">
        <v>40</v>
      </c>
      <c r="AQ906" s="94" t="s">
        <v>40</v>
      </c>
      <c r="AR906" s="93"/>
    </row>
    <row r="907" spans="1:44">
      <c r="A907" t="str">
        <f>VLOOKUP(Q907,'Rotas x Madrugada'!A:C,2,0)</f>
        <v>H</v>
      </c>
      <c r="B907" t="str">
        <f>VLOOKUP(Q907,'Rotas x Madrugada'!A:C,3,0)</f>
        <v>Sim</v>
      </c>
      <c r="D907" s="19">
        <f t="shared" si="28"/>
        <v>46159</v>
      </c>
      <c r="E907" s="19">
        <f>IF(A907="RETIRA",Z907,VLOOKUP(Q907,'Rotas x Madrugada'!A:D,4,0))</f>
        <v>46149</v>
      </c>
      <c r="F907" s="19">
        <f>IF(A907="RETIRA",Z907,Z907+2)</f>
        <v>46159</v>
      </c>
      <c r="G907" s="19" t="str">
        <f>CONCATENATE(U907,"-",V907)</f>
        <v>INC08-TF</v>
      </c>
      <c r="H907" s="19" t="str">
        <f t="shared" ca="1" si="29"/>
        <v>URGENTE</v>
      </c>
      <c r="I907" s="46">
        <f ca="1">Z907-$B$1</f>
        <v>0</v>
      </c>
      <c r="J907" s="46">
        <f>VLOOKUP(G907,'D. Produção'!A:B,2,)</f>
        <v>2</v>
      </c>
      <c r="K907" s="95">
        <v>335844</v>
      </c>
      <c r="L907" s="96" t="s">
        <v>576</v>
      </c>
      <c r="M907" s="95">
        <v>12</v>
      </c>
      <c r="N907" s="95">
        <v>5455482</v>
      </c>
      <c r="O907" s="96" t="s">
        <v>35</v>
      </c>
      <c r="P907" s="96" t="s">
        <v>118</v>
      </c>
      <c r="Q907" s="96" t="s">
        <v>119</v>
      </c>
      <c r="R907" s="97">
        <v>7.0999999999999994E-2</v>
      </c>
      <c r="S907" s="97">
        <v>1.4196</v>
      </c>
      <c r="T907" s="95">
        <v>1</v>
      </c>
      <c r="U907" s="96" t="s">
        <v>63</v>
      </c>
      <c r="V907" s="96" t="s">
        <v>96</v>
      </c>
      <c r="W907" s="98">
        <v>273</v>
      </c>
      <c r="X907" s="98">
        <v>260</v>
      </c>
      <c r="Y907" s="99">
        <v>46154.437372453707</v>
      </c>
      <c r="Z907" s="100">
        <v>46157</v>
      </c>
      <c r="AA907" s="101"/>
      <c r="AB907" s="101"/>
      <c r="AC907" s="101"/>
      <c r="AD907" s="101"/>
      <c r="AE907" s="102" t="s">
        <v>40</v>
      </c>
      <c r="AF907" s="102" t="s">
        <v>40</v>
      </c>
      <c r="AG907" s="102" t="s">
        <v>40</v>
      </c>
      <c r="AH907" s="102" t="s">
        <v>40</v>
      </c>
      <c r="AI907" s="102" t="s">
        <v>40</v>
      </c>
      <c r="AJ907" s="102" t="s">
        <v>40</v>
      </c>
      <c r="AK907" s="102" t="s">
        <v>40</v>
      </c>
      <c r="AL907" s="101"/>
      <c r="AM907" s="101"/>
      <c r="AN907" s="102" t="s">
        <v>40</v>
      </c>
      <c r="AO907" s="102" t="s">
        <v>40</v>
      </c>
      <c r="AP907" s="102" t="s">
        <v>40</v>
      </c>
      <c r="AQ907" s="102" t="s">
        <v>40</v>
      </c>
      <c r="AR907" s="101"/>
    </row>
    <row r="908" spans="1:44">
      <c r="A908" t="str">
        <f>VLOOKUP(Q908,'Rotas x Madrugada'!A:C,2,0)</f>
        <v>H</v>
      </c>
      <c r="B908" t="str">
        <f>VLOOKUP(Q908,'Rotas x Madrugada'!A:C,3,0)</f>
        <v>Sim</v>
      </c>
      <c r="D908" s="19">
        <f t="shared" si="28"/>
        <v>46159</v>
      </c>
      <c r="E908" s="19">
        <f>IF(A908="RETIRA",Z908,VLOOKUP(Q908,'Rotas x Madrugada'!A:D,4,0))</f>
        <v>46149</v>
      </c>
      <c r="F908" s="19">
        <f>IF(A908="RETIRA",Z908,Z908+2)</f>
        <v>46159</v>
      </c>
      <c r="G908" s="19" t="str">
        <f>CONCATENATE(U908,"-",V908)</f>
        <v>INC08-TF</v>
      </c>
      <c r="H908" s="19" t="str">
        <f t="shared" ca="1" si="29"/>
        <v>URGENTE</v>
      </c>
      <c r="I908" s="46">
        <f ca="1">Z908-$B$1</f>
        <v>0</v>
      </c>
      <c r="J908" s="46">
        <f>VLOOKUP(G908,'D. Produção'!A:B,2,)</f>
        <v>2</v>
      </c>
      <c r="K908" s="87">
        <v>335844</v>
      </c>
      <c r="L908" s="88" t="s">
        <v>577</v>
      </c>
      <c r="M908" s="87">
        <v>13</v>
      </c>
      <c r="N908" s="87">
        <v>5455483</v>
      </c>
      <c r="O908" s="88" t="s">
        <v>35</v>
      </c>
      <c r="P908" s="88" t="s">
        <v>118</v>
      </c>
      <c r="Q908" s="88" t="s">
        <v>119</v>
      </c>
      <c r="R908" s="89">
        <v>7.0999999999999994E-2</v>
      </c>
      <c r="S908" s="89">
        <v>1.4196</v>
      </c>
      <c r="T908" s="87">
        <v>1</v>
      </c>
      <c r="U908" s="88" t="s">
        <v>63</v>
      </c>
      <c r="V908" s="88" t="s">
        <v>96</v>
      </c>
      <c r="W908" s="90">
        <v>273</v>
      </c>
      <c r="X908" s="90">
        <v>260</v>
      </c>
      <c r="Y908" s="91">
        <v>46154.437372453707</v>
      </c>
      <c r="Z908" s="92">
        <v>46157</v>
      </c>
      <c r="AA908" s="93"/>
      <c r="AB908" s="93"/>
      <c r="AC908" s="93"/>
      <c r="AD908" s="93"/>
      <c r="AE908" s="94" t="s">
        <v>40</v>
      </c>
      <c r="AF908" s="94" t="s">
        <v>40</v>
      </c>
      <c r="AG908" s="94" t="s">
        <v>40</v>
      </c>
      <c r="AH908" s="94" t="s">
        <v>40</v>
      </c>
      <c r="AI908" s="94" t="s">
        <v>40</v>
      </c>
      <c r="AJ908" s="94" t="s">
        <v>40</v>
      </c>
      <c r="AK908" s="94" t="s">
        <v>40</v>
      </c>
      <c r="AL908" s="93"/>
      <c r="AM908" s="93"/>
      <c r="AN908" s="94" t="s">
        <v>40</v>
      </c>
      <c r="AO908" s="94" t="s">
        <v>40</v>
      </c>
      <c r="AP908" s="94" t="s">
        <v>40</v>
      </c>
      <c r="AQ908" s="94" t="s">
        <v>40</v>
      </c>
      <c r="AR908" s="93"/>
    </row>
    <row r="909" spans="1:44">
      <c r="A909" t="str">
        <f>VLOOKUP(Q909,'Rotas x Madrugada'!A:C,2,0)</f>
        <v>H</v>
      </c>
      <c r="B909" t="str">
        <f>VLOOKUP(Q909,'Rotas x Madrugada'!A:C,3,0)</f>
        <v>Sim</v>
      </c>
      <c r="D909" s="19">
        <f t="shared" si="28"/>
        <v>46159</v>
      </c>
      <c r="E909" s="19">
        <f>IF(A909="RETIRA",Z909,VLOOKUP(Q909,'Rotas x Madrugada'!A:D,4,0))</f>
        <v>46149</v>
      </c>
      <c r="F909" s="19">
        <f>IF(A909="RETIRA",Z909,Z909+2)</f>
        <v>46159</v>
      </c>
      <c r="G909" s="19" t="str">
        <f>CONCATENATE(U909,"-",V909)</f>
        <v>INC08-TE12</v>
      </c>
      <c r="H909" s="19" t="str">
        <f t="shared" ca="1" si="29"/>
        <v>URGENTE</v>
      </c>
      <c r="I909" s="46">
        <f ca="1">Z909-$B$1</f>
        <v>0</v>
      </c>
      <c r="J909" s="46">
        <f>VLOOKUP(G909,'D. Produção'!A:B,2,)</f>
        <v>2</v>
      </c>
      <c r="K909" s="95">
        <v>335876</v>
      </c>
      <c r="L909" s="96" t="s">
        <v>78</v>
      </c>
      <c r="M909" s="95">
        <v>1</v>
      </c>
      <c r="N909" s="95">
        <v>5455986</v>
      </c>
      <c r="O909" s="96" t="s">
        <v>35</v>
      </c>
      <c r="P909" s="96" t="s">
        <v>118</v>
      </c>
      <c r="Q909" s="96" t="s">
        <v>119</v>
      </c>
      <c r="R909" s="97">
        <v>0.9234</v>
      </c>
      <c r="S909" s="97">
        <v>18.468</v>
      </c>
      <c r="T909" s="95">
        <v>1</v>
      </c>
      <c r="U909" s="96" t="s">
        <v>63</v>
      </c>
      <c r="V909" s="96" t="s">
        <v>120</v>
      </c>
      <c r="W909" s="98">
        <v>486</v>
      </c>
      <c r="X909" s="98">
        <v>1900</v>
      </c>
      <c r="Y909" s="99">
        <v>46154.388138506947</v>
      </c>
      <c r="Z909" s="100">
        <v>46157</v>
      </c>
      <c r="AA909" s="101"/>
      <c r="AB909" s="101"/>
      <c r="AC909" s="101"/>
      <c r="AD909" s="101"/>
      <c r="AE909" s="101"/>
      <c r="AF909" s="101"/>
      <c r="AG909" s="101"/>
      <c r="AH909" s="101"/>
      <c r="AI909" s="102" t="s">
        <v>40</v>
      </c>
      <c r="AJ909" s="102" t="s">
        <v>40</v>
      </c>
      <c r="AK909" s="102" t="s">
        <v>40</v>
      </c>
      <c r="AL909" s="101"/>
      <c r="AM909" s="101"/>
      <c r="AN909" s="102" t="s">
        <v>40</v>
      </c>
      <c r="AO909" s="102" t="s">
        <v>40</v>
      </c>
      <c r="AP909" s="102" t="s">
        <v>40</v>
      </c>
      <c r="AQ909" s="102" t="s">
        <v>40</v>
      </c>
      <c r="AR909" s="101"/>
    </row>
    <row r="910" spans="1:44">
      <c r="A910" t="str">
        <f>VLOOKUP(Q910,'Rotas x Madrugada'!A:C,2,0)</f>
        <v>H</v>
      </c>
      <c r="B910" t="str">
        <f>VLOOKUP(Q910,'Rotas x Madrugada'!A:C,3,0)</f>
        <v>Sim</v>
      </c>
      <c r="D910" s="19">
        <f t="shared" si="28"/>
        <v>46159</v>
      </c>
      <c r="E910" s="19">
        <f>IF(A910="RETIRA",Z910,VLOOKUP(Q910,'Rotas x Madrugada'!A:D,4,0))</f>
        <v>46149</v>
      </c>
      <c r="F910" s="19">
        <f>IF(A910="RETIRA",Z910,Z910+2)</f>
        <v>46159</v>
      </c>
      <c r="G910" s="19" t="str">
        <f>CONCATENATE(U910,"-",V910)</f>
        <v>INC08-TE16</v>
      </c>
      <c r="H910" s="19" t="str">
        <f t="shared" ca="1" si="29"/>
        <v>URGENTE</v>
      </c>
      <c r="I910" s="46">
        <f ca="1">Z910-$B$1</f>
        <v>0</v>
      </c>
      <c r="J910" s="46">
        <f>VLOOKUP(G910,'D. Produção'!A:B,2,)</f>
        <v>2</v>
      </c>
      <c r="K910" s="87">
        <v>335876</v>
      </c>
      <c r="L910" s="88" t="s">
        <v>80</v>
      </c>
      <c r="M910" s="87">
        <v>2</v>
      </c>
      <c r="N910" s="87">
        <v>5455987</v>
      </c>
      <c r="O910" s="88" t="s">
        <v>35</v>
      </c>
      <c r="P910" s="88" t="s">
        <v>118</v>
      </c>
      <c r="Q910" s="88" t="s">
        <v>119</v>
      </c>
      <c r="R910" s="89">
        <v>0.9234</v>
      </c>
      <c r="S910" s="89">
        <v>18.468</v>
      </c>
      <c r="T910" s="87">
        <v>1</v>
      </c>
      <c r="U910" s="88" t="s">
        <v>63</v>
      </c>
      <c r="V910" s="88" t="s">
        <v>123</v>
      </c>
      <c r="W910" s="90">
        <v>486</v>
      </c>
      <c r="X910" s="90">
        <v>1900</v>
      </c>
      <c r="Y910" s="91">
        <v>46154.388138506947</v>
      </c>
      <c r="Z910" s="92">
        <v>46157</v>
      </c>
      <c r="AA910" s="93"/>
      <c r="AB910" s="93"/>
      <c r="AC910" s="93"/>
      <c r="AD910" s="93"/>
      <c r="AE910" s="93"/>
      <c r="AF910" s="93"/>
      <c r="AG910" s="93"/>
      <c r="AH910" s="93"/>
      <c r="AI910" s="94" t="s">
        <v>40</v>
      </c>
      <c r="AJ910" s="94" t="s">
        <v>40</v>
      </c>
      <c r="AK910" s="94" t="s">
        <v>40</v>
      </c>
      <c r="AL910" s="93"/>
      <c r="AM910" s="93"/>
      <c r="AN910" s="94" t="s">
        <v>40</v>
      </c>
      <c r="AO910" s="94" t="s">
        <v>40</v>
      </c>
      <c r="AP910" s="94" t="s">
        <v>40</v>
      </c>
      <c r="AQ910" s="94" t="s">
        <v>40</v>
      </c>
      <c r="AR910" s="93"/>
    </row>
    <row r="911" spans="1:44">
      <c r="A911" t="str">
        <f>VLOOKUP(Q911,'Rotas x Madrugada'!A:C,2,0)</f>
        <v>H</v>
      </c>
      <c r="B911" t="str">
        <f>VLOOKUP(Q911,'Rotas x Madrugada'!A:C,3,0)</f>
        <v>Sim</v>
      </c>
      <c r="D911" s="19">
        <f t="shared" si="28"/>
        <v>46159</v>
      </c>
      <c r="E911" s="19">
        <f>IF(A911="RETIRA",Z911,VLOOKUP(Q911,'Rotas x Madrugada'!A:D,4,0))</f>
        <v>46149</v>
      </c>
      <c r="F911" s="19">
        <f>IF(A911="RETIRA",Z911,Z911+2)</f>
        <v>46159</v>
      </c>
      <c r="G911" s="19" t="str">
        <f>CONCATENATE(U911,"-",V911)</f>
        <v>INC08-TE12</v>
      </c>
      <c r="H911" s="19" t="str">
        <f t="shared" ca="1" si="29"/>
        <v>URGENTE</v>
      </c>
      <c r="I911" s="46">
        <f ca="1">Z911-$B$1</f>
        <v>0</v>
      </c>
      <c r="J911" s="46">
        <f>VLOOKUP(G911,'D. Produção'!A:B,2,)</f>
        <v>2</v>
      </c>
      <c r="K911" s="95">
        <v>335878</v>
      </c>
      <c r="L911" s="96" t="s">
        <v>78</v>
      </c>
      <c r="M911" s="95">
        <v>1</v>
      </c>
      <c r="N911" s="95">
        <v>5456000</v>
      </c>
      <c r="O911" s="96" t="s">
        <v>35</v>
      </c>
      <c r="P911" s="96" t="s">
        <v>118</v>
      </c>
      <c r="Q911" s="96" t="s">
        <v>119</v>
      </c>
      <c r="R911" s="97">
        <v>0.95760000000000001</v>
      </c>
      <c r="S911" s="97">
        <v>19.152000000000001</v>
      </c>
      <c r="T911" s="95">
        <v>1</v>
      </c>
      <c r="U911" s="96" t="s">
        <v>63</v>
      </c>
      <c r="V911" s="96" t="s">
        <v>120</v>
      </c>
      <c r="W911" s="98">
        <v>456</v>
      </c>
      <c r="X911" s="98">
        <v>2100</v>
      </c>
      <c r="Y911" s="99">
        <v>46154.388465393517</v>
      </c>
      <c r="Z911" s="100">
        <v>46157</v>
      </c>
      <c r="AA911" s="101"/>
      <c r="AB911" s="101"/>
      <c r="AC911" s="101"/>
      <c r="AD911" s="101"/>
      <c r="AE911" s="101"/>
      <c r="AF911" s="101"/>
      <c r="AG911" s="101"/>
      <c r="AH911" s="101"/>
      <c r="AI911" s="102" t="s">
        <v>40</v>
      </c>
      <c r="AJ911" s="102" t="s">
        <v>40</v>
      </c>
      <c r="AK911" s="102" t="s">
        <v>40</v>
      </c>
      <c r="AL911" s="101"/>
      <c r="AM911" s="101"/>
      <c r="AN911" s="102" t="s">
        <v>40</v>
      </c>
      <c r="AO911" s="102" t="s">
        <v>40</v>
      </c>
      <c r="AP911" s="102" t="s">
        <v>40</v>
      </c>
      <c r="AQ911" s="102" t="s">
        <v>40</v>
      </c>
      <c r="AR911" s="101"/>
    </row>
    <row r="912" spans="1:44">
      <c r="A912" t="str">
        <f>VLOOKUP(Q912,'Rotas x Madrugada'!A:C,2,0)</f>
        <v>H</v>
      </c>
      <c r="B912" t="str">
        <f>VLOOKUP(Q912,'Rotas x Madrugada'!A:C,3,0)</f>
        <v>Sim</v>
      </c>
      <c r="D912" s="19">
        <f t="shared" si="28"/>
        <v>46159</v>
      </c>
      <c r="E912" s="19">
        <f>IF(A912="RETIRA",Z912,VLOOKUP(Q912,'Rotas x Madrugada'!A:D,4,0))</f>
        <v>46149</v>
      </c>
      <c r="F912" s="19">
        <f>IF(A912="RETIRA",Z912,Z912+2)</f>
        <v>46159</v>
      </c>
      <c r="G912" s="19" t="str">
        <f>CONCATENATE(U912,"-",V912)</f>
        <v>INC08-TE16</v>
      </c>
      <c r="H912" s="19" t="str">
        <f t="shared" ca="1" si="29"/>
        <v>URGENTE</v>
      </c>
      <c r="I912" s="46">
        <f ca="1">Z912-$B$1</f>
        <v>0</v>
      </c>
      <c r="J912" s="46">
        <f>VLOOKUP(G912,'D. Produção'!A:B,2,)</f>
        <v>2</v>
      </c>
      <c r="K912" s="87">
        <v>335878</v>
      </c>
      <c r="L912" s="88" t="s">
        <v>80</v>
      </c>
      <c r="M912" s="87">
        <v>2</v>
      </c>
      <c r="N912" s="87">
        <v>5456001</v>
      </c>
      <c r="O912" s="88" t="s">
        <v>35</v>
      </c>
      <c r="P912" s="88" t="s">
        <v>118</v>
      </c>
      <c r="Q912" s="88" t="s">
        <v>119</v>
      </c>
      <c r="R912" s="89">
        <v>0.95760000000000001</v>
      </c>
      <c r="S912" s="89">
        <v>19.152000000000001</v>
      </c>
      <c r="T912" s="87">
        <v>1</v>
      </c>
      <c r="U912" s="88" t="s">
        <v>63</v>
      </c>
      <c r="V912" s="88" t="s">
        <v>123</v>
      </c>
      <c r="W912" s="90">
        <v>456</v>
      </c>
      <c r="X912" s="90">
        <v>2100</v>
      </c>
      <c r="Y912" s="91">
        <v>46154.388465393517</v>
      </c>
      <c r="Z912" s="92">
        <v>46157</v>
      </c>
      <c r="AA912" s="93"/>
      <c r="AB912" s="93"/>
      <c r="AC912" s="93"/>
      <c r="AD912" s="93"/>
      <c r="AE912" s="93"/>
      <c r="AF912" s="93"/>
      <c r="AG912" s="93"/>
      <c r="AH912" s="93"/>
      <c r="AI912" s="94" t="s">
        <v>40</v>
      </c>
      <c r="AJ912" s="94" t="s">
        <v>40</v>
      </c>
      <c r="AK912" s="94" t="s">
        <v>40</v>
      </c>
      <c r="AL912" s="93"/>
      <c r="AM912" s="93"/>
      <c r="AN912" s="94" t="s">
        <v>40</v>
      </c>
      <c r="AO912" s="94" t="s">
        <v>40</v>
      </c>
      <c r="AP912" s="94" t="s">
        <v>40</v>
      </c>
      <c r="AQ912" s="94" t="s">
        <v>40</v>
      </c>
      <c r="AR912" s="93"/>
    </row>
    <row r="913" spans="1:44">
      <c r="A913" t="str">
        <f>VLOOKUP(Q913,'Rotas x Madrugada'!A:C,2,0)</f>
        <v>H</v>
      </c>
      <c r="B913" t="str">
        <f>VLOOKUP(Q913,'Rotas x Madrugada'!A:C,3,0)</f>
        <v>Sim</v>
      </c>
      <c r="D913" s="19">
        <f t="shared" si="28"/>
        <v>46159</v>
      </c>
      <c r="E913" s="19">
        <f>IF(A913="RETIRA",Z913,VLOOKUP(Q913,'Rotas x Madrugada'!A:D,4,0))</f>
        <v>46149</v>
      </c>
      <c r="F913" s="19">
        <f>IF(A913="RETIRA",Z913,Z913+2)</f>
        <v>46159</v>
      </c>
      <c r="G913" s="19" t="str">
        <f>CONCATENATE(U913,"-",V913)</f>
        <v>INC08-TE16</v>
      </c>
      <c r="H913" s="19" t="str">
        <f t="shared" ca="1" si="29"/>
        <v>URGENTE</v>
      </c>
      <c r="I913" s="46">
        <f ca="1">Z913-$B$1</f>
        <v>0</v>
      </c>
      <c r="J913" s="46">
        <f>VLOOKUP(G913,'D. Produção'!A:B,2,)</f>
        <v>2</v>
      </c>
      <c r="K913" s="95">
        <v>335882</v>
      </c>
      <c r="L913" s="96" t="s">
        <v>61</v>
      </c>
      <c r="M913" s="95">
        <v>1</v>
      </c>
      <c r="N913" s="95">
        <v>5455710</v>
      </c>
      <c r="O913" s="96" t="s">
        <v>35</v>
      </c>
      <c r="P913" s="96" t="s">
        <v>118</v>
      </c>
      <c r="Q913" s="96" t="s">
        <v>119</v>
      </c>
      <c r="R913" s="97">
        <v>0.7248</v>
      </c>
      <c r="S913" s="97">
        <v>14.496</v>
      </c>
      <c r="T913" s="95">
        <v>1</v>
      </c>
      <c r="U913" s="96" t="s">
        <v>63</v>
      </c>
      <c r="V913" s="96" t="s">
        <v>123</v>
      </c>
      <c r="W913" s="98">
        <v>1510</v>
      </c>
      <c r="X913" s="98">
        <v>480</v>
      </c>
      <c r="Y913" s="99">
        <v>46154.429082986113</v>
      </c>
      <c r="Z913" s="100">
        <v>46157</v>
      </c>
      <c r="AA913" s="101"/>
      <c r="AB913" s="101"/>
      <c r="AC913" s="101"/>
      <c r="AD913" s="101"/>
      <c r="AE913" s="101"/>
      <c r="AF913" s="101"/>
      <c r="AG913" s="101"/>
      <c r="AH913" s="101"/>
      <c r="AI913" s="102" t="s">
        <v>40</v>
      </c>
      <c r="AJ913" s="102" t="s">
        <v>40</v>
      </c>
      <c r="AK913" s="102" t="s">
        <v>40</v>
      </c>
      <c r="AL913" s="101"/>
      <c r="AM913" s="101"/>
      <c r="AN913" s="102" t="s">
        <v>40</v>
      </c>
      <c r="AO913" s="102" t="s">
        <v>40</v>
      </c>
      <c r="AP913" s="102" t="s">
        <v>40</v>
      </c>
      <c r="AQ913" s="102" t="s">
        <v>40</v>
      </c>
      <c r="AR913" s="101"/>
    </row>
    <row r="914" spans="1:44">
      <c r="A914" t="str">
        <f>VLOOKUP(Q914,'Rotas x Madrugada'!A:C,2,0)</f>
        <v>H</v>
      </c>
      <c r="B914" t="str">
        <f>VLOOKUP(Q914,'Rotas x Madrugada'!A:C,3,0)</f>
        <v>Sim</v>
      </c>
      <c r="D914" s="19">
        <f t="shared" si="28"/>
        <v>46159</v>
      </c>
      <c r="E914" s="19">
        <f>IF(A914="RETIRA",Z914,VLOOKUP(Q914,'Rotas x Madrugada'!A:D,4,0))</f>
        <v>46149</v>
      </c>
      <c r="F914" s="19">
        <f>IF(A914="RETIRA",Z914,Z914+2)</f>
        <v>46159</v>
      </c>
      <c r="G914" s="19" t="str">
        <f>CONCATENATE(U914,"-",V914)</f>
        <v>INC08-TE16</v>
      </c>
      <c r="H914" s="19" t="str">
        <f t="shared" ca="1" si="29"/>
        <v>URGENTE</v>
      </c>
      <c r="I914" s="46">
        <f ca="1">Z914-$B$1</f>
        <v>0</v>
      </c>
      <c r="J914" s="46">
        <f>VLOOKUP(G914,'D. Produção'!A:B,2,)</f>
        <v>2</v>
      </c>
      <c r="K914" s="87">
        <v>335883</v>
      </c>
      <c r="L914" s="88" t="s">
        <v>61</v>
      </c>
      <c r="M914" s="87">
        <v>1</v>
      </c>
      <c r="N914" s="87">
        <v>5455711</v>
      </c>
      <c r="O914" s="88" t="s">
        <v>35</v>
      </c>
      <c r="P914" s="88" t="s">
        <v>118</v>
      </c>
      <c r="Q914" s="88" t="s">
        <v>119</v>
      </c>
      <c r="R914" s="89">
        <v>0.65569999999999995</v>
      </c>
      <c r="S914" s="89">
        <v>13.1136</v>
      </c>
      <c r="T914" s="87">
        <v>1</v>
      </c>
      <c r="U914" s="88" t="s">
        <v>63</v>
      </c>
      <c r="V914" s="88" t="s">
        <v>123</v>
      </c>
      <c r="W914" s="90">
        <v>683</v>
      </c>
      <c r="X914" s="90">
        <v>960</v>
      </c>
      <c r="Y914" s="91">
        <v>46154.466488969905</v>
      </c>
      <c r="Z914" s="92">
        <v>46157</v>
      </c>
      <c r="AA914" s="93"/>
      <c r="AB914" s="93"/>
      <c r="AC914" s="93"/>
      <c r="AD914" s="93"/>
      <c r="AE914" s="93"/>
      <c r="AF914" s="93"/>
      <c r="AG914" s="93"/>
      <c r="AH914" s="93"/>
      <c r="AI914" s="94" t="s">
        <v>40</v>
      </c>
      <c r="AJ914" s="94" t="s">
        <v>40</v>
      </c>
      <c r="AK914" s="94" t="s">
        <v>40</v>
      </c>
      <c r="AL914" s="93"/>
      <c r="AM914" s="93"/>
      <c r="AN914" s="94" t="s">
        <v>40</v>
      </c>
      <c r="AO914" s="94" t="s">
        <v>40</v>
      </c>
      <c r="AP914" s="94" t="s">
        <v>40</v>
      </c>
      <c r="AQ914" s="94" t="s">
        <v>40</v>
      </c>
      <c r="AR914" s="93"/>
    </row>
    <row r="915" spans="1:44">
      <c r="A915" t="str">
        <f>VLOOKUP(Q915,'Rotas x Madrugada'!A:C,2,0)</f>
        <v>H</v>
      </c>
      <c r="B915" t="str">
        <f>VLOOKUP(Q915,'Rotas x Madrugada'!A:C,3,0)</f>
        <v>Sim</v>
      </c>
      <c r="D915" s="19">
        <f t="shared" si="28"/>
        <v>46159</v>
      </c>
      <c r="E915" s="19">
        <f>IF(A915="RETIRA",Z915,VLOOKUP(Q915,'Rotas x Madrugada'!A:D,4,0))</f>
        <v>46149</v>
      </c>
      <c r="F915" s="19">
        <f>IF(A915="RETIRA",Z915,Z915+2)</f>
        <v>46159</v>
      </c>
      <c r="G915" s="19" t="str">
        <f>CONCATENATE(U915,"-",V915)</f>
        <v>INC08-TE16</v>
      </c>
      <c r="H915" s="19" t="str">
        <f t="shared" ca="1" si="29"/>
        <v>URGENTE</v>
      </c>
      <c r="I915" s="46">
        <f ca="1">Z915-$B$1</f>
        <v>0</v>
      </c>
      <c r="J915" s="46">
        <f>VLOOKUP(G915,'D. Produção'!A:B,2,)</f>
        <v>2</v>
      </c>
      <c r="K915" s="95">
        <v>335883</v>
      </c>
      <c r="L915" s="96" t="s">
        <v>121</v>
      </c>
      <c r="M915" s="95">
        <v>2</v>
      </c>
      <c r="N915" s="95">
        <v>5455712</v>
      </c>
      <c r="O915" s="96" t="s">
        <v>35</v>
      </c>
      <c r="P915" s="96" t="s">
        <v>118</v>
      </c>
      <c r="Q915" s="96" t="s">
        <v>119</v>
      </c>
      <c r="R915" s="97">
        <v>1.008</v>
      </c>
      <c r="S915" s="97">
        <v>20.16</v>
      </c>
      <c r="T915" s="95">
        <v>1</v>
      </c>
      <c r="U915" s="96" t="s">
        <v>63</v>
      </c>
      <c r="V915" s="96" t="s">
        <v>123</v>
      </c>
      <c r="W915" s="98">
        <v>1050</v>
      </c>
      <c r="X915" s="98">
        <v>960</v>
      </c>
      <c r="Y915" s="99">
        <v>46154.466488969905</v>
      </c>
      <c r="Z915" s="100">
        <v>46157</v>
      </c>
      <c r="AA915" s="101"/>
      <c r="AB915" s="101"/>
      <c r="AC915" s="101"/>
      <c r="AD915" s="101"/>
      <c r="AE915" s="101"/>
      <c r="AF915" s="101"/>
      <c r="AG915" s="101"/>
      <c r="AH915" s="101"/>
      <c r="AI915" s="102" t="s">
        <v>40</v>
      </c>
      <c r="AJ915" s="102" t="s">
        <v>40</v>
      </c>
      <c r="AK915" s="102" t="s">
        <v>40</v>
      </c>
      <c r="AL915" s="101"/>
      <c r="AM915" s="101"/>
      <c r="AN915" s="102" t="s">
        <v>40</v>
      </c>
      <c r="AO915" s="102" t="s">
        <v>40</v>
      </c>
      <c r="AP915" s="102" t="s">
        <v>40</v>
      </c>
      <c r="AQ915" s="102" t="s">
        <v>40</v>
      </c>
      <c r="AR915" s="101"/>
    </row>
    <row r="916" spans="1:44">
      <c r="A916" t="str">
        <f>VLOOKUP(Q916,'Rotas x Madrugada'!A:C,2,0)</f>
        <v>H</v>
      </c>
      <c r="B916" t="str">
        <f>VLOOKUP(Q916,'Rotas x Madrugada'!A:C,3,0)</f>
        <v>Sim</v>
      </c>
      <c r="D916" s="19">
        <f t="shared" si="28"/>
        <v>46159</v>
      </c>
      <c r="E916" s="19">
        <f>IF(A916="RETIRA",Z916,VLOOKUP(Q916,'Rotas x Madrugada'!A:D,4,0))</f>
        <v>46149</v>
      </c>
      <c r="F916" s="19">
        <f>IF(A916="RETIRA",Z916,Z916+2)</f>
        <v>46159</v>
      </c>
      <c r="G916" s="19" t="str">
        <f>CONCATENATE(U916,"-",V916)</f>
        <v>INC08-TE16</v>
      </c>
      <c r="H916" s="19" t="str">
        <f t="shared" ca="1" si="29"/>
        <v>URGENTE</v>
      </c>
      <c r="I916" s="46">
        <f ca="1">Z916-$B$1</f>
        <v>0</v>
      </c>
      <c r="J916" s="46">
        <f>VLOOKUP(G916,'D. Produção'!A:B,2,)</f>
        <v>2</v>
      </c>
      <c r="K916" s="87">
        <v>335908</v>
      </c>
      <c r="L916" s="88" t="s">
        <v>61</v>
      </c>
      <c r="M916" s="87">
        <v>1</v>
      </c>
      <c r="N916" s="87">
        <v>5456074</v>
      </c>
      <c r="O916" s="88" t="s">
        <v>35</v>
      </c>
      <c r="P916" s="88" t="s">
        <v>118</v>
      </c>
      <c r="Q916" s="88" t="s">
        <v>119</v>
      </c>
      <c r="R916" s="89">
        <v>0.69479999999999997</v>
      </c>
      <c r="S916" s="89">
        <v>13.896000000000001</v>
      </c>
      <c r="T916" s="87">
        <v>1</v>
      </c>
      <c r="U916" s="88" t="s">
        <v>63</v>
      </c>
      <c r="V916" s="88" t="s">
        <v>123</v>
      </c>
      <c r="W916" s="90">
        <v>772</v>
      </c>
      <c r="X916" s="90">
        <v>900</v>
      </c>
      <c r="Y916" s="91">
        <v>46154.484988692129</v>
      </c>
      <c r="Z916" s="92">
        <v>46157</v>
      </c>
      <c r="AA916" s="93"/>
      <c r="AB916" s="93"/>
      <c r="AC916" s="93"/>
      <c r="AD916" s="93"/>
      <c r="AE916" s="93"/>
      <c r="AF916" s="93"/>
      <c r="AG916" s="93"/>
      <c r="AH916" s="93"/>
      <c r="AI916" s="94" t="s">
        <v>40</v>
      </c>
      <c r="AJ916" s="94" t="s">
        <v>40</v>
      </c>
      <c r="AK916" s="94" t="s">
        <v>40</v>
      </c>
      <c r="AL916" s="93"/>
      <c r="AM916" s="93"/>
      <c r="AN916" s="94" t="s">
        <v>40</v>
      </c>
      <c r="AO916" s="94" t="s">
        <v>40</v>
      </c>
      <c r="AP916" s="94" t="s">
        <v>40</v>
      </c>
      <c r="AQ916" s="94" t="s">
        <v>40</v>
      </c>
      <c r="AR916" s="93"/>
    </row>
    <row r="917" spans="1:44">
      <c r="A917" t="str">
        <f>VLOOKUP(Q917,'Rotas x Madrugada'!A:C,2,0)</f>
        <v>H</v>
      </c>
      <c r="B917" t="str">
        <f>VLOOKUP(Q917,'Rotas x Madrugada'!A:C,3,0)</f>
        <v>Sim</v>
      </c>
      <c r="D917" s="19">
        <f t="shared" si="28"/>
        <v>46159</v>
      </c>
      <c r="E917" s="19">
        <f>IF(A917="RETIRA",Z917,VLOOKUP(Q917,'Rotas x Madrugada'!A:D,4,0))</f>
        <v>46149</v>
      </c>
      <c r="F917" s="19">
        <f>IF(A917="RETIRA",Z917,Z917+2)</f>
        <v>46159</v>
      </c>
      <c r="G917" s="19" t="str">
        <f>CONCATENATE(U917,"-",V917)</f>
        <v>INC08-TE16</v>
      </c>
      <c r="H917" s="19" t="str">
        <f t="shared" ca="1" si="29"/>
        <v>URGENTE</v>
      </c>
      <c r="I917" s="46">
        <f ca="1">Z917-$B$1</f>
        <v>0</v>
      </c>
      <c r="J917" s="46">
        <f>VLOOKUP(G917,'D. Produção'!A:B,2,)</f>
        <v>2</v>
      </c>
      <c r="K917" s="95">
        <v>335908</v>
      </c>
      <c r="L917" s="96" t="s">
        <v>121</v>
      </c>
      <c r="M917" s="95">
        <v>2</v>
      </c>
      <c r="N917" s="95">
        <v>5456367</v>
      </c>
      <c r="O917" s="96" t="s">
        <v>35</v>
      </c>
      <c r="P917" s="96" t="s">
        <v>118</v>
      </c>
      <c r="Q917" s="96" t="s">
        <v>119</v>
      </c>
      <c r="R917" s="97">
        <v>0.69479999999999997</v>
      </c>
      <c r="S917" s="97">
        <v>13.896000000000001</v>
      </c>
      <c r="T917" s="95">
        <v>1</v>
      </c>
      <c r="U917" s="96" t="s">
        <v>63</v>
      </c>
      <c r="V917" s="96" t="s">
        <v>123</v>
      </c>
      <c r="W917" s="98">
        <v>772</v>
      </c>
      <c r="X917" s="98">
        <v>900</v>
      </c>
      <c r="Y917" s="99">
        <v>46154.484988692129</v>
      </c>
      <c r="Z917" s="100">
        <v>46157</v>
      </c>
      <c r="AA917" s="101"/>
      <c r="AB917" s="101"/>
      <c r="AC917" s="101"/>
      <c r="AD917" s="101"/>
      <c r="AE917" s="101"/>
      <c r="AF917" s="101"/>
      <c r="AG917" s="101"/>
      <c r="AH917" s="101"/>
      <c r="AI917" s="102" t="s">
        <v>40</v>
      </c>
      <c r="AJ917" s="102" t="s">
        <v>40</v>
      </c>
      <c r="AK917" s="102" t="s">
        <v>40</v>
      </c>
      <c r="AL917" s="101"/>
      <c r="AM917" s="101"/>
      <c r="AN917" s="102" t="s">
        <v>40</v>
      </c>
      <c r="AO917" s="102" t="s">
        <v>40</v>
      </c>
      <c r="AP917" s="102" t="s">
        <v>40</v>
      </c>
      <c r="AQ917" s="102" t="s">
        <v>40</v>
      </c>
      <c r="AR917" s="101"/>
    </row>
    <row r="918" spans="1:44" ht="21">
      <c r="A918" t="str">
        <f>VLOOKUP(Q918,'Rotas x Madrugada'!A:C,2,0)</f>
        <v>X</v>
      </c>
      <c r="B918" t="str">
        <f>VLOOKUP(Q918,'Rotas x Madrugada'!A:C,3,0)</f>
        <v>Sim</v>
      </c>
      <c r="D918" s="19">
        <f t="shared" si="28"/>
        <v>46159</v>
      </c>
      <c r="E918" s="19">
        <f>IF(A918="RETIRA",Z918,VLOOKUP(Q918,'Rotas x Madrugada'!A:D,4,0))</f>
        <v>46149</v>
      </c>
      <c r="F918" s="19">
        <f>IF(A918="RETIRA",Z918,Z918+2)</f>
        <v>46159</v>
      </c>
      <c r="G918" s="19" t="str">
        <f>CONCATENATE(U918,"-",V918)</f>
        <v>INC08-TF</v>
      </c>
      <c r="H918" s="19" t="str">
        <f t="shared" ca="1" si="29"/>
        <v>URGENTE</v>
      </c>
      <c r="I918" s="46">
        <f ca="1">Z918-$B$1</f>
        <v>0</v>
      </c>
      <c r="J918" s="46">
        <f>VLOOKUP(G918,'D. Produção'!A:B,2,)</f>
        <v>2</v>
      </c>
      <c r="K918" s="87">
        <v>335910</v>
      </c>
      <c r="L918" s="88" t="s">
        <v>143</v>
      </c>
      <c r="M918" s="87">
        <v>3</v>
      </c>
      <c r="N918" s="87">
        <v>5456081</v>
      </c>
      <c r="O918" s="88" t="s">
        <v>35</v>
      </c>
      <c r="P918" s="88" t="s">
        <v>337</v>
      </c>
      <c r="Q918" s="88" t="s">
        <v>139</v>
      </c>
      <c r="R918" s="89">
        <v>0.76219999999999999</v>
      </c>
      <c r="S918" s="89">
        <v>15.244</v>
      </c>
      <c r="T918" s="87">
        <v>1</v>
      </c>
      <c r="U918" s="88" t="s">
        <v>63</v>
      </c>
      <c r="V918" s="88" t="s">
        <v>96</v>
      </c>
      <c r="W918" s="90">
        <v>370</v>
      </c>
      <c r="X918" s="90">
        <v>2060</v>
      </c>
      <c r="Y918" s="91">
        <v>46154.486887037034</v>
      </c>
      <c r="Z918" s="92">
        <v>46157</v>
      </c>
      <c r="AA918" s="93"/>
      <c r="AB918" s="93"/>
      <c r="AC918" s="93"/>
      <c r="AD918" s="93"/>
      <c r="AE918" s="94" t="s">
        <v>40</v>
      </c>
      <c r="AF918" s="94" t="s">
        <v>40</v>
      </c>
      <c r="AG918" s="94" t="s">
        <v>40</v>
      </c>
      <c r="AH918" s="94" t="s">
        <v>40</v>
      </c>
      <c r="AI918" s="94" t="s">
        <v>40</v>
      </c>
      <c r="AJ918" s="94" t="s">
        <v>40</v>
      </c>
      <c r="AK918" s="94" t="s">
        <v>40</v>
      </c>
      <c r="AL918" s="93"/>
      <c r="AM918" s="93"/>
      <c r="AN918" s="94" t="s">
        <v>40</v>
      </c>
      <c r="AO918" s="94" t="s">
        <v>40</v>
      </c>
      <c r="AP918" s="94" t="s">
        <v>40</v>
      </c>
      <c r="AQ918" s="94" t="s">
        <v>40</v>
      </c>
      <c r="AR918" s="93"/>
    </row>
    <row r="919" spans="1:44" ht="21">
      <c r="A919" t="str">
        <f>VLOOKUP(Q919,'Rotas x Madrugada'!A:C,2,0)</f>
        <v>X</v>
      </c>
      <c r="B919" t="str">
        <f>VLOOKUP(Q919,'Rotas x Madrugada'!A:C,3,0)</f>
        <v>Sim</v>
      </c>
      <c r="D919" s="19">
        <f t="shared" si="28"/>
        <v>46159</v>
      </c>
      <c r="E919" s="19">
        <f>IF(A919="RETIRA",Z919,VLOOKUP(Q919,'Rotas x Madrugada'!A:D,4,0))</f>
        <v>46149</v>
      </c>
      <c r="F919" s="19">
        <f>IF(A919="RETIRA",Z919,Z919+2)</f>
        <v>46159</v>
      </c>
      <c r="G919" s="19" t="str">
        <f>CONCATENATE(U919,"-",V919)</f>
        <v>INC08-TE16</v>
      </c>
      <c r="H919" s="19" t="str">
        <f t="shared" ca="1" si="29"/>
        <v>URGENTE</v>
      </c>
      <c r="I919" s="46">
        <f ca="1">Z919-$B$1</f>
        <v>0</v>
      </c>
      <c r="J919" s="46">
        <f>VLOOKUP(G919,'D. Produção'!A:B,2,)</f>
        <v>2</v>
      </c>
      <c r="K919" s="95">
        <v>335910</v>
      </c>
      <c r="L919" s="96" t="s">
        <v>78</v>
      </c>
      <c r="M919" s="95">
        <v>1</v>
      </c>
      <c r="N919" s="95">
        <v>5456079</v>
      </c>
      <c r="O919" s="96" t="s">
        <v>35</v>
      </c>
      <c r="P919" s="96" t="s">
        <v>337</v>
      </c>
      <c r="Q919" s="96" t="s">
        <v>139</v>
      </c>
      <c r="R919" s="97">
        <v>0.67820000000000003</v>
      </c>
      <c r="S919" s="97">
        <v>13.563000000000001</v>
      </c>
      <c r="T919" s="95">
        <v>1</v>
      </c>
      <c r="U919" s="96" t="s">
        <v>63</v>
      </c>
      <c r="V919" s="96" t="s">
        <v>123</v>
      </c>
      <c r="W919" s="98">
        <v>330</v>
      </c>
      <c r="X919" s="98">
        <v>2055</v>
      </c>
      <c r="Y919" s="99">
        <v>46154.486887037034</v>
      </c>
      <c r="Z919" s="100">
        <v>46157</v>
      </c>
      <c r="AA919" s="101"/>
      <c r="AB919" s="101"/>
      <c r="AC919" s="101"/>
      <c r="AD919" s="101"/>
      <c r="AE919" s="101"/>
      <c r="AF919" s="101"/>
      <c r="AG919" s="101"/>
      <c r="AH919" s="101"/>
      <c r="AI919" s="102" t="s">
        <v>40</v>
      </c>
      <c r="AJ919" s="102" t="s">
        <v>40</v>
      </c>
      <c r="AK919" s="102" t="s">
        <v>40</v>
      </c>
      <c r="AL919" s="101"/>
      <c r="AM919" s="101"/>
      <c r="AN919" s="102" t="s">
        <v>40</v>
      </c>
      <c r="AO919" s="102" t="s">
        <v>40</v>
      </c>
      <c r="AP919" s="102" t="s">
        <v>40</v>
      </c>
      <c r="AQ919" s="102" t="s">
        <v>40</v>
      </c>
      <c r="AR919" s="101"/>
    </row>
    <row r="920" spans="1:44" ht="21">
      <c r="A920" t="str">
        <f>VLOOKUP(Q920,'Rotas x Madrugada'!A:C,2,0)</f>
        <v>X</v>
      </c>
      <c r="B920" t="str">
        <f>VLOOKUP(Q920,'Rotas x Madrugada'!A:C,3,0)</f>
        <v>Sim</v>
      </c>
      <c r="D920" s="19">
        <f t="shared" si="28"/>
        <v>46159</v>
      </c>
      <c r="E920" s="19">
        <f>IF(A920="RETIRA",Z920,VLOOKUP(Q920,'Rotas x Madrugada'!A:D,4,0))</f>
        <v>46149</v>
      </c>
      <c r="F920" s="19">
        <f>IF(A920="RETIRA",Z920,Z920+2)</f>
        <v>46159</v>
      </c>
      <c r="G920" s="19" t="str">
        <f>CONCATENATE(U920,"-",V920)</f>
        <v>INC08-TE16</v>
      </c>
      <c r="H920" s="19" t="str">
        <f t="shared" ca="1" si="29"/>
        <v>URGENTE</v>
      </c>
      <c r="I920" s="46">
        <f ca="1">Z920-$B$1</f>
        <v>0</v>
      </c>
      <c r="J920" s="46">
        <f>VLOOKUP(G920,'D. Produção'!A:B,2,)</f>
        <v>2</v>
      </c>
      <c r="K920" s="87">
        <v>335910</v>
      </c>
      <c r="L920" s="88" t="s">
        <v>200</v>
      </c>
      <c r="M920" s="87">
        <v>2</v>
      </c>
      <c r="N920" s="87">
        <v>5456080</v>
      </c>
      <c r="O920" s="88" t="s">
        <v>35</v>
      </c>
      <c r="P920" s="88" t="s">
        <v>337</v>
      </c>
      <c r="Q920" s="88" t="s">
        <v>139</v>
      </c>
      <c r="R920" s="89">
        <v>1.8494999999999999</v>
      </c>
      <c r="S920" s="89">
        <v>36.99</v>
      </c>
      <c r="T920" s="87">
        <v>1</v>
      </c>
      <c r="U920" s="88" t="s">
        <v>63</v>
      </c>
      <c r="V920" s="88" t="s">
        <v>123</v>
      </c>
      <c r="W920" s="90">
        <v>900</v>
      </c>
      <c r="X920" s="90">
        <v>2055</v>
      </c>
      <c r="Y920" s="91">
        <v>46154.486887037034</v>
      </c>
      <c r="Z920" s="92">
        <v>46157</v>
      </c>
      <c r="AA920" s="93"/>
      <c r="AB920" s="93"/>
      <c r="AC920" s="93"/>
      <c r="AD920" s="93"/>
      <c r="AE920" s="93"/>
      <c r="AF920" s="93"/>
      <c r="AG920" s="93"/>
      <c r="AH920" s="93"/>
      <c r="AI920" s="94" t="s">
        <v>40</v>
      </c>
      <c r="AJ920" s="94" t="s">
        <v>40</v>
      </c>
      <c r="AK920" s="94" t="s">
        <v>40</v>
      </c>
      <c r="AL920" s="93"/>
      <c r="AM920" s="93"/>
      <c r="AN920" s="94" t="s">
        <v>40</v>
      </c>
      <c r="AO920" s="94" t="s">
        <v>40</v>
      </c>
      <c r="AP920" s="94" t="s">
        <v>40</v>
      </c>
      <c r="AQ920" s="94" t="s">
        <v>40</v>
      </c>
      <c r="AR920" s="93"/>
    </row>
    <row r="921" spans="1:44">
      <c r="A921" t="str">
        <f>VLOOKUP(Q921,'Rotas x Madrugada'!A:C,2,0)</f>
        <v>H</v>
      </c>
      <c r="B921" t="str">
        <f>VLOOKUP(Q921,'Rotas x Madrugada'!A:C,3,0)</f>
        <v>Sim</v>
      </c>
      <c r="D921" s="19">
        <f t="shared" si="28"/>
        <v>46159</v>
      </c>
      <c r="E921" s="19">
        <f>IF(A921="RETIRA",Z921,VLOOKUP(Q921,'Rotas x Madrugada'!A:D,4,0))</f>
        <v>46149</v>
      </c>
      <c r="F921" s="19">
        <f>IF(A921="RETIRA",Z921,Z921+2)</f>
        <v>46159</v>
      </c>
      <c r="G921" s="19" t="str">
        <f>CONCATENATE(U921,"-",V921)</f>
        <v>INC08-TE16</v>
      </c>
      <c r="H921" s="19" t="str">
        <f t="shared" ca="1" si="29"/>
        <v>URGENTE</v>
      </c>
      <c r="I921" s="46">
        <f ca="1">Z921-$B$1</f>
        <v>0</v>
      </c>
      <c r="J921" s="46">
        <f>VLOOKUP(G921,'D. Produção'!A:B,2,)</f>
        <v>2</v>
      </c>
      <c r="K921" s="95">
        <v>335921</v>
      </c>
      <c r="L921" s="96" t="s">
        <v>61</v>
      </c>
      <c r="M921" s="95">
        <v>1</v>
      </c>
      <c r="N921" s="95">
        <v>5456203</v>
      </c>
      <c r="O921" s="96" t="s">
        <v>35</v>
      </c>
      <c r="P921" s="96" t="s">
        <v>118</v>
      </c>
      <c r="Q921" s="96" t="s">
        <v>119</v>
      </c>
      <c r="R921" s="97">
        <v>0.80459999999999998</v>
      </c>
      <c r="S921" s="97">
        <v>16.0914</v>
      </c>
      <c r="T921" s="95">
        <v>1</v>
      </c>
      <c r="U921" s="96" t="s">
        <v>63</v>
      </c>
      <c r="V921" s="96" t="s">
        <v>123</v>
      </c>
      <c r="W921" s="98">
        <v>617</v>
      </c>
      <c r="X921" s="98">
        <v>1304</v>
      </c>
      <c r="Y921" s="99">
        <v>46154.506532291663</v>
      </c>
      <c r="Z921" s="100">
        <v>46157</v>
      </c>
      <c r="AA921" s="101"/>
      <c r="AB921" s="101"/>
      <c r="AC921" s="101"/>
      <c r="AD921" s="101"/>
      <c r="AE921" s="101"/>
      <c r="AF921" s="101"/>
      <c r="AG921" s="101"/>
      <c r="AH921" s="101"/>
      <c r="AI921" s="102" t="s">
        <v>40</v>
      </c>
      <c r="AJ921" s="102" t="s">
        <v>40</v>
      </c>
      <c r="AK921" s="102" t="s">
        <v>40</v>
      </c>
      <c r="AL921" s="101"/>
      <c r="AM921" s="101"/>
      <c r="AN921" s="102" t="s">
        <v>40</v>
      </c>
      <c r="AO921" s="102" t="s">
        <v>40</v>
      </c>
      <c r="AP921" s="102" t="s">
        <v>40</v>
      </c>
      <c r="AQ921" s="102" t="s">
        <v>40</v>
      </c>
      <c r="AR921" s="101"/>
    </row>
    <row r="922" spans="1:44">
      <c r="A922" t="str">
        <f>VLOOKUP(Q922,'Rotas x Madrugada'!A:C,2,0)</f>
        <v>H</v>
      </c>
      <c r="B922" t="str">
        <f>VLOOKUP(Q922,'Rotas x Madrugada'!A:C,3,0)</f>
        <v>Sim</v>
      </c>
      <c r="D922" s="19">
        <f t="shared" si="28"/>
        <v>46159</v>
      </c>
      <c r="E922" s="19">
        <f>IF(A922="RETIRA",Z922,VLOOKUP(Q922,'Rotas x Madrugada'!A:D,4,0))</f>
        <v>46149</v>
      </c>
      <c r="F922" s="19">
        <f>IF(A922="RETIRA",Z922,Z922+2)</f>
        <v>46159</v>
      </c>
      <c r="G922" s="19" t="str">
        <f>CONCATENATE(U922,"-",V922)</f>
        <v>INC08-TE16</v>
      </c>
      <c r="H922" s="19" t="str">
        <f t="shared" ca="1" si="29"/>
        <v>URGENTE</v>
      </c>
      <c r="I922" s="46">
        <f ca="1">Z922-$B$1</f>
        <v>0</v>
      </c>
      <c r="J922" s="46">
        <f>VLOOKUP(G922,'D. Produção'!A:B,2,)</f>
        <v>2</v>
      </c>
      <c r="K922" s="87">
        <v>335921</v>
      </c>
      <c r="L922" s="88" t="s">
        <v>121</v>
      </c>
      <c r="M922" s="87">
        <v>2</v>
      </c>
      <c r="N922" s="87">
        <v>5456204</v>
      </c>
      <c r="O922" s="88" t="s">
        <v>35</v>
      </c>
      <c r="P922" s="88" t="s">
        <v>118</v>
      </c>
      <c r="Q922" s="88" t="s">
        <v>119</v>
      </c>
      <c r="R922" s="89">
        <v>0.80459999999999998</v>
      </c>
      <c r="S922" s="89">
        <v>16.0914</v>
      </c>
      <c r="T922" s="87">
        <v>1</v>
      </c>
      <c r="U922" s="88" t="s">
        <v>63</v>
      </c>
      <c r="V922" s="88" t="s">
        <v>123</v>
      </c>
      <c r="W922" s="90">
        <v>617</v>
      </c>
      <c r="X922" s="90">
        <v>1304</v>
      </c>
      <c r="Y922" s="91">
        <v>46154.506532291663</v>
      </c>
      <c r="Z922" s="92">
        <v>46157</v>
      </c>
      <c r="AA922" s="93"/>
      <c r="AB922" s="93"/>
      <c r="AC922" s="93"/>
      <c r="AD922" s="93"/>
      <c r="AE922" s="93"/>
      <c r="AF922" s="93"/>
      <c r="AG922" s="93"/>
      <c r="AH922" s="93"/>
      <c r="AI922" s="94" t="s">
        <v>40</v>
      </c>
      <c r="AJ922" s="94" t="s">
        <v>40</v>
      </c>
      <c r="AK922" s="94" t="s">
        <v>40</v>
      </c>
      <c r="AL922" s="93"/>
      <c r="AM922" s="93"/>
      <c r="AN922" s="94" t="s">
        <v>40</v>
      </c>
      <c r="AO922" s="94" t="s">
        <v>40</v>
      </c>
      <c r="AP922" s="94" t="s">
        <v>40</v>
      </c>
      <c r="AQ922" s="94" t="s">
        <v>40</v>
      </c>
      <c r="AR922" s="93"/>
    </row>
    <row r="923" spans="1:44" ht="21">
      <c r="A923" t="str">
        <f>VLOOKUP(Q923,'Rotas x Madrugada'!A:C,2,0)</f>
        <v>F</v>
      </c>
      <c r="B923" t="str">
        <f>VLOOKUP(Q923,'Rotas x Madrugada'!A:C,3,0)</f>
        <v>Dep.</v>
      </c>
      <c r="D923" s="19">
        <f t="shared" si="28"/>
        <v>46159</v>
      </c>
      <c r="E923" s="19">
        <f>IF(A923="RETIRA",Z923,VLOOKUP(Q923,'Rotas x Madrugada'!A:D,4,0))</f>
        <v>46148</v>
      </c>
      <c r="F923" s="19">
        <f>IF(A923="RETIRA",Z923,Z923+2)</f>
        <v>46159</v>
      </c>
      <c r="G923" s="19" t="str">
        <f>CONCATENATE(U923,"-",V923)</f>
        <v>INC08-TF</v>
      </c>
      <c r="H923" s="19" t="str">
        <f t="shared" ca="1" si="29"/>
        <v>URGENTE</v>
      </c>
      <c r="I923" s="46">
        <f ca="1">Z923-$B$1</f>
        <v>0</v>
      </c>
      <c r="J923" s="46">
        <f>VLOOKUP(G923,'D. Produção'!A:B,2,)</f>
        <v>2</v>
      </c>
      <c r="K923" s="95">
        <v>335926</v>
      </c>
      <c r="L923" s="96" t="s">
        <v>78</v>
      </c>
      <c r="M923" s="95">
        <v>1</v>
      </c>
      <c r="N923" s="95">
        <v>5456235</v>
      </c>
      <c r="O923" s="96" t="s">
        <v>35</v>
      </c>
      <c r="P923" s="96" t="s">
        <v>137</v>
      </c>
      <c r="Q923" s="96" t="s">
        <v>138</v>
      </c>
      <c r="R923" s="97">
        <v>0.33479999999999999</v>
      </c>
      <c r="S923" s="97">
        <v>6.6970000000000001</v>
      </c>
      <c r="T923" s="95">
        <v>1</v>
      </c>
      <c r="U923" s="96" t="s">
        <v>63</v>
      </c>
      <c r="V923" s="96" t="s">
        <v>96</v>
      </c>
      <c r="W923" s="98">
        <v>370</v>
      </c>
      <c r="X923" s="98">
        <v>905</v>
      </c>
      <c r="Y923" s="99">
        <v>46154.558196261576</v>
      </c>
      <c r="Z923" s="100">
        <v>46157</v>
      </c>
      <c r="AA923" s="101"/>
      <c r="AB923" s="101"/>
      <c r="AC923" s="101"/>
      <c r="AD923" s="101"/>
      <c r="AE923" s="102" t="s">
        <v>40</v>
      </c>
      <c r="AF923" s="102" t="s">
        <v>40</v>
      </c>
      <c r="AG923" s="102" t="s">
        <v>40</v>
      </c>
      <c r="AH923" s="102" t="s">
        <v>40</v>
      </c>
      <c r="AI923" s="102" t="s">
        <v>40</v>
      </c>
      <c r="AJ923" s="102" t="s">
        <v>40</v>
      </c>
      <c r="AK923" s="102" t="s">
        <v>40</v>
      </c>
      <c r="AL923" s="101"/>
      <c r="AM923" s="101"/>
      <c r="AN923" s="102" t="s">
        <v>40</v>
      </c>
      <c r="AO923" s="102" t="s">
        <v>40</v>
      </c>
      <c r="AP923" s="102" t="s">
        <v>40</v>
      </c>
      <c r="AQ923" s="102" t="s">
        <v>40</v>
      </c>
      <c r="AR923" s="101"/>
    </row>
    <row r="924" spans="1:44" ht="21">
      <c r="A924" t="str">
        <f>VLOOKUP(Q924,'Rotas x Madrugada'!A:C,2,0)</f>
        <v>F</v>
      </c>
      <c r="B924" t="str">
        <f>VLOOKUP(Q924,'Rotas x Madrugada'!A:C,3,0)</f>
        <v>Dep.</v>
      </c>
      <c r="D924" s="19">
        <f t="shared" si="28"/>
        <v>46159</v>
      </c>
      <c r="E924" s="19">
        <f>IF(A924="RETIRA",Z924,VLOOKUP(Q924,'Rotas x Madrugada'!A:D,4,0))</f>
        <v>46148</v>
      </c>
      <c r="F924" s="19">
        <f>IF(A924="RETIRA",Z924,Z924+2)</f>
        <v>46159</v>
      </c>
      <c r="G924" s="19" t="str">
        <f>CONCATENATE(U924,"-",V924)</f>
        <v>INC08-TF</v>
      </c>
      <c r="H924" s="19" t="str">
        <f t="shared" ca="1" si="29"/>
        <v>URGENTE</v>
      </c>
      <c r="I924" s="46">
        <f ca="1">Z924-$B$1</f>
        <v>0</v>
      </c>
      <c r="J924" s="46">
        <f>VLOOKUP(G924,'D. Produção'!A:B,2,)</f>
        <v>2</v>
      </c>
      <c r="K924" s="87">
        <v>335926</v>
      </c>
      <c r="L924" s="88" t="s">
        <v>80</v>
      </c>
      <c r="M924" s="87">
        <v>2</v>
      </c>
      <c r="N924" s="87">
        <v>5456236</v>
      </c>
      <c r="O924" s="88" t="s">
        <v>35</v>
      </c>
      <c r="P924" s="88" t="s">
        <v>137</v>
      </c>
      <c r="Q924" s="88" t="s">
        <v>138</v>
      </c>
      <c r="R924" s="89">
        <v>0.33479999999999999</v>
      </c>
      <c r="S924" s="89">
        <v>6.6970000000000001</v>
      </c>
      <c r="T924" s="87">
        <v>1</v>
      </c>
      <c r="U924" s="88" t="s">
        <v>63</v>
      </c>
      <c r="V924" s="88" t="s">
        <v>96</v>
      </c>
      <c r="W924" s="90">
        <v>370</v>
      </c>
      <c r="X924" s="90">
        <v>905</v>
      </c>
      <c r="Y924" s="91">
        <v>46154.558196261576</v>
      </c>
      <c r="Z924" s="92">
        <v>46157</v>
      </c>
      <c r="AA924" s="93"/>
      <c r="AB924" s="93"/>
      <c r="AC924" s="93"/>
      <c r="AD924" s="93"/>
      <c r="AE924" s="94" t="s">
        <v>40</v>
      </c>
      <c r="AF924" s="94" t="s">
        <v>40</v>
      </c>
      <c r="AG924" s="94" t="s">
        <v>40</v>
      </c>
      <c r="AH924" s="94" t="s">
        <v>40</v>
      </c>
      <c r="AI924" s="94" t="s">
        <v>40</v>
      </c>
      <c r="AJ924" s="94" t="s">
        <v>40</v>
      </c>
      <c r="AK924" s="94" t="s">
        <v>40</v>
      </c>
      <c r="AL924" s="93"/>
      <c r="AM924" s="93"/>
      <c r="AN924" s="94" t="s">
        <v>40</v>
      </c>
      <c r="AO924" s="94" t="s">
        <v>40</v>
      </c>
      <c r="AP924" s="94" t="s">
        <v>40</v>
      </c>
      <c r="AQ924" s="94" t="s">
        <v>40</v>
      </c>
      <c r="AR924" s="93"/>
    </row>
    <row r="925" spans="1:44" ht="21">
      <c r="A925" t="str">
        <f>VLOOKUP(Q925,'Rotas x Madrugada'!A:C,2,0)</f>
        <v>F</v>
      </c>
      <c r="B925" t="str">
        <f>VLOOKUP(Q925,'Rotas x Madrugada'!A:C,3,0)</f>
        <v>Dep.</v>
      </c>
      <c r="D925" s="19">
        <f t="shared" si="28"/>
        <v>46159</v>
      </c>
      <c r="E925" s="19">
        <f>IF(A925="RETIRA",Z925,VLOOKUP(Q925,'Rotas x Madrugada'!A:D,4,0))</f>
        <v>46148</v>
      </c>
      <c r="F925" s="19">
        <f>IF(A925="RETIRA",Z925,Z925+2)</f>
        <v>46159</v>
      </c>
      <c r="G925" s="19" t="str">
        <f>CONCATENATE(U925,"-",V925)</f>
        <v>INC08-TE12</v>
      </c>
      <c r="H925" s="19" t="str">
        <f t="shared" ca="1" si="29"/>
        <v>URGENTE</v>
      </c>
      <c r="I925" s="46">
        <f ca="1">Z925-$B$1</f>
        <v>0</v>
      </c>
      <c r="J925" s="46">
        <f>VLOOKUP(G925,'D. Produção'!A:B,2,)</f>
        <v>2</v>
      </c>
      <c r="K925" s="95">
        <v>335926</v>
      </c>
      <c r="L925" s="96" t="s">
        <v>81</v>
      </c>
      <c r="M925" s="95">
        <v>3</v>
      </c>
      <c r="N925" s="95">
        <v>5456237</v>
      </c>
      <c r="O925" s="96" t="s">
        <v>35</v>
      </c>
      <c r="P925" s="96" t="s">
        <v>137</v>
      </c>
      <c r="Q925" s="96" t="s">
        <v>138</v>
      </c>
      <c r="R925" s="97">
        <v>0.39900000000000002</v>
      </c>
      <c r="S925" s="97">
        <v>7.98</v>
      </c>
      <c r="T925" s="95">
        <v>1</v>
      </c>
      <c r="U925" s="96" t="s">
        <v>63</v>
      </c>
      <c r="V925" s="96" t="s">
        <v>120</v>
      </c>
      <c r="W925" s="98">
        <v>420</v>
      </c>
      <c r="X925" s="98">
        <v>950</v>
      </c>
      <c r="Y925" s="99">
        <v>46154.558196261576</v>
      </c>
      <c r="Z925" s="100">
        <v>46157</v>
      </c>
      <c r="AA925" s="101"/>
      <c r="AB925" s="101"/>
      <c r="AC925" s="101"/>
      <c r="AD925" s="101"/>
      <c r="AE925" s="101"/>
      <c r="AF925" s="101"/>
      <c r="AG925" s="101"/>
      <c r="AH925" s="101"/>
      <c r="AI925" s="102" t="s">
        <v>40</v>
      </c>
      <c r="AJ925" s="102" t="s">
        <v>40</v>
      </c>
      <c r="AK925" s="102" t="s">
        <v>40</v>
      </c>
      <c r="AL925" s="101"/>
      <c r="AM925" s="101"/>
      <c r="AN925" s="102" t="s">
        <v>40</v>
      </c>
      <c r="AO925" s="102" t="s">
        <v>40</v>
      </c>
      <c r="AP925" s="102" t="s">
        <v>40</v>
      </c>
      <c r="AQ925" s="102" t="s">
        <v>40</v>
      </c>
      <c r="AR925" s="101"/>
    </row>
    <row r="926" spans="1:44" ht="21">
      <c r="A926" t="str">
        <f>VLOOKUP(Q926,'Rotas x Madrugada'!A:C,2,0)</f>
        <v>F</v>
      </c>
      <c r="B926" t="str">
        <f>VLOOKUP(Q926,'Rotas x Madrugada'!A:C,3,0)</f>
        <v>Dep.</v>
      </c>
      <c r="D926" s="19">
        <f t="shared" si="28"/>
        <v>46159</v>
      </c>
      <c r="E926" s="19">
        <f>IF(A926="RETIRA",Z926,VLOOKUP(Q926,'Rotas x Madrugada'!A:D,4,0))</f>
        <v>46148</v>
      </c>
      <c r="F926" s="19">
        <f>IF(A926="RETIRA",Z926,Z926+2)</f>
        <v>46159</v>
      </c>
      <c r="G926" s="19" t="str">
        <f>CONCATENATE(U926,"-",V926)</f>
        <v>INC08-TE12</v>
      </c>
      <c r="H926" s="19" t="str">
        <f t="shared" ca="1" si="29"/>
        <v>URGENTE</v>
      </c>
      <c r="I926" s="46">
        <f ca="1">Z926-$B$1</f>
        <v>0</v>
      </c>
      <c r="J926" s="46">
        <f>VLOOKUP(G926,'D. Produção'!A:B,2,)</f>
        <v>2</v>
      </c>
      <c r="K926" s="87">
        <v>335926</v>
      </c>
      <c r="L926" s="88" t="s">
        <v>82</v>
      </c>
      <c r="M926" s="87">
        <v>4</v>
      </c>
      <c r="N926" s="87">
        <v>5456238</v>
      </c>
      <c r="O926" s="88" t="s">
        <v>35</v>
      </c>
      <c r="P926" s="88" t="s">
        <v>137</v>
      </c>
      <c r="Q926" s="88" t="s">
        <v>138</v>
      </c>
      <c r="R926" s="89">
        <v>0.39900000000000002</v>
      </c>
      <c r="S926" s="89">
        <v>7.98</v>
      </c>
      <c r="T926" s="87">
        <v>1</v>
      </c>
      <c r="U926" s="88" t="s">
        <v>63</v>
      </c>
      <c r="V926" s="88" t="s">
        <v>120</v>
      </c>
      <c r="W926" s="90">
        <v>420</v>
      </c>
      <c r="X926" s="90">
        <v>950</v>
      </c>
      <c r="Y926" s="91">
        <v>46154.558196261576</v>
      </c>
      <c r="Z926" s="92">
        <v>46157</v>
      </c>
      <c r="AA926" s="93"/>
      <c r="AB926" s="93"/>
      <c r="AC926" s="93"/>
      <c r="AD926" s="93"/>
      <c r="AE926" s="93"/>
      <c r="AF926" s="93"/>
      <c r="AG926" s="93"/>
      <c r="AH926" s="93"/>
      <c r="AI926" s="94" t="s">
        <v>40</v>
      </c>
      <c r="AJ926" s="94" t="s">
        <v>40</v>
      </c>
      <c r="AK926" s="94" t="s">
        <v>40</v>
      </c>
      <c r="AL926" s="93"/>
      <c r="AM926" s="93"/>
      <c r="AN926" s="94" t="s">
        <v>40</v>
      </c>
      <c r="AO926" s="94" t="s">
        <v>40</v>
      </c>
      <c r="AP926" s="94" t="s">
        <v>40</v>
      </c>
      <c r="AQ926" s="94" t="s">
        <v>40</v>
      </c>
      <c r="AR926" s="93"/>
    </row>
    <row r="927" spans="1:44" ht="21">
      <c r="A927" t="str">
        <f>VLOOKUP(Q927,'Rotas x Madrugada'!A:C,2,0)</f>
        <v>F</v>
      </c>
      <c r="B927" t="str">
        <f>VLOOKUP(Q927,'Rotas x Madrugada'!A:C,3,0)</f>
        <v>Dep.</v>
      </c>
      <c r="D927" s="19">
        <f t="shared" si="28"/>
        <v>46159</v>
      </c>
      <c r="E927" s="19">
        <f>IF(A927="RETIRA",Z927,VLOOKUP(Q927,'Rotas x Madrugada'!A:D,4,0))</f>
        <v>46148</v>
      </c>
      <c r="F927" s="19">
        <f>IF(A927="RETIRA",Z927,Z927+2)</f>
        <v>46159</v>
      </c>
      <c r="G927" s="19" t="str">
        <f>CONCATENATE(U927,"-",V927)</f>
        <v>INC06-TF</v>
      </c>
      <c r="H927" s="19" t="str">
        <f t="shared" ca="1" si="29"/>
        <v>URGENTE</v>
      </c>
      <c r="I927" s="46">
        <f ca="1">Z927-$B$1</f>
        <v>0</v>
      </c>
      <c r="J927" s="46">
        <f>VLOOKUP(G927,'D. Produção'!A:B,2,)</f>
        <v>2</v>
      </c>
      <c r="K927" s="95">
        <v>335937</v>
      </c>
      <c r="L927" s="96" t="s">
        <v>61</v>
      </c>
      <c r="M927" s="95">
        <v>1</v>
      </c>
      <c r="N927" s="95">
        <v>5456309</v>
      </c>
      <c r="O927" s="96" t="s">
        <v>35</v>
      </c>
      <c r="P927" s="96" t="s">
        <v>137</v>
      </c>
      <c r="Q927" s="96" t="s">
        <v>138</v>
      </c>
      <c r="R927" s="97">
        <v>1.1688000000000001</v>
      </c>
      <c r="S927" s="97">
        <v>17.531199999999998</v>
      </c>
      <c r="T927" s="95">
        <v>1</v>
      </c>
      <c r="U927" s="96" t="s">
        <v>185</v>
      </c>
      <c r="V927" s="96" t="s">
        <v>96</v>
      </c>
      <c r="W927" s="98">
        <v>2125</v>
      </c>
      <c r="X927" s="98">
        <v>550</v>
      </c>
      <c r="Y927" s="99">
        <v>46154.558196909726</v>
      </c>
      <c r="Z927" s="100">
        <v>46157</v>
      </c>
      <c r="AA927" s="101"/>
      <c r="AB927" s="101"/>
      <c r="AC927" s="101"/>
      <c r="AD927" s="101"/>
      <c r="AE927" s="102" t="s">
        <v>40</v>
      </c>
      <c r="AF927" s="102" t="s">
        <v>40</v>
      </c>
      <c r="AG927" s="102" t="s">
        <v>40</v>
      </c>
      <c r="AH927" s="102" t="s">
        <v>40</v>
      </c>
      <c r="AI927" s="102" t="s">
        <v>40</v>
      </c>
      <c r="AJ927" s="102" t="s">
        <v>40</v>
      </c>
      <c r="AK927" s="102" t="s">
        <v>40</v>
      </c>
      <c r="AL927" s="101"/>
      <c r="AM927" s="101"/>
      <c r="AN927" s="102" t="s">
        <v>40</v>
      </c>
      <c r="AO927" s="102" t="s">
        <v>40</v>
      </c>
      <c r="AP927" s="102" t="s">
        <v>40</v>
      </c>
      <c r="AQ927" s="102" t="s">
        <v>40</v>
      </c>
      <c r="AR927" s="101"/>
    </row>
    <row r="928" spans="1:44" ht="21">
      <c r="A928" t="str">
        <f>VLOOKUP(Q928,'Rotas x Madrugada'!A:C,2,0)</f>
        <v>F</v>
      </c>
      <c r="B928" t="str">
        <f>VLOOKUP(Q928,'Rotas x Madrugada'!A:C,3,0)</f>
        <v>Dep.</v>
      </c>
      <c r="D928" s="19">
        <f t="shared" si="28"/>
        <v>46159</v>
      </c>
      <c r="E928" s="19">
        <f>IF(A928="RETIRA",Z928,VLOOKUP(Q928,'Rotas x Madrugada'!A:D,4,0))</f>
        <v>46148</v>
      </c>
      <c r="F928" s="19">
        <f>IF(A928="RETIRA",Z928,Z928+2)</f>
        <v>46159</v>
      </c>
      <c r="G928" s="19" t="str">
        <f>CONCATENATE(U928,"-",V928)</f>
        <v>INC06-TF</v>
      </c>
      <c r="H928" s="19" t="str">
        <f t="shared" ca="1" si="29"/>
        <v>URGENTE</v>
      </c>
      <c r="I928" s="46">
        <f ca="1">Z928-$B$1</f>
        <v>0</v>
      </c>
      <c r="J928" s="46">
        <f>VLOOKUP(G928,'D. Produção'!A:B,2,)</f>
        <v>2</v>
      </c>
      <c r="K928" s="87">
        <v>335937</v>
      </c>
      <c r="L928" s="88" t="s">
        <v>121</v>
      </c>
      <c r="M928" s="87">
        <v>2</v>
      </c>
      <c r="N928" s="87">
        <v>5456310</v>
      </c>
      <c r="O928" s="88" t="s">
        <v>35</v>
      </c>
      <c r="P928" s="88" t="s">
        <v>137</v>
      </c>
      <c r="Q928" s="88" t="s">
        <v>138</v>
      </c>
      <c r="R928" s="89">
        <v>1.1688000000000001</v>
      </c>
      <c r="S928" s="89">
        <v>17.531199999999998</v>
      </c>
      <c r="T928" s="87">
        <v>1</v>
      </c>
      <c r="U928" s="88" t="s">
        <v>185</v>
      </c>
      <c r="V928" s="88" t="s">
        <v>96</v>
      </c>
      <c r="W928" s="90">
        <v>2125</v>
      </c>
      <c r="X928" s="90">
        <v>550</v>
      </c>
      <c r="Y928" s="91">
        <v>46154.558196909726</v>
      </c>
      <c r="Z928" s="92">
        <v>46157</v>
      </c>
      <c r="AA928" s="93"/>
      <c r="AB928" s="93"/>
      <c r="AC928" s="93"/>
      <c r="AD928" s="93"/>
      <c r="AE928" s="94" t="s">
        <v>40</v>
      </c>
      <c r="AF928" s="94" t="s">
        <v>40</v>
      </c>
      <c r="AG928" s="94" t="s">
        <v>40</v>
      </c>
      <c r="AH928" s="94" t="s">
        <v>40</v>
      </c>
      <c r="AI928" s="94" t="s">
        <v>40</v>
      </c>
      <c r="AJ928" s="94" t="s">
        <v>40</v>
      </c>
      <c r="AK928" s="94" t="s">
        <v>40</v>
      </c>
      <c r="AL928" s="93"/>
      <c r="AM928" s="93"/>
      <c r="AN928" s="94" t="s">
        <v>40</v>
      </c>
      <c r="AO928" s="94" t="s">
        <v>40</v>
      </c>
      <c r="AP928" s="94" t="s">
        <v>40</v>
      </c>
      <c r="AQ928" s="94" t="s">
        <v>40</v>
      </c>
      <c r="AR928" s="93"/>
    </row>
    <row r="929" spans="1:44" ht="21">
      <c r="A929" t="str">
        <f>VLOOKUP(Q929,'Rotas x Madrugada'!A:C,2,0)</f>
        <v>F</v>
      </c>
      <c r="B929" t="str">
        <f>VLOOKUP(Q929,'Rotas x Madrugada'!A:C,3,0)</f>
        <v>Dep.</v>
      </c>
      <c r="D929" s="19">
        <f t="shared" si="28"/>
        <v>46159</v>
      </c>
      <c r="E929" s="19">
        <f>IF(A929="RETIRA",Z929,VLOOKUP(Q929,'Rotas x Madrugada'!A:D,4,0))</f>
        <v>46148</v>
      </c>
      <c r="F929" s="19">
        <f>IF(A929="RETIRA",Z929,Z929+2)</f>
        <v>46159</v>
      </c>
      <c r="G929" s="19" t="str">
        <f>CONCATENATE(U929,"-",V929)</f>
        <v>INC06-TF</v>
      </c>
      <c r="H929" s="19" t="str">
        <f t="shared" ca="1" si="29"/>
        <v>URGENTE</v>
      </c>
      <c r="I929" s="46">
        <f ca="1">Z929-$B$1</f>
        <v>0</v>
      </c>
      <c r="J929" s="46">
        <f>VLOOKUP(G929,'D. Produção'!A:B,2,)</f>
        <v>2</v>
      </c>
      <c r="K929" s="95">
        <v>335937</v>
      </c>
      <c r="L929" s="96" t="s">
        <v>143</v>
      </c>
      <c r="M929" s="95">
        <v>3</v>
      </c>
      <c r="N929" s="95">
        <v>5456311</v>
      </c>
      <c r="O929" s="96" t="s">
        <v>35</v>
      </c>
      <c r="P929" s="96" t="s">
        <v>137</v>
      </c>
      <c r="Q929" s="96" t="s">
        <v>138</v>
      </c>
      <c r="R929" s="97">
        <v>1.1688000000000001</v>
      </c>
      <c r="S929" s="97">
        <v>17.531199999999998</v>
      </c>
      <c r="T929" s="95">
        <v>1</v>
      </c>
      <c r="U929" s="96" t="s">
        <v>185</v>
      </c>
      <c r="V929" s="96" t="s">
        <v>96</v>
      </c>
      <c r="W929" s="98">
        <v>2125</v>
      </c>
      <c r="X929" s="98">
        <v>550</v>
      </c>
      <c r="Y929" s="99">
        <v>46154.558196909726</v>
      </c>
      <c r="Z929" s="100">
        <v>46157</v>
      </c>
      <c r="AA929" s="101"/>
      <c r="AB929" s="101"/>
      <c r="AC929" s="101"/>
      <c r="AD929" s="101"/>
      <c r="AE929" s="102" t="s">
        <v>40</v>
      </c>
      <c r="AF929" s="102" t="s">
        <v>40</v>
      </c>
      <c r="AG929" s="102" t="s">
        <v>40</v>
      </c>
      <c r="AH929" s="102" t="s">
        <v>40</v>
      </c>
      <c r="AI929" s="102" t="s">
        <v>40</v>
      </c>
      <c r="AJ929" s="102" t="s">
        <v>40</v>
      </c>
      <c r="AK929" s="102" t="s">
        <v>40</v>
      </c>
      <c r="AL929" s="101"/>
      <c r="AM929" s="101"/>
      <c r="AN929" s="102" t="s">
        <v>40</v>
      </c>
      <c r="AO929" s="102" t="s">
        <v>40</v>
      </c>
      <c r="AP929" s="102" t="s">
        <v>40</v>
      </c>
      <c r="AQ929" s="102" t="s">
        <v>40</v>
      </c>
      <c r="AR929" s="101"/>
    </row>
    <row r="930" spans="1:44" ht="21">
      <c r="A930" t="str">
        <f>VLOOKUP(Q930,'Rotas x Madrugada'!A:C,2,0)</f>
        <v>F</v>
      </c>
      <c r="B930" t="str">
        <f>VLOOKUP(Q930,'Rotas x Madrugada'!A:C,3,0)</f>
        <v>Dep.</v>
      </c>
      <c r="D930" s="19">
        <f t="shared" si="28"/>
        <v>46159</v>
      </c>
      <c r="E930" s="19">
        <f>IF(A930="RETIRA",Z930,VLOOKUP(Q930,'Rotas x Madrugada'!A:D,4,0))</f>
        <v>46148</v>
      </c>
      <c r="F930" s="19">
        <f>IF(A930="RETIRA",Z930,Z930+2)</f>
        <v>46159</v>
      </c>
      <c r="G930" s="19" t="str">
        <f>CONCATENATE(U930,"-",V930)</f>
        <v>INC06-TF</v>
      </c>
      <c r="H930" s="19" t="str">
        <f t="shared" ca="1" si="29"/>
        <v>URGENTE</v>
      </c>
      <c r="I930" s="46">
        <f ca="1">Z930-$B$1</f>
        <v>0</v>
      </c>
      <c r="J930" s="46">
        <f>VLOOKUP(G930,'D. Produção'!A:B,2,)</f>
        <v>2</v>
      </c>
      <c r="K930" s="87">
        <v>335937</v>
      </c>
      <c r="L930" s="88" t="s">
        <v>132</v>
      </c>
      <c r="M930" s="87">
        <v>4</v>
      </c>
      <c r="N930" s="87">
        <v>5456312</v>
      </c>
      <c r="O930" s="88" t="s">
        <v>35</v>
      </c>
      <c r="P930" s="88" t="s">
        <v>137</v>
      </c>
      <c r="Q930" s="88" t="s">
        <v>138</v>
      </c>
      <c r="R930" s="89">
        <v>1.1688000000000001</v>
      </c>
      <c r="S930" s="89">
        <v>17.531199999999998</v>
      </c>
      <c r="T930" s="87">
        <v>1</v>
      </c>
      <c r="U930" s="88" t="s">
        <v>185</v>
      </c>
      <c r="V930" s="88" t="s">
        <v>96</v>
      </c>
      <c r="W930" s="90">
        <v>2125</v>
      </c>
      <c r="X930" s="90">
        <v>550</v>
      </c>
      <c r="Y930" s="91">
        <v>46154.558196909726</v>
      </c>
      <c r="Z930" s="92">
        <v>46157</v>
      </c>
      <c r="AA930" s="93"/>
      <c r="AB930" s="93"/>
      <c r="AC930" s="93"/>
      <c r="AD930" s="93"/>
      <c r="AE930" s="94" t="s">
        <v>40</v>
      </c>
      <c r="AF930" s="94" t="s">
        <v>40</v>
      </c>
      <c r="AG930" s="94" t="s">
        <v>40</v>
      </c>
      <c r="AH930" s="94" t="s">
        <v>40</v>
      </c>
      <c r="AI930" s="94" t="s">
        <v>40</v>
      </c>
      <c r="AJ930" s="94" t="s">
        <v>40</v>
      </c>
      <c r="AK930" s="94" t="s">
        <v>40</v>
      </c>
      <c r="AL930" s="93"/>
      <c r="AM930" s="93"/>
      <c r="AN930" s="94" t="s">
        <v>40</v>
      </c>
      <c r="AO930" s="94" t="s">
        <v>40</v>
      </c>
      <c r="AP930" s="94" t="s">
        <v>40</v>
      </c>
      <c r="AQ930" s="94" t="s">
        <v>40</v>
      </c>
      <c r="AR930" s="93"/>
    </row>
    <row r="931" spans="1:44" ht="21">
      <c r="A931" t="str">
        <f>VLOOKUP(Q931,'Rotas x Madrugada'!A:C,2,0)</f>
        <v>F</v>
      </c>
      <c r="B931" t="str">
        <f>VLOOKUP(Q931,'Rotas x Madrugada'!A:C,3,0)</f>
        <v>Dep.</v>
      </c>
      <c r="D931" s="19">
        <f t="shared" si="28"/>
        <v>46159</v>
      </c>
      <c r="E931" s="19">
        <f>IF(A931="RETIRA",Z931,VLOOKUP(Q931,'Rotas x Madrugada'!A:D,4,0))</f>
        <v>46148</v>
      </c>
      <c r="F931" s="19">
        <f>IF(A931="RETIRA",Z931,Z931+2)</f>
        <v>46159</v>
      </c>
      <c r="G931" s="19" t="str">
        <f>CONCATENATE(U931,"-",V931)</f>
        <v>INC06-TF</v>
      </c>
      <c r="H931" s="19" t="str">
        <f t="shared" ca="1" si="29"/>
        <v>URGENTE</v>
      </c>
      <c r="I931" s="46">
        <f ca="1">Z931-$B$1</f>
        <v>0</v>
      </c>
      <c r="J931" s="46">
        <f>VLOOKUP(G931,'D. Produção'!A:B,2,)</f>
        <v>2</v>
      </c>
      <c r="K931" s="95">
        <v>335937</v>
      </c>
      <c r="L931" s="96" t="s">
        <v>92</v>
      </c>
      <c r="M931" s="95">
        <v>5</v>
      </c>
      <c r="N931" s="95">
        <v>5456313</v>
      </c>
      <c r="O931" s="96" t="s">
        <v>35</v>
      </c>
      <c r="P931" s="96" t="s">
        <v>137</v>
      </c>
      <c r="Q931" s="96" t="s">
        <v>138</v>
      </c>
      <c r="R931" s="97">
        <v>1.1688000000000001</v>
      </c>
      <c r="S931" s="97">
        <v>17.531199999999998</v>
      </c>
      <c r="T931" s="95">
        <v>1</v>
      </c>
      <c r="U931" s="96" t="s">
        <v>185</v>
      </c>
      <c r="V931" s="96" t="s">
        <v>96</v>
      </c>
      <c r="W931" s="98">
        <v>2125</v>
      </c>
      <c r="X931" s="98">
        <v>550</v>
      </c>
      <c r="Y931" s="99">
        <v>46154.558196909726</v>
      </c>
      <c r="Z931" s="100">
        <v>46157</v>
      </c>
      <c r="AA931" s="101"/>
      <c r="AB931" s="101"/>
      <c r="AC931" s="101"/>
      <c r="AD931" s="101"/>
      <c r="AE931" s="102" t="s">
        <v>40</v>
      </c>
      <c r="AF931" s="102" t="s">
        <v>40</v>
      </c>
      <c r="AG931" s="102" t="s">
        <v>40</v>
      </c>
      <c r="AH931" s="102" t="s">
        <v>40</v>
      </c>
      <c r="AI931" s="102" t="s">
        <v>40</v>
      </c>
      <c r="AJ931" s="102" t="s">
        <v>40</v>
      </c>
      <c r="AK931" s="102" t="s">
        <v>40</v>
      </c>
      <c r="AL931" s="101"/>
      <c r="AM931" s="101"/>
      <c r="AN931" s="102" t="s">
        <v>40</v>
      </c>
      <c r="AO931" s="102" t="s">
        <v>40</v>
      </c>
      <c r="AP931" s="102" t="s">
        <v>40</v>
      </c>
      <c r="AQ931" s="102" t="s">
        <v>40</v>
      </c>
      <c r="AR931" s="101"/>
    </row>
    <row r="932" spans="1:44" ht="21">
      <c r="A932" t="str">
        <f>VLOOKUP(Q932,'Rotas x Madrugada'!A:C,2,0)</f>
        <v>F</v>
      </c>
      <c r="B932" t="str">
        <f>VLOOKUP(Q932,'Rotas x Madrugada'!A:C,3,0)</f>
        <v>Dep.</v>
      </c>
      <c r="D932" s="19">
        <f t="shared" si="28"/>
        <v>46159</v>
      </c>
      <c r="E932" s="19">
        <f>IF(A932="RETIRA",Z932,VLOOKUP(Q932,'Rotas x Madrugada'!A:D,4,0))</f>
        <v>46148</v>
      </c>
      <c r="F932" s="19">
        <f>IF(A932="RETIRA",Z932,Z932+2)</f>
        <v>46159</v>
      </c>
      <c r="G932" s="19" t="str">
        <f>CONCATENATE(U932,"-",V932)</f>
        <v>INC06-TF</v>
      </c>
      <c r="H932" s="19" t="str">
        <f t="shared" ca="1" si="29"/>
        <v>URGENTE</v>
      </c>
      <c r="I932" s="46">
        <f ca="1">Z932-$B$1</f>
        <v>0</v>
      </c>
      <c r="J932" s="46">
        <f>VLOOKUP(G932,'D. Produção'!A:B,2,)</f>
        <v>2</v>
      </c>
      <c r="K932" s="87">
        <v>335937</v>
      </c>
      <c r="L932" s="88" t="s">
        <v>97</v>
      </c>
      <c r="M932" s="87">
        <v>6</v>
      </c>
      <c r="N932" s="87">
        <v>5456314</v>
      </c>
      <c r="O932" s="88" t="s">
        <v>35</v>
      </c>
      <c r="P932" s="88" t="s">
        <v>137</v>
      </c>
      <c r="Q932" s="88" t="s">
        <v>138</v>
      </c>
      <c r="R932" s="89">
        <v>1.1688000000000001</v>
      </c>
      <c r="S932" s="89">
        <v>17.531199999999998</v>
      </c>
      <c r="T932" s="87">
        <v>1</v>
      </c>
      <c r="U932" s="88" t="s">
        <v>185</v>
      </c>
      <c r="V932" s="88" t="s">
        <v>96</v>
      </c>
      <c r="W932" s="90">
        <v>2125</v>
      </c>
      <c r="X932" s="90">
        <v>550</v>
      </c>
      <c r="Y932" s="91">
        <v>46154.558196909726</v>
      </c>
      <c r="Z932" s="92">
        <v>46157</v>
      </c>
      <c r="AA932" s="93"/>
      <c r="AB932" s="93"/>
      <c r="AC932" s="93"/>
      <c r="AD932" s="93"/>
      <c r="AE932" s="94" t="s">
        <v>40</v>
      </c>
      <c r="AF932" s="94" t="s">
        <v>40</v>
      </c>
      <c r="AG932" s="94" t="s">
        <v>40</v>
      </c>
      <c r="AH932" s="94" t="s">
        <v>40</v>
      </c>
      <c r="AI932" s="94" t="s">
        <v>40</v>
      </c>
      <c r="AJ932" s="94" t="s">
        <v>40</v>
      </c>
      <c r="AK932" s="94" t="s">
        <v>40</v>
      </c>
      <c r="AL932" s="93"/>
      <c r="AM932" s="93"/>
      <c r="AN932" s="94" t="s">
        <v>40</v>
      </c>
      <c r="AO932" s="94" t="s">
        <v>40</v>
      </c>
      <c r="AP932" s="94" t="s">
        <v>40</v>
      </c>
      <c r="AQ932" s="94" t="s">
        <v>40</v>
      </c>
      <c r="AR932" s="93"/>
    </row>
    <row r="933" spans="1:44" ht="21">
      <c r="A933" t="str">
        <f>VLOOKUP(Q933,'Rotas x Madrugada'!A:C,2,0)</f>
        <v>F</v>
      </c>
      <c r="B933" t="str">
        <f>VLOOKUP(Q933,'Rotas x Madrugada'!A:C,3,0)</f>
        <v>Dep.</v>
      </c>
      <c r="D933" s="19">
        <f t="shared" si="28"/>
        <v>46159</v>
      </c>
      <c r="E933" s="19">
        <f>IF(A933="RETIRA",Z933,VLOOKUP(Q933,'Rotas x Madrugada'!A:D,4,0))</f>
        <v>46148</v>
      </c>
      <c r="F933" s="19">
        <f>IF(A933="RETIRA",Z933,Z933+2)</f>
        <v>46159</v>
      </c>
      <c r="G933" s="19" t="str">
        <f>CONCATENATE(U933,"-",V933)</f>
        <v>INC06-TF</v>
      </c>
      <c r="H933" s="19" t="str">
        <f t="shared" ca="1" si="29"/>
        <v>URGENTE</v>
      </c>
      <c r="I933" s="46">
        <f ca="1">Z933-$B$1</f>
        <v>0</v>
      </c>
      <c r="J933" s="46">
        <f>VLOOKUP(G933,'D. Produção'!A:B,2,)</f>
        <v>2</v>
      </c>
      <c r="K933" s="95">
        <v>335937</v>
      </c>
      <c r="L933" s="96" t="s">
        <v>98</v>
      </c>
      <c r="M933" s="95">
        <v>7</v>
      </c>
      <c r="N933" s="95">
        <v>5456315</v>
      </c>
      <c r="O933" s="96" t="s">
        <v>35</v>
      </c>
      <c r="P933" s="96" t="s">
        <v>137</v>
      </c>
      <c r="Q933" s="96" t="s">
        <v>138</v>
      </c>
      <c r="R933" s="97">
        <v>1.1688000000000001</v>
      </c>
      <c r="S933" s="97">
        <v>17.531199999999998</v>
      </c>
      <c r="T933" s="95">
        <v>1</v>
      </c>
      <c r="U933" s="96" t="s">
        <v>185</v>
      </c>
      <c r="V933" s="96" t="s">
        <v>96</v>
      </c>
      <c r="W933" s="98">
        <v>2125</v>
      </c>
      <c r="X933" s="98">
        <v>550</v>
      </c>
      <c r="Y933" s="99">
        <v>46154.558196909726</v>
      </c>
      <c r="Z933" s="100">
        <v>46157</v>
      </c>
      <c r="AA933" s="101"/>
      <c r="AB933" s="101"/>
      <c r="AC933" s="101"/>
      <c r="AD933" s="101"/>
      <c r="AE933" s="102" t="s">
        <v>40</v>
      </c>
      <c r="AF933" s="102" t="s">
        <v>40</v>
      </c>
      <c r="AG933" s="102" t="s">
        <v>40</v>
      </c>
      <c r="AH933" s="102" t="s">
        <v>40</v>
      </c>
      <c r="AI933" s="102" t="s">
        <v>40</v>
      </c>
      <c r="AJ933" s="102" t="s">
        <v>40</v>
      </c>
      <c r="AK933" s="102" t="s">
        <v>40</v>
      </c>
      <c r="AL933" s="101"/>
      <c r="AM933" s="101"/>
      <c r="AN933" s="102" t="s">
        <v>40</v>
      </c>
      <c r="AO933" s="102" t="s">
        <v>40</v>
      </c>
      <c r="AP933" s="102" t="s">
        <v>40</v>
      </c>
      <c r="AQ933" s="102" t="s">
        <v>40</v>
      </c>
      <c r="AR933" s="101"/>
    </row>
    <row r="934" spans="1:44" ht="21">
      <c r="A934" t="str">
        <f>VLOOKUP(Q934,'Rotas x Madrugada'!A:C,2,0)</f>
        <v>F</v>
      </c>
      <c r="B934" t="str">
        <f>VLOOKUP(Q934,'Rotas x Madrugada'!A:C,3,0)</f>
        <v>Dep.</v>
      </c>
      <c r="D934" s="19">
        <f t="shared" si="28"/>
        <v>46159</v>
      </c>
      <c r="E934" s="19">
        <f>IF(A934="RETIRA",Z934,VLOOKUP(Q934,'Rotas x Madrugada'!A:D,4,0))</f>
        <v>46148</v>
      </c>
      <c r="F934" s="19">
        <f>IF(A934="RETIRA",Z934,Z934+2)</f>
        <v>46159</v>
      </c>
      <c r="G934" s="19" t="str">
        <f>CONCATENATE(U934,"-",V934)</f>
        <v>INC06-TF</v>
      </c>
      <c r="H934" s="19" t="str">
        <f t="shared" ca="1" si="29"/>
        <v>URGENTE</v>
      </c>
      <c r="I934" s="46">
        <f ca="1">Z934-$B$1</f>
        <v>0</v>
      </c>
      <c r="J934" s="46">
        <f>VLOOKUP(G934,'D. Produção'!A:B,2,)</f>
        <v>2</v>
      </c>
      <c r="K934" s="87">
        <v>335937</v>
      </c>
      <c r="L934" s="88" t="s">
        <v>99</v>
      </c>
      <c r="M934" s="87">
        <v>8</v>
      </c>
      <c r="N934" s="87">
        <v>5456316</v>
      </c>
      <c r="O934" s="88" t="s">
        <v>35</v>
      </c>
      <c r="P934" s="88" t="s">
        <v>137</v>
      </c>
      <c r="Q934" s="88" t="s">
        <v>138</v>
      </c>
      <c r="R934" s="89">
        <v>1.1688000000000001</v>
      </c>
      <c r="S934" s="89">
        <v>17.531199999999998</v>
      </c>
      <c r="T934" s="87">
        <v>1</v>
      </c>
      <c r="U934" s="88" t="s">
        <v>185</v>
      </c>
      <c r="V934" s="88" t="s">
        <v>96</v>
      </c>
      <c r="W934" s="90">
        <v>2125</v>
      </c>
      <c r="X934" s="90">
        <v>550</v>
      </c>
      <c r="Y934" s="91">
        <v>46154.558196909726</v>
      </c>
      <c r="Z934" s="92">
        <v>46157</v>
      </c>
      <c r="AA934" s="93"/>
      <c r="AB934" s="93"/>
      <c r="AC934" s="93"/>
      <c r="AD934" s="93"/>
      <c r="AE934" s="94" t="s">
        <v>40</v>
      </c>
      <c r="AF934" s="94" t="s">
        <v>40</v>
      </c>
      <c r="AG934" s="94" t="s">
        <v>40</v>
      </c>
      <c r="AH934" s="94" t="s">
        <v>40</v>
      </c>
      <c r="AI934" s="94" t="s">
        <v>40</v>
      </c>
      <c r="AJ934" s="94" t="s">
        <v>40</v>
      </c>
      <c r="AK934" s="94" t="s">
        <v>40</v>
      </c>
      <c r="AL934" s="93"/>
      <c r="AM934" s="93"/>
      <c r="AN934" s="94" t="s">
        <v>40</v>
      </c>
      <c r="AO934" s="94" t="s">
        <v>40</v>
      </c>
      <c r="AP934" s="94" t="s">
        <v>40</v>
      </c>
      <c r="AQ934" s="94" t="s">
        <v>40</v>
      </c>
      <c r="AR934" s="93"/>
    </row>
    <row r="935" spans="1:44" ht="21">
      <c r="A935" t="str">
        <f>VLOOKUP(Q935,'Rotas x Madrugada'!A:C,2,0)</f>
        <v>F</v>
      </c>
      <c r="B935" t="str">
        <f>VLOOKUP(Q935,'Rotas x Madrugada'!A:C,3,0)</f>
        <v>Dep.</v>
      </c>
      <c r="D935" s="19">
        <f t="shared" si="28"/>
        <v>46159</v>
      </c>
      <c r="E935" s="19">
        <f>IF(A935="RETIRA",Z935,VLOOKUP(Q935,'Rotas x Madrugada'!A:D,4,0))</f>
        <v>46148</v>
      </c>
      <c r="F935" s="19">
        <f>IF(A935="RETIRA",Z935,Z935+2)</f>
        <v>46159</v>
      </c>
      <c r="G935" s="19" t="str">
        <f>CONCATENATE(U935,"-",V935)</f>
        <v>INC06-TF</v>
      </c>
      <c r="H935" s="19" t="str">
        <f t="shared" ca="1" si="29"/>
        <v>URGENTE</v>
      </c>
      <c r="I935" s="46">
        <f ca="1">Z935-$B$1</f>
        <v>0</v>
      </c>
      <c r="J935" s="46">
        <f>VLOOKUP(G935,'D. Produção'!A:B,2,)</f>
        <v>2</v>
      </c>
      <c r="K935" s="95">
        <v>335937</v>
      </c>
      <c r="L935" s="96" t="s">
        <v>100</v>
      </c>
      <c r="M935" s="95">
        <v>9</v>
      </c>
      <c r="N935" s="95">
        <v>5456317</v>
      </c>
      <c r="O935" s="96" t="s">
        <v>35</v>
      </c>
      <c r="P935" s="96" t="s">
        <v>137</v>
      </c>
      <c r="Q935" s="96" t="s">
        <v>138</v>
      </c>
      <c r="R935" s="97">
        <v>1.1688000000000001</v>
      </c>
      <c r="S935" s="97">
        <v>17.531199999999998</v>
      </c>
      <c r="T935" s="95">
        <v>1</v>
      </c>
      <c r="U935" s="96" t="s">
        <v>185</v>
      </c>
      <c r="V935" s="96" t="s">
        <v>96</v>
      </c>
      <c r="W935" s="98">
        <v>2125</v>
      </c>
      <c r="X935" s="98">
        <v>550</v>
      </c>
      <c r="Y935" s="99">
        <v>46154.558196909726</v>
      </c>
      <c r="Z935" s="100">
        <v>46157</v>
      </c>
      <c r="AA935" s="101"/>
      <c r="AB935" s="101"/>
      <c r="AC935" s="101"/>
      <c r="AD935" s="101"/>
      <c r="AE935" s="102" t="s">
        <v>40</v>
      </c>
      <c r="AF935" s="102" t="s">
        <v>40</v>
      </c>
      <c r="AG935" s="102" t="s">
        <v>40</v>
      </c>
      <c r="AH935" s="102" t="s">
        <v>40</v>
      </c>
      <c r="AI935" s="102" t="s">
        <v>40</v>
      </c>
      <c r="AJ935" s="102" t="s">
        <v>40</v>
      </c>
      <c r="AK935" s="102" t="s">
        <v>40</v>
      </c>
      <c r="AL935" s="101"/>
      <c r="AM935" s="101"/>
      <c r="AN935" s="102" t="s">
        <v>40</v>
      </c>
      <c r="AO935" s="102" t="s">
        <v>40</v>
      </c>
      <c r="AP935" s="102" t="s">
        <v>40</v>
      </c>
      <c r="AQ935" s="102" t="s">
        <v>40</v>
      </c>
      <c r="AR935" s="101"/>
    </row>
    <row r="936" spans="1:44" ht="21">
      <c r="A936" t="str">
        <f>VLOOKUP(Q936,'Rotas x Madrugada'!A:C,2,0)</f>
        <v>F</v>
      </c>
      <c r="B936" t="str">
        <f>VLOOKUP(Q936,'Rotas x Madrugada'!A:C,3,0)</f>
        <v>Dep.</v>
      </c>
      <c r="D936" s="19">
        <f t="shared" si="28"/>
        <v>46159</v>
      </c>
      <c r="E936" s="19">
        <f>IF(A936="RETIRA",Z936,VLOOKUP(Q936,'Rotas x Madrugada'!A:D,4,0))</f>
        <v>46148</v>
      </c>
      <c r="F936" s="19">
        <f>IF(A936="RETIRA",Z936,Z936+2)</f>
        <v>46159</v>
      </c>
      <c r="G936" s="19" t="str">
        <f>CONCATENATE(U936,"-",V936)</f>
        <v>INC06-TF</v>
      </c>
      <c r="H936" s="19" t="str">
        <f t="shared" ca="1" si="29"/>
        <v>URGENTE</v>
      </c>
      <c r="I936" s="46">
        <f ca="1">Z936-$B$1</f>
        <v>0</v>
      </c>
      <c r="J936" s="46">
        <f>VLOOKUP(G936,'D. Produção'!A:B,2,)</f>
        <v>2</v>
      </c>
      <c r="K936" s="87">
        <v>335937</v>
      </c>
      <c r="L936" s="88" t="s">
        <v>101</v>
      </c>
      <c r="M936" s="87">
        <v>10</v>
      </c>
      <c r="N936" s="87">
        <v>5456318</v>
      </c>
      <c r="O936" s="88" t="s">
        <v>35</v>
      </c>
      <c r="P936" s="88" t="s">
        <v>137</v>
      </c>
      <c r="Q936" s="88" t="s">
        <v>138</v>
      </c>
      <c r="R936" s="89">
        <v>1.1688000000000001</v>
      </c>
      <c r="S936" s="89">
        <v>17.531199999999998</v>
      </c>
      <c r="T936" s="87">
        <v>1</v>
      </c>
      <c r="U936" s="88" t="s">
        <v>185</v>
      </c>
      <c r="V936" s="88" t="s">
        <v>96</v>
      </c>
      <c r="W936" s="90">
        <v>2125</v>
      </c>
      <c r="X936" s="90">
        <v>550</v>
      </c>
      <c r="Y936" s="91">
        <v>46154.558196909726</v>
      </c>
      <c r="Z936" s="92">
        <v>46157</v>
      </c>
      <c r="AA936" s="93"/>
      <c r="AB936" s="93"/>
      <c r="AC936" s="93"/>
      <c r="AD936" s="93"/>
      <c r="AE936" s="94" t="s">
        <v>40</v>
      </c>
      <c r="AF936" s="94" t="s">
        <v>40</v>
      </c>
      <c r="AG936" s="94" t="s">
        <v>40</v>
      </c>
      <c r="AH936" s="94" t="s">
        <v>40</v>
      </c>
      <c r="AI936" s="94" t="s">
        <v>40</v>
      </c>
      <c r="AJ936" s="94" t="s">
        <v>40</v>
      </c>
      <c r="AK936" s="94" t="s">
        <v>40</v>
      </c>
      <c r="AL936" s="93"/>
      <c r="AM936" s="93"/>
      <c r="AN936" s="94" t="s">
        <v>40</v>
      </c>
      <c r="AO936" s="94" t="s">
        <v>40</v>
      </c>
      <c r="AP936" s="94" t="s">
        <v>40</v>
      </c>
      <c r="AQ936" s="94" t="s">
        <v>40</v>
      </c>
      <c r="AR936" s="93"/>
    </row>
    <row r="937" spans="1:44" ht="21">
      <c r="A937" t="str">
        <f>VLOOKUP(Q937,'Rotas x Madrugada'!A:C,2,0)</f>
        <v>F</v>
      </c>
      <c r="B937" t="str">
        <f>VLOOKUP(Q937,'Rotas x Madrugada'!A:C,3,0)</f>
        <v>Dep.</v>
      </c>
      <c r="D937" s="19">
        <f t="shared" si="28"/>
        <v>46159</v>
      </c>
      <c r="E937" s="19">
        <f>IF(A937="RETIRA",Z937,VLOOKUP(Q937,'Rotas x Madrugada'!A:D,4,0))</f>
        <v>46148</v>
      </c>
      <c r="F937" s="19">
        <f>IF(A937="RETIRA",Z937,Z937+2)</f>
        <v>46159</v>
      </c>
      <c r="G937" s="19" t="str">
        <f>CONCATENATE(U937,"-",V937)</f>
        <v>INC06-TF</v>
      </c>
      <c r="H937" s="19" t="str">
        <f t="shared" ca="1" si="29"/>
        <v>URGENTE</v>
      </c>
      <c r="I937" s="46">
        <f ca="1">Z937-$B$1</f>
        <v>0</v>
      </c>
      <c r="J937" s="46">
        <f>VLOOKUP(G937,'D. Produção'!A:B,2,)</f>
        <v>2</v>
      </c>
      <c r="K937" s="95">
        <v>335937</v>
      </c>
      <c r="L937" s="96" t="s">
        <v>102</v>
      </c>
      <c r="M937" s="95">
        <v>11</v>
      </c>
      <c r="N937" s="95">
        <v>5456319</v>
      </c>
      <c r="O937" s="96" t="s">
        <v>35</v>
      </c>
      <c r="P937" s="96" t="s">
        <v>137</v>
      </c>
      <c r="Q937" s="96" t="s">
        <v>138</v>
      </c>
      <c r="R937" s="97">
        <v>1.1688000000000001</v>
      </c>
      <c r="S937" s="97">
        <v>17.531199999999998</v>
      </c>
      <c r="T937" s="95">
        <v>1</v>
      </c>
      <c r="U937" s="96" t="s">
        <v>185</v>
      </c>
      <c r="V937" s="96" t="s">
        <v>96</v>
      </c>
      <c r="W937" s="98">
        <v>2125</v>
      </c>
      <c r="X937" s="98">
        <v>550</v>
      </c>
      <c r="Y937" s="99">
        <v>46154.558196909726</v>
      </c>
      <c r="Z937" s="100">
        <v>46157</v>
      </c>
      <c r="AA937" s="101"/>
      <c r="AB937" s="101"/>
      <c r="AC937" s="101"/>
      <c r="AD937" s="101"/>
      <c r="AE937" s="102" t="s">
        <v>40</v>
      </c>
      <c r="AF937" s="102" t="s">
        <v>40</v>
      </c>
      <c r="AG937" s="102" t="s">
        <v>40</v>
      </c>
      <c r="AH937" s="102" t="s">
        <v>40</v>
      </c>
      <c r="AI937" s="102" t="s">
        <v>40</v>
      </c>
      <c r="AJ937" s="102" t="s">
        <v>40</v>
      </c>
      <c r="AK937" s="102" t="s">
        <v>40</v>
      </c>
      <c r="AL937" s="101"/>
      <c r="AM937" s="101"/>
      <c r="AN937" s="102" t="s">
        <v>40</v>
      </c>
      <c r="AO937" s="102" t="s">
        <v>40</v>
      </c>
      <c r="AP937" s="102" t="s">
        <v>40</v>
      </c>
      <c r="AQ937" s="102" t="s">
        <v>40</v>
      </c>
      <c r="AR937" s="101"/>
    </row>
    <row r="938" spans="1:44" ht="21">
      <c r="A938" t="str">
        <f>VLOOKUP(Q938,'Rotas x Madrugada'!A:C,2,0)</f>
        <v>F</v>
      </c>
      <c r="B938" t="str">
        <f>VLOOKUP(Q938,'Rotas x Madrugada'!A:C,3,0)</f>
        <v>Dep.</v>
      </c>
      <c r="D938" s="19">
        <f t="shared" si="28"/>
        <v>46159</v>
      </c>
      <c r="E938" s="19">
        <f>IF(A938="RETIRA",Z938,VLOOKUP(Q938,'Rotas x Madrugada'!A:D,4,0))</f>
        <v>46148</v>
      </c>
      <c r="F938" s="19">
        <f>IF(A938="RETIRA",Z938,Z938+2)</f>
        <v>46159</v>
      </c>
      <c r="G938" s="19" t="str">
        <f>CONCATENATE(U938,"-",V938)</f>
        <v>INC06-TF</v>
      </c>
      <c r="H938" s="19" t="str">
        <f t="shared" ca="1" si="29"/>
        <v>URGENTE</v>
      </c>
      <c r="I938" s="46">
        <f ca="1">Z938-$B$1</f>
        <v>0</v>
      </c>
      <c r="J938" s="46">
        <f>VLOOKUP(G938,'D. Produção'!A:B,2,)</f>
        <v>2</v>
      </c>
      <c r="K938" s="87">
        <v>335937</v>
      </c>
      <c r="L938" s="88" t="s">
        <v>103</v>
      </c>
      <c r="M938" s="87">
        <v>12</v>
      </c>
      <c r="N938" s="87">
        <v>5456320</v>
      </c>
      <c r="O938" s="88" t="s">
        <v>35</v>
      </c>
      <c r="P938" s="88" t="s">
        <v>137</v>
      </c>
      <c r="Q938" s="88" t="s">
        <v>138</v>
      </c>
      <c r="R938" s="89">
        <v>1.1688000000000001</v>
      </c>
      <c r="S938" s="89">
        <v>17.531199999999998</v>
      </c>
      <c r="T938" s="87">
        <v>1</v>
      </c>
      <c r="U938" s="88" t="s">
        <v>185</v>
      </c>
      <c r="V938" s="88" t="s">
        <v>96</v>
      </c>
      <c r="W938" s="90">
        <v>2125</v>
      </c>
      <c r="X938" s="90">
        <v>550</v>
      </c>
      <c r="Y938" s="91">
        <v>46154.558196909726</v>
      </c>
      <c r="Z938" s="92">
        <v>46157</v>
      </c>
      <c r="AA938" s="93"/>
      <c r="AB938" s="93"/>
      <c r="AC938" s="93"/>
      <c r="AD938" s="93"/>
      <c r="AE938" s="94" t="s">
        <v>40</v>
      </c>
      <c r="AF938" s="94" t="s">
        <v>40</v>
      </c>
      <c r="AG938" s="94" t="s">
        <v>40</v>
      </c>
      <c r="AH938" s="94" t="s">
        <v>40</v>
      </c>
      <c r="AI938" s="94" t="s">
        <v>40</v>
      </c>
      <c r="AJ938" s="94" t="s">
        <v>40</v>
      </c>
      <c r="AK938" s="94" t="s">
        <v>40</v>
      </c>
      <c r="AL938" s="93"/>
      <c r="AM938" s="93"/>
      <c r="AN938" s="94" t="s">
        <v>40</v>
      </c>
      <c r="AO938" s="94" t="s">
        <v>40</v>
      </c>
      <c r="AP938" s="94" t="s">
        <v>40</v>
      </c>
      <c r="AQ938" s="94" t="s">
        <v>40</v>
      </c>
      <c r="AR938" s="93"/>
    </row>
    <row r="939" spans="1:44" ht="21">
      <c r="A939" t="str">
        <f>VLOOKUP(Q939,'Rotas x Madrugada'!A:C,2,0)</f>
        <v>F</v>
      </c>
      <c r="B939" t="str">
        <f>VLOOKUP(Q939,'Rotas x Madrugada'!A:C,3,0)</f>
        <v>Dep.</v>
      </c>
      <c r="D939" s="19">
        <f t="shared" si="28"/>
        <v>46159</v>
      </c>
      <c r="E939" s="19">
        <f>IF(A939="RETIRA",Z939,VLOOKUP(Q939,'Rotas x Madrugada'!A:D,4,0))</f>
        <v>46148</v>
      </c>
      <c r="F939" s="19">
        <f>IF(A939="RETIRA",Z939,Z939+2)</f>
        <v>46159</v>
      </c>
      <c r="G939" s="19" t="str">
        <f>CONCATENATE(U939,"-",V939)</f>
        <v>INC06-TF</v>
      </c>
      <c r="H939" s="19" t="str">
        <f t="shared" ca="1" si="29"/>
        <v>URGENTE</v>
      </c>
      <c r="I939" s="46">
        <f ca="1">Z939-$B$1</f>
        <v>0</v>
      </c>
      <c r="J939" s="46">
        <f>VLOOKUP(G939,'D. Produção'!A:B,2,)</f>
        <v>2</v>
      </c>
      <c r="K939" s="95">
        <v>335938</v>
      </c>
      <c r="L939" s="96" t="s">
        <v>61</v>
      </c>
      <c r="M939" s="95">
        <v>1</v>
      </c>
      <c r="N939" s="95">
        <v>5456321</v>
      </c>
      <c r="O939" s="96" t="s">
        <v>35</v>
      </c>
      <c r="P939" s="96" t="s">
        <v>137</v>
      </c>
      <c r="Q939" s="96" t="s">
        <v>138</v>
      </c>
      <c r="R939" s="97">
        <v>1.8572</v>
      </c>
      <c r="S939" s="97">
        <v>27.858799999999999</v>
      </c>
      <c r="T939" s="95">
        <v>1</v>
      </c>
      <c r="U939" s="96" t="s">
        <v>185</v>
      </c>
      <c r="V939" s="96" t="s">
        <v>96</v>
      </c>
      <c r="W939" s="98">
        <v>2125</v>
      </c>
      <c r="X939" s="98">
        <v>874</v>
      </c>
      <c r="Y939" s="99">
        <v>46154.558197800929</v>
      </c>
      <c r="Z939" s="100">
        <v>46157</v>
      </c>
      <c r="AA939" s="101"/>
      <c r="AB939" s="101"/>
      <c r="AC939" s="101"/>
      <c r="AD939" s="101"/>
      <c r="AE939" s="102" t="s">
        <v>40</v>
      </c>
      <c r="AF939" s="102" t="s">
        <v>40</v>
      </c>
      <c r="AG939" s="102" t="s">
        <v>40</v>
      </c>
      <c r="AH939" s="102" t="s">
        <v>40</v>
      </c>
      <c r="AI939" s="102" t="s">
        <v>40</v>
      </c>
      <c r="AJ939" s="102" t="s">
        <v>40</v>
      </c>
      <c r="AK939" s="102" t="s">
        <v>40</v>
      </c>
      <c r="AL939" s="101"/>
      <c r="AM939" s="101"/>
      <c r="AN939" s="102" t="s">
        <v>40</v>
      </c>
      <c r="AO939" s="102" t="s">
        <v>40</v>
      </c>
      <c r="AP939" s="102" t="s">
        <v>40</v>
      </c>
      <c r="AQ939" s="102" t="s">
        <v>40</v>
      </c>
      <c r="AR939" s="101"/>
    </row>
    <row r="940" spans="1:44" ht="21">
      <c r="A940" t="str">
        <f>VLOOKUP(Q940,'Rotas x Madrugada'!A:C,2,0)</f>
        <v>F</v>
      </c>
      <c r="B940" t="str">
        <f>VLOOKUP(Q940,'Rotas x Madrugada'!A:C,3,0)</f>
        <v>Dep.</v>
      </c>
      <c r="D940" s="19">
        <f t="shared" si="28"/>
        <v>46159</v>
      </c>
      <c r="E940" s="19">
        <f>IF(A940="RETIRA",Z940,VLOOKUP(Q940,'Rotas x Madrugada'!A:D,4,0))</f>
        <v>46148</v>
      </c>
      <c r="F940" s="19">
        <f>IF(A940="RETIRA",Z940,Z940+2)</f>
        <v>46159</v>
      </c>
      <c r="G940" s="19" t="str">
        <f>CONCATENATE(U940,"-",V940)</f>
        <v>INC06-TF</v>
      </c>
      <c r="H940" s="19" t="str">
        <f t="shared" ca="1" si="29"/>
        <v>URGENTE</v>
      </c>
      <c r="I940" s="46">
        <f ca="1">Z940-$B$1</f>
        <v>0</v>
      </c>
      <c r="J940" s="46">
        <f>VLOOKUP(G940,'D. Produção'!A:B,2,)</f>
        <v>2</v>
      </c>
      <c r="K940" s="87">
        <v>335938</v>
      </c>
      <c r="L940" s="88" t="s">
        <v>121</v>
      </c>
      <c r="M940" s="87">
        <v>2</v>
      </c>
      <c r="N940" s="87">
        <v>5456322</v>
      </c>
      <c r="O940" s="88" t="s">
        <v>35</v>
      </c>
      <c r="P940" s="88" t="s">
        <v>137</v>
      </c>
      <c r="Q940" s="88" t="s">
        <v>138</v>
      </c>
      <c r="R940" s="89">
        <v>1.8572</v>
      </c>
      <c r="S940" s="89">
        <v>27.858799999999999</v>
      </c>
      <c r="T940" s="87">
        <v>1</v>
      </c>
      <c r="U940" s="88" t="s">
        <v>185</v>
      </c>
      <c r="V940" s="88" t="s">
        <v>96</v>
      </c>
      <c r="W940" s="90">
        <v>2125</v>
      </c>
      <c r="X940" s="90">
        <v>874</v>
      </c>
      <c r="Y940" s="91">
        <v>46154.558197800929</v>
      </c>
      <c r="Z940" s="92">
        <v>46157</v>
      </c>
      <c r="AA940" s="93"/>
      <c r="AB940" s="93"/>
      <c r="AC940" s="93"/>
      <c r="AD940" s="93"/>
      <c r="AE940" s="94" t="s">
        <v>40</v>
      </c>
      <c r="AF940" s="94" t="s">
        <v>40</v>
      </c>
      <c r="AG940" s="94" t="s">
        <v>40</v>
      </c>
      <c r="AH940" s="94" t="s">
        <v>40</v>
      </c>
      <c r="AI940" s="94" t="s">
        <v>40</v>
      </c>
      <c r="AJ940" s="94" t="s">
        <v>40</v>
      </c>
      <c r="AK940" s="94" t="s">
        <v>40</v>
      </c>
      <c r="AL940" s="93"/>
      <c r="AM940" s="93"/>
      <c r="AN940" s="94" t="s">
        <v>40</v>
      </c>
      <c r="AO940" s="94" t="s">
        <v>40</v>
      </c>
      <c r="AP940" s="94" t="s">
        <v>40</v>
      </c>
      <c r="AQ940" s="94" t="s">
        <v>40</v>
      </c>
      <c r="AR940" s="93"/>
    </row>
    <row r="941" spans="1:44" ht="21">
      <c r="A941" t="str">
        <f>VLOOKUP(Q941,'Rotas x Madrugada'!A:C,2,0)</f>
        <v>F</v>
      </c>
      <c r="B941" t="str">
        <f>VLOOKUP(Q941,'Rotas x Madrugada'!A:C,3,0)</f>
        <v>Dep.</v>
      </c>
      <c r="D941" s="19">
        <f t="shared" si="28"/>
        <v>46159</v>
      </c>
      <c r="E941" s="19">
        <f>IF(A941="RETIRA",Z941,VLOOKUP(Q941,'Rotas x Madrugada'!A:D,4,0))</f>
        <v>46148</v>
      </c>
      <c r="F941" s="19">
        <f>IF(A941="RETIRA",Z941,Z941+2)</f>
        <v>46159</v>
      </c>
      <c r="G941" s="19" t="str">
        <f>CONCATENATE(U941,"-",V941)</f>
        <v>INC06-TF</v>
      </c>
      <c r="H941" s="19" t="str">
        <f t="shared" ca="1" si="29"/>
        <v>URGENTE</v>
      </c>
      <c r="I941" s="46">
        <f ca="1">Z941-$B$1</f>
        <v>0</v>
      </c>
      <c r="J941" s="46">
        <f>VLOOKUP(G941,'D. Produção'!A:B,2,)</f>
        <v>2</v>
      </c>
      <c r="K941" s="95">
        <v>335938</v>
      </c>
      <c r="L941" s="96" t="s">
        <v>143</v>
      </c>
      <c r="M941" s="95">
        <v>3</v>
      </c>
      <c r="N941" s="95">
        <v>5456323</v>
      </c>
      <c r="O941" s="96" t="s">
        <v>35</v>
      </c>
      <c r="P941" s="96" t="s">
        <v>137</v>
      </c>
      <c r="Q941" s="96" t="s">
        <v>138</v>
      </c>
      <c r="R941" s="97">
        <v>1.8572</v>
      </c>
      <c r="S941" s="97">
        <v>27.858799999999999</v>
      </c>
      <c r="T941" s="95">
        <v>1</v>
      </c>
      <c r="U941" s="96" t="s">
        <v>185</v>
      </c>
      <c r="V941" s="96" t="s">
        <v>96</v>
      </c>
      <c r="W941" s="98">
        <v>2125</v>
      </c>
      <c r="X941" s="98">
        <v>874</v>
      </c>
      <c r="Y941" s="99">
        <v>46154.558197800929</v>
      </c>
      <c r="Z941" s="100">
        <v>46157</v>
      </c>
      <c r="AA941" s="101"/>
      <c r="AB941" s="101"/>
      <c r="AC941" s="101"/>
      <c r="AD941" s="101"/>
      <c r="AE941" s="102" t="s">
        <v>40</v>
      </c>
      <c r="AF941" s="102" t="s">
        <v>40</v>
      </c>
      <c r="AG941" s="102" t="s">
        <v>40</v>
      </c>
      <c r="AH941" s="102" t="s">
        <v>40</v>
      </c>
      <c r="AI941" s="102" t="s">
        <v>40</v>
      </c>
      <c r="AJ941" s="102" t="s">
        <v>40</v>
      </c>
      <c r="AK941" s="102" t="s">
        <v>40</v>
      </c>
      <c r="AL941" s="101"/>
      <c r="AM941" s="101"/>
      <c r="AN941" s="102" t="s">
        <v>40</v>
      </c>
      <c r="AO941" s="102" t="s">
        <v>40</v>
      </c>
      <c r="AP941" s="102" t="s">
        <v>40</v>
      </c>
      <c r="AQ941" s="102" t="s">
        <v>40</v>
      </c>
      <c r="AR941" s="101"/>
    </row>
    <row r="942" spans="1:44" ht="21">
      <c r="A942" t="str">
        <f>VLOOKUP(Q942,'Rotas x Madrugada'!A:C,2,0)</f>
        <v>F</v>
      </c>
      <c r="B942" t="str">
        <f>VLOOKUP(Q942,'Rotas x Madrugada'!A:C,3,0)</f>
        <v>Dep.</v>
      </c>
      <c r="D942" s="19">
        <f t="shared" si="28"/>
        <v>46159</v>
      </c>
      <c r="E942" s="19">
        <f>IF(A942="RETIRA",Z942,VLOOKUP(Q942,'Rotas x Madrugada'!A:D,4,0))</f>
        <v>46148</v>
      </c>
      <c r="F942" s="19">
        <f>IF(A942="RETIRA",Z942,Z942+2)</f>
        <v>46159</v>
      </c>
      <c r="G942" s="19" t="str">
        <f>CONCATENATE(U942,"-",V942)</f>
        <v>INC06-TF</v>
      </c>
      <c r="H942" s="19" t="str">
        <f t="shared" ca="1" si="29"/>
        <v>URGENTE</v>
      </c>
      <c r="I942" s="46">
        <f ca="1">Z942-$B$1</f>
        <v>0</v>
      </c>
      <c r="J942" s="46">
        <f>VLOOKUP(G942,'D. Produção'!A:B,2,)</f>
        <v>2</v>
      </c>
      <c r="K942" s="87">
        <v>335938</v>
      </c>
      <c r="L942" s="88" t="s">
        <v>132</v>
      </c>
      <c r="M942" s="87">
        <v>4</v>
      </c>
      <c r="N942" s="87">
        <v>5456324</v>
      </c>
      <c r="O942" s="88" t="s">
        <v>35</v>
      </c>
      <c r="P942" s="88" t="s">
        <v>137</v>
      </c>
      <c r="Q942" s="88" t="s">
        <v>138</v>
      </c>
      <c r="R942" s="89">
        <v>1.8572</v>
      </c>
      <c r="S942" s="89">
        <v>27.858799999999999</v>
      </c>
      <c r="T942" s="87">
        <v>1</v>
      </c>
      <c r="U942" s="88" t="s">
        <v>185</v>
      </c>
      <c r="V942" s="88" t="s">
        <v>96</v>
      </c>
      <c r="W942" s="90">
        <v>2125</v>
      </c>
      <c r="X942" s="90">
        <v>874</v>
      </c>
      <c r="Y942" s="91">
        <v>46154.558197800929</v>
      </c>
      <c r="Z942" s="92">
        <v>46157</v>
      </c>
      <c r="AA942" s="93"/>
      <c r="AB942" s="93"/>
      <c r="AC942" s="93"/>
      <c r="AD942" s="93"/>
      <c r="AE942" s="94" t="s">
        <v>40</v>
      </c>
      <c r="AF942" s="94" t="s">
        <v>40</v>
      </c>
      <c r="AG942" s="94" t="s">
        <v>40</v>
      </c>
      <c r="AH942" s="94" t="s">
        <v>40</v>
      </c>
      <c r="AI942" s="94" t="s">
        <v>40</v>
      </c>
      <c r="AJ942" s="94" t="s">
        <v>40</v>
      </c>
      <c r="AK942" s="94" t="s">
        <v>40</v>
      </c>
      <c r="AL942" s="93"/>
      <c r="AM942" s="93"/>
      <c r="AN942" s="94" t="s">
        <v>40</v>
      </c>
      <c r="AO942" s="94" t="s">
        <v>40</v>
      </c>
      <c r="AP942" s="94" t="s">
        <v>40</v>
      </c>
      <c r="AQ942" s="94" t="s">
        <v>40</v>
      </c>
      <c r="AR942" s="93"/>
    </row>
    <row r="943" spans="1:44" ht="21">
      <c r="A943" t="str">
        <f>VLOOKUP(Q943,'Rotas x Madrugada'!A:C,2,0)</f>
        <v>F</v>
      </c>
      <c r="B943" t="str">
        <f>VLOOKUP(Q943,'Rotas x Madrugada'!A:C,3,0)</f>
        <v>Dep.</v>
      </c>
      <c r="D943" s="19">
        <f t="shared" si="28"/>
        <v>46159</v>
      </c>
      <c r="E943" s="19">
        <f>IF(A943="RETIRA",Z943,VLOOKUP(Q943,'Rotas x Madrugada'!A:D,4,0))</f>
        <v>46148</v>
      </c>
      <c r="F943" s="19">
        <f>IF(A943="RETIRA",Z943,Z943+2)</f>
        <v>46159</v>
      </c>
      <c r="G943" s="19" t="str">
        <f>CONCATENATE(U943,"-",V943)</f>
        <v>INC06-TF</v>
      </c>
      <c r="H943" s="19" t="str">
        <f t="shared" ca="1" si="29"/>
        <v>URGENTE</v>
      </c>
      <c r="I943" s="46">
        <f ca="1">Z943-$B$1</f>
        <v>0</v>
      </c>
      <c r="J943" s="46">
        <f>VLOOKUP(G943,'D. Produção'!A:B,2,)</f>
        <v>2</v>
      </c>
      <c r="K943" s="95">
        <v>335938</v>
      </c>
      <c r="L943" s="96" t="s">
        <v>92</v>
      </c>
      <c r="M943" s="95">
        <v>5</v>
      </c>
      <c r="N943" s="95">
        <v>5456325</v>
      </c>
      <c r="O943" s="96" t="s">
        <v>35</v>
      </c>
      <c r="P943" s="96" t="s">
        <v>137</v>
      </c>
      <c r="Q943" s="96" t="s">
        <v>138</v>
      </c>
      <c r="R943" s="97">
        <v>1.8572</v>
      </c>
      <c r="S943" s="97">
        <v>27.858799999999999</v>
      </c>
      <c r="T943" s="95">
        <v>1</v>
      </c>
      <c r="U943" s="96" t="s">
        <v>185</v>
      </c>
      <c r="V943" s="96" t="s">
        <v>96</v>
      </c>
      <c r="W943" s="98">
        <v>2125</v>
      </c>
      <c r="X943" s="98">
        <v>874</v>
      </c>
      <c r="Y943" s="99">
        <v>46154.558197800929</v>
      </c>
      <c r="Z943" s="100">
        <v>46157</v>
      </c>
      <c r="AA943" s="101"/>
      <c r="AB943" s="101"/>
      <c r="AC943" s="101"/>
      <c r="AD943" s="101"/>
      <c r="AE943" s="102" t="s">
        <v>40</v>
      </c>
      <c r="AF943" s="102" t="s">
        <v>40</v>
      </c>
      <c r="AG943" s="102" t="s">
        <v>40</v>
      </c>
      <c r="AH943" s="102" t="s">
        <v>40</v>
      </c>
      <c r="AI943" s="102" t="s">
        <v>40</v>
      </c>
      <c r="AJ943" s="102" t="s">
        <v>40</v>
      </c>
      <c r="AK943" s="102" t="s">
        <v>40</v>
      </c>
      <c r="AL943" s="101"/>
      <c r="AM943" s="101"/>
      <c r="AN943" s="102" t="s">
        <v>40</v>
      </c>
      <c r="AO943" s="102" t="s">
        <v>40</v>
      </c>
      <c r="AP943" s="102" t="s">
        <v>40</v>
      </c>
      <c r="AQ943" s="102" t="s">
        <v>40</v>
      </c>
      <c r="AR943" s="101"/>
    </row>
    <row r="944" spans="1:44" ht="21">
      <c r="A944" t="str">
        <f>VLOOKUP(Q944,'Rotas x Madrugada'!A:C,2,0)</f>
        <v>F</v>
      </c>
      <c r="B944" t="str">
        <f>VLOOKUP(Q944,'Rotas x Madrugada'!A:C,3,0)</f>
        <v>Dep.</v>
      </c>
      <c r="D944" s="19">
        <f t="shared" si="28"/>
        <v>46159</v>
      </c>
      <c r="E944" s="19">
        <f>IF(A944="RETIRA",Z944,VLOOKUP(Q944,'Rotas x Madrugada'!A:D,4,0))</f>
        <v>46148</v>
      </c>
      <c r="F944" s="19">
        <f>IF(A944="RETIRA",Z944,Z944+2)</f>
        <v>46159</v>
      </c>
      <c r="G944" s="19" t="str">
        <f>CONCATENATE(U944,"-",V944)</f>
        <v>INC06-TF</v>
      </c>
      <c r="H944" s="19" t="str">
        <f t="shared" ca="1" si="29"/>
        <v>URGENTE</v>
      </c>
      <c r="I944" s="46">
        <f ca="1">Z944-$B$1</f>
        <v>0</v>
      </c>
      <c r="J944" s="46">
        <f>VLOOKUP(G944,'D. Produção'!A:B,2,)</f>
        <v>2</v>
      </c>
      <c r="K944" s="87">
        <v>335938</v>
      </c>
      <c r="L944" s="88" t="s">
        <v>97</v>
      </c>
      <c r="M944" s="87">
        <v>6</v>
      </c>
      <c r="N944" s="87">
        <v>5456326</v>
      </c>
      <c r="O944" s="88" t="s">
        <v>35</v>
      </c>
      <c r="P944" s="88" t="s">
        <v>137</v>
      </c>
      <c r="Q944" s="88" t="s">
        <v>138</v>
      </c>
      <c r="R944" s="89">
        <v>1.8572</v>
      </c>
      <c r="S944" s="89">
        <v>27.858799999999999</v>
      </c>
      <c r="T944" s="87">
        <v>1</v>
      </c>
      <c r="U944" s="88" t="s">
        <v>185</v>
      </c>
      <c r="V944" s="88" t="s">
        <v>96</v>
      </c>
      <c r="W944" s="90">
        <v>2125</v>
      </c>
      <c r="X944" s="90">
        <v>874</v>
      </c>
      <c r="Y944" s="91">
        <v>46154.558197800929</v>
      </c>
      <c r="Z944" s="92">
        <v>46157</v>
      </c>
      <c r="AA944" s="93"/>
      <c r="AB944" s="93"/>
      <c r="AC944" s="93"/>
      <c r="AD944" s="93"/>
      <c r="AE944" s="94" t="s">
        <v>40</v>
      </c>
      <c r="AF944" s="94" t="s">
        <v>40</v>
      </c>
      <c r="AG944" s="94" t="s">
        <v>40</v>
      </c>
      <c r="AH944" s="94" t="s">
        <v>40</v>
      </c>
      <c r="AI944" s="94" t="s">
        <v>40</v>
      </c>
      <c r="AJ944" s="94" t="s">
        <v>40</v>
      </c>
      <c r="AK944" s="94" t="s">
        <v>40</v>
      </c>
      <c r="AL944" s="93"/>
      <c r="AM944" s="93"/>
      <c r="AN944" s="94" t="s">
        <v>40</v>
      </c>
      <c r="AO944" s="94" t="s">
        <v>40</v>
      </c>
      <c r="AP944" s="94" t="s">
        <v>40</v>
      </c>
      <c r="AQ944" s="94" t="s">
        <v>40</v>
      </c>
      <c r="AR944" s="93"/>
    </row>
    <row r="945" spans="1:44" ht="21">
      <c r="A945" t="str">
        <f>VLOOKUP(Q945,'Rotas x Madrugada'!A:C,2,0)</f>
        <v>F</v>
      </c>
      <c r="B945" t="str">
        <f>VLOOKUP(Q945,'Rotas x Madrugada'!A:C,3,0)</f>
        <v>Dep.</v>
      </c>
      <c r="D945" s="19">
        <f t="shared" si="28"/>
        <v>46159</v>
      </c>
      <c r="E945" s="19">
        <f>IF(A945="RETIRA",Z945,VLOOKUP(Q945,'Rotas x Madrugada'!A:D,4,0))</f>
        <v>46148</v>
      </c>
      <c r="F945" s="19">
        <f>IF(A945="RETIRA",Z945,Z945+2)</f>
        <v>46159</v>
      </c>
      <c r="G945" s="19" t="str">
        <f>CONCATENATE(U945,"-",V945)</f>
        <v>INC06-TF</v>
      </c>
      <c r="H945" s="19" t="str">
        <f t="shared" ca="1" si="29"/>
        <v>URGENTE</v>
      </c>
      <c r="I945" s="46">
        <f ca="1">Z945-$B$1</f>
        <v>0</v>
      </c>
      <c r="J945" s="46">
        <f>VLOOKUP(G945,'D. Produção'!A:B,2,)</f>
        <v>2</v>
      </c>
      <c r="K945" s="95">
        <v>335938</v>
      </c>
      <c r="L945" s="96" t="s">
        <v>98</v>
      </c>
      <c r="M945" s="95">
        <v>7</v>
      </c>
      <c r="N945" s="95">
        <v>5456327</v>
      </c>
      <c r="O945" s="96" t="s">
        <v>35</v>
      </c>
      <c r="P945" s="96" t="s">
        <v>137</v>
      </c>
      <c r="Q945" s="96" t="s">
        <v>138</v>
      </c>
      <c r="R945" s="97">
        <v>1.8572</v>
      </c>
      <c r="S945" s="97">
        <v>27.858799999999999</v>
      </c>
      <c r="T945" s="95">
        <v>1</v>
      </c>
      <c r="U945" s="96" t="s">
        <v>185</v>
      </c>
      <c r="V945" s="96" t="s">
        <v>96</v>
      </c>
      <c r="W945" s="98">
        <v>2125</v>
      </c>
      <c r="X945" s="98">
        <v>874</v>
      </c>
      <c r="Y945" s="99">
        <v>46154.558197800929</v>
      </c>
      <c r="Z945" s="100">
        <v>46157</v>
      </c>
      <c r="AA945" s="101"/>
      <c r="AB945" s="101"/>
      <c r="AC945" s="101"/>
      <c r="AD945" s="101"/>
      <c r="AE945" s="102" t="s">
        <v>40</v>
      </c>
      <c r="AF945" s="102" t="s">
        <v>40</v>
      </c>
      <c r="AG945" s="102" t="s">
        <v>40</v>
      </c>
      <c r="AH945" s="102" t="s">
        <v>40</v>
      </c>
      <c r="AI945" s="102" t="s">
        <v>40</v>
      </c>
      <c r="AJ945" s="102" t="s">
        <v>40</v>
      </c>
      <c r="AK945" s="102" t="s">
        <v>40</v>
      </c>
      <c r="AL945" s="101"/>
      <c r="AM945" s="101"/>
      <c r="AN945" s="102" t="s">
        <v>40</v>
      </c>
      <c r="AO945" s="102" t="s">
        <v>40</v>
      </c>
      <c r="AP945" s="102" t="s">
        <v>40</v>
      </c>
      <c r="AQ945" s="102" t="s">
        <v>40</v>
      </c>
      <c r="AR945" s="101"/>
    </row>
    <row r="946" spans="1:44" ht="21">
      <c r="A946" t="str">
        <f>VLOOKUP(Q946,'Rotas x Madrugada'!A:C,2,0)</f>
        <v>F</v>
      </c>
      <c r="B946" t="str">
        <f>VLOOKUP(Q946,'Rotas x Madrugada'!A:C,3,0)</f>
        <v>Dep.</v>
      </c>
      <c r="D946" s="19">
        <f t="shared" si="28"/>
        <v>46159</v>
      </c>
      <c r="E946" s="19">
        <f>IF(A946="RETIRA",Z946,VLOOKUP(Q946,'Rotas x Madrugada'!A:D,4,0))</f>
        <v>46148</v>
      </c>
      <c r="F946" s="19">
        <f>IF(A946="RETIRA",Z946,Z946+2)</f>
        <v>46159</v>
      </c>
      <c r="G946" s="19" t="str">
        <f>CONCATENATE(U946,"-",V946)</f>
        <v>INC06-TF</v>
      </c>
      <c r="H946" s="19" t="str">
        <f t="shared" ca="1" si="29"/>
        <v>URGENTE</v>
      </c>
      <c r="I946" s="46">
        <f ca="1">Z946-$B$1</f>
        <v>0</v>
      </c>
      <c r="J946" s="46">
        <f>VLOOKUP(G946,'D. Produção'!A:B,2,)</f>
        <v>2</v>
      </c>
      <c r="K946" s="87">
        <v>335938</v>
      </c>
      <c r="L946" s="88" t="s">
        <v>99</v>
      </c>
      <c r="M946" s="87">
        <v>8</v>
      </c>
      <c r="N946" s="87">
        <v>5456328</v>
      </c>
      <c r="O946" s="88" t="s">
        <v>35</v>
      </c>
      <c r="P946" s="88" t="s">
        <v>137</v>
      </c>
      <c r="Q946" s="88" t="s">
        <v>138</v>
      </c>
      <c r="R946" s="89">
        <v>1.8572</v>
      </c>
      <c r="S946" s="89">
        <v>27.858799999999999</v>
      </c>
      <c r="T946" s="87">
        <v>1</v>
      </c>
      <c r="U946" s="88" t="s">
        <v>185</v>
      </c>
      <c r="V946" s="88" t="s">
        <v>96</v>
      </c>
      <c r="W946" s="90">
        <v>2125</v>
      </c>
      <c r="X946" s="90">
        <v>874</v>
      </c>
      <c r="Y946" s="91">
        <v>46154.558197800929</v>
      </c>
      <c r="Z946" s="92">
        <v>46157</v>
      </c>
      <c r="AA946" s="93"/>
      <c r="AB946" s="93"/>
      <c r="AC946" s="93"/>
      <c r="AD946" s="93"/>
      <c r="AE946" s="94" t="s">
        <v>40</v>
      </c>
      <c r="AF946" s="94" t="s">
        <v>40</v>
      </c>
      <c r="AG946" s="94" t="s">
        <v>40</v>
      </c>
      <c r="AH946" s="94" t="s">
        <v>40</v>
      </c>
      <c r="AI946" s="94" t="s">
        <v>40</v>
      </c>
      <c r="AJ946" s="94" t="s">
        <v>40</v>
      </c>
      <c r="AK946" s="94" t="s">
        <v>40</v>
      </c>
      <c r="AL946" s="93"/>
      <c r="AM946" s="93"/>
      <c r="AN946" s="94" t="s">
        <v>40</v>
      </c>
      <c r="AO946" s="94" t="s">
        <v>40</v>
      </c>
      <c r="AP946" s="94" t="s">
        <v>40</v>
      </c>
      <c r="AQ946" s="94" t="s">
        <v>40</v>
      </c>
      <c r="AR946" s="93"/>
    </row>
    <row r="947" spans="1:44" ht="21">
      <c r="A947" t="str">
        <f>VLOOKUP(Q947,'Rotas x Madrugada'!A:C,2,0)</f>
        <v>F</v>
      </c>
      <c r="B947" t="str">
        <f>VLOOKUP(Q947,'Rotas x Madrugada'!A:C,3,0)</f>
        <v>Dep.</v>
      </c>
      <c r="D947" s="19">
        <f t="shared" si="28"/>
        <v>46159</v>
      </c>
      <c r="E947" s="19">
        <f>IF(A947="RETIRA",Z947,VLOOKUP(Q947,'Rotas x Madrugada'!A:D,4,0))</f>
        <v>46148</v>
      </c>
      <c r="F947" s="19">
        <f>IF(A947="RETIRA",Z947,Z947+2)</f>
        <v>46159</v>
      </c>
      <c r="G947" s="19" t="str">
        <f>CONCATENATE(U947,"-",V947)</f>
        <v>INC06-TF</v>
      </c>
      <c r="H947" s="19" t="str">
        <f t="shared" ca="1" si="29"/>
        <v>URGENTE</v>
      </c>
      <c r="I947" s="46">
        <f ca="1">Z947-$B$1</f>
        <v>0</v>
      </c>
      <c r="J947" s="46">
        <f>VLOOKUP(G947,'D. Produção'!A:B,2,)</f>
        <v>2</v>
      </c>
      <c r="K947" s="95">
        <v>335938</v>
      </c>
      <c r="L947" s="96" t="s">
        <v>100</v>
      </c>
      <c r="M947" s="95">
        <v>9</v>
      </c>
      <c r="N947" s="95">
        <v>5456329</v>
      </c>
      <c r="O947" s="96" t="s">
        <v>35</v>
      </c>
      <c r="P947" s="96" t="s">
        <v>137</v>
      </c>
      <c r="Q947" s="96" t="s">
        <v>138</v>
      </c>
      <c r="R947" s="97">
        <v>1.8572</v>
      </c>
      <c r="S947" s="97">
        <v>27.858799999999999</v>
      </c>
      <c r="T947" s="95">
        <v>1</v>
      </c>
      <c r="U947" s="96" t="s">
        <v>185</v>
      </c>
      <c r="V947" s="96" t="s">
        <v>96</v>
      </c>
      <c r="W947" s="98">
        <v>2125</v>
      </c>
      <c r="X947" s="98">
        <v>874</v>
      </c>
      <c r="Y947" s="99">
        <v>46154.558197800929</v>
      </c>
      <c r="Z947" s="100">
        <v>46157</v>
      </c>
      <c r="AA947" s="101"/>
      <c r="AB947" s="101"/>
      <c r="AC947" s="101"/>
      <c r="AD947" s="101"/>
      <c r="AE947" s="102" t="s">
        <v>40</v>
      </c>
      <c r="AF947" s="102" t="s">
        <v>40</v>
      </c>
      <c r="AG947" s="102" t="s">
        <v>40</v>
      </c>
      <c r="AH947" s="102" t="s">
        <v>40</v>
      </c>
      <c r="AI947" s="102" t="s">
        <v>40</v>
      </c>
      <c r="AJ947" s="102" t="s">
        <v>40</v>
      </c>
      <c r="AK947" s="102" t="s">
        <v>40</v>
      </c>
      <c r="AL947" s="101"/>
      <c r="AM947" s="101"/>
      <c r="AN947" s="102" t="s">
        <v>40</v>
      </c>
      <c r="AO947" s="102" t="s">
        <v>40</v>
      </c>
      <c r="AP947" s="102" t="s">
        <v>40</v>
      </c>
      <c r="AQ947" s="102" t="s">
        <v>40</v>
      </c>
      <c r="AR947" s="101"/>
    </row>
    <row r="948" spans="1:44" ht="21">
      <c r="A948" t="str">
        <f>VLOOKUP(Q948,'Rotas x Madrugada'!A:C,2,0)</f>
        <v>F</v>
      </c>
      <c r="B948" t="str">
        <f>VLOOKUP(Q948,'Rotas x Madrugada'!A:C,3,0)</f>
        <v>Dep.</v>
      </c>
      <c r="D948" s="19">
        <f t="shared" si="28"/>
        <v>46159</v>
      </c>
      <c r="E948" s="19">
        <f>IF(A948="RETIRA",Z948,VLOOKUP(Q948,'Rotas x Madrugada'!A:D,4,0))</f>
        <v>46148</v>
      </c>
      <c r="F948" s="19">
        <f>IF(A948="RETIRA",Z948,Z948+2)</f>
        <v>46159</v>
      </c>
      <c r="G948" s="19" t="str">
        <f>CONCATENATE(U948,"-",V948)</f>
        <v>INC06-TF</v>
      </c>
      <c r="H948" s="19" t="str">
        <f t="shared" ca="1" si="29"/>
        <v>URGENTE</v>
      </c>
      <c r="I948" s="46">
        <f ca="1">Z948-$B$1</f>
        <v>0</v>
      </c>
      <c r="J948" s="46">
        <f>VLOOKUP(G948,'D. Produção'!A:B,2,)</f>
        <v>2</v>
      </c>
      <c r="K948" s="87">
        <v>335938</v>
      </c>
      <c r="L948" s="88" t="s">
        <v>101</v>
      </c>
      <c r="M948" s="87">
        <v>10</v>
      </c>
      <c r="N948" s="87">
        <v>5456330</v>
      </c>
      <c r="O948" s="88" t="s">
        <v>35</v>
      </c>
      <c r="P948" s="88" t="s">
        <v>137</v>
      </c>
      <c r="Q948" s="88" t="s">
        <v>138</v>
      </c>
      <c r="R948" s="89">
        <v>1.8572</v>
      </c>
      <c r="S948" s="89">
        <v>27.858799999999999</v>
      </c>
      <c r="T948" s="87">
        <v>1</v>
      </c>
      <c r="U948" s="88" t="s">
        <v>185</v>
      </c>
      <c r="V948" s="88" t="s">
        <v>96</v>
      </c>
      <c r="W948" s="90">
        <v>2125</v>
      </c>
      <c r="X948" s="90">
        <v>874</v>
      </c>
      <c r="Y948" s="91">
        <v>46154.558197800929</v>
      </c>
      <c r="Z948" s="92">
        <v>46157</v>
      </c>
      <c r="AA948" s="93"/>
      <c r="AB948" s="93"/>
      <c r="AC948" s="93"/>
      <c r="AD948" s="93"/>
      <c r="AE948" s="94" t="s">
        <v>40</v>
      </c>
      <c r="AF948" s="94" t="s">
        <v>40</v>
      </c>
      <c r="AG948" s="94" t="s">
        <v>40</v>
      </c>
      <c r="AH948" s="94" t="s">
        <v>40</v>
      </c>
      <c r="AI948" s="94" t="s">
        <v>40</v>
      </c>
      <c r="AJ948" s="94" t="s">
        <v>40</v>
      </c>
      <c r="AK948" s="94" t="s">
        <v>40</v>
      </c>
      <c r="AL948" s="93"/>
      <c r="AM948" s="93"/>
      <c r="AN948" s="94" t="s">
        <v>40</v>
      </c>
      <c r="AO948" s="94" t="s">
        <v>40</v>
      </c>
      <c r="AP948" s="94" t="s">
        <v>40</v>
      </c>
      <c r="AQ948" s="94" t="s">
        <v>40</v>
      </c>
      <c r="AR948" s="93"/>
    </row>
    <row r="949" spans="1:44" ht="21">
      <c r="A949" t="str">
        <f>VLOOKUP(Q949,'Rotas x Madrugada'!A:C,2,0)</f>
        <v>F</v>
      </c>
      <c r="B949" t="str">
        <f>VLOOKUP(Q949,'Rotas x Madrugada'!A:C,3,0)</f>
        <v>Dep.</v>
      </c>
      <c r="D949" s="19">
        <f t="shared" si="28"/>
        <v>46159</v>
      </c>
      <c r="E949" s="19">
        <f>IF(A949="RETIRA",Z949,VLOOKUP(Q949,'Rotas x Madrugada'!A:D,4,0))</f>
        <v>46148</v>
      </c>
      <c r="F949" s="19">
        <f>IF(A949="RETIRA",Z949,Z949+2)</f>
        <v>46159</v>
      </c>
      <c r="G949" s="19" t="str">
        <f>CONCATENATE(U949,"-",V949)</f>
        <v>INC06-TF</v>
      </c>
      <c r="H949" s="19" t="str">
        <f t="shared" ca="1" si="29"/>
        <v>URGENTE</v>
      </c>
      <c r="I949" s="46">
        <f ca="1">Z949-$B$1</f>
        <v>0</v>
      </c>
      <c r="J949" s="46">
        <f>VLOOKUP(G949,'D. Produção'!A:B,2,)</f>
        <v>2</v>
      </c>
      <c r="K949" s="95">
        <v>335938</v>
      </c>
      <c r="L949" s="96" t="s">
        <v>102</v>
      </c>
      <c r="M949" s="95">
        <v>11</v>
      </c>
      <c r="N949" s="95">
        <v>5456331</v>
      </c>
      <c r="O949" s="96" t="s">
        <v>35</v>
      </c>
      <c r="P949" s="96" t="s">
        <v>137</v>
      </c>
      <c r="Q949" s="96" t="s">
        <v>138</v>
      </c>
      <c r="R949" s="97">
        <v>1.8572</v>
      </c>
      <c r="S949" s="97">
        <v>27.858799999999999</v>
      </c>
      <c r="T949" s="95">
        <v>1</v>
      </c>
      <c r="U949" s="96" t="s">
        <v>185</v>
      </c>
      <c r="V949" s="96" t="s">
        <v>96</v>
      </c>
      <c r="W949" s="98">
        <v>2125</v>
      </c>
      <c r="X949" s="98">
        <v>874</v>
      </c>
      <c r="Y949" s="99">
        <v>46154.558197800929</v>
      </c>
      <c r="Z949" s="100">
        <v>46157</v>
      </c>
      <c r="AA949" s="101"/>
      <c r="AB949" s="101"/>
      <c r="AC949" s="101"/>
      <c r="AD949" s="101"/>
      <c r="AE949" s="102" t="s">
        <v>40</v>
      </c>
      <c r="AF949" s="102" t="s">
        <v>40</v>
      </c>
      <c r="AG949" s="102" t="s">
        <v>40</v>
      </c>
      <c r="AH949" s="102" t="s">
        <v>40</v>
      </c>
      <c r="AI949" s="102" t="s">
        <v>40</v>
      </c>
      <c r="AJ949" s="102" t="s">
        <v>40</v>
      </c>
      <c r="AK949" s="102" t="s">
        <v>40</v>
      </c>
      <c r="AL949" s="101"/>
      <c r="AM949" s="101"/>
      <c r="AN949" s="102" t="s">
        <v>40</v>
      </c>
      <c r="AO949" s="102" t="s">
        <v>40</v>
      </c>
      <c r="AP949" s="102" t="s">
        <v>40</v>
      </c>
      <c r="AQ949" s="102" t="s">
        <v>40</v>
      </c>
      <c r="AR949" s="101"/>
    </row>
    <row r="950" spans="1:44" ht="21">
      <c r="A950" t="str">
        <f>VLOOKUP(Q950,'Rotas x Madrugada'!A:C,2,0)</f>
        <v>F</v>
      </c>
      <c r="B950" t="str">
        <f>VLOOKUP(Q950,'Rotas x Madrugada'!A:C,3,0)</f>
        <v>Dep.</v>
      </c>
      <c r="D950" s="19">
        <f t="shared" si="28"/>
        <v>46159</v>
      </c>
      <c r="E950" s="19">
        <f>IF(A950="RETIRA",Z950,VLOOKUP(Q950,'Rotas x Madrugada'!A:D,4,0))</f>
        <v>46148</v>
      </c>
      <c r="F950" s="19">
        <f>IF(A950="RETIRA",Z950,Z950+2)</f>
        <v>46159</v>
      </c>
      <c r="G950" s="19" t="str">
        <f>CONCATENATE(U950,"-",V950)</f>
        <v>INC06-TF</v>
      </c>
      <c r="H950" s="19" t="str">
        <f t="shared" ca="1" si="29"/>
        <v>URGENTE</v>
      </c>
      <c r="I950" s="46">
        <f ca="1">Z950-$B$1</f>
        <v>0</v>
      </c>
      <c r="J950" s="46">
        <f>VLOOKUP(G950,'D. Produção'!A:B,2,)</f>
        <v>2</v>
      </c>
      <c r="K950" s="87">
        <v>335938</v>
      </c>
      <c r="L950" s="88" t="s">
        <v>103</v>
      </c>
      <c r="M950" s="87">
        <v>12</v>
      </c>
      <c r="N950" s="87">
        <v>5456332</v>
      </c>
      <c r="O950" s="88" t="s">
        <v>35</v>
      </c>
      <c r="P950" s="88" t="s">
        <v>137</v>
      </c>
      <c r="Q950" s="88" t="s">
        <v>138</v>
      </c>
      <c r="R950" s="89">
        <v>1.8572</v>
      </c>
      <c r="S950" s="89">
        <v>27.858799999999999</v>
      </c>
      <c r="T950" s="87">
        <v>1</v>
      </c>
      <c r="U950" s="88" t="s">
        <v>185</v>
      </c>
      <c r="V950" s="88" t="s">
        <v>96</v>
      </c>
      <c r="W950" s="90">
        <v>2125</v>
      </c>
      <c r="X950" s="90">
        <v>874</v>
      </c>
      <c r="Y950" s="91">
        <v>46154.558197800929</v>
      </c>
      <c r="Z950" s="92">
        <v>46157</v>
      </c>
      <c r="AA950" s="93"/>
      <c r="AB950" s="93"/>
      <c r="AC950" s="93"/>
      <c r="AD950" s="93"/>
      <c r="AE950" s="94" t="s">
        <v>40</v>
      </c>
      <c r="AF950" s="94" t="s">
        <v>40</v>
      </c>
      <c r="AG950" s="94" t="s">
        <v>40</v>
      </c>
      <c r="AH950" s="94" t="s">
        <v>40</v>
      </c>
      <c r="AI950" s="94" t="s">
        <v>40</v>
      </c>
      <c r="AJ950" s="94" t="s">
        <v>40</v>
      </c>
      <c r="AK950" s="94" t="s">
        <v>40</v>
      </c>
      <c r="AL950" s="93"/>
      <c r="AM950" s="93"/>
      <c r="AN950" s="94" t="s">
        <v>40</v>
      </c>
      <c r="AO950" s="94" t="s">
        <v>40</v>
      </c>
      <c r="AP950" s="94" t="s">
        <v>40</v>
      </c>
      <c r="AQ950" s="94" t="s">
        <v>40</v>
      </c>
      <c r="AR950" s="93"/>
    </row>
    <row r="951" spans="1:44">
      <c r="A951" t="str">
        <f>VLOOKUP(Q951,'Rotas x Madrugada'!A:C,2,0)</f>
        <v>H</v>
      </c>
      <c r="B951" t="str">
        <f>VLOOKUP(Q951,'Rotas x Madrugada'!A:C,3,0)</f>
        <v>Sim</v>
      </c>
      <c r="D951" s="19">
        <f t="shared" si="28"/>
        <v>46159</v>
      </c>
      <c r="E951" s="19">
        <f>IF(A951="RETIRA",Z951,VLOOKUP(Q951,'Rotas x Madrugada'!A:D,4,0))</f>
        <v>46149</v>
      </c>
      <c r="F951" s="19">
        <f>IF(A951="RETIRA",Z951,Z951+2)</f>
        <v>46159</v>
      </c>
      <c r="G951" s="19" t="str">
        <f>CONCATENATE(U951,"-",V951)</f>
        <v>INC08-TFQ</v>
      </c>
      <c r="H951" s="19" t="e">
        <f t="shared" ca="1" si="29"/>
        <v>#N/A</v>
      </c>
      <c r="I951" s="46">
        <f ca="1">Z951-$B$1</f>
        <v>0</v>
      </c>
      <c r="J951" s="46" t="e">
        <f>VLOOKUP(G951,'D. Produção'!A:B,2,)</f>
        <v>#N/A</v>
      </c>
      <c r="K951" s="95">
        <v>335941</v>
      </c>
      <c r="L951" s="96" t="s">
        <v>61</v>
      </c>
      <c r="M951" s="95">
        <v>1</v>
      </c>
      <c r="N951" s="95">
        <v>5456346</v>
      </c>
      <c r="O951" s="96" t="s">
        <v>35</v>
      </c>
      <c r="P951" s="96" t="s">
        <v>118</v>
      </c>
      <c r="Q951" s="96" t="s">
        <v>119</v>
      </c>
      <c r="R951" s="97">
        <v>1.5696000000000001</v>
      </c>
      <c r="S951" s="97">
        <v>31.391999999999999</v>
      </c>
      <c r="T951" s="95">
        <v>1</v>
      </c>
      <c r="U951" s="96" t="s">
        <v>63</v>
      </c>
      <c r="V951" s="96" t="s">
        <v>166</v>
      </c>
      <c r="W951" s="98">
        <v>1440</v>
      </c>
      <c r="X951" s="98">
        <v>1090</v>
      </c>
      <c r="Y951" s="99">
        <v>46154.558995949075</v>
      </c>
      <c r="Z951" s="100">
        <v>46157</v>
      </c>
      <c r="AA951" s="101"/>
      <c r="AB951" s="101"/>
      <c r="AC951" s="101"/>
      <c r="AD951" s="101"/>
      <c r="AE951" s="101"/>
      <c r="AF951" s="101"/>
      <c r="AG951" s="102" t="s">
        <v>40</v>
      </c>
      <c r="AH951" s="102" t="s">
        <v>40</v>
      </c>
      <c r="AI951" s="102" t="s">
        <v>40</v>
      </c>
      <c r="AJ951" s="102" t="s">
        <v>40</v>
      </c>
      <c r="AK951" s="102" t="s">
        <v>40</v>
      </c>
      <c r="AL951" s="101"/>
      <c r="AM951" s="101"/>
      <c r="AN951" s="102" t="s">
        <v>40</v>
      </c>
      <c r="AO951" s="102" t="s">
        <v>40</v>
      </c>
      <c r="AP951" s="102" t="s">
        <v>40</v>
      </c>
      <c r="AQ951" s="102" t="s">
        <v>40</v>
      </c>
      <c r="AR951" s="101"/>
    </row>
    <row r="952" spans="1:44" ht="21">
      <c r="A952" t="str">
        <f>VLOOKUP(Q952,'Rotas x Madrugada'!A:C,2,0)</f>
        <v>F</v>
      </c>
      <c r="B952" t="str">
        <f>VLOOKUP(Q952,'Rotas x Madrugada'!A:C,3,0)</f>
        <v>Dep.</v>
      </c>
      <c r="D952" s="19">
        <f t="shared" si="28"/>
        <v>46159</v>
      </c>
      <c r="E952" s="19">
        <f>IF(A952="RETIRA",Z952,VLOOKUP(Q952,'Rotas x Madrugada'!A:D,4,0))</f>
        <v>46148</v>
      </c>
      <c r="F952" s="19">
        <f>IF(A952="RETIRA",Z952,Z952+2)</f>
        <v>46159</v>
      </c>
      <c r="G952" s="19" t="str">
        <f>CONCATENATE(U952,"-",V952)</f>
        <v>INC08-TE16</v>
      </c>
      <c r="H952" s="19" t="str">
        <f t="shared" ca="1" si="29"/>
        <v>URGENTE</v>
      </c>
      <c r="I952" s="46">
        <f ca="1">Z952-$B$1</f>
        <v>0</v>
      </c>
      <c r="J952" s="46">
        <f>VLOOKUP(G952,'D. Produção'!A:B,2,)</f>
        <v>2</v>
      </c>
      <c r="K952" s="87">
        <v>335946</v>
      </c>
      <c r="L952" s="88" t="s">
        <v>78</v>
      </c>
      <c r="M952" s="87">
        <v>1</v>
      </c>
      <c r="N952" s="87">
        <v>5456353</v>
      </c>
      <c r="O952" s="88" t="s">
        <v>35</v>
      </c>
      <c r="P952" s="88" t="s">
        <v>137</v>
      </c>
      <c r="Q952" s="88" t="s">
        <v>138</v>
      </c>
      <c r="R952" s="89">
        <v>1.6392</v>
      </c>
      <c r="S952" s="89">
        <v>32.784999999999997</v>
      </c>
      <c r="T952" s="87">
        <v>1</v>
      </c>
      <c r="U952" s="88" t="s">
        <v>63</v>
      </c>
      <c r="V952" s="88" t="s">
        <v>123</v>
      </c>
      <c r="W952" s="90">
        <v>790</v>
      </c>
      <c r="X952" s="90">
        <v>2075</v>
      </c>
      <c r="Y952" s="91">
        <v>46154.561819097224</v>
      </c>
      <c r="Z952" s="92">
        <v>46157</v>
      </c>
      <c r="AA952" s="93"/>
      <c r="AB952" s="93"/>
      <c r="AC952" s="93"/>
      <c r="AD952" s="93"/>
      <c r="AE952" s="93"/>
      <c r="AF952" s="93"/>
      <c r="AG952" s="93"/>
      <c r="AH952" s="93"/>
      <c r="AI952" s="94" t="s">
        <v>40</v>
      </c>
      <c r="AJ952" s="94" t="s">
        <v>40</v>
      </c>
      <c r="AK952" s="94" t="s">
        <v>40</v>
      </c>
      <c r="AL952" s="93"/>
      <c r="AM952" s="93"/>
      <c r="AN952" s="94" t="s">
        <v>40</v>
      </c>
      <c r="AO952" s="94" t="s">
        <v>40</v>
      </c>
      <c r="AP952" s="94" t="s">
        <v>40</v>
      </c>
      <c r="AQ952" s="94" t="s">
        <v>40</v>
      </c>
      <c r="AR952" s="93"/>
    </row>
    <row r="953" spans="1:44" ht="21">
      <c r="A953" t="str">
        <f>VLOOKUP(Q953,'Rotas x Madrugada'!A:C,2,0)</f>
        <v>NL</v>
      </c>
      <c r="B953" t="str">
        <f>VLOOKUP(Q953,'Rotas x Madrugada'!A:C,3,0)</f>
        <v>Não</v>
      </c>
      <c r="D953" s="19">
        <f t="shared" si="28"/>
        <v>46159</v>
      </c>
      <c r="E953" s="19">
        <f>IF(A953="RETIRA",Z953,VLOOKUP(Q953,'Rotas x Madrugada'!A:D,4,0))</f>
        <v>46146</v>
      </c>
      <c r="F953" s="19">
        <f>IF(A953="RETIRA",Z953,Z953+2)</f>
        <v>46159</v>
      </c>
      <c r="G953" s="19" t="str">
        <f>CONCATENATE(U953,"-",V953)</f>
        <v>INC08-TE12</v>
      </c>
      <c r="H953" s="19" t="str">
        <f t="shared" ca="1" si="29"/>
        <v>URGENTE</v>
      </c>
      <c r="I953" s="46">
        <f ca="1">Z953-$B$1</f>
        <v>0</v>
      </c>
      <c r="J953" s="46">
        <f>VLOOKUP(G953,'D. Produção'!A:B,2,)</f>
        <v>2</v>
      </c>
      <c r="K953" s="95">
        <v>335947</v>
      </c>
      <c r="L953" s="96" t="s">
        <v>78</v>
      </c>
      <c r="M953" s="95">
        <v>1</v>
      </c>
      <c r="N953" s="95">
        <v>5456354</v>
      </c>
      <c r="O953" s="96" t="s">
        <v>35</v>
      </c>
      <c r="P953" s="96" t="s">
        <v>470</v>
      </c>
      <c r="Q953" s="96" t="s">
        <v>140</v>
      </c>
      <c r="R953" s="97">
        <v>0.20930000000000001</v>
      </c>
      <c r="S953" s="97">
        <v>4.1859999999999999</v>
      </c>
      <c r="T953" s="95">
        <v>1</v>
      </c>
      <c r="U953" s="96" t="s">
        <v>63</v>
      </c>
      <c r="V953" s="96" t="s">
        <v>120</v>
      </c>
      <c r="W953" s="98">
        <v>455</v>
      </c>
      <c r="X953" s="98">
        <v>460</v>
      </c>
      <c r="Y953" s="99">
        <v>46154.596749074073</v>
      </c>
      <c r="Z953" s="100">
        <v>46157</v>
      </c>
      <c r="AA953" s="101"/>
      <c r="AB953" s="101"/>
      <c r="AC953" s="101"/>
      <c r="AD953" s="101"/>
      <c r="AE953" s="101"/>
      <c r="AF953" s="101"/>
      <c r="AG953" s="101"/>
      <c r="AH953" s="101"/>
      <c r="AI953" s="102" t="s">
        <v>40</v>
      </c>
      <c r="AJ953" s="102" t="s">
        <v>40</v>
      </c>
      <c r="AK953" s="102" t="s">
        <v>40</v>
      </c>
      <c r="AL953" s="101"/>
      <c r="AM953" s="101"/>
      <c r="AN953" s="102" t="s">
        <v>40</v>
      </c>
      <c r="AO953" s="102" t="s">
        <v>40</v>
      </c>
      <c r="AP953" s="102" t="s">
        <v>40</v>
      </c>
      <c r="AQ953" s="102" t="s">
        <v>40</v>
      </c>
      <c r="AR953" s="101"/>
    </row>
    <row r="954" spans="1:44" ht="21">
      <c r="A954" t="str">
        <f>VLOOKUP(Q954,'Rotas x Madrugada'!A:C,2,0)</f>
        <v>F</v>
      </c>
      <c r="B954" t="str">
        <f>VLOOKUP(Q954,'Rotas x Madrugada'!A:C,3,0)</f>
        <v>Dep.</v>
      </c>
      <c r="D954" s="19">
        <f t="shared" si="28"/>
        <v>46159</v>
      </c>
      <c r="E954" s="19">
        <f>IF(A954="RETIRA",Z954,VLOOKUP(Q954,'Rotas x Madrugada'!A:D,4,0))</f>
        <v>46148</v>
      </c>
      <c r="F954" s="19">
        <f>IF(A954="RETIRA",Z954,Z954+2)</f>
        <v>46159</v>
      </c>
      <c r="G954" s="19" t="str">
        <f>CONCATENATE(U954,"-",V954)</f>
        <v>INC08-TE12</v>
      </c>
      <c r="H954" s="19" t="str">
        <f t="shared" ca="1" si="29"/>
        <v>URGENTE</v>
      </c>
      <c r="I954" s="46">
        <f ca="1">Z954-$B$1</f>
        <v>0</v>
      </c>
      <c r="J954" s="46">
        <f>VLOOKUP(G954,'D. Produção'!A:B,2,)</f>
        <v>2</v>
      </c>
      <c r="K954" s="87">
        <v>335948</v>
      </c>
      <c r="L954" s="88" t="s">
        <v>78</v>
      </c>
      <c r="M954" s="87">
        <v>1</v>
      </c>
      <c r="N954" s="87">
        <v>5456355</v>
      </c>
      <c r="O954" s="88" t="s">
        <v>35</v>
      </c>
      <c r="P954" s="88" t="s">
        <v>137</v>
      </c>
      <c r="Q954" s="88" t="s">
        <v>138</v>
      </c>
      <c r="R954" s="89">
        <v>0.32990000000000003</v>
      </c>
      <c r="S954" s="89">
        <v>6.5983999999999998</v>
      </c>
      <c r="T954" s="87">
        <v>1</v>
      </c>
      <c r="U954" s="88" t="s">
        <v>63</v>
      </c>
      <c r="V954" s="88" t="s">
        <v>120</v>
      </c>
      <c r="W954" s="90">
        <v>586</v>
      </c>
      <c r="X954" s="90">
        <v>563</v>
      </c>
      <c r="Y954" s="91">
        <v>46154.561819756942</v>
      </c>
      <c r="Z954" s="92">
        <v>46157</v>
      </c>
      <c r="AA954" s="93"/>
      <c r="AB954" s="93"/>
      <c r="AC954" s="93"/>
      <c r="AD954" s="93"/>
      <c r="AE954" s="93"/>
      <c r="AF954" s="93"/>
      <c r="AG954" s="93"/>
      <c r="AH954" s="93"/>
      <c r="AI954" s="94" t="s">
        <v>40</v>
      </c>
      <c r="AJ954" s="94" t="s">
        <v>40</v>
      </c>
      <c r="AK954" s="94" t="s">
        <v>40</v>
      </c>
      <c r="AL954" s="93"/>
      <c r="AM954" s="93"/>
      <c r="AN954" s="94" t="s">
        <v>40</v>
      </c>
      <c r="AO954" s="94" t="s">
        <v>40</v>
      </c>
      <c r="AP954" s="94" t="s">
        <v>40</v>
      </c>
      <c r="AQ954" s="94" t="s">
        <v>40</v>
      </c>
      <c r="AR954" s="93"/>
    </row>
    <row r="955" spans="1:44" ht="21">
      <c r="A955" t="str">
        <f>VLOOKUP(Q955,'Rotas x Madrugada'!A:C,2,0)</f>
        <v>F</v>
      </c>
      <c r="B955" t="str">
        <f>VLOOKUP(Q955,'Rotas x Madrugada'!A:C,3,0)</f>
        <v>Dep.</v>
      </c>
      <c r="D955" s="19">
        <f t="shared" si="28"/>
        <v>46159</v>
      </c>
      <c r="E955" s="19">
        <f>IF(A955="RETIRA",Z955,VLOOKUP(Q955,'Rotas x Madrugada'!A:D,4,0))</f>
        <v>46148</v>
      </c>
      <c r="F955" s="19">
        <f>IF(A955="RETIRA",Z955,Z955+2)</f>
        <v>46159</v>
      </c>
      <c r="G955" s="19" t="str">
        <f>CONCATENATE(U955,"-",V955)</f>
        <v>INC06-TF</v>
      </c>
      <c r="H955" s="19" t="str">
        <f t="shared" ca="1" si="29"/>
        <v>URGENTE</v>
      </c>
      <c r="I955" s="46">
        <f ca="1">Z955-$B$1</f>
        <v>0</v>
      </c>
      <c r="J955" s="46">
        <f>VLOOKUP(G955,'D. Produção'!A:B,2,)</f>
        <v>2</v>
      </c>
      <c r="K955" s="95">
        <v>335951</v>
      </c>
      <c r="L955" s="96" t="s">
        <v>61</v>
      </c>
      <c r="M955" s="95">
        <v>1</v>
      </c>
      <c r="N955" s="95">
        <v>5456475</v>
      </c>
      <c r="O955" s="96" t="s">
        <v>35</v>
      </c>
      <c r="P955" s="96" t="s">
        <v>137</v>
      </c>
      <c r="Q955" s="96" t="s">
        <v>138</v>
      </c>
      <c r="R955" s="97">
        <v>0.52680000000000005</v>
      </c>
      <c r="S955" s="97">
        <v>7.9020999999999999</v>
      </c>
      <c r="T955" s="95">
        <v>1</v>
      </c>
      <c r="U955" s="96" t="s">
        <v>185</v>
      </c>
      <c r="V955" s="96" t="s">
        <v>96</v>
      </c>
      <c r="W955" s="98">
        <v>758</v>
      </c>
      <c r="X955" s="98">
        <v>695</v>
      </c>
      <c r="Y955" s="99">
        <v>46154.561821180556</v>
      </c>
      <c r="Z955" s="100">
        <v>46157</v>
      </c>
      <c r="AA955" s="101"/>
      <c r="AB955" s="101"/>
      <c r="AC955" s="101"/>
      <c r="AD955" s="101"/>
      <c r="AE955" s="102" t="s">
        <v>40</v>
      </c>
      <c r="AF955" s="102" t="s">
        <v>40</v>
      </c>
      <c r="AG955" s="102" t="s">
        <v>40</v>
      </c>
      <c r="AH955" s="102" t="s">
        <v>40</v>
      </c>
      <c r="AI955" s="102" t="s">
        <v>40</v>
      </c>
      <c r="AJ955" s="102" t="s">
        <v>40</v>
      </c>
      <c r="AK955" s="102" t="s">
        <v>40</v>
      </c>
      <c r="AL955" s="101"/>
      <c r="AM955" s="101"/>
      <c r="AN955" s="102" t="s">
        <v>40</v>
      </c>
      <c r="AO955" s="102" t="s">
        <v>40</v>
      </c>
      <c r="AP955" s="102" t="s">
        <v>40</v>
      </c>
      <c r="AQ955" s="102" t="s">
        <v>40</v>
      </c>
      <c r="AR955" s="101"/>
    </row>
    <row r="956" spans="1:44" ht="21">
      <c r="A956" t="str">
        <f>VLOOKUP(Q956,'Rotas x Madrugada'!A:C,2,0)</f>
        <v>F</v>
      </c>
      <c r="B956" t="str">
        <f>VLOOKUP(Q956,'Rotas x Madrugada'!A:C,3,0)</f>
        <v>Dep.</v>
      </c>
      <c r="D956" s="19">
        <f t="shared" si="28"/>
        <v>46159</v>
      </c>
      <c r="E956" s="19">
        <f>IF(A956="RETIRA",Z956,VLOOKUP(Q956,'Rotas x Madrugada'!A:D,4,0))</f>
        <v>46148</v>
      </c>
      <c r="F956" s="19">
        <f>IF(A956="RETIRA",Z956,Z956+2)</f>
        <v>46159</v>
      </c>
      <c r="G956" s="19" t="str">
        <f>CONCATENATE(U956,"-",V956)</f>
        <v>INC06-TF</v>
      </c>
      <c r="H956" s="19" t="str">
        <f t="shared" ca="1" si="29"/>
        <v>URGENTE</v>
      </c>
      <c r="I956" s="46">
        <f ca="1">Z956-$B$1</f>
        <v>0</v>
      </c>
      <c r="J956" s="46">
        <f>VLOOKUP(G956,'D. Produção'!A:B,2,)</f>
        <v>2</v>
      </c>
      <c r="K956" s="87">
        <v>335951</v>
      </c>
      <c r="L956" s="88" t="s">
        <v>121</v>
      </c>
      <c r="M956" s="87">
        <v>2</v>
      </c>
      <c r="N956" s="87">
        <v>5456476</v>
      </c>
      <c r="O956" s="88" t="s">
        <v>35</v>
      </c>
      <c r="P956" s="88" t="s">
        <v>137</v>
      </c>
      <c r="Q956" s="88" t="s">
        <v>138</v>
      </c>
      <c r="R956" s="89">
        <v>0.52680000000000005</v>
      </c>
      <c r="S956" s="89">
        <v>7.9020999999999999</v>
      </c>
      <c r="T956" s="87">
        <v>1</v>
      </c>
      <c r="U956" s="88" t="s">
        <v>185</v>
      </c>
      <c r="V956" s="88" t="s">
        <v>96</v>
      </c>
      <c r="W956" s="90">
        <v>758</v>
      </c>
      <c r="X956" s="90">
        <v>695</v>
      </c>
      <c r="Y956" s="91">
        <v>46154.561821180556</v>
      </c>
      <c r="Z956" s="92">
        <v>46157</v>
      </c>
      <c r="AA956" s="93"/>
      <c r="AB956" s="93"/>
      <c r="AC956" s="93"/>
      <c r="AD956" s="93"/>
      <c r="AE956" s="94" t="s">
        <v>40</v>
      </c>
      <c r="AF956" s="94" t="s">
        <v>40</v>
      </c>
      <c r="AG956" s="94" t="s">
        <v>40</v>
      </c>
      <c r="AH956" s="94" t="s">
        <v>40</v>
      </c>
      <c r="AI956" s="94" t="s">
        <v>40</v>
      </c>
      <c r="AJ956" s="94" t="s">
        <v>40</v>
      </c>
      <c r="AK956" s="94" t="s">
        <v>40</v>
      </c>
      <c r="AL956" s="93"/>
      <c r="AM956" s="93"/>
      <c r="AN956" s="94" t="s">
        <v>40</v>
      </c>
      <c r="AO956" s="94" t="s">
        <v>40</v>
      </c>
      <c r="AP956" s="94" t="s">
        <v>40</v>
      </c>
      <c r="AQ956" s="94" t="s">
        <v>40</v>
      </c>
      <c r="AR956" s="93"/>
    </row>
    <row r="957" spans="1:44" ht="21">
      <c r="A957" t="str">
        <f>VLOOKUP(Q957,'Rotas x Madrugada'!A:C,2,0)</f>
        <v>H</v>
      </c>
      <c r="B957" t="str">
        <f>VLOOKUP(Q957,'Rotas x Madrugada'!A:C,3,0)</f>
        <v>Sim</v>
      </c>
      <c r="D957" s="19">
        <f t="shared" si="28"/>
        <v>46159</v>
      </c>
      <c r="E957" s="19">
        <f>IF(A957="RETIRA",Z957,VLOOKUP(Q957,'Rotas x Madrugada'!A:D,4,0))</f>
        <v>46149</v>
      </c>
      <c r="F957" s="19">
        <f>IF(A957="RETIRA",Z957,Z957+2)</f>
        <v>46159</v>
      </c>
      <c r="G957" s="19" t="str">
        <f>CONCATENATE(U957,"-",V957)</f>
        <v>INC08-TE12</v>
      </c>
      <c r="H957" s="19" t="str">
        <f t="shared" ca="1" si="29"/>
        <v>URGENTE</v>
      </c>
      <c r="I957" s="46">
        <f ca="1">Z957-$B$1</f>
        <v>0</v>
      </c>
      <c r="J957" s="46">
        <f>VLOOKUP(G957,'D. Produção'!A:B,2,)</f>
        <v>2</v>
      </c>
      <c r="K957" s="95">
        <v>336003</v>
      </c>
      <c r="L957" s="96" t="s">
        <v>78</v>
      </c>
      <c r="M957" s="95">
        <v>1</v>
      </c>
      <c r="N957" s="95">
        <v>5456849</v>
      </c>
      <c r="O957" s="96" t="s">
        <v>35</v>
      </c>
      <c r="P957" s="96" t="s">
        <v>473</v>
      </c>
      <c r="Q957" s="96" t="s">
        <v>119</v>
      </c>
      <c r="R957" s="97">
        <v>1.175</v>
      </c>
      <c r="S957" s="97">
        <v>23.5</v>
      </c>
      <c r="T957" s="95">
        <v>1</v>
      </c>
      <c r="U957" s="96" t="s">
        <v>63</v>
      </c>
      <c r="V957" s="96" t="s">
        <v>120</v>
      </c>
      <c r="W957" s="98">
        <v>500</v>
      </c>
      <c r="X957" s="98">
        <v>2350</v>
      </c>
      <c r="Y957" s="99">
        <v>46154.628832442133</v>
      </c>
      <c r="Z957" s="100">
        <v>46157</v>
      </c>
      <c r="AA957" s="101"/>
      <c r="AB957" s="101"/>
      <c r="AC957" s="101"/>
      <c r="AD957" s="101"/>
      <c r="AE957" s="101"/>
      <c r="AF957" s="101"/>
      <c r="AG957" s="101"/>
      <c r="AH957" s="101"/>
      <c r="AI957" s="102" t="s">
        <v>40</v>
      </c>
      <c r="AJ957" s="102" t="s">
        <v>40</v>
      </c>
      <c r="AK957" s="102" t="s">
        <v>40</v>
      </c>
      <c r="AL957" s="101"/>
      <c r="AM957" s="101"/>
      <c r="AN957" s="102" t="s">
        <v>40</v>
      </c>
      <c r="AO957" s="102" t="s">
        <v>40</v>
      </c>
      <c r="AP957" s="102" t="s">
        <v>40</v>
      </c>
      <c r="AQ957" s="102" t="s">
        <v>40</v>
      </c>
      <c r="AR957" s="101"/>
    </row>
    <row r="958" spans="1:44" ht="21">
      <c r="A958" t="str">
        <f>VLOOKUP(Q958,'Rotas x Madrugada'!A:C,2,0)</f>
        <v>H</v>
      </c>
      <c r="B958" t="str">
        <f>VLOOKUP(Q958,'Rotas x Madrugada'!A:C,3,0)</f>
        <v>Sim</v>
      </c>
      <c r="D958" s="19">
        <f t="shared" si="28"/>
        <v>46159</v>
      </c>
      <c r="E958" s="19">
        <f>IF(A958="RETIRA",Z958,VLOOKUP(Q958,'Rotas x Madrugada'!A:D,4,0))</f>
        <v>46149</v>
      </c>
      <c r="F958" s="19">
        <f>IF(A958="RETIRA",Z958,Z958+2)</f>
        <v>46159</v>
      </c>
      <c r="G958" s="19" t="str">
        <f>CONCATENATE(U958,"-",V958)</f>
        <v>INC08-TF</v>
      </c>
      <c r="H958" s="19" t="str">
        <f t="shared" ca="1" si="29"/>
        <v>URGENTE</v>
      </c>
      <c r="I958" s="46">
        <f ca="1">Z958-$B$1</f>
        <v>0</v>
      </c>
      <c r="J958" s="46">
        <f>VLOOKUP(G958,'D. Produção'!A:B,2,)</f>
        <v>2</v>
      </c>
      <c r="K958" s="87">
        <v>336003</v>
      </c>
      <c r="L958" s="88" t="s">
        <v>80</v>
      </c>
      <c r="M958" s="87">
        <v>2</v>
      </c>
      <c r="N958" s="87">
        <v>5456850</v>
      </c>
      <c r="O958" s="88" t="s">
        <v>35</v>
      </c>
      <c r="P958" s="88" t="s">
        <v>473</v>
      </c>
      <c r="Q958" s="88" t="s">
        <v>119</v>
      </c>
      <c r="R958" s="89">
        <v>1.0395000000000001</v>
      </c>
      <c r="S958" s="89">
        <v>20.79</v>
      </c>
      <c r="T958" s="87">
        <v>1</v>
      </c>
      <c r="U958" s="88" t="s">
        <v>63</v>
      </c>
      <c r="V958" s="88" t="s">
        <v>96</v>
      </c>
      <c r="W958" s="90">
        <v>450</v>
      </c>
      <c r="X958" s="90">
        <v>2310</v>
      </c>
      <c r="Y958" s="91">
        <v>46154.628832442133</v>
      </c>
      <c r="Z958" s="92">
        <v>46157</v>
      </c>
      <c r="AA958" s="93"/>
      <c r="AB958" s="93"/>
      <c r="AC958" s="93"/>
      <c r="AD958" s="93"/>
      <c r="AE958" s="94" t="s">
        <v>40</v>
      </c>
      <c r="AF958" s="94" t="s">
        <v>40</v>
      </c>
      <c r="AG958" s="94" t="s">
        <v>40</v>
      </c>
      <c r="AH958" s="94" t="s">
        <v>40</v>
      </c>
      <c r="AI958" s="94" t="s">
        <v>40</v>
      </c>
      <c r="AJ958" s="94" t="s">
        <v>40</v>
      </c>
      <c r="AK958" s="94" t="s">
        <v>40</v>
      </c>
      <c r="AL958" s="93"/>
      <c r="AM958" s="93"/>
      <c r="AN958" s="94" t="s">
        <v>40</v>
      </c>
      <c r="AO958" s="94" t="s">
        <v>40</v>
      </c>
      <c r="AP958" s="94" t="s">
        <v>40</v>
      </c>
      <c r="AQ958" s="94" t="s">
        <v>40</v>
      </c>
      <c r="AR958" s="93"/>
    </row>
    <row r="959" spans="1:44" ht="31.5">
      <c r="A959" t="str">
        <f>VLOOKUP(Q959,'Rotas x Madrugada'!A:C,2,0)</f>
        <v>NA</v>
      </c>
      <c r="B959" t="str">
        <f>VLOOKUP(Q959,'Rotas x Madrugada'!A:C,3,0)</f>
        <v>Não</v>
      </c>
      <c r="D959" s="19">
        <f t="shared" si="28"/>
        <v>46159</v>
      </c>
      <c r="E959" s="19">
        <f>IF(A959="RETIRA",Z959,VLOOKUP(Q959,'Rotas x Madrugada'!A:D,4,0))</f>
        <v>46146</v>
      </c>
      <c r="F959" s="19">
        <f>IF(A959="RETIRA",Z959,Z959+2)</f>
        <v>46159</v>
      </c>
      <c r="G959" s="19" t="str">
        <f>CONCATENATE(U959,"-",V959)</f>
        <v>INC06-TF</v>
      </c>
      <c r="H959" s="19" t="str">
        <f t="shared" ca="1" si="29"/>
        <v>URGENTE</v>
      </c>
      <c r="I959" s="46">
        <f ca="1">Z959-$B$1</f>
        <v>0</v>
      </c>
      <c r="J959" s="46">
        <f>VLOOKUP(G959,'D. Produção'!A:B,2,)</f>
        <v>2</v>
      </c>
      <c r="K959" s="95">
        <v>336009</v>
      </c>
      <c r="L959" s="96" t="s">
        <v>61</v>
      </c>
      <c r="M959" s="95">
        <v>1</v>
      </c>
      <c r="N959" s="95">
        <v>5456869</v>
      </c>
      <c r="O959" s="96" t="s">
        <v>35</v>
      </c>
      <c r="P959" s="96" t="s">
        <v>333</v>
      </c>
      <c r="Q959" s="96" t="s">
        <v>142</v>
      </c>
      <c r="R959" s="97">
        <v>1.3363</v>
      </c>
      <c r="S959" s="97">
        <v>20.044899999999998</v>
      </c>
      <c r="T959" s="95">
        <v>1</v>
      </c>
      <c r="U959" s="96" t="s">
        <v>185</v>
      </c>
      <c r="V959" s="96" t="s">
        <v>96</v>
      </c>
      <c r="W959" s="98">
        <v>686</v>
      </c>
      <c r="X959" s="98">
        <v>1948</v>
      </c>
      <c r="Y959" s="99">
        <v>46154.660231099537</v>
      </c>
      <c r="Z959" s="100">
        <v>46157</v>
      </c>
      <c r="AA959" s="101"/>
      <c r="AB959" s="101"/>
      <c r="AC959" s="101"/>
      <c r="AD959" s="101"/>
      <c r="AE959" s="102" t="s">
        <v>40</v>
      </c>
      <c r="AF959" s="102" t="s">
        <v>40</v>
      </c>
      <c r="AG959" s="102" t="s">
        <v>40</v>
      </c>
      <c r="AH959" s="102" t="s">
        <v>40</v>
      </c>
      <c r="AI959" s="102" t="s">
        <v>40</v>
      </c>
      <c r="AJ959" s="102" t="s">
        <v>40</v>
      </c>
      <c r="AK959" s="102" t="s">
        <v>40</v>
      </c>
      <c r="AL959" s="101"/>
      <c r="AM959" s="101"/>
      <c r="AN959" s="102" t="s">
        <v>40</v>
      </c>
      <c r="AO959" s="102" t="s">
        <v>40</v>
      </c>
      <c r="AP959" s="102" t="s">
        <v>40</v>
      </c>
      <c r="AQ959" s="102" t="s">
        <v>40</v>
      </c>
      <c r="AR959" s="101"/>
    </row>
    <row r="960" spans="1:44" ht="31.5">
      <c r="A960" t="str">
        <f>VLOOKUP(Q960,'Rotas x Madrugada'!A:C,2,0)</f>
        <v>NA</v>
      </c>
      <c r="B960" t="str">
        <f>VLOOKUP(Q960,'Rotas x Madrugada'!A:C,3,0)</f>
        <v>Não</v>
      </c>
      <c r="D960" s="19">
        <f t="shared" si="28"/>
        <v>46159</v>
      </c>
      <c r="E960" s="19">
        <f>IF(A960="RETIRA",Z960,VLOOKUP(Q960,'Rotas x Madrugada'!A:D,4,0))</f>
        <v>46146</v>
      </c>
      <c r="F960" s="19">
        <f>IF(A960="RETIRA",Z960,Z960+2)</f>
        <v>46159</v>
      </c>
      <c r="G960" s="19" t="str">
        <f>CONCATENATE(U960,"-",V960)</f>
        <v>INC06-TF</v>
      </c>
      <c r="H960" s="19" t="str">
        <f t="shared" ca="1" si="29"/>
        <v>URGENTE</v>
      </c>
      <c r="I960" s="46">
        <f ca="1">Z960-$B$1</f>
        <v>0</v>
      </c>
      <c r="J960" s="46">
        <f>VLOOKUP(G960,'D. Produção'!A:B,2,)</f>
        <v>2</v>
      </c>
      <c r="K960" s="87">
        <v>336009</v>
      </c>
      <c r="L960" s="88" t="s">
        <v>121</v>
      </c>
      <c r="M960" s="87">
        <v>2</v>
      </c>
      <c r="N960" s="87">
        <v>5456870</v>
      </c>
      <c r="O960" s="88" t="s">
        <v>35</v>
      </c>
      <c r="P960" s="88" t="s">
        <v>333</v>
      </c>
      <c r="Q960" s="88" t="s">
        <v>142</v>
      </c>
      <c r="R960" s="89">
        <v>1.3363</v>
      </c>
      <c r="S960" s="89">
        <v>20.044899999999998</v>
      </c>
      <c r="T960" s="87">
        <v>1</v>
      </c>
      <c r="U960" s="88" t="s">
        <v>185</v>
      </c>
      <c r="V960" s="88" t="s">
        <v>96</v>
      </c>
      <c r="W960" s="90">
        <v>686</v>
      </c>
      <c r="X960" s="90">
        <v>1948</v>
      </c>
      <c r="Y960" s="91">
        <v>46154.660231099537</v>
      </c>
      <c r="Z960" s="92">
        <v>46157</v>
      </c>
      <c r="AA960" s="93"/>
      <c r="AB960" s="93"/>
      <c r="AC960" s="93"/>
      <c r="AD960" s="93"/>
      <c r="AE960" s="94" t="s">
        <v>40</v>
      </c>
      <c r="AF960" s="94" t="s">
        <v>40</v>
      </c>
      <c r="AG960" s="94" t="s">
        <v>40</v>
      </c>
      <c r="AH960" s="94" t="s">
        <v>40</v>
      </c>
      <c r="AI960" s="94" t="s">
        <v>40</v>
      </c>
      <c r="AJ960" s="94" t="s">
        <v>40</v>
      </c>
      <c r="AK960" s="94" t="s">
        <v>40</v>
      </c>
      <c r="AL960" s="93"/>
      <c r="AM960" s="93"/>
      <c r="AN960" s="94" t="s">
        <v>40</v>
      </c>
      <c r="AO960" s="94" t="s">
        <v>40</v>
      </c>
      <c r="AP960" s="94" t="s">
        <v>40</v>
      </c>
      <c r="AQ960" s="94" t="s">
        <v>40</v>
      </c>
      <c r="AR960" s="93"/>
    </row>
    <row r="961" spans="1:44" ht="31.5">
      <c r="A961" t="str">
        <f>VLOOKUP(Q961,'Rotas x Madrugada'!A:C,2,0)</f>
        <v>NA</v>
      </c>
      <c r="B961" t="str">
        <f>VLOOKUP(Q961,'Rotas x Madrugada'!A:C,3,0)</f>
        <v>Não</v>
      </c>
      <c r="D961" s="19">
        <f t="shared" si="28"/>
        <v>46159</v>
      </c>
      <c r="E961" s="19">
        <f>IF(A961="RETIRA",Z961,VLOOKUP(Q961,'Rotas x Madrugada'!A:D,4,0))</f>
        <v>46146</v>
      </c>
      <c r="F961" s="19">
        <f>IF(A961="RETIRA",Z961,Z961+2)</f>
        <v>46159</v>
      </c>
      <c r="G961" s="19" t="str">
        <f>CONCATENATE(U961,"-",V961)</f>
        <v>INC06-TF</v>
      </c>
      <c r="H961" s="19" t="str">
        <f t="shared" ca="1" si="29"/>
        <v>URGENTE</v>
      </c>
      <c r="I961" s="46">
        <f ca="1">Z961-$B$1</f>
        <v>0</v>
      </c>
      <c r="J961" s="46">
        <f>VLOOKUP(G961,'D. Produção'!A:B,2,)</f>
        <v>2</v>
      </c>
      <c r="K961" s="95">
        <v>336009</v>
      </c>
      <c r="L961" s="96" t="s">
        <v>143</v>
      </c>
      <c r="M961" s="95">
        <v>3</v>
      </c>
      <c r="N961" s="95">
        <v>5456871</v>
      </c>
      <c r="O961" s="96" t="s">
        <v>35</v>
      </c>
      <c r="P961" s="96" t="s">
        <v>333</v>
      </c>
      <c r="Q961" s="96" t="s">
        <v>142</v>
      </c>
      <c r="R961" s="97">
        <v>1.3363</v>
      </c>
      <c r="S961" s="97">
        <v>20.044899999999998</v>
      </c>
      <c r="T961" s="95">
        <v>1</v>
      </c>
      <c r="U961" s="96" t="s">
        <v>185</v>
      </c>
      <c r="V961" s="96" t="s">
        <v>96</v>
      </c>
      <c r="W961" s="98">
        <v>686</v>
      </c>
      <c r="X961" s="98">
        <v>1948</v>
      </c>
      <c r="Y961" s="99">
        <v>46154.660231099537</v>
      </c>
      <c r="Z961" s="100">
        <v>46157</v>
      </c>
      <c r="AA961" s="101"/>
      <c r="AB961" s="101"/>
      <c r="AC961" s="101"/>
      <c r="AD961" s="101"/>
      <c r="AE961" s="102" t="s">
        <v>40</v>
      </c>
      <c r="AF961" s="102" t="s">
        <v>40</v>
      </c>
      <c r="AG961" s="102" t="s">
        <v>40</v>
      </c>
      <c r="AH961" s="102" t="s">
        <v>40</v>
      </c>
      <c r="AI961" s="102" t="s">
        <v>40</v>
      </c>
      <c r="AJ961" s="102" t="s">
        <v>40</v>
      </c>
      <c r="AK961" s="102" t="s">
        <v>40</v>
      </c>
      <c r="AL961" s="101"/>
      <c r="AM961" s="101"/>
      <c r="AN961" s="102" t="s">
        <v>40</v>
      </c>
      <c r="AO961" s="102" t="s">
        <v>40</v>
      </c>
      <c r="AP961" s="102" t="s">
        <v>40</v>
      </c>
      <c r="AQ961" s="102" t="s">
        <v>40</v>
      </c>
      <c r="AR961" s="101"/>
    </row>
    <row r="962" spans="1:44" ht="31.5">
      <c r="A962" t="str">
        <f>VLOOKUP(Q962,'Rotas x Madrugada'!A:C,2,0)</f>
        <v>NA</v>
      </c>
      <c r="B962" t="str">
        <f>VLOOKUP(Q962,'Rotas x Madrugada'!A:C,3,0)</f>
        <v>Não</v>
      </c>
      <c r="D962" s="19">
        <f t="shared" si="28"/>
        <v>46159</v>
      </c>
      <c r="E962" s="19">
        <f>IF(A962="RETIRA",Z962,VLOOKUP(Q962,'Rotas x Madrugada'!A:D,4,0))</f>
        <v>46146</v>
      </c>
      <c r="F962" s="19">
        <f>IF(A962="RETIRA",Z962,Z962+2)</f>
        <v>46159</v>
      </c>
      <c r="G962" s="19" t="str">
        <f>CONCATENATE(U962,"-",V962)</f>
        <v>INC06-TF</v>
      </c>
      <c r="H962" s="19" t="str">
        <f t="shared" ca="1" si="29"/>
        <v>URGENTE</v>
      </c>
      <c r="I962" s="46">
        <f ca="1">Z962-$B$1</f>
        <v>0</v>
      </c>
      <c r="J962" s="46">
        <f>VLOOKUP(G962,'D. Produção'!A:B,2,)</f>
        <v>2</v>
      </c>
      <c r="K962" s="87">
        <v>336009</v>
      </c>
      <c r="L962" s="88" t="s">
        <v>132</v>
      </c>
      <c r="M962" s="87">
        <v>4</v>
      </c>
      <c r="N962" s="87">
        <v>5456872</v>
      </c>
      <c r="O962" s="88" t="s">
        <v>35</v>
      </c>
      <c r="P962" s="88" t="s">
        <v>333</v>
      </c>
      <c r="Q962" s="88" t="s">
        <v>142</v>
      </c>
      <c r="R962" s="89">
        <v>1.2466999999999999</v>
      </c>
      <c r="S962" s="89">
        <v>18.700800000000001</v>
      </c>
      <c r="T962" s="87">
        <v>1</v>
      </c>
      <c r="U962" s="88" t="s">
        <v>185</v>
      </c>
      <c r="V962" s="88" t="s">
        <v>96</v>
      </c>
      <c r="W962" s="90">
        <v>640</v>
      </c>
      <c r="X962" s="90">
        <v>1948</v>
      </c>
      <c r="Y962" s="91">
        <v>46154.660231099537</v>
      </c>
      <c r="Z962" s="92">
        <v>46157</v>
      </c>
      <c r="AA962" s="93"/>
      <c r="AB962" s="93"/>
      <c r="AC962" s="93"/>
      <c r="AD962" s="93"/>
      <c r="AE962" s="94" t="s">
        <v>40</v>
      </c>
      <c r="AF962" s="94" t="s">
        <v>40</v>
      </c>
      <c r="AG962" s="94" t="s">
        <v>40</v>
      </c>
      <c r="AH962" s="94" t="s">
        <v>40</v>
      </c>
      <c r="AI962" s="94" t="s">
        <v>40</v>
      </c>
      <c r="AJ962" s="94" t="s">
        <v>40</v>
      </c>
      <c r="AK962" s="94" t="s">
        <v>40</v>
      </c>
      <c r="AL962" s="93"/>
      <c r="AM962" s="93"/>
      <c r="AN962" s="94" t="s">
        <v>40</v>
      </c>
      <c r="AO962" s="94" t="s">
        <v>40</v>
      </c>
      <c r="AP962" s="94" t="s">
        <v>40</v>
      </c>
      <c r="AQ962" s="94" t="s">
        <v>40</v>
      </c>
      <c r="AR962" s="93"/>
    </row>
    <row r="963" spans="1:44" ht="31.5">
      <c r="A963" t="str">
        <f>VLOOKUP(Q963,'Rotas x Madrugada'!A:C,2,0)</f>
        <v>NA</v>
      </c>
      <c r="B963" t="str">
        <f>VLOOKUP(Q963,'Rotas x Madrugada'!A:C,3,0)</f>
        <v>Não</v>
      </c>
      <c r="D963" s="19">
        <f t="shared" si="28"/>
        <v>46159</v>
      </c>
      <c r="E963" s="19">
        <f>IF(A963="RETIRA",Z963,VLOOKUP(Q963,'Rotas x Madrugada'!A:D,4,0))</f>
        <v>46146</v>
      </c>
      <c r="F963" s="19">
        <f>IF(A963="RETIRA",Z963,Z963+2)</f>
        <v>46159</v>
      </c>
      <c r="G963" s="19" t="str">
        <f>CONCATENATE(U963,"-",V963)</f>
        <v>INC06-TF</v>
      </c>
      <c r="H963" s="19" t="str">
        <f t="shared" ca="1" si="29"/>
        <v>URGENTE</v>
      </c>
      <c r="I963" s="46">
        <f ca="1">Z963-$B$1</f>
        <v>0</v>
      </c>
      <c r="J963" s="46">
        <f>VLOOKUP(G963,'D. Produção'!A:B,2,)</f>
        <v>2</v>
      </c>
      <c r="K963" s="95">
        <v>336009</v>
      </c>
      <c r="L963" s="96" t="s">
        <v>92</v>
      </c>
      <c r="M963" s="95">
        <v>5</v>
      </c>
      <c r="N963" s="95">
        <v>5456873</v>
      </c>
      <c r="O963" s="96" t="s">
        <v>35</v>
      </c>
      <c r="P963" s="96" t="s">
        <v>333</v>
      </c>
      <c r="Q963" s="96" t="s">
        <v>142</v>
      </c>
      <c r="R963" s="97">
        <v>1.2466999999999999</v>
      </c>
      <c r="S963" s="97">
        <v>18.700800000000001</v>
      </c>
      <c r="T963" s="95">
        <v>1</v>
      </c>
      <c r="U963" s="96" t="s">
        <v>185</v>
      </c>
      <c r="V963" s="96" t="s">
        <v>96</v>
      </c>
      <c r="W963" s="98">
        <v>640</v>
      </c>
      <c r="X963" s="98">
        <v>1948</v>
      </c>
      <c r="Y963" s="99">
        <v>46154.660231099537</v>
      </c>
      <c r="Z963" s="100">
        <v>46157</v>
      </c>
      <c r="AA963" s="101"/>
      <c r="AB963" s="101"/>
      <c r="AC963" s="101"/>
      <c r="AD963" s="101"/>
      <c r="AE963" s="102" t="s">
        <v>40</v>
      </c>
      <c r="AF963" s="102" t="s">
        <v>40</v>
      </c>
      <c r="AG963" s="102" t="s">
        <v>40</v>
      </c>
      <c r="AH963" s="102" t="s">
        <v>40</v>
      </c>
      <c r="AI963" s="102" t="s">
        <v>40</v>
      </c>
      <c r="AJ963" s="102" t="s">
        <v>40</v>
      </c>
      <c r="AK963" s="102" t="s">
        <v>40</v>
      </c>
      <c r="AL963" s="101"/>
      <c r="AM963" s="101"/>
      <c r="AN963" s="102" t="s">
        <v>40</v>
      </c>
      <c r="AO963" s="102" t="s">
        <v>40</v>
      </c>
      <c r="AP963" s="102" t="s">
        <v>40</v>
      </c>
      <c r="AQ963" s="102" t="s">
        <v>40</v>
      </c>
      <c r="AR963" s="101"/>
    </row>
    <row r="964" spans="1:44" ht="31.5">
      <c r="A964" t="str">
        <f>VLOOKUP(Q964,'Rotas x Madrugada'!A:C,2,0)</f>
        <v>NA</v>
      </c>
      <c r="B964" t="str">
        <f>VLOOKUP(Q964,'Rotas x Madrugada'!A:C,3,0)</f>
        <v>Não</v>
      </c>
      <c r="D964" s="19">
        <f t="shared" ref="D964:D1027" si="30">IF(E964&gt;F964,E964,F964)</f>
        <v>46159</v>
      </c>
      <c r="E964" s="19">
        <f>IF(A964="RETIRA",Z964,VLOOKUP(Q964,'Rotas x Madrugada'!A:D,4,0))</f>
        <v>46146</v>
      </c>
      <c r="F964" s="19">
        <f>IF(A964="RETIRA",Z964,Z964+2)</f>
        <v>46159</v>
      </c>
      <c r="G964" s="19" t="str">
        <f>CONCATENATE(U964,"-",V964)</f>
        <v>INC06-TF</v>
      </c>
      <c r="H964" s="19" t="str">
        <f t="shared" ca="1" si="29"/>
        <v>URGENTE</v>
      </c>
      <c r="I964" s="46">
        <f ca="1">Z964-$B$1</f>
        <v>0</v>
      </c>
      <c r="J964" s="46">
        <f>VLOOKUP(G964,'D. Produção'!A:B,2,)</f>
        <v>2</v>
      </c>
      <c r="K964" s="87">
        <v>336009</v>
      </c>
      <c r="L964" s="88" t="s">
        <v>97</v>
      </c>
      <c r="M964" s="87">
        <v>6</v>
      </c>
      <c r="N964" s="87">
        <v>5456874</v>
      </c>
      <c r="O964" s="88" t="s">
        <v>35</v>
      </c>
      <c r="P964" s="88" t="s">
        <v>333</v>
      </c>
      <c r="Q964" s="88" t="s">
        <v>142</v>
      </c>
      <c r="R964" s="89">
        <v>1.2466999999999999</v>
      </c>
      <c r="S964" s="89">
        <v>18.700800000000001</v>
      </c>
      <c r="T964" s="87">
        <v>1</v>
      </c>
      <c r="U964" s="88" t="s">
        <v>185</v>
      </c>
      <c r="V964" s="88" t="s">
        <v>96</v>
      </c>
      <c r="W964" s="90">
        <v>640</v>
      </c>
      <c r="X964" s="90">
        <v>1948</v>
      </c>
      <c r="Y964" s="91">
        <v>46154.660231099537</v>
      </c>
      <c r="Z964" s="92">
        <v>46157</v>
      </c>
      <c r="AA964" s="93"/>
      <c r="AB964" s="93"/>
      <c r="AC964" s="93"/>
      <c r="AD964" s="93"/>
      <c r="AE964" s="94" t="s">
        <v>40</v>
      </c>
      <c r="AF964" s="94" t="s">
        <v>40</v>
      </c>
      <c r="AG964" s="94" t="s">
        <v>40</v>
      </c>
      <c r="AH964" s="94" t="s">
        <v>40</v>
      </c>
      <c r="AI964" s="94" t="s">
        <v>40</v>
      </c>
      <c r="AJ964" s="94" t="s">
        <v>40</v>
      </c>
      <c r="AK964" s="94" t="s">
        <v>40</v>
      </c>
      <c r="AL964" s="93"/>
      <c r="AM964" s="93"/>
      <c r="AN964" s="94" t="s">
        <v>40</v>
      </c>
      <c r="AO964" s="94" t="s">
        <v>40</v>
      </c>
      <c r="AP964" s="94" t="s">
        <v>40</v>
      </c>
      <c r="AQ964" s="94" t="s">
        <v>40</v>
      </c>
      <c r="AR964" s="93"/>
    </row>
    <row r="965" spans="1:44" ht="31.5">
      <c r="A965" t="str">
        <f>VLOOKUP(Q965,'Rotas x Madrugada'!A:C,2,0)</f>
        <v>NA</v>
      </c>
      <c r="B965" t="str">
        <f>VLOOKUP(Q965,'Rotas x Madrugada'!A:C,3,0)</f>
        <v>Não</v>
      </c>
      <c r="D965" s="19">
        <f t="shared" si="30"/>
        <v>46159</v>
      </c>
      <c r="E965" s="19">
        <f>IF(A965="RETIRA",Z965,VLOOKUP(Q965,'Rotas x Madrugada'!A:D,4,0))</f>
        <v>46146</v>
      </c>
      <c r="F965" s="19">
        <f>IF(A965="RETIRA",Z965,Z965+2)</f>
        <v>46159</v>
      </c>
      <c r="G965" s="19" t="str">
        <f>CONCATENATE(U965,"-",V965)</f>
        <v>INC06-TF</v>
      </c>
      <c r="H965" s="19" t="str">
        <f t="shared" ref="H965:H1028" ca="1" si="31">IF(I965&lt;-10,"PROBLEMA",IF(I965&lt;J965,"URGENTE",IF(I965=J965,"PRODUZIR","OK")))</f>
        <v>URGENTE</v>
      </c>
      <c r="I965" s="46">
        <f ca="1">Z965-$B$1</f>
        <v>0</v>
      </c>
      <c r="J965" s="46">
        <f>VLOOKUP(G965,'D. Produção'!A:B,2,)</f>
        <v>2</v>
      </c>
      <c r="K965" s="95">
        <v>336009</v>
      </c>
      <c r="L965" s="96" t="s">
        <v>98</v>
      </c>
      <c r="M965" s="95">
        <v>7</v>
      </c>
      <c r="N965" s="95">
        <v>5456875</v>
      </c>
      <c r="O965" s="96" t="s">
        <v>35</v>
      </c>
      <c r="P965" s="96" t="s">
        <v>333</v>
      </c>
      <c r="Q965" s="96" t="s">
        <v>142</v>
      </c>
      <c r="R965" s="97">
        <v>1.1688000000000001</v>
      </c>
      <c r="S965" s="97">
        <v>17.532</v>
      </c>
      <c r="T965" s="95">
        <v>1</v>
      </c>
      <c r="U965" s="96" t="s">
        <v>185</v>
      </c>
      <c r="V965" s="96" t="s">
        <v>96</v>
      </c>
      <c r="W965" s="98">
        <v>600</v>
      </c>
      <c r="X965" s="98">
        <v>1948</v>
      </c>
      <c r="Y965" s="99">
        <v>46154.660231099537</v>
      </c>
      <c r="Z965" s="100">
        <v>46157</v>
      </c>
      <c r="AA965" s="101"/>
      <c r="AB965" s="101"/>
      <c r="AC965" s="101"/>
      <c r="AD965" s="101"/>
      <c r="AE965" s="102" t="s">
        <v>40</v>
      </c>
      <c r="AF965" s="102" t="s">
        <v>40</v>
      </c>
      <c r="AG965" s="102" t="s">
        <v>40</v>
      </c>
      <c r="AH965" s="102" t="s">
        <v>40</v>
      </c>
      <c r="AI965" s="102" t="s">
        <v>40</v>
      </c>
      <c r="AJ965" s="102" t="s">
        <v>40</v>
      </c>
      <c r="AK965" s="102" t="s">
        <v>40</v>
      </c>
      <c r="AL965" s="101"/>
      <c r="AM965" s="101"/>
      <c r="AN965" s="102" t="s">
        <v>40</v>
      </c>
      <c r="AO965" s="102" t="s">
        <v>40</v>
      </c>
      <c r="AP965" s="102" t="s">
        <v>40</v>
      </c>
      <c r="AQ965" s="102" t="s">
        <v>40</v>
      </c>
      <c r="AR965" s="101"/>
    </row>
    <row r="966" spans="1:44" ht="31.5">
      <c r="A966" t="str">
        <f>VLOOKUP(Q966,'Rotas x Madrugada'!A:C,2,0)</f>
        <v>NA</v>
      </c>
      <c r="B966" t="str">
        <f>VLOOKUP(Q966,'Rotas x Madrugada'!A:C,3,0)</f>
        <v>Não</v>
      </c>
      <c r="D966" s="19">
        <f t="shared" si="30"/>
        <v>46159</v>
      </c>
      <c r="E966" s="19">
        <f>IF(A966="RETIRA",Z966,VLOOKUP(Q966,'Rotas x Madrugada'!A:D,4,0))</f>
        <v>46146</v>
      </c>
      <c r="F966" s="19">
        <f>IF(A966="RETIRA",Z966,Z966+2)</f>
        <v>46159</v>
      </c>
      <c r="G966" s="19" t="str">
        <f>CONCATENATE(U966,"-",V966)</f>
        <v>INC06-TF</v>
      </c>
      <c r="H966" s="19" t="str">
        <f t="shared" ca="1" si="31"/>
        <v>URGENTE</v>
      </c>
      <c r="I966" s="46">
        <f ca="1">Z966-$B$1</f>
        <v>0</v>
      </c>
      <c r="J966" s="46">
        <f>VLOOKUP(G966,'D. Produção'!A:B,2,)</f>
        <v>2</v>
      </c>
      <c r="K966" s="87">
        <v>336009</v>
      </c>
      <c r="L966" s="88" t="s">
        <v>99</v>
      </c>
      <c r="M966" s="87">
        <v>8</v>
      </c>
      <c r="N966" s="87">
        <v>5456876</v>
      </c>
      <c r="O966" s="88" t="s">
        <v>35</v>
      </c>
      <c r="P966" s="88" t="s">
        <v>333</v>
      </c>
      <c r="Q966" s="88" t="s">
        <v>142</v>
      </c>
      <c r="R966" s="89">
        <v>1.1688000000000001</v>
      </c>
      <c r="S966" s="89">
        <v>17.532</v>
      </c>
      <c r="T966" s="87">
        <v>1</v>
      </c>
      <c r="U966" s="88" t="s">
        <v>185</v>
      </c>
      <c r="V966" s="88" t="s">
        <v>96</v>
      </c>
      <c r="W966" s="90">
        <v>600</v>
      </c>
      <c r="X966" s="90">
        <v>1948</v>
      </c>
      <c r="Y966" s="91">
        <v>46154.660231099537</v>
      </c>
      <c r="Z966" s="92">
        <v>46157</v>
      </c>
      <c r="AA966" s="93"/>
      <c r="AB966" s="93"/>
      <c r="AC966" s="93"/>
      <c r="AD966" s="93"/>
      <c r="AE966" s="94" t="s">
        <v>40</v>
      </c>
      <c r="AF966" s="94" t="s">
        <v>40</v>
      </c>
      <c r="AG966" s="94" t="s">
        <v>40</v>
      </c>
      <c r="AH966" s="94" t="s">
        <v>40</v>
      </c>
      <c r="AI966" s="94" t="s">
        <v>40</v>
      </c>
      <c r="AJ966" s="94" t="s">
        <v>40</v>
      </c>
      <c r="AK966" s="94" t="s">
        <v>40</v>
      </c>
      <c r="AL966" s="93"/>
      <c r="AM966" s="93"/>
      <c r="AN966" s="94" t="s">
        <v>40</v>
      </c>
      <c r="AO966" s="94" t="s">
        <v>40</v>
      </c>
      <c r="AP966" s="94" t="s">
        <v>40</v>
      </c>
      <c r="AQ966" s="94" t="s">
        <v>40</v>
      </c>
      <c r="AR966" s="93"/>
    </row>
    <row r="967" spans="1:44" ht="31.5">
      <c r="A967" t="str">
        <f>VLOOKUP(Q967,'Rotas x Madrugada'!A:C,2,0)</f>
        <v>NA</v>
      </c>
      <c r="B967" t="str">
        <f>VLOOKUP(Q967,'Rotas x Madrugada'!A:C,3,0)</f>
        <v>Não</v>
      </c>
      <c r="D967" s="19">
        <f t="shared" si="30"/>
        <v>46159</v>
      </c>
      <c r="E967" s="19">
        <f>IF(A967="RETIRA",Z967,VLOOKUP(Q967,'Rotas x Madrugada'!A:D,4,0))</f>
        <v>46146</v>
      </c>
      <c r="F967" s="19">
        <f>IF(A967="RETIRA",Z967,Z967+2)</f>
        <v>46159</v>
      </c>
      <c r="G967" s="19" t="str">
        <f>CONCATENATE(U967,"-",V967)</f>
        <v>INC06-TF</v>
      </c>
      <c r="H967" s="19" t="str">
        <f t="shared" ca="1" si="31"/>
        <v>URGENTE</v>
      </c>
      <c r="I967" s="46">
        <f ca="1">Z967-$B$1</f>
        <v>0</v>
      </c>
      <c r="J967" s="46">
        <f>VLOOKUP(G967,'D. Produção'!A:B,2,)</f>
        <v>2</v>
      </c>
      <c r="K967" s="95">
        <v>336009</v>
      </c>
      <c r="L967" s="96" t="s">
        <v>100</v>
      </c>
      <c r="M967" s="95">
        <v>9</v>
      </c>
      <c r="N967" s="95">
        <v>5456877</v>
      </c>
      <c r="O967" s="96" t="s">
        <v>35</v>
      </c>
      <c r="P967" s="96" t="s">
        <v>333</v>
      </c>
      <c r="Q967" s="96" t="s">
        <v>142</v>
      </c>
      <c r="R967" s="97">
        <v>1.377</v>
      </c>
      <c r="S967" s="97">
        <v>20.655100000000001</v>
      </c>
      <c r="T967" s="95">
        <v>1</v>
      </c>
      <c r="U967" s="96" t="s">
        <v>185</v>
      </c>
      <c r="V967" s="96" t="s">
        <v>96</v>
      </c>
      <c r="W967" s="98">
        <v>712</v>
      </c>
      <c r="X967" s="98">
        <v>1934</v>
      </c>
      <c r="Y967" s="99">
        <v>46154.660231099537</v>
      </c>
      <c r="Z967" s="100">
        <v>46157</v>
      </c>
      <c r="AA967" s="101"/>
      <c r="AB967" s="101"/>
      <c r="AC967" s="101"/>
      <c r="AD967" s="101"/>
      <c r="AE967" s="102" t="s">
        <v>40</v>
      </c>
      <c r="AF967" s="102" t="s">
        <v>40</v>
      </c>
      <c r="AG967" s="102" t="s">
        <v>40</v>
      </c>
      <c r="AH967" s="102" t="s">
        <v>40</v>
      </c>
      <c r="AI967" s="102" t="s">
        <v>40</v>
      </c>
      <c r="AJ967" s="102" t="s">
        <v>40</v>
      </c>
      <c r="AK967" s="102" t="s">
        <v>40</v>
      </c>
      <c r="AL967" s="101"/>
      <c r="AM967" s="101"/>
      <c r="AN967" s="102" t="s">
        <v>40</v>
      </c>
      <c r="AO967" s="102" t="s">
        <v>40</v>
      </c>
      <c r="AP967" s="102" t="s">
        <v>40</v>
      </c>
      <c r="AQ967" s="102" t="s">
        <v>40</v>
      </c>
      <c r="AR967" s="101"/>
    </row>
    <row r="968" spans="1:44" ht="31.5">
      <c r="A968" t="str">
        <f>VLOOKUP(Q968,'Rotas x Madrugada'!A:C,2,0)</f>
        <v>NA</v>
      </c>
      <c r="B968" t="str">
        <f>VLOOKUP(Q968,'Rotas x Madrugada'!A:C,3,0)</f>
        <v>Não</v>
      </c>
      <c r="D968" s="19">
        <f t="shared" si="30"/>
        <v>46159</v>
      </c>
      <c r="E968" s="19">
        <f>IF(A968="RETIRA",Z968,VLOOKUP(Q968,'Rotas x Madrugada'!A:D,4,0))</f>
        <v>46146</v>
      </c>
      <c r="F968" s="19">
        <f>IF(A968="RETIRA",Z968,Z968+2)</f>
        <v>46159</v>
      </c>
      <c r="G968" s="19" t="str">
        <f>CONCATENATE(U968,"-",V968)</f>
        <v>INC06-TF</v>
      </c>
      <c r="H968" s="19" t="str">
        <f t="shared" ca="1" si="31"/>
        <v>URGENTE</v>
      </c>
      <c r="I968" s="46">
        <f ca="1">Z968-$B$1</f>
        <v>0</v>
      </c>
      <c r="J968" s="46">
        <f>VLOOKUP(G968,'D. Produção'!A:B,2,)</f>
        <v>2</v>
      </c>
      <c r="K968" s="87">
        <v>336009</v>
      </c>
      <c r="L968" s="88" t="s">
        <v>101</v>
      </c>
      <c r="M968" s="87">
        <v>10</v>
      </c>
      <c r="N968" s="87">
        <v>5456878</v>
      </c>
      <c r="O968" s="88" t="s">
        <v>35</v>
      </c>
      <c r="P968" s="88" t="s">
        <v>333</v>
      </c>
      <c r="Q968" s="88" t="s">
        <v>142</v>
      </c>
      <c r="R968" s="89">
        <v>1.377</v>
      </c>
      <c r="S968" s="89">
        <v>20.655100000000001</v>
      </c>
      <c r="T968" s="87">
        <v>1</v>
      </c>
      <c r="U968" s="88" t="s">
        <v>185</v>
      </c>
      <c r="V968" s="88" t="s">
        <v>96</v>
      </c>
      <c r="W968" s="90">
        <v>712</v>
      </c>
      <c r="X968" s="90">
        <v>1934</v>
      </c>
      <c r="Y968" s="91">
        <v>46154.660231099537</v>
      </c>
      <c r="Z968" s="92">
        <v>46157</v>
      </c>
      <c r="AA968" s="93"/>
      <c r="AB968" s="93"/>
      <c r="AC968" s="93"/>
      <c r="AD968" s="93"/>
      <c r="AE968" s="94" t="s">
        <v>40</v>
      </c>
      <c r="AF968" s="94" t="s">
        <v>40</v>
      </c>
      <c r="AG968" s="94" t="s">
        <v>40</v>
      </c>
      <c r="AH968" s="94" t="s">
        <v>40</v>
      </c>
      <c r="AI968" s="94" t="s">
        <v>40</v>
      </c>
      <c r="AJ968" s="94" t="s">
        <v>40</v>
      </c>
      <c r="AK968" s="94" t="s">
        <v>40</v>
      </c>
      <c r="AL968" s="93"/>
      <c r="AM968" s="93"/>
      <c r="AN968" s="94" t="s">
        <v>40</v>
      </c>
      <c r="AO968" s="94" t="s">
        <v>40</v>
      </c>
      <c r="AP968" s="94" t="s">
        <v>40</v>
      </c>
      <c r="AQ968" s="94" t="s">
        <v>40</v>
      </c>
      <c r="AR968" s="93"/>
    </row>
    <row r="969" spans="1:44" ht="31.5">
      <c r="A969" t="str">
        <f>VLOOKUP(Q969,'Rotas x Madrugada'!A:C,2,0)</f>
        <v>NA</v>
      </c>
      <c r="B969" t="str">
        <f>VLOOKUP(Q969,'Rotas x Madrugada'!A:C,3,0)</f>
        <v>Não</v>
      </c>
      <c r="D969" s="19">
        <f t="shared" si="30"/>
        <v>46159</v>
      </c>
      <c r="E969" s="19">
        <f>IF(A969="RETIRA",Z969,VLOOKUP(Q969,'Rotas x Madrugada'!A:D,4,0))</f>
        <v>46146</v>
      </c>
      <c r="F969" s="19">
        <f>IF(A969="RETIRA",Z969,Z969+2)</f>
        <v>46159</v>
      </c>
      <c r="G969" s="19" t="str">
        <f>CONCATENATE(U969,"-",V969)</f>
        <v>INC06-TF</v>
      </c>
      <c r="H969" s="19" t="str">
        <f t="shared" ca="1" si="31"/>
        <v>URGENTE</v>
      </c>
      <c r="I969" s="46">
        <f ca="1">Z969-$B$1</f>
        <v>0</v>
      </c>
      <c r="J969" s="46">
        <f>VLOOKUP(G969,'D. Produção'!A:B,2,)</f>
        <v>2</v>
      </c>
      <c r="K969" s="95">
        <v>336009</v>
      </c>
      <c r="L969" s="96" t="s">
        <v>102</v>
      </c>
      <c r="M969" s="95">
        <v>11</v>
      </c>
      <c r="N969" s="95">
        <v>5456879</v>
      </c>
      <c r="O969" s="96" t="s">
        <v>35</v>
      </c>
      <c r="P969" s="96" t="s">
        <v>333</v>
      </c>
      <c r="Q969" s="96" t="s">
        <v>142</v>
      </c>
      <c r="R969" s="97">
        <v>1.3731</v>
      </c>
      <c r="S969" s="97">
        <v>20.597100000000001</v>
      </c>
      <c r="T969" s="95">
        <v>1</v>
      </c>
      <c r="U969" s="96" t="s">
        <v>185</v>
      </c>
      <c r="V969" s="96" t="s">
        <v>96</v>
      </c>
      <c r="W969" s="98">
        <v>710</v>
      </c>
      <c r="X969" s="98">
        <v>1934</v>
      </c>
      <c r="Y969" s="99">
        <v>46154.660231099537</v>
      </c>
      <c r="Z969" s="100">
        <v>46157</v>
      </c>
      <c r="AA969" s="101"/>
      <c r="AB969" s="101"/>
      <c r="AC969" s="101"/>
      <c r="AD969" s="101"/>
      <c r="AE969" s="102" t="s">
        <v>40</v>
      </c>
      <c r="AF969" s="102" t="s">
        <v>40</v>
      </c>
      <c r="AG969" s="102" t="s">
        <v>40</v>
      </c>
      <c r="AH969" s="102" t="s">
        <v>40</v>
      </c>
      <c r="AI969" s="102" t="s">
        <v>40</v>
      </c>
      <c r="AJ969" s="102" t="s">
        <v>40</v>
      </c>
      <c r="AK969" s="102" t="s">
        <v>40</v>
      </c>
      <c r="AL969" s="101"/>
      <c r="AM969" s="101"/>
      <c r="AN969" s="102" t="s">
        <v>40</v>
      </c>
      <c r="AO969" s="102" t="s">
        <v>40</v>
      </c>
      <c r="AP969" s="102" t="s">
        <v>40</v>
      </c>
      <c r="AQ969" s="102" t="s">
        <v>40</v>
      </c>
      <c r="AR969" s="101"/>
    </row>
    <row r="970" spans="1:44" ht="31.5">
      <c r="A970" t="str">
        <f>VLOOKUP(Q970,'Rotas x Madrugada'!A:C,2,0)</f>
        <v>NA</v>
      </c>
      <c r="B970" t="str">
        <f>VLOOKUP(Q970,'Rotas x Madrugada'!A:C,3,0)</f>
        <v>Não</v>
      </c>
      <c r="D970" s="19">
        <f t="shared" si="30"/>
        <v>46159</v>
      </c>
      <c r="E970" s="19">
        <f>IF(A970="RETIRA",Z970,VLOOKUP(Q970,'Rotas x Madrugada'!A:D,4,0))</f>
        <v>46146</v>
      </c>
      <c r="F970" s="19">
        <f>IF(A970="RETIRA",Z970,Z970+2)</f>
        <v>46159</v>
      </c>
      <c r="G970" s="19" t="str">
        <f>CONCATENATE(U970,"-",V970)</f>
        <v>INC06-TF</v>
      </c>
      <c r="H970" s="19" t="str">
        <f t="shared" ca="1" si="31"/>
        <v>URGENTE</v>
      </c>
      <c r="I970" s="46">
        <f ca="1">Z970-$B$1</f>
        <v>0</v>
      </c>
      <c r="J970" s="46">
        <f>VLOOKUP(G970,'D. Produção'!A:B,2,)</f>
        <v>2</v>
      </c>
      <c r="K970" s="87">
        <v>336009</v>
      </c>
      <c r="L970" s="88" t="s">
        <v>103</v>
      </c>
      <c r="M970" s="87">
        <v>12</v>
      </c>
      <c r="N970" s="87">
        <v>5456880</v>
      </c>
      <c r="O970" s="88" t="s">
        <v>35</v>
      </c>
      <c r="P970" s="88" t="s">
        <v>333</v>
      </c>
      <c r="Q970" s="88" t="s">
        <v>142</v>
      </c>
      <c r="R970" s="89">
        <v>1.3731</v>
      </c>
      <c r="S970" s="89">
        <v>20.597100000000001</v>
      </c>
      <c r="T970" s="87">
        <v>1</v>
      </c>
      <c r="U970" s="88" t="s">
        <v>185</v>
      </c>
      <c r="V970" s="88" t="s">
        <v>96</v>
      </c>
      <c r="W970" s="90">
        <v>710</v>
      </c>
      <c r="X970" s="90">
        <v>1934</v>
      </c>
      <c r="Y970" s="91">
        <v>46154.660231099537</v>
      </c>
      <c r="Z970" s="92">
        <v>46157</v>
      </c>
      <c r="AA970" s="93"/>
      <c r="AB970" s="93"/>
      <c r="AC970" s="93"/>
      <c r="AD970" s="93"/>
      <c r="AE970" s="94" t="s">
        <v>40</v>
      </c>
      <c r="AF970" s="94" t="s">
        <v>40</v>
      </c>
      <c r="AG970" s="94" t="s">
        <v>40</v>
      </c>
      <c r="AH970" s="94" t="s">
        <v>40</v>
      </c>
      <c r="AI970" s="94" t="s">
        <v>40</v>
      </c>
      <c r="AJ970" s="94" t="s">
        <v>40</v>
      </c>
      <c r="AK970" s="94" t="s">
        <v>40</v>
      </c>
      <c r="AL970" s="93"/>
      <c r="AM970" s="93"/>
      <c r="AN970" s="94" t="s">
        <v>40</v>
      </c>
      <c r="AO970" s="94" t="s">
        <v>40</v>
      </c>
      <c r="AP970" s="94" t="s">
        <v>40</v>
      </c>
      <c r="AQ970" s="94" t="s">
        <v>40</v>
      </c>
      <c r="AR970" s="93"/>
    </row>
    <row r="971" spans="1:44" ht="31.5">
      <c r="A971" t="str">
        <f>VLOOKUP(Q971,'Rotas x Madrugada'!A:C,2,0)</f>
        <v>NA</v>
      </c>
      <c r="B971" t="str">
        <f>VLOOKUP(Q971,'Rotas x Madrugada'!A:C,3,0)</f>
        <v>Não</v>
      </c>
      <c r="D971" s="19">
        <f t="shared" si="30"/>
        <v>46159</v>
      </c>
      <c r="E971" s="19">
        <f>IF(A971="RETIRA",Z971,VLOOKUP(Q971,'Rotas x Madrugada'!A:D,4,0))</f>
        <v>46146</v>
      </c>
      <c r="F971" s="19">
        <f>IF(A971="RETIRA",Z971,Z971+2)</f>
        <v>46159</v>
      </c>
      <c r="G971" s="19" t="str">
        <f>CONCATENATE(U971,"-",V971)</f>
        <v>INC06-TF</v>
      </c>
      <c r="H971" s="19" t="str">
        <f t="shared" ca="1" si="31"/>
        <v>URGENTE</v>
      </c>
      <c r="I971" s="46">
        <f ca="1">Z971-$B$1</f>
        <v>0</v>
      </c>
      <c r="J971" s="46">
        <f>VLOOKUP(G971,'D. Produção'!A:B,2,)</f>
        <v>2</v>
      </c>
      <c r="K971" s="95">
        <v>336009</v>
      </c>
      <c r="L971" s="96" t="s">
        <v>104</v>
      </c>
      <c r="M971" s="95">
        <v>13</v>
      </c>
      <c r="N971" s="95">
        <v>5456881</v>
      </c>
      <c r="O971" s="96" t="s">
        <v>35</v>
      </c>
      <c r="P971" s="96" t="s">
        <v>333</v>
      </c>
      <c r="Q971" s="96" t="s">
        <v>142</v>
      </c>
      <c r="R971" s="97">
        <v>1.3731</v>
      </c>
      <c r="S971" s="97">
        <v>20.597100000000001</v>
      </c>
      <c r="T971" s="95">
        <v>1</v>
      </c>
      <c r="U971" s="96" t="s">
        <v>185</v>
      </c>
      <c r="V971" s="96" t="s">
        <v>96</v>
      </c>
      <c r="W971" s="98">
        <v>710</v>
      </c>
      <c r="X971" s="98">
        <v>1934</v>
      </c>
      <c r="Y971" s="99">
        <v>46154.660231099537</v>
      </c>
      <c r="Z971" s="100">
        <v>46157</v>
      </c>
      <c r="AA971" s="101"/>
      <c r="AB971" s="101"/>
      <c r="AC971" s="101"/>
      <c r="AD971" s="101"/>
      <c r="AE971" s="102" t="s">
        <v>40</v>
      </c>
      <c r="AF971" s="102" t="s">
        <v>40</v>
      </c>
      <c r="AG971" s="102" t="s">
        <v>40</v>
      </c>
      <c r="AH971" s="102" t="s">
        <v>40</v>
      </c>
      <c r="AI971" s="102" t="s">
        <v>40</v>
      </c>
      <c r="AJ971" s="102" t="s">
        <v>40</v>
      </c>
      <c r="AK971" s="102" t="s">
        <v>40</v>
      </c>
      <c r="AL971" s="101"/>
      <c r="AM971" s="101"/>
      <c r="AN971" s="102" t="s">
        <v>40</v>
      </c>
      <c r="AO971" s="102" t="s">
        <v>40</v>
      </c>
      <c r="AP971" s="102" t="s">
        <v>40</v>
      </c>
      <c r="AQ971" s="102" t="s">
        <v>40</v>
      </c>
      <c r="AR971" s="101"/>
    </row>
    <row r="972" spans="1:44" ht="31.5">
      <c r="A972" t="str">
        <f>VLOOKUP(Q972,'Rotas x Madrugada'!A:C,2,0)</f>
        <v>NA</v>
      </c>
      <c r="B972" t="str">
        <f>VLOOKUP(Q972,'Rotas x Madrugada'!A:C,3,0)</f>
        <v>Não</v>
      </c>
      <c r="D972" s="19">
        <f t="shared" si="30"/>
        <v>46159</v>
      </c>
      <c r="E972" s="19">
        <f>IF(A972="RETIRA",Z972,VLOOKUP(Q972,'Rotas x Madrugada'!A:D,4,0))</f>
        <v>46146</v>
      </c>
      <c r="F972" s="19">
        <f>IF(A972="RETIRA",Z972,Z972+2)</f>
        <v>46159</v>
      </c>
      <c r="G972" s="19" t="str">
        <f>CONCATENATE(U972,"-",V972)</f>
        <v>INC06-TF</v>
      </c>
      <c r="H972" s="19" t="str">
        <f t="shared" ca="1" si="31"/>
        <v>URGENTE</v>
      </c>
      <c r="I972" s="46">
        <f ca="1">Z972-$B$1</f>
        <v>0</v>
      </c>
      <c r="J972" s="46">
        <f>VLOOKUP(G972,'D. Produção'!A:B,2,)</f>
        <v>2</v>
      </c>
      <c r="K972" s="87">
        <v>336009</v>
      </c>
      <c r="L972" s="88" t="s">
        <v>105</v>
      </c>
      <c r="M972" s="87">
        <v>14</v>
      </c>
      <c r="N972" s="87">
        <v>5456882</v>
      </c>
      <c r="O972" s="88" t="s">
        <v>35</v>
      </c>
      <c r="P972" s="88" t="s">
        <v>333</v>
      </c>
      <c r="Q972" s="88" t="s">
        <v>142</v>
      </c>
      <c r="R972" s="89">
        <v>3.2206999999999999</v>
      </c>
      <c r="S972" s="89">
        <v>48.311100000000003</v>
      </c>
      <c r="T972" s="87">
        <v>1</v>
      </c>
      <c r="U972" s="88" t="s">
        <v>185</v>
      </c>
      <c r="V972" s="88" t="s">
        <v>96</v>
      </c>
      <c r="W972" s="90">
        <v>1427</v>
      </c>
      <c r="X972" s="90">
        <v>2257</v>
      </c>
      <c r="Y972" s="91">
        <v>46154.660231099537</v>
      </c>
      <c r="Z972" s="92">
        <v>46157</v>
      </c>
      <c r="AA972" s="93"/>
      <c r="AB972" s="93"/>
      <c r="AC972" s="93"/>
      <c r="AD972" s="93"/>
      <c r="AE972" s="94" t="s">
        <v>40</v>
      </c>
      <c r="AF972" s="94" t="s">
        <v>40</v>
      </c>
      <c r="AG972" s="94" t="s">
        <v>40</v>
      </c>
      <c r="AH972" s="94" t="s">
        <v>40</v>
      </c>
      <c r="AI972" s="94" t="s">
        <v>40</v>
      </c>
      <c r="AJ972" s="94" t="s">
        <v>40</v>
      </c>
      <c r="AK972" s="94" t="s">
        <v>40</v>
      </c>
      <c r="AL972" s="93"/>
      <c r="AM972" s="93"/>
      <c r="AN972" s="94" t="s">
        <v>40</v>
      </c>
      <c r="AO972" s="94" t="s">
        <v>40</v>
      </c>
      <c r="AP972" s="94" t="s">
        <v>40</v>
      </c>
      <c r="AQ972" s="94" t="s">
        <v>40</v>
      </c>
      <c r="AR972" s="93"/>
    </row>
    <row r="973" spans="1:44" ht="31.5">
      <c r="A973" t="str">
        <f>VLOOKUP(Q973,'Rotas x Madrugada'!A:C,2,0)</f>
        <v>NA</v>
      </c>
      <c r="B973" t="str">
        <f>VLOOKUP(Q973,'Rotas x Madrugada'!A:C,3,0)</f>
        <v>Não</v>
      </c>
      <c r="D973" s="19">
        <f t="shared" si="30"/>
        <v>46159</v>
      </c>
      <c r="E973" s="19">
        <f>IF(A973="RETIRA",Z973,VLOOKUP(Q973,'Rotas x Madrugada'!A:D,4,0))</f>
        <v>46146</v>
      </c>
      <c r="F973" s="19">
        <f>IF(A973="RETIRA",Z973,Z973+2)</f>
        <v>46159</v>
      </c>
      <c r="G973" s="19" t="str">
        <f>CONCATENATE(U973,"-",V973)</f>
        <v>INC06-TF</v>
      </c>
      <c r="H973" s="19" t="str">
        <f t="shared" ca="1" si="31"/>
        <v>URGENTE</v>
      </c>
      <c r="I973" s="46">
        <f ca="1">Z973-$B$1</f>
        <v>0</v>
      </c>
      <c r="J973" s="46">
        <f>VLOOKUP(G973,'D. Produção'!A:B,2,)</f>
        <v>2</v>
      </c>
      <c r="K973" s="95">
        <v>336009</v>
      </c>
      <c r="L973" s="96" t="s">
        <v>106</v>
      </c>
      <c r="M973" s="95">
        <v>15</v>
      </c>
      <c r="N973" s="95">
        <v>5456883</v>
      </c>
      <c r="O973" s="96" t="s">
        <v>35</v>
      </c>
      <c r="P973" s="96" t="s">
        <v>333</v>
      </c>
      <c r="Q973" s="96" t="s">
        <v>142</v>
      </c>
      <c r="R973" s="97">
        <v>3.2206999999999999</v>
      </c>
      <c r="S973" s="97">
        <v>48.311100000000003</v>
      </c>
      <c r="T973" s="95">
        <v>1</v>
      </c>
      <c r="U973" s="96" t="s">
        <v>185</v>
      </c>
      <c r="V973" s="96" t="s">
        <v>96</v>
      </c>
      <c r="W973" s="98">
        <v>1427</v>
      </c>
      <c r="X973" s="98">
        <v>2257</v>
      </c>
      <c r="Y973" s="99">
        <v>46154.660231099537</v>
      </c>
      <c r="Z973" s="100">
        <v>46157</v>
      </c>
      <c r="AA973" s="101"/>
      <c r="AB973" s="101"/>
      <c r="AC973" s="101"/>
      <c r="AD973" s="101"/>
      <c r="AE973" s="102" t="s">
        <v>40</v>
      </c>
      <c r="AF973" s="102" t="s">
        <v>40</v>
      </c>
      <c r="AG973" s="102" t="s">
        <v>40</v>
      </c>
      <c r="AH973" s="102" t="s">
        <v>40</v>
      </c>
      <c r="AI973" s="102" t="s">
        <v>40</v>
      </c>
      <c r="AJ973" s="102" t="s">
        <v>40</v>
      </c>
      <c r="AK973" s="102" t="s">
        <v>40</v>
      </c>
      <c r="AL973" s="101"/>
      <c r="AM973" s="101"/>
      <c r="AN973" s="102" t="s">
        <v>40</v>
      </c>
      <c r="AO973" s="102" t="s">
        <v>40</v>
      </c>
      <c r="AP973" s="102" t="s">
        <v>40</v>
      </c>
      <c r="AQ973" s="102" t="s">
        <v>40</v>
      </c>
      <c r="AR973" s="101"/>
    </row>
    <row r="974" spans="1:44" ht="31.5">
      <c r="A974" t="str">
        <f>VLOOKUP(Q974,'Rotas x Madrugada'!A:C,2,0)</f>
        <v>NA</v>
      </c>
      <c r="B974" t="str">
        <f>VLOOKUP(Q974,'Rotas x Madrugada'!A:C,3,0)</f>
        <v>Não</v>
      </c>
      <c r="D974" s="19">
        <f t="shared" si="30"/>
        <v>46159</v>
      </c>
      <c r="E974" s="19">
        <f>IF(A974="RETIRA",Z974,VLOOKUP(Q974,'Rotas x Madrugada'!A:D,4,0))</f>
        <v>46146</v>
      </c>
      <c r="F974" s="19">
        <f>IF(A974="RETIRA",Z974,Z974+2)</f>
        <v>46159</v>
      </c>
      <c r="G974" s="19" t="str">
        <f>CONCATENATE(U974,"-",V974)</f>
        <v>INC06-TF</v>
      </c>
      <c r="H974" s="19" t="str">
        <f t="shared" ca="1" si="31"/>
        <v>URGENTE</v>
      </c>
      <c r="I974" s="46">
        <f ca="1">Z974-$B$1</f>
        <v>0</v>
      </c>
      <c r="J974" s="46">
        <f>VLOOKUP(G974,'D. Produção'!A:B,2,)</f>
        <v>2</v>
      </c>
      <c r="K974" s="87">
        <v>336009</v>
      </c>
      <c r="L974" s="88" t="s">
        <v>107</v>
      </c>
      <c r="M974" s="87">
        <v>16</v>
      </c>
      <c r="N974" s="87">
        <v>5456884</v>
      </c>
      <c r="O974" s="88" t="s">
        <v>35</v>
      </c>
      <c r="P974" s="88" t="s">
        <v>333</v>
      </c>
      <c r="Q974" s="88" t="s">
        <v>142</v>
      </c>
      <c r="R974" s="89">
        <v>3.2206999999999999</v>
      </c>
      <c r="S974" s="89">
        <v>48.311100000000003</v>
      </c>
      <c r="T974" s="87">
        <v>1</v>
      </c>
      <c r="U974" s="88" t="s">
        <v>185</v>
      </c>
      <c r="V974" s="88" t="s">
        <v>96</v>
      </c>
      <c r="W974" s="90">
        <v>1427</v>
      </c>
      <c r="X974" s="90">
        <v>2257</v>
      </c>
      <c r="Y974" s="91">
        <v>46154.660231099537</v>
      </c>
      <c r="Z974" s="92">
        <v>46157</v>
      </c>
      <c r="AA974" s="93"/>
      <c r="AB974" s="93"/>
      <c r="AC974" s="93"/>
      <c r="AD974" s="93"/>
      <c r="AE974" s="94" t="s">
        <v>40</v>
      </c>
      <c r="AF974" s="94" t="s">
        <v>40</v>
      </c>
      <c r="AG974" s="94" t="s">
        <v>40</v>
      </c>
      <c r="AH974" s="94" t="s">
        <v>40</v>
      </c>
      <c r="AI974" s="94" t="s">
        <v>40</v>
      </c>
      <c r="AJ974" s="94" t="s">
        <v>40</v>
      </c>
      <c r="AK974" s="94" t="s">
        <v>40</v>
      </c>
      <c r="AL974" s="93"/>
      <c r="AM974" s="93"/>
      <c r="AN974" s="94" t="s">
        <v>40</v>
      </c>
      <c r="AO974" s="94" t="s">
        <v>40</v>
      </c>
      <c r="AP974" s="94" t="s">
        <v>40</v>
      </c>
      <c r="AQ974" s="94" t="s">
        <v>40</v>
      </c>
      <c r="AR974" s="93"/>
    </row>
    <row r="975" spans="1:44" ht="31.5">
      <c r="A975" t="str">
        <f>VLOOKUP(Q975,'Rotas x Madrugada'!A:C,2,0)</f>
        <v>NA</v>
      </c>
      <c r="B975" t="str">
        <f>VLOOKUP(Q975,'Rotas x Madrugada'!A:C,3,0)</f>
        <v>Não</v>
      </c>
      <c r="D975" s="19">
        <f t="shared" si="30"/>
        <v>46159</v>
      </c>
      <c r="E975" s="19">
        <f>IF(A975="RETIRA",Z975,VLOOKUP(Q975,'Rotas x Madrugada'!A:D,4,0))</f>
        <v>46146</v>
      </c>
      <c r="F975" s="19">
        <f>IF(A975="RETIRA",Z975,Z975+2)</f>
        <v>46159</v>
      </c>
      <c r="G975" s="19" t="str">
        <f>CONCATENATE(U975,"-",V975)</f>
        <v>INC06-TF</v>
      </c>
      <c r="H975" s="19" t="str">
        <f t="shared" ca="1" si="31"/>
        <v>URGENTE</v>
      </c>
      <c r="I975" s="46">
        <f ca="1">Z975-$B$1</f>
        <v>0</v>
      </c>
      <c r="J975" s="46">
        <f>VLOOKUP(G975,'D. Produção'!A:B,2,)</f>
        <v>2</v>
      </c>
      <c r="K975" s="95">
        <v>336009</v>
      </c>
      <c r="L975" s="96" t="s">
        <v>108</v>
      </c>
      <c r="M975" s="95">
        <v>17</v>
      </c>
      <c r="N975" s="95">
        <v>5456885</v>
      </c>
      <c r="O975" s="96" t="s">
        <v>35</v>
      </c>
      <c r="P975" s="96" t="s">
        <v>333</v>
      </c>
      <c r="Q975" s="96" t="s">
        <v>142</v>
      </c>
      <c r="R975" s="97">
        <v>3.2206999999999999</v>
      </c>
      <c r="S975" s="97">
        <v>48.311100000000003</v>
      </c>
      <c r="T975" s="95">
        <v>1</v>
      </c>
      <c r="U975" s="96" t="s">
        <v>185</v>
      </c>
      <c r="V975" s="96" t="s">
        <v>96</v>
      </c>
      <c r="W975" s="98">
        <v>1427</v>
      </c>
      <c r="X975" s="98">
        <v>2257</v>
      </c>
      <c r="Y975" s="99">
        <v>46154.660231099537</v>
      </c>
      <c r="Z975" s="100">
        <v>46157</v>
      </c>
      <c r="AA975" s="101"/>
      <c r="AB975" s="101"/>
      <c r="AC975" s="101"/>
      <c r="AD975" s="101"/>
      <c r="AE975" s="102" t="s">
        <v>40</v>
      </c>
      <c r="AF975" s="102" t="s">
        <v>40</v>
      </c>
      <c r="AG975" s="102" t="s">
        <v>40</v>
      </c>
      <c r="AH975" s="102" t="s">
        <v>40</v>
      </c>
      <c r="AI975" s="102" t="s">
        <v>40</v>
      </c>
      <c r="AJ975" s="102" t="s">
        <v>40</v>
      </c>
      <c r="AK975" s="102" t="s">
        <v>40</v>
      </c>
      <c r="AL975" s="101"/>
      <c r="AM975" s="101"/>
      <c r="AN975" s="102" t="s">
        <v>40</v>
      </c>
      <c r="AO975" s="102" t="s">
        <v>40</v>
      </c>
      <c r="AP975" s="102" t="s">
        <v>40</v>
      </c>
      <c r="AQ975" s="102" t="s">
        <v>40</v>
      </c>
      <c r="AR975" s="101"/>
    </row>
    <row r="976" spans="1:44" ht="31.5">
      <c r="A976" t="str">
        <f>VLOOKUP(Q976,'Rotas x Madrugada'!A:C,2,0)</f>
        <v>NA</v>
      </c>
      <c r="B976" t="str">
        <f>VLOOKUP(Q976,'Rotas x Madrugada'!A:C,3,0)</f>
        <v>Não</v>
      </c>
      <c r="D976" s="19">
        <f t="shared" si="30"/>
        <v>46159</v>
      </c>
      <c r="E976" s="19">
        <f>IF(A976="RETIRA",Z976,VLOOKUP(Q976,'Rotas x Madrugada'!A:D,4,0))</f>
        <v>46146</v>
      </c>
      <c r="F976" s="19">
        <f>IF(A976="RETIRA",Z976,Z976+2)</f>
        <v>46159</v>
      </c>
      <c r="G976" s="19" t="str">
        <f>CONCATENATE(U976,"-",V976)</f>
        <v>INC06-TF</v>
      </c>
      <c r="H976" s="19" t="str">
        <f t="shared" ca="1" si="31"/>
        <v>URGENTE</v>
      </c>
      <c r="I976" s="46">
        <f ca="1">Z976-$B$1</f>
        <v>0</v>
      </c>
      <c r="J976" s="46">
        <f>VLOOKUP(G976,'D. Produção'!A:B,2,)</f>
        <v>2</v>
      </c>
      <c r="K976" s="87">
        <v>336009</v>
      </c>
      <c r="L976" s="88" t="s">
        <v>109</v>
      </c>
      <c r="M976" s="87">
        <v>18</v>
      </c>
      <c r="N976" s="87">
        <v>5456886</v>
      </c>
      <c r="O976" s="88" t="s">
        <v>35</v>
      </c>
      <c r="P976" s="88" t="s">
        <v>333</v>
      </c>
      <c r="Q976" s="88" t="s">
        <v>142</v>
      </c>
      <c r="R976" s="89">
        <v>3.2130999999999998</v>
      </c>
      <c r="S976" s="89">
        <v>48.197000000000003</v>
      </c>
      <c r="T976" s="87">
        <v>1</v>
      </c>
      <c r="U976" s="88" t="s">
        <v>185</v>
      </c>
      <c r="V976" s="88" t="s">
        <v>96</v>
      </c>
      <c r="W976" s="90">
        <v>1437</v>
      </c>
      <c r="X976" s="90">
        <v>2236</v>
      </c>
      <c r="Y976" s="91">
        <v>46154.660231099537</v>
      </c>
      <c r="Z976" s="92">
        <v>46157</v>
      </c>
      <c r="AA976" s="93"/>
      <c r="AB976" s="93"/>
      <c r="AC976" s="93"/>
      <c r="AD976" s="93"/>
      <c r="AE976" s="94" t="s">
        <v>40</v>
      </c>
      <c r="AF976" s="94" t="s">
        <v>40</v>
      </c>
      <c r="AG976" s="94" t="s">
        <v>40</v>
      </c>
      <c r="AH976" s="94" t="s">
        <v>40</v>
      </c>
      <c r="AI976" s="94" t="s">
        <v>40</v>
      </c>
      <c r="AJ976" s="94" t="s">
        <v>40</v>
      </c>
      <c r="AK976" s="94" t="s">
        <v>40</v>
      </c>
      <c r="AL976" s="93"/>
      <c r="AM976" s="93"/>
      <c r="AN976" s="94" t="s">
        <v>40</v>
      </c>
      <c r="AO976" s="94" t="s">
        <v>40</v>
      </c>
      <c r="AP976" s="94" t="s">
        <v>40</v>
      </c>
      <c r="AQ976" s="94" t="s">
        <v>40</v>
      </c>
      <c r="AR976" s="93"/>
    </row>
    <row r="977" spans="1:44" ht="31.5">
      <c r="A977" t="str">
        <f>VLOOKUP(Q977,'Rotas x Madrugada'!A:C,2,0)</f>
        <v>NA</v>
      </c>
      <c r="B977" t="str">
        <f>VLOOKUP(Q977,'Rotas x Madrugada'!A:C,3,0)</f>
        <v>Não</v>
      </c>
      <c r="D977" s="19">
        <f t="shared" si="30"/>
        <v>46159</v>
      </c>
      <c r="E977" s="19">
        <f>IF(A977="RETIRA",Z977,VLOOKUP(Q977,'Rotas x Madrugada'!A:D,4,0))</f>
        <v>46146</v>
      </c>
      <c r="F977" s="19">
        <f>IF(A977="RETIRA",Z977,Z977+2)</f>
        <v>46159</v>
      </c>
      <c r="G977" s="19" t="str">
        <f>CONCATENATE(U977,"-",V977)</f>
        <v>INC06-TF</v>
      </c>
      <c r="H977" s="19" t="str">
        <f t="shared" ca="1" si="31"/>
        <v>URGENTE</v>
      </c>
      <c r="I977" s="46">
        <f ca="1">Z977-$B$1</f>
        <v>0</v>
      </c>
      <c r="J977" s="46">
        <f>VLOOKUP(G977,'D. Produção'!A:B,2,)</f>
        <v>2</v>
      </c>
      <c r="K977" s="95">
        <v>336009</v>
      </c>
      <c r="L977" s="96" t="s">
        <v>110</v>
      </c>
      <c r="M977" s="95">
        <v>19</v>
      </c>
      <c r="N977" s="95">
        <v>5456887</v>
      </c>
      <c r="O977" s="96" t="s">
        <v>35</v>
      </c>
      <c r="P977" s="96" t="s">
        <v>333</v>
      </c>
      <c r="Q977" s="96" t="s">
        <v>142</v>
      </c>
      <c r="R977" s="97">
        <v>3.2130999999999998</v>
      </c>
      <c r="S977" s="97">
        <v>48.197000000000003</v>
      </c>
      <c r="T977" s="95">
        <v>1</v>
      </c>
      <c r="U977" s="96" t="s">
        <v>185</v>
      </c>
      <c r="V977" s="96" t="s">
        <v>96</v>
      </c>
      <c r="W977" s="98">
        <v>1437</v>
      </c>
      <c r="X977" s="98">
        <v>2236</v>
      </c>
      <c r="Y977" s="99">
        <v>46154.660231099537</v>
      </c>
      <c r="Z977" s="100">
        <v>46157</v>
      </c>
      <c r="AA977" s="101"/>
      <c r="AB977" s="101"/>
      <c r="AC977" s="101"/>
      <c r="AD977" s="101"/>
      <c r="AE977" s="102" t="s">
        <v>40</v>
      </c>
      <c r="AF977" s="102" t="s">
        <v>40</v>
      </c>
      <c r="AG977" s="102" t="s">
        <v>40</v>
      </c>
      <c r="AH977" s="102" t="s">
        <v>40</v>
      </c>
      <c r="AI977" s="102" t="s">
        <v>40</v>
      </c>
      <c r="AJ977" s="102" t="s">
        <v>40</v>
      </c>
      <c r="AK977" s="102" t="s">
        <v>40</v>
      </c>
      <c r="AL977" s="101"/>
      <c r="AM977" s="101"/>
      <c r="AN977" s="102" t="s">
        <v>40</v>
      </c>
      <c r="AO977" s="102" t="s">
        <v>40</v>
      </c>
      <c r="AP977" s="102" t="s">
        <v>40</v>
      </c>
      <c r="AQ977" s="102" t="s">
        <v>40</v>
      </c>
      <c r="AR977" s="101"/>
    </row>
    <row r="978" spans="1:44" ht="31.5">
      <c r="A978" t="str">
        <f>VLOOKUP(Q978,'Rotas x Madrugada'!A:C,2,0)</f>
        <v>NA</v>
      </c>
      <c r="B978" t="str">
        <f>VLOOKUP(Q978,'Rotas x Madrugada'!A:C,3,0)</f>
        <v>Não</v>
      </c>
      <c r="D978" s="19">
        <f t="shared" si="30"/>
        <v>46159</v>
      </c>
      <c r="E978" s="19">
        <f>IF(A978="RETIRA",Z978,VLOOKUP(Q978,'Rotas x Madrugada'!A:D,4,0))</f>
        <v>46146</v>
      </c>
      <c r="F978" s="19">
        <f>IF(A978="RETIRA",Z978,Z978+2)</f>
        <v>46159</v>
      </c>
      <c r="G978" s="19" t="str">
        <f>CONCATENATE(U978,"-",V978)</f>
        <v>INC06-TF</v>
      </c>
      <c r="H978" s="19" t="str">
        <f t="shared" ca="1" si="31"/>
        <v>URGENTE</v>
      </c>
      <c r="I978" s="46">
        <f ca="1">Z978-$B$1</f>
        <v>0</v>
      </c>
      <c r="J978" s="46">
        <f>VLOOKUP(G978,'D. Produção'!A:B,2,)</f>
        <v>2</v>
      </c>
      <c r="K978" s="87">
        <v>336009</v>
      </c>
      <c r="L978" s="88" t="s">
        <v>111</v>
      </c>
      <c r="M978" s="87">
        <v>20</v>
      </c>
      <c r="N978" s="87">
        <v>5456888</v>
      </c>
      <c r="O978" s="88" t="s">
        <v>35</v>
      </c>
      <c r="P978" s="88" t="s">
        <v>333</v>
      </c>
      <c r="Q978" s="88" t="s">
        <v>142</v>
      </c>
      <c r="R978" s="89">
        <v>3.2130999999999998</v>
      </c>
      <c r="S978" s="89">
        <v>48.197000000000003</v>
      </c>
      <c r="T978" s="87">
        <v>1</v>
      </c>
      <c r="U978" s="88" t="s">
        <v>185</v>
      </c>
      <c r="V978" s="88" t="s">
        <v>96</v>
      </c>
      <c r="W978" s="90">
        <v>1437</v>
      </c>
      <c r="X978" s="90">
        <v>2236</v>
      </c>
      <c r="Y978" s="91">
        <v>46154.660231099537</v>
      </c>
      <c r="Z978" s="92">
        <v>46157</v>
      </c>
      <c r="AA978" s="93"/>
      <c r="AB978" s="93"/>
      <c r="AC978" s="93"/>
      <c r="AD978" s="93"/>
      <c r="AE978" s="94" t="s">
        <v>40</v>
      </c>
      <c r="AF978" s="94" t="s">
        <v>40</v>
      </c>
      <c r="AG978" s="94" t="s">
        <v>40</v>
      </c>
      <c r="AH978" s="94" t="s">
        <v>40</v>
      </c>
      <c r="AI978" s="94" t="s">
        <v>40</v>
      </c>
      <c r="AJ978" s="94" t="s">
        <v>40</v>
      </c>
      <c r="AK978" s="94" t="s">
        <v>40</v>
      </c>
      <c r="AL978" s="93"/>
      <c r="AM978" s="93"/>
      <c r="AN978" s="94" t="s">
        <v>40</v>
      </c>
      <c r="AO978" s="94" t="s">
        <v>40</v>
      </c>
      <c r="AP978" s="94" t="s">
        <v>40</v>
      </c>
      <c r="AQ978" s="94" t="s">
        <v>40</v>
      </c>
      <c r="AR978" s="93"/>
    </row>
    <row r="979" spans="1:44" ht="31.5">
      <c r="A979" t="str">
        <f>VLOOKUP(Q979,'Rotas x Madrugada'!A:C,2,0)</f>
        <v>NA</v>
      </c>
      <c r="B979" t="str">
        <f>VLOOKUP(Q979,'Rotas x Madrugada'!A:C,3,0)</f>
        <v>Não</v>
      </c>
      <c r="D979" s="19">
        <f t="shared" si="30"/>
        <v>46159</v>
      </c>
      <c r="E979" s="19">
        <f>IF(A979="RETIRA",Z979,VLOOKUP(Q979,'Rotas x Madrugada'!A:D,4,0))</f>
        <v>46146</v>
      </c>
      <c r="F979" s="19">
        <f>IF(A979="RETIRA",Z979,Z979+2)</f>
        <v>46159</v>
      </c>
      <c r="G979" s="19" t="str">
        <f>CONCATENATE(U979,"-",V979)</f>
        <v>INC06-TF</v>
      </c>
      <c r="H979" s="19" t="str">
        <f t="shared" ca="1" si="31"/>
        <v>URGENTE</v>
      </c>
      <c r="I979" s="46">
        <f ca="1">Z979-$B$1</f>
        <v>0</v>
      </c>
      <c r="J979" s="46">
        <f>VLOOKUP(G979,'D. Produção'!A:B,2,)</f>
        <v>2</v>
      </c>
      <c r="K979" s="95">
        <v>336009</v>
      </c>
      <c r="L979" s="96" t="s">
        <v>112</v>
      </c>
      <c r="M979" s="95">
        <v>21</v>
      </c>
      <c r="N979" s="95">
        <v>5456889</v>
      </c>
      <c r="O979" s="96" t="s">
        <v>35</v>
      </c>
      <c r="P979" s="96" t="s">
        <v>333</v>
      </c>
      <c r="Q979" s="96" t="s">
        <v>142</v>
      </c>
      <c r="R979" s="97">
        <v>1.4779</v>
      </c>
      <c r="S979" s="97">
        <v>22.167999999999999</v>
      </c>
      <c r="T979" s="95">
        <v>1</v>
      </c>
      <c r="U979" s="96" t="s">
        <v>185</v>
      </c>
      <c r="V979" s="96" t="s">
        <v>96</v>
      </c>
      <c r="W979" s="98">
        <v>658</v>
      </c>
      <c r="X979" s="98">
        <v>2246</v>
      </c>
      <c r="Y979" s="99">
        <v>46154.660231099537</v>
      </c>
      <c r="Z979" s="100">
        <v>46157</v>
      </c>
      <c r="AA979" s="101"/>
      <c r="AB979" s="101"/>
      <c r="AC979" s="101"/>
      <c r="AD979" s="101"/>
      <c r="AE979" s="102" t="s">
        <v>40</v>
      </c>
      <c r="AF979" s="102" t="s">
        <v>40</v>
      </c>
      <c r="AG979" s="102" t="s">
        <v>40</v>
      </c>
      <c r="AH979" s="102" t="s">
        <v>40</v>
      </c>
      <c r="AI979" s="102" t="s">
        <v>40</v>
      </c>
      <c r="AJ979" s="102" t="s">
        <v>40</v>
      </c>
      <c r="AK979" s="102" t="s">
        <v>40</v>
      </c>
      <c r="AL979" s="101"/>
      <c r="AM979" s="101"/>
      <c r="AN979" s="102" t="s">
        <v>40</v>
      </c>
      <c r="AO979" s="102" t="s">
        <v>40</v>
      </c>
      <c r="AP979" s="102" t="s">
        <v>40</v>
      </c>
      <c r="AQ979" s="102" t="s">
        <v>40</v>
      </c>
      <c r="AR979" s="101"/>
    </row>
    <row r="980" spans="1:44" ht="31.5">
      <c r="A980" t="str">
        <f>VLOOKUP(Q980,'Rotas x Madrugada'!A:C,2,0)</f>
        <v>NA</v>
      </c>
      <c r="B980" t="str">
        <f>VLOOKUP(Q980,'Rotas x Madrugada'!A:C,3,0)</f>
        <v>Não</v>
      </c>
      <c r="D980" s="19">
        <f t="shared" si="30"/>
        <v>46159</v>
      </c>
      <c r="E980" s="19">
        <f>IF(A980="RETIRA",Z980,VLOOKUP(Q980,'Rotas x Madrugada'!A:D,4,0))</f>
        <v>46146</v>
      </c>
      <c r="F980" s="19">
        <f>IF(A980="RETIRA",Z980,Z980+2)</f>
        <v>46159</v>
      </c>
      <c r="G980" s="19" t="str">
        <f>CONCATENATE(U980,"-",V980)</f>
        <v>INC06-TF</v>
      </c>
      <c r="H980" s="19" t="str">
        <f t="shared" ca="1" si="31"/>
        <v>URGENTE</v>
      </c>
      <c r="I980" s="46">
        <f ca="1">Z980-$B$1</f>
        <v>0</v>
      </c>
      <c r="J980" s="46">
        <f>VLOOKUP(G980,'D. Produção'!A:B,2,)</f>
        <v>2</v>
      </c>
      <c r="K980" s="87">
        <v>336009</v>
      </c>
      <c r="L980" s="88" t="s">
        <v>113</v>
      </c>
      <c r="M980" s="87">
        <v>22</v>
      </c>
      <c r="N980" s="87">
        <v>5456890</v>
      </c>
      <c r="O980" s="88" t="s">
        <v>35</v>
      </c>
      <c r="P980" s="88" t="s">
        <v>333</v>
      </c>
      <c r="Q980" s="88" t="s">
        <v>142</v>
      </c>
      <c r="R980" s="89">
        <v>1.4779</v>
      </c>
      <c r="S980" s="89">
        <v>22.167999999999999</v>
      </c>
      <c r="T980" s="87">
        <v>1</v>
      </c>
      <c r="U980" s="88" t="s">
        <v>185</v>
      </c>
      <c r="V980" s="88" t="s">
        <v>96</v>
      </c>
      <c r="W980" s="90">
        <v>658</v>
      </c>
      <c r="X980" s="90">
        <v>2246</v>
      </c>
      <c r="Y980" s="91">
        <v>46154.660231099537</v>
      </c>
      <c r="Z980" s="92">
        <v>46157</v>
      </c>
      <c r="AA980" s="93"/>
      <c r="AB980" s="93"/>
      <c r="AC980" s="93"/>
      <c r="AD980" s="93"/>
      <c r="AE980" s="94" t="s">
        <v>40</v>
      </c>
      <c r="AF980" s="94" t="s">
        <v>40</v>
      </c>
      <c r="AG980" s="94" t="s">
        <v>40</v>
      </c>
      <c r="AH980" s="94" t="s">
        <v>40</v>
      </c>
      <c r="AI980" s="94" t="s">
        <v>40</v>
      </c>
      <c r="AJ980" s="94" t="s">
        <v>40</v>
      </c>
      <c r="AK980" s="94" t="s">
        <v>40</v>
      </c>
      <c r="AL980" s="93"/>
      <c r="AM980" s="93"/>
      <c r="AN980" s="94" t="s">
        <v>40</v>
      </c>
      <c r="AO980" s="94" t="s">
        <v>40</v>
      </c>
      <c r="AP980" s="94" t="s">
        <v>40</v>
      </c>
      <c r="AQ980" s="94" t="s">
        <v>40</v>
      </c>
      <c r="AR980" s="93"/>
    </row>
    <row r="981" spans="1:44" ht="31.5">
      <c r="A981" t="str">
        <f>VLOOKUP(Q981,'Rotas x Madrugada'!A:C,2,0)</f>
        <v>NA</v>
      </c>
      <c r="B981" t="str">
        <f>VLOOKUP(Q981,'Rotas x Madrugada'!A:C,3,0)</f>
        <v>Não</v>
      </c>
      <c r="D981" s="19">
        <f t="shared" si="30"/>
        <v>46159</v>
      </c>
      <c r="E981" s="19">
        <f>IF(A981="RETIRA",Z981,VLOOKUP(Q981,'Rotas x Madrugada'!A:D,4,0))</f>
        <v>46146</v>
      </c>
      <c r="F981" s="19">
        <f>IF(A981="RETIRA",Z981,Z981+2)</f>
        <v>46159</v>
      </c>
      <c r="G981" s="19" t="str">
        <f>CONCATENATE(U981,"-",V981)</f>
        <v>INC06-TF</v>
      </c>
      <c r="H981" s="19" t="str">
        <f t="shared" ca="1" si="31"/>
        <v>URGENTE</v>
      </c>
      <c r="I981" s="46">
        <f ca="1">Z981-$B$1</f>
        <v>0</v>
      </c>
      <c r="J981" s="46">
        <f>VLOOKUP(G981,'D. Produção'!A:B,2,)</f>
        <v>2</v>
      </c>
      <c r="K981" s="95">
        <v>336009</v>
      </c>
      <c r="L981" s="96" t="s">
        <v>114</v>
      </c>
      <c r="M981" s="95">
        <v>23</v>
      </c>
      <c r="N981" s="95">
        <v>5456891</v>
      </c>
      <c r="O981" s="96" t="s">
        <v>35</v>
      </c>
      <c r="P981" s="96" t="s">
        <v>333</v>
      </c>
      <c r="Q981" s="96" t="s">
        <v>142</v>
      </c>
      <c r="R981" s="97">
        <v>1.4779</v>
      </c>
      <c r="S981" s="97">
        <v>22.167999999999999</v>
      </c>
      <c r="T981" s="95">
        <v>1</v>
      </c>
      <c r="U981" s="96" t="s">
        <v>185</v>
      </c>
      <c r="V981" s="96" t="s">
        <v>96</v>
      </c>
      <c r="W981" s="98">
        <v>658</v>
      </c>
      <c r="X981" s="98">
        <v>2246</v>
      </c>
      <c r="Y981" s="99">
        <v>46154.660231099537</v>
      </c>
      <c r="Z981" s="100">
        <v>46157</v>
      </c>
      <c r="AA981" s="101"/>
      <c r="AB981" s="101"/>
      <c r="AC981" s="101"/>
      <c r="AD981" s="101"/>
      <c r="AE981" s="102" t="s">
        <v>40</v>
      </c>
      <c r="AF981" s="102" t="s">
        <v>40</v>
      </c>
      <c r="AG981" s="102" t="s">
        <v>40</v>
      </c>
      <c r="AH981" s="102" t="s">
        <v>40</v>
      </c>
      <c r="AI981" s="102" t="s">
        <v>40</v>
      </c>
      <c r="AJ981" s="102" t="s">
        <v>40</v>
      </c>
      <c r="AK981" s="102" t="s">
        <v>40</v>
      </c>
      <c r="AL981" s="101"/>
      <c r="AM981" s="101"/>
      <c r="AN981" s="102" t="s">
        <v>40</v>
      </c>
      <c r="AO981" s="102" t="s">
        <v>40</v>
      </c>
      <c r="AP981" s="102" t="s">
        <v>40</v>
      </c>
      <c r="AQ981" s="102" t="s">
        <v>40</v>
      </c>
      <c r="AR981" s="101"/>
    </row>
    <row r="982" spans="1:44" ht="31.5">
      <c r="A982" t="str">
        <f>VLOOKUP(Q982,'Rotas x Madrugada'!A:C,2,0)</f>
        <v>NA</v>
      </c>
      <c r="B982" t="str">
        <f>VLOOKUP(Q982,'Rotas x Madrugada'!A:C,3,0)</f>
        <v>Não</v>
      </c>
      <c r="D982" s="19">
        <f t="shared" si="30"/>
        <v>46159</v>
      </c>
      <c r="E982" s="19">
        <f>IF(A982="RETIRA",Z982,VLOOKUP(Q982,'Rotas x Madrugada'!A:D,4,0))</f>
        <v>46146</v>
      </c>
      <c r="F982" s="19">
        <f>IF(A982="RETIRA",Z982,Z982+2)</f>
        <v>46159</v>
      </c>
      <c r="G982" s="19" t="str">
        <f>CONCATENATE(U982,"-",V982)</f>
        <v>INC06-TF</v>
      </c>
      <c r="H982" s="19" t="str">
        <f t="shared" ca="1" si="31"/>
        <v>URGENTE</v>
      </c>
      <c r="I982" s="46">
        <f ca="1">Z982-$B$1</f>
        <v>0</v>
      </c>
      <c r="J982" s="46">
        <f>VLOOKUP(G982,'D. Produção'!A:B,2,)</f>
        <v>2</v>
      </c>
      <c r="K982" s="87">
        <v>336009</v>
      </c>
      <c r="L982" s="88" t="s">
        <v>115</v>
      </c>
      <c r="M982" s="87">
        <v>24</v>
      </c>
      <c r="N982" s="87">
        <v>5456892</v>
      </c>
      <c r="O982" s="88" t="s">
        <v>35</v>
      </c>
      <c r="P982" s="88" t="s">
        <v>333</v>
      </c>
      <c r="Q982" s="88" t="s">
        <v>142</v>
      </c>
      <c r="R982" s="89">
        <v>2.5716000000000001</v>
      </c>
      <c r="S982" s="89">
        <v>38.574399999999997</v>
      </c>
      <c r="T982" s="87">
        <v>1</v>
      </c>
      <c r="U982" s="88" t="s">
        <v>185</v>
      </c>
      <c r="V982" s="88" t="s">
        <v>96</v>
      </c>
      <c r="W982" s="90">
        <v>1122</v>
      </c>
      <c r="X982" s="90">
        <v>2292</v>
      </c>
      <c r="Y982" s="91">
        <v>46154.660231099537</v>
      </c>
      <c r="Z982" s="92">
        <v>46157</v>
      </c>
      <c r="AA982" s="93"/>
      <c r="AB982" s="93"/>
      <c r="AC982" s="93"/>
      <c r="AD982" s="93"/>
      <c r="AE982" s="94" t="s">
        <v>40</v>
      </c>
      <c r="AF982" s="94" t="s">
        <v>40</v>
      </c>
      <c r="AG982" s="94" t="s">
        <v>40</v>
      </c>
      <c r="AH982" s="94" t="s">
        <v>40</v>
      </c>
      <c r="AI982" s="94" t="s">
        <v>40</v>
      </c>
      <c r="AJ982" s="94" t="s">
        <v>40</v>
      </c>
      <c r="AK982" s="94" t="s">
        <v>40</v>
      </c>
      <c r="AL982" s="93"/>
      <c r="AM982" s="93"/>
      <c r="AN982" s="94" t="s">
        <v>40</v>
      </c>
      <c r="AO982" s="94" t="s">
        <v>40</v>
      </c>
      <c r="AP982" s="94" t="s">
        <v>40</v>
      </c>
      <c r="AQ982" s="94" t="s">
        <v>40</v>
      </c>
      <c r="AR982" s="93"/>
    </row>
    <row r="983" spans="1:44" ht="31.5">
      <c r="A983" t="str">
        <f>VLOOKUP(Q983,'Rotas x Madrugada'!A:C,2,0)</f>
        <v>NA</v>
      </c>
      <c r="B983" t="str">
        <f>VLOOKUP(Q983,'Rotas x Madrugada'!A:C,3,0)</f>
        <v>Não</v>
      </c>
      <c r="D983" s="19">
        <f t="shared" si="30"/>
        <v>46159</v>
      </c>
      <c r="E983" s="19">
        <f>IF(A983="RETIRA",Z983,VLOOKUP(Q983,'Rotas x Madrugada'!A:D,4,0))</f>
        <v>46146</v>
      </c>
      <c r="F983" s="19">
        <f>IF(A983="RETIRA",Z983,Z983+2)</f>
        <v>46159</v>
      </c>
      <c r="G983" s="19" t="str">
        <f>CONCATENATE(U983,"-",V983)</f>
        <v>INC06-TF</v>
      </c>
      <c r="H983" s="19" t="str">
        <f t="shared" ca="1" si="31"/>
        <v>URGENTE</v>
      </c>
      <c r="I983" s="46">
        <f ca="1">Z983-$B$1</f>
        <v>0</v>
      </c>
      <c r="J983" s="46">
        <f>VLOOKUP(G983,'D. Produção'!A:B,2,)</f>
        <v>2</v>
      </c>
      <c r="K983" s="95">
        <v>336009</v>
      </c>
      <c r="L983" s="96" t="s">
        <v>183</v>
      </c>
      <c r="M983" s="95">
        <v>25</v>
      </c>
      <c r="N983" s="95">
        <v>5456893</v>
      </c>
      <c r="O983" s="96" t="s">
        <v>35</v>
      </c>
      <c r="P983" s="96" t="s">
        <v>333</v>
      </c>
      <c r="Q983" s="96" t="s">
        <v>142</v>
      </c>
      <c r="R983" s="97">
        <v>2.5716000000000001</v>
      </c>
      <c r="S983" s="97">
        <v>38.574399999999997</v>
      </c>
      <c r="T983" s="95">
        <v>1</v>
      </c>
      <c r="U983" s="96" t="s">
        <v>185</v>
      </c>
      <c r="V983" s="96" t="s">
        <v>96</v>
      </c>
      <c r="W983" s="98">
        <v>1122</v>
      </c>
      <c r="X983" s="98">
        <v>2292</v>
      </c>
      <c r="Y983" s="99">
        <v>46154.660231099537</v>
      </c>
      <c r="Z983" s="100">
        <v>46157</v>
      </c>
      <c r="AA983" s="101"/>
      <c r="AB983" s="101"/>
      <c r="AC983" s="101"/>
      <c r="AD983" s="101"/>
      <c r="AE983" s="102" t="s">
        <v>40</v>
      </c>
      <c r="AF983" s="102" t="s">
        <v>40</v>
      </c>
      <c r="AG983" s="102" t="s">
        <v>40</v>
      </c>
      <c r="AH983" s="102" t="s">
        <v>40</v>
      </c>
      <c r="AI983" s="102" t="s">
        <v>40</v>
      </c>
      <c r="AJ983" s="102" t="s">
        <v>40</v>
      </c>
      <c r="AK983" s="102" t="s">
        <v>40</v>
      </c>
      <c r="AL983" s="101"/>
      <c r="AM983" s="101"/>
      <c r="AN983" s="102" t="s">
        <v>40</v>
      </c>
      <c r="AO983" s="102" t="s">
        <v>40</v>
      </c>
      <c r="AP983" s="102" t="s">
        <v>40</v>
      </c>
      <c r="AQ983" s="102" t="s">
        <v>40</v>
      </c>
      <c r="AR983" s="101"/>
    </row>
    <row r="984" spans="1:44" ht="31.5">
      <c r="A984" t="str">
        <f>VLOOKUP(Q984,'Rotas x Madrugada'!A:C,2,0)</f>
        <v>NA</v>
      </c>
      <c r="B984" t="str">
        <f>VLOOKUP(Q984,'Rotas x Madrugada'!A:C,3,0)</f>
        <v>Não</v>
      </c>
      <c r="D984" s="19">
        <f t="shared" si="30"/>
        <v>46159</v>
      </c>
      <c r="E984" s="19">
        <f>IF(A984="RETIRA",Z984,VLOOKUP(Q984,'Rotas x Madrugada'!A:D,4,0))</f>
        <v>46146</v>
      </c>
      <c r="F984" s="19">
        <f>IF(A984="RETIRA",Z984,Z984+2)</f>
        <v>46159</v>
      </c>
      <c r="G984" s="19" t="str">
        <f>CONCATENATE(U984,"-",V984)</f>
        <v>INC06-TF</v>
      </c>
      <c r="H984" s="19" t="str">
        <f t="shared" ca="1" si="31"/>
        <v>URGENTE</v>
      </c>
      <c r="I984" s="46">
        <f ca="1">Z984-$B$1</f>
        <v>0</v>
      </c>
      <c r="J984" s="46">
        <f>VLOOKUP(G984,'D. Produção'!A:B,2,)</f>
        <v>2</v>
      </c>
      <c r="K984" s="87">
        <v>336009</v>
      </c>
      <c r="L984" s="88" t="s">
        <v>184</v>
      </c>
      <c r="M984" s="87">
        <v>26</v>
      </c>
      <c r="N984" s="87">
        <v>5456894</v>
      </c>
      <c r="O984" s="88" t="s">
        <v>35</v>
      </c>
      <c r="P984" s="88" t="s">
        <v>333</v>
      </c>
      <c r="Q984" s="88" t="s">
        <v>142</v>
      </c>
      <c r="R984" s="89">
        <v>1.1153999999999999</v>
      </c>
      <c r="S984" s="89">
        <v>16.7316</v>
      </c>
      <c r="T984" s="87">
        <v>1</v>
      </c>
      <c r="U984" s="88" t="s">
        <v>185</v>
      </c>
      <c r="V984" s="88" t="s">
        <v>96</v>
      </c>
      <c r="W984" s="90">
        <v>584</v>
      </c>
      <c r="X984" s="90">
        <v>1910</v>
      </c>
      <c r="Y984" s="91">
        <v>46154.660231099537</v>
      </c>
      <c r="Z984" s="92">
        <v>46157</v>
      </c>
      <c r="AA984" s="93"/>
      <c r="AB984" s="93"/>
      <c r="AC984" s="93"/>
      <c r="AD984" s="93"/>
      <c r="AE984" s="94" t="s">
        <v>40</v>
      </c>
      <c r="AF984" s="94" t="s">
        <v>40</v>
      </c>
      <c r="AG984" s="94" t="s">
        <v>40</v>
      </c>
      <c r="AH984" s="94" t="s">
        <v>40</v>
      </c>
      <c r="AI984" s="94" t="s">
        <v>40</v>
      </c>
      <c r="AJ984" s="94" t="s">
        <v>40</v>
      </c>
      <c r="AK984" s="94" t="s">
        <v>40</v>
      </c>
      <c r="AL984" s="93"/>
      <c r="AM984" s="93"/>
      <c r="AN984" s="94" t="s">
        <v>40</v>
      </c>
      <c r="AO984" s="94" t="s">
        <v>40</v>
      </c>
      <c r="AP984" s="94" t="s">
        <v>40</v>
      </c>
      <c r="AQ984" s="94" t="s">
        <v>40</v>
      </c>
      <c r="AR984" s="93"/>
    </row>
    <row r="985" spans="1:44" ht="31.5">
      <c r="A985" t="str">
        <f>VLOOKUP(Q985,'Rotas x Madrugada'!A:C,2,0)</f>
        <v>NA</v>
      </c>
      <c r="B985" t="str">
        <f>VLOOKUP(Q985,'Rotas x Madrugada'!A:C,3,0)</f>
        <v>Não</v>
      </c>
      <c r="D985" s="19">
        <f t="shared" si="30"/>
        <v>46159</v>
      </c>
      <c r="E985" s="19">
        <f>IF(A985="RETIRA",Z985,VLOOKUP(Q985,'Rotas x Madrugada'!A:D,4,0))</f>
        <v>46146</v>
      </c>
      <c r="F985" s="19">
        <f>IF(A985="RETIRA",Z985,Z985+2)</f>
        <v>46159</v>
      </c>
      <c r="G985" s="19" t="str">
        <f>CONCATENATE(U985,"-",V985)</f>
        <v>INC06-TF</v>
      </c>
      <c r="H985" s="19" t="str">
        <f t="shared" ca="1" si="31"/>
        <v>URGENTE</v>
      </c>
      <c r="I985" s="46">
        <f ca="1">Z985-$B$1</f>
        <v>0</v>
      </c>
      <c r="J985" s="46">
        <f>VLOOKUP(G985,'D. Produção'!A:B,2,)</f>
        <v>2</v>
      </c>
      <c r="K985" s="95">
        <v>336009</v>
      </c>
      <c r="L985" s="96" t="s">
        <v>162</v>
      </c>
      <c r="M985" s="95">
        <v>27</v>
      </c>
      <c r="N985" s="95">
        <v>5456895</v>
      </c>
      <c r="O985" s="96" t="s">
        <v>35</v>
      </c>
      <c r="P985" s="96" t="s">
        <v>333</v>
      </c>
      <c r="Q985" s="96" t="s">
        <v>142</v>
      </c>
      <c r="R985" s="97">
        <v>1.1153999999999999</v>
      </c>
      <c r="S985" s="97">
        <v>16.7316</v>
      </c>
      <c r="T985" s="95">
        <v>1</v>
      </c>
      <c r="U985" s="96" t="s">
        <v>185</v>
      </c>
      <c r="V985" s="96" t="s">
        <v>96</v>
      </c>
      <c r="W985" s="98">
        <v>584</v>
      </c>
      <c r="X985" s="98">
        <v>1910</v>
      </c>
      <c r="Y985" s="99">
        <v>46154.660231099537</v>
      </c>
      <c r="Z985" s="100">
        <v>46157</v>
      </c>
      <c r="AA985" s="101"/>
      <c r="AB985" s="101"/>
      <c r="AC985" s="101"/>
      <c r="AD985" s="101"/>
      <c r="AE985" s="102" t="s">
        <v>40</v>
      </c>
      <c r="AF985" s="102" t="s">
        <v>40</v>
      </c>
      <c r="AG985" s="102" t="s">
        <v>40</v>
      </c>
      <c r="AH985" s="102" t="s">
        <v>40</v>
      </c>
      <c r="AI985" s="102" t="s">
        <v>40</v>
      </c>
      <c r="AJ985" s="102" t="s">
        <v>40</v>
      </c>
      <c r="AK985" s="102" t="s">
        <v>40</v>
      </c>
      <c r="AL985" s="101"/>
      <c r="AM985" s="101"/>
      <c r="AN985" s="102" t="s">
        <v>40</v>
      </c>
      <c r="AO985" s="102" t="s">
        <v>40</v>
      </c>
      <c r="AP985" s="102" t="s">
        <v>40</v>
      </c>
      <c r="AQ985" s="102" t="s">
        <v>40</v>
      </c>
      <c r="AR985" s="101"/>
    </row>
    <row r="986" spans="1:44" ht="31.5">
      <c r="A986" t="str">
        <f>VLOOKUP(Q986,'Rotas x Madrugada'!A:C,2,0)</f>
        <v>NA</v>
      </c>
      <c r="B986" t="str">
        <f>VLOOKUP(Q986,'Rotas x Madrugada'!A:C,3,0)</f>
        <v>Não</v>
      </c>
      <c r="D986" s="19">
        <f t="shared" si="30"/>
        <v>46159</v>
      </c>
      <c r="E986" s="19">
        <f>IF(A986="RETIRA",Z986,VLOOKUP(Q986,'Rotas x Madrugada'!A:D,4,0))</f>
        <v>46146</v>
      </c>
      <c r="F986" s="19">
        <f>IF(A986="RETIRA",Z986,Z986+2)</f>
        <v>46159</v>
      </c>
      <c r="G986" s="19" t="str">
        <f>CONCATENATE(U986,"-",V986)</f>
        <v>INC06-TF</v>
      </c>
      <c r="H986" s="19" t="str">
        <f t="shared" ca="1" si="31"/>
        <v>URGENTE</v>
      </c>
      <c r="I986" s="46">
        <f ca="1">Z986-$B$1</f>
        <v>0</v>
      </c>
      <c r="J986" s="46">
        <f>VLOOKUP(G986,'D. Produção'!A:B,2,)</f>
        <v>2</v>
      </c>
      <c r="K986" s="87">
        <v>336009</v>
      </c>
      <c r="L986" s="88" t="s">
        <v>164</v>
      </c>
      <c r="M986" s="87">
        <v>28</v>
      </c>
      <c r="N986" s="87">
        <v>5456896</v>
      </c>
      <c r="O986" s="88" t="s">
        <v>35</v>
      </c>
      <c r="P986" s="88" t="s">
        <v>333</v>
      </c>
      <c r="Q986" s="88" t="s">
        <v>142</v>
      </c>
      <c r="R986" s="89">
        <v>1.1153999999999999</v>
      </c>
      <c r="S986" s="89">
        <v>16.7316</v>
      </c>
      <c r="T986" s="87">
        <v>1</v>
      </c>
      <c r="U986" s="88" t="s">
        <v>185</v>
      </c>
      <c r="V986" s="88" t="s">
        <v>96</v>
      </c>
      <c r="W986" s="90">
        <v>584</v>
      </c>
      <c r="X986" s="90">
        <v>1910</v>
      </c>
      <c r="Y986" s="91">
        <v>46154.660231099537</v>
      </c>
      <c r="Z986" s="92">
        <v>46157</v>
      </c>
      <c r="AA986" s="93"/>
      <c r="AB986" s="93"/>
      <c r="AC986" s="93"/>
      <c r="AD986" s="93"/>
      <c r="AE986" s="94" t="s">
        <v>40</v>
      </c>
      <c r="AF986" s="94" t="s">
        <v>40</v>
      </c>
      <c r="AG986" s="94" t="s">
        <v>40</v>
      </c>
      <c r="AH986" s="94" t="s">
        <v>40</v>
      </c>
      <c r="AI986" s="94" t="s">
        <v>40</v>
      </c>
      <c r="AJ986" s="94" t="s">
        <v>40</v>
      </c>
      <c r="AK986" s="94" t="s">
        <v>40</v>
      </c>
      <c r="AL986" s="93"/>
      <c r="AM986" s="93"/>
      <c r="AN986" s="94" t="s">
        <v>40</v>
      </c>
      <c r="AO986" s="94" t="s">
        <v>40</v>
      </c>
      <c r="AP986" s="94" t="s">
        <v>40</v>
      </c>
      <c r="AQ986" s="94" t="s">
        <v>40</v>
      </c>
      <c r="AR986" s="93"/>
    </row>
    <row r="987" spans="1:44" ht="31.5">
      <c r="A987" t="str">
        <f>VLOOKUP(Q987,'Rotas x Madrugada'!A:C,2,0)</f>
        <v>NA</v>
      </c>
      <c r="B987" t="str">
        <f>VLOOKUP(Q987,'Rotas x Madrugada'!A:C,3,0)</f>
        <v>Não</v>
      </c>
      <c r="D987" s="19">
        <f t="shared" si="30"/>
        <v>46159</v>
      </c>
      <c r="E987" s="19">
        <f>IF(A987="RETIRA",Z987,VLOOKUP(Q987,'Rotas x Madrugada'!A:D,4,0))</f>
        <v>46146</v>
      </c>
      <c r="F987" s="19">
        <f>IF(A987="RETIRA",Z987,Z987+2)</f>
        <v>46159</v>
      </c>
      <c r="G987" s="19" t="str">
        <f>CONCATENATE(U987,"-",V987)</f>
        <v>INC06-TF</v>
      </c>
      <c r="H987" s="19" t="str">
        <f t="shared" ca="1" si="31"/>
        <v>URGENTE</v>
      </c>
      <c r="I987" s="46">
        <f ca="1">Z987-$B$1</f>
        <v>0</v>
      </c>
      <c r="J987" s="46">
        <f>VLOOKUP(G987,'D. Produção'!A:B,2,)</f>
        <v>2</v>
      </c>
      <c r="K987" s="95">
        <v>336009</v>
      </c>
      <c r="L987" s="96" t="s">
        <v>199</v>
      </c>
      <c r="M987" s="95">
        <v>29</v>
      </c>
      <c r="N987" s="95">
        <v>5456897</v>
      </c>
      <c r="O987" s="96" t="s">
        <v>35</v>
      </c>
      <c r="P987" s="96" t="s">
        <v>333</v>
      </c>
      <c r="Q987" s="96" t="s">
        <v>142</v>
      </c>
      <c r="R987" s="97">
        <v>0.52170000000000005</v>
      </c>
      <c r="S987" s="97">
        <v>7.8250000000000002</v>
      </c>
      <c r="T987" s="95">
        <v>1</v>
      </c>
      <c r="U987" s="96" t="s">
        <v>185</v>
      </c>
      <c r="V987" s="96" t="s">
        <v>96</v>
      </c>
      <c r="W987" s="98">
        <v>627</v>
      </c>
      <c r="X987" s="98">
        <v>832</v>
      </c>
      <c r="Y987" s="99">
        <v>46154.660231099537</v>
      </c>
      <c r="Z987" s="100">
        <v>46157</v>
      </c>
      <c r="AA987" s="101"/>
      <c r="AB987" s="101"/>
      <c r="AC987" s="101"/>
      <c r="AD987" s="101"/>
      <c r="AE987" s="102" t="s">
        <v>40</v>
      </c>
      <c r="AF987" s="102" t="s">
        <v>40</v>
      </c>
      <c r="AG987" s="102" t="s">
        <v>40</v>
      </c>
      <c r="AH987" s="102" t="s">
        <v>40</v>
      </c>
      <c r="AI987" s="102" t="s">
        <v>40</v>
      </c>
      <c r="AJ987" s="102" t="s">
        <v>40</v>
      </c>
      <c r="AK987" s="102" t="s">
        <v>40</v>
      </c>
      <c r="AL987" s="101"/>
      <c r="AM987" s="101"/>
      <c r="AN987" s="102" t="s">
        <v>40</v>
      </c>
      <c r="AO987" s="102" t="s">
        <v>40</v>
      </c>
      <c r="AP987" s="102" t="s">
        <v>40</v>
      </c>
      <c r="AQ987" s="102" t="s">
        <v>40</v>
      </c>
      <c r="AR987" s="101"/>
    </row>
    <row r="988" spans="1:44" ht="31.5">
      <c r="A988" t="str">
        <f>VLOOKUP(Q988,'Rotas x Madrugada'!A:C,2,0)</f>
        <v>NA</v>
      </c>
      <c r="B988" t="str">
        <f>VLOOKUP(Q988,'Rotas x Madrugada'!A:C,3,0)</f>
        <v>Não</v>
      </c>
      <c r="D988" s="19">
        <f t="shared" si="30"/>
        <v>46159</v>
      </c>
      <c r="E988" s="19">
        <f>IF(A988="RETIRA",Z988,VLOOKUP(Q988,'Rotas x Madrugada'!A:D,4,0))</f>
        <v>46146</v>
      </c>
      <c r="F988" s="19">
        <f>IF(A988="RETIRA",Z988,Z988+2)</f>
        <v>46159</v>
      </c>
      <c r="G988" s="19" t="str">
        <f>CONCATENATE(U988,"-",V988)</f>
        <v>INC06-TF</v>
      </c>
      <c r="H988" s="19" t="str">
        <f t="shared" ca="1" si="31"/>
        <v>URGENTE</v>
      </c>
      <c r="I988" s="46">
        <f ca="1">Z988-$B$1</f>
        <v>0</v>
      </c>
      <c r="J988" s="46">
        <f>VLOOKUP(G988,'D. Produção'!A:B,2,)</f>
        <v>2</v>
      </c>
      <c r="K988" s="87">
        <v>336009</v>
      </c>
      <c r="L988" s="88" t="s">
        <v>147</v>
      </c>
      <c r="M988" s="87">
        <v>30</v>
      </c>
      <c r="N988" s="87">
        <v>5456898</v>
      </c>
      <c r="O988" s="88" t="s">
        <v>35</v>
      </c>
      <c r="P988" s="88" t="s">
        <v>333</v>
      </c>
      <c r="Q988" s="88" t="s">
        <v>142</v>
      </c>
      <c r="R988" s="89">
        <v>0.52170000000000005</v>
      </c>
      <c r="S988" s="89">
        <v>7.8250000000000002</v>
      </c>
      <c r="T988" s="87">
        <v>1</v>
      </c>
      <c r="U988" s="88" t="s">
        <v>185</v>
      </c>
      <c r="V988" s="88" t="s">
        <v>96</v>
      </c>
      <c r="W988" s="90">
        <v>627</v>
      </c>
      <c r="X988" s="90">
        <v>832</v>
      </c>
      <c r="Y988" s="91">
        <v>46154.660231099537</v>
      </c>
      <c r="Z988" s="92">
        <v>46157</v>
      </c>
      <c r="AA988" s="93"/>
      <c r="AB988" s="93"/>
      <c r="AC988" s="93"/>
      <c r="AD988" s="93"/>
      <c r="AE988" s="94" t="s">
        <v>40</v>
      </c>
      <c r="AF988" s="94" t="s">
        <v>40</v>
      </c>
      <c r="AG988" s="94" t="s">
        <v>40</v>
      </c>
      <c r="AH988" s="94" t="s">
        <v>40</v>
      </c>
      <c r="AI988" s="94" t="s">
        <v>40</v>
      </c>
      <c r="AJ988" s="94" t="s">
        <v>40</v>
      </c>
      <c r="AK988" s="94" t="s">
        <v>40</v>
      </c>
      <c r="AL988" s="93"/>
      <c r="AM988" s="93"/>
      <c r="AN988" s="94" t="s">
        <v>40</v>
      </c>
      <c r="AO988" s="94" t="s">
        <v>40</v>
      </c>
      <c r="AP988" s="94" t="s">
        <v>40</v>
      </c>
      <c r="AQ988" s="94" t="s">
        <v>40</v>
      </c>
      <c r="AR988" s="93"/>
    </row>
    <row r="989" spans="1:44" ht="31.5">
      <c r="A989" t="str">
        <f>VLOOKUP(Q989,'Rotas x Madrugada'!A:C,2,0)</f>
        <v>NA</v>
      </c>
      <c r="B989" t="str">
        <f>VLOOKUP(Q989,'Rotas x Madrugada'!A:C,3,0)</f>
        <v>Não</v>
      </c>
      <c r="D989" s="19">
        <f t="shared" si="30"/>
        <v>46159</v>
      </c>
      <c r="E989" s="19">
        <f>IF(A989="RETIRA",Z989,VLOOKUP(Q989,'Rotas x Madrugada'!A:D,4,0))</f>
        <v>46146</v>
      </c>
      <c r="F989" s="19">
        <f>IF(A989="RETIRA",Z989,Z989+2)</f>
        <v>46159</v>
      </c>
      <c r="G989" s="19" t="str">
        <f>CONCATENATE(U989,"-",V989)</f>
        <v>INC06-TF</v>
      </c>
      <c r="H989" s="19" t="str">
        <f t="shared" ca="1" si="31"/>
        <v>URGENTE</v>
      </c>
      <c r="I989" s="46">
        <f ca="1">Z989-$B$1</f>
        <v>0</v>
      </c>
      <c r="J989" s="46">
        <f>VLOOKUP(G989,'D. Produção'!A:B,2,)</f>
        <v>2</v>
      </c>
      <c r="K989" s="95">
        <v>336009</v>
      </c>
      <c r="L989" s="96" t="s">
        <v>148</v>
      </c>
      <c r="M989" s="95">
        <v>31</v>
      </c>
      <c r="N989" s="95">
        <v>5456899</v>
      </c>
      <c r="O989" s="96" t="s">
        <v>35</v>
      </c>
      <c r="P989" s="96" t="s">
        <v>333</v>
      </c>
      <c r="Q989" s="96" t="s">
        <v>142</v>
      </c>
      <c r="R989" s="97">
        <v>0.97770000000000001</v>
      </c>
      <c r="S989" s="97">
        <v>14.664999999999999</v>
      </c>
      <c r="T989" s="95">
        <v>1</v>
      </c>
      <c r="U989" s="96" t="s">
        <v>185</v>
      </c>
      <c r="V989" s="96" t="s">
        <v>96</v>
      </c>
      <c r="W989" s="98">
        <v>932</v>
      </c>
      <c r="X989" s="98">
        <v>1049</v>
      </c>
      <c r="Y989" s="99">
        <v>46154.660231099537</v>
      </c>
      <c r="Z989" s="100">
        <v>46157</v>
      </c>
      <c r="AA989" s="101"/>
      <c r="AB989" s="101"/>
      <c r="AC989" s="101"/>
      <c r="AD989" s="101"/>
      <c r="AE989" s="102" t="s">
        <v>40</v>
      </c>
      <c r="AF989" s="102" t="s">
        <v>40</v>
      </c>
      <c r="AG989" s="102" t="s">
        <v>40</v>
      </c>
      <c r="AH989" s="102" t="s">
        <v>40</v>
      </c>
      <c r="AI989" s="102" t="s">
        <v>40</v>
      </c>
      <c r="AJ989" s="102" t="s">
        <v>40</v>
      </c>
      <c r="AK989" s="102" t="s">
        <v>40</v>
      </c>
      <c r="AL989" s="101"/>
      <c r="AM989" s="101"/>
      <c r="AN989" s="102" t="s">
        <v>40</v>
      </c>
      <c r="AO989" s="102" t="s">
        <v>40</v>
      </c>
      <c r="AP989" s="102" t="s">
        <v>40</v>
      </c>
      <c r="AQ989" s="102" t="s">
        <v>40</v>
      </c>
      <c r="AR989" s="101"/>
    </row>
    <row r="990" spans="1:44" ht="31.5">
      <c r="A990" t="str">
        <f>VLOOKUP(Q990,'Rotas x Madrugada'!A:C,2,0)</f>
        <v>NA</v>
      </c>
      <c r="B990" t="str">
        <f>VLOOKUP(Q990,'Rotas x Madrugada'!A:C,3,0)</f>
        <v>Não</v>
      </c>
      <c r="D990" s="19">
        <f t="shared" si="30"/>
        <v>46159</v>
      </c>
      <c r="E990" s="19">
        <f>IF(A990="RETIRA",Z990,VLOOKUP(Q990,'Rotas x Madrugada'!A:D,4,0))</f>
        <v>46146</v>
      </c>
      <c r="F990" s="19">
        <f>IF(A990="RETIRA",Z990,Z990+2)</f>
        <v>46159</v>
      </c>
      <c r="G990" s="19" t="str">
        <f>CONCATENATE(U990,"-",V990)</f>
        <v>INC06-TF</v>
      </c>
      <c r="H990" s="19" t="str">
        <f t="shared" ca="1" si="31"/>
        <v>URGENTE</v>
      </c>
      <c r="I990" s="46">
        <f ca="1">Z990-$B$1</f>
        <v>0</v>
      </c>
      <c r="J990" s="46">
        <f>VLOOKUP(G990,'D. Produção'!A:B,2,)</f>
        <v>2</v>
      </c>
      <c r="K990" s="87">
        <v>336009</v>
      </c>
      <c r="L990" s="88" t="s">
        <v>116</v>
      </c>
      <c r="M990" s="87">
        <v>32</v>
      </c>
      <c r="N990" s="87">
        <v>5456900</v>
      </c>
      <c r="O990" s="88" t="s">
        <v>35</v>
      </c>
      <c r="P990" s="88" t="s">
        <v>333</v>
      </c>
      <c r="Q990" s="88" t="s">
        <v>142</v>
      </c>
      <c r="R990" s="89">
        <v>0.70720000000000005</v>
      </c>
      <c r="S990" s="89">
        <v>10.608000000000001</v>
      </c>
      <c r="T990" s="87">
        <v>1</v>
      </c>
      <c r="U990" s="88" t="s">
        <v>185</v>
      </c>
      <c r="V990" s="88" t="s">
        <v>96</v>
      </c>
      <c r="W990" s="90">
        <v>850</v>
      </c>
      <c r="X990" s="90">
        <v>832</v>
      </c>
      <c r="Y990" s="91">
        <v>46154.660231099537</v>
      </c>
      <c r="Z990" s="92">
        <v>46157</v>
      </c>
      <c r="AA990" s="93"/>
      <c r="AB990" s="93"/>
      <c r="AC990" s="93"/>
      <c r="AD990" s="93"/>
      <c r="AE990" s="94" t="s">
        <v>40</v>
      </c>
      <c r="AF990" s="94" t="s">
        <v>40</v>
      </c>
      <c r="AG990" s="94" t="s">
        <v>40</v>
      </c>
      <c r="AH990" s="94" t="s">
        <v>40</v>
      </c>
      <c r="AI990" s="94" t="s">
        <v>40</v>
      </c>
      <c r="AJ990" s="94" t="s">
        <v>40</v>
      </c>
      <c r="AK990" s="94" t="s">
        <v>40</v>
      </c>
      <c r="AL990" s="93"/>
      <c r="AM990" s="93"/>
      <c r="AN990" s="94" t="s">
        <v>40</v>
      </c>
      <c r="AO990" s="94" t="s">
        <v>40</v>
      </c>
      <c r="AP990" s="94" t="s">
        <v>40</v>
      </c>
      <c r="AQ990" s="94" t="s">
        <v>40</v>
      </c>
      <c r="AR990" s="93"/>
    </row>
    <row r="991" spans="1:44" ht="31.5">
      <c r="A991" t="str">
        <f>VLOOKUP(Q991,'Rotas x Madrugada'!A:C,2,0)</f>
        <v>NA</v>
      </c>
      <c r="B991" t="str">
        <f>VLOOKUP(Q991,'Rotas x Madrugada'!A:C,3,0)</f>
        <v>Não</v>
      </c>
      <c r="D991" s="19">
        <f t="shared" si="30"/>
        <v>46159</v>
      </c>
      <c r="E991" s="19">
        <f>IF(A991="RETIRA",Z991,VLOOKUP(Q991,'Rotas x Madrugada'!A:D,4,0))</f>
        <v>46146</v>
      </c>
      <c r="F991" s="19">
        <f>IF(A991="RETIRA",Z991,Z991+2)</f>
        <v>46159</v>
      </c>
      <c r="G991" s="19" t="str">
        <f>CONCATENATE(U991,"-",V991)</f>
        <v>INC06-TF</v>
      </c>
      <c r="H991" s="19" t="str">
        <f t="shared" ca="1" si="31"/>
        <v>URGENTE</v>
      </c>
      <c r="I991" s="46">
        <f ca="1">Z991-$B$1</f>
        <v>0</v>
      </c>
      <c r="J991" s="46">
        <f>VLOOKUP(G991,'D. Produção'!A:B,2,)</f>
        <v>2</v>
      </c>
      <c r="K991" s="95">
        <v>336009</v>
      </c>
      <c r="L991" s="96" t="s">
        <v>149</v>
      </c>
      <c r="M991" s="95">
        <v>33</v>
      </c>
      <c r="N991" s="95">
        <v>5456901</v>
      </c>
      <c r="O991" s="96" t="s">
        <v>35</v>
      </c>
      <c r="P991" s="96" t="s">
        <v>333</v>
      </c>
      <c r="Q991" s="96" t="s">
        <v>142</v>
      </c>
      <c r="R991" s="97">
        <v>1.2153</v>
      </c>
      <c r="S991" s="97">
        <v>18.229600000000001</v>
      </c>
      <c r="T991" s="95">
        <v>1</v>
      </c>
      <c r="U991" s="96" t="s">
        <v>185</v>
      </c>
      <c r="V991" s="96" t="s">
        <v>96</v>
      </c>
      <c r="W991" s="98">
        <v>631</v>
      </c>
      <c r="X991" s="98">
        <v>1926</v>
      </c>
      <c r="Y991" s="99">
        <v>46154.660231099537</v>
      </c>
      <c r="Z991" s="100">
        <v>46157</v>
      </c>
      <c r="AA991" s="101"/>
      <c r="AB991" s="101"/>
      <c r="AC991" s="101"/>
      <c r="AD991" s="101"/>
      <c r="AE991" s="102" t="s">
        <v>40</v>
      </c>
      <c r="AF991" s="102" t="s">
        <v>40</v>
      </c>
      <c r="AG991" s="102" t="s">
        <v>40</v>
      </c>
      <c r="AH991" s="102" t="s">
        <v>40</v>
      </c>
      <c r="AI991" s="102" t="s">
        <v>40</v>
      </c>
      <c r="AJ991" s="102" t="s">
        <v>40</v>
      </c>
      <c r="AK991" s="102" t="s">
        <v>40</v>
      </c>
      <c r="AL991" s="101"/>
      <c r="AM991" s="101"/>
      <c r="AN991" s="102" t="s">
        <v>40</v>
      </c>
      <c r="AO991" s="102" t="s">
        <v>40</v>
      </c>
      <c r="AP991" s="102" t="s">
        <v>40</v>
      </c>
      <c r="AQ991" s="102" t="s">
        <v>40</v>
      </c>
      <c r="AR991" s="101"/>
    </row>
    <row r="992" spans="1:44" ht="31.5">
      <c r="A992" t="str">
        <f>VLOOKUP(Q992,'Rotas x Madrugada'!A:C,2,0)</f>
        <v>NA</v>
      </c>
      <c r="B992" t="str">
        <f>VLOOKUP(Q992,'Rotas x Madrugada'!A:C,3,0)</f>
        <v>Não</v>
      </c>
      <c r="D992" s="19">
        <f t="shared" si="30"/>
        <v>46159</v>
      </c>
      <c r="E992" s="19">
        <f>IF(A992="RETIRA",Z992,VLOOKUP(Q992,'Rotas x Madrugada'!A:D,4,0))</f>
        <v>46146</v>
      </c>
      <c r="F992" s="19">
        <f>IF(A992="RETIRA",Z992,Z992+2)</f>
        <v>46159</v>
      </c>
      <c r="G992" s="19" t="str">
        <f>CONCATENATE(U992,"-",V992)</f>
        <v>INC06-TF</v>
      </c>
      <c r="H992" s="19" t="str">
        <f t="shared" ca="1" si="31"/>
        <v>URGENTE</v>
      </c>
      <c r="I992" s="46">
        <f ca="1">Z992-$B$1</f>
        <v>0</v>
      </c>
      <c r="J992" s="46">
        <f>VLOOKUP(G992,'D. Produção'!A:B,2,)</f>
        <v>2</v>
      </c>
      <c r="K992" s="87">
        <v>336009</v>
      </c>
      <c r="L992" s="88" t="s">
        <v>150</v>
      </c>
      <c r="M992" s="87">
        <v>34</v>
      </c>
      <c r="N992" s="87">
        <v>5456902</v>
      </c>
      <c r="O992" s="88" t="s">
        <v>35</v>
      </c>
      <c r="P992" s="88" t="s">
        <v>333</v>
      </c>
      <c r="Q992" s="88" t="s">
        <v>142</v>
      </c>
      <c r="R992" s="89">
        <v>1.5496000000000001</v>
      </c>
      <c r="S992" s="89">
        <v>23.2439</v>
      </c>
      <c r="T992" s="87">
        <v>1</v>
      </c>
      <c r="U992" s="88" t="s">
        <v>185</v>
      </c>
      <c r="V992" s="88" t="s">
        <v>96</v>
      </c>
      <c r="W992" s="90">
        <v>789</v>
      </c>
      <c r="X992" s="90">
        <v>1964</v>
      </c>
      <c r="Y992" s="91">
        <v>46154.660231099537</v>
      </c>
      <c r="Z992" s="92">
        <v>46157</v>
      </c>
      <c r="AA992" s="93"/>
      <c r="AB992" s="93"/>
      <c r="AC992" s="93"/>
      <c r="AD992" s="93"/>
      <c r="AE992" s="94" t="s">
        <v>40</v>
      </c>
      <c r="AF992" s="94" t="s">
        <v>40</v>
      </c>
      <c r="AG992" s="94" t="s">
        <v>40</v>
      </c>
      <c r="AH992" s="94" t="s">
        <v>40</v>
      </c>
      <c r="AI992" s="94" t="s">
        <v>40</v>
      </c>
      <c r="AJ992" s="94" t="s">
        <v>40</v>
      </c>
      <c r="AK992" s="94" t="s">
        <v>40</v>
      </c>
      <c r="AL992" s="93"/>
      <c r="AM992" s="93"/>
      <c r="AN992" s="94" t="s">
        <v>40</v>
      </c>
      <c r="AO992" s="94" t="s">
        <v>40</v>
      </c>
      <c r="AP992" s="94" t="s">
        <v>40</v>
      </c>
      <c r="AQ992" s="94" t="s">
        <v>40</v>
      </c>
      <c r="AR992" s="93"/>
    </row>
    <row r="993" spans="1:44" ht="21">
      <c r="A993" t="str">
        <f>VLOOKUP(Q993,'Rotas x Madrugada'!A:C,2,0)</f>
        <v>NA</v>
      </c>
      <c r="B993" t="str">
        <f>VLOOKUP(Q993,'Rotas x Madrugada'!A:C,3,0)</f>
        <v>Não</v>
      </c>
      <c r="D993" s="19">
        <f t="shared" si="30"/>
        <v>46159</v>
      </c>
      <c r="E993" s="19">
        <f>IF(A993="RETIRA",Z993,VLOOKUP(Q993,'Rotas x Madrugada'!A:D,4,0))</f>
        <v>46146</v>
      </c>
      <c r="F993" s="19">
        <f>IF(A993="RETIRA",Z993,Z993+2)</f>
        <v>46159</v>
      </c>
      <c r="G993" s="19" t="str">
        <f>CONCATENATE(U993,"-",V993)</f>
        <v>INC08-TE12</v>
      </c>
      <c r="H993" s="19" t="str">
        <f t="shared" ca="1" si="31"/>
        <v>URGENTE</v>
      </c>
      <c r="I993" s="46">
        <f ca="1">Z993-$B$1</f>
        <v>0</v>
      </c>
      <c r="J993" s="46">
        <f>VLOOKUP(G993,'D. Produção'!A:B,2,)</f>
        <v>2</v>
      </c>
      <c r="K993" s="95">
        <v>336010</v>
      </c>
      <c r="L993" s="96" t="s">
        <v>78</v>
      </c>
      <c r="M993" s="95">
        <v>1</v>
      </c>
      <c r="N993" s="95">
        <v>5456903</v>
      </c>
      <c r="O993" s="96" t="s">
        <v>35</v>
      </c>
      <c r="P993" s="96" t="s">
        <v>542</v>
      </c>
      <c r="Q993" s="96" t="s">
        <v>142</v>
      </c>
      <c r="R993" s="97">
        <v>1.3975</v>
      </c>
      <c r="S993" s="97">
        <v>27.95</v>
      </c>
      <c r="T993" s="95">
        <v>1</v>
      </c>
      <c r="U993" s="96" t="s">
        <v>63</v>
      </c>
      <c r="V993" s="96" t="s">
        <v>120</v>
      </c>
      <c r="W993" s="98">
        <v>650</v>
      </c>
      <c r="X993" s="98">
        <v>2150</v>
      </c>
      <c r="Y993" s="99">
        <v>46154.66047052083</v>
      </c>
      <c r="Z993" s="100">
        <v>46157</v>
      </c>
      <c r="AA993" s="101"/>
      <c r="AB993" s="101"/>
      <c r="AC993" s="101"/>
      <c r="AD993" s="101"/>
      <c r="AE993" s="101"/>
      <c r="AF993" s="101"/>
      <c r="AG993" s="101"/>
      <c r="AH993" s="101"/>
      <c r="AI993" s="102" t="s">
        <v>40</v>
      </c>
      <c r="AJ993" s="102" t="s">
        <v>40</v>
      </c>
      <c r="AK993" s="102" t="s">
        <v>40</v>
      </c>
      <c r="AL993" s="101"/>
      <c r="AM993" s="101"/>
      <c r="AN993" s="102" t="s">
        <v>40</v>
      </c>
      <c r="AO993" s="102" t="s">
        <v>40</v>
      </c>
      <c r="AP993" s="102" t="s">
        <v>40</v>
      </c>
      <c r="AQ993" s="102" t="s">
        <v>40</v>
      </c>
      <c r="AR993" s="101"/>
    </row>
    <row r="994" spans="1:44" ht="21">
      <c r="A994" t="str">
        <f>VLOOKUP(Q994,'Rotas x Madrugada'!A:C,2,0)</f>
        <v>NA</v>
      </c>
      <c r="B994" t="str">
        <f>VLOOKUP(Q994,'Rotas x Madrugada'!A:C,3,0)</f>
        <v>Não</v>
      </c>
      <c r="D994" s="19">
        <f t="shared" si="30"/>
        <v>46159</v>
      </c>
      <c r="E994" s="19">
        <f>IF(A994="RETIRA",Z994,VLOOKUP(Q994,'Rotas x Madrugada'!A:D,4,0))</f>
        <v>46146</v>
      </c>
      <c r="F994" s="19">
        <f>IF(A994="RETIRA",Z994,Z994+2)</f>
        <v>46159</v>
      </c>
      <c r="G994" s="19" t="str">
        <f>CONCATENATE(U994,"-",V994)</f>
        <v>INC08-TE12</v>
      </c>
      <c r="H994" s="19" t="str">
        <f t="shared" ca="1" si="31"/>
        <v>URGENTE</v>
      </c>
      <c r="I994" s="46">
        <f ca="1">Z994-$B$1</f>
        <v>0</v>
      </c>
      <c r="J994" s="46">
        <f>VLOOKUP(G994,'D. Produção'!A:B,2,)</f>
        <v>2</v>
      </c>
      <c r="K994" s="87">
        <v>336010</v>
      </c>
      <c r="L994" s="88" t="s">
        <v>80</v>
      </c>
      <c r="M994" s="87">
        <v>2</v>
      </c>
      <c r="N994" s="87">
        <v>5456904</v>
      </c>
      <c r="O994" s="88" t="s">
        <v>35</v>
      </c>
      <c r="P994" s="88" t="s">
        <v>542</v>
      </c>
      <c r="Q994" s="88" t="s">
        <v>142</v>
      </c>
      <c r="R994" s="89">
        <v>1.3975</v>
      </c>
      <c r="S994" s="89">
        <v>27.95</v>
      </c>
      <c r="T994" s="87">
        <v>1</v>
      </c>
      <c r="U994" s="88" t="s">
        <v>63</v>
      </c>
      <c r="V994" s="88" t="s">
        <v>120</v>
      </c>
      <c r="W994" s="90">
        <v>650</v>
      </c>
      <c r="X994" s="90">
        <v>2150</v>
      </c>
      <c r="Y994" s="91">
        <v>46154.66047052083</v>
      </c>
      <c r="Z994" s="92">
        <v>46157</v>
      </c>
      <c r="AA994" s="93"/>
      <c r="AB994" s="93"/>
      <c r="AC994" s="93"/>
      <c r="AD994" s="93"/>
      <c r="AE994" s="93"/>
      <c r="AF994" s="93"/>
      <c r="AG994" s="93"/>
      <c r="AH994" s="93"/>
      <c r="AI994" s="94" t="s">
        <v>40</v>
      </c>
      <c r="AJ994" s="94" t="s">
        <v>40</v>
      </c>
      <c r="AK994" s="94" t="s">
        <v>40</v>
      </c>
      <c r="AL994" s="93"/>
      <c r="AM994" s="93"/>
      <c r="AN994" s="94" t="s">
        <v>40</v>
      </c>
      <c r="AO994" s="94" t="s">
        <v>40</v>
      </c>
      <c r="AP994" s="94" t="s">
        <v>40</v>
      </c>
      <c r="AQ994" s="94" t="s">
        <v>40</v>
      </c>
      <c r="AR994" s="93"/>
    </row>
    <row r="995" spans="1:44" ht="31.5">
      <c r="A995" t="str">
        <f>VLOOKUP(Q995,'Rotas x Madrugada'!A:C,2,0)</f>
        <v>NA</v>
      </c>
      <c r="B995" t="str">
        <f>VLOOKUP(Q995,'Rotas x Madrugada'!A:C,3,0)</f>
        <v>Não</v>
      </c>
      <c r="D995" s="19">
        <f t="shared" si="30"/>
        <v>46159</v>
      </c>
      <c r="E995" s="19">
        <f>IF(A995="RETIRA",Z995,VLOOKUP(Q995,'Rotas x Madrugada'!A:D,4,0))</f>
        <v>46146</v>
      </c>
      <c r="F995" s="19">
        <f>IF(A995="RETIRA",Z995,Z995+2)</f>
        <v>46159</v>
      </c>
      <c r="G995" s="19" t="str">
        <f>CONCATENATE(U995,"-",V995)</f>
        <v>INC08-TF</v>
      </c>
      <c r="H995" s="19" t="str">
        <f t="shared" ca="1" si="31"/>
        <v>URGENTE</v>
      </c>
      <c r="I995" s="46">
        <f ca="1">Z995-$B$1</f>
        <v>0</v>
      </c>
      <c r="J995" s="46">
        <f>VLOOKUP(G995,'D. Produção'!A:B,2,)</f>
        <v>2</v>
      </c>
      <c r="K995" s="95">
        <v>336012</v>
      </c>
      <c r="L995" s="96" t="s">
        <v>61</v>
      </c>
      <c r="M995" s="95">
        <v>1</v>
      </c>
      <c r="N995" s="95">
        <v>5456906</v>
      </c>
      <c r="O995" s="96" t="s">
        <v>35</v>
      </c>
      <c r="P995" s="96" t="s">
        <v>598</v>
      </c>
      <c r="Q995" s="96" t="s">
        <v>142</v>
      </c>
      <c r="R995" s="97">
        <v>1.0426</v>
      </c>
      <c r="S995" s="97">
        <v>20.853000000000002</v>
      </c>
      <c r="T995" s="95">
        <v>1</v>
      </c>
      <c r="U995" s="96" t="s">
        <v>63</v>
      </c>
      <c r="V995" s="96" t="s">
        <v>96</v>
      </c>
      <c r="W995" s="98">
        <v>450</v>
      </c>
      <c r="X995" s="98">
        <v>2317</v>
      </c>
      <c r="Y995" s="99">
        <v>46154.660670717596</v>
      </c>
      <c r="Z995" s="100">
        <v>46157</v>
      </c>
      <c r="AA995" s="101"/>
      <c r="AB995" s="101"/>
      <c r="AC995" s="101"/>
      <c r="AD995" s="101"/>
      <c r="AE995" s="102" t="s">
        <v>40</v>
      </c>
      <c r="AF995" s="102" t="s">
        <v>40</v>
      </c>
      <c r="AG995" s="102" t="s">
        <v>40</v>
      </c>
      <c r="AH995" s="102" t="s">
        <v>40</v>
      </c>
      <c r="AI995" s="102" t="s">
        <v>40</v>
      </c>
      <c r="AJ995" s="102" t="s">
        <v>40</v>
      </c>
      <c r="AK995" s="102" t="s">
        <v>40</v>
      </c>
      <c r="AL995" s="101"/>
      <c r="AM995" s="101"/>
      <c r="AN995" s="102" t="s">
        <v>40</v>
      </c>
      <c r="AO995" s="102" t="s">
        <v>40</v>
      </c>
      <c r="AP995" s="102" t="s">
        <v>40</v>
      </c>
      <c r="AQ995" s="102" t="s">
        <v>40</v>
      </c>
      <c r="AR995" s="101"/>
    </row>
    <row r="996" spans="1:44">
      <c r="A996" t="str">
        <f>VLOOKUP(Q996,'Rotas x Madrugada'!A:C,2,0)</f>
        <v>NA</v>
      </c>
      <c r="B996" t="str">
        <f>VLOOKUP(Q996,'Rotas x Madrugada'!A:C,3,0)</f>
        <v>Não</v>
      </c>
      <c r="D996" s="19">
        <f t="shared" si="30"/>
        <v>46159</v>
      </c>
      <c r="E996" s="19">
        <f>IF(A996="RETIRA",Z996,VLOOKUP(Q996,'Rotas x Madrugada'!A:D,4,0))</f>
        <v>46146</v>
      </c>
      <c r="F996" s="19">
        <f>IF(A996="RETIRA",Z996,Z996+2)</f>
        <v>46159</v>
      </c>
      <c r="G996" s="19" t="str">
        <f>CONCATENATE(U996,"-",V996)</f>
        <v>INC08-TE16</v>
      </c>
      <c r="H996" s="19" t="str">
        <f t="shared" ca="1" si="31"/>
        <v>URGENTE</v>
      </c>
      <c r="I996" s="46">
        <f ca="1">Z996-$B$1</f>
        <v>0</v>
      </c>
      <c r="J996" s="46">
        <f>VLOOKUP(G996,'D. Produção'!A:B,2,)</f>
        <v>2</v>
      </c>
      <c r="K996" s="87">
        <v>336014</v>
      </c>
      <c r="L996" s="88" t="s">
        <v>121</v>
      </c>
      <c r="M996" s="87">
        <v>2</v>
      </c>
      <c r="N996" s="87">
        <v>5456910</v>
      </c>
      <c r="O996" s="88" t="s">
        <v>35</v>
      </c>
      <c r="P996" s="88" t="s">
        <v>562</v>
      </c>
      <c r="Q996" s="88" t="s">
        <v>142</v>
      </c>
      <c r="R996" s="89">
        <v>1.6341000000000001</v>
      </c>
      <c r="S996" s="89">
        <v>32.682000000000002</v>
      </c>
      <c r="T996" s="87">
        <v>1</v>
      </c>
      <c r="U996" s="88" t="s">
        <v>63</v>
      </c>
      <c r="V996" s="88" t="s">
        <v>123</v>
      </c>
      <c r="W996" s="90">
        <v>780</v>
      </c>
      <c r="X996" s="90">
        <v>2095</v>
      </c>
      <c r="Y996" s="91">
        <v>46154.660861076387</v>
      </c>
      <c r="Z996" s="92">
        <v>46157</v>
      </c>
      <c r="AA996" s="93"/>
      <c r="AB996" s="93"/>
      <c r="AC996" s="93"/>
      <c r="AD996" s="93"/>
      <c r="AE996" s="93"/>
      <c r="AF996" s="93"/>
      <c r="AG996" s="93"/>
      <c r="AH996" s="93"/>
      <c r="AI996" s="94" t="s">
        <v>40</v>
      </c>
      <c r="AJ996" s="94" t="s">
        <v>40</v>
      </c>
      <c r="AK996" s="94" t="s">
        <v>40</v>
      </c>
      <c r="AL996" s="93"/>
      <c r="AM996" s="93"/>
      <c r="AN996" s="94" t="s">
        <v>40</v>
      </c>
      <c r="AO996" s="94" t="s">
        <v>40</v>
      </c>
      <c r="AP996" s="94" t="s">
        <v>40</v>
      </c>
      <c r="AQ996" s="94" t="s">
        <v>40</v>
      </c>
      <c r="AR996" s="93"/>
    </row>
    <row r="997" spans="1:44">
      <c r="A997" t="str">
        <f>VLOOKUP(Q997,'Rotas x Madrugada'!A:C,2,0)</f>
        <v>NA</v>
      </c>
      <c r="B997" t="str">
        <f>VLOOKUP(Q997,'Rotas x Madrugada'!A:C,3,0)</f>
        <v>Não</v>
      </c>
      <c r="D997" s="19">
        <f t="shared" si="30"/>
        <v>46159</v>
      </c>
      <c r="E997" s="19">
        <f>IF(A997="RETIRA",Z997,VLOOKUP(Q997,'Rotas x Madrugada'!A:D,4,0))</f>
        <v>46146</v>
      </c>
      <c r="F997" s="19">
        <f>IF(A997="RETIRA",Z997,Z997+2)</f>
        <v>46159</v>
      </c>
      <c r="G997" s="19" t="str">
        <f>CONCATENATE(U997,"-",V997)</f>
        <v>INC08-TE16</v>
      </c>
      <c r="H997" s="19" t="str">
        <f t="shared" ca="1" si="31"/>
        <v>URGENTE</v>
      </c>
      <c r="I997" s="46">
        <f ca="1">Z997-$B$1</f>
        <v>0</v>
      </c>
      <c r="J997" s="46">
        <f>VLOOKUP(G997,'D. Produção'!A:B,2,)</f>
        <v>2</v>
      </c>
      <c r="K997" s="95">
        <v>336014</v>
      </c>
      <c r="L997" s="96" t="s">
        <v>143</v>
      </c>
      <c r="M997" s="95">
        <v>3</v>
      </c>
      <c r="N997" s="95">
        <v>5456911</v>
      </c>
      <c r="O997" s="96" t="s">
        <v>35</v>
      </c>
      <c r="P997" s="96" t="s">
        <v>562</v>
      </c>
      <c r="Q997" s="96" t="s">
        <v>142</v>
      </c>
      <c r="R997" s="97">
        <v>1.6068</v>
      </c>
      <c r="S997" s="97">
        <v>32.136000000000003</v>
      </c>
      <c r="T997" s="95">
        <v>1</v>
      </c>
      <c r="U997" s="96" t="s">
        <v>63</v>
      </c>
      <c r="V997" s="96" t="s">
        <v>123</v>
      </c>
      <c r="W997" s="98">
        <v>780</v>
      </c>
      <c r="X997" s="98">
        <v>2060</v>
      </c>
      <c r="Y997" s="99">
        <v>46154.660861076387</v>
      </c>
      <c r="Z997" s="100">
        <v>46157</v>
      </c>
      <c r="AA997" s="101"/>
      <c r="AB997" s="101"/>
      <c r="AC997" s="101"/>
      <c r="AD997" s="101"/>
      <c r="AE997" s="101"/>
      <c r="AF997" s="101"/>
      <c r="AG997" s="101"/>
      <c r="AH997" s="101"/>
      <c r="AI997" s="102" t="s">
        <v>40</v>
      </c>
      <c r="AJ997" s="102" t="s">
        <v>40</v>
      </c>
      <c r="AK997" s="102" t="s">
        <v>40</v>
      </c>
      <c r="AL997" s="101"/>
      <c r="AM997" s="101"/>
      <c r="AN997" s="102" t="s">
        <v>40</v>
      </c>
      <c r="AO997" s="102" t="s">
        <v>40</v>
      </c>
      <c r="AP997" s="102" t="s">
        <v>40</v>
      </c>
      <c r="AQ997" s="102" t="s">
        <v>40</v>
      </c>
      <c r="AR997" s="101"/>
    </row>
    <row r="998" spans="1:44">
      <c r="A998" t="str">
        <f>VLOOKUP(Q998,'Rotas x Madrugada'!A:C,2,0)</f>
        <v>NA</v>
      </c>
      <c r="B998" t="str">
        <f>VLOOKUP(Q998,'Rotas x Madrugada'!A:C,3,0)</f>
        <v>Não</v>
      </c>
      <c r="D998" s="19">
        <f t="shared" si="30"/>
        <v>46159</v>
      </c>
      <c r="E998" s="19">
        <f>IF(A998="RETIRA",Z998,VLOOKUP(Q998,'Rotas x Madrugada'!A:D,4,0))</f>
        <v>46146</v>
      </c>
      <c r="F998" s="19">
        <f>IF(A998="RETIRA",Z998,Z998+2)</f>
        <v>46159</v>
      </c>
      <c r="G998" s="19" t="str">
        <f>CONCATENATE(U998,"-",V998)</f>
        <v>INC08-TE16</v>
      </c>
      <c r="H998" s="19" t="str">
        <f t="shared" ca="1" si="31"/>
        <v>URGENTE</v>
      </c>
      <c r="I998" s="46">
        <f ca="1">Z998-$B$1</f>
        <v>0</v>
      </c>
      <c r="J998" s="46">
        <f>VLOOKUP(G998,'D. Produção'!A:B,2,)</f>
        <v>2</v>
      </c>
      <c r="K998" s="87">
        <v>336014</v>
      </c>
      <c r="L998" s="88" t="s">
        <v>78</v>
      </c>
      <c r="M998" s="87">
        <v>1</v>
      </c>
      <c r="N998" s="87">
        <v>5456909</v>
      </c>
      <c r="O998" s="88" t="s">
        <v>35</v>
      </c>
      <c r="P998" s="88" t="s">
        <v>562</v>
      </c>
      <c r="Q998" s="88" t="s">
        <v>142</v>
      </c>
      <c r="R998" s="89">
        <v>1.6759999999999999</v>
      </c>
      <c r="S998" s="89">
        <v>33.520000000000003</v>
      </c>
      <c r="T998" s="87">
        <v>1</v>
      </c>
      <c r="U998" s="88" t="s">
        <v>63</v>
      </c>
      <c r="V998" s="88" t="s">
        <v>123</v>
      </c>
      <c r="W998" s="90">
        <v>800</v>
      </c>
      <c r="X998" s="90">
        <v>2095</v>
      </c>
      <c r="Y998" s="91">
        <v>46154.660861076387</v>
      </c>
      <c r="Z998" s="92">
        <v>46157</v>
      </c>
      <c r="AA998" s="93"/>
      <c r="AB998" s="93"/>
      <c r="AC998" s="93"/>
      <c r="AD998" s="93"/>
      <c r="AE998" s="93"/>
      <c r="AF998" s="93"/>
      <c r="AG998" s="93"/>
      <c r="AH998" s="93"/>
      <c r="AI998" s="94" t="s">
        <v>40</v>
      </c>
      <c r="AJ998" s="94" t="s">
        <v>40</v>
      </c>
      <c r="AK998" s="94" t="s">
        <v>40</v>
      </c>
      <c r="AL998" s="93"/>
      <c r="AM998" s="93"/>
      <c r="AN998" s="94" t="s">
        <v>40</v>
      </c>
      <c r="AO998" s="94" t="s">
        <v>40</v>
      </c>
      <c r="AP998" s="94" t="s">
        <v>40</v>
      </c>
      <c r="AQ998" s="94" t="s">
        <v>40</v>
      </c>
      <c r="AR998" s="93"/>
    </row>
    <row r="999" spans="1:44">
      <c r="A999" t="str">
        <f>VLOOKUP(Q999,'Rotas x Madrugada'!A:C,2,0)</f>
        <v>NA</v>
      </c>
      <c r="B999" t="str">
        <f>VLOOKUP(Q999,'Rotas x Madrugada'!A:C,3,0)</f>
        <v>Não</v>
      </c>
      <c r="D999" s="19">
        <f t="shared" si="30"/>
        <v>46159</v>
      </c>
      <c r="E999" s="19">
        <f>IF(A999="RETIRA",Z999,VLOOKUP(Q999,'Rotas x Madrugada'!A:D,4,0))</f>
        <v>46146</v>
      </c>
      <c r="F999" s="19">
        <f>IF(A999="RETIRA",Z999,Z999+2)</f>
        <v>46159</v>
      </c>
      <c r="G999" s="19" t="str">
        <f>CONCATENATE(U999,"-",V999)</f>
        <v>INC08-TE12</v>
      </c>
      <c r="H999" s="19" t="str">
        <f t="shared" ca="1" si="31"/>
        <v>URGENTE</v>
      </c>
      <c r="I999" s="46">
        <f ca="1">Z999-$B$1</f>
        <v>0</v>
      </c>
      <c r="J999" s="46">
        <f>VLOOKUP(G999,'D. Produção'!A:B,2,)</f>
        <v>2</v>
      </c>
      <c r="K999" s="95">
        <v>336014</v>
      </c>
      <c r="L999" s="96" t="s">
        <v>181</v>
      </c>
      <c r="M999" s="95">
        <v>4</v>
      </c>
      <c r="N999" s="95">
        <v>5456912</v>
      </c>
      <c r="O999" s="96" t="s">
        <v>35</v>
      </c>
      <c r="P999" s="96" t="s">
        <v>562</v>
      </c>
      <c r="Q999" s="96" t="s">
        <v>142</v>
      </c>
      <c r="R999" s="97">
        <v>0.39400000000000002</v>
      </c>
      <c r="S999" s="97">
        <v>7.88</v>
      </c>
      <c r="T999" s="95">
        <v>1</v>
      </c>
      <c r="U999" s="96" t="s">
        <v>63</v>
      </c>
      <c r="V999" s="96" t="s">
        <v>120</v>
      </c>
      <c r="W999" s="98">
        <v>400</v>
      </c>
      <c r="X999" s="98">
        <v>985</v>
      </c>
      <c r="Y999" s="99">
        <v>46154.660861076387</v>
      </c>
      <c r="Z999" s="100">
        <v>46157</v>
      </c>
      <c r="AA999" s="101"/>
      <c r="AB999" s="101"/>
      <c r="AC999" s="101"/>
      <c r="AD999" s="101"/>
      <c r="AE999" s="101"/>
      <c r="AF999" s="101"/>
      <c r="AG999" s="101"/>
      <c r="AH999" s="101"/>
      <c r="AI999" s="102" t="s">
        <v>40</v>
      </c>
      <c r="AJ999" s="102" t="s">
        <v>40</v>
      </c>
      <c r="AK999" s="102" t="s">
        <v>40</v>
      </c>
      <c r="AL999" s="101"/>
      <c r="AM999" s="101"/>
      <c r="AN999" s="102" t="s">
        <v>40</v>
      </c>
      <c r="AO999" s="102" t="s">
        <v>40</v>
      </c>
      <c r="AP999" s="102" t="s">
        <v>40</v>
      </c>
      <c r="AQ999" s="102" t="s">
        <v>40</v>
      </c>
      <c r="AR999" s="101"/>
    </row>
    <row r="1000" spans="1:44" ht="31.5">
      <c r="A1000" t="str">
        <f>VLOOKUP(Q1000,'Rotas x Madrugada'!A:C,2,0)</f>
        <v>NA</v>
      </c>
      <c r="B1000" t="str">
        <f>VLOOKUP(Q1000,'Rotas x Madrugada'!A:C,3,0)</f>
        <v>Não</v>
      </c>
      <c r="D1000" s="19">
        <f t="shared" si="30"/>
        <v>46159</v>
      </c>
      <c r="E1000" s="19">
        <f>IF(A1000="RETIRA",Z1000,VLOOKUP(Q1000,'Rotas x Madrugada'!A:D,4,0))</f>
        <v>46146</v>
      </c>
      <c r="F1000" s="19">
        <f>IF(A1000="RETIRA",Z1000,Z1000+2)</f>
        <v>46159</v>
      </c>
      <c r="G1000" s="19" t="str">
        <f>CONCATENATE(U1000,"-",V1000)</f>
        <v>INC08-TF</v>
      </c>
      <c r="H1000" s="19" t="str">
        <f t="shared" ca="1" si="31"/>
        <v>URGENTE</v>
      </c>
      <c r="I1000" s="46">
        <f ca="1">Z1000-$B$1</f>
        <v>0</v>
      </c>
      <c r="J1000" s="46">
        <f>VLOOKUP(G1000,'D. Produção'!A:B,2,)</f>
        <v>2</v>
      </c>
      <c r="K1000" s="87">
        <v>336015</v>
      </c>
      <c r="L1000" s="88" t="s">
        <v>78</v>
      </c>
      <c r="M1000" s="87">
        <v>1</v>
      </c>
      <c r="N1000" s="87">
        <v>5456913</v>
      </c>
      <c r="O1000" s="88" t="s">
        <v>35</v>
      </c>
      <c r="P1000" s="88" t="s">
        <v>452</v>
      </c>
      <c r="Q1000" s="88" t="s">
        <v>142</v>
      </c>
      <c r="R1000" s="89">
        <v>0.32850000000000001</v>
      </c>
      <c r="S1000" s="89">
        <v>6.57</v>
      </c>
      <c r="T1000" s="87">
        <v>1</v>
      </c>
      <c r="U1000" s="88" t="s">
        <v>63</v>
      </c>
      <c r="V1000" s="88" t="s">
        <v>96</v>
      </c>
      <c r="W1000" s="90">
        <v>300</v>
      </c>
      <c r="X1000" s="90">
        <v>1095</v>
      </c>
      <c r="Y1000" s="91">
        <v>46154.660982256944</v>
      </c>
      <c r="Z1000" s="92">
        <v>46157</v>
      </c>
      <c r="AA1000" s="93"/>
      <c r="AB1000" s="93"/>
      <c r="AC1000" s="93"/>
      <c r="AD1000" s="93"/>
      <c r="AE1000" s="94" t="s">
        <v>40</v>
      </c>
      <c r="AF1000" s="94" t="s">
        <v>40</v>
      </c>
      <c r="AG1000" s="94" t="s">
        <v>40</v>
      </c>
      <c r="AH1000" s="94" t="s">
        <v>40</v>
      </c>
      <c r="AI1000" s="94" t="s">
        <v>40</v>
      </c>
      <c r="AJ1000" s="94" t="s">
        <v>40</v>
      </c>
      <c r="AK1000" s="94" t="s">
        <v>40</v>
      </c>
      <c r="AL1000" s="93"/>
      <c r="AM1000" s="93"/>
      <c r="AN1000" s="94" t="s">
        <v>40</v>
      </c>
      <c r="AO1000" s="94" t="s">
        <v>40</v>
      </c>
      <c r="AP1000" s="94" t="s">
        <v>40</v>
      </c>
      <c r="AQ1000" s="94" t="s">
        <v>40</v>
      </c>
      <c r="AR1000" s="93"/>
    </row>
    <row r="1001" spans="1:44" ht="31.5">
      <c r="A1001" t="str">
        <f>VLOOKUP(Q1001,'Rotas x Madrugada'!A:C,2,0)</f>
        <v>NA</v>
      </c>
      <c r="B1001" t="str">
        <f>VLOOKUP(Q1001,'Rotas x Madrugada'!A:C,3,0)</f>
        <v>Não</v>
      </c>
      <c r="D1001" s="19">
        <f t="shared" si="30"/>
        <v>46159</v>
      </c>
      <c r="E1001" s="19">
        <f>IF(A1001="RETIRA",Z1001,VLOOKUP(Q1001,'Rotas x Madrugada'!A:D,4,0))</f>
        <v>46146</v>
      </c>
      <c r="F1001" s="19">
        <f>IF(A1001="RETIRA",Z1001,Z1001+2)</f>
        <v>46159</v>
      </c>
      <c r="G1001" s="19" t="str">
        <f>CONCATENATE(U1001,"-",V1001)</f>
        <v>INC08-TF</v>
      </c>
      <c r="H1001" s="19" t="str">
        <f t="shared" ca="1" si="31"/>
        <v>URGENTE</v>
      </c>
      <c r="I1001" s="46">
        <f ca="1">Z1001-$B$1</f>
        <v>0</v>
      </c>
      <c r="J1001" s="46">
        <f>VLOOKUP(G1001,'D. Produção'!A:B,2,)</f>
        <v>2</v>
      </c>
      <c r="K1001" s="95">
        <v>336015</v>
      </c>
      <c r="L1001" s="96" t="s">
        <v>80</v>
      </c>
      <c r="M1001" s="95">
        <v>2</v>
      </c>
      <c r="N1001" s="95">
        <v>5456914</v>
      </c>
      <c r="O1001" s="96" t="s">
        <v>35</v>
      </c>
      <c r="P1001" s="96" t="s">
        <v>452</v>
      </c>
      <c r="Q1001" s="96" t="s">
        <v>142</v>
      </c>
      <c r="R1001" s="97">
        <v>0.32850000000000001</v>
      </c>
      <c r="S1001" s="97">
        <v>6.57</v>
      </c>
      <c r="T1001" s="95">
        <v>1</v>
      </c>
      <c r="U1001" s="96" t="s">
        <v>63</v>
      </c>
      <c r="V1001" s="96" t="s">
        <v>96</v>
      </c>
      <c r="W1001" s="98">
        <v>300</v>
      </c>
      <c r="X1001" s="98">
        <v>1095</v>
      </c>
      <c r="Y1001" s="99">
        <v>46154.660982256944</v>
      </c>
      <c r="Z1001" s="100">
        <v>46157</v>
      </c>
      <c r="AA1001" s="101"/>
      <c r="AB1001" s="101"/>
      <c r="AC1001" s="101"/>
      <c r="AD1001" s="101"/>
      <c r="AE1001" s="102" t="s">
        <v>40</v>
      </c>
      <c r="AF1001" s="102" t="s">
        <v>40</v>
      </c>
      <c r="AG1001" s="102" t="s">
        <v>40</v>
      </c>
      <c r="AH1001" s="102" t="s">
        <v>40</v>
      </c>
      <c r="AI1001" s="102" t="s">
        <v>40</v>
      </c>
      <c r="AJ1001" s="102" t="s">
        <v>40</v>
      </c>
      <c r="AK1001" s="102" t="s">
        <v>40</v>
      </c>
      <c r="AL1001" s="101"/>
      <c r="AM1001" s="101"/>
      <c r="AN1001" s="102" t="s">
        <v>40</v>
      </c>
      <c r="AO1001" s="102" t="s">
        <v>40</v>
      </c>
      <c r="AP1001" s="102" t="s">
        <v>40</v>
      </c>
      <c r="AQ1001" s="102" t="s">
        <v>40</v>
      </c>
      <c r="AR1001" s="101"/>
    </row>
    <row r="1002" spans="1:44" ht="31.5">
      <c r="A1002" t="str">
        <f>VLOOKUP(Q1002,'Rotas x Madrugada'!A:C,2,0)</f>
        <v>NA</v>
      </c>
      <c r="B1002" t="str">
        <f>VLOOKUP(Q1002,'Rotas x Madrugada'!A:C,3,0)</f>
        <v>Não</v>
      </c>
      <c r="D1002" s="19">
        <f t="shared" si="30"/>
        <v>46159</v>
      </c>
      <c r="E1002" s="19">
        <f>IF(A1002="RETIRA",Z1002,VLOOKUP(Q1002,'Rotas x Madrugada'!A:D,4,0))</f>
        <v>46146</v>
      </c>
      <c r="F1002" s="19">
        <f>IF(A1002="RETIRA",Z1002,Z1002+2)</f>
        <v>46159</v>
      </c>
      <c r="G1002" s="19" t="str">
        <f>CONCATENATE(U1002,"-",V1002)</f>
        <v>INC08-TF</v>
      </c>
      <c r="H1002" s="19" t="str">
        <f t="shared" ca="1" si="31"/>
        <v>URGENTE</v>
      </c>
      <c r="I1002" s="46">
        <f ca="1">Z1002-$B$1</f>
        <v>0</v>
      </c>
      <c r="J1002" s="46">
        <f>VLOOKUP(G1002,'D. Produção'!A:B,2,)</f>
        <v>2</v>
      </c>
      <c r="K1002" s="87">
        <v>336015</v>
      </c>
      <c r="L1002" s="88" t="s">
        <v>81</v>
      </c>
      <c r="M1002" s="87">
        <v>3</v>
      </c>
      <c r="N1002" s="87">
        <v>5456915</v>
      </c>
      <c r="O1002" s="88" t="s">
        <v>35</v>
      </c>
      <c r="P1002" s="88" t="s">
        <v>452</v>
      </c>
      <c r="Q1002" s="88" t="s">
        <v>142</v>
      </c>
      <c r="R1002" s="89">
        <v>0.32850000000000001</v>
      </c>
      <c r="S1002" s="89">
        <v>6.57</v>
      </c>
      <c r="T1002" s="87">
        <v>1</v>
      </c>
      <c r="U1002" s="88" t="s">
        <v>63</v>
      </c>
      <c r="V1002" s="88" t="s">
        <v>96</v>
      </c>
      <c r="W1002" s="90">
        <v>300</v>
      </c>
      <c r="X1002" s="90">
        <v>1095</v>
      </c>
      <c r="Y1002" s="91">
        <v>46154.660982256944</v>
      </c>
      <c r="Z1002" s="92">
        <v>46157</v>
      </c>
      <c r="AA1002" s="93"/>
      <c r="AB1002" s="93"/>
      <c r="AC1002" s="93"/>
      <c r="AD1002" s="93"/>
      <c r="AE1002" s="94" t="s">
        <v>40</v>
      </c>
      <c r="AF1002" s="94" t="s">
        <v>40</v>
      </c>
      <c r="AG1002" s="94" t="s">
        <v>40</v>
      </c>
      <c r="AH1002" s="94" t="s">
        <v>40</v>
      </c>
      <c r="AI1002" s="94" t="s">
        <v>40</v>
      </c>
      <c r="AJ1002" s="94" t="s">
        <v>40</v>
      </c>
      <c r="AK1002" s="94" t="s">
        <v>40</v>
      </c>
      <c r="AL1002" s="93"/>
      <c r="AM1002" s="93"/>
      <c r="AN1002" s="94" t="s">
        <v>40</v>
      </c>
      <c r="AO1002" s="94" t="s">
        <v>40</v>
      </c>
      <c r="AP1002" s="94" t="s">
        <v>40</v>
      </c>
      <c r="AQ1002" s="94" t="s">
        <v>40</v>
      </c>
      <c r="AR1002" s="93"/>
    </row>
    <row r="1003" spans="1:44" ht="31.5">
      <c r="A1003" t="str">
        <f>VLOOKUP(Q1003,'Rotas x Madrugada'!A:C,2,0)</f>
        <v>NA</v>
      </c>
      <c r="B1003" t="str">
        <f>VLOOKUP(Q1003,'Rotas x Madrugada'!A:C,3,0)</f>
        <v>Não</v>
      </c>
      <c r="D1003" s="19">
        <f t="shared" si="30"/>
        <v>46159</v>
      </c>
      <c r="E1003" s="19">
        <f>IF(A1003="RETIRA",Z1003,VLOOKUP(Q1003,'Rotas x Madrugada'!A:D,4,0))</f>
        <v>46146</v>
      </c>
      <c r="F1003" s="19">
        <f>IF(A1003="RETIRA",Z1003,Z1003+2)</f>
        <v>46159</v>
      </c>
      <c r="G1003" s="19" t="str">
        <f>CONCATENATE(U1003,"-",V1003)</f>
        <v>INC08-TF</v>
      </c>
      <c r="H1003" s="19" t="str">
        <f t="shared" ca="1" si="31"/>
        <v>URGENTE</v>
      </c>
      <c r="I1003" s="46">
        <f ca="1">Z1003-$B$1</f>
        <v>0</v>
      </c>
      <c r="J1003" s="46">
        <f>VLOOKUP(G1003,'D. Produção'!A:B,2,)</f>
        <v>2</v>
      </c>
      <c r="K1003" s="95">
        <v>336015</v>
      </c>
      <c r="L1003" s="96" t="s">
        <v>82</v>
      </c>
      <c r="M1003" s="95">
        <v>4</v>
      </c>
      <c r="N1003" s="95">
        <v>5456916</v>
      </c>
      <c r="O1003" s="96" t="s">
        <v>35</v>
      </c>
      <c r="P1003" s="96" t="s">
        <v>452</v>
      </c>
      <c r="Q1003" s="96" t="s">
        <v>142</v>
      </c>
      <c r="R1003" s="97">
        <v>0.32850000000000001</v>
      </c>
      <c r="S1003" s="97">
        <v>6.57</v>
      </c>
      <c r="T1003" s="95">
        <v>1</v>
      </c>
      <c r="U1003" s="96" t="s">
        <v>63</v>
      </c>
      <c r="V1003" s="96" t="s">
        <v>96</v>
      </c>
      <c r="W1003" s="98">
        <v>300</v>
      </c>
      <c r="X1003" s="98">
        <v>1095</v>
      </c>
      <c r="Y1003" s="99">
        <v>46154.660982256944</v>
      </c>
      <c r="Z1003" s="100">
        <v>46157</v>
      </c>
      <c r="AA1003" s="101"/>
      <c r="AB1003" s="101"/>
      <c r="AC1003" s="101"/>
      <c r="AD1003" s="101"/>
      <c r="AE1003" s="102" t="s">
        <v>40</v>
      </c>
      <c r="AF1003" s="102" t="s">
        <v>40</v>
      </c>
      <c r="AG1003" s="102" t="s">
        <v>40</v>
      </c>
      <c r="AH1003" s="102" t="s">
        <v>40</v>
      </c>
      <c r="AI1003" s="102" t="s">
        <v>40</v>
      </c>
      <c r="AJ1003" s="102" t="s">
        <v>40</v>
      </c>
      <c r="AK1003" s="102" t="s">
        <v>40</v>
      </c>
      <c r="AL1003" s="101"/>
      <c r="AM1003" s="101"/>
      <c r="AN1003" s="102" t="s">
        <v>40</v>
      </c>
      <c r="AO1003" s="102" t="s">
        <v>40</v>
      </c>
      <c r="AP1003" s="102" t="s">
        <v>40</v>
      </c>
      <c r="AQ1003" s="102" t="s">
        <v>40</v>
      </c>
      <c r="AR1003" s="101"/>
    </row>
    <row r="1004" spans="1:44" ht="31.5">
      <c r="A1004" t="str">
        <f>VLOOKUP(Q1004,'Rotas x Madrugada'!A:C,2,0)</f>
        <v>NA</v>
      </c>
      <c r="B1004" t="str">
        <f>VLOOKUP(Q1004,'Rotas x Madrugada'!A:C,3,0)</f>
        <v>Não</v>
      </c>
      <c r="D1004" s="19">
        <f t="shared" si="30"/>
        <v>46159</v>
      </c>
      <c r="E1004" s="19">
        <f>IF(A1004="RETIRA",Z1004,VLOOKUP(Q1004,'Rotas x Madrugada'!A:D,4,0))</f>
        <v>46146</v>
      </c>
      <c r="F1004" s="19">
        <f>IF(A1004="RETIRA",Z1004,Z1004+2)</f>
        <v>46159</v>
      </c>
      <c r="G1004" s="19" t="str">
        <f>CONCATENATE(U1004,"-",V1004)</f>
        <v>INC08-TE12</v>
      </c>
      <c r="H1004" s="19" t="str">
        <f t="shared" ca="1" si="31"/>
        <v>URGENTE</v>
      </c>
      <c r="I1004" s="46">
        <f ca="1">Z1004-$B$1</f>
        <v>0</v>
      </c>
      <c r="J1004" s="46">
        <f>VLOOKUP(G1004,'D. Produção'!A:B,2,)</f>
        <v>2</v>
      </c>
      <c r="K1004" s="87">
        <v>336015</v>
      </c>
      <c r="L1004" s="88" t="s">
        <v>83</v>
      </c>
      <c r="M1004" s="87">
        <v>5</v>
      </c>
      <c r="N1004" s="87">
        <v>5456917</v>
      </c>
      <c r="O1004" s="88" t="s">
        <v>35</v>
      </c>
      <c r="P1004" s="88" t="s">
        <v>452</v>
      </c>
      <c r="Q1004" s="88" t="s">
        <v>142</v>
      </c>
      <c r="R1004" s="89">
        <v>0.3972</v>
      </c>
      <c r="S1004" s="89">
        <v>7.9450000000000003</v>
      </c>
      <c r="T1004" s="87">
        <v>1</v>
      </c>
      <c r="U1004" s="88" t="s">
        <v>63</v>
      </c>
      <c r="V1004" s="88" t="s">
        <v>120</v>
      </c>
      <c r="W1004" s="90">
        <v>350</v>
      </c>
      <c r="X1004" s="90">
        <v>1135</v>
      </c>
      <c r="Y1004" s="91">
        <v>46154.660982256944</v>
      </c>
      <c r="Z1004" s="92">
        <v>46157</v>
      </c>
      <c r="AA1004" s="93"/>
      <c r="AB1004" s="93"/>
      <c r="AC1004" s="93"/>
      <c r="AD1004" s="93"/>
      <c r="AE1004" s="93"/>
      <c r="AF1004" s="93"/>
      <c r="AG1004" s="93"/>
      <c r="AH1004" s="93"/>
      <c r="AI1004" s="94" t="s">
        <v>40</v>
      </c>
      <c r="AJ1004" s="94" t="s">
        <v>40</v>
      </c>
      <c r="AK1004" s="94" t="s">
        <v>40</v>
      </c>
      <c r="AL1004" s="93"/>
      <c r="AM1004" s="93"/>
      <c r="AN1004" s="94" t="s">
        <v>40</v>
      </c>
      <c r="AO1004" s="94" t="s">
        <v>40</v>
      </c>
      <c r="AP1004" s="94" t="s">
        <v>40</v>
      </c>
      <c r="AQ1004" s="94" t="s">
        <v>40</v>
      </c>
      <c r="AR1004" s="93"/>
    </row>
    <row r="1005" spans="1:44" ht="31.5">
      <c r="A1005" t="str">
        <f>VLOOKUP(Q1005,'Rotas x Madrugada'!A:C,2,0)</f>
        <v>NA</v>
      </c>
      <c r="B1005" t="str">
        <f>VLOOKUP(Q1005,'Rotas x Madrugada'!A:C,3,0)</f>
        <v>Não</v>
      </c>
      <c r="D1005" s="19">
        <f t="shared" si="30"/>
        <v>46159</v>
      </c>
      <c r="E1005" s="19">
        <f>IF(A1005="RETIRA",Z1005,VLOOKUP(Q1005,'Rotas x Madrugada'!A:D,4,0))</f>
        <v>46146</v>
      </c>
      <c r="F1005" s="19">
        <f>IF(A1005="RETIRA",Z1005,Z1005+2)</f>
        <v>46159</v>
      </c>
      <c r="G1005" s="19" t="str">
        <f>CONCATENATE(U1005,"-",V1005)</f>
        <v>INC08-TE12</v>
      </c>
      <c r="H1005" s="19" t="str">
        <f t="shared" ca="1" si="31"/>
        <v>URGENTE</v>
      </c>
      <c r="I1005" s="46">
        <f ca="1">Z1005-$B$1</f>
        <v>0</v>
      </c>
      <c r="J1005" s="46">
        <f>VLOOKUP(G1005,'D. Produção'!A:B,2,)</f>
        <v>2</v>
      </c>
      <c r="K1005" s="95">
        <v>336015</v>
      </c>
      <c r="L1005" s="96" t="s">
        <v>84</v>
      </c>
      <c r="M1005" s="95">
        <v>6</v>
      </c>
      <c r="N1005" s="95">
        <v>5456918</v>
      </c>
      <c r="O1005" s="96" t="s">
        <v>35</v>
      </c>
      <c r="P1005" s="96" t="s">
        <v>452</v>
      </c>
      <c r="Q1005" s="96" t="s">
        <v>142</v>
      </c>
      <c r="R1005" s="97">
        <v>0.3972</v>
      </c>
      <c r="S1005" s="97">
        <v>7.9450000000000003</v>
      </c>
      <c r="T1005" s="95">
        <v>1</v>
      </c>
      <c r="U1005" s="96" t="s">
        <v>63</v>
      </c>
      <c r="V1005" s="96" t="s">
        <v>120</v>
      </c>
      <c r="W1005" s="98">
        <v>350</v>
      </c>
      <c r="X1005" s="98">
        <v>1135</v>
      </c>
      <c r="Y1005" s="99">
        <v>46154.660982256944</v>
      </c>
      <c r="Z1005" s="100">
        <v>46157</v>
      </c>
      <c r="AA1005" s="101"/>
      <c r="AB1005" s="101"/>
      <c r="AC1005" s="101"/>
      <c r="AD1005" s="101"/>
      <c r="AE1005" s="101"/>
      <c r="AF1005" s="101"/>
      <c r="AG1005" s="101"/>
      <c r="AH1005" s="101"/>
      <c r="AI1005" s="102" t="s">
        <v>40</v>
      </c>
      <c r="AJ1005" s="102" t="s">
        <v>40</v>
      </c>
      <c r="AK1005" s="102" t="s">
        <v>40</v>
      </c>
      <c r="AL1005" s="101"/>
      <c r="AM1005" s="101"/>
      <c r="AN1005" s="102" t="s">
        <v>40</v>
      </c>
      <c r="AO1005" s="102" t="s">
        <v>40</v>
      </c>
      <c r="AP1005" s="102" t="s">
        <v>40</v>
      </c>
      <c r="AQ1005" s="102" t="s">
        <v>40</v>
      </c>
      <c r="AR1005" s="101"/>
    </row>
    <row r="1006" spans="1:44" ht="31.5">
      <c r="A1006" t="str">
        <f>VLOOKUP(Q1006,'Rotas x Madrugada'!A:C,2,0)</f>
        <v>NA</v>
      </c>
      <c r="B1006" t="str">
        <f>VLOOKUP(Q1006,'Rotas x Madrugada'!A:C,3,0)</f>
        <v>Não</v>
      </c>
      <c r="D1006" s="19">
        <f t="shared" si="30"/>
        <v>46159</v>
      </c>
      <c r="E1006" s="19">
        <f>IF(A1006="RETIRA",Z1006,VLOOKUP(Q1006,'Rotas x Madrugada'!A:D,4,0))</f>
        <v>46146</v>
      </c>
      <c r="F1006" s="19">
        <f>IF(A1006="RETIRA",Z1006,Z1006+2)</f>
        <v>46159</v>
      </c>
      <c r="G1006" s="19" t="str">
        <f>CONCATENATE(U1006,"-",V1006)</f>
        <v>INC08-TE12</v>
      </c>
      <c r="H1006" s="19" t="str">
        <f t="shared" ca="1" si="31"/>
        <v>URGENTE</v>
      </c>
      <c r="I1006" s="46">
        <f ca="1">Z1006-$B$1</f>
        <v>0</v>
      </c>
      <c r="J1006" s="46">
        <f>VLOOKUP(G1006,'D. Produção'!A:B,2,)</f>
        <v>2</v>
      </c>
      <c r="K1006" s="87">
        <v>336015</v>
      </c>
      <c r="L1006" s="88" t="s">
        <v>201</v>
      </c>
      <c r="M1006" s="87">
        <v>7</v>
      </c>
      <c r="N1006" s="87">
        <v>5456919</v>
      </c>
      <c r="O1006" s="88" t="s">
        <v>35</v>
      </c>
      <c r="P1006" s="88" t="s">
        <v>452</v>
      </c>
      <c r="Q1006" s="88" t="s">
        <v>142</v>
      </c>
      <c r="R1006" s="89">
        <v>0.3972</v>
      </c>
      <c r="S1006" s="89">
        <v>7.9450000000000003</v>
      </c>
      <c r="T1006" s="87">
        <v>1</v>
      </c>
      <c r="U1006" s="88" t="s">
        <v>63</v>
      </c>
      <c r="V1006" s="88" t="s">
        <v>120</v>
      </c>
      <c r="W1006" s="90">
        <v>350</v>
      </c>
      <c r="X1006" s="90">
        <v>1135</v>
      </c>
      <c r="Y1006" s="91">
        <v>46154.660982256944</v>
      </c>
      <c r="Z1006" s="92">
        <v>46157</v>
      </c>
      <c r="AA1006" s="93"/>
      <c r="AB1006" s="93"/>
      <c r="AC1006" s="93"/>
      <c r="AD1006" s="93"/>
      <c r="AE1006" s="93"/>
      <c r="AF1006" s="93"/>
      <c r="AG1006" s="93"/>
      <c r="AH1006" s="93"/>
      <c r="AI1006" s="94" t="s">
        <v>40</v>
      </c>
      <c r="AJ1006" s="94" t="s">
        <v>40</v>
      </c>
      <c r="AK1006" s="94" t="s">
        <v>40</v>
      </c>
      <c r="AL1006" s="93"/>
      <c r="AM1006" s="93"/>
      <c r="AN1006" s="94" t="s">
        <v>40</v>
      </c>
      <c r="AO1006" s="94" t="s">
        <v>40</v>
      </c>
      <c r="AP1006" s="94" t="s">
        <v>40</v>
      </c>
      <c r="AQ1006" s="94" t="s">
        <v>40</v>
      </c>
      <c r="AR1006" s="93"/>
    </row>
    <row r="1007" spans="1:44" ht="31.5">
      <c r="A1007" t="str">
        <f>VLOOKUP(Q1007,'Rotas x Madrugada'!A:C,2,0)</f>
        <v>NA</v>
      </c>
      <c r="B1007" t="str">
        <f>VLOOKUP(Q1007,'Rotas x Madrugada'!A:C,3,0)</f>
        <v>Não</v>
      </c>
      <c r="D1007" s="19">
        <f t="shared" si="30"/>
        <v>46159</v>
      </c>
      <c r="E1007" s="19">
        <f>IF(A1007="RETIRA",Z1007,VLOOKUP(Q1007,'Rotas x Madrugada'!A:D,4,0))</f>
        <v>46146</v>
      </c>
      <c r="F1007" s="19">
        <f>IF(A1007="RETIRA",Z1007,Z1007+2)</f>
        <v>46159</v>
      </c>
      <c r="G1007" s="19" t="str">
        <f>CONCATENATE(U1007,"-",V1007)</f>
        <v>INC08-TE12</v>
      </c>
      <c r="H1007" s="19" t="str">
        <f t="shared" ca="1" si="31"/>
        <v>URGENTE</v>
      </c>
      <c r="I1007" s="46">
        <f ca="1">Z1007-$B$1</f>
        <v>0</v>
      </c>
      <c r="J1007" s="46">
        <f>VLOOKUP(G1007,'D. Produção'!A:B,2,)</f>
        <v>2</v>
      </c>
      <c r="K1007" s="95">
        <v>336015</v>
      </c>
      <c r="L1007" s="96" t="s">
        <v>202</v>
      </c>
      <c r="M1007" s="95">
        <v>8</v>
      </c>
      <c r="N1007" s="95">
        <v>5456920</v>
      </c>
      <c r="O1007" s="96" t="s">
        <v>35</v>
      </c>
      <c r="P1007" s="96" t="s">
        <v>452</v>
      </c>
      <c r="Q1007" s="96" t="s">
        <v>142</v>
      </c>
      <c r="R1007" s="97">
        <v>0.3972</v>
      </c>
      <c r="S1007" s="97">
        <v>7.9450000000000003</v>
      </c>
      <c r="T1007" s="95">
        <v>1</v>
      </c>
      <c r="U1007" s="96" t="s">
        <v>63</v>
      </c>
      <c r="V1007" s="96" t="s">
        <v>120</v>
      </c>
      <c r="W1007" s="98">
        <v>350</v>
      </c>
      <c r="X1007" s="98">
        <v>1135</v>
      </c>
      <c r="Y1007" s="99">
        <v>46154.660982256944</v>
      </c>
      <c r="Z1007" s="100">
        <v>46157</v>
      </c>
      <c r="AA1007" s="101"/>
      <c r="AB1007" s="101"/>
      <c r="AC1007" s="101"/>
      <c r="AD1007" s="101"/>
      <c r="AE1007" s="101"/>
      <c r="AF1007" s="101"/>
      <c r="AG1007" s="101"/>
      <c r="AH1007" s="101"/>
      <c r="AI1007" s="102" t="s">
        <v>40</v>
      </c>
      <c r="AJ1007" s="102" t="s">
        <v>40</v>
      </c>
      <c r="AK1007" s="102" t="s">
        <v>40</v>
      </c>
      <c r="AL1007" s="101"/>
      <c r="AM1007" s="101"/>
      <c r="AN1007" s="102" t="s">
        <v>40</v>
      </c>
      <c r="AO1007" s="102" t="s">
        <v>40</v>
      </c>
      <c r="AP1007" s="102" t="s">
        <v>40</v>
      </c>
      <c r="AQ1007" s="102" t="s">
        <v>40</v>
      </c>
      <c r="AR1007" s="101"/>
    </row>
    <row r="1008" spans="1:44" ht="31.5">
      <c r="A1008" t="str">
        <f>VLOOKUP(Q1008,'Rotas x Madrugada'!A:C,2,0)</f>
        <v>NA</v>
      </c>
      <c r="B1008" t="str">
        <f>VLOOKUP(Q1008,'Rotas x Madrugada'!A:C,3,0)</f>
        <v>Não</v>
      </c>
      <c r="D1008" s="19">
        <f t="shared" si="30"/>
        <v>46159</v>
      </c>
      <c r="E1008" s="19">
        <f>IF(A1008="RETIRA",Z1008,VLOOKUP(Q1008,'Rotas x Madrugada'!A:D,4,0))</f>
        <v>46146</v>
      </c>
      <c r="F1008" s="19">
        <f>IF(A1008="RETIRA",Z1008,Z1008+2)</f>
        <v>46159</v>
      </c>
      <c r="G1008" s="19" t="str">
        <f>CONCATENATE(U1008,"-",V1008)</f>
        <v>INC08-TF</v>
      </c>
      <c r="H1008" s="19" t="str">
        <f t="shared" ca="1" si="31"/>
        <v>URGENTE</v>
      </c>
      <c r="I1008" s="46">
        <f ca="1">Z1008-$B$1</f>
        <v>0</v>
      </c>
      <c r="J1008" s="46">
        <f>VLOOKUP(G1008,'D. Produção'!A:B,2,)</f>
        <v>2</v>
      </c>
      <c r="K1008" s="87">
        <v>336017</v>
      </c>
      <c r="L1008" s="88" t="s">
        <v>78</v>
      </c>
      <c r="M1008" s="87">
        <v>1</v>
      </c>
      <c r="N1008" s="87">
        <v>5457021</v>
      </c>
      <c r="O1008" s="88" t="s">
        <v>35</v>
      </c>
      <c r="P1008" s="88" t="s">
        <v>452</v>
      </c>
      <c r="Q1008" s="88" t="s">
        <v>142</v>
      </c>
      <c r="R1008" s="89">
        <v>0.65449999999999997</v>
      </c>
      <c r="S1008" s="89">
        <v>13.09</v>
      </c>
      <c r="T1008" s="87">
        <v>1</v>
      </c>
      <c r="U1008" s="88" t="s">
        <v>63</v>
      </c>
      <c r="V1008" s="88" t="s">
        <v>96</v>
      </c>
      <c r="W1008" s="90">
        <v>700</v>
      </c>
      <c r="X1008" s="90">
        <v>935</v>
      </c>
      <c r="Y1008" s="91">
        <v>46154.661200925926</v>
      </c>
      <c r="Z1008" s="92">
        <v>46157</v>
      </c>
      <c r="AA1008" s="93"/>
      <c r="AB1008" s="93"/>
      <c r="AC1008" s="93"/>
      <c r="AD1008" s="93"/>
      <c r="AE1008" s="94" t="s">
        <v>40</v>
      </c>
      <c r="AF1008" s="94" t="s">
        <v>40</v>
      </c>
      <c r="AG1008" s="94" t="s">
        <v>40</v>
      </c>
      <c r="AH1008" s="94" t="s">
        <v>40</v>
      </c>
      <c r="AI1008" s="94" t="s">
        <v>40</v>
      </c>
      <c r="AJ1008" s="94" t="s">
        <v>40</v>
      </c>
      <c r="AK1008" s="94" t="s">
        <v>40</v>
      </c>
      <c r="AL1008" s="93"/>
      <c r="AM1008" s="93"/>
      <c r="AN1008" s="94" t="s">
        <v>40</v>
      </c>
      <c r="AO1008" s="94" t="s">
        <v>40</v>
      </c>
      <c r="AP1008" s="94" t="s">
        <v>40</v>
      </c>
      <c r="AQ1008" s="94" t="s">
        <v>40</v>
      </c>
      <c r="AR1008" s="93"/>
    </row>
    <row r="1009" spans="1:44" ht="31.5">
      <c r="A1009" t="str">
        <f>VLOOKUP(Q1009,'Rotas x Madrugada'!A:C,2,0)</f>
        <v>NA</v>
      </c>
      <c r="B1009" t="str">
        <f>VLOOKUP(Q1009,'Rotas x Madrugada'!A:C,3,0)</f>
        <v>Não</v>
      </c>
      <c r="D1009" s="19">
        <f t="shared" si="30"/>
        <v>46159</v>
      </c>
      <c r="E1009" s="19">
        <f>IF(A1009="RETIRA",Z1009,VLOOKUP(Q1009,'Rotas x Madrugada'!A:D,4,0))</f>
        <v>46146</v>
      </c>
      <c r="F1009" s="19">
        <f>IF(A1009="RETIRA",Z1009,Z1009+2)</f>
        <v>46159</v>
      </c>
      <c r="G1009" s="19" t="str">
        <f>CONCATENATE(U1009,"-",V1009)</f>
        <v>INC08-TE12</v>
      </c>
      <c r="H1009" s="19" t="str">
        <f t="shared" ca="1" si="31"/>
        <v>URGENTE</v>
      </c>
      <c r="I1009" s="46">
        <f ca="1">Z1009-$B$1</f>
        <v>0</v>
      </c>
      <c r="J1009" s="46">
        <f>VLOOKUP(G1009,'D. Produção'!A:B,2,)</f>
        <v>2</v>
      </c>
      <c r="K1009" s="95">
        <v>336017</v>
      </c>
      <c r="L1009" s="96" t="s">
        <v>80</v>
      </c>
      <c r="M1009" s="95">
        <v>2</v>
      </c>
      <c r="N1009" s="95">
        <v>5457022</v>
      </c>
      <c r="O1009" s="96" t="s">
        <v>35</v>
      </c>
      <c r="P1009" s="96" t="s">
        <v>452</v>
      </c>
      <c r="Q1009" s="96" t="s">
        <v>142</v>
      </c>
      <c r="R1009" s="97">
        <v>0.73129999999999995</v>
      </c>
      <c r="S1009" s="97">
        <v>14.625</v>
      </c>
      <c r="T1009" s="95">
        <v>1</v>
      </c>
      <c r="U1009" s="96" t="s">
        <v>63</v>
      </c>
      <c r="V1009" s="96" t="s">
        <v>120</v>
      </c>
      <c r="W1009" s="98">
        <v>750</v>
      </c>
      <c r="X1009" s="98">
        <v>975</v>
      </c>
      <c r="Y1009" s="99">
        <v>46154.661200925926</v>
      </c>
      <c r="Z1009" s="100">
        <v>46157</v>
      </c>
      <c r="AA1009" s="101"/>
      <c r="AB1009" s="101"/>
      <c r="AC1009" s="101"/>
      <c r="AD1009" s="101"/>
      <c r="AE1009" s="101"/>
      <c r="AF1009" s="101"/>
      <c r="AG1009" s="101"/>
      <c r="AH1009" s="101"/>
      <c r="AI1009" s="102" t="s">
        <v>40</v>
      </c>
      <c r="AJ1009" s="102" t="s">
        <v>40</v>
      </c>
      <c r="AK1009" s="102" t="s">
        <v>40</v>
      </c>
      <c r="AL1009" s="101"/>
      <c r="AM1009" s="101"/>
      <c r="AN1009" s="102" t="s">
        <v>40</v>
      </c>
      <c r="AO1009" s="102" t="s">
        <v>40</v>
      </c>
      <c r="AP1009" s="102" t="s">
        <v>40</v>
      </c>
      <c r="AQ1009" s="102" t="s">
        <v>40</v>
      </c>
      <c r="AR1009" s="101"/>
    </row>
    <row r="1010" spans="1:44" ht="31.5">
      <c r="A1010" t="str">
        <f>VLOOKUP(Q1010,'Rotas x Madrugada'!A:C,2,0)</f>
        <v>NA</v>
      </c>
      <c r="B1010" t="str">
        <f>VLOOKUP(Q1010,'Rotas x Madrugada'!A:C,3,0)</f>
        <v>Não</v>
      </c>
      <c r="D1010" s="19">
        <f t="shared" si="30"/>
        <v>46159</v>
      </c>
      <c r="E1010" s="19">
        <f>IF(A1010="RETIRA",Z1010,VLOOKUP(Q1010,'Rotas x Madrugada'!A:D,4,0))</f>
        <v>46146</v>
      </c>
      <c r="F1010" s="19">
        <f>IF(A1010="RETIRA",Z1010,Z1010+2)</f>
        <v>46159</v>
      </c>
      <c r="G1010" s="19" t="str">
        <f>CONCATENATE(U1010,"-",V1010)</f>
        <v>INC08-TF</v>
      </c>
      <c r="H1010" s="19" t="str">
        <f t="shared" ca="1" si="31"/>
        <v>URGENTE</v>
      </c>
      <c r="I1010" s="46">
        <f ca="1">Z1010-$B$1</f>
        <v>0</v>
      </c>
      <c r="J1010" s="46">
        <f>VLOOKUP(G1010,'D. Produção'!A:B,2,)</f>
        <v>2</v>
      </c>
      <c r="K1010" s="87">
        <v>336018</v>
      </c>
      <c r="L1010" s="88" t="s">
        <v>61</v>
      </c>
      <c r="M1010" s="87">
        <v>1</v>
      </c>
      <c r="N1010" s="87">
        <v>5457023</v>
      </c>
      <c r="O1010" s="88" t="s">
        <v>35</v>
      </c>
      <c r="P1010" s="88" t="s">
        <v>210</v>
      </c>
      <c r="Q1010" s="88" t="s">
        <v>142</v>
      </c>
      <c r="R1010" s="89">
        <v>0.64580000000000004</v>
      </c>
      <c r="S1010" s="89">
        <v>12.916499999999999</v>
      </c>
      <c r="T1010" s="87">
        <v>1</v>
      </c>
      <c r="U1010" s="88" t="s">
        <v>63</v>
      </c>
      <c r="V1010" s="88" t="s">
        <v>96</v>
      </c>
      <c r="W1010" s="90">
        <v>545</v>
      </c>
      <c r="X1010" s="90">
        <v>1185</v>
      </c>
      <c r="Y1010" s="91">
        <v>46154.661309872688</v>
      </c>
      <c r="Z1010" s="92">
        <v>46157</v>
      </c>
      <c r="AA1010" s="93"/>
      <c r="AB1010" s="93"/>
      <c r="AC1010" s="93"/>
      <c r="AD1010" s="93"/>
      <c r="AE1010" s="94" t="s">
        <v>40</v>
      </c>
      <c r="AF1010" s="94" t="s">
        <v>40</v>
      </c>
      <c r="AG1010" s="94" t="s">
        <v>40</v>
      </c>
      <c r="AH1010" s="94" t="s">
        <v>40</v>
      </c>
      <c r="AI1010" s="94" t="s">
        <v>40</v>
      </c>
      <c r="AJ1010" s="94" t="s">
        <v>40</v>
      </c>
      <c r="AK1010" s="94" t="s">
        <v>40</v>
      </c>
      <c r="AL1010" s="93"/>
      <c r="AM1010" s="93"/>
      <c r="AN1010" s="94" t="s">
        <v>40</v>
      </c>
      <c r="AO1010" s="94" t="s">
        <v>40</v>
      </c>
      <c r="AP1010" s="94" t="s">
        <v>40</v>
      </c>
      <c r="AQ1010" s="94" t="s">
        <v>40</v>
      </c>
      <c r="AR1010" s="93"/>
    </row>
    <row r="1011" spans="1:44" ht="31.5">
      <c r="A1011" t="str">
        <f>VLOOKUP(Q1011,'Rotas x Madrugada'!A:C,2,0)</f>
        <v>NA</v>
      </c>
      <c r="B1011" t="str">
        <f>VLOOKUP(Q1011,'Rotas x Madrugada'!A:C,3,0)</f>
        <v>Não</v>
      </c>
      <c r="D1011" s="19">
        <f t="shared" si="30"/>
        <v>46159</v>
      </c>
      <c r="E1011" s="19">
        <f>IF(A1011="RETIRA",Z1011,VLOOKUP(Q1011,'Rotas x Madrugada'!A:D,4,0))</f>
        <v>46146</v>
      </c>
      <c r="F1011" s="19">
        <f>IF(A1011="RETIRA",Z1011,Z1011+2)</f>
        <v>46159</v>
      </c>
      <c r="G1011" s="19" t="str">
        <f>CONCATENATE(U1011,"-",V1011)</f>
        <v>INC08-TF</v>
      </c>
      <c r="H1011" s="19" t="str">
        <f t="shared" ca="1" si="31"/>
        <v>URGENTE</v>
      </c>
      <c r="I1011" s="46">
        <f ca="1">Z1011-$B$1</f>
        <v>0</v>
      </c>
      <c r="J1011" s="46">
        <f>VLOOKUP(G1011,'D. Produção'!A:B,2,)</f>
        <v>2</v>
      </c>
      <c r="K1011" s="95">
        <v>336018</v>
      </c>
      <c r="L1011" s="96" t="s">
        <v>121</v>
      </c>
      <c r="M1011" s="95">
        <v>2</v>
      </c>
      <c r="N1011" s="95">
        <v>5457024</v>
      </c>
      <c r="O1011" s="96" t="s">
        <v>35</v>
      </c>
      <c r="P1011" s="96" t="s">
        <v>210</v>
      </c>
      <c r="Q1011" s="96" t="s">
        <v>142</v>
      </c>
      <c r="R1011" s="97">
        <v>0.64580000000000004</v>
      </c>
      <c r="S1011" s="97">
        <v>12.916499999999999</v>
      </c>
      <c r="T1011" s="95">
        <v>1</v>
      </c>
      <c r="U1011" s="96" t="s">
        <v>63</v>
      </c>
      <c r="V1011" s="96" t="s">
        <v>96</v>
      </c>
      <c r="W1011" s="98">
        <v>545</v>
      </c>
      <c r="X1011" s="98">
        <v>1185</v>
      </c>
      <c r="Y1011" s="99">
        <v>46154.661309872688</v>
      </c>
      <c r="Z1011" s="100">
        <v>46157</v>
      </c>
      <c r="AA1011" s="101"/>
      <c r="AB1011" s="101"/>
      <c r="AC1011" s="101"/>
      <c r="AD1011" s="101"/>
      <c r="AE1011" s="102" t="s">
        <v>40</v>
      </c>
      <c r="AF1011" s="102" t="s">
        <v>40</v>
      </c>
      <c r="AG1011" s="102" t="s">
        <v>40</v>
      </c>
      <c r="AH1011" s="102" t="s">
        <v>40</v>
      </c>
      <c r="AI1011" s="102" t="s">
        <v>40</v>
      </c>
      <c r="AJ1011" s="102" t="s">
        <v>40</v>
      </c>
      <c r="AK1011" s="102" t="s">
        <v>40</v>
      </c>
      <c r="AL1011" s="101"/>
      <c r="AM1011" s="101"/>
      <c r="AN1011" s="102" t="s">
        <v>40</v>
      </c>
      <c r="AO1011" s="102" t="s">
        <v>40</v>
      </c>
      <c r="AP1011" s="102" t="s">
        <v>40</v>
      </c>
      <c r="AQ1011" s="102" t="s">
        <v>40</v>
      </c>
      <c r="AR1011" s="101"/>
    </row>
    <row r="1012" spans="1:44" ht="31.5">
      <c r="A1012" t="str">
        <f>VLOOKUP(Q1012,'Rotas x Madrugada'!A:C,2,0)</f>
        <v>NA</v>
      </c>
      <c r="B1012" t="str">
        <f>VLOOKUP(Q1012,'Rotas x Madrugada'!A:C,3,0)</f>
        <v>Não</v>
      </c>
      <c r="D1012" s="19">
        <f t="shared" si="30"/>
        <v>46159</v>
      </c>
      <c r="E1012" s="19">
        <f>IF(A1012="RETIRA",Z1012,VLOOKUP(Q1012,'Rotas x Madrugada'!A:D,4,0))</f>
        <v>46146</v>
      </c>
      <c r="F1012" s="19">
        <f>IF(A1012="RETIRA",Z1012,Z1012+2)</f>
        <v>46159</v>
      </c>
      <c r="G1012" s="19" t="str">
        <f>CONCATENATE(U1012,"-",V1012)</f>
        <v>INC08-TF</v>
      </c>
      <c r="H1012" s="19" t="str">
        <f t="shared" ca="1" si="31"/>
        <v>URGENTE</v>
      </c>
      <c r="I1012" s="46">
        <f ca="1">Z1012-$B$1</f>
        <v>0</v>
      </c>
      <c r="J1012" s="46">
        <f>VLOOKUP(G1012,'D. Produção'!A:B,2,)</f>
        <v>2</v>
      </c>
      <c r="K1012" s="87">
        <v>336018</v>
      </c>
      <c r="L1012" s="88" t="s">
        <v>143</v>
      </c>
      <c r="M1012" s="87">
        <v>3</v>
      </c>
      <c r="N1012" s="87">
        <v>5457025</v>
      </c>
      <c r="O1012" s="88" t="s">
        <v>35</v>
      </c>
      <c r="P1012" s="88" t="s">
        <v>210</v>
      </c>
      <c r="Q1012" s="88" t="s">
        <v>142</v>
      </c>
      <c r="R1012" s="89">
        <v>0.64580000000000004</v>
      </c>
      <c r="S1012" s="89">
        <v>12.916499999999999</v>
      </c>
      <c r="T1012" s="87">
        <v>1</v>
      </c>
      <c r="U1012" s="88" t="s">
        <v>63</v>
      </c>
      <c r="V1012" s="88" t="s">
        <v>96</v>
      </c>
      <c r="W1012" s="90">
        <v>545</v>
      </c>
      <c r="X1012" s="90">
        <v>1185</v>
      </c>
      <c r="Y1012" s="91">
        <v>46154.661309872688</v>
      </c>
      <c r="Z1012" s="92">
        <v>46157</v>
      </c>
      <c r="AA1012" s="93"/>
      <c r="AB1012" s="93"/>
      <c r="AC1012" s="93"/>
      <c r="AD1012" s="93"/>
      <c r="AE1012" s="94" t="s">
        <v>40</v>
      </c>
      <c r="AF1012" s="94" t="s">
        <v>40</v>
      </c>
      <c r="AG1012" s="94" t="s">
        <v>40</v>
      </c>
      <c r="AH1012" s="94" t="s">
        <v>40</v>
      </c>
      <c r="AI1012" s="94" t="s">
        <v>40</v>
      </c>
      <c r="AJ1012" s="94" t="s">
        <v>40</v>
      </c>
      <c r="AK1012" s="94" t="s">
        <v>40</v>
      </c>
      <c r="AL1012" s="93"/>
      <c r="AM1012" s="93"/>
      <c r="AN1012" s="94" t="s">
        <v>40</v>
      </c>
      <c r="AO1012" s="94" t="s">
        <v>40</v>
      </c>
      <c r="AP1012" s="94" t="s">
        <v>40</v>
      </c>
      <c r="AQ1012" s="94" t="s">
        <v>40</v>
      </c>
      <c r="AR1012" s="93"/>
    </row>
    <row r="1013" spans="1:44" ht="31.5">
      <c r="A1013" t="str">
        <f>VLOOKUP(Q1013,'Rotas x Madrugada'!A:C,2,0)</f>
        <v>NA</v>
      </c>
      <c r="B1013" t="str">
        <f>VLOOKUP(Q1013,'Rotas x Madrugada'!A:C,3,0)</f>
        <v>Não</v>
      </c>
      <c r="D1013" s="19">
        <f t="shared" si="30"/>
        <v>46159</v>
      </c>
      <c r="E1013" s="19">
        <f>IF(A1013="RETIRA",Z1013,VLOOKUP(Q1013,'Rotas x Madrugada'!A:D,4,0))</f>
        <v>46146</v>
      </c>
      <c r="F1013" s="19">
        <f>IF(A1013="RETIRA",Z1013,Z1013+2)</f>
        <v>46159</v>
      </c>
      <c r="G1013" s="19" t="str">
        <f>CONCATENATE(U1013,"-",V1013)</f>
        <v>INC08-TF</v>
      </c>
      <c r="H1013" s="19" t="str">
        <f t="shared" ca="1" si="31"/>
        <v>URGENTE</v>
      </c>
      <c r="I1013" s="46">
        <f ca="1">Z1013-$B$1</f>
        <v>0</v>
      </c>
      <c r="J1013" s="46">
        <f>VLOOKUP(G1013,'D. Produção'!A:B,2,)</f>
        <v>2</v>
      </c>
      <c r="K1013" s="95">
        <v>336018</v>
      </c>
      <c r="L1013" s="96" t="s">
        <v>132</v>
      </c>
      <c r="M1013" s="95">
        <v>4</v>
      </c>
      <c r="N1013" s="95">
        <v>5457026</v>
      </c>
      <c r="O1013" s="96" t="s">
        <v>35</v>
      </c>
      <c r="P1013" s="96" t="s">
        <v>210</v>
      </c>
      <c r="Q1013" s="96" t="s">
        <v>142</v>
      </c>
      <c r="R1013" s="97">
        <v>0.64580000000000004</v>
      </c>
      <c r="S1013" s="97">
        <v>12.916499999999999</v>
      </c>
      <c r="T1013" s="95">
        <v>1</v>
      </c>
      <c r="U1013" s="96" t="s">
        <v>63</v>
      </c>
      <c r="V1013" s="96" t="s">
        <v>96</v>
      </c>
      <c r="W1013" s="98">
        <v>545</v>
      </c>
      <c r="X1013" s="98">
        <v>1185</v>
      </c>
      <c r="Y1013" s="99">
        <v>46154.661309872688</v>
      </c>
      <c r="Z1013" s="100">
        <v>46157</v>
      </c>
      <c r="AA1013" s="101"/>
      <c r="AB1013" s="101"/>
      <c r="AC1013" s="101"/>
      <c r="AD1013" s="101"/>
      <c r="AE1013" s="102" t="s">
        <v>40</v>
      </c>
      <c r="AF1013" s="102" t="s">
        <v>40</v>
      </c>
      <c r="AG1013" s="102" t="s">
        <v>40</v>
      </c>
      <c r="AH1013" s="102" t="s">
        <v>40</v>
      </c>
      <c r="AI1013" s="102" t="s">
        <v>40</v>
      </c>
      <c r="AJ1013" s="102" t="s">
        <v>40</v>
      </c>
      <c r="AK1013" s="102" t="s">
        <v>40</v>
      </c>
      <c r="AL1013" s="101"/>
      <c r="AM1013" s="101"/>
      <c r="AN1013" s="102" t="s">
        <v>40</v>
      </c>
      <c r="AO1013" s="102" t="s">
        <v>40</v>
      </c>
      <c r="AP1013" s="102" t="s">
        <v>40</v>
      </c>
      <c r="AQ1013" s="102" t="s">
        <v>40</v>
      </c>
      <c r="AR1013" s="101"/>
    </row>
    <row r="1014" spans="1:44" ht="21">
      <c r="A1014" t="str">
        <f>VLOOKUP(Q1014,'Rotas x Madrugada'!A:C,2,0)</f>
        <v>Retira</v>
      </c>
      <c r="B1014" t="str">
        <f>VLOOKUP(Q1014,'Rotas x Madrugada'!A:C,3,0)</f>
        <v>Não</v>
      </c>
      <c r="D1014" s="19">
        <f t="shared" si="30"/>
        <v>46157</v>
      </c>
      <c r="E1014" s="19">
        <f>IF(A1014="RETIRA",Z1014,VLOOKUP(Q1014,'Rotas x Madrugada'!A:D,4,0))</f>
        <v>46157</v>
      </c>
      <c r="F1014" s="19">
        <f>IF(A1014="RETIRA",Z1014,Z1014+2)</f>
        <v>46157</v>
      </c>
      <c r="G1014" s="19" t="str">
        <f>CONCATENATE(U1014,"-",V1014)</f>
        <v>FUM08-TF</v>
      </c>
      <c r="H1014" s="19" t="str">
        <f t="shared" ca="1" si="31"/>
        <v>URGENTE</v>
      </c>
      <c r="I1014" s="46">
        <f ca="1">Z1014-$B$1</f>
        <v>0</v>
      </c>
      <c r="J1014" s="46">
        <f>VLOOKUP(G1014,'D. Produção'!A:B,2,)</f>
        <v>2</v>
      </c>
      <c r="K1014" s="87">
        <v>336067</v>
      </c>
      <c r="L1014" s="88" t="s">
        <v>78</v>
      </c>
      <c r="M1014" s="87">
        <v>1</v>
      </c>
      <c r="N1014" s="87">
        <v>5457257</v>
      </c>
      <c r="O1014" s="88" t="s">
        <v>35</v>
      </c>
      <c r="P1014" s="88" t="s">
        <v>569</v>
      </c>
      <c r="Q1014" s="88" t="s">
        <v>62</v>
      </c>
      <c r="R1014" s="89">
        <v>1.0952</v>
      </c>
      <c r="S1014" s="89">
        <v>21.904</v>
      </c>
      <c r="T1014" s="87">
        <v>1</v>
      </c>
      <c r="U1014" s="88" t="s">
        <v>254</v>
      </c>
      <c r="V1014" s="88" t="s">
        <v>96</v>
      </c>
      <c r="W1014" s="90">
        <v>740</v>
      </c>
      <c r="X1014" s="90">
        <v>1480</v>
      </c>
      <c r="Y1014" s="91">
        <v>46154.692670138887</v>
      </c>
      <c r="Z1014" s="92">
        <v>46157</v>
      </c>
      <c r="AA1014" s="93"/>
      <c r="AB1014" s="93"/>
      <c r="AC1014" s="93"/>
      <c r="AD1014" s="93"/>
      <c r="AE1014" s="94" t="s">
        <v>40</v>
      </c>
      <c r="AF1014" s="94" t="s">
        <v>40</v>
      </c>
      <c r="AG1014" s="94" t="s">
        <v>40</v>
      </c>
      <c r="AH1014" s="94" t="s">
        <v>40</v>
      </c>
      <c r="AI1014" s="94" t="s">
        <v>40</v>
      </c>
      <c r="AJ1014" s="94" t="s">
        <v>40</v>
      </c>
      <c r="AK1014" s="94" t="s">
        <v>40</v>
      </c>
      <c r="AL1014" s="93"/>
      <c r="AM1014" s="93"/>
      <c r="AN1014" s="94" t="s">
        <v>40</v>
      </c>
      <c r="AO1014" s="94" t="s">
        <v>40</v>
      </c>
      <c r="AP1014" s="94" t="s">
        <v>40</v>
      </c>
      <c r="AQ1014" s="94" t="s">
        <v>40</v>
      </c>
      <c r="AR1014" s="93"/>
    </row>
    <row r="1015" spans="1:44" ht="21">
      <c r="A1015" t="str">
        <f>VLOOKUP(Q1015,'Rotas x Madrugada'!A:C,2,0)</f>
        <v>Retira</v>
      </c>
      <c r="B1015" t="str">
        <f>VLOOKUP(Q1015,'Rotas x Madrugada'!A:C,3,0)</f>
        <v>Não</v>
      </c>
      <c r="D1015" s="19">
        <f t="shared" si="30"/>
        <v>46157</v>
      </c>
      <c r="E1015" s="19">
        <f>IF(A1015="RETIRA",Z1015,VLOOKUP(Q1015,'Rotas x Madrugada'!A:D,4,0))</f>
        <v>46157</v>
      </c>
      <c r="F1015" s="19">
        <f>IF(A1015="RETIRA",Z1015,Z1015+2)</f>
        <v>46157</v>
      </c>
      <c r="G1015" s="19" t="str">
        <f>CONCATENATE(U1015,"-",V1015)</f>
        <v>FUM08-TF</v>
      </c>
      <c r="H1015" s="19" t="str">
        <f t="shared" ca="1" si="31"/>
        <v>URGENTE</v>
      </c>
      <c r="I1015" s="46">
        <f ca="1">Z1015-$B$1</f>
        <v>0</v>
      </c>
      <c r="J1015" s="46">
        <f>VLOOKUP(G1015,'D. Produção'!A:B,2,)</f>
        <v>2</v>
      </c>
      <c r="K1015" s="95">
        <v>336067</v>
      </c>
      <c r="L1015" s="96" t="s">
        <v>80</v>
      </c>
      <c r="M1015" s="95">
        <v>2</v>
      </c>
      <c r="N1015" s="95">
        <v>5457258</v>
      </c>
      <c r="O1015" s="96" t="s">
        <v>35</v>
      </c>
      <c r="P1015" s="96" t="s">
        <v>569</v>
      </c>
      <c r="Q1015" s="96" t="s">
        <v>62</v>
      </c>
      <c r="R1015" s="97">
        <v>1.0952</v>
      </c>
      <c r="S1015" s="97">
        <v>21.904</v>
      </c>
      <c r="T1015" s="95">
        <v>1</v>
      </c>
      <c r="U1015" s="96" t="s">
        <v>254</v>
      </c>
      <c r="V1015" s="96" t="s">
        <v>96</v>
      </c>
      <c r="W1015" s="98">
        <v>740</v>
      </c>
      <c r="X1015" s="98">
        <v>1480</v>
      </c>
      <c r="Y1015" s="99">
        <v>46154.692670138887</v>
      </c>
      <c r="Z1015" s="100">
        <v>46157</v>
      </c>
      <c r="AA1015" s="101"/>
      <c r="AB1015" s="101"/>
      <c r="AC1015" s="101"/>
      <c r="AD1015" s="101"/>
      <c r="AE1015" s="102" t="s">
        <v>40</v>
      </c>
      <c r="AF1015" s="102" t="s">
        <v>40</v>
      </c>
      <c r="AG1015" s="102" t="s">
        <v>40</v>
      </c>
      <c r="AH1015" s="102" t="s">
        <v>40</v>
      </c>
      <c r="AI1015" s="102" t="s">
        <v>40</v>
      </c>
      <c r="AJ1015" s="102" t="s">
        <v>40</v>
      </c>
      <c r="AK1015" s="102" t="s">
        <v>40</v>
      </c>
      <c r="AL1015" s="101"/>
      <c r="AM1015" s="101"/>
      <c r="AN1015" s="102" t="s">
        <v>40</v>
      </c>
      <c r="AO1015" s="102" t="s">
        <v>40</v>
      </c>
      <c r="AP1015" s="102" t="s">
        <v>40</v>
      </c>
      <c r="AQ1015" s="102" t="s">
        <v>40</v>
      </c>
      <c r="AR1015" s="101"/>
    </row>
    <row r="1016" spans="1:44" ht="21">
      <c r="A1016" t="str">
        <f>VLOOKUP(Q1016,'Rotas x Madrugada'!A:C,2,0)</f>
        <v>Retira</v>
      </c>
      <c r="B1016" t="str">
        <f>VLOOKUP(Q1016,'Rotas x Madrugada'!A:C,3,0)</f>
        <v>Não</v>
      </c>
      <c r="D1016" s="19">
        <f t="shared" si="30"/>
        <v>46157</v>
      </c>
      <c r="E1016" s="19">
        <f>IF(A1016="RETIRA",Z1016,VLOOKUP(Q1016,'Rotas x Madrugada'!A:D,4,0))</f>
        <v>46157</v>
      </c>
      <c r="F1016" s="19">
        <f>IF(A1016="RETIRA",Z1016,Z1016+2)</f>
        <v>46157</v>
      </c>
      <c r="G1016" s="19" t="str">
        <f>CONCATENATE(U1016,"-",V1016)</f>
        <v>FUM08-TF</v>
      </c>
      <c r="H1016" s="19" t="str">
        <f t="shared" ca="1" si="31"/>
        <v>URGENTE</v>
      </c>
      <c r="I1016" s="46">
        <f ca="1">Z1016-$B$1</f>
        <v>0</v>
      </c>
      <c r="J1016" s="46">
        <f>VLOOKUP(G1016,'D. Produção'!A:B,2,)</f>
        <v>2</v>
      </c>
      <c r="K1016" s="87">
        <v>336067</v>
      </c>
      <c r="L1016" s="88" t="s">
        <v>81</v>
      </c>
      <c r="M1016" s="87">
        <v>3</v>
      </c>
      <c r="N1016" s="87">
        <v>5457259</v>
      </c>
      <c r="O1016" s="88" t="s">
        <v>35</v>
      </c>
      <c r="P1016" s="88" t="s">
        <v>569</v>
      </c>
      <c r="Q1016" s="88" t="s">
        <v>62</v>
      </c>
      <c r="R1016" s="89">
        <v>1.0952</v>
      </c>
      <c r="S1016" s="89">
        <v>21.904</v>
      </c>
      <c r="T1016" s="87">
        <v>1</v>
      </c>
      <c r="U1016" s="88" t="s">
        <v>254</v>
      </c>
      <c r="V1016" s="88" t="s">
        <v>96</v>
      </c>
      <c r="W1016" s="90">
        <v>740</v>
      </c>
      <c r="X1016" s="90">
        <v>1480</v>
      </c>
      <c r="Y1016" s="91">
        <v>46154.692670138887</v>
      </c>
      <c r="Z1016" s="92">
        <v>46157</v>
      </c>
      <c r="AA1016" s="93"/>
      <c r="AB1016" s="93"/>
      <c r="AC1016" s="93"/>
      <c r="AD1016" s="93"/>
      <c r="AE1016" s="94" t="s">
        <v>40</v>
      </c>
      <c r="AF1016" s="94" t="s">
        <v>40</v>
      </c>
      <c r="AG1016" s="94" t="s">
        <v>40</v>
      </c>
      <c r="AH1016" s="94" t="s">
        <v>40</v>
      </c>
      <c r="AI1016" s="94" t="s">
        <v>40</v>
      </c>
      <c r="AJ1016" s="94" t="s">
        <v>40</v>
      </c>
      <c r="AK1016" s="94" t="s">
        <v>40</v>
      </c>
      <c r="AL1016" s="93"/>
      <c r="AM1016" s="93"/>
      <c r="AN1016" s="94" t="s">
        <v>40</v>
      </c>
      <c r="AO1016" s="94" t="s">
        <v>40</v>
      </c>
      <c r="AP1016" s="94" t="s">
        <v>40</v>
      </c>
      <c r="AQ1016" s="94" t="s">
        <v>40</v>
      </c>
      <c r="AR1016" s="93"/>
    </row>
    <row r="1017" spans="1:44" ht="21">
      <c r="A1017" t="str">
        <f>VLOOKUP(Q1017,'Rotas x Madrugada'!A:C,2,0)</f>
        <v>Retira</v>
      </c>
      <c r="B1017" t="str">
        <f>VLOOKUP(Q1017,'Rotas x Madrugada'!A:C,3,0)</f>
        <v>Não</v>
      </c>
      <c r="D1017" s="19">
        <f t="shared" si="30"/>
        <v>46157</v>
      </c>
      <c r="E1017" s="19">
        <f>IF(A1017="RETIRA",Z1017,VLOOKUP(Q1017,'Rotas x Madrugada'!A:D,4,0))</f>
        <v>46157</v>
      </c>
      <c r="F1017" s="19">
        <f>IF(A1017="RETIRA",Z1017,Z1017+2)</f>
        <v>46157</v>
      </c>
      <c r="G1017" s="19" t="str">
        <f>CONCATENATE(U1017,"-",V1017)</f>
        <v>FUM08-TF</v>
      </c>
      <c r="H1017" s="19" t="str">
        <f t="shared" ca="1" si="31"/>
        <v>URGENTE</v>
      </c>
      <c r="I1017" s="46">
        <f ca="1">Z1017-$B$1</f>
        <v>0</v>
      </c>
      <c r="J1017" s="46">
        <f>VLOOKUP(G1017,'D. Produção'!A:B,2,)</f>
        <v>2</v>
      </c>
      <c r="K1017" s="95">
        <v>336067</v>
      </c>
      <c r="L1017" s="96" t="s">
        <v>82</v>
      </c>
      <c r="M1017" s="95">
        <v>4</v>
      </c>
      <c r="N1017" s="95">
        <v>5457260</v>
      </c>
      <c r="O1017" s="96" t="s">
        <v>35</v>
      </c>
      <c r="P1017" s="96" t="s">
        <v>569</v>
      </c>
      <c r="Q1017" s="96" t="s">
        <v>62</v>
      </c>
      <c r="R1017" s="97">
        <v>1.0952</v>
      </c>
      <c r="S1017" s="97">
        <v>21.904</v>
      </c>
      <c r="T1017" s="95">
        <v>1</v>
      </c>
      <c r="U1017" s="96" t="s">
        <v>254</v>
      </c>
      <c r="V1017" s="96" t="s">
        <v>96</v>
      </c>
      <c r="W1017" s="98">
        <v>740</v>
      </c>
      <c r="X1017" s="98">
        <v>1480</v>
      </c>
      <c r="Y1017" s="99">
        <v>46154.692670138887</v>
      </c>
      <c r="Z1017" s="100">
        <v>46157</v>
      </c>
      <c r="AA1017" s="101"/>
      <c r="AB1017" s="101"/>
      <c r="AC1017" s="101"/>
      <c r="AD1017" s="101"/>
      <c r="AE1017" s="102" t="s">
        <v>40</v>
      </c>
      <c r="AF1017" s="102" t="s">
        <v>40</v>
      </c>
      <c r="AG1017" s="102" t="s">
        <v>40</v>
      </c>
      <c r="AH1017" s="102" t="s">
        <v>40</v>
      </c>
      <c r="AI1017" s="102" t="s">
        <v>40</v>
      </c>
      <c r="AJ1017" s="102" t="s">
        <v>40</v>
      </c>
      <c r="AK1017" s="102" t="s">
        <v>40</v>
      </c>
      <c r="AL1017" s="101"/>
      <c r="AM1017" s="101"/>
      <c r="AN1017" s="102" t="s">
        <v>40</v>
      </c>
      <c r="AO1017" s="102" t="s">
        <v>40</v>
      </c>
      <c r="AP1017" s="102" t="s">
        <v>40</v>
      </c>
      <c r="AQ1017" s="102" t="s">
        <v>40</v>
      </c>
      <c r="AR1017" s="101"/>
    </row>
    <row r="1018" spans="1:44" ht="21">
      <c r="A1018" t="str">
        <f>VLOOKUP(Q1018,'Rotas x Madrugada'!A:C,2,0)</f>
        <v>Retira</v>
      </c>
      <c r="B1018" t="str">
        <f>VLOOKUP(Q1018,'Rotas x Madrugada'!A:C,3,0)</f>
        <v>Não</v>
      </c>
      <c r="D1018" s="19">
        <f t="shared" si="30"/>
        <v>46157</v>
      </c>
      <c r="E1018" s="19">
        <f>IF(A1018="RETIRA",Z1018,VLOOKUP(Q1018,'Rotas x Madrugada'!A:D,4,0))</f>
        <v>46157</v>
      </c>
      <c r="F1018" s="19">
        <f>IF(A1018="RETIRA",Z1018,Z1018+2)</f>
        <v>46157</v>
      </c>
      <c r="G1018" s="19" t="str">
        <f>CONCATENATE(U1018,"-",V1018)</f>
        <v>FUM08-TE12</v>
      </c>
      <c r="H1018" s="19" t="str">
        <f t="shared" ca="1" si="31"/>
        <v>URGENTE</v>
      </c>
      <c r="I1018" s="46">
        <f ca="1">Z1018-$B$1</f>
        <v>0</v>
      </c>
      <c r="J1018" s="46">
        <f>VLOOKUP(G1018,'D. Produção'!A:B,2,)</f>
        <v>2</v>
      </c>
      <c r="K1018" s="87">
        <v>336067</v>
      </c>
      <c r="L1018" s="88" t="s">
        <v>83</v>
      </c>
      <c r="M1018" s="87">
        <v>5</v>
      </c>
      <c r="N1018" s="87">
        <v>5457261</v>
      </c>
      <c r="O1018" s="88" t="s">
        <v>35</v>
      </c>
      <c r="P1018" s="88" t="s">
        <v>569</v>
      </c>
      <c r="Q1018" s="88" t="s">
        <v>62</v>
      </c>
      <c r="R1018" s="89">
        <v>1.1211</v>
      </c>
      <c r="S1018" s="89">
        <v>22.422000000000001</v>
      </c>
      <c r="T1018" s="87">
        <v>1</v>
      </c>
      <c r="U1018" s="88" t="s">
        <v>254</v>
      </c>
      <c r="V1018" s="88" t="s">
        <v>120</v>
      </c>
      <c r="W1018" s="90">
        <v>740</v>
      </c>
      <c r="X1018" s="90">
        <v>1515</v>
      </c>
      <c r="Y1018" s="91">
        <v>46154.692670138887</v>
      </c>
      <c r="Z1018" s="92">
        <v>46157</v>
      </c>
      <c r="AA1018" s="93"/>
      <c r="AB1018" s="93"/>
      <c r="AC1018" s="93"/>
      <c r="AD1018" s="93"/>
      <c r="AE1018" s="93"/>
      <c r="AF1018" s="93"/>
      <c r="AG1018" s="93"/>
      <c r="AH1018" s="93"/>
      <c r="AI1018" s="94" t="s">
        <v>40</v>
      </c>
      <c r="AJ1018" s="94" t="s">
        <v>40</v>
      </c>
      <c r="AK1018" s="94" t="s">
        <v>40</v>
      </c>
      <c r="AL1018" s="93"/>
      <c r="AM1018" s="93"/>
      <c r="AN1018" s="94" t="s">
        <v>40</v>
      </c>
      <c r="AO1018" s="94" t="s">
        <v>40</v>
      </c>
      <c r="AP1018" s="94" t="s">
        <v>40</v>
      </c>
      <c r="AQ1018" s="94" t="s">
        <v>40</v>
      </c>
      <c r="AR1018" s="93"/>
    </row>
    <row r="1019" spans="1:44" ht="21">
      <c r="A1019" t="str">
        <f>VLOOKUP(Q1019,'Rotas x Madrugada'!A:C,2,0)</f>
        <v>Retira</v>
      </c>
      <c r="B1019" t="str">
        <f>VLOOKUP(Q1019,'Rotas x Madrugada'!A:C,3,0)</f>
        <v>Não</v>
      </c>
      <c r="D1019" s="19">
        <f t="shared" si="30"/>
        <v>46157</v>
      </c>
      <c r="E1019" s="19">
        <f>IF(A1019="RETIRA",Z1019,VLOOKUP(Q1019,'Rotas x Madrugada'!A:D,4,0))</f>
        <v>46157</v>
      </c>
      <c r="F1019" s="19">
        <f>IF(A1019="RETIRA",Z1019,Z1019+2)</f>
        <v>46157</v>
      </c>
      <c r="G1019" s="19" t="str">
        <f>CONCATENATE(U1019,"-",V1019)</f>
        <v>FUM08-TE12</v>
      </c>
      <c r="H1019" s="19" t="str">
        <f t="shared" ca="1" si="31"/>
        <v>URGENTE</v>
      </c>
      <c r="I1019" s="46">
        <f ca="1">Z1019-$B$1</f>
        <v>0</v>
      </c>
      <c r="J1019" s="46">
        <f>VLOOKUP(G1019,'D. Produção'!A:B,2,)</f>
        <v>2</v>
      </c>
      <c r="K1019" s="95">
        <v>336067</v>
      </c>
      <c r="L1019" s="96" t="s">
        <v>84</v>
      </c>
      <c r="M1019" s="95">
        <v>6</v>
      </c>
      <c r="N1019" s="95">
        <v>5457262</v>
      </c>
      <c r="O1019" s="96" t="s">
        <v>35</v>
      </c>
      <c r="P1019" s="96" t="s">
        <v>569</v>
      </c>
      <c r="Q1019" s="96" t="s">
        <v>62</v>
      </c>
      <c r="R1019" s="97">
        <v>1.1211</v>
      </c>
      <c r="S1019" s="97">
        <v>22.422000000000001</v>
      </c>
      <c r="T1019" s="95">
        <v>1</v>
      </c>
      <c r="U1019" s="96" t="s">
        <v>254</v>
      </c>
      <c r="V1019" s="96" t="s">
        <v>120</v>
      </c>
      <c r="W1019" s="98">
        <v>740</v>
      </c>
      <c r="X1019" s="98">
        <v>1515</v>
      </c>
      <c r="Y1019" s="99">
        <v>46154.692670138887</v>
      </c>
      <c r="Z1019" s="100">
        <v>46157</v>
      </c>
      <c r="AA1019" s="101"/>
      <c r="AB1019" s="101"/>
      <c r="AC1019" s="101"/>
      <c r="AD1019" s="101"/>
      <c r="AE1019" s="101"/>
      <c r="AF1019" s="101"/>
      <c r="AG1019" s="101"/>
      <c r="AH1019" s="101"/>
      <c r="AI1019" s="102" t="s">
        <v>40</v>
      </c>
      <c r="AJ1019" s="102" t="s">
        <v>40</v>
      </c>
      <c r="AK1019" s="102" t="s">
        <v>40</v>
      </c>
      <c r="AL1019" s="101"/>
      <c r="AM1019" s="101"/>
      <c r="AN1019" s="102" t="s">
        <v>40</v>
      </c>
      <c r="AO1019" s="102" t="s">
        <v>40</v>
      </c>
      <c r="AP1019" s="102" t="s">
        <v>40</v>
      </c>
      <c r="AQ1019" s="102" t="s">
        <v>40</v>
      </c>
      <c r="AR1019" s="101"/>
    </row>
    <row r="1020" spans="1:44" ht="21">
      <c r="A1020" t="str">
        <f>VLOOKUP(Q1020,'Rotas x Madrugada'!A:C,2,0)</f>
        <v>Retira</v>
      </c>
      <c r="B1020" t="str">
        <f>VLOOKUP(Q1020,'Rotas x Madrugada'!A:C,3,0)</f>
        <v>Não</v>
      </c>
      <c r="D1020" s="19">
        <f t="shared" si="30"/>
        <v>46157</v>
      </c>
      <c r="E1020" s="19">
        <f>IF(A1020="RETIRA",Z1020,VLOOKUP(Q1020,'Rotas x Madrugada'!A:D,4,0))</f>
        <v>46157</v>
      </c>
      <c r="F1020" s="19">
        <f>IF(A1020="RETIRA",Z1020,Z1020+2)</f>
        <v>46157</v>
      </c>
      <c r="G1020" s="19" t="str">
        <f>CONCATENATE(U1020,"-",V1020)</f>
        <v>FUM08-TE12</v>
      </c>
      <c r="H1020" s="19" t="str">
        <f t="shared" ca="1" si="31"/>
        <v>URGENTE</v>
      </c>
      <c r="I1020" s="46">
        <f ca="1">Z1020-$B$1</f>
        <v>0</v>
      </c>
      <c r="J1020" s="46">
        <f>VLOOKUP(G1020,'D. Produção'!A:B,2,)</f>
        <v>2</v>
      </c>
      <c r="K1020" s="87">
        <v>336067</v>
      </c>
      <c r="L1020" s="88" t="s">
        <v>201</v>
      </c>
      <c r="M1020" s="87">
        <v>7</v>
      </c>
      <c r="N1020" s="87">
        <v>5457263</v>
      </c>
      <c r="O1020" s="88" t="s">
        <v>35</v>
      </c>
      <c r="P1020" s="88" t="s">
        <v>569</v>
      </c>
      <c r="Q1020" s="88" t="s">
        <v>62</v>
      </c>
      <c r="R1020" s="89">
        <v>1.1211</v>
      </c>
      <c r="S1020" s="89">
        <v>22.422000000000001</v>
      </c>
      <c r="T1020" s="87">
        <v>1</v>
      </c>
      <c r="U1020" s="88" t="s">
        <v>254</v>
      </c>
      <c r="V1020" s="88" t="s">
        <v>120</v>
      </c>
      <c r="W1020" s="90">
        <v>740</v>
      </c>
      <c r="X1020" s="90">
        <v>1515</v>
      </c>
      <c r="Y1020" s="91">
        <v>46154.692670138887</v>
      </c>
      <c r="Z1020" s="92">
        <v>46157</v>
      </c>
      <c r="AA1020" s="93"/>
      <c r="AB1020" s="93"/>
      <c r="AC1020" s="93"/>
      <c r="AD1020" s="93"/>
      <c r="AE1020" s="93"/>
      <c r="AF1020" s="93"/>
      <c r="AG1020" s="93"/>
      <c r="AH1020" s="93"/>
      <c r="AI1020" s="94" t="s">
        <v>40</v>
      </c>
      <c r="AJ1020" s="94" t="s">
        <v>40</v>
      </c>
      <c r="AK1020" s="94" t="s">
        <v>40</v>
      </c>
      <c r="AL1020" s="93"/>
      <c r="AM1020" s="93"/>
      <c r="AN1020" s="94" t="s">
        <v>40</v>
      </c>
      <c r="AO1020" s="94" t="s">
        <v>40</v>
      </c>
      <c r="AP1020" s="94" t="s">
        <v>40</v>
      </c>
      <c r="AQ1020" s="94" t="s">
        <v>40</v>
      </c>
      <c r="AR1020" s="93"/>
    </row>
    <row r="1021" spans="1:44" ht="21">
      <c r="A1021" t="str">
        <f>VLOOKUP(Q1021,'Rotas x Madrugada'!A:C,2,0)</f>
        <v>Retira</v>
      </c>
      <c r="B1021" t="str">
        <f>VLOOKUP(Q1021,'Rotas x Madrugada'!A:C,3,0)</f>
        <v>Não</v>
      </c>
      <c r="D1021" s="19">
        <f t="shared" si="30"/>
        <v>46157</v>
      </c>
      <c r="E1021" s="19">
        <f>IF(A1021="RETIRA",Z1021,VLOOKUP(Q1021,'Rotas x Madrugada'!A:D,4,0))</f>
        <v>46157</v>
      </c>
      <c r="F1021" s="19">
        <f>IF(A1021="RETIRA",Z1021,Z1021+2)</f>
        <v>46157</v>
      </c>
      <c r="G1021" s="19" t="str">
        <f>CONCATENATE(U1021,"-",V1021)</f>
        <v>FUM08-TE12</v>
      </c>
      <c r="H1021" s="19" t="str">
        <f t="shared" ca="1" si="31"/>
        <v>URGENTE</v>
      </c>
      <c r="I1021" s="46">
        <f ca="1">Z1021-$B$1</f>
        <v>0</v>
      </c>
      <c r="J1021" s="46">
        <f>VLOOKUP(G1021,'D. Produção'!A:B,2,)</f>
        <v>2</v>
      </c>
      <c r="K1021" s="95">
        <v>336067</v>
      </c>
      <c r="L1021" s="96" t="s">
        <v>202</v>
      </c>
      <c r="M1021" s="95">
        <v>8</v>
      </c>
      <c r="N1021" s="95">
        <v>5457264</v>
      </c>
      <c r="O1021" s="96" t="s">
        <v>35</v>
      </c>
      <c r="P1021" s="96" t="s">
        <v>569</v>
      </c>
      <c r="Q1021" s="96" t="s">
        <v>62</v>
      </c>
      <c r="R1021" s="97">
        <v>1.1211</v>
      </c>
      <c r="S1021" s="97">
        <v>22.422000000000001</v>
      </c>
      <c r="T1021" s="95">
        <v>1</v>
      </c>
      <c r="U1021" s="96" t="s">
        <v>254</v>
      </c>
      <c r="V1021" s="96" t="s">
        <v>120</v>
      </c>
      <c r="W1021" s="98">
        <v>740</v>
      </c>
      <c r="X1021" s="98">
        <v>1515</v>
      </c>
      <c r="Y1021" s="99">
        <v>46154.692670138887</v>
      </c>
      <c r="Z1021" s="100">
        <v>46157</v>
      </c>
      <c r="AA1021" s="101"/>
      <c r="AB1021" s="101"/>
      <c r="AC1021" s="101"/>
      <c r="AD1021" s="101"/>
      <c r="AE1021" s="101"/>
      <c r="AF1021" s="101"/>
      <c r="AG1021" s="101"/>
      <c r="AH1021" s="101"/>
      <c r="AI1021" s="102" t="s">
        <v>40</v>
      </c>
      <c r="AJ1021" s="102" t="s">
        <v>40</v>
      </c>
      <c r="AK1021" s="102" t="s">
        <v>40</v>
      </c>
      <c r="AL1021" s="101"/>
      <c r="AM1021" s="101"/>
      <c r="AN1021" s="102" t="s">
        <v>40</v>
      </c>
      <c r="AO1021" s="102" t="s">
        <v>40</v>
      </c>
      <c r="AP1021" s="102" t="s">
        <v>40</v>
      </c>
      <c r="AQ1021" s="102" t="s">
        <v>40</v>
      </c>
      <c r="AR1021" s="101"/>
    </row>
    <row r="1022" spans="1:44" ht="21">
      <c r="A1022" t="str">
        <f>VLOOKUP(Q1022,'Rotas x Madrugada'!A:C,2,0)</f>
        <v>Retira</v>
      </c>
      <c r="B1022" t="str">
        <f>VLOOKUP(Q1022,'Rotas x Madrugada'!A:C,3,0)</f>
        <v>Não</v>
      </c>
      <c r="D1022" s="19">
        <f t="shared" si="30"/>
        <v>46157</v>
      </c>
      <c r="E1022" s="19">
        <f>IF(A1022="RETIRA",Z1022,VLOOKUP(Q1022,'Rotas x Madrugada'!A:D,4,0))</f>
        <v>46157</v>
      </c>
      <c r="F1022" s="19">
        <f>IF(A1022="RETIRA",Z1022,Z1022+2)</f>
        <v>46157</v>
      </c>
      <c r="G1022" s="19" t="str">
        <f>CONCATENATE(U1022,"-",V1022)</f>
        <v>INC03-CC</v>
      </c>
      <c r="H1022" s="19" t="str">
        <f t="shared" ca="1" si="31"/>
        <v>URGENTE</v>
      </c>
      <c r="I1022" s="46">
        <f ca="1">Z1022-$B$1</f>
        <v>0</v>
      </c>
      <c r="J1022" s="46">
        <f>VLOOKUP(G1022,'D. Produção'!A:B,2,)</f>
        <v>1</v>
      </c>
      <c r="K1022" s="87">
        <v>336146</v>
      </c>
      <c r="L1022" s="88" t="s">
        <v>132</v>
      </c>
      <c r="M1022" s="87">
        <v>4</v>
      </c>
      <c r="N1022" s="87">
        <v>5457993</v>
      </c>
      <c r="O1022" s="88" t="s">
        <v>35</v>
      </c>
      <c r="P1022" s="88" t="s">
        <v>516</v>
      </c>
      <c r="Q1022" s="88" t="s">
        <v>62</v>
      </c>
      <c r="R1022" s="89">
        <v>0.35149999999999998</v>
      </c>
      <c r="S1022" s="89">
        <v>2.6362000000000001</v>
      </c>
      <c r="T1022" s="87">
        <v>1</v>
      </c>
      <c r="U1022" s="88" t="s">
        <v>354</v>
      </c>
      <c r="V1022" s="88" t="s">
        <v>236</v>
      </c>
      <c r="W1022" s="90">
        <v>370</v>
      </c>
      <c r="X1022" s="90">
        <v>950</v>
      </c>
      <c r="Y1022" s="91">
        <v>46156.412176469908</v>
      </c>
      <c r="Z1022" s="92">
        <v>46157</v>
      </c>
      <c r="AA1022" s="93"/>
      <c r="AB1022" s="93"/>
      <c r="AC1022" s="94" t="s">
        <v>40</v>
      </c>
      <c r="AD1022" s="94" t="s">
        <v>40</v>
      </c>
      <c r="AE1022" s="94" t="s">
        <v>40</v>
      </c>
      <c r="AF1022" s="94" t="s">
        <v>40</v>
      </c>
      <c r="AG1022" s="94" t="s">
        <v>40</v>
      </c>
      <c r="AH1022" s="94" t="s">
        <v>40</v>
      </c>
      <c r="AI1022" s="94" t="s">
        <v>40</v>
      </c>
      <c r="AJ1022" s="94" t="s">
        <v>40</v>
      </c>
      <c r="AK1022" s="94" t="s">
        <v>40</v>
      </c>
      <c r="AL1022" s="94" t="s">
        <v>40</v>
      </c>
      <c r="AM1022" s="94" t="s">
        <v>40</v>
      </c>
      <c r="AN1022" s="94" t="s">
        <v>40</v>
      </c>
      <c r="AO1022" s="94" t="s">
        <v>40</v>
      </c>
      <c r="AP1022" s="94" t="s">
        <v>40</v>
      </c>
      <c r="AQ1022" s="94" t="s">
        <v>40</v>
      </c>
      <c r="AR1022" s="93"/>
    </row>
    <row r="1023" spans="1:44" ht="21">
      <c r="A1023" t="str">
        <f>VLOOKUP(Q1023,'Rotas x Madrugada'!A:C,2,0)</f>
        <v>NL</v>
      </c>
      <c r="B1023" t="str">
        <f>VLOOKUP(Q1023,'Rotas x Madrugada'!A:C,3,0)</f>
        <v>Não</v>
      </c>
      <c r="D1023" s="19">
        <f t="shared" si="30"/>
        <v>46159</v>
      </c>
      <c r="E1023" s="19">
        <f>IF(A1023="RETIRA",Z1023,VLOOKUP(Q1023,'Rotas x Madrugada'!A:D,4,0))</f>
        <v>46146</v>
      </c>
      <c r="F1023" s="19">
        <f>IF(A1023="RETIRA",Z1023,Z1023+2)</f>
        <v>46159</v>
      </c>
      <c r="G1023" s="19" t="str">
        <f>CONCATENATE(U1023,"-",V1023)</f>
        <v>INC08-TF</v>
      </c>
      <c r="H1023" s="19" t="str">
        <f t="shared" ca="1" si="31"/>
        <v>URGENTE</v>
      </c>
      <c r="I1023" s="46">
        <f ca="1">Z1023-$B$1</f>
        <v>0</v>
      </c>
      <c r="J1023" s="46">
        <f>VLOOKUP(G1023,'D. Produção'!A:B,2,)</f>
        <v>2</v>
      </c>
      <c r="K1023" s="95">
        <v>336515</v>
      </c>
      <c r="L1023" s="96" t="s">
        <v>78</v>
      </c>
      <c r="M1023" s="95">
        <v>1</v>
      </c>
      <c r="N1023" s="95">
        <v>5460713</v>
      </c>
      <c r="O1023" s="96" t="s">
        <v>35</v>
      </c>
      <c r="P1023" s="96" t="s">
        <v>260</v>
      </c>
      <c r="Q1023" s="96" t="s">
        <v>140</v>
      </c>
      <c r="R1023" s="97">
        <v>0.35599999999999998</v>
      </c>
      <c r="S1023" s="97">
        <v>7.12</v>
      </c>
      <c r="T1023" s="95">
        <v>1</v>
      </c>
      <c r="U1023" s="96" t="s">
        <v>63</v>
      </c>
      <c r="V1023" s="96" t="s">
        <v>96</v>
      </c>
      <c r="W1023" s="98">
        <v>400</v>
      </c>
      <c r="X1023" s="98">
        <v>890</v>
      </c>
      <c r="Y1023" s="99">
        <v>46156.408503391205</v>
      </c>
      <c r="Z1023" s="100">
        <v>46157</v>
      </c>
      <c r="AA1023" s="101"/>
      <c r="AB1023" s="101"/>
      <c r="AC1023" s="101"/>
      <c r="AD1023" s="101"/>
      <c r="AE1023" s="102" t="s">
        <v>40</v>
      </c>
      <c r="AF1023" s="102" t="s">
        <v>40</v>
      </c>
      <c r="AG1023" s="102" t="s">
        <v>40</v>
      </c>
      <c r="AH1023" s="102" t="s">
        <v>40</v>
      </c>
      <c r="AI1023" s="102" t="s">
        <v>40</v>
      </c>
      <c r="AJ1023" s="102" t="s">
        <v>40</v>
      </c>
      <c r="AK1023" s="102" t="s">
        <v>40</v>
      </c>
      <c r="AL1023" s="101"/>
      <c r="AM1023" s="101"/>
      <c r="AN1023" s="102" t="s">
        <v>40</v>
      </c>
      <c r="AO1023" s="102" t="s">
        <v>40</v>
      </c>
      <c r="AP1023" s="102" t="s">
        <v>40</v>
      </c>
      <c r="AQ1023" s="102" t="s">
        <v>40</v>
      </c>
      <c r="AR1023" s="101"/>
    </row>
    <row r="1024" spans="1:44" ht="21">
      <c r="A1024" t="str">
        <f>VLOOKUP(Q1024,'Rotas x Madrugada'!A:C,2,0)</f>
        <v>NL</v>
      </c>
      <c r="B1024" t="str">
        <f>VLOOKUP(Q1024,'Rotas x Madrugada'!A:C,3,0)</f>
        <v>Não</v>
      </c>
      <c r="D1024" s="19">
        <f t="shared" si="30"/>
        <v>46159</v>
      </c>
      <c r="E1024" s="19">
        <f>IF(A1024="RETIRA",Z1024,VLOOKUP(Q1024,'Rotas x Madrugada'!A:D,4,0))</f>
        <v>46146</v>
      </c>
      <c r="F1024" s="19">
        <f>IF(A1024="RETIRA",Z1024,Z1024+2)</f>
        <v>46159</v>
      </c>
      <c r="G1024" s="19" t="str">
        <f>CONCATENATE(U1024,"-",V1024)</f>
        <v>INC08-TF</v>
      </c>
      <c r="H1024" s="19" t="str">
        <f t="shared" ca="1" si="31"/>
        <v>URGENTE</v>
      </c>
      <c r="I1024" s="46">
        <f ca="1">Z1024-$B$1</f>
        <v>0</v>
      </c>
      <c r="J1024" s="46">
        <f>VLOOKUP(G1024,'D. Produção'!A:B,2,)</f>
        <v>2</v>
      </c>
      <c r="K1024" s="87">
        <v>336515</v>
      </c>
      <c r="L1024" s="88" t="s">
        <v>80</v>
      </c>
      <c r="M1024" s="87">
        <v>2</v>
      </c>
      <c r="N1024" s="87">
        <v>5460714</v>
      </c>
      <c r="O1024" s="88" t="s">
        <v>35</v>
      </c>
      <c r="P1024" s="88" t="s">
        <v>260</v>
      </c>
      <c r="Q1024" s="88" t="s">
        <v>140</v>
      </c>
      <c r="R1024" s="89">
        <v>0.35599999999999998</v>
      </c>
      <c r="S1024" s="89">
        <v>7.12</v>
      </c>
      <c r="T1024" s="87">
        <v>1</v>
      </c>
      <c r="U1024" s="88" t="s">
        <v>63</v>
      </c>
      <c r="V1024" s="88" t="s">
        <v>96</v>
      </c>
      <c r="W1024" s="90">
        <v>400</v>
      </c>
      <c r="X1024" s="90">
        <v>890</v>
      </c>
      <c r="Y1024" s="91">
        <v>46156.408503391205</v>
      </c>
      <c r="Z1024" s="92">
        <v>46157</v>
      </c>
      <c r="AA1024" s="93"/>
      <c r="AB1024" s="93"/>
      <c r="AC1024" s="93"/>
      <c r="AD1024" s="93"/>
      <c r="AE1024" s="94" t="s">
        <v>40</v>
      </c>
      <c r="AF1024" s="94" t="s">
        <v>40</v>
      </c>
      <c r="AG1024" s="94" t="s">
        <v>40</v>
      </c>
      <c r="AH1024" s="94" t="s">
        <v>40</v>
      </c>
      <c r="AI1024" s="94" t="s">
        <v>40</v>
      </c>
      <c r="AJ1024" s="94" t="s">
        <v>40</v>
      </c>
      <c r="AK1024" s="94" t="s">
        <v>40</v>
      </c>
      <c r="AL1024" s="93"/>
      <c r="AM1024" s="93"/>
      <c r="AN1024" s="94" t="s">
        <v>40</v>
      </c>
      <c r="AO1024" s="94" t="s">
        <v>40</v>
      </c>
      <c r="AP1024" s="94" t="s">
        <v>40</v>
      </c>
      <c r="AQ1024" s="94" t="s">
        <v>40</v>
      </c>
      <c r="AR1024" s="93"/>
    </row>
    <row r="1025" spans="1:44" ht="21">
      <c r="A1025" t="str">
        <f>VLOOKUP(Q1025,'Rotas x Madrugada'!A:C,2,0)</f>
        <v>NL</v>
      </c>
      <c r="B1025" t="str">
        <f>VLOOKUP(Q1025,'Rotas x Madrugada'!A:C,3,0)</f>
        <v>Não</v>
      </c>
      <c r="D1025" s="19">
        <f t="shared" si="30"/>
        <v>46159</v>
      </c>
      <c r="E1025" s="19">
        <f>IF(A1025="RETIRA",Z1025,VLOOKUP(Q1025,'Rotas x Madrugada'!A:D,4,0))</f>
        <v>46146</v>
      </c>
      <c r="F1025" s="19">
        <f>IF(A1025="RETIRA",Z1025,Z1025+2)</f>
        <v>46159</v>
      </c>
      <c r="G1025" s="19" t="str">
        <f>CONCATENATE(U1025,"-",V1025)</f>
        <v>INC08-TE12</v>
      </c>
      <c r="H1025" s="19" t="str">
        <f t="shared" ca="1" si="31"/>
        <v>URGENTE</v>
      </c>
      <c r="I1025" s="46">
        <f ca="1">Z1025-$B$1</f>
        <v>0</v>
      </c>
      <c r="J1025" s="46">
        <f>VLOOKUP(G1025,'D. Produção'!A:B,2,)</f>
        <v>2</v>
      </c>
      <c r="K1025" s="95">
        <v>336515</v>
      </c>
      <c r="L1025" s="96" t="s">
        <v>81</v>
      </c>
      <c r="M1025" s="95">
        <v>3</v>
      </c>
      <c r="N1025" s="95">
        <v>5460715</v>
      </c>
      <c r="O1025" s="96" t="s">
        <v>35</v>
      </c>
      <c r="P1025" s="96" t="s">
        <v>260</v>
      </c>
      <c r="Q1025" s="96" t="s">
        <v>140</v>
      </c>
      <c r="R1025" s="97">
        <v>0.372</v>
      </c>
      <c r="S1025" s="97">
        <v>7.44</v>
      </c>
      <c r="T1025" s="95">
        <v>1</v>
      </c>
      <c r="U1025" s="96" t="s">
        <v>63</v>
      </c>
      <c r="V1025" s="96" t="s">
        <v>120</v>
      </c>
      <c r="W1025" s="98">
        <v>400</v>
      </c>
      <c r="X1025" s="98">
        <v>930</v>
      </c>
      <c r="Y1025" s="99">
        <v>46156.408503391205</v>
      </c>
      <c r="Z1025" s="100">
        <v>46157</v>
      </c>
      <c r="AA1025" s="101"/>
      <c r="AB1025" s="101"/>
      <c r="AC1025" s="101"/>
      <c r="AD1025" s="101"/>
      <c r="AE1025" s="101"/>
      <c r="AF1025" s="101"/>
      <c r="AG1025" s="101"/>
      <c r="AH1025" s="101"/>
      <c r="AI1025" s="102" t="s">
        <v>40</v>
      </c>
      <c r="AJ1025" s="102" t="s">
        <v>40</v>
      </c>
      <c r="AK1025" s="102" t="s">
        <v>40</v>
      </c>
      <c r="AL1025" s="101"/>
      <c r="AM1025" s="101"/>
      <c r="AN1025" s="102" t="s">
        <v>40</v>
      </c>
      <c r="AO1025" s="102" t="s">
        <v>40</v>
      </c>
      <c r="AP1025" s="102" t="s">
        <v>40</v>
      </c>
      <c r="AQ1025" s="102" t="s">
        <v>40</v>
      </c>
      <c r="AR1025" s="101"/>
    </row>
    <row r="1026" spans="1:44" ht="21">
      <c r="A1026" t="str">
        <f>VLOOKUP(Q1026,'Rotas x Madrugada'!A:C,2,0)</f>
        <v>NL</v>
      </c>
      <c r="B1026" t="str">
        <f>VLOOKUP(Q1026,'Rotas x Madrugada'!A:C,3,0)</f>
        <v>Não</v>
      </c>
      <c r="D1026" s="19">
        <f t="shared" si="30"/>
        <v>46159</v>
      </c>
      <c r="E1026" s="19">
        <f>IF(A1026="RETIRA",Z1026,VLOOKUP(Q1026,'Rotas x Madrugada'!A:D,4,0))</f>
        <v>46146</v>
      </c>
      <c r="F1026" s="19">
        <f>IF(A1026="RETIRA",Z1026,Z1026+2)</f>
        <v>46159</v>
      </c>
      <c r="G1026" s="19" t="str">
        <f>CONCATENATE(U1026,"-",V1026)</f>
        <v>INC08-TE12</v>
      </c>
      <c r="H1026" s="19" t="str">
        <f t="shared" ca="1" si="31"/>
        <v>URGENTE</v>
      </c>
      <c r="I1026" s="46">
        <f ca="1">Z1026-$B$1</f>
        <v>0</v>
      </c>
      <c r="J1026" s="46">
        <f>VLOOKUP(G1026,'D. Produção'!A:B,2,)</f>
        <v>2</v>
      </c>
      <c r="K1026" s="87">
        <v>336515</v>
      </c>
      <c r="L1026" s="88" t="s">
        <v>82</v>
      </c>
      <c r="M1026" s="87">
        <v>4</v>
      </c>
      <c r="N1026" s="87">
        <v>5460716</v>
      </c>
      <c r="O1026" s="88" t="s">
        <v>35</v>
      </c>
      <c r="P1026" s="88" t="s">
        <v>260</v>
      </c>
      <c r="Q1026" s="88" t="s">
        <v>140</v>
      </c>
      <c r="R1026" s="89">
        <v>0.372</v>
      </c>
      <c r="S1026" s="89">
        <v>7.44</v>
      </c>
      <c r="T1026" s="87">
        <v>1</v>
      </c>
      <c r="U1026" s="88" t="s">
        <v>63</v>
      </c>
      <c r="V1026" s="88" t="s">
        <v>120</v>
      </c>
      <c r="W1026" s="90">
        <v>400</v>
      </c>
      <c r="X1026" s="90">
        <v>930</v>
      </c>
      <c r="Y1026" s="91">
        <v>46156.408503391205</v>
      </c>
      <c r="Z1026" s="92">
        <v>46157</v>
      </c>
      <c r="AA1026" s="93"/>
      <c r="AB1026" s="93"/>
      <c r="AC1026" s="93"/>
      <c r="AD1026" s="93"/>
      <c r="AE1026" s="93"/>
      <c r="AF1026" s="93"/>
      <c r="AG1026" s="93"/>
      <c r="AH1026" s="93"/>
      <c r="AI1026" s="94" t="s">
        <v>40</v>
      </c>
      <c r="AJ1026" s="94" t="s">
        <v>40</v>
      </c>
      <c r="AK1026" s="94" t="s">
        <v>40</v>
      </c>
      <c r="AL1026" s="93"/>
      <c r="AM1026" s="93"/>
      <c r="AN1026" s="94" t="s">
        <v>40</v>
      </c>
      <c r="AO1026" s="94" t="s">
        <v>40</v>
      </c>
      <c r="AP1026" s="94" t="s">
        <v>40</v>
      </c>
      <c r="AQ1026" s="94" t="s">
        <v>40</v>
      </c>
      <c r="AR1026" s="93"/>
    </row>
    <row r="1027" spans="1:44" ht="21">
      <c r="A1027" t="str">
        <f>VLOOKUP(Q1027,'Rotas x Madrugada'!A:C,2,0)</f>
        <v>NL</v>
      </c>
      <c r="B1027" t="str">
        <f>VLOOKUP(Q1027,'Rotas x Madrugada'!A:C,3,0)</f>
        <v>Não</v>
      </c>
      <c r="D1027" s="19">
        <f t="shared" si="30"/>
        <v>46159</v>
      </c>
      <c r="E1027" s="19">
        <f>IF(A1027="RETIRA",Z1027,VLOOKUP(Q1027,'Rotas x Madrugada'!A:D,4,0))</f>
        <v>46146</v>
      </c>
      <c r="F1027" s="19">
        <f>IF(A1027="RETIRA",Z1027,Z1027+2)</f>
        <v>46159</v>
      </c>
      <c r="G1027" s="19" t="str">
        <f>CONCATENATE(U1027,"-",V1027)</f>
        <v>INC08-TE12</v>
      </c>
      <c r="H1027" s="19" t="str">
        <f t="shared" ca="1" si="31"/>
        <v>URGENTE</v>
      </c>
      <c r="I1027" s="46">
        <f ca="1">Z1027-$B$1</f>
        <v>0</v>
      </c>
      <c r="J1027" s="46">
        <f>VLOOKUP(G1027,'D. Produção'!A:B,2,)</f>
        <v>2</v>
      </c>
      <c r="K1027" s="95">
        <v>336516</v>
      </c>
      <c r="L1027" s="96" t="s">
        <v>78</v>
      </c>
      <c r="M1027" s="95">
        <v>1</v>
      </c>
      <c r="N1027" s="95">
        <v>5460717</v>
      </c>
      <c r="O1027" s="96" t="s">
        <v>35</v>
      </c>
      <c r="P1027" s="96" t="s">
        <v>260</v>
      </c>
      <c r="Q1027" s="96" t="s">
        <v>140</v>
      </c>
      <c r="R1027" s="97">
        <v>0.28129999999999999</v>
      </c>
      <c r="S1027" s="97">
        <v>5.6260000000000003</v>
      </c>
      <c r="T1027" s="95">
        <v>1</v>
      </c>
      <c r="U1027" s="96" t="s">
        <v>63</v>
      </c>
      <c r="V1027" s="96" t="s">
        <v>120</v>
      </c>
      <c r="W1027" s="98">
        <v>580</v>
      </c>
      <c r="X1027" s="98">
        <v>485</v>
      </c>
      <c r="Y1027" s="99">
        <v>46156.408742789354</v>
      </c>
      <c r="Z1027" s="100">
        <v>46157</v>
      </c>
      <c r="AA1027" s="101"/>
      <c r="AB1027" s="101"/>
      <c r="AC1027" s="101"/>
      <c r="AD1027" s="101"/>
      <c r="AE1027" s="101"/>
      <c r="AF1027" s="101"/>
      <c r="AG1027" s="101"/>
      <c r="AH1027" s="101"/>
      <c r="AI1027" s="102" t="s">
        <v>40</v>
      </c>
      <c r="AJ1027" s="102" t="s">
        <v>40</v>
      </c>
      <c r="AK1027" s="102" t="s">
        <v>40</v>
      </c>
      <c r="AL1027" s="101"/>
      <c r="AM1027" s="101"/>
      <c r="AN1027" s="102" t="s">
        <v>40</v>
      </c>
      <c r="AO1027" s="102" t="s">
        <v>40</v>
      </c>
      <c r="AP1027" s="102" t="s">
        <v>40</v>
      </c>
      <c r="AQ1027" s="102" t="s">
        <v>40</v>
      </c>
      <c r="AR1027" s="101"/>
    </row>
    <row r="1028" spans="1:44" ht="21">
      <c r="A1028" t="str">
        <f>VLOOKUP(Q1028,'Rotas x Madrugada'!A:C,2,0)</f>
        <v>NL</v>
      </c>
      <c r="B1028" t="str">
        <f>VLOOKUP(Q1028,'Rotas x Madrugada'!A:C,3,0)</f>
        <v>Não</v>
      </c>
      <c r="D1028" s="19">
        <f t="shared" ref="D1028:D1091" si="32">IF(E1028&gt;F1028,E1028,F1028)</f>
        <v>46159</v>
      </c>
      <c r="E1028" s="19">
        <f>IF(A1028="RETIRA",Z1028,VLOOKUP(Q1028,'Rotas x Madrugada'!A:D,4,0))</f>
        <v>46146</v>
      </c>
      <c r="F1028" s="19">
        <f>IF(A1028="RETIRA",Z1028,Z1028+2)</f>
        <v>46159</v>
      </c>
      <c r="G1028" s="19" t="str">
        <f>CONCATENATE(U1028,"-",V1028)</f>
        <v>INC08-TE12</v>
      </c>
      <c r="H1028" s="19" t="str">
        <f t="shared" ca="1" si="31"/>
        <v>URGENTE</v>
      </c>
      <c r="I1028" s="46">
        <f ca="1">Z1028-$B$1</f>
        <v>0</v>
      </c>
      <c r="J1028" s="46">
        <f>VLOOKUP(G1028,'D. Produção'!A:B,2,)</f>
        <v>2</v>
      </c>
      <c r="K1028" s="87">
        <v>336516</v>
      </c>
      <c r="L1028" s="88" t="s">
        <v>80</v>
      </c>
      <c r="M1028" s="87">
        <v>2</v>
      </c>
      <c r="N1028" s="87">
        <v>5460718</v>
      </c>
      <c r="O1028" s="88" t="s">
        <v>35</v>
      </c>
      <c r="P1028" s="88" t="s">
        <v>260</v>
      </c>
      <c r="Q1028" s="88" t="s">
        <v>140</v>
      </c>
      <c r="R1028" s="89">
        <v>0.28129999999999999</v>
      </c>
      <c r="S1028" s="89">
        <v>5.6260000000000003</v>
      </c>
      <c r="T1028" s="87">
        <v>1</v>
      </c>
      <c r="U1028" s="88" t="s">
        <v>63</v>
      </c>
      <c r="V1028" s="88" t="s">
        <v>120</v>
      </c>
      <c r="W1028" s="90">
        <v>580</v>
      </c>
      <c r="X1028" s="90">
        <v>485</v>
      </c>
      <c r="Y1028" s="91">
        <v>46156.408742789354</v>
      </c>
      <c r="Z1028" s="92">
        <v>46157</v>
      </c>
      <c r="AA1028" s="93"/>
      <c r="AB1028" s="93"/>
      <c r="AC1028" s="93"/>
      <c r="AD1028" s="93"/>
      <c r="AE1028" s="93"/>
      <c r="AF1028" s="93"/>
      <c r="AG1028" s="93"/>
      <c r="AH1028" s="93"/>
      <c r="AI1028" s="94" t="s">
        <v>40</v>
      </c>
      <c r="AJ1028" s="94" t="s">
        <v>40</v>
      </c>
      <c r="AK1028" s="94" t="s">
        <v>40</v>
      </c>
      <c r="AL1028" s="93"/>
      <c r="AM1028" s="93"/>
      <c r="AN1028" s="94" t="s">
        <v>40</v>
      </c>
      <c r="AO1028" s="94" t="s">
        <v>40</v>
      </c>
      <c r="AP1028" s="94" t="s">
        <v>40</v>
      </c>
      <c r="AQ1028" s="94" t="s">
        <v>40</v>
      </c>
      <c r="AR1028" s="93"/>
    </row>
    <row r="1029" spans="1:44" ht="21">
      <c r="A1029" t="str">
        <f>VLOOKUP(Q1029,'Rotas x Madrugada'!A:C,2,0)</f>
        <v>NL</v>
      </c>
      <c r="B1029" t="str">
        <f>VLOOKUP(Q1029,'Rotas x Madrugada'!A:C,3,0)</f>
        <v>Não</v>
      </c>
      <c r="D1029" s="19">
        <f t="shared" si="32"/>
        <v>46159</v>
      </c>
      <c r="E1029" s="19">
        <f>IF(A1029="RETIRA",Z1029,VLOOKUP(Q1029,'Rotas x Madrugada'!A:D,4,0))</f>
        <v>46146</v>
      </c>
      <c r="F1029" s="19">
        <f>IF(A1029="RETIRA",Z1029,Z1029+2)</f>
        <v>46159</v>
      </c>
      <c r="G1029" s="19" t="str">
        <f>CONCATENATE(U1029,"-",V1029)</f>
        <v>INC08-TE12</v>
      </c>
      <c r="H1029" s="19" t="str">
        <f t="shared" ref="H1029:H1092" ca="1" si="33">IF(I1029&lt;-10,"PROBLEMA",IF(I1029&lt;J1029,"URGENTE",IF(I1029=J1029,"PRODUZIR","OK")))</f>
        <v>URGENTE</v>
      </c>
      <c r="I1029" s="46">
        <f ca="1">Z1029-$B$1</f>
        <v>0</v>
      </c>
      <c r="J1029" s="46">
        <f>VLOOKUP(G1029,'D. Produção'!A:B,2,)</f>
        <v>2</v>
      </c>
      <c r="K1029" s="95">
        <v>336516</v>
      </c>
      <c r="L1029" s="96" t="s">
        <v>81</v>
      </c>
      <c r="M1029" s="95">
        <v>3</v>
      </c>
      <c r="N1029" s="95">
        <v>5460719</v>
      </c>
      <c r="O1029" s="96" t="s">
        <v>35</v>
      </c>
      <c r="P1029" s="96" t="s">
        <v>260</v>
      </c>
      <c r="Q1029" s="96" t="s">
        <v>140</v>
      </c>
      <c r="R1029" s="97">
        <v>0.28129999999999999</v>
      </c>
      <c r="S1029" s="97">
        <v>5.6260000000000003</v>
      </c>
      <c r="T1029" s="95">
        <v>1</v>
      </c>
      <c r="U1029" s="96" t="s">
        <v>63</v>
      </c>
      <c r="V1029" s="96" t="s">
        <v>120</v>
      </c>
      <c r="W1029" s="98">
        <v>580</v>
      </c>
      <c r="X1029" s="98">
        <v>485</v>
      </c>
      <c r="Y1029" s="99">
        <v>46156.408742789354</v>
      </c>
      <c r="Z1029" s="100">
        <v>46157</v>
      </c>
      <c r="AA1029" s="101"/>
      <c r="AB1029" s="101"/>
      <c r="AC1029" s="101"/>
      <c r="AD1029" s="101"/>
      <c r="AE1029" s="101"/>
      <c r="AF1029" s="101"/>
      <c r="AG1029" s="101"/>
      <c r="AH1029" s="101"/>
      <c r="AI1029" s="102" t="s">
        <v>40</v>
      </c>
      <c r="AJ1029" s="102" t="s">
        <v>40</v>
      </c>
      <c r="AK1029" s="102" t="s">
        <v>40</v>
      </c>
      <c r="AL1029" s="101"/>
      <c r="AM1029" s="101"/>
      <c r="AN1029" s="102" t="s">
        <v>40</v>
      </c>
      <c r="AO1029" s="102" t="s">
        <v>40</v>
      </c>
      <c r="AP1029" s="102" t="s">
        <v>40</v>
      </c>
      <c r="AQ1029" s="102" t="s">
        <v>40</v>
      </c>
      <c r="AR1029" s="101"/>
    </row>
    <row r="1030" spans="1:44" ht="21">
      <c r="A1030" t="str">
        <f>VLOOKUP(Q1030,'Rotas x Madrugada'!A:C,2,0)</f>
        <v>NL</v>
      </c>
      <c r="B1030" t="str">
        <f>VLOOKUP(Q1030,'Rotas x Madrugada'!A:C,3,0)</f>
        <v>Não</v>
      </c>
      <c r="D1030" s="19">
        <f t="shared" si="32"/>
        <v>46159</v>
      </c>
      <c r="E1030" s="19">
        <f>IF(A1030="RETIRA",Z1030,VLOOKUP(Q1030,'Rotas x Madrugada'!A:D,4,0))</f>
        <v>46146</v>
      </c>
      <c r="F1030" s="19">
        <f>IF(A1030="RETIRA",Z1030,Z1030+2)</f>
        <v>46159</v>
      </c>
      <c r="G1030" s="19" t="str">
        <f>CONCATENATE(U1030,"-",V1030)</f>
        <v>INC08-TE12</v>
      </c>
      <c r="H1030" s="19" t="str">
        <f t="shared" ca="1" si="33"/>
        <v>URGENTE</v>
      </c>
      <c r="I1030" s="46">
        <f ca="1">Z1030-$B$1</f>
        <v>0</v>
      </c>
      <c r="J1030" s="46">
        <f>VLOOKUP(G1030,'D. Produção'!A:B,2,)</f>
        <v>2</v>
      </c>
      <c r="K1030" s="87">
        <v>336516</v>
      </c>
      <c r="L1030" s="88" t="s">
        <v>82</v>
      </c>
      <c r="M1030" s="87">
        <v>4</v>
      </c>
      <c r="N1030" s="87">
        <v>5460720</v>
      </c>
      <c r="O1030" s="88" t="s">
        <v>35</v>
      </c>
      <c r="P1030" s="88" t="s">
        <v>260</v>
      </c>
      <c r="Q1030" s="88" t="s">
        <v>140</v>
      </c>
      <c r="R1030" s="89">
        <v>0.28129999999999999</v>
      </c>
      <c r="S1030" s="89">
        <v>5.6260000000000003</v>
      </c>
      <c r="T1030" s="87">
        <v>1</v>
      </c>
      <c r="U1030" s="88" t="s">
        <v>63</v>
      </c>
      <c r="V1030" s="88" t="s">
        <v>120</v>
      </c>
      <c r="W1030" s="90">
        <v>580</v>
      </c>
      <c r="X1030" s="90">
        <v>485</v>
      </c>
      <c r="Y1030" s="91">
        <v>46156.408742789354</v>
      </c>
      <c r="Z1030" s="92">
        <v>46157</v>
      </c>
      <c r="AA1030" s="93"/>
      <c r="AB1030" s="93"/>
      <c r="AC1030" s="93"/>
      <c r="AD1030" s="93"/>
      <c r="AE1030" s="93"/>
      <c r="AF1030" s="93"/>
      <c r="AG1030" s="93"/>
      <c r="AH1030" s="93"/>
      <c r="AI1030" s="94" t="s">
        <v>40</v>
      </c>
      <c r="AJ1030" s="94" t="s">
        <v>40</v>
      </c>
      <c r="AK1030" s="94" t="s">
        <v>40</v>
      </c>
      <c r="AL1030" s="93"/>
      <c r="AM1030" s="93"/>
      <c r="AN1030" s="94" t="s">
        <v>40</v>
      </c>
      <c r="AO1030" s="94" t="s">
        <v>40</v>
      </c>
      <c r="AP1030" s="94" t="s">
        <v>40</v>
      </c>
      <c r="AQ1030" s="94" t="s">
        <v>40</v>
      </c>
      <c r="AR1030" s="93"/>
    </row>
    <row r="1031" spans="1:44" ht="21">
      <c r="A1031" t="str">
        <f>VLOOKUP(Q1031,'Rotas x Madrugada'!A:C,2,0)</f>
        <v>NL</v>
      </c>
      <c r="B1031" t="str">
        <f>VLOOKUP(Q1031,'Rotas x Madrugada'!A:C,3,0)</f>
        <v>Não</v>
      </c>
      <c r="D1031" s="19">
        <f t="shared" si="32"/>
        <v>46159</v>
      </c>
      <c r="E1031" s="19">
        <f>IF(A1031="RETIRA",Z1031,VLOOKUP(Q1031,'Rotas x Madrugada'!A:D,4,0))</f>
        <v>46146</v>
      </c>
      <c r="F1031" s="19">
        <f>IF(A1031="RETIRA",Z1031,Z1031+2)</f>
        <v>46159</v>
      </c>
      <c r="G1031" s="19" t="str">
        <f>CONCATENATE(U1031,"-",V1031)</f>
        <v>INC08-TE12</v>
      </c>
      <c r="H1031" s="19" t="str">
        <f t="shared" ca="1" si="33"/>
        <v>URGENTE</v>
      </c>
      <c r="I1031" s="46">
        <f ca="1">Z1031-$B$1</f>
        <v>0</v>
      </c>
      <c r="J1031" s="46">
        <f>VLOOKUP(G1031,'D. Produção'!A:B,2,)</f>
        <v>2</v>
      </c>
      <c r="K1031" s="95">
        <v>336516</v>
      </c>
      <c r="L1031" s="96" t="s">
        <v>171</v>
      </c>
      <c r="M1031" s="95">
        <v>5</v>
      </c>
      <c r="N1031" s="95">
        <v>5460721</v>
      </c>
      <c r="O1031" s="96" t="s">
        <v>35</v>
      </c>
      <c r="P1031" s="96" t="s">
        <v>260</v>
      </c>
      <c r="Q1031" s="96" t="s">
        <v>140</v>
      </c>
      <c r="R1031" s="97">
        <v>0.29099999999999998</v>
      </c>
      <c r="S1031" s="97">
        <v>5.82</v>
      </c>
      <c r="T1031" s="95">
        <v>1</v>
      </c>
      <c r="U1031" s="96" t="s">
        <v>63</v>
      </c>
      <c r="V1031" s="96" t="s">
        <v>120</v>
      </c>
      <c r="W1031" s="98">
        <v>600</v>
      </c>
      <c r="X1031" s="98">
        <v>485</v>
      </c>
      <c r="Y1031" s="99">
        <v>46156.408742789354</v>
      </c>
      <c r="Z1031" s="100">
        <v>46157</v>
      </c>
      <c r="AA1031" s="101"/>
      <c r="AB1031" s="101"/>
      <c r="AC1031" s="101"/>
      <c r="AD1031" s="101"/>
      <c r="AE1031" s="101"/>
      <c r="AF1031" s="101"/>
      <c r="AG1031" s="101"/>
      <c r="AH1031" s="101"/>
      <c r="AI1031" s="102" t="s">
        <v>40</v>
      </c>
      <c r="AJ1031" s="102" t="s">
        <v>40</v>
      </c>
      <c r="AK1031" s="102" t="s">
        <v>40</v>
      </c>
      <c r="AL1031" s="101"/>
      <c r="AM1031" s="101"/>
      <c r="AN1031" s="102" t="s">
        <v>40</v>
      </c>
      <c r="AO1031" s="102" t="s">
        <v>40</v>
      </c>
      <c r="AP1031" s="102" t="s">
        <v>40</v>
      </c>
      <c r="AQ1031" s="102" t="s">
        <v>40</v>
      </c>
      <c r="AR1031" s="101"/>
    </row>
    <row r="1032" spans="1:44" ht="21">
      <c r="A1032" t="str">
        <f>VLOOKUP(Q1032,'Rotas x Madrugada'!A:C,2,0)</f>
        <v>NL</v>
      </c>
      <c r="B1032" t="str">
        <f>VLOOKUP(Q1032,'Rotas x Madrugada'!A:C,3,0)</f>
        <v>Não</v>
      </c>
      <c r="D1032" s="19">
        <f t="shared" si="32"/>
        <v>46159</v>
      </c>
      <c r="E1032" s="19">
        <f>IF(A1032="RETIRA",Z1032,VLOOKUP(Q1032,'Rotas x Madrugada'!A:D,4,0))</f>
        <v>46146</v>
      </c>
      <c r="F1032" s="19">
        <f>IF(A1032="RETIRA",Z1032,Z1032+2)</f>
        <v>46159</v>
      </c>
      <c r="G1032" s="19" t="str">
        <f>CONCATENATE(U1032,"-",V1032)</f>
        <v>INC08-TE12</v>
      </c>
      <c r="H1032" s="19" t="str">
        <f t="shared" ca="1" si="33"/>
        <v>URGENTE</v>
      </c>
      <c r="I1032" s="46">
        <f ca="1">Z1032-$B$1</f>
        <v>0</v>
      </c>
      <c r="J1032" s="46">
        <f>VLOOKUP(G1032,'D. Produção'!A:B,2,)</f>
        <v>2</v>
      </c>
      <c r="K1032" s="87">
        <v>336516</v>
      </c>
      <c r="L1032" s="88" t="s">
        <v>172</v>
      </c>
      <c r="M1032" s="87">
        <v>6</v>
      </c>
      <c r="N1032" s="87">
        <v>5460722</v>
      </c>
      <c r="O1032" s="88" t="s">
        <v>35</v>
      </c>
      <c r="P1032" s="88" t="s">
        <v>260</v>
      </c>
      <c r="Q1032" s="88" t="s">
        <v>140</v>
      </c>
      <c r="R1032" s="89">
        <v>0.29099999999999998</v>
      </c>
      <c r="S1032" s="89">
        <v>5.82</v>
      </c>
      <c r="T1032" s="87">
        <v>1</v>
      </c>
      <c r="U1032" s="88" t="s">
        <v>63</v>
      </c>
      <c r="V1032" s="88" t="s">
        <v>120</v>
      </c>
      <c r="W1032" s="90">
        <v>600</v>
      </c>
      <c r="X1032" s="90">
        <v>485</v>
      </c>
      <c r="Y1032" s="91">
        <v>46156.408742789354</v>
      </c>
      <c r="Z1032" s="92">
        <v>46157</v>
      </c>
      <c r="AA1032" s="93"/>
      <c r="AB1032" s="93"/>
      <c r="AC1032" s="93"/>
      <c r="AD1032" s="93"/>
      <c r="AE1032" s="93"/>
      <c r="AF1032" s="93"/>
      <c r="AG1032" s="93"/>
      <c r="AH1032" s="93"/>
      <c r="AI1032" s="94" t="s">
        <v>40</v>
      </c>
      <c r="AJ1032" s="94" t="s">
        <v>40</v>
      </c>
      <c r="AK1032" s="94" t="s">
        <v>40</v>
      </c>
      <c r="AL1032" s="93"/>
      <c r="AM1032" s="93"/>
      <c r="AN1032" s="94" t="s">
        <v>40</v>
      </c>
      <c r="AO1032" s="94" t="s">
        <v>40</v>
      </c>
      <c r="AP1032" s="94" t="s">
        <v>40</v>
      </c>
      <c r="AQ1032" s="94" t="s">
        <v>40</v>
      </c>
      <c r="AR1032" s="93"/>
    </row>
    <row r="1033" spans="1:44" ht="21">
      <c r="A1033" t="str">
        <f>VLOOKUP(Q1033,'Rotas x Madrugada'!A:C,2,0)</f>
        <v>NL</v>
      </c>
      <c r="B1033" t="str">
        <f>VLOOKUP(Q1033,'Rotas x Madrugada'!A:C,3,0)</f>
        <v>Não</v>
      </c>
      <c r="D1033" s="19">
        <f t="shared" si="32"/>
        <v>46159</v>
      </c>
      <c r="E1033" s="19">
        <f>IF(A1033="RETIRA",Z1033,VLOOKUP(Q1033,'Rotas x Madrugada'!A:D,4,0))</f>
        <v>46146</v>
      </c>
      <c r="F1033" s="19">
        <f>IF(A1033="RETIRA",Z1033,Z1033+2)</f>
        <v>46159</v>
      </c>
      <c r="G1033" s="19" t="str">
        <f>CONCATENATE(U1033,"-",V1033)</f>
        <v>INC08-TF</v>
      </c>
      <c r="H1033" s="19" t="str">
        <f t="shared" ca="1" si="33"/>
        <v>URGENTE</v>
      </c>
      <c r="I1033" s="46">
        <f ca="1">Z1033-$B$1</f>
        <v>0</v>
      </c>
      <c r="J1033" s="46">
        <f>VLOOKUP(G1033,'D. Produção'!A:B,2,)</f>
        <v>2</v>
      </c>
      <c r="K1033" s="95">
        <v>336516</v>
      </c>
      <c r="L1033" s="96" t="s">
        <v>117</v>
      </c>
      <c r="M1033" s="95">
        <v>7</v>
      </c>
      <c r="N1033" s="95">
        <v>5460723</v>
      </c>
      <c r="O1033" s="96" t="s">
        <v>35</v>
      </c>
      <c r="P1033" s="96" t="s">
        <v>260</v>
      </c>
      <c r="Q1033" s="96" t="s">
        <v>140</v>
      </c>
      <c r="R1033" s="97">
        <v>0.61880000000000002</v>
      </c>
      <c r="S1033" s="97">
        <v>12.375999999999999</v>
      </c>
      <c r="T1033" s="95">
        <v>1</v>
      </c>
      <c r="U1033" s="96" t="s">
        <v>63</v>
      </c>
      <c r="V1033" s="96" t="s">
        <v>96</v>
      </c>
      <c r="W1033" s="98">
        <v>1190</v>
      </c>
      <c r="X1033" s="98">
        <v>520</v>
      </c>
      <c r="Y1033" s="99">
        <v>46156.408742789354</v>
      </c>
      <c r="Z1033" s="100">
        <v>46157</v>
      </c>
      <c r="AA1033" s="101"/>
      <c r="AB1033" s="101"/>
      <c r="AC1033" s="101"/>
      <c r="AD1033" s="101"/>
      <c r="AE1033" s="102" t="s">
        <v>40</v>
      </c>
      <c r="AF1033" s="102" t="s">
        <v>40</v>
      </c>
      <c r="AG1033" s="102" t="s">
        <v>40</v>
      </c>
      <c r="AH1033" s="102" t="s">
        <v>40</v>
      </c>
      <c r="AI1033" s="102" t="s">
        <v>40</v>
      </c>
      <c r="AJ1033" s="102" t="s">
        <v>40</v>
      </c>
      <c r="AK1033" s="102" t="s">
        <v>40</v>
      </c>
      <c r="AL1033" s="101"/>
      <c r="AM1033" s="101"/>
      <c r="AN1033" s="102" t="s">
        <v>40</v>
      </c>
      <c r="AO1033" s="102" t="s">
        <v>40</v>
      </c>
      <c r="AP1033" s="102" t="s">
        <v>40</v>
      </c>
      <c r="AQ1033" s="102" t="s">
        <v>40</v>
      </c>
      <c r="AR1033" s="101"/>
    </row>
    <row r="1034" spans="1:44" ht="21">
      <c r="A1034" t="str">
        <f>VLOOKUP(Q1034,'Rotas x Madrugada'!A:C,2,0)</f>
        <v>NL</v>
      </c>
      <c r="B1034" t="str">
        <f>VLOOKUP(Q1034,'Rotas x Madrugada'!A:C,3,0)</f>
        <v>Não</v>
      </c>
      <c r="D1034" s="19">
        <f t="shared" si="32"/>
        <v>46159</v>
      </c>
      <c r="E1034" s="19">
        <f>IF(A1034="RETIRA",Z1034,VLOOKUP(Q1034,'Rotas x Madrugada'!A:D,4,0))</f>
        <v>46146</v>
      </c>
      <c r="F1034" s="19">
        <f>IF(A1034="RETIRA",Z1034,Z1034+2)</f>
        <v>46159</v>
      </c>
      <c r="G1034" s="19" t="str">
        <f>CONCATENATE(U1034,"-",V1034)</f>
        <v>INC08-TF</v>
      </c>
      <c r="H1034" s="19" t="str">
        <f t="shared" ca="1" si="33"/>
        <v>URGENTE</v>
      </c>
      <c r="I1034" s="46">
        <f ca="1">Z1034-$B$1</f>
        <v>0</v>
      </c>
      <c r="J1034" s="46">
        <f>VLOOKUP(G1034,'D. Produção'!A:B,2,)</f>
        <v>2</v>
      </c>
      <c r="K1034" s="87">
        <v>336516</v>
      </c>
      <c r="L1034" s="88" t="s">
        <v>224</v>
      </c>
      <c r="M1034" s="87">
        <v>8</v>
      </c>
      <c r="N1034" s="87">
        <v>5460724</v>
      </c>
      <c r="O1034" s="88" t="s">
        <v>35</v>
      </c>
      <c r="P1034" s="88" t="s">
        <v>260</v>
      </c>
      <c r="Q1034" s="88" t="s">
        <v>140</v>
      </c>
      <c r="R1034" s="89">
        <v>0.61880000000000002</v>
      </c>
      <c r="S1034" s="89">
        <v>12.375999999999999</v>
      </c>
      <c r="T1034" s="87">
        <v>1</v>
      </c>
      <c r="U1034" s="88" t="s">
        <v>63</v>
      </c>
      <c r="V1034" s="88" t="s">
        <v>96</v>
      </c>
      <c r="W1034" s="90">
        <v>1190</v>
      </c>
      <c r="X1034" s="90">
        <v>520</v>
      </c>
      <c r="Y1034" s="91">
        <v>46156.408742789354</v>
      </c>
      <c r="Z1034" s="92">
        <v>46157</v>
      </c>
      <c r="AA1034" s="93"/>
      <c r="AB1034" s="93"/>
      <c r="AC1034" s="93"/>
      <c r="AD1034" s="93"/>
      <c r="AE1034" s="94" t="s">
        <v>40</v>
      </c>
      <c r="AF1034" s="94" t="s">
        <v>40</v>
      </c>
      <c r="AG1034" s="94" t="s">
        <v>40</v>
      </c>
      <c r="AH1034" s="94" t="s">
        <v>40</v>
      </c>
      <c r="AI1034" s="94" t="s">
        <v>40</v>
      </c>
      <c r="AJ1034" s="94" t="s">
        <v>40</v>
      </c>
      <c r="AK1034" s="94" t="s">
        <v>40</v>
      </c>
      <c r="AL1034" s="93"/>
      <c r="AM1034" s="93"/>
      <c r="AN1034" s="94" t="s">
        <v>40</v>
      </c>
      <c r="AO1034" s="94" t="s">
        <v>40</v>
      </c>
      <c r="AP1034" s="94" t="s">
        <v>40</v>
      </c>
      <c r="AQ1034" s="94" t="s">
        <v>40</v>
      </c>
      <c r="AR1034" s="93"/>
    </row>
    <row r="1035" spans="1:44" ht="21">
      <c r="A1035" t="str">
        <f>VLOOKUP(Q1035,'Rotas x Madrugada'!A:C,2,0)</f>
        <v>NL</v>
      </c>
      <c r="B1035" t="str">
        <f>VLOOKUP(Q1035,'Rotas x Madrugada'!A:C,3,0)</f>
        <v>Não</v>
      </c>
      <c r="D1035" s="19">
        <f t="shared" si="32"/>
        <v>46159</v>
      </c>
      <c r="E1035" s="19">
        <f>IF(A1035="RETIRA",Z1035,VLOOKUP(Q1035,'Rotas x Madrugada'!A:D,4,0))</f>
        <v>46146</v>
      </c>
      <c r="F1035" s="19">
        <f>IF(A1035="RETIRA",Z1035,Z1035+2)</f>
        <v>46159</v>
      </c>
      <c r="G1035" s="19" t="str">
        <f>CONCATENATE(U1035,"-",V1035)</f>
        <v>INC08-TF</v>
      </c>
      <c r="H1035" s="19" t="str">
        <f t="shared" ca="1" si="33"/>
        <v>URGENTE</v>
      </c>
      <c r="I1035" s="46">
        <f ca="1">Z1035-$B$1</f>
        <v>0</v>
      </c>
      <c r="J1035" s="46">
        <f>VLOOKUP(G1035,'D. Produção'!A:B,2,)</f>
        <v>2</v>
      </c>
      <c r="K1035" s="95">
        <v>336516</v>
      </c>
      <c r="L1035" s="96" t="s">
        <v>192</v>
      </c>
      <c r="M1035" s="95">
        <v>9</v>
      </c>
      <c r="N1035" s="95">
        <v>5460725</v>
      </c>
      <c r="O1035" s="96" t="s">
        <v>35</v>
      </c>
      <c r="P1035" s="96" t="s">
        <v>260</v>
      </c>
      <c r="Q1035" s="96" t="s">
        <v>140</v>
      </c>
      <c r="R1035" s="97">
        <v>0.61880000000000002</v>
      </c>
      <c r="S1035" s="97">
        <v>12.375999999999999</v>
      </c>
      <c r="T1035" s="95">
        <v>1</v>
      </c>
      <c r="U1035" s="96" t="s">
        <v>63</v>
      </c>
      <c r="V1035" s="96" t="s">
        <v>96</v>
      </c>
      <c r="W1035" s="98">
        <v>1190</v>
      </c>
      <c r="X1035" s="98">
        <v>520</v>
      </c>
      <c r="Y1035" s="99">
        <v>46156.408742789354</v>
      </c>
      <c r="Z1035" s="100">
        <v>46157</v>
      </c>
      <c r="AA1035" s="101"/>
      <c r="AB1035" s="101"/>
      <c r="AC1035" s="101"/>
      <c r="AD1035" s="101"/>
      <c r="AE1035" s="102" t="s">
        <v>40</v>
      </c>
      <c r="AF1035" s="102" t="s">
        <v>40</v>
      </c>
      <c r="AG1035" s="102" t="s">
        <v>40</v>
      </c>
      <c r="AH1035" s="102" t="s">
        <v>40</v>
      </c>
      <c r="AI1035" s="102" t="s">
        <v>40</v>
      </c>
      <c r="AJ1035" s="102" t="s">
        <v>40</v>
      </c>
      <c r="AK1035" s="102" t="s">
        <v>40</v>
      </c>
      <c r="AL1035" s="101"/>
      <c r="AM1035" s="101"/>
      <c r="AN1035" s="102" t="s">
        <v>40</v>
      </c>
      <c r="AO1035" s="102" t="s">
        <v>40</v>
      </c>
      <c r="AP1035" s="102" t="s">
        <v>40</v>
      </c>
      <c r="AQ1035" s="102" t="s">
        <v>40</v>
      </c>
      <c r="AR1035" s="101"/>
    </row>
    <row r="1036" spans="1:44" ht="21">
      <c r="A1036" t="str">
        <f>VLOOKUP(Q1036,'Rotas x Madrugada'!A:C,2,0)</f>
        <v>NL</v>
      </c>
      <c r="B1036" t="str">
        <f>VLOOKUP(Q1036,'Rotas x Madrugada'!A:C,3,0)</f>
        <v>Não</v>
      </c>
      <c r="D1036" s="19">
        <f t="shared" si="32"/>
        <v>46159</v>
      </c>
      <c r="E1036" s="19">
        <f>IF(A1036="RETIRA",Z1036,VLOOKUP(Q1036,'Rotas x Madrugada'!A:D,4,0))</f>
        <v>46146</v>
      </c>
      <c r="F1036" s="19">
        <f>IF(A1036="RETIRA",Z1036,Z1036+2)</f>
        <v>46159</v>
      </c>
      <c r="G1036" s="19" t="str">
        <f>CONCATENATE(U1036,"-",V1036)</f>
        <v>INC08-TF</v>
      </c>
      <c r="H1036" s="19" t="str">
        <f t="shared" ca="1" si="33"/>
        <v>URGENTE</v>
      </c>
      <c r="I1036" s="46">
        <f ca="1">Z1036-$B$1</f>
        <v>0</v>
      </c>
      <c r="J1036" s="46">
        <f>VLOOKUP(G1036,'D. Produção'!A:B,2,)</f>
        <v>2</v>
      </c>
      <c r="K1036" s="87">
        <v>336516</v>
      </c>
      <c r="L1036" s="88" t="s">
        <v>193</v>
      </c>
      <c r="M1036" s="87">
        <v>10</v>
      </c>
      <c r="N1036" s="87">
        <v>5460726</v>
      </c>
      <c r="O1036" s="88" t="s">
        <v>35</v>
      </c>
      <c r="P1036" s="88" t="s">
        <v>260</v>
      </c>
      <c r="Q1036" s="88" t="s">
        <v>140</v>
      </c>
      <c r="R1036" s="89">
        <v>0.61880000000000002</v>
      </c>
      <c r="S1036" s="89">
        <v>12.375999999999999</v>
      </c>
      <c r="T1036" s="87">
        <v>1</v>
      </c>
      <c r="U1036" s="88" t="s">
        <v>63</v>
      </c>
      <c r="V1036" s="88" t="s">
        <v>96</v>
      </c>
      <c r="W1036" s="90">
        <v>1190</v>
      </c>
      <c r="X1036" s="90">
        <v>520</v>
      </c>
      <c r="Y1036" s="91">
        <v>46156.408742789354</v>
      </c>
      <c r="Z1036" s="92">
        <v>46157</v>
      </c>
      <c r="AA1036" s="93"/>
      <c r="AB1036" s="93"/>
      <c r="AC1036" s="93"/>
      <c r="AD1036" s="93"/>
      <c r="AE1036" s="94" t="s">
        <v>40</v>
      </c>
      <c r="AF1036" s="94" t="s">
        <v>40</v>
      </c>
      <c r="AG1036" s="94" t="s">
        <v>40</v>
      </c>
      <c r="AH1036" s="94" t="s">
        <v>40</v>
      </c>
      <c r="AI1036" s="94" t="s">
        <v>40</v>
      </c>
      <c r="AJ1036" s="94" t="s">
        <v>40</v>
      </c>
      <c r="AK1036" s="94" t="s">
        <v>40</v>
      </c>
      <c r="AL1036" s="93"/>
      <c r="AM1036" s="93"/>
      <c r="AN1036" s="94" t="s">
        <v>40</v>
      </c>
      <c r="AO1036" s="94" t="s">
        <v>40</v>
      </c>
      <c r="AP1036" s="94" t="s">
        <v>40</v>
      </c>
      <c r="AQ1036" s="94" t="s">
        <v>40</v>
      </c>
      <c r="AR1036" s="93"/>
    </row>
    <row r="1037" spans="1:44" ht="21">
      <c r="A1037" t="str">
        <f>VLOOKUP(Q1037,'Rotas x Madrugada'!A:C,2,0)</f>
        <v>NL</v>
      </c>
      <c r="B1037" t="str">
        <f>VLOOKUP(Q1037,'Rotas x Madrugada'!A:C,3,0)</f>
        <v>Não</v>
      </c>
      <c r="D1037" s="19">
        <f t="shared" si="32"/>
        <v>46159</v>
      </c>
      <c r="E1037" s="19">
        <f>IF(A1037="RETIRA",Z1037,VLOOKUP(Q1037,'Rotas x Madrugada'!A:D,4,0))</f>
        <v>46146</v>
      </c>
      <c r="F1037" s="19">
        <f>IF(A1037="RETIRA",Z1037,Z1037+2)</f>
        <v>46159</v>
      </c>
      <c r="G1037" s="19" t="str">
        <f>CONCATENATE(U1037,"-",V1037)</f>
        <v>INC08-TF</v>
      </c>
      <c r="H1037" s="19" t="str">
        <f t="shared" ca="1" si="33"/>
        <v>URGENTE</v>
      </c>
      <c r="I1037" s="46">
        <f ca="1">Z1037-$B$1</f>
        <v>0</v>
      </c>
      <c r="J1037" s="46">
        <f>VLOOKUP(G1037,'D. Produção'!A:B,2,)</f>
        <v>2</v>
      </c>
      <c r="K1037" s="95">
        <v>336516</v>
      </c>
      <c r="L1037" s="96" t="s">
        <v>498</v>
      </c>
      <c r="M1037" s="95">
        <v>11</v>
      </c>
      <c r="N1037" s="95">
        <v>5460727</v>
      </c>
      <c r="O1037" s="96" t="s">
        <v>35</v>
      </c>
      <c r="P1037" s="96" t="s">
        <v>260</v>
      </c>
      <c r="Q1037" s="96" t="s">
        <v>140</v>
      </c>
      <c r="R1037" s="97">
        <v>0.52359999999999995</v>
      </c>
      <c r="S1037" s="97">
        <v>10.472</v>
      </c>
      <c r="T1037" s="95">
        <v>1</v>
      </c>
      <c r="U1037" s="96" t="s">
        <v>63</v>
      </c>
      <c r="V1037" s="96" t="s">
        <v>96</v>
      </c>
      <c r="W1037" s="98">
        <v>1190</v>
      </c>
      <c r="X1037" s="98">
        <v>440</v>
      </c>
      <c r="Y1037" s="99">
        <v>46156.408742789354</v>
      </c>
      <c r="Z1037" s="100">
        <v>46157</v>
      </c>
      <c r="AA1037" s="101"/>
      <c r="AB1037" s="101"/>
      <c r="AC1037" s="101"/>
      <c r="AD1037" s="101"/>
      <c r="AE1037" s="102" t="s">
        <v>40</v>
      </c>
      <c r="AF1037" s="102" t="s">
        <v>40</v>
      </c>
      <c r="AG1037" s="102" t="s">
        <v>40</v>
      </c>
      <c r="AH1037" s="102" t="s">
        <v>40</v>
      </c>
      <c r="AI1037" s="102" t="s">
        <v>40</v>
      </c>
      <c r="AJ1037" s="102" t="s">
        <v>40</v>
      </c>
      <c r="AK1037" s="102" t="s">
        <v>40</v>
      </c>
      <c r="AL1037" s="101"/>
      <c r="AM1037" s="101"/>
      <c r="AN1037" s="102" t="s">
        <v>40</v>
      </c>
      <c r="AO1037" s="102" t="s">
        <v>40</v>
      </c>
      <c r="AP1037" s="102" t="s">
        <v>40</v>
      </c>
      <c r="AQ1037" s="102" t="s">
        <v>40</v>
      </c>
      <c r="AR1037" s="101"/>
    </row>
    <row r="1038" spans="1:44" ht="21">
      <c r="A1038" t="str">
        <f>VLOOKUP(Q1038,'Rotas x Madrugada'!A:C,2,0)</f>
        <v>NL</v>
      </c>
      <c r="B1038" t="str">
        <f>VLOOKUP(Q1038,'Rotas x Madrugada'!A:C,3,0)</f>
        <v>Não</v>
      </c>
      <c r="D1038" s="19">
        <f t="shared" si="32"/>
        <v>46159</v>
      </c>
      <c r="E1038" s="19">
        <f>IF(A1038="RETIRA",Z1038,VLOOKUP(Q1038,'Rotas x Madrugada'!A:D,4,0))</f>
        <v>46146</v>
      </c>
      <c r="F1038" s="19">
        <f>IF(A1038="RETIRA",Z1038,Z1038+2)</f>
        <v>46159</v>
      </c>
      <c r="G1038" s="19" t="str">
        <f>CONCATENATE(U1038,"-",V1038)</f>
        <v>INC08-TF</v>
      </c>
      <c r="H1038" s="19" t="str">
        <f t="shared" ca="1" si="33"/>
        <v>URGENTE</v>
      </c>
      <c r="I1038" s="46">
        <f ca="1">Z1038-$B$1</f>
        <v>0</v>
      </c>
      <c r="J1038" s="46">
        <f>VLOOKUP(G1038,'D. Produção'!A:B,2,)</f>
        <v>2</v>
      </c>
      <c r="K1038" s="87">
        <v>336516</v>
      </c>
      <c r="L1038" s="88" t="s">
        <v>248</v>
      </c>
      <c r="M1038" s="87">
        <v>12</v>
      </c>
      <c r="N1038" s="87">
        <v>5460728</v>
      </c>
      <c r="O1038" s="88" t="s">
        <v>35</v>
      </c>
      <c r="P1038" s="88" t="s">
        <v>260</v>
      </c>
      <c r="Q1038" s="88" t="s">
        <v>140</v>
      </c>
      <c r="R1038" s="89">
        <v>0.52359999999999995</v>
      </c>
      <c r="S1038" s="89">
        <v>10.472</v>
      </c>
      <c r="T1038" s="87">
        <v>1</v>
      </c>
      <c r="U1038" s="88" t="s">
        <v>63</v>
      </c>
      <c r="V1038" s="88" t="s">
        <v>96</v>
      </c>
      <c r="W1038" s="90">
        <v>1190</v>
      </c>
      <c r="X1038" s="90">
        <v>440</v>
      </c>
      <c r="Y1038" s="91">
        <v>46156.408742789354</v>
      </c>
      <c r="Z1038" s="92">
        <v>46157</v>
      </c>
      <c r="AA1038" s="93"/>
      <c r="AB1038" s="93"/>
      <c r="AC1038" s="93"/>
      <c r="AD1038" s="93"/>
      <c r="AE1038" s="94" t="s">
        <v>40</v>
      </c>
      <c r="AF1038" s="94" t="s">
        <v>40</v>
      </c>
      <c r="AG1038" s="94" t="s">
        <v>40</v>
      </c>
      <c r="AH1038" s="94" t="s">
        <v>40</v>
      </c>
      <c r="AI1038" s="94" t="s">
        <v>40</v>
      </c>
      <c r="AJ1038" s="94" t="s">
        <v>40</v>
      </c>
      <c r="AK1038" s="94" t="s">
        <v>40</v>
      </c>
      <c r="AL1038" s="93"/>
      <c r="AM1038" s="93"/>
      <c r="AN1038" s="94" t="s">
        <v>40</v>
      </c>
      <c r="AO1038" s="94" t="s">
        <v>40</v>
      </c>
      <c r="AP1038" s="94" t="s">
        <v>40</v>
      </c>
      <c r="AQ1038" s="94" t="s">
        <v>40</v>
      </c>
      <c r="AR1038" s="93"/>
    </row>
    <row r="1039" spans="1:44" ht="21">
      <c r="A1039" t="str">
        <f>VLOOKUP(Q1039,'Rotas x Madrugada'!A:C,2,0)</f>
        <v>NL</v>
      </c>
      <c r="B1039" t="str">
        <f>VLOOKUP(Q1039,'Rotas x Madrugada'!A:C,3,0)</f>
        <v>Não</v>
      </c>
      <c r="D1039" s="19">
        <f t="shared" si="32"/>
        <v>46159</v>
      </c>
      <c r="E1039" s="19">
        <f>IF(A1039="RETIRA",Z1039,VLOOKUP(Q1039,'Rotas x Madrugada'!A:D,4,0))</f>
        <v>46146</v>
      </c>
      <c r="F1039" s="19">
        <f>IF(A1039="RETIRA",Z1039,Z1039+2)</f>
        <v>46159</v>
      </c>
      <c r="G1039" s="19" t="str">
        <f>CONCATENATE(U1039,"-",V1039)</f>
        <v>INC08-TF</v>
      </c>
      <c r="H1039" s="19" t="str">
        <f t="shared" ca="1" si="33"/>
        <v>URGENTE</v>
      </c>
      <c r="I1039" s="46">
        <f ca="1">Z1039-$B$1</f>
        <v>0</v>
      </c>
      <c r="J1039" s="46">
        <f>VLOOKUP(G1039,'D. Produção'!A:B,2,)</f>
        <v>2</v>
      </c>
      <c r="K1039" s="95">
        <v>336516</v>
      </c>
      <c r="L1039" s="96" t="s">
        <v>577</v>
      </c>
      <c r="M1039" s="95">
        <v>13</v>
      </c>
      <c r="N1039" s="95">
        <v>5460729</v>
      </c>
      <c r="O1039" s="96" t="s">
        <v>35</v>
      </c>
      <c r="P1039" s="96" t="s">
        <v>260</v>
      </c>
      <c r="Q1039" s="96" t="s">
        <v>140</v>
      </c>
      <c r="R1039" s="97">
        <v>0.53500000000000003</v>
      </c>
      <c r="S1039" s="97">
        <v>10.701000000000001</v>
      </c>
      <c r="T1039" s="95">
        <v>1</v>
      </c>
      <c r="U1039" s="96" t="s">
        <v>63</v>
      </c>
      <c r="V1039" s="96" t="s">
        <v>96</v>
      </c>
      <c r="W1039" s="98">
        <v>1230</v>
      </c>
      <c r="X1039" s="98">
        <v>435</v>
      </c>
      <c r="Y1039" s="99">
        <v>46156.408742789354</v>
      </c>
      <c r="Z1039" s="100">
        <v>46157</v>
      </c>
      <c r="AA1039" s="101"/>
      <c r="AB1039" s="101"/>
      <c r="AC1039" s="101"/>
      <c r="AD1039" s="101"/>
      <c r="AE1039" s="102" t="s">
        <v>40</v>
      </c>
      <c r="AF1039" s="102" t="s">
        <v>40</v>
      </c>
      <c r="AG1039" s="102" t="s">
        <v>40</v>
      </c>
      <c r="AH1039" s="102" t="s">
        <v>40</v>
      </c>
      <c r="AI1039" s="102" t="s">
        <v>40</v>
      </c>
      <c r="AJ1039" s="102" t="s">
        <v>40</v>
      </c>
      <c r="AK1039" s="102" t="s">
        <v>40</v>
      </c>
      <c r="AL1039" s="101"/>
      <c r="AM1039" s="101"/>
      <c r="AN1039" s="102" t="s">
        <v>40</v>
      </c>
      <c r="AO1039" s="102" t="s">
        <v>40</v>
      </c>
      <c r="AP1039" s="102" t="s">
        <v>40</v>
      </c>
      <c r="AQ1039" s="102" t="s">
        <v>40</v>
      </c>
      <c r="AR1039" s="101"/>
    </row>
    <row r="1040" spans="1:44" ht="21">
      <c r="A1040" t="str">
        <f>VLOOKUP(Q1040,'Rotas x Madrugada'!A:C,2,0)</f>
        <v>NL</v>
      </c>
      <c r="B1040" t="str">
        <f>VLOOKUP(Q1040,'Rotas x Madrugada'!A:C,3,0)</f>
        <v>Não</v>
      </c>
      <c r="D1040" s="19">
        <f t="shared" si="32"/>
        <v>46159</v>
      </c>
      <c r="E1040" s="19">
        <f>IF(A1040="RETIRA",Z1040,VLOOKUP(Q1040,'Rotas x Madrugada'!A:D,4,0))</f>
        <v>46146</v>
      </c>
      <c r="F1040" s="19">
        <f>IF(A1040="RETIRA",Z1040,Z1040+2)</f>
        <v>46159</v>
      </c>
      <c r="G1040" s="19" t="str">
        <f>CONCATENATE(U1040,"-",V1040)</f>
        <v>INC08-TE12</v>
      </c>
      <c r="H1040" s="19" t="str">
        <f t="shared" ca="1" si="33"/>
        <v>URGENTE</v>
      </c>
      <c r="I1040" s="46">
        <f ca="1">Z1040-$B$1</f>
        <v>0</v>
      </c>
      <c r="J1040" s="46">
        <f>VLOOKUP(G1040,'D. Produção'!A:B,2,)</f>
        <v>2</v>
      </c>
      <c r="K1040" s="87">
        <v>336517</v>
      </c>
      <c r="L1040" s="88" t="s">
        <v>78</v>
      </c>
      <c r="M1040" s="87">
        <v>1</v>
      </c>
      <c r="N1040" s="87">
        <v>5460730</v>
      </c>
      <c r="O1040" s="88" t="s">
        <v>35</v>
      </c>
      <c r="P1040" s="88" t="s">
        <v>260</v>
      </c>
      <c r="Q1040" s="88" t="s">
        <v>140</v>
      </c>
      <c r="R1040" s="89">
        <v>2.0710000000000002</v>
      </c>
      <c r="S1040" s="89">
        <v>41.42</v>
      </c>
      <c r="T1040" s="87">
        <v>1</v>
      </c>
      <c r="U1040" s="88" t="s">
        <v>63</v>
      </c>
      <c r="V1040" s="88" t="s">
        <v>120</v>
      </c>
      <c r="W1040" s="90">
        <v>950</v>
      </c>
      <c r="X1040" s="90">
        <v>2180</v>
      </c>
      <c r="Y1040" s="91">
        <v>46156.40900659722</v>
      </c>
      <c r="Z1040" s="92">
        <v>46157</v>
      </c>
      <c r="AA1040" s="93"/>
      <c r="AB1040" s="93"/>
      <c r="AC1040" s="93"/>
      <c r="AD1040" s="93"/>
      <c r="AE1040" s="93"/>
      <c r="AF1040" s="93"/>
      <c r="AG1040" s="93"/>
      <c r="AH1040" s="93"/>
      <c r="AI1040" s="94" t="s">
        <v>40</v>
      </c>
      <c r="AJ1040" s="94" t="s">
        <v>40</v>
      </c>
      <c r="AK1040" s="94" t="s">
        <v>40</v>
      </c>
      <c r="AL1040" s="93"/>
      <c r="AM1040" s="93"/>
      <c r="AN1040" s="94" t="s">
        <v>40</v>
      </c>
      <c r="AO1040" s="94" t="s">
        <v>40</v>
      </c>
      <c r="AP1040" s="94" t="s">
        <v>40</v>
      </c>
      <c r="AQ1040" s="94" t="s">
        <v>40</v>
      </c>
      <c r="AR1040" s="93"/>
    </row>
    <row r="1041" spans="1:44" ht="21">
      <c r="A1041" t="str">
        <f>VLOOKUP(Q1041,'Rotas x Madrugada'!A:C,2,0)</f>
        <v>NL</v>
      </c>
      <c r="B1041" t="str">
        <f>VLOOKUP(Q1041,'Rotas x Madrugada'!A:C,3,0)</f>
        <v>Não</v>
      </c>
      <c r="D1041" s="19">
        <f t="shared" si="32"/>
        <v>46159</v>
      </c>
      <c r="E1041" s="19">
        <f>IF(A1041="RETIRA",Z1041,VLOOKUP(Q1041,'Rotas x Madrugada'!A:D,4,0))</f>
        <v>46146</v>
      </c>
      <c r="F1041" s="19">
        <f>IF(A1041="RETIRA",Z1041,Z1041+2)</f>
        <v>46159</v>
      </c>
      <c r="G1041" s="19" t="str">
        <f>CONCATENATE(U1041,"-",V1041)</f>
        <v>INC08-TF</v>
      </c>
      <c r="H1041" s="19" t="str">
        <f t="shared" ca="1" si="33"/>
        <v>URGENTE</v>
      </c>
      <c r="I1041" s="46">
        <f ca="1">Z1041-$B$1</f>
        <v>0</v>
      </c>
      <c r="J1041" s="46">
        <f>VLOOKUP(G1041,'D. Produção'!A:B,2,)</f>
        <v>2</v>
      </c>
      <c r="K1041" s="95">
        <v>336517</v>
      </c>
      <c r="L1041" s="96" t="s">
        <v>80</v>
      </c>
      <c r="M1041" s="95">
        <v>2</v>
      </c>
      <c r="N1041" s="95">
        <v>5460731</v>
      </c>
      <c r="O1041" s="96" t="s">
        <v>35</v>
      </c>
      <c r="P1041" s="96" t="s">
        <v>260</v>
      </c>
      <c r="Q1041" s="96" t="s">
        <v>140</v>
      </c>
      <c r="R1041" s="97">
        <v>1.9259999999999999</v>
      </c>
      <c r="S1041" s="97">
        <v>38.520000000000003</v>
      </c>
      <c r="T1041" s="95">
        <v>1</v>
      </c>
      <c r="U1041" s="96" t="s">
        <v>63</v>
      </c>
      <c r="V1041" s="96" t="s">
        <v>96</v>
      </c>
      <c r="W1041" s="98">
        <v>900</v>
      </c>
      <c r="X1041" s="98">
        <v>2140</v>
      </c>
      <c r="Y1041" s="99">
        <v>46156.40900659722</v>
      </c>
      <c r="Z1041" s="100">
        <v>46157</v>
      </c>
      <c r="AA1041" s="101"/>
      <c r="AB1041" s="101"/>
      <c r="AC1041" s="101"/>
      <c r="AD1041" s="101"/>
      <c r="AE1041" s="102" t="s">
        <v>40</v>
      </c>
      <c r="AF1041" s="102" t="s">
        <v>40</v>
      </c>
      <c r="AG1041" s="102" t="s">
        <v>40</v>
      </c>
      <c r="AH1041" s="102" t="s">
        <v>40</v>
      </c>
      <c r="AI1041" s="102" t="s">
        <v>40</v>
      </c>
      <c r="AJ1041" s="102" t="s">
        <v>40</v>
      </c>
      <c r="AK1041" s="102" t="s">
        <v>40</v>
      </c>
      <c r="AL1041" s="101"/>
      <c r="AM1041" s="101"/>
      <c r="AN1041" s="102" t="s">
        <v>40</v>
      </c>
      <c r="AO1041" s="102" t="s">
        <v>40</v>
      </c>
      <c r="AP1041" s="102" t="s">
        <v>40</v>
      </c>
      <c r="AQ1041" s="102" t="s">
        <v>40</v>
      </c>
      <c r="AR1041" s="101"/>
    </row>
    <row r="1042" spans="1:44" ht="21">
      <c r="A1042" t="str">
        <f>VLOOKUP(Q1042,'Rotas x Madrugada'!A:C,2,0)</f>
        <v>NL</v>
      </c>
      <c r="B1042" t="str">
        <f>VLOOKUP(Q1042,'Rotas x Madrugada'!A:C,3,0)</f>
        <v>Não</v>
      </c>
      <c r="D1042" s="19">
        <f t="shared" si="32"/>
        <v>46159</v>
      </c>
      <c r="E1042" s="19">
        <f>IF(A1042="RETIRA",Z1042,VLOOKUP(Q1042,'Rotas x Madrugada'!A:D,4,0))</f>
        <v>46146</v>
      </c>
      <c r="F1042" s="19">
        <f>IF(A1042="RETIRA",Z1042,Z1042+2)</f>
        <v>46159</v>
      </c>
      <c r="G1042" s="19" t="str">
        <f>CONCATENATE(U1042,"-",V1042)</f>
        <v>INC08-TE12</v>
      </c>
      <c r="H1042" s="19" t="str">
        <f t="shared" ca="1" si="33"/>
        <v>URGENTE</v>
      </c>
      <c r="I1042" s="46">
        <f ca="1">Z1042-$B$1</f>
        <v>0</v>
      </c>
      <c r="J1042" s="46">
        <f>VLOOKUP(G1042,'D. Produção'!A:B,2,)</f>
        <v>2</v>
      </c>
      <c r="K1042" s="87">
        <v>336518</v>
      </c>
      <c r="L1042" s="88" t="s">
        <v>78</v>
      </c>
      <c r="M1042" s="87">
        <v>1</v>
      </c>
      <c r="N1042" s="87">
        <v>5460732</v>
      </c>
      <c r="O1042" s="88" t="s">
        <v>35</v>
      </c>
      <c r="P1042" s="88" t="s">
        <v>616</v>
      </c>
      <c r="Q1042" s="88" t="s">
        <v>140</v>
      </c>
      <c r="R1042" s="89">
        <v>1.72</v>
      </c>
      <c r="S1042" s="89">
        <v>34.4</v>
      </c>
      <c r="T1042" s="87">
        <v>1</v>
      </c>
      <c r="U1042" s="88" t="s">
        <v>63</v>
      </c>
      <c r="V1042" s="88" t="s">
        <v>120</v>
      </c>
      <c r="W1042" s="90">
        <v>800</v>
      </c>
      <c r="X1042" s="90">
        <v>2150</v>
      </c>
      <c r="Y1042" s="91">
        <v>46156.409152083332</v>
      </c>
      <c r="Z1042" s="92">
        <v>46157</v>
      </c>
      <c r="AA1042" s="93"/>
      <c r="AB1042" s="93"/>
      <c r="AC1042" s="93"/>
      <c r="AD1042" s="93"/>
      <c r="AE1042" s="93"/>
      <c r="AF1042" s="93"/>
      <c r="AG1042" s="93"/>
      <c r="AH1042" s="93"/>
      <c r="AI1042" s="94" t="s">
        <v>40</v>
      </c>
      <c r="AJ1042" s="94" t="s">
        <v>40</v>
      </c>
      <c r="AK1042" s="94" t="s">
        <v>40</v>
      </c>
      <c r="AL1042" s="93"/>
      <c r="AM1042" s="93"/>
      <c r="AN1042" s="94" t="s">
        <v>40</v>
      </c>
      <c r="AO1042" s="94" t="s">
        <v>40</v>
      </c>
      <c r="AP1042" s="94" t="s">
        <v>40</v>
      </c>
      <c r="AQ1042" s="94" t="s">
        <v>40</v>
      </c>
      <c r="AR1042" s="93"/>
    </row>
    <row r="1043" spans="1:44" ht="21">
      <c r="A1043" t="str">
        <f>VLOOKUP(Q1043,'Rotas x Madrugada'!A:C,2,0)</f>
        <v>NL</v>
      </c>
      <c r="B1043" t="str">
        <f>VLOOKUP(Q1043,'Rotas x Madrugada'!A:C,3,0)</f>
        <v>Não</v>
      </c>
      <c r="D1043" s="19">
        <f t="shared" si="32"/>
        <v>46159</v>
      </c>
      <c r="E1043" s="19">
        <f>IF(A1043="RETIRA",Z1043,VLOOKUP(Q1043,'Rotas x Madrugada'!A:D,4,0))</f>
        <v>46146</v>
      </c>
      <c r="F1043" s="19">
        <f>IF(A1043="RETIRA",Z1043,Z1043+2)</f>
        <v>46159</v>
      </c>
      <c r="G1043" s="19" t="str">
        <f>CONCATENATE(U1043,"-",V1043)</f>
        <v>INC08-TE12</v>
      </c>
      <c r="H1043" s="19" t="str">
        <f t="shared" ca="1" si="33"/>
        <v>URGENTE</v>
      </c>
      <c r="I1043" s="46">
        <f ca="1">Z1043-$B$1</f>
        <v>0</v>
      </c>
      <c r="J1043" s="46">
        <f>VLOOKUP(G1043,'D. Produção'!A:B,2,)</f>
        <v>2</v>
      </c>
      <c r="K1043" s="95">
        <v>336519</v>
      </c>
      <c r="L1043" s="96" t="s">
        <v>78</v>
      </c>
      <c r="M1043" s="95">
        <v>1</v>
      </c>
      <c r="N1043" s="95">
        <v>5460733</v>
      </c>
      <c r="O1043" s="96" t="s">
        <v>35</v>
      </c>
      <c r="P1043" s="96" t="s">
        <v>617</v>
      </c>
      <c r="Q1043" s="96" t="s">
        <v>140</v>
      </c>
      <c r="R1043" s="97">
        <v>1.8010999999999999</v>
      </c>
      <c r="S1043" s="97">
        <v>36.021999999999998</v>
      </c>
      <c r="T1043" s="95">
        <v>1</v>
      </c>
      <c r="U1043" s="96" t="s">
        <v>63</v>
      </c>
      <c r="V1043" s="96" t="s">
        <v>120</v>
      </c>
      <c r="W1043" s="98">
        <v>830</v>
      </c>
      <c r="X1043" s="98">
        <v>2170</v>
      </c>
      <c r="Y1043" s="99">
        <v>46156.409298993058</v>
      </c>
      <c r="Z1043" s="100">
        <v>46157</v>
      </c>
      <c r="AA1043" s="101"/>
      <c r="AB1043" s="101"/>
      <c r="AC1043" s="101"/>
      <c r="AD1043" s="101"/>
      <c r="AE1043" s="101"/>
      <c r="AF1043" s="101"/>
      <c r="AG1043" s="101"/>
      <c r="AH1043" s="101"/>
      <c r="AI1043" s="102" t="s">
        <v>40</v>
      </c>
      <c r="AJ1043" s="102" t="s">
        <v>40</v>
      </c>
      <c r="AK1043" s="102" t="s">
        <v>40</v>
      </c>
      <c r="AL1043" s="101"/>
      <c r="AM1043" s="101"/>
      <c r="AN1043" s="102" t="s">
        <v>40</v>
      </c>
      <c r="AO1043" s="102" t="s">
        <v>40</v>
      </c>
      <c r="AP1043" s="102" t="s">
        <v>40</v>
      </c>
      <c r="AQ1043" s="102" t="s">
        <v>40</v>
      </c>
      <c r="AR1043" s="101"/>
    </row>
    <row r="1044" spans="1:44">
      <c r="A1044" t="str">
        <f>VLOOKUP(Q1044,'Rotas x Madrugada'!A:C,2,0)</f>
        <v>X</v>
      </c>
      <c r="B1044" t="str">
        <f>VLOOKUP(Q1044,'Rotas x Madrugada'!A:C,3,0)</f>
        <v>Sim</v>
      </c>
      <c r="D1044" s="19">
        <f t="shared" si="32"/>
        <v>46159</v>
      </c>
      <c r="E1044" s="19">
        <f>IF(A1044="RETIRA",Z1044,VLOOKUP(Q1044,'Rotas x Madrugada'!A:D,4,0))</f>
        <v>46149</v>
      </c>
      <c r="F1044" s="19">
        <f>IF(A1044="RETIRA",Z1044,Z1044+2)</f>
        <v>46159</v>
      </c>
      <c r="G1044" s="19" t="str">
        <f>CONCATENATE(U1044,"-",V1044)</f>
        <v>INC08-TE12</v>
      </c>
      <c r="H1044" s="19" t="str">
        <f t="shared" ca="1" si="33"/>
        <v>URGENTE</v>
      </c>
      <c r="I1044" s="46">
        <f ca="1">Z1044-$B$1</f>
        <v>0</v>
      </c>
      <c r="J1044" s="46">
        <f>VLOOKUP(G1044,'D. Produção'!A:B,2,)</f>
        <v>2</v>
      </c>
      <c r="K1044" s="87">
        <v>336532</v>
      </c>
      <c r="L1044" s="88" t="s">
        <v>78</v>
      </c>
      <c r="M1044" s="87">
        <v>1</v>
      </c>
      <c r="N1044" s="87">
        <v>5460806</v>
      </c>
      <c r="O1044" s="88" t="s">
        <v>35</v>
      </c>
      <c r="P1044" s="88" t="s">
        <v>634</v>
      </c>
      <c r="Q1044" s="88" t="s">
        <v>139</v>
      </c>
      <c r="R1044" s="89">
        <v>1.4852000000000001</v>
      </c>
      <c r="S1044" s="89">
        <v>29.704000000000001</v>
      </c>
      <c r="T1044" s="87">
        <v>1</v>
      </c>
      <c r="U1044" s="88" t="s">
        <v>63</v>
      </c>
      <c r="V1044" s="88" t="s">
        <v>120</v>
      </c>
      <c r="W1044" s="90">
        <v>790</v>
      </c>
      <c r="X1044" s="90">
        <v>1880</v>
      </c>
      <c r="Y1044" s="91">
        <v>46156.403516053244</v>
      </c>
      <c r="Z1044" s="92">
        <v>46157</v>
      </c>
      <c r="AA1044" s="93"/>
      <c r="AB1044" s="93"/>
      <c r="AC1044" s="93"/>
      <c r="AD1044" s="93"/>
      <c r="AE1044" s="93"/>
      <c r="AF1044" s="93"/>
      <c r="AG1044" s="93"/>
      <c r="AH1044" s="93"/>
      <c r="AI1044" s="94" t="s">
        <v>40</v>
      </c>
      <c r="AJ1044" s="94" t="s">
        <v>40</v>
      </c>
      <c r="AK1044" s="94" t="s">
        <v>40</v>
      </c>
      <c r="AL1044" s="93"/>
      <c r="AM1044" s="93"/>
      <c r="AN1044" s="94" t="s">
        <v>40</v>
      </c>
      <c r="AO1044" s="94" t="s">
        <v>40</v>
      </c>
      <c r="AP1044" s="94" t="s">
        <v>40</v>
      </c>
      <c r="AQ1044" s="94" t="s">
        <v>40</v>
      </c>
      <c r="AR1044" s="93"/>
    </row>
    <row r="1045" spans="1:44" ht="21">
      <c r="A1045" t="str">
        <f>VLOOKUP(Q1045,'Rotas x Madrugada'!A:C,2,0)</f>
        <v>Retira</v>
      </c>
      <c r="B1045" t="str">
        <f>VLOOKUP(Q1045,'Rotas x Madrugada'!A:C,3,0)</f>
        <v>Não</v>
      </c>
      <c r="D1045" s="19">
        <f t="shared" si="32"/>
        <v>46157</v>
      </c>
      <c r="E1045" s="19">
        <f>IF(A1045="RETIRA",Z1045,VLOOKUP(Q1045,'Rotas x Madrugada'!A:D,4,0))</f>
        <v>46157</v>
      </c>
      <c r="F1045" s="19">
        <f>IF(A1045="RETIRA",Z1045,Z1045+2)</f>
        <v>46157</v>
      </c>
      <c r="G1045" s="19" t="str">
        <f>CONCATENATE(U1045,"-",V1045)</f>
        <v>INC08-TE12</v>
      </c>
      <c r="H1045" s="19" t="str">
        <f t="shared" ca="1" si="33"/>
        <v>URGENTE</v>
      </c>
      <c r="I1045" s="46">
        <f ca="1">Z1045-$B$1</f>
        <v>0</v>
      </c>
      <c r="J1045" s="46">
        <f>VLOOKUP(G1045,'D. Produção'!A:B,2,)</f>
        <v>2</v>
      </c>
      <c r="K1045" s="95">
        <v>336664</v>
      </c>
      <c r="L1045" s="96" t="s">
        <v>78</v>
      </c>
      <c r="M1045" s="95">
        <v>1</v>
      </c>
      <c r="N1045" s="95">
        <v>5461767</v>
      </c>
      <c r="O1045" s="96" t="s">
        <v>35</v>
      </c>
      <c r="P1045" s="96" t="s">
        <v>490</v>
      </c>
      <c r="Q1045" s="96" t="s">
        <v>62</v>
      </c>
      <c r="R1045" s="97">
        <v>1.7807999999999999</v>
      </c>
      <c r="S1045" s="97">
        <v>35.615000000000002</v>
      </c>
      <c r="T1045" s="95">
        <v>1</v>
      </c>
      <c r="U1045" s="96" t="s">
        <v>63</v>
      </c>
      <c r="V1045" s="96" t="s">
        <v>120</v>
      </c>
      <c r="W1045" s="98">
        <v>850</v>
      </c>
      <c r="X1045" s="98">
        <v>2095</v>
      </c>
      <c r="Y1045" s="99">
        <v>46156.505582442129</v>
      </c>
      <c r="Z1045" s="100">
        <v>46157</v>
      </c>
      <c r="AA1045" s="101"/>
      <c r="AB1045" s="101"/>
      <c r="AC1045" s="101"/>
      <c r="AD1045" s="101"/>
      <c r="AE1045" s="101"/>
      <c r="AF1045" s="101"/>
      <c r="AG1045" s="101"/>
      <c r="AH1045" s="101"/>
      <c r="AI1045" s="102" t="s">
        <v>40</v>
      </c>
      <c r="AJ1045" s="102" t="s">
        <v>40</v>
      </c>
      <c r="AK1045" s="102" t="s">
        <v>40</v>
      </c>
      <c r="AL1045" s="101"/>
      <c r="AM1045" s="101"/>
      <c r="AN1045" s="102" t="s">
        <v>40</v>
      </c>
      <c r="AO1045" s="102" t="s">
        <v>40</v>
      </c>
      <c r="AP1045" s="102" t="s">
        <v>40</v>
      </c>
      <c r="AQ1045" s="102" t="s">
        <v>40</v>
      </c>
      <c r="AR1045" s="101"/>
    </row>
    <row r="1046" spans="1:44" ht="21">
      <c r="A1046" t="str">
        <f>VLOOKUP(Q1046,'Rotas x Madrugada'!A:C,2,0)</f>
        <v>Retira</v>
      </c>
      <c r="B1046" t="str">
        <f>VLOOKUP(Q1046,'Rotas x Madrugada'!A:C,3,0)</f>
        <v>Não</v>
      </c>
      <c r="D1046" s="19">
        <f t="shared" si="32"/>
        <v>46157</v>
      </c>
      <c r="E1046" s="19">
        <f>IF(A1046="RETIRA",Z1046,VLOOKUP(Q1046,'Rotas x Madrugada'!A:D,4,0))</f>
        <v>46157</v>
      </c>
      <c r="F1046" s="19">
        <f>IF(A1046="RETIRA",Z1046,Z1046+2)</f>
        <v>46157</v>
      </c>
      <c r="G1046" s="19" t="str">
        <f>CONCATENATE(U1046,"-",V1046)</f>
        <v>INC08-TE12</v>
      </c>
      <c r="H1046" s="19" t="str">
        <f t="shared" ca="1" si="33"/>
        <v>URGENTE</v>
      </c>
      <c r="I1046" s="46">
        <f ca="1">Z1046-$B$1</f>
        <v>0</v>
      </c>
      <c r="J1046" s="46">
        <f>VLOOKUP(G1046,'D. Produção'!A:B,2,)</f>
        <v>2</v>
      </c>
      <c r="K1046" s="87">
        <v>336664</v>
      </c>
      <c r="L1046" s="88" t="s">
        <v>80</v>
      </c>
      <c r="M1046" s="87">
        <v>2</v>
      </c>
      <c r="N1046" s="87">
        <v>5461768</v>
      </c>
      <c r="O1046" s="88" t="s">
        <v>35</v>
      </c>
      <c r="P1046" s="88" t="s">
        <v>490</v>
      </c>
      <c r="Q1046" s="88" t="s">
        <v>62</v>
      </c>
      <c r="R1046" s="89">
        <v>1.7807999999999999</v>
      </c>
      <c r="S1046" s="89">
        <v>35.615000000000002</v>
      </c>
      <c r="T1046" s="87">
        <v>1</v>
      </c>
      <c r="U1046" s="88" t="s">
        <v>63</v>
      </c>
      <c r="V1046" s="88" t="s">
        <v>120</v>
      </c>
      <c r="W1046" s="90">
        <v>850</v>
      </c>
      <c r="X1046" s="90">
        <v>2095</v>
      </c>
      <c r="Y1046" s="91">
        <v>46156.505582442129</v>
      </c>
      <c r="Z1046" s="92">
        <v>46157</v>
      </c>
      <c r="AA1046" s="93"/>
      <c r="AB1046" s="93"/>
      <c r="AC1046" s="93"/>
      <c r="AD1046" s="93"/>
      <c r="AE1046" s="93"/>
      <c r="AF1046" s="93"/>
      <c r="AG1046" s="93"/>
      <c r="AH1046" s="93"/>
      <c r="AI1046" s="94" t="s">
        <v>40</v>
      </c>
      <c r="AJ1046" s="94" t="s">
        <v>40</v>
      </c>
      <c r="AK1046" s="94" t="s">
        <v>40</v>
      </c>
      <c r="AL1046" s="93"/>
      <c r="AM1046" s="93"/>
      <c r="AN1046" s="94" t="s">
        <v>40</v>
      </c>
      <c r="AO1046" s="94" t="s">
        <v>40</v>
      </c>
      <c r="AP1046" s="94" t="s">
        <v>40</v>
      </c>
      <c r="AQ1046" s="94" t="s">
        <v>40</v>
      </c>
      <c r="AR1046" s="93"/>
    </row>
    <row r="1047" spans="1:44" ht="21">
      <c r="A1047" t="str">
        <f>VLOOKUP(Q1047,'Rotas x Madrugada'!A:C,2,0)</f>
        <v>Retira</v>
      </c>
      <c r="B1047" t="str">
        <f>VLOOKUP(Q1047,'Rotas x Madrugada'!A:C,3,0)</f>
        <v>Não</v>
      </c>
      <c r="D1047" s="19">
        <f t="shared" si="32"/>
        <v>46157</v>
      </c>
      <c r="E1047" s="19">
        <f>IF(A1047="RETIRA",Z1047,VLOOKUP(Q1047,'Rotas x Madrugada'!A:D,4,0))</f>
        <v>46157</v>
      </c>
      <c r="F1047" s="19">
        <f>IF(A1047="RETIRA",Z1047,Z1047+2)</f>
        <v>46157</v>
      </c>
      <c r="G1047" s="19" t="str">
        <f>CONCATENATE(U1047,"-",V1047)</f>
        <v>INC08-TF</v>
      </c>
      <c r="H1047" s="19" t="str">
        <f t="shared" ca="1" si="33"/>
        <v>URGENTE</v>
      </c>
      <c r="I1047" s="46">
        <f ca="1">Z1047-$B$1</f>
        <v>0</v>
      </c>
      <c r="J1047" s="46">
        <f>VLOOKUP(G1047,'D. Produção'!A:B,2,)</f>
        <v>2</v>
      </c>
      <c r="K1047" s="95">
        <v>336664</v>
      </c>
      <c r="L1047" s="96" t="s">
        <v>180</v>
      </c>
      <c r="M1047" s="95">
        <v>3</v>
      </c>
      <c r="N1047" s="95">
        <v>5461769</v>
      </c>
      <c r="O1047" s="96" t="s">
        <v>35</v>
      </c>
      <c r="P1047" s="96" t="s">
        <v>490</v>
      </c>
      <c r="Q1047" s="96" t="s">
        <v>62</v>
      </c>
      <c r="R1047" s="97">
        <v>1.4419999999999999</v>
      </c>
      <c r="S1047" s="97">
        <v>28.84</v>
      </c>
      <c r="T1047" s="95">
        <v>1</v>
      </c>
      <c r="U1047" s="96" t="s">
        <v>63</v>
      </c>
      <c r="V1047" s="96" t="s">
        <v>96</v>
      </c>
      <c r="W1047" s="98">
        <v>700</v>
      </c>
      <c r="X1047" s="98">
        <v>2060</v>
      </c>
      <c r="Y1047" s="99">
        <v>46156.505582442129</v>
      </c>
      <c r="Z1047" s="100">
        <v>46157</v>
      </c>
      <c r="AA1047" s="101"/>
      <c r="AB1047" s="101"/>
      <c r="AC1047" s="101"/>
      <c r="AD1047" s="101"/>
      <c r="AE1047" s="102" t="s">
        <v>40</v>
      </c>
      <c r="AF1047" s="102" t="s">
        <v>40</v>
      </c>
      <c r="AG1047" s="102" t="s">
        <v>40</v>
      </c>
      <c r="AH1047" s="102" t="s">
        <v>40</v>
      </c>
      <c r="AI1047" s="102" t="s">
        <v>40</v>
      </c>
      <c r="AJ1047" s="102" t="s">
        <v>40</v>
      </c>
      <c r="AK1047" s="102" t="s">
        <v>40</v>
      </c>
      <c r="AL1047" s="101"/>
      <c r="AM1047" s="101"/>
      <c r="AN1047" s="102" t="s">
        <v>40</v>
      </c>
      <c r="AO1047" s="102" t="s">
        <v>40</v>
      </c>
      <c r="AP1047" s="102" t="s">
        <v>40</v>
      </c>
      <c r="AQ1047" s="102" t="s">
        <v>40</v>
      </c>
      <c r="AR1047" s="101"/>
    </row>
    <row r="1048" spans="1:44" ht="21">
      <c r="A1048" t="str">
        <f>VLOOKUP(Q1048,'Rotas x Madrugada'!A:C,2,0)</f>
        <v>Retira</v>
      </c>
      <c r="B1048" t="str">
        <f>VLOOKUP(Q1048,'Rotas x Madrugada'!A:C,3,0)</f>
        <v>Não</v>
      </c>
      <c r="D1048" s="19">
        <f t="shared" si="32"/>
        <v>46157</v>
      </c>
      <c r="E1048" s="19">
        <f>IF(A1048="RETIRA",Z1048,VLOOKUP(Q1048,'Rotas x Madrugada'!A:D,4,0))</f>
        <v>46157</v>
      </c>
      <c r="F1048" s="19">
        <f>IF(A1048="RETIRA",Z1048,Z1048+2)</f>
        <v>46157</v>
      </c>
      <c r="G1048" s="19" t="str">
        <f>CONCATENATE(U1048,"-",V1048)</f>
        <v>INC08-TF</v>
      </c>
      <c r="H1048" s="19" t="str">
        <f t="shared" ca="1" si="33"/>
        <v>URGENTE</v>
      </c>
      <c r="I1048" s="46">
        <f ca="1">Z1048-$B$1</f>
        <v>0</v>
      </c>
      <c r="J1048" s="46">
        <f>VLOOKUP(G1048,'D. Produção'!A:B,2,)</f>
        <v>2</v>
      </c>
      <c r="K1048" s="87">
        <v>336664</v>
      </c>
      <c r="L1048" s="88" t="s">
        <v>181</v>
      </c>
      <c r="M1048" s="87">
        <v>4</v>
      </c>
      <c r="N1048" s="87">
        <v>5461770</v>
      </c>
      <c r="O1048" s="88" t="s">
        <v>35</v>
      </c>
      <c r="P1048" s="88" t="s">
        <v>490</v>
      </c>
      <c r="Q1048" s="88" t="s">
        <v>62</v>
      </c>
      <c r="R1048" s="89">
        <v>1.4419999999999999</v>
      </c>
      <c r="S1048" s="89">
        <v>28.84</v>
      </c>
      <c r="T1048" s="87">
        <v>1</v>
      </c>
      <c r="U1048" s="88" t="s">
        <v>63</v>
      </c>
      <c r="V1048" s="88" t="s">
        <v>96</v>
      </c>
      <c r="W1048" s="90">
        <v>700</v>
      </c>
      <c r="X1048" s="90">
        <v>2060</v>
      </c>
      <c r="Y1048" s="91">
        <v>46156.505582442129</v>
      </c>
      <c r="Z1048" s="92">
        <v>46157</v>
      </c>
      <c r="AA1048" s="93"/>
      <c r="AB1048" s="93"/>
      <c r="AC1048" s="93"/>
      <c r="AD1048" s="93"/>
      <c r="AE1048" s="94" t="s">
        <v>40</v>
      </c>
      <c r="AF1048" s="94" t="s">
        <v>40</v>
      </c>
      <c r="AG1048" s="94" t="s">
        <v>40</v>
      </c>
      <c r="AH1048" s="94" t="s">
        <v>40</v>
      </c>
      <c r="AI1048" s="94" t="s">
        <v>40</v>
      </c>
      <c r="AJ1048" s="94" t="s">
        <v>40</v>
      </c>
      <c r="AK1048" s="94" t="s">
        <v>40</v>
      </c>
      <c r="AL1048" s="93"/>
      <c r="AM1048" s="93"/>
      <c r="AN1048" s="94" t="s">
        <v>40</v>
      </c>
      <c r="AO1048" s="94" t="s">
        <v>40</v>
      </c>
      <c r="AP1048" s="94" t="s">
        <v>40</v>
      </c>
      <c r="AQ1048" s="94" t="s">
        <v>40</v>
      </c>
      <c r="AR1048" s="93"/>
    </row>
    <row r="1049" spans="1:44" ht="21">
      <c r="A1049" t="str">
        <f>VLOOKUP(Q1049,'Rotas x Madrugada'!A:C,2,0)</f>
        <v>Retira</v>
      </c>
      <c r="B1049" t="str">
        <f>VLOOKUP(Q1049,'Rotas x Madrugada'!A:C,3,0)</f>
        <v>Não</v>
      </c>
      <c r="D1049" s="19">
        <f t="shared" si="32"/>
        <v>46157</v>
      </c>
      <c r="E1049" s="19">
        <f>IF(A1049="RETIRA",Z1049,VLOOKUP(Q1049,'Rotas x Madrugada'!A:D,4,0))</f>
        <v>46157</v>
      </c>
      <c r="F1049" s="19">
        <f>IF(A1049="RETIRA",Z1049,Z1049+2)</f>
        <v>46157</v>
      </c>
      <c r="G1049" s="19" t="str">
        <f>CONCATENATE(U1049,"-",V1049)</f>
        <v>INC08-TF</v>
      </c>
      <c r="H1049" s="19" t="str">
        <f t="shared" ca="1" si="33"/>
        <v>URGENTE</v>
      </c>
      <c r="I1049" s="46">
        <f ca="1">Z1049-$B$1</f>
        <v>0</v>
      </c>
      <c r="J1049" s="46">
        <f>VLOOKUP(G1049,'D. Produção'!A:B,2,)</f>
        <v>2</v>
      </c>
      <c r="K1049" s="95">
        <v>336664</v>
      </c>
      <c r="L1049" s="96" t="s">
        <v>218</v>
      </c>
      <c r="M1049" s="95">
        <v>5</v>
      </c>
      <c r="N1049" s="95">
        <v>5461771</v>
      </c>
      <c r="O1049" s="96" t="s">
        <v>35</v>
      </c>
      <c r="P1049" s="96" t="s">
        <v>490</v>
      </c>
      <c r="Q1049" s="96" t="s">
        <v>62</v>
      </c>
      <c r="R1049" s="97">
        <v>1.498</v>
      </c>
      <c r="S1049" s="97">
        <v>29.96</v>
      </c>
      <c r="T1049" s="95">
        <v>1</v>
      </c>
      <c r="U1049" s="96" t="s">
        <v>63</v>
      </c>
      <c r="V1049" s="96" t="s">
        <v>96</v>
      </c>
      <c r="W1049" s="98">
        <v>700</v>
      </c>
      <c r="X1049" s="98">
        <v>2140</v>
      </c>
      <c r="Y1049" s="99">
        <v>46156.505582442129</v>
      </c>
      <c r="Z1049" s="100">
        <v>46157</v>
      </c>
      <c r="AA1049" s="101"/>
      <c r="AB1049" s="101"/>
      <c r="AC1049" s="101"/>
      <c r="AD1049" s="101"/>
      <c r="AE1049" s="102" t="s">
        <v>40</v>
      </c>
      <c r="AF1049" s="102" t="s">
        <v>40</v>
      </c>
      <c r="AG1049" s="102" t="s">
        <v>40</v>
      </c>
      <c r="AH1049" s="102" t="s">
        <v>40</v>
      </c>
      <c r="AI1049" s="102" t="s">
        <v>40</v>
      </c>
      <c r="AJ1049" s="102" t="s">
        <v>40</v>
      </c>
      <c r="AK1049" s="102" t="s">
        <v>40</v>
      </c>
      <c r="AL1049" s="101"/>
      <c r="AM1049" s="101"/>
      <c r="AN1049" s="102" t="s">
        <v>40</v>
      </c>
      <c r="AO1049" s="102" t="s">
        <v>40</v>
      </c>
      <c r="AP1049" s="102" t="s">
        <v>40</v>
      </c>
      <c r="AQ1049" s="102" t="s">
        <v>40</v>
      </c>
      <c r="AR1049" s="101"/>
    </row>
    <row r="1050" spans="1:44" ht="21">
      <c r="A1050" t="str">
        <f>VLOOKUP(Q1050,'Rotas x Madrugada'!A:C,2,0)</f>
        <v>Retira</v>
      </c>
      <c r="B1050" t="str">
        <f>VLOOKUP(Q1050,'Rotas x Madrugada'!A:C,3,0)</f>
        <v>Não</v>
      </c>
      <c r="D1050" s="19">
        <f t="shared" si="32"/>
        <v>46157</v>
      </c>
      <c r="E1050" s="19">
        <f>IF(A1050="RETIRA",Z1050,VLOOKUP(Q1050,'Rotas x Madrugada'!A:D,4,0))</f>
        <v>46157</v>
      </c>
      <c r="F1050" s="19">
        <f>IF(A1050="RETIRA",Z1050,Z1050+2)</f>
        <v>46157</v>
      </c>
      <c r="G1050" s="19" t="str">
        <f>CONCATENATE(U1050,"-",V1050)</f>
        <v>INC08-TF</v>
      </c>
      <c r="H1050" s="19" t="str">
        <f t="shared" ca="1" si="33"/>
        <v>URGENTE</v>
      </c>
      <c r="I1050" s="46">
        <f ca="1">Z1050-$B$1</f>
        <v>0</v>
      </c>
      <c r="J1050" s="46">
        <f>VLOOKUP(G1050,'D. Produção'!A:B,2,)</f>
        <v>2</v>
      </c>
      <c r="K1050" s="87">
        <v>336664</v>
      </c>
      <c r="L1050" s="88" t="s">
        <v>209</v>
      </c>
      <c r="M1050" s="87">
        <v>6</v>
      </c>
      <c r="N1050" s="87">
        <v>5461772</v>
      </c>
      <c r="O1050" s="88" t="s">
        <v>35</v>
      </c>
      <c r="P1050" s="88" t="s">
        <v>490</v>
      </c>
      <c r="Q1050" s="88" t="s">
        <v>62</v>
      </c>
      <c r="R1050" s="89">
        <v>1.498</v>
      </c>
      <c r="S1050" s="89">
        <v>29.96</v>
      </c>
      <c r="T1050" s="87">
        <v>1</v>
      </c>
      <c r="U1050" s="88" t="s">
        <v>63</v>
      </c>
      <c r="V1050" s="88" t="s">
        <v>96</v>
      </c>
      <c r="W1050" s="90">
        <v>700</v>
      </c>
      <c r="X1050" s="90">
        <v>2140</v>
      </c>
      <c r="Y1050" s="91">
        <v>46156.505582442129</v>
      </c>
      <c r="Z1050" s="92">
        <v>46157</v>
      </c>
      <c r="AA1050" s="93"/>
      <c r="AB1050" s="93"/>
      <c r="AC1050" s="93"/>
      <c r="AD1050" s="93"/>
      <c r="AE1050" s="94" t="s">
        <v>40</v>
      </c>
      <c r="AF1050" s="94" t="s">
        <v>40</v>
      </c>
      <c r="AG1050" s="94" t="s">
        <v>40</v>
      </c>
      <c r="AH1050" s="94" t="s">
        <v>40</v>
      </c>
      <c r="AI1050" s="94" t="s">
        <v>40</v>
      </c>
      <c r="AJ1050" s="94" t="s">
        <v>40</v>
      </c>
      <c r="AK1050" s="94" t="s">
        <v>40</v>
      </c>
      <c r="AL1050" s="93"/>
      <c r="AM1050" s="93"/>
      <c r="AN1050" s="94" t="s">
        <v>40</v>
      </c>
      <c r="AO1050" s="94" t="s">
        <v>40</v>
      </c>
      <c r="AP1050" s="94" t="s">
        <v>40</v>
      </c>
      <c r="AQ1050" s="94" t="s">
        <v>40</v>
      </c>
      <c r="AR1050" s="93"/>
    </row>
    <row r="1051" spans="1:44" ht="21">
      <c r="A1051" t="str">
        <f>VLOOKUP(Q1051,'Rotas x Madrugada'!A:C,2,0)</f>
        <v>Retira</v>
      </c>
      <c r="B1051" t="str">
        <f>VLOOKUP(Q1051,'Rotas x Madrugada'!A:C,3,0)</f>
        <v>Não</v>
      </c>
      <c r="D1051" s="19">
        <f t="shared" si="32"/>
        <v>46157</v>
      </c>
      <c r="E1051" s="19">
        <f>IF(A1051="RETIRA",Z1051,VLOOKUP(Q1051,'Rotas x Madrugada'!A:D,4,0))</f>
        <v>46157</v>
      </c>
      <c r="F1051" s="19">
        <f>IF(A1051="RETIRA",Z1051,Z1051+2)</f>
        <v>46157</v>
      </c>
      <c r="G1051" s="19" t="str">
        <f>CONCATENATE(U1051,"-",V1051)</f>
        <v>INC08-TE12</v>
      </c>
      <c r="H1051" s="19" t="str">
        <f t="shared" ca="1" si="33"/>
        <v>URGENTE</v>
      </c>
      <c r="I1051" s="46">
        <f ca="1">Z1051-$B$1</f>
        <v>0</v>
      </c>
      <c r="J1051" s="46">
        <f>VLOOKUP(G1051,'D. Produção'!A:B,2,)</f>
        <v>2</v>
      </c>
      <c r="K1051" s="95">
        <v>336664</v>
      </c>
      <c r="L1051" s="96" t="s">
        <v>561</v>
      </c>
      <c r="M1051" s="95">
        <v>7</v>
      </c>
      <c r="N1051" s="95">
        <v>5461773</v>
      </c>
      <c r="O1051" s="96" t="s">
        <v>35</v>
      </c>
      <c r="P1051" s="96" t="s">
        <v>490</v>
      </c>
      <c r="Q1051" s="96" t="s">
        <v>62</v>
      </c>
      <c r="R1051" s="97">
        <v>1.8488</v>
      </c>
      <c r="S1051" s="97">
        <v>36.975000000000001</v>
      </c>
      <c r="T1051" s="95">
        <v>1</v>
      </c>
      <c r="U1051" s="96" t="s">
        <v>63</v>
      </c>
      <c r="V1051" s="96" t="s">
        <v>120</v>
      </c>
      <c r="W1051" s="98">
        <v>850</v>
      </c>
      <c r="X1051" s="98">
        <v>2175</v>
      </c>
      <c r="Y1051" s="99">
        <v>46156.505582442129</v>
      </c>
      <c r="Z1051" s="100">
        <v>46157</v>
      </c>
      <c r="AA1051" s="101"/>
      <c r="AB1051" s="101"/>
      <c r="AC1051" s="101"/>
      <c r="AD1051" s="101"/>
      <c r="AE1051" s="101"/>
      <c r="AF1051" s="101"/>
      <c r="AG1051" s="101"/>
      <c r="AH1051" s="101"/>
      <c r="AI1051" s="102" t="s">
        <v>40</v>
      </c>
      <c r="AJ1051" s="102" t="s">
        <v>40</v>
      </c>
      <c r="AK1051" s="102" t="s">
        <v>40</v>
      </c>
      <c r="AL1051" s="101"/>
      <c r="AM1051" s="101"/>
      <c r="AN1051" s="102" t="s">
        <v>40</v>
      </c>
      <c r="AO1051" s="102" t="s">
        <v>40</v>
      </c>
      <c r="AP1051" s="102" t="s">
        <v>40</v>
      </c>
      <c r="AQ1051" s="102" t="s">
        <v>40</v>
      </c>
      <c r="AR1051" s="101"/>
    </row>
    <row r="1052" spans="1:44" ht="21">
      <c r="A1052" t="str">
        <f>VLOOKUP(Q1052,'Rotas x Madrugada'!A:C,2,0)</f>
        <v>Retira</v>
      </c>
      <c r="B1052" t="str">
        <f>VLOOKUP(Q1052,'Rotas x Madrugada'!A:C,3,0)</f>
        <v>Não</v>
      </c>
      <c r="D1052" s="19">
        <f t="shared" si="32"/>
        <v>46157</v>
      </c>
      <c r="E1052" s="19">
        <f>IF(A1052="RETIRA",Z1052,VLOOKUP(Q1052,'Rotas x Madrugada'!A:D,4,0))</f>
        <v>46157</v>
      </c>
      <c r="F1052" s="19">
        <f>IF(A1052="RETIRA",Z1052,Z1052+2)</f>
        <v>46157</v>
      </c>
      <c r="G1052" s="19" t="str">
        <f>CONCATENATE(U1052,"-",V1052)</f>
        <v>INC08-TE12</v>
      </c>
      <c r="H1052" s="19" t="str">
        <f t="shared" ca="1" si="33"/>
        <v>URGENTE</v>
      </c>
      <c r="I1052" s="46">
        <f ca="1">Z1052-$B$1</f>
        <v>0</v>
      </c>
      <c r="J1052" s="46">
        <f>VLOOKUP(G1052,'D. Produção'!A:B,2,)</f>
        <v>2</v>
      </c>
      <c r="K1052" s="87">
        <v>336664</v>
      </c>
      <c r="L1052" s="88" t="s">
        <v>188</v>
      </c>
      <c r="M1052" s="87">
        <v>8</v>
      </c>
      <c r="N1052" s="87">
        <v>5461774</v>
      </c>
      <c r="O1052" s="88" t="s">
        <v>35</v>
      </c>
      <c r="P1052" s="88" t="s">
        <v>490</v>
      </c>
      <c r="Q1052" s="88" t="s">
        <v>62</v>
      </c>
      <c r="R1052" s="89">
        <v>1.8488</v>
      </c>
      <c r="S1052" s="89">
        <v>36.975000000000001</v>
      </c>
      <c r="T1052" s="87">
        <v>1</v>
      </c>
      <c r="U1052" s="88" t="s">
        <v>63</v>
      </c>
      <c r="V1052" s="88" t="s">
        <v>120</v>
      </c>
      <c r="W1052" s="90">
        <v>850</v>
      </c>
      <c r="X1052" s="90">
        <v>2175</v>
      </c>
      <c r="Y1052" s="91">
        <v>46156.505582442129</v>
      </c>
      <c r="Z1052" s="92">
        <v>46157</v>
      </c>
      <c r="AA1052" s="93"/>
      <c r="AB1052" s="93"/>
      <c r="AC1052" s="93"/>
      <c r="AD1052" s="93"/>
      <c r="AE1052" s="93"/>
      <c r="AF1052" s="93"/>
      <c r="AG1052" s="93"/>
      <c r="AH1052" s="93"/>
      <c r="AI1052" s="94" t="s">
        <v>40</v>
      </c>
      <c r="AJ1052" s="94" t="s">
        <v>40</v>
      </c>
      <c r="AK1052" s="94" t="s">
        <v>40</v>
      </c>
      <c r="AL1052" s="93"/>
      <c r="AM1052" s="93"/>
      <c r="AN1052" s="94" t="s">
        <v>40</v>
      </c>
      <c r="AO1052" s="94" t="s">
        <v>40</v>
      </c>
      <c r="AP1052" s="94" t="s">
        <v>40</v>
      </c>
      <c r="AQ1052" s="94" t="s">
        <v>40</v>
      </c>
      <c r="AR1052" s="93"/>
    </row>
    <row r="1053" spans="1:44" ht="21">
      <c r="A1053" t="str">
        <f>VLOOKUP(Q1053,'Rotas x Madrugada'!A:C,2,0)</f>
        <v>Retira</v>
      </c>
      <c r="B1053" t="str">
        <f>VLOOKUP(Q1053,'Rotas x Madrugada'!A:C,3,0)</f>
        <v>Não</v>
      </c>
      <c r="D1053" s="19">
        <f t="shared" si="32"/>
        <v>46157</v>
      </c>
      <c r="E1053" s="19">
        <f>IF(A1053="RETIRA",Z1053,VLOOKUP(Q1053,'Rotas x Madrugada'!A:D,4,0))</f>
        <v>46157</v>
      </c>
      <c r="F1053" s="19">
        <f>IF(A1053="RETIRA",Z1053,Z1053+2)</f>
        <v>46157</v>
      </c>
      <c r="G1053" s="19" t="str">
        <f>CONCATENATE(U1053,"-",V1053)</f>
        <v>INC08-TF</v>
      </c>
      <c r="H1053" s="19" t="str">
        <f t="shared" ca="1" si="33"/>
        <v>URGENTE</v>
      </c>
      <c r="I1053" s="46">
        <f ca="1">Z1053-$B$1</f>
        <v>0</v>
      </c>
      <c r="J1053" s="46">
        <f>VLOOKUP(G1053,'D. Produção'!A:B,2,)</f>
        <v>2</v>
      </c>
      <c r="K1053" s="95">
        <v>336664</v>
      </c>
      <c r="L1053" s="96" t="s">
        <v>699</v>
      </c>
      <c r="M1053" s="95">
        <v>9</v>
      </c>
      <c r="N1053" s="95">
        <v>5461775</v>
      </c>
      <c r="O1053" s="96" t="s">
        <v>35</v>
      </c>
      <c r="P1053" s="96" t="s">
        <v>490</v>
      </c>
      <c r="Q1053" s="96" t="s">
        <v>62</v>
      </c>
      <c r="R1053" s="97">
        <v>0.432</v>
      </c>
      <c r="S1053" s="97">
        <v>8.64</v>
      </c>
      <c r="T1053" s="95">
        <v>1</v>
      </c>
      <c r="U1053" s="96" t="s">
        <v>63</v>
      </c>
      <c r="V1053" s="96" t="s">
        <v>96</v>
      </c>
      <c r="W1053" s="98">
        <v>450</v>
      </c>
      <c r="X1053" s="98">
        <v>960</v>
      </c>
      <c r="Y1053" s="99">
        <v>46156.505582442129</v>
      </c>
      <c r="Z1053" s="100">
        <v>46157</v>
      </c>
      <c r="AA1053" s="101"/>
      <c r="AB1053" s="101"/>
      <c r="AC1053" s="101"/>
      <c r="AD1053" s="101"/>
      <c r="AE1053" s="102" t="s">
        <v>40</v>
      </c>
      <c r="AF1053" s="102" t="s">
        <v>40</v>
      </c>
      <c r="AG1053" s="102" t="s">
        <v>40</v>
      </c>
      <c r="AH1053" s="102" t="s">
        <v>40</v>
      </c>
      <c r="AI1053" s="102" t="s">
        <v>40</v>
      </c>
      <c r="AJ1053" s="102" t="s">
        <v>40</v>
      </c>
      <c r="AK1053" s="102" t="s">
        <v>40</v>
      </c>
      <c r="AL1053" s="101"/>
      <c r="AM1053" s="101"/>
      <c r="AN1053" s="102" t="s">
        <v>40</v>
      </c>
      <c r="AO1053" s="102" t="s">
        <v>40</v>
      </c>
      <c r="AP1053" s="102" t="s">
        <v>40</v>
      </c>
      <c r="AQ1053" s="102" t="s">
        <v>40</v>
      </c>
      <c r="AR1053" s="101"/>
    </row>
    <row r="1054" spans="1:44" ht="21">
      <c r="A1054" t="str">
        <f>VLOOKUP(Q1054,'Rotas x Madrugada'!A:C,2,0)</f>
        <v>Retira</v>
      </c>
      <c r="B1054" t="str">
        <f>VLOOKUP(Q1054,'Rotas x Madrugada'!A:C,3,0)</f>
        <v>Não</v>
      </c>
      <c r="D1054" s="19">
        <f t="shared" si="32"/>
        <v>46157</v>
      </c>
      <c r="E1054" s="19">
        <f>IF(A1054="RETIRA",Z1054,VLOOKUP(Q1054,'Rotas x Madrugada'!A:D,4,0))</f>
        <v>46157</v>
      </c>
      <c r="F1054" s="19">
        <f>IF(A1054="RETIRA",Z1054,Z1054+2)</f>
        <v>46157</v>
      </c>
      <c r="G1054" s="19" t="str">
        <f>CONCATENATE(U1054,"-",V1054)</f>
        <v>INC08-TF</v>
      </c>
      <c r="H1054" s="19" t="str">
        <f t="shared" ca="1" si="33"/>
        <v>URGENTE</v>
      </c>
      <c r="I1054" s="46">
        <f ca="1">Z1054-$B$1</f>
        <v>0</v>
      </c>
      <c r="J1054" s="46">
        <f>VLOOKUP(G1054,'D. Produção'!A:B,2,)</f>
        <v>2</v>
      </c>
      <c r="K1054" s="87">
        <v>336664</v>
      </c>
      <c r="L1054" s="88" t="s">
        <v>700</v>
      </c>
      <c r="M1054" s="87">
        <v>10</v>
      </c>
      <c r="N1054" s="87">
        <v>5461776</v>
      </c>
      <c r="O1054" s="88" t="s">
        <v>35</v>
      </c>
      <c r="P1054" s="88" t="s">
        <v>490</v>
      </c>
      <c r="Q1054" s="88" t="s">
        <v>62</v>
      </c>
      <c r="R1054" s="89">
        <v>0.432</v>
      </c>
      <c r="S1054" s="89">
        <v>8.64</v>
      </c>
      <c r="T1054" s="87">
        <v>1</v>
      </c>
      <c r="U1054" s="88" t="s">
        <v>63</v>
      </c>
      <c r="V1054" s="88" t="s">
        <v>96</v>
      </c>
      <c r="W1054" s="90">
        <v>450</v>
      </c>
      <c r="X1054" s="90">
        <v>960</v>
      </c>
      <c r="Y1054" s="91">
        <v>46156.505582442129</v>
      </c>
      <c r="Z1054" s="92">
        <v>46157</v>
      </c>
      <c r="AA1054" s="93"/>
      <c r="AB1054" s="93"/>
      <c r="AC1054" s="93"/>
      <c r="AD1054" s="93"/>
      <c r="AE1054" s="94" t="s">
        <v>40</v>
      </c>
      <c r="AF1054" s="94" t="s">
        <v>40</v>
      </c>
      <c r="AG1054" s="94" t="s">
        <v>40</v>
      </c>
      <c r="AH1054" s="94" t="s">
        <v>40</v>
      </c>
      <c r="AI1054" s="94" t="s">
        <v>40</v>
      </c>
      <c r="AJ1054" s="94" t="s">
        <v>40</v>
      </c>
      <c r="AK1054" s="94" t="s">
        <v>40</v>
      </c>
      <c r="AL1054" s="93"/>
      <c r="AM1054" s="93"/>
      <c r="AN1054" s="94" t="s">
        <v>40</v>
      </c>
      <c r="AO1054" s="94" t="s">
        <v>40</v>
      </c>
      <c r="AP1054" s="94" t="s">
        <v>40</v>
      </c>
      <c r="AQ1054" s="94" t="s">
        <v>40</v>
      </c>
      <c r="AR1054" s="93"/>
    </row>
    <row r="1055" spans="1:44" ht="21">
      <c r="A1055" t="str">
        <f>VLOOKUP(Q1055,'Rotas x Madrugada'!A:C,2,0)</f>
        <v>Retira</v>
      </c>
      <c r="B1055" t="str">
        <f>VLOOKUP(Q1055,'Rotas x Madrugada'!A:C,3,0)</f>
        <v>Não</v>
      </c>
      <c r="D1055" s="19">
        <f t="shared" si="32"/>
        <v>46157</v>
      </c>
      <c r="E1055" s="19">
        <f>IF(A1055="RETIRA",Z1055,VLOOKUP(Q1055,'Rotas x Madrugada'!A:D,4,0))</f>
        <v>46157</v>
      </c>
      <c r="F1055" s="19">
        <f>IF(A1055="RETIRA",Z1055,Z1055+2)</f>
        <v>46157</v>
      </c>
      <c r="G1055" s="19" t="str">
        <f>CONCATENATE(U1055,"-",V1055)</f>
        <v>INC08-TE12</v>
      </c>
      <c r="H1055" s="19" t="str">
        <f t="shared" ca="1" si="33"/>
        <v>URGENTE</v>
      </c>
      <c r="I1055" s="46">
        <f ca="1">Z1055-$B$1</f>
        <v>0</v>
      </c>
      <c r="J1055" s="46">
        <f>VLOOKUP(G1055,'D. Produção'!A:B,2,)</f>
        <v>2</v>
      </c>
      <c r="K1055" s="95">
        <v>336664</v>
      </c>
      <c r="L1055" s="96" t="s">
        <v>576</v>
      </c>
      <c r="M1055" s="95">
        <v>12</v>
      </c>
      <c r="N1055" s="95">
        <v>5461778</v>
      </c>
      <c r="O1055" s="96" t="s">
        <v>35</v>
      </c>
      <c r="P1055" s="96" t="s">
        <v>490</v>
      </c>
      <c r="Q1055" s="96" t="s">
        <v>62</v>
      </c>
      <c r="R1055" s="97">
        <v>0.5</v>
      </c>
      <c r="S1055" s="97">
        <v>10</v>
      </c>
      <c r="T1055" s="95">
        <v>1</v>
      </c>
      <c r="U1055" s="96" t="s">
        <v>63</v>
      </c>
      <c r="V1055" s="96" t="s">
        <v>120</v>
      </c>
      <c r="W1055" s="98">
        <v>500</v>
      </c>
      <c r="X1055" s="98">
        <v>1000</v>
      </c>
      <c r="Y1055" s="99">
        <v>46156.505582442129</v>
      </c>
      <c r="Z1055" s="100">
        <v>46157</v>
      </c>
      <c r="AA1055" s="101"/>
      <c r="AB1055" s="101"/>
      <c r="AC1055" s="101"/>
      <c r="AD1055" s="101"/>
      <c r="AE1055" s="101"/>
      <c r="AF1055" s="101"/>
      <c r="AG1055" s="101"/>
      <c r="AH1055" s="101"/>
      <c r="AI1055" s="102" t="s">
        <v>40</v>
      </c>
      <c r="AJ1055" s="102" t="s">
        <v>40</v>
      </c>
      <c r="AK1055" s="102" t="s">
        <v>40</v>
      </c>
      <c r="AL1055" s="101"/>
      <c r="AM1055" s="101"/>
      <c r="AN1055" s="102" t="s">
        <v>40</v>
      </c>
      <c r="AO1055" s="102" t="s">
        <v>40</v>
      </c>
      <c r="AP1055" s="102" t="s">
        <v>40</v>
      </c>
      <c r="AQ1055" s="102" t="s">
        <v>40</v>
      </c>
      <c r="AR1055" s="101"/>
    </row>
    <row r="1056" spans="1:44" ht="21">
      <c r="A1056" t="str">
        <f>VLOOKUP(Q1056,'Rotas x Madrugada'!A:C,2,0)</f>
        <v>Retira</v>
      </c>
      <c r="B1056" t="str">
        <f>VLOOKUP(Q1056,'Rotas x Madrugada'!A:C,3,0)</f>
        <v>Não</v>
      </c>
      <c r="D1056" s="19">
        <f t="shared" si="32"/>
        <v>46157</v>
      </c>
      <c r="E1056" s="19">
        <f>IF(A1056="RETIRA",Z1056,VLOOKUP(Q1056,'Rotas x Madrugada'!A:D,4,0))</f>
        <v>46157</v>
      </c>
      <c r="F1056" s="19">
        <f>IF(A1056="RETIRA",Z1056,Z1056+2)</f>
        <v>46157</v>
      </c>
      <c r="G1056" s="19" t="str">
        <f>CONCATENATE(U1056,"-",V1056)</f>
        <v>INC08-TF</v>
      </c>
      <c r="H1056" s="19" t="str">
        <f t="shared" ca="1" si="33"/>
        <v>URGENTE</v>
      </c>
      <c r="I1056" s="46">
        <f ca="1">Z1056-$B$1</f>
        <v>0</v>
      </c>
      <c r="J1056" s="46">
        <f>VLOOKUP(G1056,'D. Produção'!A:B,2,)</f>
        <v>2</v>
      </c>
      <c r="K1056" s="87">
        <v>336664</v>
      </c>
      <c r="L1056" s="88" t="s">
        <v>476</v>
      </c>
      <c r="M1056" s="87">
        <v>15</v>
      </c>
      <c r="N1056" s="87">
        <v>5461781</v>
      </c>
      <c r="O1056" s="88" t="s">
        <v>35</v>
      </c>
      <c r="P1056" s="88" t="s">
        <v>490</v>
      </c>
      <c r="Q1056" s="88" t="s">
        <v>62</v>
      </c>
      <c r="R1056" s="89">
        <v>0.74250000000000005</v>
      </c>
      <c r="S1056" s="89">
        <v>14.85</v>
      </c>
      <c r="T1056" s="87">
        <v>1</v>
      </c>
      <c r="U1056" s="88" t="s">
        <v>63</v>
      </c>
      <c r="V1056" s="88" t="s">
        <v>96</v>
      </c>
      <c r="W1056" s="90">
        <v>900</v>
      </c>
      <c r="X1056" s="90">
        <v>825</v>
      </c>
      <c r="Y1056" s="91">
        <v>46156.505582442129</v>
      </c>
      <c r="Z1056" s="92">
        <v>46157</v>
      </c>
      <c r="AA1056" s="93"/>
      <c r="AB1056" s="93"/>
      <c r="AC1056" s="93"/>
      <c r="AD1056" s="93"/>
      <c r="AE1056" s="94" t="s">
        <v>40</v>
      </c>
      <c r="AF1056" s="94" t="s">
        <v>40</v>
      </c>
      <c r="AG1056" s="94" t="s">
        <v>40</v>
      </c>
      <c r="AH1056" s="94" t="s">
        <v>40</v>
      </c>
      <c r="AI1056" s="94" t="s">
        <v>40</v>
      </c>
      <c r="AJ1056" s="94" t="s">
        <v>40</v>
      </c>
      <c r="AK1056" s="94" t="s">
        <v>40</v>
      </c>
      <c r="AL1056" s="93"/>
      <c r="AM1056" s="93"/>
      <c r="AN1056" s="94" t="s">
        <v>40</v>
      </c>
      <c r="AO1056" s="94" t="s">
        <v>40</v>
      </c>
      <c r="AP1056" s="94" t="s">
        <v>40</v>
      </c>
      <c r="AQ1056" s="94" t="s">
        <v>40</v>
      </c>
      <c r="AR1056" s="93"/>
    </row>
    <row r="1057" spans="1:44" ht="21">
      <c r="A1057" t="str">
        <f>VLOOKUP(Q1057,'Rotas x Madrugada'!A:C,2,0)</f>
        <v>Retira</v>
      </c>
      <c r="B1057" t="str">
        <f>VLOOKUP(Q1057,'Rotas x Madrugada'!A:C,3,0)</f>
        <v>Não</v>
      </c>
      <c r="D1057" s="19">
        <f t="shared" si="32"/>
        <v>46157</v>
      </c>
      <c r="E1057" s="19">
        <f>IF(A1057="RETIRA",Z1057,VLOOKUP(Q1057,'Rotas x Madrugada'!A:D,4,0))</f>
        <v>46157</v>
      </c>
      <c r="F1057" s="19">
        <f>IF(A1057="RETIRA",Z1057,Z1057+2)</f>
        <v>46157</v>
      </c>
      <c r="G1057" s="19" t="str">
        <f>CONCATENATE(U1057,"-",V1057)</f>
        <v>INC08-TF</v>
      </c>
      <c r="H1057" s="19" t="str">
        <f t="shared" ca="1" si="33"/>
        <v>URGENTE</v>
      </c>
      <c r="I1057" s="46">
        <f ca="1">Z1057-$B$1</f>
        <v>0</v>
      </c>
      <c r="J1057" s="46">
        <f>VLOOKUP(G1057,'D. Produção'!A:B,2,)</f>
        <v>2</v>
      </c>
      <c r="K1057" s="95">
        <v>336664</v>
      </c>
      <c r="L1057" s="96" t="s">
        <v>477</v>
      </c>
      <c r="M1057" s="95">
        <v>16</v>
      </c>
      <c r="N1057" s="95">
        <v>5461782</v>
      </c>
      <c r="O1057" s="96" t="s">
        <v>35</v>
      </c>
      <c r="P1057" s="96" t="s">
        <v>490</v>
      </c>
      <c r="Q1057" s="96" t="s">
        <v>62</v>
      </c>
      <c r="R1057" s="97">
        <v>0.74250000000000005</v>
      </c>
      <c r="S1057" s="97">
        <v>14.85</v>
      </c>
      <c r="T1057" s="95">
        <v>1</v>
      </c>
      <c r="U1057" s="96" t="s">
        <v>63</v>
      </c>
      <c r="V1057" s="96" t="s">
        <v>96</v>
      </c>
      <c r="W1057" s="98">
        <v>900</v>
      </c>
      <c r="X1057" s="98">
        <v>825</v>
      </c>
      <c r="Y1057" s="99">
        <v>46156.505582442129</v>
      </c>
      <c r="Z1057" s="100">
        <v>46157</v>
      </c>
      <c r="AA1057" s="101"/>
      <c r="AB1057" s="101"/>
      <c r="AC1057" s="101"/>
      <c r="AD1057" s="101"/>
      <c r="AE1057" s="102" t="s">
        <v>40</v>
      </c>
      <c r="AF1057" s="102" t="s">
        <v>40</v>
      </c>
      <c r="AG1057" s="102" t="s">
        <v>40</v>
      </c>
      <c r="AH1057" s="102" t="s">
        <v>40</v>
      </c>
      <c r="AI1057" s="102" t="s">
        <v>40</v>
      </c>
      <c r="AJ1057" s="102" t="s">
        <v>40</v>
      </c>
      <c r="AK1057" s="102" t="s">
        <v>40</v>
      </c>
      <c r="AL1057" s="101"/>
      <c r="AM1057" s="101"/>
      <c r="AN1057" s="102" t="s">
        <v>40</v>
      </c>
      <c r="AO1057" s="102" t="s">
        <v>40</v>
      </c>
      <c r="AP1057" s="102" t="s">
        <v>40</v>
      </c>
      <c r="AQ1057" s="102" t="s">
        <v>40</v>
      </c>
      <c r="AR1057" s="101"/>
    </row>
    <row r="1058" spans="1:44" ht="21">
      <c r="A1058" t="str">
        <f>VLOOKUP(Q1058,'Rotas x Madrugada'!A:C,2,0)</f>
        <v>Retira</v>
      </c>
      <c r="B1058" t="str">
        <f>VLOOKUP(Q1058,'Rotas x Madrugada'!A:C,3,0)</f>
        <v>Não</v>
      </c>
      <c r="D1058" s="19">
        <f t="shared" si="32"/>
        <v>46157</v>
      </c>
      <c r="E1058" s="19">
        <f>IF(A1058="RETIRA",Z1058,VLOOKUP(Q1058,'Rotas x Madrugada'!A:D,4,0))</f>
        <v>46157</v>
      </c>
      <c r="F1058" s="19">
        <f>IF(A1058="RETIRA",Z1058,Z1058+2)</f>
        <v>46157</v>
      </c>
      <c r="G1058" s="19" t="str">
        <f>CONCATENATE(U1058,"-",V1058)</f>
        <v>INC08-TE16</v>
      </c>
      <c r="H1058" s="19" t="str">
        <f t="shared" ca="1" si="33"/>
        <v>URGENTE</v>
      </c>
      <c r="I1058" s="46">
        <f ca="1">Z1058-$B$1</f>
        <v>0</v>
      </c>
      <c r="J1058" s="46">
        <f>VLOOKUP(G1058,'D. Produção'!A:B,2,)</f>
        <v>2</v>
      </c>
      <c r="K1058" s="87">
        <v>336673</v>
      </c>
      <c r="L1058" s="88" t="s">
        <v>78</v>
      </c>
      <c r="M1058" s="87">
        <v>1</v>
      </c>
      <c r="N1058" s="87">
        <v>5461803</v>
      </c>
      <c r="O1058" s="88" t="s">
        <v>35</v>
      </c>
      <c r="P1058" s="88" t="s">
        <v>691</v>
      </c>
      <c r="Q1058" s="88" t="s">
        <v>62</v>
      </c>
      <c r="R1058" s="89">
        <v>0.1895</v>
      </c>
      <c r="S1058" s="89">
        <v>3.79</v>
      </c>
      <c r="T1058" s="87">
        <v>1</v>
      </c>
      <c r="U1058" s="88" t="s">
        <v>63</v>
      </c>
      <c r="V1058" s="88" t="s">
        <v>123</v>
      </c>
      <c r="W1058" s="90">
        <v>250</v>
      </c>
      <c r="X1058" s="90">
        <v>758</v>
      </c>
      <c r="Y1058" s="91">
        <v>46156.592629710649</v>
      </c>
      <c r="Z1058" s="92">
        <v>46157</v>
      </c>
      <c r="AA1058" s="93"/>
      <c r="AB1058" s="93"/>
      <c r="AC1058" s="93"/>
      <c r="AD1058" s="93"/>
      <c r="AE1058" s="93"/>
      <c r="AF1058" s="93"/>
      <c r="AG1058" s="93"/>
      <c r="AH1058" s="93"/>
      <c r="AI1058" s="94" t="s">
        <v>40</v>
      </c>
      <c r="AJ1058" s="94" t="s">
        <v>40</v>
      </c>
      <c r="AK1058" s="94" t="s">
        <v>40</v>
      </c>
      <c r="AL1058" s="93"/>
      <c r="AM1058" s="93"/>
      <c r="AN1058" s="94" t="s">
        <v>40</v>
      </c>
      <c r="AO1058" s="94" t="s">
        <v>40</v>
      </c>
      <c r="AP1058" s="94" t="s">
        <v>40</v>
      </c>
      <c r="AQ1058" s="94" t="s">
        <v>40</v>
      </c>
      <c r="AR1058" s="93"/>
    </row>
    <row r="1059" spans="1:44" ht="21">
      <c r="A1059" t="str">
        <f>VLOOKUP(Q1059,'Rotas x Madrugada'!A:C,2,0)</f>
        <v>NL</v>
      </c>
      <c r="B1059" t="str">
        <f>VLOOKUP(Q1059,'Rotas x Madrugada'!A:C,3,0)</f>
        <v>Não</v>
      </c>
      <c r="D1059" s="19">
        <f t="shared" si="32"/>
        <v>46159</v>
      </c>
      <c r="E1059" s="19">
        <f>IF(A1059="RETIRA",Z1059,VLOOKUP(Q1059,'Rotas x Madrugada'!A:D,4,0))</f>
        <v>46146</v>
      </c>
      <c r="F1059" s="19">
        <f>IF(A1059="RETIRA",Z1059,Z1059+2)</f>
        <v>46159</v>
      </c>
      <c r="G1059" s="19" t="str">
        <f>CONCATENATE(U1059,"-",V1059)</f>
        <v>INC08-TE12</v>
      </c>
      <c r="H1059" s="19" t="str">
        <f t="shared" ca="1" si="33"/>
        <v>URGENTE</v>
      </c>
      <c r="I1059" s="46">
        <f ca="1">Z1059-$B$1</f>
        <v>0</v>
      </c>
      <c r="J1059" s="46">
        <f>VLOOKUP(G1059,'D. Produção'!A:B,2,)</f>
        <v>2</v>
      </c>
      <c r="K1059" s="95">
        <v>336693</v>
      </c>
      <c r="L1059" s="96" t="s">
        <v>78</v>
      </c>
      <c r="M1059" s="95">
        <v>1</v>
      </c>
      <c r="N1059" s="95">
        <v>5462031</v>
      </c>
      <c r="O1059" s="96" t="s">
        <v>35</v>
      </c>
      <c r="P1059" s="96" t="s">
        <v>692</v>
      </c>
      <c r="Q1059" s="96" t="s">
        <v>140</v>
      </c>
      <c r="R1059" s="97">
        <v>2.6875</v>
      </c>
      <c r="S1059" s="97">
        <v>53.75</v>
      </c>
      <c r="T1059" s="95">
        <v>1</v>
      </c>
      <c r="U1059" s="96" t="s">
        <v>63</v>
      </c>
      <c r="V1059" s="96" t="s">
        <v>120</v>
      </c>
      <c r="W1059" s="98">
        <v>1250</v>
      </c>
      <c r="X1059" s="98">
        <v>2150</v>
      </c>
      <c r="Y1059" s="99">
        <v>46156.647884456019</v>
      </c>
      <c r="Z1059" s="100">
        <v>46157</v>
      </c>
      <c r="AA1059" s="101"/>
      <c r="AB1059" s="101"/>
      <c r="AC1059" s="101"/>
      <c r="AD1059" s="101"/>
      <c r="AE1059" s="101"/>
      <c r="AF1059" s="101"/>
      <c r="AG1059" s="101"/>
      <c r="AH1059" s="101"/>
      <c r="AI1059" s="102" t="s">
        <v>40</v>
      </c>
      <c r="AJ1059" s="102" t="s">
        <v>40</v>
      </c>
      <c r="AK1059" s="102" t="s">
        <v>40</v>
      </c>
      <c r="AL1059" s="101"/>
      <c r="AM1059" s="101"/>
      <c r="AN1059" s="102" t="s">
        <v>40</v>
      </c>
      <c r="AO1059" s="102" t="s">
        <v>40</v>
      </c>
      <c r="AP1059" s="102" t="s">
        <v>40</v>
      </c>
      <c r="AQ1059" s="102" t="s">
        <v>40</v>
      </c>
      <c r="AR1059" s="101"/>
    </row>
    <row r="1060" spans="1:44" ht="21">
      <c r="A1060" t="str">
        <f>VLOOKUP(Q1060,'Rotas x Madrugada'!A:C,2,0)</f>
        <v>NL</v>
      </c>
      <c r="B1060" t="str">
        <f>VLOOKUP(Q1060,'Rotas x Madrugada'!A:C,3,0)</f>
        <v>Não</v>
      </c>
      <c r="D1060" s="19">
        <f t="shared" si="32"/>
        <v>46159</v>
      </c>
      <c r="E1060" s="19">
        <f>IF(A1060="RETIRA",Z1060,VLOOKUP(Q1060,'Rotas x Madrugada'!A:D,4,0))</f>
        <v>46146</v>
      </c>
      <c r="F1060" s="19">
        <f>IF(A1060="RETIRA",Z1060,Z1060+2)</f>
        <v>46159</v>
      </c>
      <c r="G1060" s="19" t="str">
        <f>CONCATENATE(U1060,"-",V1060)</f>
        <v>INC08-TE16</v>
      </c>
      <c r="H1060" s="19" t="str">
        <f t="shared" ca="1" si="33"/>
        <v>URGENTE</v>
      </c>
      <c r="I1060" s="46">
        <f ca="1">Z1060-$B$1</f>
        <v>0</v>
      </c>
      <c r="J1060" s="46">
        <f>VLOOKUP(G1060,'D. Produção'!A:B,2,)</f>
        <v>2</v>
      </c>
      <c r="K1060" s="87">
        <v>336693</v>
      </c>
      <c r="L1060" s="88" t="s">
        <v>200</v>
      </c>
      <c r="M1060" s="87">
        <v>2</v>
      </c>
      <c r="N1060" s="87">
        <v>5462032</v>
      </c>
      <c r="O1060" s="88" t="s">
        <v>35</v>
      </c>
      <c r="P1060" s="88" t="s">
        <v>692</v>
      </c>
      <c r="Q1060" s="88" t="s">
        <v>140</v>
      </c>
      <c r="R1060" s="89">
        <v>0.63900000000000001</v>
      </c>
      <c r="S1060" s="89">
        <v>12.78</v>
      </c>
      <c r="T1060" s="87">
        <v>1</v>
      </c>
      <c r="U1060" s="88" t="s">
        <v>63</v>
      </c>
      <c r="V1060" s="88" t="s">
        <v>123</v>
      </c>
      <c r="W1060" s="90">
        <v>300</v>
      </c>
      <c r="X1060" s="90">
        <v>2130</v>
      </c>
      <c r="Y1060" s="91">
        <v>46156.647884456019</v>
      </c>
      <c r="Z1060" s="92">
        <v>46157</v>
      </c>
      <c r="AA1060" s="93"/>
      <c r="AB1060" s="93"/>
      <c r="AC1060" s="93"/>
      <c r="AD1060" s="93"/>
      <c r="AE1060" s="93"/>
      <c r="AF1060" s="93"/>
      <c r="AG1060" s="93"/>
      <c r="AH1060" s="93"/>
      <c r="AI1060" s="94" t="s">
        <v>40</v>
      </c>
      <c r="AJ1060" s="94" t="s">
        <v>40</v>
      </c>
      <c r="AK1060" s="94" t="s">
        <v>40</v>
      </c>
      <c r="AL1060" s="93"/>
      <c r="AM1060" s="93"/>
      <c r="AN1060" s="94" t="s">
        <v>40</v>
      </c>
      <c r="AO1060" s="94" t="s">
        <v>40</v>
      </c>
      <c r="AP1060" s="94" t="s">
        <v>40</v>
      </c>
      <c r="AQ1060" s="94" t="s">
        <v>40</v>
      </c>
      <c r="AR1060" s="93"/>
    </row>
    <row r="1061" spans="1:44" ht="21">
      <c r="A1061" t="str">
        <f>VLOOKUP(Q1061,'Rotas x Madrugada'!A:C,2,0)</f>
        <v>NL</v>
      </c>
      <c r="B1061" t="str">
        <f>VLOOKUP(Q1061,'Rotas x Madrugada'!A:C,3,0)</f>
        <v>Não</v>
      </c>
      <c r="D1061" s="19">
        <f t="shared" si="32"/>
        <v>46159</v>
      </c>
      <c r="E1061" s="19">
        <f>IF(A1061="RETIRA",Z1061,VLOOKUP(Q1061,'Rotas x Madrugada'!A:D,4,0))</f>
        <v>46146</v>
      </c>
      <c r="F1061" s="19">
        <f>IF(A1061="RETIRA",Z1061,Z1061+2)</f>
        <v>46159</v>
      </c>
      <c r="G1061" s="19" t="str">
        <f>CONCATENATE(U1061,"-",V1061)</f>
        <v>INC08-TE12</v>
      </c>
      <c r="H1061" s="19" t="str">
        <f t="shared" ca="1" si="33"/>
        <v>URGENTE</v>
      </c>
      <c r="I1061" s="46">
        <f ca="1">Z1061-$B$1</f>
        <v>0</v>
      </c>
      <c r="J1061" s="46">
        <f>VLOOKUP(G1061,'D. Produção'!A:B,2,)</f>
        <v>2</v>
      </c>
      <c r="K1061" s="95">
        <v>336695</v>
      </c>
      <c r="L1061" s="96" t="s">
        <v>78</v>
      </c>
      <c r="M1061" s="95">
        <v>1</v>
      </c>
      <c r="N1061" s="95">
        <v>5462037</v>
      </c>
      <c r="O1061" s="96" t="s">
        <v>35</v>
      </c>
      <c r="P1061" s="96" t="s">
        <v>692</v>
      </c>
      <c r="Q1061" s="96" t="s">
        <v>140</v>
      </c>
      <c r="R1061" s="97">
        <v>0.42180000000000001</v>
      </c>
      <c r="S1061" s="97">
        <v>8.4359999999999999</v>
      </c>
      <c r="T1061" s="95">
        <v>1</v>
      </c>
      <c r="U1061" s="96" t="s">
        <v>63</v>
      </c>
      <c r="V1061" s="96" t="s">
        <v>120</v>
      </c>
      <c r="W1061" s="98">
        <v>760</v>
      </c>
      <c r="X1061" s="98">
        <v>555</v>
      </c>
      <c r="Y1061" s="99">
        <v>46156.648215428242</v>
      </c>
      <c r="Z1061" s="100">
        <v>46157</v>
      </c>
      <c r="AA1061" s="101"/>
      <c r="AB1061" s="101"/>
      <c r="AC1061" s="101"/>
      <c r="AD1061" s="101"/>
      <c r="AE1061" s="101"/>
      <c r="AF1061" s="101"/>
      <c r="AG1061" s="101"/>
      <c r="AH1061" s="101"/>
      <c r="AI1061" s="102" t="s">
        <v>40</v>
      </c>
      <c r="AJ1061" s="102" t="s">
        <v>40</v>
      </c>
      <c r="AK1061" s="102" t="s">
        <v>40</v>
      </c>
      <c r="AL1061" s="101"/>
      <c r="AM1061" s="101"/>
      <c r="AN1061" s="102" t="s">
        <v>40</v>
      </c>
      <c r="AO1061" s="102" t="s">
        <v>40</v>
      </c>
      <c r="AP1061" s="102" t="s">
        <v>40</v>
      </c>
      <c r="AQ1061" s="102" t="s">
        <v>40</v>
      </c>
      <c r="AR1061" s="101"/>
    </row>
    <row r="1062" spans="1:44" ht="21">
      <c r="A1062" t="str">
        <f>VLOOKUP(Q1062,'Rotas x Madrugada'!A:C,2,0)</f>
        <v>NL</v>
      </c>
      <c r="B1062" t="str">
        <f>VLOOKUP(Q1062,'Rotas x Madrugada'!A:C,3,0)</f>
        <v>Não</v>
      </c>
      <c r="D1062" s="19">
        <f t="shared" si="32"/>
        <v>46159</v>
      </c>
      <c r="E1062" s="19">
        <f>IF(A1062="RETIRA",Z1062,VLOOKUP(Q1062,'Rotas x Madrugada'!A:D,4,0))</f>
        <v>46146</v>
      </c>
      <c r="F1062" s="19">
        <f>IF(A1062="RETIRA",Z1062,Z1062+2)</f>
        <v>46159</v>
      </c>
      <c r="G1062" s="19" t="str">
        <f>CONCATENATE(U1062,"-",V1062)</f>
        <v>INC08-TE12</v>
      </c>
      <c r="H1062" s="19" t="str">
        <f t="shared" ca="1" si="33"/>
        <v>URGENTE</v>
      </c>
      <c r="I1062" s="46">
        <f ca="1">Z1062-$B$1</f>
        <v>0</v>
      </c>
      <c r="J1062" s="46">
        <f>VLOOKUP(G1062,'D. Produção'!A:B,2,)</f>
        <v>2</v>
      </c>
      <c r="K1062" s="87">
        <v>336695</v>
      </c>
      <c r="L1062" s="88" t="s">
        <v>200</v>
      </c>
      <c r="M1062" s="87">
        <v>2</v>
      </c>
      <c r="N1062" s="87">
        <v>5462038</v>
      </c>
      <c r="O1062" s="88" t="s">
        <v>35</v>
      </c>
      <c r="P1062" s="88" t="s">
        <v>692</v>
      </c>
      <c r="Q1062" s="88" t="s">
        <v>140</v>
      </c>
      <c r="R1062" s="89">
        <v>0.42659999999999998</v>
      </c>
      <c r="S1062" s="89">
        <v>8.5314999999999994</v>
      </c>
      <c r="T1062" s="87">
        <v>1</v>
      </c>
      <c r="U1062" s="88" t="s">
        <v>63</v>
      </c>
      <c r="V1062" s="88" t="s">
        <v>120</v>
      </c>
      <c r="W1062" s="90">
        <v>755</v>
      </c>
      <c r="X1062" s="90">
        <v>565</v>
      </c>
      <c r="Y1062" s="91">
        <v>46156.648215428242</v>
      </c>
      <c r="Z1062" s="92">
        <v>46157</v>
      </c>
      <c r="AA1062" s="93"/>
      <c r="AB1062" s="93"/>
      <c r="AC1062" s="93"/>
      <c r="AD1062" s="93"/>
      <c r="AE1062" s="93"/>
      <c r="AF1062" s="93"/>
      <c r="AG1062" s="93"/>
      <c r="AH1062" s="93"/>
      <c r="AI1062" s="94" t="s">
        <v>40</v>
      </c>
      <c r="AJ1062" s="94" t="s">
        <v>40</v>
      </c>
      <c r="AK1062" s="94" t="s">
        <v>40</v>
      </c>
      <c r="AL1062" s="93"/>
      <c r="AM1062" s="93"/>
      <c r="AN1062" s="94" t="s">
        <v>40</v>
      </c>
      <c r="AO1062" s="94" t="s">
        <v>40</v>
      </c>
      <c r="AP1062" s="94" t="s">
        <v>40</v>
      </c>
      <c r="AQ1062" s="94" t="s">
        <v>40</v>
      </c>
      <c r="AR1062" s="93"/>
    </row>
    <row r="1063" spans="1:44" ht="21">
      <c r="A1063" t="str">
        <f>VLOOKUP(Q1063,'Rotas x Madrugada'!A:C,2,0)</f>
        <v>NL</v>
      </c>
      <c r="B1063" t="str">
        <f>VLOOKUP(Q1063,'Rotas x Madrugada'!A:C,3,0)</f>
        <v>Não</v>
      </c>
      <c r="D1063" s="19">
        <f t="shared" si="32"/>
        <v>46159</v>
      </c>
      <c r="E1063" s="19">
        <f>IF(A1063="RETIRA",Z1063,VLOOKUP(Q1063,'Rotas x Madrugada'!A:D,4,0))</f>
        <v>46146</v>
      </c>
      <c r="F1063" s="19">
        <f>IF(A1063="RETIRA",Z1063,Z1063+2)</f>
        <v>46159</v>
      </c>
      <c r="G1063" s="19" t="str">
        <f>CONCATENATE(U1063,"-",V1063)</f>
        <v>INC08-TE12</v>
      </c>
      <c r="H1063" s="19" t="str">
        <f t="shared" ca="1" si="33"/>
        <v>URGENTE</v>
      </c>
      <c r="I1063" s="46">
        <f ca="1">Z1063-$B$1</f>
        <v>0</v>
      </c>
      <c r="J1063" s="46">
        <f>VLOOKUP(G1063,'D. Produção'!A:B,2,)</f>
        <v>2</v>
      </c>
      <c r="K1063" s="95">
        <v>336696</v>
      </c>
      <c r="L1063" s="96" t="s">
        <v>78</v>
      </c>
      <c r="M1063" s="95">
        <v>1</v>
      </c>
      <c r="N1063" s="95">
        <v>5462039</v>
      </c>
      <c r="O1063" s="96" t="s">
        <v>35</v>
      </c>
      <c r="P1063" s="96" t="s">
        <v>692</v>
      </c>
      <c r="Q1063" s="96" t="s">
        <v>140</v>
      </c>
      <c r="R1063" s="97">
        <v>0.19600000000000001</v>
      </c>
      <c r="S1063" s="97">
        <v>3.9195000000000002</v>
      </c>
      <c r="T1063" s="95">
        <v>1</v>
      </c>
      <c r="U1063" s="96" t="s">
        <v>63</v>
      </c>
      <c r="V1063" s="96" t="s">
        <v>120</v>
      </c>
      <c r="W1063" s="98">
        <v>585</v>
      </c>
      <c r="X1063" s="98">
        <v>335</v>
      </c>
      <c r="Y1063" s="99">
        <v>46156.648352777775</v>
      </c>
      <c r="Z1063" s="100">
        <v>46157</v>
      </c>
      <c r="AA1063" s="101"/>
      <c r="AB1063" s="101"/>
      <c r="AC1063" s="101"/>
      <c r="AD1063" s="101"/>
      <c r="AE1063" s="101"/>
      <c r="AF1063" s="101"/>
      <c r="AG1063" s="101"/>
      <c r="AH1063" s="101"/>
      <c r="AI1063" s="102" t="s">
        <v>40</v>
      </c>
      <c r="AJ1063" s="102" t="s">
        <v>40</v>
      </c>
      <c r="AK1063" s="102" t="s">
        <v>40</v>
      </c>
      <c r="AL1063" s="101"/>
      <c r="AM1063" s="101"/>
      <c r="AN1063" s="102" t="s">
        <v>40</v>
      </c>
      <c r="AO1063" s="102" t="s">
        <v>40</v>
      </c>
      <c r="AP1063" s="102" t="s">
        <v>40</v>
      </c>
      <c r="AQ1063" s="102" t="s">
        <v>40</v>
      </c>
      <c r="AR1063" s="101"/>
    </row>
    <row r="1064" spans="1:44" ht="21">
      <c r="A1064" t="str">
        <f>VLOOKUP(Q1064,'Rotas x Madrugada'!A:C,2,0)</f>
        <v>Retira</v>
      </c>
      <c r="B1064" t="str">
        <f>VLOOKUP(Q1064,'Rotas x Madrugada'!A:C,3,0)</f>
        <v>Não</v>
      </c>
      <c r="D1064" s="19">
        <f t="shared" si="32"/>
        <v>46157</v>
      </c>
      <c r="E1064" s="19">
        <f>IF(A1064="RETIRA",Z1064,VLOOKUP(Q1064,'Rotas x Madrugada'!A:D,4,0))</f>
        <v>46157</v>
      </c>
      <c r="F1064" s="19">
        <f>IF(A1064="RETIRA",Z1064,Z1064+2)</f>
        <v>46157</v>
      </c>
      <c r="G1064" s="19" t="str">
        <f>CONCATENATE(U1064,"-",V1064)</f>
        <v>INC08-TF</v>
      </c>
      <c r="H1064" s="19" t="str">
        <f t="shared" ca="1" si="33"/>
        <v>URGENTE</v>
      </c>
      <c r="I1064" s="46">
        <f ca="1">Z1064-$B$1</f>
        <v>0</v>
      </c>
      <c r="J1064" s="46">
        <f>VLOOKUP(G1064,'D. Produção'!A:B,2,)</f>
        <v>2</v>
      </c>
      <c r="K1064" s="87">
        <v>336723</v>
      </c>
      <c r="L1064" s="88" t="s">
        <v>78</v>
      </c>
      <c r="M1064" s="87">
        <v>1</v>
      </c>
      <c r="N1064" s="87">
        <v>5462298</v>
      </c>
      <c r="O1064" s="88" t="s">
        <v>35</v>
      </c>
      <c r="P1064" s="88" t="s">
        <v>621</v>
      </c>
      <c r="Q1064" s="88" t="s">
        <v>62</v>
      </c>
      <c r="R1064" s="89">
        <v>0.18559999999999999</v>
      </c>
      <c r="S1064" s="89">
        <v>3.7124999999999999</v>
      </c>
      <c r="T1064" s="87">
        <v>1</v>
      </c>
      <c r="U1064" s="88" t="s">
        <v>63</v>
      </c>
      <c r="V1064" s="88" t="s">
        <v>96</v>
      </c>
      <c r="W1064" s="90">
        <v>375</v>
      </c>
      <c r="X1064" s="90">
        <v>495</v>
      </c>
      <c r="Y1064" s="91">
        <v>46156.684876620369</v>
      </c>
      <c r="Z1064" s="92">
        <v>46157</v>
      </c>
      <c r="AA1064" s="93"/>
      <c r="AB1064" s="93"/>
      <c r="AC1064" s="93"/>
      <c r="AD1064" s="93"/>
      <c r="AE1064" s="94" t="s">
        <v>40</v>
      </c>
      <c r="AF1064" s="94" t="s">
        <v>40</v>
      </c>
      <c r="AG1064" s="94" t="s">
        <v>40</v>
      </c>
      <c r="AH1064" s="94" t="s">
        <v>40</v>
      </c>
      <c r="AI1064" s="94" t="s">
        <v>40</v>
      </c>
      <c r="AJ1064" s="94" t="s">
        <v>40</v>
      </c>
      <c r="AK1064" s="94" t="s">
        <v>40</v>
      </c>
      <c r="AL1064" s="93"/>
      <c r="AM1064" s="93"/>
      <c r="AN1064" s="94" t="s">
        <v>40</v>
      </c>
      <c r="AO1064" s="94" t="s">
        <v>40</v>
      </c>
      <c r="AP1064" s="94" t="s">
        <v>40</v>
      </c>
      <c r="AQ1064" s="94" t="s">
        <v>40</v>
      </c>
      <c r="AR1064" s="93"/>
    </row>
    <row r="1065" spans="1:44" ht="21">
      <c r="A1065" t="str">
        <f>VLOOKUP(Q1065,'Rotas x Madrugada'!A:C,2,0)</f>
        <v>Retira</v>
      </c>
      <c r="B1065" t="str">
        <f>VLOOKUP(Q1065,'Rotas x Madrugada'!A:C,3,0)</f>
        <v>Não</v>
      </c>
      <c r="D1065" s="19">
        <f t="shared" si="32"/>
        <v>46157</v>
      </c>
      <c r="E1065" s="19">
        <f>IF(A1065="RETIRA",Z1065,VLOOKUP(Q1065,'Rotas x Madrugada'!A:D,4,0))</f>
        <v>46157</v>
      </c>
      <c r="F1065" s="19">
        <f>IF(A1065="RETIRA",Z1065,Z1065+2)</f>
        <v>46157</v>
      </c>
      <c r="G1065" s="19" t="str">
        <f>CONCATENATE(U1065,"-",V1065)</f>
        <v>INC08-TE12</v>
      </c>
      <c r="H1065" s="19" t="str">
        <f t="shared" ca="1" si="33"/>
        <v>URGENTE</v>
      </c>
      <c r="I1065" s="46">
        <f ca="1">Z1065-$B$1</f>
        <v>0</v>
      </c>
      <c r="J1065" s="46">
        <f>VLOOKUP(G1065,'D. Produção'!A:B,2,)</f>
        <v>2</v>
      </c>
      <c r="K1065" s="95">
        <v>336723</v>
      </c>
      <c r="L1065" s="96" t="s">
        <v>80</v>
      </c>
      <c r="M1065" s="95">
        <v>2</v>
      </c>
      <c r="N1065" s="95">
        <v>5462299</v>
      </c>
      <c r="O1065" s="96" t="s">
        <v>35</v>
      </c>
      <c r="P1065" s="96" t="s">
        <v>621</v>
      </c>
      <c r="Q1065" s="96" t="s">
        <v>62</v>
      </c>
      <c r="R1065" s="97">
        <v>0.222</v>
      </c>
      <c r="S1065" s="97">
        <v>4.4405000000000001</v>
      </c>
      <c r="T1065" s="95">
        <v>1</v>
      </c>
      <c r="U1065" s="96" t="s">
        <v>63</v>
      </c>
      <c r="V1065" s="96" t="s">
        <v>120</v>
      </c>
      <c r="W1065" s="98">
        <v>415</v>
      </c>
      <c r="X1065" s="98">
        <v>535</v>
      </c>
      <c r="Y1065" s="99">
        <v>46156.684876620369</v>
      </c>
      <c r="Z1065" s="100">
        <v>46157</v>
      </c>
      <c r="AA1065" s="101"/>
      <c r="AB1065" s="101"/>
      <c r="AC1065" s="101"/>
      <c r="AD1065" s="101"/>
      <c r="AE1065" s="101"/>
      <c r="AF1065" s="101"/>
      <c r="AG1065" s="101"/>
      <c r="AH1065" s="101"/>
      <c r="AI1065" s="102" t="s">
        <v>40</v>
      </c>
      <c r="AJ1065" s="102" t="s">
        <v>40</v>
      </c>
      <c r="AK1065" s="102" t="s">
        <v>40</v>
      </c>
      <c r="AL1065" s="101"/>
      <c r="AM1065" s="101"/>
      <c r="AN1065" s="102" t="s">
        <v>40</v>
      </c>
      <c r="AO1065" s="102" t="s">
        <v>40</v>
      </c>
      <c r="AP1065" s="102" t="s">
        <v>40</v>
      </c>
      <c r="AQ1065" s="102" t="s">
        <v>40</v>
      </c>
      <c r="AR1065" s="101"/>
    </row>
    <row r="1066" spans="1:44">
      <c r="A1066" t="str">
        <f>VLOOKUP(Q1066,'Rotas x Madrugada'!A:C,2,0)</f>
        <v>Retira</v>
      </c>
      <c r="B1066" t="str">
        <f>VLOOKUP(Q1066,'Rotas x Madrugada'!A:C,3,0)</f>
        <v>Não</v>
      </c>
      <c r="D1066" s="19">
        <f t="shared" si="32"/>
        <v>46157</v>
      </c>
      <c r="E1066" s="19">
        <f>IF(A1066="RETIRA",Z1066,VLOOKUP(Q1066,'Rotas x Madrugada'!A:D,4,0))</f>
        <v>46157</v>
      </c>
      <c r="F1066" s="19">
        <f>IF(A1066="RETIRA",Z1066,Z1066+2)</f>
        <v>46157</v>
      </c>
      <c r="G1066" s="19" t="str">
        <f>CONCATENATE(U1066,"-",V1066)</f>
        <v>INC08-TF</v>
      </c>
      <c r="H1066" s="19" t="str">
        <f t="shared" ca="1" si="33"/>
        <v>URGENTE</v>
      </c>
      <c r="I1066" s="46">
        <f ca="1">Z1066-$B$1</f>
        <v>0</v>
      </c>
      <c r="J1066" s="46">
        <f>VLOOKUP(G1066,'D. Produção'!A:B,2,)</f>
        <v>2</v>
      </c>
      <c r="K1066" s="87">
        <v>336746</v>
      </c>
      <c r="L1066" s="88" t="s">
        <v>78</v>
      </c>
      <c r="M1066" s="87">
        <v>1</v>
      </c>
      <c r="N1066" s="87">
        <v>5462497</v>
      </c>
      <c r="O1066" s="88" t="s">
        <v>35</v>
      </c>
      <c r="P1066" s="88" t="s">
        <v>570</v>
      </c>
      <c r="Q1066" s="88" t="s">
        <v>62</v>
      </c>
      <c r="R1066" s="89">
        <v>0.56999999999999995</v>
      </c>
      <c r="S1066" s="89">
        <v>11.4</v>
      </c>
      <c r="T1066" s="87">
        <v>1</v>
      </c>
      <c r="U1066" s="88" t="s">
        <v>63</v>
      </c>
      <c r="V1066" s="88" t="s">
        <v>96</v>
      </c>
      <c r="W1066" s="90">
        <v>300</v>
      </c>
      <c r="X1066" s="90">
        <v>1900</v>
      </c>
      <c r="Y1066" s="91">
        <v>46156.709357060186</v>
      </c>
      <c r="Z1066" s="92">
        <v>46157</v>
      </c>
      <c r="AA1066" s="93"/>
      <c r="AB1066" s="93"/>
      <c r="AC1066" s="93"/>
      <c r="AD1066" s="93"/>
      <c r="AE1066" s="94" t="s">
        <v>40</v>
      </c>
      <c r="AF1066" s="94" t="s">
        <v>40</v>
      </c>
      <c r="AG1066" s="94" t="s">
        <v>40</v>
      </c>
      <c r="AH1066" s="94" t="s">
        <v>40</v>
      </c>
      <c r="AI1066" s="94" t="s">
        <v>40</v>
      </c>
      <c r="AJ1066" s="94" t="s">
        <v>40</v>
      </c>
      <c r="AK1066" s="94" t="s">
        <v>40</v>
      </c>
      <c r="AL1066" s="93"/>
      <c r="AM1066" s="93"/>
      <c r="AN1066" s="94" t="s">
        <v>40</v>
      </c>
      <c r="AO1066" s="94" t="s">
        <v>40</v>
      </c>
      <c r="AP1066" s="94" t="s">
        <v>40</v>
      </c>
      <c r="AQ1066" s="94" t="s">
        <v>40</v>
      </c>
      <c r="AR1066" s="93"/>
    </row>
    <row r="1067" spans="1:44">
      <c r="A1067" t="str">
        <f>VLOOKUP(Q1067,'Rotas x Madrugada'!A:C,2,0)</f>
        <v>Retira</v>
      </c>
      <c r="B1067" t="str">
        <f>VLOOKUP(Q1067,'Rotas x Madrugada'!A:C,3,0)</f>
        <v>Não</v>
      </c>
      <c r="D1067" s="19">
        <f t="shared" si="32"/>
        <v>46157</v>
      </c>
      <c r="E1067" s="19">
        <f>IF(A1067="RETIRA",Z1067,VLOOKUP(Q1067,'Rotas x Madrugada'!A:D,4,0))</f>
        <v>46157</v>
      </c>
      <c r="F1067" s="19">
        <f>IF(A1067="RETIRA",Z1067,Z1067+2)</f>
        <v>46157</v>
      </c>
      <c r="G1067" s="19" t="str">
        <f>CONCATENATE(U1067,"-",V1067)</f>
        <v>INC08-TE12</v>
      </c>
      <c r="H1067" s="19" t="str">
        <f t="shared" ca="1" si="33"/>
        <v>URGENTE</v>
      </c>
      <c r="I1067" s="46">
        <f ca="1">Z1067-$B$1</f>
        <v>0</v>
      </c>
      <c r="J1067" s="46">
        <f>VLOOKUP(G1067,'D. Produção'!A:B,2,)</f>
        <v>2</v>
      </c>
      <c r="K1067" s="95">
        <v>336746</v>
      </c>
      <c r="L1067" s="96" t="s">
        <v>80</v>
      </c>
      <c r="M1067" s="95">
        <v>2</v>
      </c>
      <c r="N1067" s="95">
        <v>5462498</v>
      </c>
      <c r="O1067" s="96" t="s">
        <v>35</v>
      </c>
      <c r="P1067" s="96" t="s">
        <v>570</v>
      </c>
      <c r="Q1067" s="96" t="s">
        <v>62</v>
      </c>
      <c r="R1067" s="97">
        <v>1.2464</v>
      </c>
      <c r="S1067" s="97">
        <v>24.928000000000001</v>
      </c>
      <c r="T1067" s="95">
        <v>1</v>
      </c>
      <c r="U1067" s="96" t="s">
        <v>63</v>
      </c>
      <c r="V1067" s="96" t="s">
        <v>120</v>
      </c>
      <c r="W1067" s="98">
        <v>656</v>
      </c>
      <c r="X1067" s="98">
        <v>1900</v>
      </c>
      <c r="Y1067" s="99">
        <v>46156.709357060186</v>
      </c>
      <c r="Z1067" s="100">
        <v>46157</v>
      </c>
      <c r="AA1067" s="101"/>
      <c r="AB1067" s="101"/>
      <c r="AC1067" s="101"/>
      <c r="AD1067" s="101"/>
      <c r="AE1067" s="101"/>
      <c r="AF1067" s="101"/>
      <c r="AG1067" s="101"/>
      <c r="AH1067" s="101"/>
      <c r="AI1067" s="102" t="s">
        <v>40</v>
      </c>
      <c r="AJ1067" s="102" t="s">
        <v>40</v>
      </c>
      <c r="AK1067" s="102" t="s">
        <v>40</v>
      </c>
      <c r="AL1067" s="101"/>
      <c r="AM1067" s="101"/>
      <c r="AN1067" s="102" t="s">
        <v>40</v>
      </c>
      <c r="AO1067" s="102" t="s">
        <v>40</v>
      </c>
      <c r="AP1067" s="102" t="s">
        <v>40</v>
      </c>
      <c r="AQ1067" s="102" t="s">
        <v>40</v>
      </c>
      <c r="AR1067" s="101"/>
    </row>
    <row r="1068" spans="1:44" ht="21">
      <c r="A1068" t="str">
        <f>VLOOKUP(Q1068,'Rotas x Madrugada'!A:C,2,0)</f>
        <v>Retira</v>
      </c>
      <c r="B1068" t="str">
        <f>VLOOKUP(Q1068,'Rotas x Madrugada'!A:C,3,0)</f>
        <v>Não</v>
      </c>
      <c r="D1068" s="19">
        <f t="shared" si="32"/>
        <v>46157</v>
      </c>
      <c r="E1068" s="19">
        <f>IF(A1068="RETIRA",Z1068,VLOOKUP(Q1068,'Rotas x Madrugada'!A:D,4,0))</f>
        <v>46157</v>
      </c>
      <c r="F1068" s="19">
        <f>IF(A1068="RETIRA",Z1068,Z1068+2)</f>
        <v>46157</v>
      </c>
      <c r="G1068" s="19" t="str">
        <f>CONCATENATE(U1068,"-",V1068)</f>
        <v>INC08-TF</v>
      </c>
      <c r="H1068" s="19" t="str">
        <f t="shared" ca="1" si="33"/>
        <v>URGENTE</v>
      </c>
      <c r="I1068" s="46">
        <f ca="1">Z1068-$B$1</f>
        <v>0</v>
      </c>
      <c r="J1068" s="46">
        <f>VLOOKUP(G1068,'D. Produção'!A:B,2,)</f>
        <v>2</v>
      </c>
      <c r="K1068" s="87">
        <v>336762</v>
      </c>
      <c r="L1068" s="88" t="s">
        <v>218</v>
      </c>
      <c r="M1068" s="87">
        <v>5</v>
      </c>
      <c r="N1068" s="87">
        <v>5462622</v>
      </c>
      <c r="O1068" s="88" t="s">
        <v>35</v>
      </c>
      <c r="P1068" s="88" t="s">
        <v>621</v>
      </c>
      <c r="Q1068" s="88" t="s">
        <v>62</v>
      </c>
      <c r="R1068" s="89">
        <v>1.0143</v>
      </c>
      <c r="S1068" s="89">
        <v>20.286000000000001</v>
      </c>
      <c r="T1068" s="87">
        <v>1</v>
      </c>
      <c r="U1068" s="88" t="s">
        <v>63</v>
      </c>
      <c r="V1068" s="88" t="s">
        <v>96</v>
      </c>
      <c r="W1068" s="90">
        <v>690</v>
      </c>
      <c r="X1068" s="90">
        <v>1470</v>
      </c>
      <c r="Y1068" s="91">
        <v>46156.718331215277</v>
      </c>
      <c r="Z1068" s="92">
        <v>46157</v>
      </c>
      <c r="AA1068" s="93"/>
      <c r="AB1068" s="93"/>
      <c r="AC1068" s="93"/>
      <c r="AD1068" s="93"/>
      <c r="AE1068" s="94" t="s">
        <v>40</v>
      </c>
      <c r="AF1068" s="94" t="s">
        <v>40</v>
      </c>
      <c r="AG1068" s="94" t="s">
        <v>40</v>
      </c>
      <c r="AH1068" s="94" t="s">
        <v>40</v>
      </c>
      <c r="AI1068" s="94" t="s">
        <v>40</v>
      </c>
      <c r="AJ1068" s="94" t="s">
        <v>40</v>
      </c>
      <c r="AK1068" s="94" t="s">
        <v>40</v>
      </c>
      <c r="AL1068" s="93"/>
      <c r="AM1068" s="93"/>
      <c r="AN1068" s="94" t="s">
        <v>40</v>
      </c>
      <c r="AO1068" s="94" t="s">
        <v>40</v>
      </c>
      <c r="AP1068" s="94" t="s">
        <v>40</v>
      </c>
      <c r="AQ1068" s="94" t="s">
        <v>40</v>
      </c>
      <c r="AR1068" s="93"/>
    </row>
    <row r="1069" spans="1:44" ht="21">
      <c r="A1069" t="str">
        <f>VLOOKUP(Q1069,'Rotas x Madrugada'!A:C,2,0)</f>
        <v>Retira</v>
      </c>
      <c r="B1069" t="str">
        <f>VLOOKUP(Q1069,'Rotas x Madrugada'!A:C,3,0)</f>
        <v>Não</v>
      </c>
      <c r="D1069" s="19">
        <f t="shared" si="32"/>
        <v>46157</v>
      </c>
      <c r="E1069" s="19">
        <f>IF(A1069="RETIRA",Z1069,VLOOKUP(Q1069,'Rotas x Madrugada'!A:D,4,0))</f>
        <v>46157</v>
      </c>
      <c r="F1069" s="19">
        <f>IF(A1069="RETIRA",Z1069,Z1069+2)</f>
        <v>46157</v>
      </c>
      <c r="G1069" s="19" t="str">
        <f>CONCATENATE(U1069,"-",V1069)</f>
        <v>INC08-TF</v>
      </c>
      <c r="H1069" s="19" t="str">
        <f t="shared" ca="1" si="33"/>
        <v>URGENTE</v>
      </c>
      <c r="I1069" s="46">
        <f ca="1">Z1069-$B$1</f>
        <v>0</v>
      </c>
      <c r="J1069" s="46">
        <f>VLOOKUP(G1069,'D. Produção'!A:B,2,)</f>
        <v>2</v>
      </c>
      <c r="K1069" s="95">
        <v>336762</v>
      </c>
      <c r="L1069" s="96" t="s">
        <v>209</v>
      </c>
      <c r="M1069" s="95">
        <v>6</v>
      </c>
      <c r="N1069" s="95">
        <v>5462623</v>
      </c>
      <c r="O1069" s="96" t="s">
        <v>35</v>
      </c>
      <c r="P1069" s="96" t="s">
        <v>621</v>
      </c>
      <c r="Q1069" s="96" t="s">
        <v>62</v>
      </c>
      <c r="R1069" s="97">
        <v>1.0143</v>
      </c>
      <c r="S1069" s="97">
        <v>20.286000000000001</v>
      </c>
      <c r="T1069" s="95">
        <v>1</v>
      </c>
      <c r="U1069" s="96" t="s">
        <v>63</v>
      </c>
      <c r="V1069" s="96" t="s">
        <v>96</v>
      </c>
      <c r="W1069" s="98">
        <v>690</v>
      </c>
      <c r="X1069" s="98">
        <v>1470</v>
      </c>
      <c r="Y1069" s="99">
        <v>46156.718331215277</v>
      </c>
      <c r="Z1069" s="100">
        <v>46157</v>
      </c>
      <c r="AA1069" s="101"/>
      <c r="AB1069" s="101"/>
      <c r="AC1069" s="101"/>
      <c r="AD1069" s="101"/>
      <c r="AE1069" s="102" t="s">
        <v>40</v>
      </c>
      <c r="AF1069" s="102" t="s">
        <v>40</v>
      </c>
      <c r="AG1069" s="102" t="s">
        <v>40</v>
      </c>
      <c r="AH1069" s="102" t="s">
        <v>40</v>
      </c>
      <c r="AI1069" s="102" t="s">
        <v>40</v>
      </c>
      <c r="AJ1069" s="102" t="s">
        <v>40</v>
      </c>
      <c r="AK1069" s="102" t="s">
        <v>40</v>
      </c>
      <c r="AL1069" s="101"/>
      <c r="AM1069" s="101"/>
      <c r="AN1069" s="102" t="s">
        <v>40</v>
      </c>
      <c r="AO1069" s="102" t="s">
        <v>40</v>
      </c>
      <c r="AP1069" s="102" t="s">
        <v>40</v>
      </c>
      <c r="AQ1069" s="102" t="s">
        <v>40</v>
      </c>
      <c r="AR1069" s="101"/>
    </row>
    <row r="1070" spans="1:44" ht="21">
      <c r="A1070" t="str">
        <f>VLOOKUP(Q1070,'Rotas x Madrugada'!A:C,2,0)</f>
        <v>Retira</v>
      </c>
      <c r="B1070" t="str">
        <f>VLOOKUP(Q1070,'Rotas x Madrugada'!A:C,3,0)</f>
        <v>Não</v>
      </c>
      <c r="D1070" s="19">
        <f t="shared" si="32"/>
        <v>46157</v>
      </c>
      <c r="E1070" s="19">
        <f>IF(A1070="RETIRA",Z1070,VLOOKUP(Q1070,'Rotas x Madrugada'!A:D,4,0))</f>
        <v>46157</v>
      </c>
      <c r="F1070" s="19">
        <f>IF(A1070="RETIRA",Z1070,Z1070+2)</f>
        <v>46157</v>
      </c>
      <c r="G1070" s="19" t="str">
        <f>CONCATENATE(U1070,"-",V1070)</f>
        <v>INC08-TE16</v>
      </c>
      <c r="H1070" s="19" t="str">
        <f t="shared" ca="1" si="33"/>
        <v>URGENTE</v>
      </c>
      <c r="I1070" s="46">
        <f ca="1">Z1070-$B$1</f>
        <v>0</v>
      </c>
      <c r="J1070" s="46">
        <f>VLOOKUP(G1070,'D. Produção'!A:B,2,)</f>
        <v>2</v>
      </c>
      <c r="K1070" s="87">
        <v>336762</v>
      </c>
      <c r="L1070" s="88" t="s">
        <v>561</v>
      </c>
      <c r="M1070" s="87">
        <v>7</v>
      </c>
      <c r="N1070" s="87">
        <v>5462624</v>
      </c>
      <c r="O1070" s="88" t="s">
        <v>35</v>
      </c>
      <c r="P1070" s="88" t="s">
        <v>621</v>
      </c>
      <c r="Q1070" s="88" t="s">
        <v>62</v>
      </c>
      <c r="R1070" s="89">
        <v>1.5499000000000001</v>
      </c>
      <c r="S1070" s="89">
        <v>30.998200000000001</v>
      </c>
      <c r="T1070" s="87">
        <v>1</v>
      </c>
      <c r="U1070" s="88" t="s">
        <v>63</v>
      </c>
      <c r="V1070" s="88" t="s">
        <v>123</v>
      </c>
      <c r="W1070" s="90">
        <v>737</v>
      </c>
      <c r="X1070" s="90">
        <v>2103</v>
      </c>
      <c r="Y1070" s="91">
        <v>46156.718331215277</v>
      </c>
      <c r="Z1070" s="92">
        <v>46157</v>
      </c>
      <c r="AA1070" s="93"/>
      <c r="AB1070" s="93"/>
      <c r="AC1070" s="93"/>
      <c r="AD1070" s="93"/>
      <c r="AE1070" s="93"/>
      <c r="AF1070" s="93"/>
      <c r="AG1070" s="93"/>
      <c r="AH1070" s="93"/>
      <c r="AI1070" s="94" t="s">
        <v>40</v>
      </c>
      <c r="AJ1070" s="94" t="s">
        <v>40</v>
      </c>
      <c r="AK1070" s="94" t="s">
        <v>40</v>
      </c>
      <c r="AL1070" s="93"/>
      <c r="AM1070" s="93"/>
      <c r="AN1070" s="94" t="s">
        <v>40</v>
      </c>
      <c r="AO1070" s="94" t="s">
        <v>40</v>
      </c>
      <c r="AP1070" s="94" t="s">
        <v>40</v>
      </c>
      <c r="AQ1070" s="94" t="s">
        <v>40</v>
      </c>
      <c r="AR1070" s="93"/>
    </row>
    <row r="1071" spans="1:44" ht="21">
      <c r="A1071" t="str">
        <f>VLOOKUP(Q1071,'Rotas x Madrugada'!A:C,2,0)</f>
        <v>E</v>
      </c>
      <c r="B1071" t="str">
        <f>VLOOKUP(Q1071,'Rotas x Madrugada'!A:C,3,0)</f>
        <v>Não</v>
      </c>
      <c r="D1071" s="19">
        <f t="shared" si="32"/>
        <v>46160</v>
      </c>
      <c r="E1071" s="19">
        <f>IF(A1071="RETIRA",Z1071,VLOOKUP(Q1071,'Rotas x Madrugada'!A:D,4,0))</f>
        <v>46147</v>
      </c>
      <c r="F1071" s="19">
        <f>IF(A1071="RETIRA",Z1071,Z1071+2)</f>
        <v>46160</v>
      </c>
      <c r="G1071" s="19" t="str">
        <f>CONCATENATE(U1071,"-",V1071)</f>
        <v>ESI04-EFQ</v>
      </c>
      <c r="H1071" s="19" t="str">
        <f t="shared" ca="1" si="33"/>
        <v>PRODUZIR</v>
      </c>
      <c r="I1071" s="46">
        <f ca="1">Z1071-$B$1</f>
        <v>1</v>
      </c>
      <c r="J1071" s="46">
        <f>VLOOKUP(G1071,'D. Produção'!A:B,2,)</f>
        <v>1</v>
      </c>
      <c r="K1071" s="95">
        <v>334088</v>
      </c>
      <c r="L1071" s="96" t="s">
        <v>61</v>
      </c>
      <c r="M1071" s="95">
        <v>1</v>
      </c>
      <c r="N1071" s="95">
        <v>5443547</v>
      </c>
      <c r="O1071" s="96" t="s">
        <v>35</v>
      </c>
      <c r="P1071" s="96" t="s">
        <v>345</v>
      </c>
      <c r="Q1071" s="96" t="s">
        <v>37</v>
      </c>
      <c r="R1071" s="97">
        <v>2.2147999999999999</v>
      </c>
      <c r="S1071" s="97">
        <v>22.147600000000001</v>
      </c>
      <c r="T1071" s="95">
        <v>1</v>
      </c>
      <c r="U1071" s="96" t="s">
        <v>212</v>
      </c>
      <c r="V1071" s="96" t="s">
        <v>346</v>
      </c>
      <c r="W1071" s="98">
        <v>1643</v>
      </c>
      <c r="X1071" s="98">
        <v>1348</v>
      </c>
      <c r="Y1071" s="99">
        <v>46147.500935104166</v>
      </c>
      <c r="Z1071" s="100">
        <v>46158</v>
      </c>
      <c r="AA1071" s="101"/>
      <c r="AB1071" s="101"/>
      <c r="AC1071" s="101"/>
      <c r="AD1071" s="101"/>
      <c r="AE1071" s="101"/>
      <c r="AF1071" s="101"/>
      <c r="AG1071" s="102" t="s">
        <v>40</v>
      </c>
      <c r="AH1071" s="102" t="s">
        <v>40</v>
      </c>
      <c r="AI1071" s="102" t="s">
        <v>40</v>
      </c>
      <c r="AJ1071" s="102" t="s">
        <v>40</v>
      </c>
      <c r="AK1071" s="102" t="s">
        <v>40</v>
      </c>
      <c r="AL1071" s="101"/>
      <c r="AM1071" s="102" t="s">
        <v>40</v>
      </c>
      <c r="AN1071" s="102" t="s">
        <v>40</v>
      </c>
      <c r="AO1071" s="102" t="s">
        <v>40</v>
      </c>
      <c r="AP1071" s="101"/>
      <c r="AQ1071" s="102" t="s">
        <v>40</v>
      </c>
      <c r="AR1071" s="101"/>
    </row>
    <row r="1072" spans="1:44" ht="21">
      <c r="A1072" t="str">
        <f>VLOOKUP(Q1072,'Rotas x Madrugada'!A:C,2,0)</f>
        <v>NC</v>
      </c>
      <c r="B1072" t="str">
        <f>VLOOKUP(Q1072,'Rotas x Madrugada'!A:C,3,0)</f>
        <v>Não</v>
      </c>
      <c r="D1072" s="19">
        <f t="shared" si="32"/>
        <v>46160</v>
      </c>
      <c r="E1072" s="19">
        <f>IF(A1072="RETIRA",Z1072,VLOOKUP(Q1072,'Rotas x Madrugada'!A:D,4,0))</f>
        <v>46146</v>
      </c>
      <c r="F1072" s="19">
        <f>IF(A1072="RETIRA",Z1072,Z1072+2)</f>
        <v>46160</v>
      </c>
      <c r="G1072" s="19" t="str">
        <f>CONCATENATE(U1072,"-",V1072)</f>
        <v>ESI04-EF</v>
      </c>
      <c r="H1072" s="19" t="str">
        <f t="shared" ca="1" si="33"/>
        <v>PRODUZIR</v>
      </c>
      <c r="I1072" s="46">
        <f ca="1">Z1072-$B$1</f>
        <v>1</v>
      </c>
      <c r="J1072" s="46">
        <f>VLOOKUP(G1072,'D. Produção'!A:B,2,)</f>
        <v>1</v>
      </c>
      <c r="K1072" s="87">
        <v>335872</v>
      </c>
      <c r="L1072" s="88" t="s">
        <v>61</v>
      </c>
      <c r="M1072" s="87">
        <v>1</v>
      </c>
      <c r="N1072" s="87">
        <v>5455660</v>
      </c>
      <c r="O1072" s="88" t="s">
        <v>35</v>
      </c>
      <c r="P1072" s="88" t="s">
        <v>597</v>
      </c>
      <c r="Q1072" s="88" t="s">
        <v>122</v>
      </c>
      <c r="R1072" s="89">
        <v>0.96</v>
      </c>
      <c r="S1072" s="89">
        <v>9.6</v>
      </c>
      <c r="T1072" s="87">
        <v>1</v>
      </c>
      <c r="U1072" s="88" t="s">
        <v>212</v>
      </c>
      <c r="V1072" s="88" t="s">
        <v>320</v>
      </c>
      <c r="W1072" s="90">
        <v>1200</v>
      </c>
      <c r="X1072" s="90">
        <v>800</v>
      </c>
      <c r="Y1072" s="91">
        <v>46154.47788460648</v>
      </c>
      <c r="Z1072" s="92">
        <v>46158</v>
      </c>
      <c r="AA1072" s="93"/>
      <c r="AB1072" s="93"/>
      <c r="AC1072" s="93"/>
      <c r="AD1072" s="93"/>
      <c r="AE1072" s="94" t="s">
        <v>40</v>
      </c>
      <c r="AF1072" s="94" t="s">
        <v>40</v>
      </c>
      <c r="AG1072" s="94" t="s">
        <v>40</v>
      </c>
      <c r="AH1072" s="94" t="s">
        <v>40</v>
      </c>
      <c r="AI1072" s="94" t="s">
        <v>40</v>
      </c>
      <c r="AJ1072" s="94" t="s">
        <v>40</v>
      </c>
      <c r="AK1072" s="94" t="s">
        <v>40</v>
      </c>
      <c r="AL1072" s="93"/>
      <c r="AM1072" s="94" t="s">
        <v>40</v>
      </c>
      <c r="AN1072" s="94" t="s">
        <v>40</v>
      </c>
      <c r="AO1072" s="94" t="s">
        <v>40</v>
      </c>
      <c r="AP1072" s="93"/>
      <c r="AQ1072" s="94" t="s">
        <v>40</v>
      </c>
      <c r="AR1072" s="93"/>
    </row>
    <row r="1073" spans="1:44" ht="21">
      <c r="A1073" t="str">
        <f>VLOOKUP(Q1073,'Rotas x Madrugada'!A:C,2,0)</f>
        <v>Retira</v>
      </c>
      <c r="B1073" t="str">
        <f>VLOOKUP(Q1073,'Rotas x Madrugada'!A:C,3,0)</f>
        <v>Não</v>
      </c>
      <c r="D1073" s="19">
        <f t="shared" si="32"/>
        <v>46158</v>
      </c>
      <c r="E1073" s="19">
        <f>IF(A1073="RETIRA",Z1073,VLOOKUP(Q1073,'Rotas x Madrugada'!A:D,4,0))</f>
        <v>46158</v>
      </c>
      <c r="F1073" s="19">
        <f>IF(A1073="RETIRA",Z1073,Z1073+2)</f>
        <v>46158</v>
      </c>
      <c r="G1073" s="19" t="str">
        <f>CONCATENATE(U1073,"-",V1073)</f>
        <v>ESI04-EFB</v>
      </c>
      <c r="H1073" s="19" t="str">
        <f t="shared" ca="1" si="33"/>
        <v>PRODUZIR</v>
      </c>
      <c r="I1073" s="46">
        <f ca="1">Z1073-$B$1</f>
        <v>1</v>
      </c>
      <c r="J1073" s="46">
        <f>VLOOKUP(G1073,'D. Produção'!A:B,2,)</f>
        <v>1</v>
      </c>
      <c r="K1073" s="95">
        <v>336081</v>
      </c>
      <c r="L1073" s="96" t="s">
        <v>92</v>
      </c>
      <c r="M1073" s="95">
        <v>5</v>
      </c>
      <c r="N1073" s="95">
        <v>5457311</v>
      </c>
      <c r="O1073" s="96" t="s">
        <v>35</v>
      </c>
      <c r="P1073" s="96" t="s">
        <v>259</v>
      </c>
      <c r="Q1073" s="96" t="s">
        <v>62</v>
      </c>
      <c r="R1073" s="97">
        <v>1.6</v>
      </c>
      <c r="S1073" s="97">
        <v>16</v>
      </c>
      <c r="T1073" s="95">
        <v>1</v>
      </c>
      <c r="U1073" s="96" t="s">
        <v>212</v>
      </c>
      <c r="V1073" s="96" t="s">
        <v>325</v>
      </c>
      <c r="W1073" s="98">
        <v>2000</v>
      </c>
      <c r="X1073" s="98">
        <v>800</v>
      </c>
      <c r="Y1073" s="99">
        <v>46154.673348993056</v>
      </c>
      <c r="Z1073" s="100">
        <v>46158</v>
      </c>
      <c r="AA1073" s="101"/>
      <c r="AB1073" s="101"/>
      <c r="AC1073" s="101"/>
      <c r="AD1073" s="102" t="s">
        <v>40</v>
      </c>
      <c r="AE1073" s="102" t="s">
        <v>40</v>
      </c>
      <c r="AF1073" s="102" t="s">
        <v>40</v>
      </c>
      <c r="AG1073" s="102" t="s">
        <v>40</v>
      </c>
      <c r="AH1073" s="102" t="s">
        <v>40</v>
      </c>
      <c r="AI1073" s="101"/>
      <c r="AJ1073" s="102" t="s">
        <v>40</v>
      </c>
      <c r="AK1073" s="102" t="s">
        <v>40</v>
      </c>
      <c r="AL1073" s="101"/>
      <c r="AM1073" s="102" t="s">
        <v>40</v>
      </c>
      <c r="AN1073" s="102" t="s">
        <v>40</v>
      </c>
      <c r="AO1073" s="102" t="s">
        <v>40</v>
      </c>
      <c r="AP1073" s="101"/>
      <c r="AQ1073" s="102" t="s">
        <v>40</v>
      </c>
      <c r="AR1073" s="101"/>
    </row>
    <row r="1074" spans="1:44">
      <c r="A1074" t="str">
        <f>VLOOKUP(Q1074,'Rotas x Madrugada'!A:C,2,0)</f>
        <v>Retira</v>
      </c>
      <c r="B1074" t="str">
        <f>VLOOKUP(Q1074,'Rotas x Madrugada'!A:C,3,0)</f>
        <v>Não</v>
      </c>
      <c r="D1074" s="19">
        <f t="shared" si="32"/>
        <v>46158</v>
      </c>
      <c r="E1074" s="19">
        <f>IF(A1074="RETIRA",Z1074,VLOOKUP(Q1074,'Rotas x Madrugada'!A:D,4,0))</f>
        <v>46158</v>
      </c>
      <c r="F1074" s="19">
        <f>IF(A1074="RETIRA",Z1074,Z1074+2)</f>
        <v>46158</v>
      </c>
      <c r="G1074" s="19" t="str">
        <f>CONCATENATE(U1074,"-",V1074)</f>
        <v>ESI04-EF</v>
      </c>
      <c r="H1074" s="19" t="str">
        <f t="shared" ca="1" si="33"/>
        <v>PRODUZIR</v>
      </c>
      <c r="I1074" s="46">
        <f ca="1">Z1074-$B$1</f>
        <v>1</v>
      </c>
      <c r="J1074" s="46">
        <f>VLOOKUP(G1074,'D. Produção'!A:B,2,)</f>
        <v>1</v>
      </c>
      <c r="K1074" s="87">
        <v>336228</v>
      </c>
      <c r="L1074" s="88" t="s">
        <v>61</v>
      </c>
      <c r="M1074" s="87">
        <v>1</v>
      </c>
      <c r="N1074" s="87">
        <v>5458683</v>
      </c>
      <c r="O1074" s="88" t="s">
        <v>35</v>
      </c>
      <c r="P1074" s="88" t="s">
        <v>618</v>
      </c>
      <c r="Q1074" s="88" t="s">
        <v>62</v>
      </c>
      <c r="R1074" s="89">
        <v>1.8394999999999999</v>
      </c>
      <c r="S1074" s="89">
        <v>18.395399999999999</v>
      </c>
      <c r="T1074" s="87">
        <v>1</v>
      </c>
      <c r="U1074" s="88" t="s">
        <v>212</v>
      </c>
      <c r="V1074" s="88" t="s">
        <v>320</v>
      </c>
      <c r="W1074" s="90">
        <v>923</v>
      </c>
      <c r="X1074" s="90">
        <v>1993</v>
      </c>
      <c r="Y1074" s="91">
        <v>46155.483970023146</v>
      </c>
      <c r="Z1074" s="92">
        <v>46158</v>
      </c>
      <c r="AA1074" s="93"/>
      <c r="AB1074" s="93"/>
      <c r="AC1074" s="93"/>
      <c r="AD1074" s="93"/>
      <c r="AE1074" s="94" t="s">
        <v>40</v>
      </c>
      <c r="AF1074" s="94" t="s">
        <v>40</v>
      </c>
      <c r="AG1074" s="94" t="s">
        <v>40</v>
      </c>
      <c r="AH1074" s="94" t="s">
        <v>40</v>
      </c>
      <c r="AI1074" s="94" t="s">
        <v>40</v>
      </c>
      <c r="AJ1074" s="94" t="s">
        <v>40</v>
      </c>
      <c r="AK1074" s="94" t="s">
        <v>40</v>
      </c>
      <c r="AL1074" s="93"/>
      <c r="AM1074" s="94" t="s">
        <v>40</v>
      </c>
      <c r="AN1074" s="94" t="s">
        <v>40</v>
      </c>
      <c r="AO1074" s="94" t="s">
        <v>40</v>
      </c>
      <c r="AP1074" s="93"/>
      <c r="AQ1074" s="94" t="s">
        <v>40</v>
      </c>
      <c r="AR1074" s="93"/>
    </row>
    <row r="1075" spans="1:44" ht="21">
      <c r="A1075" t="str">
        <f>VLOOKUP(Q1075,'Rotas x Madrugada'!A:C,2,0)</f>
        <v>Retira</v>
      </c>
      <c r="B1075" t="str">
        <f>VLOOKUP(Q1075,'Rotas x Madrugada'!A:C,3,0)</f>
        <v>Não</v>
      </c>
      <c r="D1075" s="19">
        <f t="shared" si="32"/>
        <v>46158</v>
      </c>
      <c r="E1075" s="19">
        <f>IF(A1075="RETIRA",Z1075,VLOOKUP(Q1075,'Rotas x Madrugada'!A:D,4,0))</f>
        <v>46158</v>
      </c>
      <c r="F1075" s="19">
        <f>IF(A1075="RETIRA",Z1075,Z1075+2)</f>
        <v>46158</v>
      </c>
      <c r="G1075" s="19" t="str">
        <f>CONCATENATE(U1075,"-",V1075)</f>
        <v>ESI04-EF</v>
      </c>
      <c r="H1075" s="19" t="str">
        <f t="shared" ca="1" si="33"/>
        <v>PRODUZIR</v>
      </c>
      <c r="I1075" s="46">
        <f ca="1">Z1075-$B$1</f>
        <v>1</v>
      </c>
      <c r="J1075" s="46">
        <f>VLOOKUP(G1075,'D. Produção'!A:B,2,)</f>
        <v>1</v>
      </c>
      <c r="K1075" s="95">
        <v>336257</v>
      </c>
      <c r="L1075" s="96" t="s">
        <v>61</v>
      </c>
      <c r="M1075" s="95">
        <v>1</v>
      </c>
      <c r="N1075" s="95">
        <v>5459021</v>
      </c>
      <c r="O1075" s="96" t="s">
        <v>35</v>
      </c>
      <c r="P1075" s="96" t="s">
        <v>619</v>
      </c>
      <c r="Q1075" s="96" t="s">
        <v>62</v>
      </c>
      <c r="R1075" s="97">
        <v>0.52</v>
      </c>
      <c r="S1075" s="97">
        <v>5.2</v>
      </c>
      <c r="T1075" s="95">
        <v>1</v>
      </c>
      <c r="U1075" s="96" t="s">
        <v>212</v>
      </c>
      <c r="V1075" s="96" t="s">
        <v>320</v>
      </c>
      <c r="W1075" s="98">
        <v>650</v>
      </c>
      <c r="X1075" s="98">
        <v>800</v>
      </c>
      <c r="Y1075" s="99">
        <v>46155.550366898147</v>
      </c>
      <c r="Z1075" s="100">
        <v>46158</v>
      </c>
      <c r="AA1075" s="101"/>
      <c r="AB1075" s="101"/>
      <c r="AC1075" s="101"/>
      <c r="AD1075" s="101"/>
      <c r="AE1075" s="102" t="s">
        <v>40</v>
      </c>
      <c r="AF1075" s="102" t="s">
        <v>40</v>
      </c>
      <c r="AG1075" s="102" t="s">
        <v>40</v>
      </c>
      <c r="AH1075" s="102" t="s">
        <v>40</v>
      </c>
      <c r="AI1075" s="102" t="s">
        <v>40</v>
      </c>
      <c r="AJ1075" s="102" t="s">
        <v>40</v>
      </c>
      <c r="AK1075" s="102" t="s">
        <v>40</v>
      </c>
      <c r="AL1075" s="101"/>
      <c r="AM1075" s="102" t="s">
        <v>40</v>
      </c>
      <c r="AN1075" s="102" t="s">
        <v>40</v>
      </c>
      <c r="AO1075" s="102" t="s">
        <v>40</v>
      </c>
      <c r="AP1075" s="101"/>
      <c r="AQ1075" s="102" t="s">
        <v>40</v>
      </c>
      <c r="AR1075" s="101"/>
    </row>
    <row r="1076" spans="1:44" ht="21">
      <c r="A1076" t="str">
        <f>VLOOKUP(Q1076,'Rotas x Madrugada'!A:C,2,0)</f>
        <v>Retira</v>
      </c>
      <c r="B1076" t="str">
        <f>VLOOKUP(Q1076,'Rotas x Madrugada'!A:C,3,0)</f>
        <v>Não</v>
      </c>
      <c r="D1076" s="19">
        <f t="shared" si="32"/>
        <v>46158</v>
      </c>
      <c r="E1076" s="19">
        <f>IF(A1076="RETIRA",Z1076,VLOOKUP(Q1076,'Rotas x Madrugada'!A:D,4,0))</f>
        <v>46158</v>
      </c>
      <c r="F1076" s="19">
        <f>IF(A1076="RETIRA",Z1076,Z1076+2)</f>
        <v>46158</v>
      </c>
      <c r="G1076" s="19" t="str">
        <f>CONCATENATE(U1076,"-",V1076)</f>
        <v>ESI04-EF</v>
      </c>
      <c r="H1076" s="19" t="str">
        <f t="shared" ca="1" si="33"/>
        <v>PRODUZIR</v>
      </c>
      <c r="I1076" s="46">
        <f ca="1">Z1076-$B$1</f>
        <v>1</v>
      </c>
      <c r="J1076" s="46">
        <f>VLOOKUP(G1076,'D. Produção'!A:B,2,)</f>
        <v>1</v>
      </c>
      <c r="K1076" s="87">
        <v>336257</v>
      </c>
      <c r="L1076" s="88" t="s">
        <v>121</v>
      </c>
      <c r="M1076" s="87">
        <v>2</v>
      </c>
      <c r="N1076" s="87">
        <v>5459022</v>
      </c>
      <c r="O1076" s="88" t="s">
        <v>35</v>
      </c>
      <c r="P1076" s="88" t="s">
        <v>619</v>
      </c>
      <c r="Q1076" s="88" t="s">
        <v>62</v>
      </c>
      <c r="R1076" s="89">
        <v>0.52</v>
      </c>
      <c r="S1076" s="89">
        <v>5.2</v>
      </c>
      <c r="T1076" s="87">
        <v>1</v>
      </c>
      <c r="U1076" s="88" t="s">
        <v>212</v>
      </c>
      <c r="V1076" s="88" t="s">
        <v>320</v>
      </c>
      <c r="W1076" s="90">
        <v>650</v>
      </c>
      <c r="X1076" s="90">
        <v>800</v>
      </c>
      <c r="Y1076" s="91">
        <v>46155.550366898147</v>
      </c>
      <c r="Z1076" s="92">
        <v>46158</v>
      </c>
      <c r="AA1076" s="93"/>
      <c r="AB1076" s="93"/>
      <c r="AC1076" s="93"/>
      <c r="AD1076" s="93"/>
      <c r="AE1076" s="94" t="s">
        <v>40</v>
      </c>
      <c r="AF1076" s="94" t="s">
        <v>40</v>
      </c>
      <c r="AG1076" s="94" t="s">
        <v>40</v>
      </c>
      <c r="AH1076" s="94" t="s">
        <v>40</v>
      </c>
      <c r="AI1076" s="94" t="s">
        <v>40</v>
      </c>
      <c r="AJ1076" s="94" t="s">
        <v>40</v>
      </c>
      <c r="AK1076" s="94" t="s">
        <v>40</v>
      </c>
      <c r="AL1076" s="93"/>
      <c r="AM1076" s="94" t="s">
        <v>40</v>
      </c>
      <c r="AN1076" s="94" t="s">
        <v>40</v>
      </c>
      <c r="AO1076" s="94" t="s">
        <v>40</v>
      </c>
      <c r="AP1076" s="93"/>
      <c r="AQ1076" s="94" t="s">
        <v>40</v>
      </c>
      <c r="AR1076" s="93"/>
    </row>
    <row r="1077" spans="1:44" ht="21">
      <c r="A1077" t="str">
        <f>VLOOKUP(Q1077,'Rotas x Madrugada'!A:C,2,0)</f>
        <v>Retira</v>
      </c>
      <c r="B1077" t="str">
        <f>VLOOKUP(Q1077,'Rotas x Madrugada'!A:C,3,0)</f>
        <v>Não</v>
      </c>
      <c r="D1077" s="19">
        <f t="shared" si="32"/>
        <v>46158</v>
      </c>
      <c r="E1077" s="19">
        <f>IF(A1077="RETIRA",Z1077,VLOOKUP(Q1077,'Rotas x Madrugada'!A:D,4,0))</f>
        <v>46158</v>
      </c>
      <c r="F1077" s="19">
        <f>IF(A1077="RETIRA",Z1077,Z1077+2)</f>
        <v>46158</v>
      </c>
      <c r="G1077" s="19" t="str">
        <f>CONCATENATE(U1077,"-",V1077)</f>
        <v>ESI04-EF</v>
      </c>
      <c r="H1077" s="19" t="str">
        <f t="shared" ca="1" si="33"/>
        <v>PRODUZIR</v>
      </c>
      <c r="I1077" s="46">
        <f ca="1">Z1077-$B$1</f>
        <v>1</v>
      </c>
      <c r="J1077" s="46">
        <f>VLOOKUP(G1077,'D. Produção'!A:B,2,)</f>
        <v>1</v>
      </c>
      <c r="K1077" s="95">
        <v>336338</v>
      </c>
      <c r="L1077" s="96" t="s">
        <v>61</v>
      </c>
      <c r="M1077" s="95">
        <v>1</v>
      </c>
      <c r="N1077" s="95">
        <v>5459655</v>
      </c>
      <c r="O1077" s="96" t="s">
        <v>35</v>
      </c>
      <c r="P1077" s="96" t="s">
        <v>569</v>
      </c>
      <c r="Q1077" s="96" t="s">
        <v>62</v>
      </c>
      <c r="R1077" s="97">
        <v>0.49</v>
      </c>
      <c r="S1077" s="97">
        <v>4.9000000000000004</v>
      </c>
      <c r="T1077" s="95">
        <v>1</v>
      </c>
      <c r="U1077" s="96" t="s">
        <v>212</v>
      </c>
      <c r="V1077" s="96" t="s">
        <v>320</v>
      </c>
      <c r="W1077" s="98">
        <v>700</v>
      </c>
      <c r="X1077" s="98">
        <v>700</v>
      </c>
      <c r="Y1077" s="99">
        <v>46155.630486921298</v>
      </c>
      <c r="Z1077" s="100">
        <v>46158</v>
      </c>
      <c r="AA1077" s="101"/>
      <c r="AB1077" s="101"/>
      <c r="AC1077" s="101"/>
      <c r="AD1077" s="101"/>
      <c r="AE1077" s="102" t="s">
        <v>40</v>
      </c>
      <c r="AF1077" s="102" t="s">
        <v>40</v>
      </c>
      <c r="AG1077" s="102" t="s">
        <v>40</v>
      </c>
      <c r="AH1077" s="102" t="s">
        <v>40</v>
      </c>
      <c r="AI1077" s="102" t="s">
        <v>40</v>
      </c>
      <c r="AJ1077" s="102" t="s">
        <v>40</v>
      </c>
      <c r="AK1077" s="102" t="s">
        <v>40</v>
      </c>
      <c r="AL1077" s="101"/>
      <c r="AM1077" s="102" t="s">
        <v>40</v>
      </c>
      <c r="AN1077" s="102" t="s">
        <v>40</v>
      </c>
      <c r="AO1077" s="102" t="s">
        <v>40</v>
      </c>
      <c r="AP1077" s="101"/>
      <c r="AQ1077" s="102" t="s">
        <v>40</v>
      </c>
      <c r="AR1077" s="101"/>
    </row>
    <row r="1078" spans="1:44" ht="21">
      <c r="A1078" t="str">
        <f>VLOOKUP(Q1078,'Rotas x Madrugada'!A:C,2,0)</f>
        <v>H</v>
      </c>
      <c r="B1078" t="str">
        <f>VLOOKUP(Q1078,'Rotas x Madrugada'!A:C,3,0)</f>
        <v>Sim</v>
      </c>
      <c r="D1078" s="19">
        <f t="shared" si="32"/>
        <v>46161</v>
      </c>
      <c r="E1078" s="19">
        <f>IF(A1078="RETIRA",Z1078,VLOOKUP(Q1078,'Rotas x Madrugada'!A:D,4,0))</f>
        <v>46149</v>
      </c>
      <c r="F1078" s="19">
        <f>IF(A1078="RETIRA",Z1078,Z1078+2)</f>
        <v>46161</v>
      </c>
      <c r="G1078" s="19" t="str">
        <f>CONCATENATE(U1078,"-",V1078)</f>
        <v>ESI04-EFB</v>
      </c>
      <c r="H1078" s="19" t="str">
        <f t="shared" ca="1" si="33"/>
        <v>OK</v>
      </c>
      <c r="I1078" s="46">
        <f ca="1">Z1078-$B$1</f>
        <v>2</v>
      </c>
      <c r="J1078" s="46">
        <f>VLOOKUP(G1078,'D. Produção'!A:B,2,)</f>
        <v>1</v>
      </c>
      <c r="K1078" s="87">
        <v>335066</v>
      </c>
      <c r="L1078" s="88" t="s">
        <v>61</v>
      </c>
      <c r="M1078" s="87">
        <v>1</v>
      </c>
      <c r="N1078" s="87">
        <v>5450864</v>
      </c>
      <c r="O1078" s="88" t="s">
        <v>35</v>
      </c>
      <c r="P1078" s="88" t="s">
        <v>473</v>
      </c>
      <c r="Q1078" s="88" t="s">
        <v>119</v>
      </c>
      <c r="R1078" s="89">
        <v>0.84</v>
      </c>
      <c r="S1078" s="89">
        <v>8.4</v>
      </c>
      <c r="T1078" s="87">
        <v>1</v>
      </c>
      <c r="U1078" s="88" t="s">
        <v>212</v>
      </c>
      <c r="V1078" s="88" t="s">
        <v>325</v>
      </c>
      <c r="W1078" s="90">
        <v>800</v>
      </c>
      <c r="X1078" s="90">
        <v>1050</v>
      </c>
      <c r="Y1078" s="91">
        <v>46150.404224687503</v>
      </c>
      <c r="Z1078" s="92">
        <v>46159</v>
      </c>
      <c r="AA1078" s="93"/>
      <c r="AB1078" s="93"/>
      <c r="AC1078" s="93"/>
      <c r="AD1078" s="94" t="s">
        <v>40</v>
      </c>
      <c r="AE1078" s="94" t="s">
        <v>40</v>
      </c>
      <c r="AF1078" s="94" t="s">
        <v>40</v>
      </c>
      <c r="AG1078" s="94" t="s">
        <v>40</v>
      </c>
      <c r="AH1078" s="94" t="s">
        <v>40</v>
      </c>
      <c r="AI1078" s="93"/>
      <c r="AJ1078" s="94" t="s">
        <v>40</v>
      </c>
      <c r="AK1078" s="94" t="s">
        <v>40</v>
      </c>
      <c r="AL1078" s="93"/>
      <c r="AM1078" s="94" t="s">
        <v>40</v>
      </c>
      <c r="AN1078" s="94" t="s">
        <v>40</v>
      </c>
      <c r="AO1078" s="94" t="s">
        <v>40</v>
      </c>
      <c r="AP1078" s="93"/>
      <c r="AQ1078" s="94" t="s">
        <v>40</v>
      </c>
      <c r="AR1078" s="93"/>
    </row>
    <row r="1079" spans="1:44" ht="21">
      <c r="A1079" t="str">
        <f>VLOOKUP(Q1079,'Rotas x Madrugada'!A:C,2,0)</f>
        <v>H</v>
      </c>
      <c r="B1079" t="str">
        <f>VLOOKUP(Q1079,'Rotas x Madrugada'!A:C,3,0)</f>
        <v>Sim</v>
      </c>
      <c r="D1079" s="19">
        <f t="shared" si="32"/>
        <v>46161</v>
      </c>
      <c r="E1079" s="19">
        <f>IF(A1079="RETIRA",Z1079,VLOOKUP(Q1079,'Rotas x Madrugada'!A:D,4,0))</f>
        <v>46149</v>
      </c>
      <c r="F1079" s="19">
        <f>IF(A1079="RETIRA",Z1079,Z1079+2)</f>
        <v>46161</v>
      </c>
      <c r="G1079" s="19" t="str">
        <f>CONCATENATE(U1079,"-",V1079)</f>
        <v>ESI04-EFB</v>
      </c>
      <c r="H1079" s="19" t="str">
        <f t="shared" ca="1" si="33"/>
        <v>OK</v>
      </c>
      <c r="I1079" s="46">
        <f ca="1">Z1079-$B$1</f>
        <v>2</v>
      </c>
      <c r="J1079" s="46">
        <f>VLOOKUP(G1079,'D. Produção'!A:B,2,)</f>
        <v>1</v>
      </c>
      <c r="K1079" s="95">
        <v>335066</v>
      </c>
      <c r="L1079" s="96" t="s">
        <v>121</v>
      </c>
      <c r="M1079" s="95">
        <v>2</v>
      </c>
      <c r="N1079" s="95">
        <v>5450865</v>
      </c>
      <c r="O1079" s="96" t="s">
        <v>35</v>
      </c>
      <c r="P1079" s="96" t="s">
        <v>473</v>
      </c>
      <c r="Q1079" s="96" t="s">
        <v>119</v>
      </c>
      <c r="R1079" s="97">
        <v>0.84</v>
      </c>
      <c r="S1079" s="97">
        <v>8.4</v>
      </c>
      <c r="T1079" s="95">
        <v>1</v>
      </c>
      <c r="U1079" s="96" t="s">
        <v>212</v>
      </c>
      <c r="V1079" s="96" t="s">
        <v>325</v>
      </c>
      <c r="W1079" s="98">
        <v>800</v>
      </c>
      <c r="X1079" s="98">
        <v>1050</v>
      </c>
      <c r="Y1079" s="99">
        <v>46150.404224687503</v>
      </c>
      <c r="Z1079" s="100">
        <v>46159</v>
      </c>
      <c r="AA1079" s="101"/>
      <c r="AB1079" s="101"/>
      <c r="AC1079" s="101"/>
      <c r="AD1079" s="102" t="s">
        <v>40</v>
      </c>
      <c r="AE1079" s="102" t="s">
        <v>40</v>
      </c>
      <c r="AF1079" s="102" t="s">
        <v>40</v>
      </c>
      <c r="AG1079" s="102" t="s">
        <v>40</v>
      </c>
      <c r="AH1079" s="102" t="s">
        <v>40</v>
      </c>
      <c r="AI1079" s="101"/>
      <c r="AJ1079" s="102" t="s">
        <v>40</v>
      </c>
      <c r="AK1079" s="102" t="s">
        <v>40</v>
      </c>
      <c r="AL1079" s="101"/>
      <c r="AM1079" s="102" t="s">
        <v>40</v>
      </c>
      <c r="AN1079" s="102" t="s">
        <v>40</v>
      </c>
      <c r="AO1079" s="102" t="s">
        <v>40</v>
      </c>
      <c r="AP1079" s="101"/>
      <c r="AQ1079" s="102" t="s">
        <v>40</v>
      </c>
      <c r="AR1079" s="101"/>
    </row>
    <row r="1080" spans="1:44">
      <c r="A1080" t="str">
        <f>VLOOKUP(Q1080,'Rotas x Madrugada'!A:C,2,0)</f>
        <v>X</v>
      </c>
      <c r="B1080" t="str">
        <f>VLOOKUP(Q1080,'Rotas x Madrugada'!A:C,3,0)</f>
        <v>Sim</v>
      </c>
      <c r="D1080" s="19">
        <f t="shared" si="32"/>
        <v>46161</v>
      </c>
      <c r="E1080" s="19">
        <f>IF(A1080="RETIRA",Z1080,VLOOKUP(Q1080,'Rotas x Madrugada'!A:D,4,0))</f>
        <v>46149</v>
      </c>
      <c r="F1080" s="19">
        <f>IF(A1080="RETIRA",Z1080,Z1080+2)</f>
        <v>46161</v>
      </c>
      <c r="G1080" s="19" t="str">
        <f>CONCATENATE(U1080,"-",V1080)</f>
        <v>ESI04-EFB</v>
      </c>
      <c r="H1080" s="19" t="str">
        <f t="shared" ca="1" si="33"/>
        <v>OK</v>
      </c>
      <c r="I1080" s="46">
        <f ca="1">Z1080-$B$1</f>
        <v>2</v>
      </c>
      <c r="J1080" s="46">
        <f>VLOOKUP(G1080,'D. Produção'!A:B,2,)</f>
        <v>1</v>
      </c>
      <c r="K1080" s="87">
        <v>335640</v>
      </c>
      <c r="L1080" s="88" t="s">
        <v>61</v>
      </c>
      <c r="M1080" s="87">
        <v>1</v>
      </c>
      <c r="N1080" s="87">
        <v>5454042</v>
      </c>
      <c r="O1080" s="88" t="s">
        <v>35</v>
      </c>
      <c r="P1080" s="88" t="s">
        <v>578</v>
      </c>
      <c r="Q1080" s="88" t="s">
        <v>139</v>
      </c>
      <c r="R1080" s="89">
        <v>2.3940000000000001</v>
      </c>
      <c r="S1080" s="89">
        <v>23.94</v>
      </c>
      <c r="T1080" s="87">
        <v>1</v>
      </c>
      <c r="U1080" s="88" t="s">
        <v>212</v>
      </c>
      <c r="V1080" s="88" t="s">
        <v>325</v>
      </c>
      <c r="W1080" s="90">
        <v>1260</v>
      </c>
      <c r="X1080" s="90">
        <v>1900</v>
      </c>
      <c r="Y1080" s="91">
        <v>46153.70270347222</v>
      </c>
      <c r="Z1080" s="92">
        <v>46159</v>
      </c>
      <c r="AA1080" s="93"/>
      <c r="AB1080" s="93"/>
      <c r="AC1080" s="93"/>
      <c r="AD1080" s="94" t="s">
        <v>40</v>
      </c>
      <c r="AE1080" s="94" t="s">
        <v>40</v>
      </c>
      <c r="AF1080" s="94" t="s">
        <v>40</v>
      </c>
      <c r="AG1080" s="94" t="s">
        <v>40</v>
      </c>
      <c r="AH1080" s="94" t="s">
        <v>40</v>
      </c>
      <c r="AI1080" s="93"/>
      <c r="AJ1080" s="94" t="s">
        <v>40</v>
      </c>
      <c r="AK1080" s="94" t="s">
        <v>40</v>
      </c>
      <c r="AL1080" s="93"/>
      <c r="AM1080" s="94" t="s">
        <v>40</v>
      </c>
      <c r="AN1080" s="94" t="s">
        <v>40</v>
      </c>
      <c r="AO1080" s="94" t="s">
        <v>40</v>
      </c>
      <c r="AP1080" s="93"/>
      <c r="AQ1080" s="94" t="s">
        <v>40</v>
      </c>
      <c r="AR1080" s="93"/>
    </row>
    <row r="1081" spans="1:44" ht="31.5">
      <c r="A1081" t="str">
        <f>VLOOKUP(Q1081,'Rotas x Madrugada'!A:C,2,0)</f>
        <v>NA</v>
      </c>
      <c r="B1081" t="str">
        <f>VLOOKUP(Q1081,'Rotas x Madrugada'!A:C,3,0)</f>
        <v>Não</v>
      </c>
      <c r="D1081" s="19">
        <f t="shared" si="32"/>
        <v>46161</v>
      </c>
      <c r="E1081" s="19">
        <f>IF(A1081="RETIRA",Z1081,VLOOKUP(Q1081,'Rotas x Madrugada'!A:D,4,0))</f>
        <v>46146</v>
      </c>
      <c r="F1081" s="19">
        <f>IF(A1081="RETIRA",Z1081,Z1081+2)</f>
        <v>46161</v>
      </c>
      <c r="G1081" s="19" t="str">
        <f>CONCATENATE(U1081,"-",V1081)</f>
        <v>ESI04-EF</v>
      </c>
      <c r="H1081" s="19" t="str">
        <f t="shared" ca="1" si="33"/>
        <v>OK</v>
      </c>
      <c r="I1081" s="46">
        <f ca="1">Z1081-$B$1</f>
        <v>2</v>
      </c>
      <c r="J1081" s="46">
        <f>VLOOKUP(G1081,'D. Produção'!A:B,2,)</f>
        <v>1</v>
      </c>
      <c r="K1081" s="95">
        <v>335643</v>
      </c>
      <c r="L1081" s="96" t="s">
        <v>61</v>
      </c>
      <c r="M1081" s="95">
        <v>1</v>
      </c>
      <c r="N1081" s="95">
        <v>5454117</v>
      </c>
      <c r="O1081" s="96" t="s">
        <v>35</v>
      </c>
      <c r="P1081" s="96" t="s">
        <v>452</v>
      </c>
      <c r="Q1081" s="96" t="s">
        <v>142</v>
      </c>
      <c r="R1081" s="97">
        <v>2.4119999999999999</v>
      </c>
      <c r="S1081" s="97">
        <v>24.12</v>
      </c>
      <c r="T1081" s="95">
        <v>1</v>
      </c>
      <c r="U1081" s="96" t="s">
        <v>212</v>
      </c>
      <c r="V1081" s="96" t="s">
        <v>320</v>
      </c>
      <c r="W1081" s="98">
        <v>2680</v>
      </c>
      <c r="X1081" s="98">
        <v>900</v>
      </c>
      <c r="Y1081" s="99">
        <v>46153.696543252314</v>
      </c>
      <c r="Z1081" s="100">
        <v>46159</v>
      </c>
      <c r="AA1081" s="101"/>
      <c r="AB1081" s="101"/>
      <c r="AC1081" s="101"/>
      <c r="AD1081" s="101"/>
      <c r="AE1081" s="102" t="s">
        <v>40</v>
      </c>
      <c r="AF1081" s="102" t="s">
        <v>40</v>
      </c>
      <c r="AG1081" s="102" t="s">
        <v>40</v>
      </c>
      <c r="AH1081" s="102" t="s">
        <v>40</v>
      </c>
      <c r="AI1081" s="102" t="s">
        <v>40</v>
      </c>
      <c r="AJ1081" s="102" t="s">
        <v>40</v>
      </c>
      <c r="AK1081" s="102" t="s">
        <v>40</v>
      </c>
      <c r="AL1081" s="101"/>
      <c r="AM1081" s="102" t="s">
        <v>40</v>
      </c>
      <c r="AN1081" s="102" t="s">
        <v>40</v>
      </c>
      <c r="AO1081" s="102" t="s">
        <v>40</v>
      </c>
      <c r="AP1081" s="101"/>
      <c r="AQ1081" s="102" t="s">
        <v>40</v>
      </c>
      <c r="AR1081" s="101"/>
    </row>
    <row r="1082" spans="1:44" ht="21">
      <c r="A1082" t="str">
        <f>VLOOKUP(Q1082,'Rotas x Madrugada'!A:C,2,0)</f>
        <v>H</v>
      </c>
      <c r="B1082" t="str">
        <f>VLOOKUP(Q1082,'Rotas x Madrugada'!A:C,3,0)</f>
        <v>Sim</v>
      </c>
      <c r="D1082" s="19">
        <f t="shared" si="32"/>
        <v>46161</v>
      </c>
      <c r="E1082" s="19">
        <f>IF(A1082="RETIRA",Z1082,VLOOKUP(Q1082,'Rotas x Madrugada'!A:D,4,0))</f>
        <v>46149</v>
      </c>
      <c r="F1082" s="19">
        <f>IF(A1082="RETIRA",Z1082,Z1082+2)</f>
        <v>46161</v>
      </c>
      <c r="G1082" s="19" t="str">
        <f>CONCATENATE(U1082,"-",V1082)</f>
        <v>ESI04-EF</v>
      </c>
      <c r="H1082" s="19" t="str">
        <f t="shared" ca="1" si="33"/>
        <v>OK</v>
      </c>
      <c r="I1082" s="46">
        <f ca="1">Z1082-$B$1</f>
        <v>2</v>
      </c>
      <c r="J1082" s="46">
        <f>VLOOKUP(G1082,'D. Produção'!A:B,2,)</f>
        <v>1</v>
      </c>
      <c r="K1082" s="87">
        <v>335843</v>
      </c>
      <c r="L1082" s="88" t="s">
        <v>61</v>
      </c>
      <c r="M1082" s="87">
        <v>1</v>
      </c>
      <c r="N1082" s="87">
        <v>5455436</v>
      </c>
      <c r="O1082" s="88" t="s">
        <v>35</v>
      </c>
      <c r="P1082" s="88" t="s">
        <v>473</v>
      </c>
      <c r="Q1082" s="88" t="s">
        <v>119</v>
      </c>
      <c r="R1082" s="89">
        <v>2.0461999999999998</v>
      </c>
      <c r="S1082" s="89">
        <v>20.462199999999999</v>
      </c>
      <c r="T1082" s="87">
        <v>1</v>
      </c>
      <c r="U1082" s="88" t="s">
        <v>212</v>
      </c>
      <c r="V1082" s="88" t="s">
        <v>320</v>
      </c>
      <c r="W1082" s="90">
        <v>1562</v>
      </c>
      <c r="X1082" s="90">
        <v>1310</v>
      </c>
      <c r="Y1082" s="91">
        <v>46153.725041053243</v>
      </c>
      <c r="Z1082" s="92">
        <v>46159</v>
      </c>
      <c r="AA1082" s="93"/>
      <c r="AB1082" s="93"/>
      <c r="AC1082" s="93"/>
      <c r="AD1082" s="93"/>
      <c r="AE1082" s="94" t="s">
        <v>40</v>
      </c>
      <c r="AF1082" s="94" t="s">
        <v>40</v>
      </c>
      <c r="AG1082" s="94" t="s">
        <v>40</v>
      </c>
      <c r="AH1082" s="94" t="s">
        <v>40</v>
      </c>
      <c r="AI1082" s="94" t="s">
        <v>40</v>
      </c>
      <c r="AJ1082" s="94" t="s">
        <v>40</v>
      </c>
      <c r="AK1082" s="94" t="s">
        <v>40</v>
      </c>
      <c r="AL1082" s="93"/>
      <c r="AM1082" s="94" t="s">
        <v>40</v>
      </c>
      <c r="AN1082" s="94" t="s">
        <v>40</v>
      </c>
      <c r="AO1082" s="94" t="s">
        <v>40</v>
      </c>
      <c r="AP1082" s="93"/>
      <c r="AQ1082" s="94" t="s">
        <v>40</v>
      </c>
      <c r="AR1082" s="93"/>
    </row>
    <row r="1083" spans="1:44">
      <c r="A1083" t="str">
        <f>VLOOKUP(Q1083,'Rotas x Madrugada'!A:C,2,0)</f>
        <v>NA</v>
      </c>
      <c r="B1083" t="str">
        <f>VLOOKUP(Q1083,'Rotas x Madrugada'!A:C,3,0)</f>
        <v>Não</v>
      </c>
      <c r="D1083" s="19">
        <f t="shared" si="32"/>
        <v>46161</v>
      </c>
      <c r="E1083" s="19">
        <f>IF(A1083="RETIRA",Z1083,VLOOKUP(Q1083,'Rotas x Madrugada'!A:D,4,0))</f>
        <v>46146</v>
      </c>
      <c r="F1083" s="19">
        <f>IF(A1083="RETIRA",Z1083,Z1083+2)</f>
        <v>46161</v>
      </c>
      <c r="G1083" s="19" t="str">
        <f>CONCATENATE(U1083,"-",V1083)</f>
        <v>ESI04-EF</v>
      </c>
      <c r="H1083" s="19" t="str">
        <f t="shared" ca="1" si="33"/>
        <v>OK</v>
      </c>
      <c r="I1083" s="46">
        <f ca="1">Z1083-$B$1</f>
        <v>2</v>
      </c>
      <c r="J1083" s="46">
        <f>VLOOKUP(G1083,'D. Produção'!A:B,2,)</f>
        <v>1</v>
      </c>
      <c r="K1083" s="95">
        <v>336008</v>
      </c>
      <c r="L1083" s="96" t="s">
        <v>61</v>
      </c>
      <c r="M1083" s="95">
        <v>1</v>
      </c>
      <c r="N1083" s="95">
        <v>5456866</v>
      </c>
      <c r="O1083" s="96" t="s">
        <v>35</v>
      </c>
      <c r="P1083" s="96" t="s">
        <v>599</v>
      </c>
      <c r="Q1083" s="96" t="s">
        <v>142</v>
      </c>
      <c r="R1083" s="97">
        <v>0.73950000000000005</v>
      </c>
      <c r="S1083" s="97">
        <v>7.3949999999999996</v>
      </c>
      <c r="T1083" s="95">
        <v>1</v>
      </c>
      <c r="U1083" s="96" t="s">
        <v>212</v>
      </c>
      <c r="V1083" s="96" t="s">
        <v>320</v>
      </c>
      <c r="W1083" s="98">
        <v>870</v>
      </c>
      <c r="X1083" s="98">
        <v>850</v>
      </c>
      <c r="Y1083" s="99">
        <v>46154.660031284722</v>
      </c>
      <c r="Z1083" s="100">
        <v>46159</v>
      </c>
      <c r="AA1083" s="101"/>
      <c r="AB1083" s="101"/>
      <c r="AC1083" s="101"/>
      <c r="AD1083" s="101"/>
      <c r="AE1083" s="102" t="s">
        <v>40</v>
      </c>
      <c r="AF1083" s="102" t="s">
        <v>40</v>
      </c>
      <c r="AG1083" s="102" t="s">
        <v>40</v>
      </c>
      <c r="AH1083" s="102" t="s">
        <v>40</v>
      </c>
      <c r="AI1083" s="102" t="s">
        <v>40</v>
      </c>
      <c r="AJ1083" s="102" t="s">
        <v>40</v>
      </c>
      <c r="AK1083" s="102" t="s">
        <v>40</v>
      </c>
      <c r="AL1083" s="101"/>
      <c r="AM1083" s="102" t="s">
        <v>40</v>
      </c>
      <c r="AN1083" s="102" t="s">
        <v>40</v>
      </c>
      <c r="AO1083" s="102" t="s">
        <v>40</v>
      </c>
      <c r="AP1083" s="101"/>
      <c r="AQ1083" s="102" t="s">
        <v>40</v>
      </c>
      <c r="AR1083" s="101"/>
    </row>
    <row r="1084" spans="1:44">
      <c r="A1084" t="str">
        <f>VLOOKUP(Q1084,'Rotas x Madrugada'!A:C,2,0)</f>
        <v>NA</v>
      </c>
      <c r="B1084" t="str">
        <f>VLOOKUP(Q1084,'Rotas x Madrugada'!A:C,3,0)</f>
        <v>Não</v>
      </c>
      <c r="D1084" s="19">
        <f t="shared" si="32"/>
        <v>46161</v>
      </c>
      <c r="E1084" s="19">
        <f>IF(A1084="RETIRA",Z1084,VLOOKUP(Q1084,'Rotas x Madrugada'!A:D,4,0))</f>
        <v>46146</v>
      </c>
      <c r="F1084" s="19">
        <f>IF(A1084="RETIRA",Z1084,Z1084+2)</f>
        <v>46161</v>
      </c>
      <c r="G1084" s="19" t="str">
        <f>CONCATENATE(U1084,"-",V1084)</f>
        <v>ESI04-EF</v>
      </c>
      <c r="H1084" s="19" t="str">
        <f t="shared" ca="1" si="33"/>
        <v>OK</v>
      </c>
      <c r="I1084" s="46">
        <f ca="1">Z1084-$B$1</f>
        <v>2</v>
      </c>
      <c r="J1084" s="46">
        <f>VLOOKUP(G1084,'D. Produção'!A:B,2,)</f>
        <v>1</v>
      </c>
      <c r="K1084" s="87">
        <v>336008</v>
      </c>
      <c r="L1084" s="88" t="s">
        <v>121</v>
      </c>
      <c r="M1084" s="87">
        <v>2</v>
      </c>
      <c r="N1084" s="87">
        <v>5456867</v>
      </c>
      <c r="O1084" s="88" t="s">
        <v>35</v>
      </c>
      <c r="P1084" s="88" t="s">
        <v>599</v>
      </c>
      <c r="Q1084" s="88" t="s">
        <v>142</v>
      </c>
      <c r="R1084" s="89">
        <v>0.83299999999999996</v>
      </c>
      <c r="S1084" s="89">
        <v>8.33</v>
      </c>
      <c r="T1084" s="87">
        <v>1</v>
      </c>
      <c r="U1084" s="88" t="s">
        <v>212</v>
      </c>
      <c r="V1084" s="88" t="s">
        <v>320</v>
      </c>
      <c r="W1084" s="90">
        <v>980</v>
      </c>
      <c r="X1084" s="90">
        <v>850</v>
      </c>
      <c r="Y1084" s="91">
        <v>46154.660031284722</v>
      </c>
      <c r="Z1084" s="92">
        <v>46159</v>
      </c>
      <c r="AA1084" s="93"/>
      <c r="AB1084" s="93"/>
      <c r="AC1084" s="93"/>
      <c r="AD1084" s="93"/>
      <c r="AE1084" s="94" t="s">
        <v>40</v>
      </c>
      <c r="AF1084" s="94" t="s">
        <v>40</v>
      </c>
      <c r="AG1084" s="94" t="s">
        <v>40</v>
      </c>
      <c r="AH1084" s="94" t="s">
        <v>40</v>
      </c>
      <c r="AI1084" s="94" t="s">
        <v>40</v>
      </c>
      <c r="AJ1084" s="94" t="s">
        <v>40</v>
      </c>
      <c r="AK1084" s="94" t="s">
        <v>40</v>
      </c>
      <c r="AL1084" s="93"/>
      <c r="AM1084" s="94" t="s">
        <v>40</v>
      </c>
      <c r="AN1084" s="94" t="s">
        <v>40</v>
      </c>
      <c r="AO1084" s="94" t="s">
        <v>40</v>
      </c>
      <c r="AP1084" s="93"/>
      <c r="AQ1084" s="94" t="s">
        <v>40</v>
      </c>
      <c r="AR1084" s="93"/>
    </row>
    <row r="1085" spans="1:44">
      <c r="A1085" t="str">
        <f>VLOOKUP(Q1085,'Rotas x Madrugada'!A:C,2,0)</f>
        <v>NA</v>
      </c>
      <c r="B1085" t="str">
        <f>VLOOKUP(Q1085,'Rotas x Madrugada'!A:C,3,0)</f>
        <v>Não</v>
      </c>
      <c r="D1085" s="19">
        <f t="shared" si="32"/>
        <v>46161</v>
      </c>
      <c r="E1085" s="19">
        <f>IF(A1085="RETIRA",Z1085,VLOOKUP(Q1085,'Rotas x Madrugada'!A:D,4,0))</f>
        <v>46146</v>
      </c>
      <c r="F1085" s="19">
        <f>IF(A1085="RETIRA",Z1085,Z1085+2)</f>
        <v>46161</v>
      </c>
      <c r="G1085" s="19" t="str">
        <f>CONCATENATE(U1085,"-",V1085)</f>
        <v>ESI04-EF</v>
      </c>
      <c r="H1085" s="19" t="str">
        <f t="shared" ca="1" si="33"/>
        <v>OK</v>
      </c>
      <c r="I1085" s="46">
        <f ca="1">Z1085-$B$1</f>
        <v>2</v>
      </c>
      <c r="J1085" s="46">
        <f>VLOOKUP(G1085,'D. Produção'!A:B,2,)</f>
        <v>1</v>
      </c>
      <c r="K1085" s="95">
        <v>336008</v>
      </c>
      <c r="L1085" s="96" t="s">
        <v>143</v>
      </c>
      <c r="M1085" s="95">
        <v>3</v>
      </c>
      <c r="N1085" s="95">
        <v>5456868</v>
      </c>
      <c r="O1085" s="96" t="s">
        <v>35</v>
      </c>
      <c r="P1085" s="96" t="s">
        <v>599</v>
      </c>
      <c r="Q1085" s="96" t="s">
        <v>142</v>
      </c>
      <c r="R1085" s="97">
        <v>0.43469999999999998</v>
      </c>
      <c r="S1085" s="97">
        <v>4.3470000000000004</v>
      </c>
      <c r="T1085" s="95">
        <v>1</v>
      </c>
      <c r="U1085" s="96" t="s">
        <v>212</v>
      </c>
      <c r="V1085" s="96" t="s">
        <v>320</v>
      </c>
      <c r="W1085" s="98">
        <v>630</v>
      </c>
      <c r="X1085" s="98">
        <v>690</v>
      </c>
      <c r="Y1085" s="99">
        <v>46154.660031284722</v>
      </c>
      <c r="Z1085" s="100">
        <v>46159</v>
      </c>
      <c r="AA1085" s="101"/>
      <c r="AB1085" s="101"/>
      <c r="AC1085" s="101"/>
      <c r="AD1085" s="101"/>
      <c r="AE1085" s="102" t="s">
        <v>40</v>
      </c>
      <c r="AF1085" s="102" t="s">
        <v>40</v>
      </c>
      <c r="AG1085" s="102" t="s">
        <v>40</v>
      </c>
      <c r="AH1085" s="102" t="s">
        <v>40</v>
      </c>
      <c r="AI1085" s="102" t="s">
        <v>40</v>
      </c>
      <c r="AJ1085" s="102" t="s">
        <v>40</v>
      </c>
      <c r="AK1085" s="102" t="s">
        <v>40</v>
      </c>
      <c r="AL1085" s="101"/>
      <c r="AM1085" s="102" t="s">
        <v>40</v>
      </c>
      <c r="AN1085" s="102" t="s">
        <v>40</v>
      </c>
      <c r="AO1085" s="102" t="s">
        <v>40</v>
      </c>
      <c r="AP1085" s="101"/>
      <c r="AQ1085" s="102" t="s">
        <v>40</v>
      </c>
      <c r="AR1085" s="101"/>
    </row>
    <row r="1086" spans="1:44" ht="21">
      <c r="A1086" t="str">
        <f>VLOOKUP(Q1086,'Rotas x Madrugada'!A:C,2,0)</f>
        <v>Retira</v>
      </c>
      <c r="B1086" t="str">
        <f>VLOOKUP(Q1086,'Rotas x Madrugada'!A:C,3,0)</f>
        <v>Não</v>
      </c>
      <c r="D1086" s="19">
        <f t="shared" si="32"/>
        <v>46159</v>
      </c>
      <c r="E1086" s="19">
        <f>IF(A1086="RETIRA",Z1086,VLOOKUP(Q1086,'Rotas x Madrugada'!A:D,4,0))</f>
        <v>46159</v>
      </c>
      <c r="F1086" s="19">
        <f>IF(A1086="RETIRA",Z1086,Z1086+2)</f>
        <v>46159</v>
      </c>
      <c r="G1086" s="19" t="str">
        <f>CONCATENATE(U1086,"-",V1086)</f>
        <v>ESI04-EFB</v>
      </c>
      <c r="H1086" s="19" t="str">
        <f t="shared" ca="1" si="33"/>
        <v>OK</v>
      </c>
      <c r="I1086" s="46">
        <f ca="1">Z1086-$B$1</f>
        <v>2</v>
      </c>
      <c r="J1086" s="46">
        <f>VLOOKUP(G1086,'D. Produção'!A:B,2,)</f>
        <v>1</v>
      </c>
      <c r="K1086" s="87">
        <v>336146</v>
      </c>
      <c r="L1086" s="88" t="s">
        <v>61</v>
      </c>
      <c r="M1086" s="87">
        <v>1</v>
      </c>
      <c r="N1086" s="87">
        <v>5457990</v>
      </c>
      <c r="O1086" s="88" t="s">
        <v>35</v>
      </c>
      <c r="P1086" s="88" t="s">
        <v>516</v>
      </c>
      <c r="Q1086" s="88" t="s">
        <v>62</v>
      </c>
      <c r="R1086" s="89">
        <v>2.2545999999999999</v>
      </c>
      <c r="S1086" s="89">
        <v>22.5456</v>
      </c>
      <c r="T1086" s="87">
        <v>1</v>
      </c>
      <c r="U1086" s="88" t="s">
        <v>212</v>
      </c>
      <c r="V1086" s="88" t="s">
        <v>325</v>
      </c>
      <c r="W1086" s="90">
        <v>1120</v>
      </c>
      <c r="X1086" s="90">
        <v>2013</v>
      </c>
      <c r="Y1086" s="91">
        <v>46156.412176469908</v>
      </c>
      <c r="Z1086" s="92">
        <v>46159</v>
      </c>
      <c r="AA1086" s="93"/>
      <c r="AB1086" s="93"/>
      <c r="AC1086" s="93"/>
      <c r="AD1086" s="94" t="s">
        <v>40</v>
      </c>
      <c r="AE1086" s="94" t="s">
        <v>40</v>
      </c>
      <c r="AF1086" s="94" t="s">
        <v>40</v>
      </c>
      <c r="AG1086" s="94" t="s">
        <v>40</v>
      </c>
      <c r="AH1086" s="94" t="s">
        <v>40</v>
      </c>
      <c r="AI1086" s="93"/>
      <c r="AJ1086" s="94" t="s">
        <v>40</v>
      </c>
      <c r="AK1086" s="94" t="s">
        <v>40</v>
      </c>
      <c r="AL1086" s="93"/>
      <c r="AM1086" s="94" t="s">
        <v>40</v>
      </c>
      <c r="AN1086" s="94" t="s">
        <v>40</v>
      </c>
      <c r="AO1086" s="94" t="s">
        <v>40</v>
      </c>
      <c r="AP1086" s="93"/>
      <c r="AQ1086" s="94" t="s">
        <v>40</v>
      </c>
      <c r="AR1086" s="93"/>
    </row>
    <row r="1087" spans="1:44" ht="21">
      <c r="A1087" t="str">
        <f>VLOOKUP(Q1087,'Rotas x Madrugada'!A:C,2,0)</f>
        <v>Retira</v>
      </c>
      <c r="B1087" t="str">
        <f>VLOOKUP(Q1087,'Rotas x Madrugada'!A:C,3,0)</f>
        <v>Não</v>
      </c>
      <c r="D1087" s="19">
        <f t="shared" si="32"/>
        <v>46159</v>
      </c>
      <c r="E1087" s="19">
        <f>IF(A1087="RETIRA",Z1087,VLOOKUP(Q1087,'Rotas x Madrugada'!A:D,4,0))</f>
        <v>46159</v>
      </c>
      <c r="F1087" s="19">
        <f>IF(A1087="RETIRA",Z1087,Z1087+2)</f>
        <v>46159</v>
      </c>
      <c r="G1087" s="19" t="str">
        <f>CONCATENATE(U1087,"-",V1087)</f>
        <v>ESI04-EFB</v>
      </c>
      <c r="H1087" s="19" t="str">
        <f t="shared" ca="1" si="33"/>
        <v>OK</v>
      </c>
      <c r="I1087" s="46">
        <f ca="1">Z1087-$B$1</f>
        <v>2</v>
      </c>
      <c r="J1087" s="46">
        <f>VLOOKUP(G1087,'D. Produção'!A:B,2,)</f>
        <v>1</v>
      </c>
      <c r="K1087" s="95">
        <v>336146</v>
      </c>
      <c r="L1087" s="96" t="s">
        <v>121</v>
      </c>
      <c r="M1087" s="95">
        <v>2</v>
      </c>
      <c r="N1087" s="95">
        <v>5457991</v>
      </c>
      <c r="O1087" s="96" t="s">
        <v>35</v>
      </c>
      <c r="P1087" s="96" t="s">
        <v>516</v>
      </c>
      <c r="Q1087" s="96" t="s">
        <v>62</v>
      </c>
      <c r="R1087" s="97">
        <v>2.5762</v>
      </c>
      <c r="S1087" s="97">
        <v>25.762499999999999</v>
      </c>
      <c r="T1087" s="95">
        <v>1</v>
      </c>
      <c r="U1087" s="96" t="s">
        <v>212</v>
      </c>
      <c r="V1087" s="96" t="s">
        <v>325</v>
      </c>
      <c r="W1087" s="98">
        <v>2250</v>
      </c>
      <c r="X1087" s="98">
        <v>1145</v>
      </c>
      <c r="Y1087" s="99">
        <v>46156.412176469908</v>
      </c>
      <c r="Z1087" s="100">
        <v>46159</v>
      </c>
      <c r="AA1087" s="101"/>
      <c r="AB1087" s="101"/>
      <c r="AC1087" s="101"/>
      <c r="AD1087" s="102" t="s">
        <v>40</v>
      </c>
      <c r="AE1087" s="102" t="s">
        <v>40</v>
      </c>
      <c r="AF1087" s="102" t="s">
        <v>40</v>
      </c>
      <c r="AG1087" s="102" t="s">
        <v>40</v>
      </c>
      <c r="AH1087" s="102" t="s">
        <v>40</v>
      </c>
      <c r="AI1087" s="101"/>
      <c r="AJ1087" s="102" t="s">
        <v>40</v>
      </c>
      <c r="AK1087" s="102" t="s">
        <v>40</v>
      </c>
      <c r="AL1087" s="101"/>
      <c r="AM1087" s="102" t="s">
        <v>40</v>
      </c>
      <c r="AN1087" s="102" t="s">
        <v>40</v>
      </c>
      <c r="AO1087" s="102" t="s">
        <v>40</v>
      </c>
      <c r="AP1087" s="101"/>
      <c r="AQ1087" s="102" t="s">
        <v>40</v>
      </c>
      <c r="AR1087" s="101"/>
    </row>
    <row r="1088" spans="1:44" ht="21">
      <c r="A1088" t="str">
        <f>VLOOKUP(Q1088,'Rotas x Madrugada'!A:C,2,0)</f>
        <v>Retira</v>
      </c>
      <c r="B1088" t="str">
        <f>VLOOKUP(Q1088,'Rotas x Madrugada'!A:C,3,0)</f>
        <v>Não</v>
      </c>
      <c r="D1088" s="19">
        <f t="shared" si="32"/>
        <v>46159</v>
      </c>
      <c r="E1088" s="19">
        <f>IF(A1088="RETIRA",Z1088,VLOOKUP(Q1088,'Rotas x Madrugada'!A:D,4,0))</f>
        <v>46159</v>
      </c>
      <c r="F1088" s="19">
        <f>IF(A1088="RETIRA",Z1088,Z1088+2)</f>
        <v>46159</v>
      </c>
      <c r="G1088" s="19" t="str">
        <f>CONCATENATE(U1088,"-",V1088)</f>
        <v>ESI04-EFB</v>
      </c>
      <c r="H1088" s="19" t="str">
        <f t="shared" ca="1" si="33"/>
        <v>OK</v>
      </c>
      <c r="I1088" s="46">
        <f ca="1">Z1088-$B$1</f>
        <v>2</v>
      </c>
      <c r="J1088" s="46">
        <f>VLOOKUP(G1088,'D. Produção'!A:B,2,)</f>
        <v>1</v>
      </c>
      <c r="K1088" s="87">
        <v>336146</v>
      </c>
      <c r="L1088" s="88" t="s">
        <v>143</v>
      </c>
      <c r="M1088" s="87">
        <v>3</v>
      </c>
      <c r="N1088" s="87">
        <v>5457992</v>
      </c>
      <c r="O1088" s="88" t="s">
        <v>35</v>
      </c>
      <c r="P1088" s="88" t="s">
        <v>516</v>
      </c>
      <c r="Q1088" s="88" t="s">
        <v>62</v>
      </c>
      <c r="R1088" s="89">
        <v>0.93500000000000005</v>
      </c>
      <c r="S1088" s="89">
        <v>9.35</v>
      </c>
      <c r="T1088" s="87">
        <v>1</v>
      </c>
      <c r="U1088" s="88" t="s">
        <v>212</v>
      </c>
      <c r="V1088" s="88" t="s">
        <v>325</v>
      </c>
      <c r="W1088" s="90">
        <v>1870</v>
      </c>
      <c r="X1088" s="90">
        <v>500</v>
      </c>
      <c r="Y1088" s="91">
        <v>46156.412176469908</v>
      </c>
      <c r="Z1088" s="92">
        <v>46159</v>
      </c>
      <c r="AA1088" s="93"/>
      <c r="AB1088" s="93"/>
      <c r="AC1088" s="93"/>
      <c r="AD1088" s="94" t="s">
        <v>40</v>
      </c>
      <c r="AE1088" s="94" t="s">
        <v>40</v>
      </c>
      <c r="AF1088" s="94" t="s">
        <v>40</v>
      </c>
      <c r="AG1088" s="94" t="s">
        <v>40</v>
      </c>
      <c r="AH1088" s="94" t="s">
        <v>40</v>
      </c>
      <c r="AI1088" s="93"/>
      <c r="AJ1088" s="94" t="s">
        <v>40</v>
      </c>
      <c r="AK1088" s="94" t="s">
        <v>40</v>
      </c>
      <c r="AL1088" s="93"/>
      <c r="AM1088" s="94" t="s">
        <v>40</v>
      </c>
      <c r="AN1088" s="94" t="s">
        <v>40</v>
      </c>
      <c r="AO1088" s="94" t="s">
        <v>40</v>
      </c>
      <c r="AP1088" s="93"/>
      <c r="AQ1088" s="94" t="s">
        <v>40</v>
      </c>
      <c r="AR1088" s="93"/>
    </row>
    <row r="1089" spans="1:44" ht="21">
      <c r="A1089" t="str">
        <f>VLOOKUP(Q1089,'Rotas x Madrugada'!A:C,2,0)</f>
        <v>Retira</v>
      </c>
      <c r="B1089" t="str">
        <f>VLOOKUP(Q1089,'Rotas x Madrugada'!A:C,3,0)</f>
        <v>Não</v>
      </c>
      <c r="D1089" s="19">
        <f t="shared" si="32"/>
        <v>46159</v>
      </c>
      <c r="E1089" s="19">
        <f>IF(A1089="RETIRA",Z1089,VLOOKUP(Q1089,'Rotas x Madrugada'!A:D,4,0))</f>
        <v>46159</v>
      </c>
      <c r="F1089" s="19">
        <f>IF(A1089="RETIRA",Z1089,Z1089+2)</f>
        <v>46159</v>
      </c>
      <c r="G1089" s="19" t="str">
        <f>CONCATENATE(U1089,"-",V1089)</f>
        <v>ESI04-EFB</v>
      </c>
      <c r="H1089" s="19" t="str">
        <f t="shared" ca="1" si="33"/>
        <v>OK</v>
      </c>
      <c r="I1089" s="46">
        <f ca="1">Z1089-$B$1</f>
        <v>2</v>
      </c>
      <c r="J1089" s="46">
        <f>VLOOKUP(G1089,'D. Produção'!A:B,2,)</f>
        <v>1</v>
      </c>
      <c r="K1089" s="95">
        <v>336436</v>
      </c>
      <c r="L1089" s="96" t="s">
        <v>78</v>
      </c>
      <c r="M1089" s="95">
        <v>1</v>
      </c>
      <c r="N1089" s="95">
        <v>5460371</v>
      </c>
      <c r="O1089" s="96" t="s">
        <v>35</v>
      </c>
      <c r="P1089" s="96" t="s">
        <v>490</v>
      </c>
      <c r="Q1089" s="96" t="s">
        <v>62</v>
      </c>
      <c r="R1089" s="97">
        <v>1.0057</v>
      </c>
      <c r="S1089" s="97">
        <v>10.056699999999999</v>
      </c>
      <c r="T1089" s="95">
        <v>1</v>
      </c>
      <c r="U1089" s="96" t="s">
        <v>212</v>
      </c>
      <c r="V1089" s="96" t="s">
        <v>325</v>
      </c>
      <c r="W1089" s="98">
        <v>795</v>
      </c>
      <c r="X1089" s="98">
        <v>1265</v>
      </c>
      <c r="Y1089" s="99">
        <v>46155.671971377313</v>
      </c>
      <c r="Z1089" s="100">
        <v>46159</v>
      </c>
      <c r="AA1089" s="101"/>
      <c r="AB1089" s="101"/>
      <c r="AC1089" s="101"/>
      <c r="AD1089" s="102" t="s">
        <v>40</v>
      </c>
      <c r="AE1089" s="102" t="s">
        <v>40</v>
      </c>
      <c r="AF1089" s="102" t="s">
        <v>40</v>
      </c>
      <c r="AG1089" s="102" t="s">
        <v>40</v>
      </c>
      <c r="AH1089" s="102" t="s">
        <v>40</v>
      </c>
      <c r="AI1089" s="101"/>
      <c r="AJ1089" s="102" t="s">
        <v>40</v>
      </c>
      <c r="AK1089" s="102" t="s">
        <v>40</v>
      </c>
      <c r="AL1089" s="101"/>
      <c r="AM1089" s="102" t="s">
        <v>40</v>
      </c>
      <c r="AN1089" s="102" t="s">
        <v>40</v>
      </c>
      <c r="AO1089" s="102" t="s">
        <v>40</v>
      </c>
      <c r="AP1089" s="101"/>
      <c r="AQ1089" s="102" t="s">
        <v>40</v>
      </c>
      <c r="AR1089" s="101"/>
    </row>
    <row r="1090" spans="1:44" ht="21">
      <c r="A1090" t="str">
        <f>VLOOKUP(Q1090,'Rotas x Madrugada'!A:C,2,0)</f>
        <v>Retira</v>
      </c>
      <c r="B1090" t="str">
        <f>VLOOKUP(Q1090,'Rotas x Madrugada'!A:C,3,0)</f>
        <v>Não</v>
      </c>
      <c r="D1090" s="19">
        <f t="shared" si="32"/>
        <v>46159</v>
      </c>
      <c r="E1090" s="19">
        <f>IF(A1090="RETIRA",Z1090,VLOOKUP(Q1090,'Rotas x Madrugada'!A:D,4,0))</f>
        <v>46159</v>
      </c>
      <c r="F1090" s="19">
        <f>IF(A1090="RETIRA",Z1090,Z1090+2)</f>
        <v>46159</v>
      </c>
      <c r="G1090" s="19" t="str">
        <f>CONCATENATE(U1090,"-",V1090)</f>
        <v>ESI04-EFB</v>
      </c>
      <c r="H1090" s="19" t="str">
        <f t="shared" ca="1" si="33"/>
        <v>OK</v>
      </c>
      <c r="I1090" s="46">
        <f ca="1">Z1090-$B$1</f>
        <v>2</v>
      </c>
      <c r="J1090" s="46">
        <f>VLOOKUP(G1090,'D. Produção'!A:B,2,)</f>
        <v>1</v>
      </c>
      <c r="K1090" s="87">
        <v>336436</v>
      </c>
      <c r="L1090" s="88" t="s">
        <v>200</v>
      </c>
      <c r="M1090" s="87">
        <v>2</v>
      </c>
      <c r="N1090" s="87">
        <v>5460372</v>
      </c>
      <c r="O1090" s="88" t="s">
        <v>35</v>
      </c>
      <c r="P1090" s="88" t="s">
        <v>490</v>
      </c>
      <c r="Q1090" s="88" t="s">
        <v>62</v>
      </c>
      <c r="R1090" s="89">
        <v>1.3514999999999999</v>
      </c>
      <c r="S1090" s="89">
        <v>13.515000000000001</v>
      </c>
      <c r="T1090" s="87">
        <v>1</v>
      </c>
      <c r="U1090" s="88" t="s">
        <v>212</v>
      </c>
      <c r="V1090" s="88" t="s">
        <v>325</v>
      </c>
      <c r="W1090" s="90">
        <v>1060</v>
      </c>
      <c r="X1090" s="90">
        <v>1275</v>
      </c>
      <c r="Y1090" s="91">
        <v>46155.671971377313</v>
      </c>
      <c r="Z1090" s="92">
        <v>46159</v>
      </c>
      <c r="AA1090" s="93"/>
      <c r="AB1090" s="93"/>
      <c r="AC1090" s="93"/>
      <c r="AD1090" s="94" t="s">
        <v>40</v>
      </c>
      <c r="AE1090" s="94" t="s">
        <v>40</v>
      </c>
      <c r="AF1090" s="94" t="s">
        <v>40</v>
      </c>
      <c r="AG1090" s="94" t="s">
        <v>40</v>
      </c>
      <c r="AH1090" s="94" t="s">
        <v>40</v>
      </c>
      <c r="AI1090" s="93"/>
      <c r="AJ1090" s="94" t="s">
        <v>40</v>
      </c>
      <c r="AK1090" s="94" t="s">
        <v>40</v>
      </c>
      <c r="AL1090" s="93"/>
      <c r="AM1090" s="94" t="s">
        <v>40</v>
      </c>
      <c r="AN1090" s="94" t="s">
        <v>40</v>
      </c>
      <c r="AO1090" s="94" t="s">
        <v>40</v>
      </c>
      <c r="AP1090" s="93"/>
      <c r="AQ1090" s="94" t="s">
        <v>40</v>
      </c>
      <c r="AR1090" s="93"/>
    </row>
    <row r="1091" spans="1:44">
      <c r="A1091" t="str">
        <f>VLOOKUP(Q1091,'Rotas x Madrugada'!A:C,2,0)</f>
        <v>Retira</v>
      </c>
      <c r="B1091" t="str">
        <f>VLOOKUP(Q1091,'Rotas x Madrugada'!A:C,3,0)</f>
        <v>Não</v>
      </c>
      <c r="D1091" s="19">
        <f t="shared" si="32"/>
        <v>46159</v>
      </c>
      <c r="E1091" s="19">
        <f>IF(A1091="RETIRA",Z1091,VLOOKUP(Q1091,'Rotas x Madrugada'!A:D,4,0))</f>
        <v>46159</v>
      </c>
      <c r="F1091" s="19">
        <f>IF(A1091="RETIRA",Z1091,Z1091+2)</f>
        <v>46159</v>
      </c>
      <c r="G1091" s="19" t="str">
        <f>CONCATENATE(U1091,"-",V1091)</f>
        <v>ESI04-EFB</v>
      </c>
      <c r="H1091" s="19" t="str">
        <f t="shared" ca="1" si="33"/>
        <v>OK</v>
      </c>
      <c r="I1091" s="46">
        <f ca="1">Z1091-$B$1</f>
        <v>2</v>
      </c>
      <c r="J1091" s="46">
        <f>VLOOKUP(G1091,'D. Produção'!A:B,2,)</f>
        <v>1</v>
      </c>
      <c r="K1091" s="95">
        <v>336593</v>
      </c>
      <c r="L1091" s="96" t="s">
        <v>61</v>
      </c>
      <c r="M1091" s="95">
        <v>1</v>
      </c>
      <c r="N1091" s="95">
        <v>5461225</v>
      </c>
      <c r="O1091" s="96" t="s">
        <v>35</v>
      </c>
      <c r="P1091" s="96" t="s">
        <v>517</v>
      </c>
      <c r="Q1091" s="96" t="s">
        <v>62</v>
      </c>
      <c r="R1091" s="97">
        <v>1.421</v>
      </c>
      <c r="S1091" s="97">
        <v>14.21</v>
      </c>
      <c r="T1091" s="95">
        <v>1</v>
      </c>
      <c r="U1091" s="96" t="s">
        <v>212</v>
      </c>
      <c r="V1091" s="96" t="s">
        <v>325</v>
      </c>
      <c r="W1091" s="98">
        <v>2030</v>
      </c>
      <c r="X1091" s="98">
        <v>700</v>
      </c>
      <c r="Y1091" s="99">
        <v>46156.480338807873</v>
      </c>
      <c r="Z1091" s="100">
        <v>46159</v>
      </c>
      <c r="AA1091" s="101"/>
      <c r="AB1091" s="101"/>
      <c r="AC1091" s="101"/>
      <c r="AD1091" s="102" t="s">
        <v>40</v>
      </c>
      <c r="AE1091" s="102" t="s">
        <v>40</v>
      </c>
      <c r="AF1091" s="102" t="s">
        <v>40</v>
      </c>
      <c r="AG1091" s="102" t="s">
        <v>40</v>
      </c>
      <c r="AH1091" s="102" t="s">
        <v>40</v>
      </c>
      <c r="AI1091" s="101"/>
      <c r="AJ1091" s="102" t="s">
        <v>40</v>
      </c>
      <c r="AK1091" s="102" t="s">
        <v>40</v>
      </c>
      <c r="AL1091" s="101"/>
      <c r="AM1091" s="102" t="s">
        <v>40</v>
      </c>
      <c r="AN1091" s="102" t="s">
        <v>40</v>
      </c>
      <c r="AO1091" s="102" t="s">
        <v>40</v>
      </c>
      <c r="AP1091" s="101"/>
      <c r="AQ1091" s="102" t="s">
        <v>40</v>
      </c>
      <c r="AR1091" s="101"/>
    </row>
    <row r="1092" spans="1:44">
      <c r="A1092" t="str">
        <f>VLOOKUP(Q1092,'Rotas x Madrugada'!A:C,2,0)</f>
        <v>A</v>
      </c>
      <c r="B1092" t="str">
        <f>VLOOKUP(Q1092,'Rotas x Madrugada'!A:C,3,0)</f>
        <v>Sim</v>
      </c>
      <c r="D1092" s="19">
        <f t="shared" ref="D1092:D1155" si="34">IF(E1092&gt;F1092,E1092,F1092)</f>
        <v>46162</v>
      </c>
      <c r="E1092" s="19">
        <f>IF(A1092="RETIRA",Z1092,VLOOKUP(Q1092,'Rotas x Madrugada'!A:D,4,0))</f>
        <v>46148</v>
      </c>
      <c r="F1092" s="19">
        <f>IF(A1092="RETIRA",Z1092,Z1092+2)</f>
        <v>46162</v>
      </c>
      <c r="G1092" s="19" t="str">
        <f>CONCATENATE(U1092,"-",V1092)</f>
        <v>INC06-TF</v>
      </c>
      <c r="H1092" s="19" t="str">
        <f t="shared" ca="1" si="33"/>
        <v>OK</v>
      </c>
      <c r="I1092" s="46">
        <f ca="1">Z1092-$B$1</f>
        <v>3</v>
      </c>
      <c r="J1092" s="46">
        <f>VLOOKUP(G1092,'D. Produção'!A:B,2,)</f>
        <v>2</v>
      </c>
      <c r="K1092" s="87">
        <v>331702</v>
      </c>
      <c r="L1092" s="88" t="s">
        <v>112</v>
      </c>
      <c r="M1092" s="87">
        <v>21</v>
      </c>
      <c r="N1092" s="87">
        <v>5426267</v>
      </c>
      <c r="O1092" s="88" t="s">
        <v>35</v>
      </c>
      <c r="P1092" s="88" t="s">
        <v>145</v>
      </c>
      <c r="Q1092" s="88" t="s">
        <v>146</v>
      </c>
      <c r="R1092" s="89">
        <v>0.34239999999999998</v>
      </c>
      <c r="S1092" s="89">
        <v>5.1359000000000004</v>
      </c>
      <c r="T1092" s="87">
        <v>1</v>
      </c>
      <c r="U1092" s="88" t="s">
        <v>185</v>
      </c>
      <c r="V1092" s="88" t="s">
        <v>96</v>
      </c>
      <c r="W1092" s="90">
        <v>1016</v>
      </c>
      <c r="X1092" s="90">
        <v>337</v>
      </c>
      <c r="Y1092" s="91">
        <v>46154.36552230324</v>
      </c>
      <c r="Z1092" s="92">
        <v>46160</v>
      </c>
      <c r="AA1092" s="93"/>
      <c r="AB1092" s="93"/>
      <c r="AC1092" s="93"/>
      <c r="AD1092" s="93"/>
      <c r="AE1092" s="94" t="s">
        <v>40</v>
      </c>
      <c r="AF1092" s="94" t="s">
        <v>40</v>
      </c>
      <c r="AG1092" s="94" t="s">
        <v>40</v>
      </c>
      <c r="AH1092" s="94" t="s">
        <v>40</v>
      </c>
      <c r="AI1092" s="94" t="s">
        <v>40</v>
      </c>
      <c r="AJ1092" s="94" t="s">
        <v>40</v>
      </c>
      <c r="AK1092" s="94" t="s">
        <v>40</v>
      </c>
      <c r="AL1092" s="93"/>
      <c r="AM1092" s="93"/>
      <c r="AN1092" s="94" t="s">
        <v>40</v>
      </c>
      <c r="AO1092" s="94" t="s">
        <v>40</v>
      </c>
      <c r="AP1092" s="94" t="s">
        <v>40</v>
      </c>
      <c r="AQ1092" s="94" t="s">
        <v>40</v>
      </c>
      <c r="AR1092" s="93"/>
    </row>
    <row r="1093" spans="1:44">
      <c r="A1093" t="str">
        <f>VLOOKUP(Q1093,'Rotas x Madrugada'!A:C,2,0)</f>
        <v>E</v>
      </c>
      <c r="B1093" t="str">
        <f>VLOOKUP(Q1093,'Rotas x Madrugada'!A:C,3,0)</f>
        <v>Não</v>
      </c>
      <c r="D1093" s="19">
        <f t="shared" si="34"/>
        <v>46162</v>
      </c>
      <c r="E1093" s="19">
        <f>IF(A1093="RETIRA",Z1093,VLOOKUP(Q1093,'Rotas x Madrugada'!A:D,4,0))</f>
        <v>46147</v>
      </c>
      <c r="F1093" s="19">
        <f>IF(A1093="RETIRA",Z1093,Z1093+2)</f>
        <v>46162</v>
      </c>
      <c r="G1093" s="19" t="str">
        <f>CONCATENATE(U1093,"-",V1093)</f>
        <v>INC10-TF</v>
      </c>
      <c r="H1093" s="19" t="str">
        <f t="shared" ref="H1093:H1156" ca="1" si="35">IF(I1093&lt;-10,"PROBLEMA",IF(I1093&lt;J1093,"URGENTE",IF(I1093=J1093,"PRODUZIR","OK")))</f>
        <v>OK</v>
      </c>
      <c r="I1093" s="46">
        <f ca="1">Z1093-$B$1</f>
        <v>3</v>
      </c>
      <c r="J1093" s="46">
        <f>VLOOKUP(G1093,'D. Produção'!A:B,2,)</f>
        <v>2</v>
      </c>
      <c r="K1093" s="95">
        <v>333300</v>
      </c>
      <c r="L1093" s="96" t="s">
        <v>61</v>
      </c>
      <c r="M1093" s="95">
        <v>1</v>
      </c>
      <c r="N1093" s="95">
        <v>5438505</v>
      </c>
      <c r="O1093" s="96" t="s">
        <v>35</v>
      </c>
      <c r="P1093" s="96" t="s">
        <v>579</v>
      </c>
      <c r="Q1093" s="96" t="s">
        <v>37</v>
      </c>
      <c r="R1093" s="97">
        <v>2.6638000000000002</v>
      </c>
      <c r="S1093" s="97">
        <v>66.594300000000004</v>
      </c>
      <c r="T1093" s="95">
        <v>1</v>
      </c>
      <c r="U1093" s="96" t="s">
        <v>95</v>
      </c>
      <c r="V1093" s="96" t="s">
        <v>96</v>
      </c>
      <c r="W1093" s="98">
        <v>890</v>
      </c>
      <c r="X1093" s="98">
        <v>2993</v>
      </c>
      <c r="Y1093" s="99">
        <v>46142.437805787034</v>
      </c>
      <c r="Z1093" s="100">
        <v>46160</v>
      </c>
      <c r="AA1093" s="101"/>
      <c r="AB1093" s="101"/>
      <c r="AC1093" s="101"/>
      <c r="AD1093" s="101"/>
      <c r="AE1093" s="102" t="s">
        <v>40</v>
      </c>
      <c r="AF1093" s="102" t="s">
        <v>40</v>
      </c>
      <c r="AG1093" s="102" t="s">
        <v>40</v>
      </c>
      <c r="AH1093" s="102" t="s">
        <v>40</v>
      </c>
      <c r="AI1093" s="102" t="s">
        <v>40</v>
      </c>
      <c r="AJ1093" s="102" t="s">
        <v>40</v>
      </c>
      <c r="AK1093" s="102" t="s">
        <v>40</v>
      </c>
      <c r="AL1093" s="101"/>
      <c r="AM1093" s="101"/>
      <c r="AN1093" s="102" t="s">
        <v>40</v>
      </c>
      <c r="AO1093" s="102" t="s">
        <v>40</v>
      </c>
      <c r="AP1093" s="102" t="s">
        <v>40</v>
      </c>
      <c r="AQ1093" s="102" t="s">
        <v>40</v>
      </c>
      <c r="AR1093" s="101"/>
    </row>
    <row r="1094" spans="1:44">
      <c r="A1094" t="str">
        <f>VLOOKUP(Q1094,'Rotas x Madrugada'!A:C,2,0)</f>
        <v>E</v>
      </c>
      <c r="B1094" t="str">
        <f>VLOOKUP(Q1094,'Rotas x Madrugada'!A:C,3,0)</f>
        <v>Não</v>
      </c>
      <c r="D1094" s="19">
        <f t="shared" si="34"/>
        <v>46162</v>
      </c>
      <c r="E1094" s="19">
        <f>IF(A1094="RETIRA",Z1094,VLOOKUP(Q1094,'Rotas x Madrugada'!A:D,4,0))</f>
        <v>46147</v>
      </c>
      <c r="F1094" s="19">
        <f>IF(A1094="RETIRA",Z1094,Z1094+2)</f>
        <v>46162</v>
      </c>
      <c r="G1094" s="19" t="str">
        <f>CONCATENATE(U1094,"-",V1094)</f>
        <v>INC10-TF</v>
      </c>
      <c r="H1094" s="19" t="str">
        <f t="shared" ca="1" si="35"/>
        <v>OK</v>
      </c>
      <c r="I1094" s="46">
        <f ca="1">Z1094-$B$1</f>
        <v>3</v>
      </c>
      <c r="J1094" s="46">
        <f>VLOOKUP(G1094,'D. Produção'!A:B,2,)</f>
        <v>2</v>
      </c>
      <c r="K1094" s="87">
        <v>333300</v>
      </c>
      <c r="L1094" s="88" t="s">
        <v>121</v>
      </c>
      <c r="M1094" s="87">
        <v>2</v>
      </c>
      <c r="N1094" s="87">
        <v>5438506</v>
      </c>
      <c r="O1094" s="88" t="s">
        <v>35</v>
      </c>
      <c r="P1094" s="88" t="s">
        <v>579</v>
      </c>
      <c r="Q1094" s="88" t="s">
        <v>37</v>
      </c>
      <c r="R1094" s="89">
        <v>2.6711999999999998</v>
      </c>
      <c r="S1094" s="89">
        <v>66.78</v>
      </c>
      <c r="T1094" s="87">
        <v>1</v>
      </c>
      <c r="U1094" s="88" t="s">
        <v>95</v>
      </c>
      <c r="V1094" s="88" t="s">
        <v>96</v>
      </c>
      <c r="W1094" s="90">
        <v>900</v>
      </c>
      <c r="X1094" s="90">
        <v>2968</v>
      </c>
      <c r="Y1094" s="91">
        <v>46142.437805787034</v>
      </c>
      <c r="Z1094" s="92">
        <v>46160</v>
      </c>
      <c r="AA1094" s="93"/>
      <c r="AB1094" s="93"/>
      <c r="AC1094" s="93"/>
      <c r="AD1094" s="93"/>
      <c r="AE1094" s="94" t="s">
        <v>40</v>
      </c>
      <c r="AF1094" s="94" t="s">
        <v>40</v>
      </c>
      <c r="AG1094" s="94" t="s">
        <v>40</v>
      </c>
      <c r="AH1094" s="94" t="s">
        <v>40</v>
      </c>
      <c r="AI1094" s="94" t="s">
        <v>40</v>
      </c>
      <c r="AJ1094" s="94" t="s">
        <v>40</v>
      </c>
      <c r="AK1094" s="94" t="s">
        <v>40</v>
      </c>
      <c r="AL1094" s="93"/>
      <c r="AM1094" s="93"/>
      <c r="AN1094" s="94" t="s">
        <v>40</v>
      </c>
      <c r="AO1094" s="94" t="s">
        <v>40</v>
      </c>
      <c r="AP1094" s="94" t="s">
        <v>40</v>
      </c>
      <c r="AQ1094" s="94" t="s">
        <v>40</v>
      </c>
      <c r="AR1094" s="93"/>
    </row>
    <row r="1095" spans="1:44">
      <c r="A1095" t="str">
        <f>VLOOKUP(Q1095,'Rotas x Madrugada'!A:C,2,0)</f>
        <v>E</v>
      </c>
      <c r="B1095" t="str">
        <f>VLOOKUP(Q1095,'Rotas x Madrugada'!A:C,3,0)</f>
        <v>Não</v>
      </c>
      <c r="D1095" s="19">
        <f t="shared" si="34"/>
        <v>46162</v>
      </c>
      <c r="E1095" s="19">
        <f>IF(A1095="RETIRA",Z1095,VLOOKUP(Q1095,'Rotas x Madrugada'!A:D,4,0))</f>
        <v>46147</v>
      </c>
      <c r="F1095" s="19">
        <f>IF(A1095="RETIRA",Z1095,Z1095+2)</f>
        <v>46162</v>
      </c>
      <c r="G1095" s="19" t="str">
        <f>CONCATENATE(U1095,"-",V1095)</f>
        <v>INC10-TF</v>
      </c>
      <c r="H1095" s="19" t="str">
        <f t="shared" ca="1" si="35"/>
        <v>OK</v>
      </c>
      <c r="I1095" s="46">
        <f ca="1">Z1095-$B$1</f>
        <v>3</v>
      </c>
      <c r="J1095" s="46">
        <f>VLOOKUP(G1095,'D. Produção'!A:B,2,)</f>
        <v>2</v>
      </c>
      <c r="K1095" s="95">
        <v>333304</v>
      </c>
      <c r="L1095" s="96" t="s">
        <v>61</v>
      </c>
      <c r="M1095" s="95">
        <v>1</v>
      </c>
      <c r="N1095" s="95">
        <v>5438516</v>
      </c>
      <c r="O1095" s="96" t="s">
        <v>35</v>
      </c>
      <c r="P1095" s="96" t="s">
        <v>579</v>
      </c>
      <c r="Q1095" s="96" t="s">
        <v>37</v>
      </c>
      <c r="R1095" s="97">
        <v>2.6231</v>
      </c>
      <c r="S1095" s="97">
        <v>65.576300000000003</v>
      </c>
      <c r="T1095" s="95">
        <v>1</v>
      </c>
      <c r="U1095" s="96" t="s">
        <v>95</v>
      </c>
      <c r="V1095" s="96" t="s">
        <v>96</v>
      </c>
      <c r="W1095" s="98">
        <v>870</v>
      </c>
      <c r="X1095" s="98">
        <v>3015</v>
      </c>
      <c r="Y1095" s="99">
        <v>46142.437806828704</v>
      </c>
      <c r="Z1095" s="100">
        <v>46160</v>
      </c>
      <c r="AA1095" s="101"/>
      <c r="AB1095" s="101"/>
      <c r="AC1095" s="101"/>
      <c r="AD1095" s="101"/>
      <c r="AE1095" s="102" t="s">
        <v>40</v>
      </c>
      <c r="AF1095" s="102" t="s">
        <v>40</v>
      </c>
      <c r="AG1095" s="102" t="s">
        <v>40</v>
      </c>
      <c r="AH1095" s="102" t="s">
        <v>40</v>
      </c>
      <c r="AI1095" s="102" t="s">
        <v>40</v>
      </c>
      <c r="AJ1095" s="102" t="s">
        <v>40</v>
      </c>
      <c r="AK1095" s="102" t="s">
        <v>40</v>
      </c>
      <c r="AL1095" s="101"/>
      <c r="AM1095" s="101"/>
      <c r="AN1095" s="102" t="s">
        <v>40</v>
      </c>
      <c r="AO1095" s="102" t="s">
        <v>40</v>
      </c>
      <c r="AP1095" s="102" t="s">
        <v>40</v>
      </c>
      <c r="AQ1095" s="102" t="s">
        <v>40</v>
      </c>
      <c r="AR1095" s="101"/>
    </row>
    <row r="1096" spans="1:44">
      <c r="A1096" t="str">
        <f>VLOOKUP(Q1096,'Rotas x Madrugada'!A:C,2,0)</f>
        <v>E</v>
      </c>
      <c r="B1096" t="str">
        <f>VLOOKUP(Q1096,'Rotas x Madrugada'!A:C,3,0)</f>
        <v>Não</v>
      </c>
      <c r="D1096" s="19">
        <f t="shared" si="34"/>
        <v>46162</v>
      </c>
      <c r="E1096" s="19">
        <f>IF(A1096="RETIRA",Z1096,VLOOKUP(Q1096,'Rotas x Madrugada'!A:D,4,0))</f>
        <v>46147</v>
      </c>
      <c r="F1096" s="19">
        <f>IF(A1096="RETIRA",Z1096,Z1096+2)</f>
        <v>46162</v>
      </c>
      <c r="G1096" s="19" t="str">
        <f>CONCATENATE(U1096,"-",V1096)</f>
        <v>INC10-TE16</v>
      </c>
      <c r="H1096" s="19" t="str">
        <f t="shared" ca="1" si="35"/>
        <v>OK</v>
      </c>
      <c r="I1096" s="46">
        <f ca="1">Z1096-$B$1</f>
        <v>3</v>
      </c>
      <c r="J1096" s="46">
        <f>VLOOKUP(G1096,'D. Produção'!A:B,2,)</f>
        <v>2</v>
      </c>
      <c r="K1096" s="87">
        <v>333304</v>
      </c>
      <c r="L1096" s="88" t="s">
        <v>80</v>
      </c>
      <c r="M1096" s="87">
        <v>2</v>
      </c>
      <c r="N1096" s="87">
        <v>5438517</v>
      </c>
      <c r="O1096" s="88" t="s">
        <v>35</v>
      </c>
      <c r="P1096" s="88" t="s">
        <v>579</v>
      </c>
      <c r="Q1096" s="88" t="s">
        <v>37</v>
      </c>
      <c r="R1096" s="89">
        <v>2.5537000000000001</v>
      </c>
      <c r="S1096" s="89">
        <v>63.842599999999997</v>
      </c>
      <c r="T1096" s="87">
        <v>1</v>
      </c>
      <c r="U1096" s="88" t="s">
        <v>95</v>
      </c>
      <c r="V1096" s="88" t="s">
        <v>123</v>
      </c>
      <c r="W1096" s="90">
        <v>847</v>
      </c>
      <c r="X1096" s="90">
        <v>3015</v>
      </c>
      <c r="Y1096" s="91">
        <v>46142.437806828704</v>
      </c>
      <c r="Z1096" s="92">
        <v>46160</v>
      </c>
      <c r="AA1096" s="93"/>
      <c r="AB1096" s="93"/>
      <c r="AC1096" s="93"/>
      <c r="AD1096" s="93"/>
      <c r="AE1096" s="93"/>
      <c r="AF1096" s="93"/>
      <c r="AG1096" s="93"/>
      <c r="AH1096" s="93"/>
      <c r="AI1096" s="94" t="s">
        <v>40</v>
      </c>
      <c r="AJ1096" s="94" t="s">
        <v>40</v>
      </c>
      <c r="AK1096" s="94" t="s">
        <v>40</v>
      </c>
      <c r="AL1096" s="93"/>
      <c r="AM1096" s="93"/>
      <c r="AN1096" s="94" t="s">
        <v>40</v>
      </c>
      <c r="AO1096" s="94" t="s">
        <v>40</v>
      </c>
      <c r="AP1096" s="94" t="s">
        <v>40</v>
      </c>
      <c r="AQ1096" s="94" t="s">
        <v>40</v>
      </c>
      <c r="AR1096" s="93"/>
    </row>
    <row r="1097" spans="1:44">
      <c r="A1097" t="str">
        <f>VLOOKUP(Q1097,'Rotas x Madrugada'!A:C,2,0)</f>
        <v>E</v>
      </c>
      <c r="B1097" t="str">
        <f>VLOOKUP(Q1097,'Rotas x Madrugada'!A:C,3,0)</f>
        <v>Não</v>
      </c>
      <c r="D1097" s="19">
        <f t="shared" si="34"/>
        <v>46162</v>
      </c>
      <c r="E1097" s="19">
        <f>IF(A1097="RETIRA",Z1097,VLOOKUP(Q1097,'Rotas x Madrugada'!A:D,4,0))</f>
        <v>46147</v>
      </c>
      <c r="F1097" s="19">
        <f>IF(A1097="RETIRA",Z1097,Z1097+2)</f>
        <v>46162</v>
      </c>
      <c r="G1097" s="19" t="str">
        <f>CONCATENATE(U1097,"-",V1097)</f>
        <v>INC10-TE16</v>
      </c>
      <c r="H1097" s="19" t="str">
        <f t="shared" ca="1" si="35"/>
        <v>OK</v>
      </c>
      <c r="I1097" s="46">
        <f ca="1">Z1097-$B$1</f>
        <v>3</v>
      </c>
      <c r="J1097" s="46">
        <f>VLOOKUP(G1097,'D. Produção'!A:B,2,)</f>
        <v>2</v>
      </c>
      <c r="K1097" s="95">
        <v>333306</v>
      </c>
      <c r="L1097" s="96" t="s">
        <v>78</v>
      </c>
      <c r="M1097" s="95">
        <v>1</v>
      </c>
      <c r="N1097" s="95">
        <v>5438520</v>
      </c>
      <c r="O1097" s="96" t="s">
        <v>35</v>
      </c>
      <c r="P1097" s="96" t="s">
        <v>579</v>
      </c>
      <c r="Q1097" s="96" t="s">
        <v>37</v>
      </c>
      <c r="R1097" s="97">
        <v>2.5718000000000001</v>
      </c>
      <c r="S1097" s="97">
        <v>64.294899999999998</v>
      </c>
      <c r="T1097" s="95">
        <v>1</v>
      </c>
      <c r="U1097" s="96" t="s">
        <v>95</v>
      </c>
      <c r="V1097" s="96" t="s">
        <v>123</v>
      </c>
      <c r="W1097" s="98">
        <v>853</v>
      </c>
      <c r="X1097" s="98">
        <v>3015</v>
      </c>
      <c r="Y1097" s="99">
        <v>46142.437807523151</v>
      </c>
      <c r="Z1097" s="100">
        <v>46160</v>
      </c>
      <c r="AA1097" s="101"/>
      <c r="AB1097" s="101"/>
      <c r="AC1097" s="101"/>
      <c r="AD1097" s="101"/>
      <c r="AE1097" s="101"/>
      <c r="AF1097" s="101"/>
      <c r="AG1097" s="101"/>
      <c r="AH1097" s="101"/>
      <c r="AI1097" s="102" t="s">
        <v>40</v>
      </c>
      <c r="AJ1097" s="102" t="s">
        <v>40</v>
      </c>
      <c r="AK1097" s="102" t="s">
        <v>40</v>
      </c>
      <c r="AL1097" s="101"/>
      <c r="AM1097" s="101"/>
      <c r="AN1097" s="102" t="s">
        <v>40</v>
      </c>
      <c r="AO1097" s="102" t="s">
        <v>40</v>
      </c>
      <c r="AP1097" s="102" t="s">
        <v>40</v>
      </c>
      <c r="AQ1097" s="102" t="s">
        <v>40</v>
      </c>
      <c r="AR1097" s="101"/>
    </row>
    <row r="1098" spans="1:44">
      <c r="A1098" t="str">
        <f>VLOOKUP(Q1098,'Rotas x Madrugada'!A:C,2,0)</f>
        <v>A</v>
      </c>
      <c r="B1098" t="str">
        <f>VLOOKUP(Q1098,'Rotas x Madrugada'!A:C,3,0)</f>
        <v>Sim</v>
      </c>
      <c r="D1098" s="19">
        <f t="shared" si="34"/>
        <v>46162</v>
      </c>
      <c r="E1098" s="19">
        <f>IF(A1098="RETIRA",Z1098,VLOOKUP(Q1098,'Rotas x Madrugada'!A:D,4,0))</f>
        <v>46148</v>
      </c>
      <c r="F1098" s="19">
        <f>IF(A1098="RETIRA",Z1098,Z1098+2)</f>
        <v>46162</v>
      </c>
      <c r="G1098" s="19" t="str">
        <f>CONCATENATE(U1098,"-",V1098)</f>
        <v>INC06-TF</v>
      </c>
      <c r="H1098" s="19" t="str">
        <f t="shared" ca="1" si="35"/>
        <v>OK</v>
      </c>
      <c r="I1098" s="46">
        <f ca="1">Z1098-$B$1</f>
        <v>3</v>
      </c>
      <c r="J1098" s="46">
        <f>VLOOKUP(G1098,'D. Produção'!A:B,2,)</f>
        <v>2</v>
      </c>
      <c r="K1098" s="87">
        <v>334580</v>
      </c>
      <c r="L1098" s="88" t="s">
        <v>61</v>
      </c>
      <c r="M1098" s="87">
        <v>1</v>
      </c>
      <c r="N1098" s="87">
        <v>5447796</v>
      </c>
      <c r="O1098" s="88" t="s">
        <v>35</v>
      </c>
      <c r="P1098" s="88" t="s">
        <v>455</v>
      </c>
      <c r="Q1098" s="88" t="s">
        <v>146</v>
      </c>
      <c r="R1098" s="89">
        <v>0.3745</v>
      </c>
      <c r="S1098" s="89">
        <v>5.6173999999999999</v>
      </c>
      <c r="T1098" s="87">
        <v>1</v>
      </c>
      <c r="U1098" s="88" t="s">
        <v>185</v>
      </c>
      <c r="V1098" s="88" t="s">
        <v>96</v>
      </c>
      <c r="W1098" s="90">
        <v>730</v>
      </c>
      <c r="X1098" s="90">
        <v>513</v>
      </c>
      <c r="Y1098" s="91">
        <v>46148.682857523148</v>
      </c>
      <c r="Z1098" s="92">
        <v>46160</v>
      </c>
      <c r="AA1098" s="93"/>
      <c r="AB1098" s="93"/>
      <c r="AC1098" s="93"/>
      <c r="AD1098" s="93"/>
      <c r="AE1098" s="94" t="s">
        <v>40</v>
      </c>
      <c r="AF1098" s="94" t="s">
        <v>40</v>
      </c>
      <c r="AG1098" s="94" t="s">
        <v>40</v>
      </c>
      <c r="AH1098" s="94" t="s">
        <v>40</v>
      </c>
      <c r="AI1098" s="94" t="s">
        <v>40</v>
      </c>
      <c r="AJ1098" s="94" t="s">
        <v>40</v>
      </c>
      <c r="AK1098" s="94" t="s">
        <v>40</v>
      </c>
      <c r="AL1098" s="93"/>
      <c r="AM1098" s="93"/>
      <c r="AN1098" s="94" t="s">
        <v>40</v>
      </c>
      <c r="AO1098" s="94" t="s">
        <v>40</v>
      </c>
      <c r="AP1098" s="94" t="s">
        <v>40</v>
      </c>
      <c r="AQ1098" s="94" t="s">
        <v>40</v>
      </c>
      <c r="AR1098" s="93"/>
    </row>
    <row r="1099" spans="1:44">
      <c r="A1099" t="str">
        <f>VLOOKUP(Q1099,'Rotas x Madrugada'!A:C,2,0)</f>
        <v>A</v>
      </c>
      <c r="B1099" t="str">
        <f>VLOOKUP(Q1099,'Rotas x Madrugada'!A:C,3,0)</f>
        <v>Sim</v>
      </c>
      <c r="D1099" s="19">
        <f t="shared" si="34"/>
        <v>46162</v>
      </c>
      <c r="E1099" s="19">
        <f>IF(A1099="RETIRA",Z1099,VLOOKUP(Q1099,'Rotas x Madrugada'!A:D,4,0))</f>
        <v>46148</v>
      </c>
      <c r="F1099" s="19">
        <f>IF(A1099="RETIRA",Z1099,Z1099+2)</f>
        <v>46162</v>
      </c>
      <c r="G1099" s="19" t="str">
        <f>CONCATENATE(U1099,"-",V1099)</f>
        <v>INC08-TF</v>
      </c>
      <c r="H1099" s="19" t="str">
        <f t="shared" ca="1" si="35"/>
        <v>OK</v>
      </c>
      <c r="I1099" s="46">
        <f ca="1">Z1099-$B$1</f>
        <v>3</v>
      </c>
      <c r="J1099" s="46">
        <f>VLOOKUP(G1099,'D. Produção'!A:B,2,)</f>
        <v>2</v>
      </c>
      <c r="K1099" s="95">
        <v>334580</v>
      </c>
      <c r="L1099" s="96" t="s">
        <v>121</v>
      </c>
      <c r="M1099" s="95">
        <v>2</v>
      </c>
      <c r="N1099" s="95">
        <v>5447797</v>
      </c>
      <c r="O1099" s="96" t="s">
        <v>35</v>
      </c>
      <c r="P1099" s="96" t="s">
        <v>455</v>
      </c>
      <c r="Q1099" s="96" t="s">
        <v>146</v>
      </c>
      <c r="R1099" s="97">
        <v>2.0832999999999999</v>
      </c>
      <c r="S1099" s="97">
        <v>41.665999999999997</v>
      </c>
      <c r="T1099" s="95">
        <v>1</v>
      </c>
      <c r="U1099" s="96" t="s">
        <v>63</v>
      </c>
      <c r="V1099" s="96" t="s">
        <v>96</v>
      </c>
      <c r="W1099" s="98">
        <v>1131</v>
      </c>
      <c r="X1099" s="98">
        <v>1842</v>
      </c>
      <c r="Y1099" s="99">
        <v>46148.682857523148</v>
      </c>
      <c r="Z1099" s="100">
        <v>46160</v>
      </c>
      <c r="AA1099" s="101"/>
      <c r="AB1099" s="101"/>
      <c r="AC1099" s="101"/>
      <c r="AD1099" s="101"/>
      <c r="AE1099" s="102" t="s">
        <v>40</v>
      </c>
      <c r="AF1099" s="102" t="s">
        <v>40</v>
      </c>
      <c r="AG1099" s="102" t="s">
        <v>40</v>
      </c>
      <c r="AH1099" s="102" t="s">
        <v>40</v>
      </c>
      <c r="AI1099" s="102" t="s">
        <v>40</v>
      </c>
      <c r="AJ1099" s="102" t="s">
        <v>40</v>
      </c>
      <c r="AK1099" s="102" t="s">
        <v>40</v>
      </c>
      <c r="AL1099" s="101"/>
      <c r="AM1099" s="101"/>
      <c r="AN1099" s="102" t="s">
        <v>40</v>
      </c>
      <c r="AO1099" s="102" t="s">
        <v>40</v>
      </c>
      <c r="AP1099" s="102" t="s">
        <v>40</v>
      </c>
      <c r="AQ1099" s="102" t="s">
        <v>40</v>
      </c>
      <c r="AR1099" s="101"/>
    </row>
    <row r="1100" spans="1:44">
      <c r="A1100" t="str">
        <f>VLOOKUP(Q1100,'Rotas x Madrugada'!A:C,2,0)</f>
        <v>A</v>
      </c>
      <c r="B1100" t="str">
        <f>VLOOKUP(Q1100,'Rotas x Madrugada'!A:C,3,0)</f>
        <v>Sim</v>
      </c>
      <c r="D1100" s="19">
        <f t="shared" si="34"/>
        <v>46162</v>
      </c>
      <c r="E1100" s="19">
        <f>IF(A1100="RETIRA",Z1100,VLOOKUP(Q1100,'Rotas x Madrugada'!A:D,4,0))</f>
        <v>46148</v>
      </c>
      <c r="F1100" s="19">
        <f>IF(A1100="RETIRA",Z1100,Z1100+2)</f>
        <v>46162</v>
      </c>
      <c r="G1100" s="19" t="str">
        <f>CONCATENATE(U1100,"-",V1100)</f>
        <v>INC08-TF</v>
      </c>
      <c r="H1100" s="19" t="str">
        <f t="shared" ca="1" si="35"/>
        <v>OK</v>
      </c>
      <c r="I1100" s="46">
        <f ca="1">Z1100-$B$1</f>
        <v>3</v>
      </c>
      <c r="J1100" s="46">
        <f>VLOOKUP(G1100,'D. Produção'!A:B,2,)</f>
        <v>2</v>
      </c>
      <c r="K1100" s="87">
        <v>334580</v>
      </c>
      <c r="L1100" s="88" t="s">
        <v>143</v>
      </c>
      <c r="M1100" s="87">
        <v>3</v>
      </c>
      <c r="N1100" s="87">
        <v>5447798</v>
      </c>
      <c r="O1100" s="88" t="s">
        <v>35</v>
      </c>
      <c r="P1100" s="88" t="s">
        <v>455</v>
      </c>
      <c r="Q1100" s="88" t="s">
        <v>146</v>
      </c>
      <c r="R1100" s="89">
        <v>2.0832999999999999</v>
      </c>
      <c r="S1100" s="89">
        <v>41.665999999999997</v>
      </c>
      <c r="T1100" s="87">
        <v>1</v>
      </c>
      <c r="U1100" s="88" t="s">
        <v>63</v>
      </c>
      <c r="V1100" s="88" t="s">
        <v>96</v>
      </c>
      <c r="W1100" s="90">
        <v>1131</v>
      </c>
      <c r="X1100" s="90">
        <v>1842</v>
      </c>
      <c r="Y1100" s="91">
        <v>46148.682857523148</v>
      </c>
      <c r="Z1100" s="92">
        <v>46160</v>
      </c>
      <c r="AA1100" s="93"/>
      <c r="AB1100" s="93"/>
      <c r="AC1100" s="93"/>
      <c r="AD1100" s="93"/>
      <c r="AE1100" s="94" t="s">
        <v>40</v>
      </c>
      <c r="AF1100" s="94" t="s">
        <v>40</v>
      </c>
      <c r="AG1100" s="94" t="s">
        <v>40</v>
      </c>
      <c r="AH1100" s="94" t="s">
        <v>40</v>
      </c>
      <c r="AI1100" s="94" t="s">
        <v>40</v>
      </c>
      <c r="AJ1100" s="94" t="s">
        <v>40</v>
      </c>
      <c r="AK1100" s="94" t="s">
        <v>40</v>
      </c>
      <c r="AL1100" s="93"/>
      <c r="AM1100" s="93"/>
      <c r="AN1100" s="94" t="s">
        <v>40</v>
      </c>
      <c r="AO1100" s="94" t="s">
        <v>40</v>
      </c>
      <c r="AP1100" s="94" t="s">
        <v>40</v>
      </c>
      <c r="AQ1100" s="94" t="s">
        <v>40</v>
      </c>
      <c r="AR1100" s="93"/>
    </row>
    <row r="1101" spans="1:44" ht="21">
      <c r="A1101" t="str">
        <f>VLOOKUP(Q1101,'Rotas x Madrugada'!A:C,2,0)</f>
        <v>J</v>
      </c>
      <c r="B1101" t="str">
        <f>VLOOKUP(Q1101,'Rotas x Madrugada'!A:C,3,0)</f>
        <v>Sim</v>
      </c>
      <c r="D1101" s="19">
        <f t="shared" si="34"/>
        <v>46162</v>
      </c>
      <c r="E1101" s="19">
        <f>IF(A1101="RETIRA",Z1101,VLOOKUP(Q1101,'Rotas x Madrugada'!A:D,4,0))</f>
        <v>46146</v>
      </c>
      <c r="F1101" s="19">
        <f>IF(A1101="RETIRA",Z1101,Z1101+2)</f>
        <v>46162</v>
      </c>
      <c r="G1101" s="19" t="str">
        <f>CONCATENATE(U1101,"-",V1101)</f>
        <v>INC08-TF</v>
      </c>
      <c r="H1101" s="19" t="str">
        <f t="shared" ca="1" si="35"/>
        <v>OK</v>
      </c>
      <c r="I1101" s="46">
        <f ca="1">Z1101-$B$1</f>
        <v>3</v>
      </c>
      <c r="J1101" s="46">
        <f>VLOOKUP(G1101,'D. Produção'!A:B,2,)</f>
        <v>2</v>
      </c>
      <c r="K1101" s="95">
        <v>334855</v>
      </c>
      <c r="L1101" s="96" t="s">
        <v>78</v>
      </c>
      <c r="M1101" s="95">
        <v>1</v>
      </c>
      <c r="N1101" s="95">
        <v>5449605</v>
      </c>
      <c r="O1101" s="96" t="s">
        <v>35</v>
      </c>
      <c r="P1101" s="96" t="s">
        <v>182</v>
      </c>
      <c r="Q1101" s="96" t="s">
        <v>168</v>
      </c>
      <c r="R1101" s="97">
        <v>0.84</v>
      </c>
      <c r="S1101" s="97">
        <v>16.8</v>
      </c>
      <c r="T1101" s="95">
        <v>1</v>
      </c>
      <c r="U1101" s="96" t="s">
        <v>63</v>
      </c>
      <c r="V1101" s="96" t="s">
        <v>96</v>
      </c>
      <c r="W1101" s="98">
        <v>400</v>
      </c>
      <c r="X1101" s="98">
        <v>2100</v>
      </c>
      <c r="Y1101" s="99">
        <v>46149.627587812502</v>
      </c>
      <c r="Z1101" s="100">
        <v>46160</v>
      </c>
      <c r="AA1101" s="101"/>
      <c r="AB1101" s="101"/>
      <c r="AC1101" s="101"/>
      <c r="AD1101" s="101"/>
      <c r="AE1101" s="102" t="s">
        <v>40</v>
      </c>
      <c r="AF1101" s="102" t="s">
        <v>40</v>
      </c>
      <c r="AG1101" s="102" t="s">
        <v>40</v>
      </c>
      <c r="AH1101" s="102" t="s">
        <v>40</v>
      </c>
      <c r="AI1101" s="102" t="s">
        <v>40</v>
      </c>
      <c r="AJ1101" s="102" t="s">
        <v>40</v>
      </c>
      <c r="AK1101" s="102" t="s">
        <v>40</v>
      </c>
      <c r="AL1101" s="101"/>
      <c r="AM1101" s="101"/>
      <c r="AN1101" s="102" t="s">
        <v>40</v>
      </c>
      <c r="AO1101" s="102" t="s">
        <v>40</v>
      </c>
      <c r="AP1101" s="102" t="s">
        <v>40</v>
      </c>
      <c r="AQ1101" s="102" t="s">
        <v>40</v>
      </c>
      <c r="AR1101" s="101"/>
    </row>
    <row r="1102" spans="1:44" ht="21">
      <c r="A1102" t="str">
        <f>VLOOKUP(Q1102,'Rotas x Madrugada'!A:C,2,0)</f>
        <v>J</v>
      </c>
      <c r="B1102" t="str">
        <f>VLOOKUP(Q1102,'Rotas x Madrugada'!A:C,3,0)</f>
        <v>Sim</v>
      </c>
      <c r="D1102" s="19">
        <f t="shared" si="34"/>
        <v>46162</v>
      </c>
      <c r="E1102" s="19">
        <f>IF(A1102="RETIRA",Z1102,VLOOKUP(Q1102,'Rotas x Madrugada'!A:D,4,0))</f>
        <v>46146</v>
      </c>
      <c r="F1102" s="19">
        <f>IF(A1102="RETIRA",Z1102,Z1102+2)</f>
        <v>46162</v>
      </c>
      <c r="G1102" s="19" t="str">
        <f>CONCATENATE(U1102,"-",V1102)</f>
        <v>INC08-TE12</v>
      </c>
      <c r="H1102" s="19" t="str">
        <f t="shared" ca="1" si="35"/>
        <v>OK</v>
      </c>
      <c r="I1102" s="46">
        <f ca="1">Z1102-$B$1</f>
        <v>3</v>
      </c>
      <c r="J1102" s="46">
        <f>VLOOKUP(G1102,'D. Produção'!A:B,2,)</f>
        <v>2</v>
      </c>
      <c r="K1102" s="87">
        <v>334855</v>
      </c>
      <c r="L1102" s="88" t="s">
        <v>80</v>
      </c>
      <c r="M1102" s="87">
        <v>2</v>
      </c>
      <c r="N1102" s="87">
        <v>5449606</v>
      </c>
      <c r="O1102" s="88" t="s">
        <v>35</v>
      </c>
      <c r="P1102" s="88" t="s">
        <v>182</v>
      </c>
      <c r="Q1102" s="88" t="s">
        <v>168</v>
      </c>
      <c r="R1102" s="89">
        <v>1.323</v>
      </c>
      <c r="S1102" s="89">
        <v>26.46</v>
      </c>
      <c r="T1102" s="87">
        <v>1</v>
      </c>
      <c r="U1102" s="88" t="s">
        <v>63</v>
      </c>
      <c r="V1102" s="88" t="s">
        <v>120</v>
      </c>
      <c r="W1102" s="90">
        <v>630</v>
      </c>
      <c r="X1102" s="90">
        <v>2100</v>
      </c>
      <c r="Y1102" s="91">
        <v>46149.627587812502</v>
      </c>
      <c r="Z1102" s="92">
        <v>46160</v>
      </c>
      <c r="AA1102" s="93"/>
      <c r="AB1102" s="93"/>
      <c r="AC1102" s="93"/>
      <c r="AD1102" s="93"/>
      <c r="AE1102" s="93"/>
      <c r="AF1102" s="93"/>
      <c r="AG1102" s="93"/>
      <c r="AH1102" s="93"/>
      <c r="AI1102" s="94" t="s">
        <v>40</v>
      </c>
      <c r="AJ1102" s="94" t="s">
        <v>40</v>
      </c>
      <c r="AK1102" s="94" t="s">
        <v>40</v>
      </c>
      <c r="AL1102" s="93"/>
      <c r="AM1102" s="93"/>
      <c r="AN1102" s="94" t="s">
        <v>40</v>
      </c>
      <c r="AO1102" s="94" t="s">
        <v>40</v>
      </c>
      <c r="AP1102" s="94" t="s">
        <v>40</v>
      </c>
      <c r="AQ1102" s="94" t="s">
        <v>40</v>
      </c>
      <c r="AR1102" s="93"/>
    </row>
    <row r="1103" spans="1:44" ht="21">
      <c r="A1103" t="str">
        <f>VLOOKUP(Q1103,'Rotas x Madrugada'!A:C,2,0)</f>
        <v>J</v>
      </c>
      <c r="B1103" t="str">
        <f>VLOOKUP(Q1103,'Rotas x Madrugada'!A:C,3,0)</f>
        <v>Sim</v>
      </c>
      <c r="D1103" s="19">
        <f t="shared" si="34"/>
        <v>46162</v>
      </c>
      <c r="E1103" s="19">
        <f>IF(A1103="RETIRA",Z1103,VLOOKUP(Q1103,'Rotas x Madrugada'!A:D,4,0))</f>
        <v>46146</v>
      </c>
      <c r="F1103" s="19">
        <f>IF(A1103="RETIRA",Z1103,Z1103+2)</f>
        <v>46162</v>
      </c>
      <c r="G1103" s="19" t="str">
        <f>CONCATENATE(U1103,"-",V1103)</f>
        <v>INC08-TF</v>
      </c>
      <c r="H1103" s="19" t="str">
        <f t="shared" ca="1" si="35"/>
        <v>OK</v>
      </c>
      <c r="I1103" s="46">
        <f ca="1">Z1103-$B$1</f>
        <v>3</v>
      </c>
      <c r="J1103" s="46">
        <f>VLOOKUP(G1103,'D. Produção'!A:B,2,)</f>
        <v>2</v>
      </c>
      <c r="K1103" s="95">
        <v>334855</v>
      </c>
      <c r="L1103" s="96" t="s">
        <v>180</v>
      </c>
      <c r="M1103" s="95">
        <v>3</v>
      </c>
      <c r="N1103" s="95">
        <v>5449607</v>
      </c>
      <c r="O1103" s="96" t="s">
        <v>35</v>
      </c>
      <c r="P1103" s="96" t="s">
        <v>182</v>
      </c>
      <c r="Q1103" s="96" t="s">
        <v>168</v>
      </c>
      <c r="R1103" s="97">
        <v>0.73499999999999999</v>
      </c>
      <c r="S1103" s="97">
        <v>14.7</v>
      </c>
      <c r="T1103" s="95">
        <v>1</v>
      </c>
      <c r="U1103" s="96" t="s">
        <v>63</v>
      </c>
      <c r="V1103" s="96" t="s">
        <v>96</v>
      </c>
      <c r="W1103" s="98">
        <v>350</v>
      </c>
      <c r="X1103" s="98">
        <v>2100</v>
      </c>
      <c r="Y1103" s="99">
        <v>46149.627587812502</v>
      </c>
      <c r="Z1103" s="100">
        <v>46160</v>
      </c>
      <c r="AA1103" s="101"/>
      <c r="AB1103" s="101"/>
      <c r="AC1103" s="101"/>
      <c r="AD1103" s="101"/>
      <c r="AE1103" s="102" t="s">
        <v>40</v>
      </c>
      <c r="AF1103" s="102" t="s">
        <v>40</v>
      </c>
      <c r="AG1103" s="102" t="s">
        <v>40</v>
      </c>
      <c r="AH1103" s="102" t="s">
        <v>40</v>
      </c>
      <c r="AI1103" s="102" t="s">
        <v>40</v>
      </c>
      <c r="AJ1103" s="102" t="s">
        <v>40</v>
      </c>
      <c r="AK1103" s="102" t="s">
        <v>40</v>
      </c>
      <c r="AL1103" s="101"/>
      <c r="AM1103" s="101"/>
      <c r="AN1103" s="102" t="s">
        <v>40</v>
      </c>
      <c r="AO1103" s="102" t="s">
        <v>40</v>
      </c>
      <c r="AP1103" s="102" t="s">
        <v>40</v>
      </c>
      <c r="AQ1103" s="102" t="s">
        <v>40</v>
      </c>
      <c r="AR1103" s="101"/>
    </row>
    <row r="1104" spans="1:44" ht="21">
      <c r="A1104" t="str">
        <f>VLOOKUP(Q1104,'Rotas x Madrugada'!A:C,2,0)</f>
        <v>J</v>
      </c>
      <c r="B1104" t="str">
        <f>VLOOKUP(Q1104,'Rotas x Madrugada'!A:C,3,0)</f>
        <v>Sim</v>
      </c>
      <c r="D1104" s="19">
        <f t="shared" si="34"/>
        <v>46162</v>
      </c>
      <c r="E1104" s="19">
        <f>IF(A1104="RETIRA",Z1104,VLOOKUP(Q1104,'Rotas x Madrugada'!A:D,4,0))</f>
        <v>46146</v>
      </c>
      <c r="F1104" s="19">
        <f>IF(A1104="RETIRA",Z1104,Z1104+2)</f>
        <v>46162</v>
      </c>
      <c r="G1104" s="19" t="str">
        <f>CONCATENATE(U1104,"-",V1104)</f>
        <v>INC08-TE12</v>
      </c>
      <c r="H1104" s="19" t="str">
        <f t="shared" ca="1" si="35"/>
        <v>OK</v>
      </c>
      <c r="I1104" s="46">
        <f ca="1">Z1104-$B$1</f>
        <v>3</v>
      </c>
      <c r="J1104" s="46">
        <f>VLOOKUP(G1104,'D. Produção'!A:B,2,)</f>
        <v>2</v>
      </c>
      <c r="K1104" s="87">
        <v>334855</v>
      </c>
      <c r="L1104" s="88" t="s">
        <v>181</v>
      </c>
      <c r="M1104" s="87">
        <v>4</v>
      </c>
      <c r="N1104" s="87">
        <v>5449608</v>
      </c>
      <c r="O1104" s="88" t="s">
        <v>35</v>
      </c>
      <c r="P1104" s="88" t="s">
        <v>182</v>
      </c>
      <c r="Q1104" s="88" t="s">
        <v>168</v>
      </c>
      <c r="R1104" s="89">
        <v>1.2495000000000001</v>
      </c>
      <c r="S1104" s="89">
        <v>24.99</v>
      </c>
      <c r="T1104" s="87">
        <v>1</v>
      </c>
      <c r="U1104" s="88" t="s">
        <v>63</v>
      </c>
      <c r="V1104" s="88" t="s">
        <v>120</v>
      </c>
      <c r="W1104" s="90">
        <v>595</v>
      </c>
      <c r="X1104" s="90">
        <v>2100</v>
      </c>
      <c r="Y1104" s="91">
        <v>46149.627587812502</v>
      </c>
      <c r="Z1104" s="92">
        <v>46160</v>
      </c>
      <c r="AA1104" s="93"/>
      <c r="AB1104" s="93"/>
      <c r="AC1104" s="93"/>
      <c r="AD1104" s="93"/>
      <c r="AE1104" s="93"/>
      <c r="AF1104" s="93"/>
      <c r="AG1104" s="93"/>
      <c r="AH1104" s="93"/>
      <c r="AI1104" s="94" t="s">
        <v>40</v>
      </c>
      <c r="AJ1104" s="94" t="s">
        <v>40</v>
      </c>
      <c r="AK1104" s="94" t="s">
        <v>40</v>
      </c>
      <c r="AL1104" s="93"/>
      <c r="AM1104" s="93"/>
      <c r="AN1104" s="94" t="s">
        <v>40</v>
      </c>
      <c r="AO1104" s="94" t="s">
        <v>40</v>
      </c>
      <c r="AP1104" s="94" t="s">
        <v>40</v>
      </c>
      <c r="AQ1104" s="94" t="s">
        <v>40</v>
      </c>
      <c r="AR1104" s="93"/>
    </row>
    <row r="1105" spans="1:44" ht="21">
      <c r="A1105" t="str">
        <f>VLOOKUP(Q1105,'Rotas x Madrugada'!A:C,2,0)</f>
        <v>NH</v>
      </c>
      <c r="B1105" t="str">
        <f>VLOOKUP(Q1105,'Rotas x Madrugada'!A:C,3,0)</f>
        <v>Não</v>
      </c>
      <c r="D1105" s="19">
        <f t="shared" si="34"/>
        <v>46162</v>
      </c>
      <c r="E1105" s="19">
        <f>IF(A1105="RETIRA",Z1105,VLOOKUP(Q1105,'Rotas x Madrugada'!A:D,4,0))</f>
        <v>46146</v>
      </c>
      <c r="F1105" s="19">
        <f>IF(A1105="RETIRA",Z1105,Z1105+2)</f>
        <v>46162</v>
      </c>
      <c r="G1105" s="19" t="str">
        <f>CONCATENATE(U1105,"-",V1105)</f>
        <v>FUM08-TE12</v>
      </c>
      <c r="H1105" s="19" t="str">
        <f t="shared" ca="1" si="35"/>
        <v>OK</v>
      </c>
      <c r="I1105" s="46">
        <f ca="1">Z1105-$B$1</f>
        <v>3</v>
      </c>
      <c r="J1105" s="46">
        <f>VLOOKUP(G1105,'D. Produção'!A:B,2,)</f>
        <v>2</v>
      </c>
      <c r="K1105" s="95">
        <v>335083</v>
      </c>
      <c r="L1105" s="96" t="s">
        <v>78</v>
      </c>
      <c r="M1105" s="95">
        <v>1</v>
      </c>
      <c r="N1105" s="95">
        <v>5450929</v>
      </c>
      <c r="O1105" s="96" t="s">
        <v>35</v>
      </c>
      <c r="P1105" s="96" t="s">
        <v>176</v>
      </c>
      <c r="Q1105" s="96" t="s">
        <v>170</v>
      </c>
      <c r="R1105" s="97">
        <v>1.3069999999999999</v>
      </c>
      <c r="S1105" s="97">
        <v>26.140499999999999</v>
      </c>
      <c r="T1105" s="95">
        <v>1</v>
      </c>
      <c r="U1105" s="96" t="s">
        <v>254</v>
      </c>
      <c r="V1105" s="96" t="s">
        <v>120</v>
      </c>
      <c r="W1105" s="98">
        <v>785</v>
      </c>
      <c r="X1105" s="98">
        <v>1665</v>
      </c>
      <c r="Y1105" s="99">
        <v>46150.497182719904</v>
      </c>
      <c r="Z1105" s="100">
        <v>46160</v>
      </c>
      <c r="AA1105" s="101"/>
      <c r="AB1105" s="101"/>
      <c r="AC1105" s="101"/>
      <c r="AD1105" s="101"/>
      <c r="AE1105" s="101"/>
      <c r="AF1105" s="101"/>
      <c r="AG1105" s="101"/>
      <c r="AH1105" s="101"/>
      <c r="AI1105" s="102" t="s">
        <v>40</v>
      </c>
      <c r="AJ1105" s="102" t="s">
        <v>40</v>
      </c>
      <c r="AK1105" s="102" t="s">
        <v>40</v>
      </c>
      <c r="AL1105" s="101"/>
      <c r="AM1105" s="101"/>
      <c r="AN1105" s="102" t="s">
        <v>40</v>
      </c>
      <c r="AO1105" s="102" t="s">
        <v>40</v>
      </c>
      <c r="AP1105" s="102" t="s">
        <v>40</v>
      </c>
      <c r="AQ1105" s="102" t="s">
        <v>40</v>
      </c>
      <c r="AR1105" s="101"/>
    </row>
    <row r="1106" spans="1:44">
      <c r="A1106" t="str">
        <f>VLOOKUP(Q1106,'Rotas x Madrugada'!A:C,2,0)</f>
        <v>B</v>
      </c>
      <c r="B1106" t="str">
        <f>VLOOKUP(Q1106,'Rotas x Madrugada'!A:C,3,0)</f>
        <v>Dep.</v>
      </c>
      <c r="D1106" s="19">
        <f t="shared" si="34"/>
        <v>46162</v>
      </c>
      <c r="E1106" s="19">
        <f>IF(A1106="RETIRA",Z1106,VLOOKUP(Q1106,'Rotas x Madrugada'!A:D,4,0))</f>
        <v>46146</v>
      </c>
      <c r="F1106" s="19">
        <f>IF(A1106="RETIRA",Z1106,Z1106+2)</f>
        <v>46162</v>
      </c>
      <c r="G1106" s="19" t="str">
        <f>CONCATENATE(U1106,"-",V1106)</f>
        <v>INC06-CC</v>
      </c>
      <c r="H1106" s="19" t="str">
        <f t="shared" ca="1" si="35"/>
        <v>OK</v>
      </c>
      <c r="I1106" s="46">
        <f ca="1">Z1106-$B$1</f>
        <v>3</v>
      </c>
      <c r="J1106" s="46">
        <f>VLOOKUP(G1106,'D. Produção'!A:B,2,)</f>
        <v>1</v>
      </c>
      <c r="K1106" s="87">
        <v>335121</v>
      </c>
      <c r="L1106" s="88" t="s">
        <v>61</v>
      </c>
      <c r="M1106" s="87">
        <v>1</v>
      </c>
      <c r="N1106" s="87">
        <v>5451090</v>
      </c>
      <c r="O1106" s="88" t="s">
        <v>35</v>
      </c>
      <c r="P1106" s="88" t="s">
        <v>370</v>
      </c>
      <c r="Q1106" s="88" t="s">
        <v>144</v>
      </c>
      <c r="R1106" s="89">
        <v>0.21310000000000001</v>
      </c>
      <c r="S1106" s="89">
        <v>3.1964000000000001</v>
      </c>
      <c r="T1106" s="87">
        <v>1</v>
      </c>
      <c r="U1106" s="88" t="s">
        <v>185</v>
      </c>
      <c r="V1106" s="88" t="s">
        <v>236</v>
      </c>
      <c r="W1106" s="90">
        <v>545</v>
      </c>
      <c r="X1106" s="90">
        <v>391</v>
      </c>
      <c r="Y1106" s="91">
        <v>46150.707683333334</v>
      </c>
      <c r="Z1106" s="92">
        <v>46160</v>
      </c>
      <c r="AA1106" s="93"/>
      <c r="AB1106" s="93"/>
      <c r="AC1106" s="94" t="s">
        <v>40</v>
      </c>
      <c r="AD1106" s="94" t="s">
        <v>40</v>
      </c>
      <c r="AE1106" s="94" t="s">
        <v>40</v>
      </c>
      <c r="AF1106" s="94" t="s">
        <v>40</v>
      </c>
      <c r="AG1106" s="94" t="s">
        <v>40</v>
      </c>
      <c r="AH1106" s="94" t="s">
        <v>40</v>
      </c>
      <c r="AI1106" s="94" t="s">
        <v>40</v>
      </c>
      <c r="AJ1106" s="94" t="s">
        <v>40</v>
      </c>
      <c r="AK1106" s="94" t="s">
        <v>40</v>
      </c>
      <c r="AL1106" s="94" t="s">
        <v>40</v>
      </c>
      <c r="AM1106" s="94" t="s">
        <v>40</v>
      </c>
      <c r="AN1106" s="94" t="s">
        <v>40</v>
      </c>
      <c r="AO1106" s="94" t="s">
        <v>40</v>
      </c>
      <c r="AP1106" s="94" t="s">
        <v>40</v>
      </c>
      <c r="AQ1106" s="94" t="s">
        <v>40</v>
      </c>
      <c r="AR1106" s="93"/>
    </row>
    <row r="1107" spans="1:44">
      <c r="A1107" t="str">
        <f>VLOOKUP(Q1107,'Rotas x Madrugada'!A:C,2,0)</f>
        <v>B</v>
      </c>
      <c r="B1107" t="str">
        <f>VLOOKUP(Q1107,'Rotas x Madrugada'!A:C,3,0)</f>
        <v>Dep.</v>
      </c>
      <c r="D1107" s="19">
        <f t="shared" si="34"/>
        <v>46162</v>
      </c>
      <c r="E1107" s="19">
        <f>IF(A1107="RETIRA",Z1107,VLOOKUP(Q1107,'Rotas x Madrugada'!A:D,4,0))</f>
        <v>46146</v>
      </c>
      <c r="F1107" s="19">
        <f>IF(A1107="RETIRA",Z1107,Z1107+2)</f>
        <v>46162</v>
      </c>
      <c r="G1107" s="19" t="str">
        <f>CONCATENATE(U1107,"-",V1107)</f>
        <v>INC06-CC</v>
      </c>
      <c r="H1107" s="19" t="str">
        <f t="shared" ca="1" si="35"/>
        <v>OK</v>
      </c>
      <c r="I1107" s="46">
        <f ca="1">Z1107-$B$1</f>
        <v>3</v>
      </c>
      <c r="J1107" s="46">
        <f>VLOOKUP(G1107,'D. Produção'!A:B,2,)</f>
        <v>1</v>
      </c>
      <c r="K1107" s="95">
        <v>335121</v>
      </c>
      <c r="L1107" s="96" t="s">
        <v>121</v>
      </c>
      <c r="M1107" s="95">
        <v>2</v>
      </c>
      <c r="N1107" s="95">
        <v>5451091</v>
      </c>
      <c r="O1107" s="96" t="s">
        <v>35</v>
      </c>
      <c r="P1107" s="96" t="s">
        <v>370</v>
      </c>
      <c r="Q1107" s="96" t="s">
        <v>144</v>
      </c>
      <c r="R1107" s="97">
        <v>0.21310000000000001</v>
      </c>
      <c r="S1107" s="97">
        <v>3.1964000000000001</v>
      </c>
      <c r="T1107" s="95">
        <v>1</v>
      </c>
      <c r="U1107" s="96" t="s">
        <v>185</v>
      </c>
      <c r="V1107" s="96" t="s">
        <v>236</v>
      </c>
      <c r="W1107" s="98">
        <v>545</v>
      </c>
      <c r="X1107" s="98">
        <v>391</v>
      </c>
      <c r="Y1107" s="99">
        <v>46150.707683333334</v>
      </c>
      <c r="Z1107" s="100">
        <v>46160</v>
      </c>
      <c r="AA1107" s="101"/>
      <c r="AB1107" s="101"/>
      <c r="AC1107" s="102" t="s">
        <v>40</v>
      </c>
      <c r="AD1107" s="102" t="s">
        <v>40</v>
      </c>
      <c r="AE1107" s="102" t="s">
        <v>40</v>
      </c>
      <c r="AF1107" s="102" t="s">
        <v>40</v>
      </c>
      <c r="AG1107" s="102" t="s">
        <v>40</v>
      </c>
      <c r="AH1107" s="102" t="s">
        <v>40</v>
      </c>
      <c r="AI1107" s="102" t="s">
        <v>40</v>
      </c>
      <c r="AJ1107" s="102" t="s">
        <v>40</v>
      </c>
      <c r="AK1107" s="102" t="s">
        <v>40</v>
      </c>
      <c r="AL1107" s="102" t="s">
        <v>40</v>
      </c>
      <c r="AM1107" s="102" t="s">
        <v>40</v>
      </c>
      <c r="AN1107" s="102" t="s">
        <v>40</v>
      </c>
      <c r="AO1107" s="102" t="s">
        <v>40</v>
      </c>
      <c r="AP1107" s="102" t="s">
        <v>40</v>
      </c>
      <c r="AQ1107" s="102" t="s">
        <v>40</v>
      </c>
      <c r="AR1107" s="101"/>
    </row>
    <row r="1108" spans="1:44">
      <c r="A1108" t="str">
        <f>VLOOKUP(Q1108,'Rotas x Madrugada'!A:C,2,0)</f>
        <v>B</v>
      </c>
      <c r="B1108" t="str">
        <f>VLOOKUP(Q1108,'Rotas x Madrugada'!A:C,3,0)</f>
        <v>Dep.</v>
      </c>
      <c r="D1108" s="19">
        <f t="shared" si="34"/>
        <v>46162</v>
      </c>
      <c r="E1108" s="19">
        <f>IF(A1108="RETIRA",Z1108,VLOOKUP(Q1108,'Rotas x Madrugada'!A:D,4,0))</f>
        <v>46146</v>
      </c>
      <c r="F1108" s="19">
        <f>IF(A1108="RETIRA",Z1108,Z1108+2)</f>
        <v>46162</v>
      </c>
      <c r="G1108" s="19" t="str">
        <f>CONCATENATE(U1108,"-",V1108)</f>
        <v>MBI03-CC</v>
      </c>
      <c r="H1108" s="19" t="str">
        <f t="shared" ca="1" si="35"/>
        <v>OK</v>
      </c>
      <c r="I1108" s="46">
        <f ca="1">Z1108-$B$1</f>
        <v>3</v>
      </c>
      <c r="J1108" s="46">
        <f>VLOOKUP(G1108,'D. Produção'!A:B,2,)</f>
        <v>1</v>
      </c>
      <c r="K1108" s="87">
        <v>335121</v>
      </c>
      <c r="L1108" s="88" t="s">
        <v>143</v>
      </c>
      <c r="M1108" s="87">
        <v>3</v>
      </c>
      <c r="N1108" s="87">
        <v>5451092</v>
      </c>
      <c r="O1108" s="88" t="s">
        <v>35</v>
      </c>
      <c r="P1108" s="88" t="s">
        <v>370</v>
      </c>
      <c r="Q1108" s="88" t="s">
        <v>144</v>
      </c>
      <c r="R1108" s="89">
        <v>0.32229999999999998</v>
      </c>
      <c r="S1108" s="89">
        <v>2.4169999999999998</v>
      </c>
      <c r="T1108" s="87">
        <v>1</v>
      </c>
      <c r="U1108" s="88" t="s">
        <v>249</v>
      </c>
      <c r="V1108" s="88" t="s">
        <v>236</v>
      </c>
      <c r="W1108" s="90">
        <v>871</v>
      </c>
      <c r="X1108" s="90">
        <v>370</v>
      </c>
      <c r="Y1108" s="91">
        <v>46150.707683333334</v>
      </c>
      <c r="Z1108" s="92">
        <v>46160</v>
      </c>
      <c r="AA1108" s="93"/>
      <c r="AB1108" s="93"/>
      <c r="AC1108" s="94" t="s">
        <v>40</v>
      </c>
      <c r="AD1108" s="94" t="s">
        <v>40</v>
      </c>
      <c r="AE1108" s="94" t="s">
        <v>40</v>
      </c>
      <c r="AF1108" s="94" t="s">
        <v>40</v>
      </c>
      <c r="AG1108" s="94" t="s">
        <v>40</v>
      </c>
      <c r="AH1108" s="94" t="s">
        <v>40</v>
      </c>
      <c r="AI1108" s="94" t="s">
        <v>40</v>
      </c>
      <c r="AJ1108" s="94" t="s">
        <v>40</v>
      </c>
      <c r="AK1108" s="94" t="s">
        <v>40</v>
      </c>
      <c r="AL1108" s="94" t="s">
        <v>40</v>
      </c>
      <c r="AM1108" s="94" t="s">
        <v>40</v>
      </c>
      <c r="AN1108" s="94" t="s">
        <v>40</v>
      </c>
      <c r="AO1108" s="94" t="s">
        <v>40</v>
      </c>
      <c r="AP1108" s="94" t="s">
        <v>40</v>
      </c>
      <c r="AQ1108" s="94" t="s">
        <v>40</v>
      </c>
      <c r="AR1108" s="93"/>
    </row>
    <row r="1109" spans="1:44">
      <c r="A1109" t="str">
        <f>VLOOKUP(Q1109,'Rotas x Madrugada'!A:C,2,0)</f>
        <v>B</v>
      </c>
      <c r="B1109" t="str">
        <f>VLOOKUP(Q1109,'Rotas x Madrugada'!A:C,3,0)</f>
        <v>Dep.</v>
      </c>
      <c r="D1109" s="19">
        <f t="shared" si="34"/>
        <v>46162</v>
      </c>
      <c r="E1109" s="19">
        <f>IF(A1109="RETIRA",Z1109,VLOOKUP(Q1109,'Rotas x Madrugada'!A:D,4,0))</f>
        <v>46146</v>
      </c>
      <c r="F1109" s="19">
        <f>IF(A1109="RETIRA",Z1109,Z1109+2)</f>
        <v>46162</v>
      </c>
      <c r="G1109" s="19" t="str">
        <f>CONCATENATE(U1109,"-",V1109)</f>
        <v>MBI03-CC</v>
      </c>
      <c r="H1109" s="19" t="str">
        <f t="shared" ca="1" si="35"/>
        <v>OK</v>
      </c>
      <c r="I1109" s="46">
        <f ca="1">Z1109-$B$1</f>
        <v>3</v>
      </c>
      <c r="J1109" s="46">
        <f>VLOOKUP(G1109,'D. Produção'!A:B,2,)</f>
        <v>1</v>
      </c>
      <c r="K1109" s="95">
        <v>335121</v>
      </c>
      <c r="L1109" s="96" t="s">
        <v>132</v>
      </c>
      <c r="M1109" s="95">
        <v>4</v>
      </c>
      <c r="N1109" s="95">
        <v>5451093</v>
      </c>
      <c r="O1109" s="96" t="s">
        <v>35</v>
      </c>
      <c r="P1109" s="96" t="s">
        <v>370</v>
      </c>
      <c r="Q1109" s="96" t="s">
        <v>144</v>
      </c>
      <c r="R1109" s="97">
        <v>0.32229999999999998</v>
      </c>
      <c r="S1109" s="97">
        <v>2.4169999999999998</v>
      </c>
      <c r="T1109" s="95">
        <v>1</v>
      </c>
      <c r="U1109" s="96" t="s">
        <v>249</v>
      </c>
      <c r="V1109" s="96" t="s">
        <v>236</v>
      </c>
      <c r="W1109" s="98">
        <v>871</v>
      </c>
      <c r="X1109" s="98">
        <v>370</v>
      </c>
      <c r="Y1109" s="99">
        <v>46150.707683333334</v>
      </c>
      <c r="Z1109" s="100">
        <v>46160</v>
      </c>
      <c r="AA1109" s="101"/>
      <c r="AB1109" s="101"/>
      <c r="AC1109" s="102" t="s">
        <v>40</v>
      </c>
      <c r="AD1109" s="102" t="s">
        <v>40</v>
      </c>
      <c r="AE1109" s="102" t="s">
        <v>40</v>
      </c>
      <c r="AF1109" s="102" t="s">
        <v>40</v>
      </c>
      <c r="AG1109" s="102" t="s">
        <v>40</v>
      </c>
      <c r="AH1109" s="102" t="s">
        <v>40</v>
      </c>
      <c r="AI1109" s="102" t="s">
        <v>40</v>
      </c>
      <c r="AJ1109" s="102" t="s">
        <v>40</v>
      </c>
      <c r="AK1109" s="102" t="s">
        <v>40</v>
      </c>
      <c r="AL1109" s="102" t="s">
        <v>40</v>
      </c>
      <c r="AM1109" s="102" t="s">
        <v>40</v>
      </c>
      <c r="AN1109" s="102" t="s">
        <v>40</v>
      </c>
      <c r="AO1109" s="102" t="s">
        <v>40</v>
      </c>
      <c r="AP1109" s="102" t="s">
        <v>40</v>
      </c>
      <c r="AQ1109" s="102" t="s">
        <v>40</v>
      </c>
      <c r="AR1109" s="101"/>
    </row>
    <row r="1110" spans="1:44">
      <c r="A1110" t="str">
        <f>VLOOKUP(Q1110,'Rotas x Madrugada'!A:C,2,0)</f>
        <v>B</v>
      </c>
      <c r="B1110" t="str">
        <f>VLOOKUP(Q1110,'Rotas x Madrugada'!A:C,3,0)</f>
        <v>Dep.</v>
      </c>
      <c r="D1110" s="19">
        <f t="shared" si="34"/>
        <v>46162</v>
      </c>
      <c r="E1110" s="19">
        <f>IF(A1110="RETIRA",Z1110,VLOOKUP(Q1110,'Rotas x Madrugada'!A:D,4,0))</f>
        <v>46146</v>
      </c>
      <c r="F1110" s="19">
        <f>IF(A1110="RETIRA",Z1110,Z1110+2)</f>
        <v>46162</v>
      </c>
      <c r="G1110" s="19" t="str">
        <f>CONCATENATE(U1110,"-",V1110)</f>
        <v>MBI03-CC</v>
      </c>
      <c r="H1110" s="19" t="str">
        <f t="shared" ca="1" si="35"/>
        <v>OK</v>
      </c>
      <c r="I1110" s="46">
        <f ca="1">Z1110-$B$1</f>
        <v>3</v>
      </c>
      <c r="J1110" s="46">
        <f>VLOOKUP(G1110,'D. Produção'!A:B,2,)</f>
        <v>1</v>
      </c>
      <c r="K1110" s="87">
        <v>335121</v>
      </c>
      <c r="L1110" s="88" t="s">
        <v>92</v>
      </c>
      <c r="M1110" s="87">
        <v>5</v>
      </c>
      <c r="N1110" s="87">
        <v>5451094</v>
      </c>
      <c r="O1110" s="88" t="s">
        <v>35</v>
      </c>
      <c r="P1110" s="88" t="s">
        <v>370</v>
      </c>
      <c r="Q1110" s="88" t="s">
        <v>144</v>
      </c>
      <c r="R1110" s="89">
        <v>0.26679999999999998</v>
      </c>
      <c r="S1110" s="89">
        <v>2.0007999999999999</v>
      </c>
      <c r="T1110" s="87">
        <v>1</v>
      </c>
      <c r="U1110" s="88" t="s">
        <v>249</v>
      </c>
      <c r="V1110" s="88" t="s">
        <v>236</v>
      </c>
      <c r="W1110" s="90">
        <v>721</v>
      </c>
      <c r="X1110" s="90">
        <v>370</v>
      </c>
      <c r="Y1110" s="91">
        <v>46150.707683333334</v>
      </c>
      <c r="Z1110" s="92">
        <v>46160</v>
      </c>
      <c r="AA1110" s="93"/>
      <c r="AB1110" s="93"/>
      <c r="AC1110" s="94" t="s">
        <v>40</v>
      </c>
      <c r="AD1110" s="94" t="s">
        <v>40</v>
      </c>
      <c r="AE1110" s="94" t="s">
        <v>40</v>
      </c>
      <c r="AF1110" s="94" t="s">
        <v>40</v>
      </c>
      <c r="AG1110" s="94" t="s">
        <v>40</v>
      </c>
      <c r="AH1110" s="94" t="s">
        <v>40</v>
      </c>
      <c r="AI1110" s="94" t="s">
        <v>40</v>
      </c>
      <c r="AJ1110" s="94" t="s">
        <v>40</v>
      </c>
      <c r="AK1110" s="94" t="s">
        <v>40</v>
      </c>
      <c r="AL1110" s="94" t="s">
        <v>40</v>
      </c>
      <c r="AM1110" s="94" t="s">
        <v>40</v>
      </c>
      <c r="AN1110" s="94" t="s">
        <v>40</v>
      </c>
      <c r="AO1110" s="94" t="s">
        <v>40</v>
      </c>
      <c r="AP1110" s="94" t="s">
        <v>40</v>
      </c>
      <c r="AQ1110" s="94" t="s">
        <v>40</v>
      </c>
      <c r="AR1110" s="93"/>
    </row>
    <row r="1111" spans="1:44">
      <c r="A1111" t="str">
        <f>VLOOKUP(Q1111,'Rotas x Madrugada'!A:C,2,0)</f>
        <v>B</v>
      </c>
      <c r="B1111" t="str">
        <f>VLOOKUP(Q1111,'Rotas x Madrugada'!A:C,3,0)</f>
        <v>Dep.</v>
      </c>
      <c r="D1111" s="19">
        <f t="shared" si="34"/>
        <v>46162</v>
      </c>
      <c r="E1111" s="19">
        <f>IF(A1111="RETIRA",Z1111,VLOOKUP(Q1111,'Rotas x Madrugada'!A:D,4,0))</f>
        <v>46146</v>
      </c>
      <c r="F1111" s="19">
        <f>IF(A1111="RETIRA",Z1111,Z1111+2)</f>
        <v>46162</v>
      </c>
      <c r="G1111" s="19" t="str">
        <f>CONCATENATE(U1111,"-",V1111)</f>
        <v>MBI03-CC</v>
      </c>
      <c r="H1111" s="19" t="str">
        <f t="shared" ca="1" si="35"/>
        <v>OK</v>
      </c>
      <c r="I1111" s="46">
        <f ca="1">Z1111-$B$1</f>
        <v>3</v>
      </c>
      <c r="J1111" s="46">
        <f>VLOOKUP(G1111,'D. Produção'!A:B,2,)</f>
        <v>1</v>
      </c>
      <c r="K1111" s="95">
        <v>335121</v>
      </c>
      <c r="L1111" s="96" t="s">
        <v>97</v>
      </c>
      <c r="M1111" s="95">
        <v>6</v>
      </c>
      <c r="N1111" s="95">
        <v>5451095</v>
      </c>
      <c r="O1111" s="96" t="s">
        <v>35</v>
      </c>
      <c r="P1111" s="96" t="s">
        <v>370</v>
      </c>
      <c r="Q1111" s="96" t="s">
        <v>144</v>
      </c>
      <c r="R1111" s="97">
        <v>0.26779999999999998</v>
      </c>
      <c r="S1111" s="97">
        <v>2.0087999999999999</v>
      </c>
      <c r="T1111" s="95">
        <v>1</v>
      </c>
      <c r="U1111" s="96" t="s">
        <v>249</v>
      </c>
      <c r="V1111" s="96" t="s">
        <v>236</v>
      </c>
      <c r="W1111" s="98">
        <v>720</v>
      </c>
      <c r="X1111" s="98">
        <v>372</v>
      </c>
      <c r="Y1111" s="99">
        <v>46150.707683333334</v>
      </c>
      <c r="Z1111" s="100">
        <v>46160</v>
      </c>
      <c r="AA1111" s="101"/>
      <c r="AB1111" s="101"/>
      <c r="AC1111" s="102" t="s">
        <v>40</v>
      </c>
      <c r="AD1111" s="102" t="s">
        <v>40</v>
      </c>
      <c r="AE1111" s="102" t="s">
        <v>40</v>
      </c>
      <c r="AF1111" s="102" t="s">
        <v>40</v>
      </c>
      <c r="AG1111" s="102" t="s">
        <v>40</v>
      </c>
      <c r="AH1111" s="102" t="s">
        <v>40</v>
      </c>
      <c r="AI1111" s="102" t="s">
        <v>40</v>
      </c>
      <c r="AJ1111" s="102" t="s">
        <v>40</v>
      </c>
      <c r="AK1111" s="102" t="s">
        <v>40</v>
      </c>
      <c r="AL1111" s="102" t="s">
        <v>40</v>
      </c>
      <c r="AM1111" s="102" t="s">
        <v>40</v>
      </c>
      <c r="AN1111" s="102" t="s">
        <v>40</v>
      </c>
      <c r="AO1111" s="102" t="s">
        <v>40</v>
      </c>
      <c r="AP1111" s="102" t="s">
        <v>40</v>
      </c>
      <c r="AQ1111" s="102" t="s">
        <v>40</v>
      </c>
      <c r="AR1111" s="101"/>
    </row>
    <row r="1112" spans="1:44">
      <c r="A1112" t="str">
        <f>VLOOKUP(Q1112,'Rotas x Madrugada'!A:C,2,0)</f>
        <v>B</v>
      </c>
      <c r="B1112" t="str">
        <f>VLOOKUP(Q1112,'Rotas x Madrugada'!A:C,3,0)</f>
        <v>Dep.</v>
      </c>
      <c r="D1112" s="19">
        <f t="shared" si="34"/>
        <v>46162</v>
      </c>
      <c r="E1112" s="19">
        <f>IF(A1112="RETIRA",Z1112,VLOOKUP(Q1112,'Rotas x Madrugada'!A:D,4,0))</f>
        <v>46146</v>
      </c>
      <c r="F1112" s="19">
        <f>IF(A1112="RETIRA",Z1112,Z1112+2)</f>
        <v>46162</v>
      </c>
      <c r="G1112" s="19" t="str">
        <f>CONCATENATE(U1112,"-",V1112)</f>
        <v>MBI03-CC</v>
      </c>
      <c r="H1112" s="19" t="str">
        <f t="shared" ca="1" si="35"/>
        <v>OK</v>
      </c>
      <c r="I1112" s="46">
        <f ca="1">Z1112-$B$1</f>
        <v>3</v>
      </c>
      <c r="J1112" s="46">
        <f>VLOOKUP(G1112,'D. Produção'!A:B,2,)</f>
        <v>1</v>
      </c>
      <c r="K1112" s="87">
        <v>335121</v>
      </c>
      <c r="L1112" s="88" t="s">
        <v>98</v>
      </c>
      <c r="M1112" s="87">
        <v>7</v>
      </c>
      <c r="N1112" s="87">
        <v>5451096</v>
      </c>
      <c r="O1112" s="88" t="s">
        <v>35</v>
      </c>
      <c r="P1112" s="88" t="s">
        <v>370</v>
      </c>
      <c r="Q1112" s="88" t="s">
        <v>144</v>
      </c>
      <c r="R1112" s="89">
        <v>0.3231</v>
      </c>
      <c r="S1112" s="89">
        <v>2.4236</v>
      </c>
      <c r="T1112" s="87">
        <v>1</v>
      </c>
      <c r="U1112" s="88" t="s">
        <v>249</v>
      </c>
      <c r="V1112" s="88" t="s">
        <v>236</v>
      </c>
      <c r="W1112" s="90">
        <v>871</v>
      </c>
      <c r="X1112" s="90">
        <v>371</v>
      </c>
      <c r="Y1112" s="91">
        <v>46150.707683333334</v>
      </c>
      <c r="Z1112" s="92">
        <v>46160</v>
      </c>
      <c r="AA1112" s="93"/>
      <c r="AB1112" s="93"/>
      <c r="AC1112" s="94" t="s">
        <v>40</v>
      </c>
      <c r="AD1112" s="94" t="s">
        <v>40</v>
      </c>
      <c r="AE1112" s="94" t="s">
        <v>40</v>
      </c>
      <c r="AF1112" s="94" t="s">
        <v>40</v>
      </c>
      <c r="AG1112" s="94" t="s">
        <v>40</v>
      </c>
      <c r="AH1112" s="94" t="s">
        <v>40</v>
      </c>
      <c r="AI1112" s="94" t="s">
        <v>40</v>
      </c>
      <c r="AJ1112" s="94" t="s">
        <v>40</v>
      </c>
      <c r="AK1112" s="94" t="s">
        <v>40</v>
      </c>
      <c r="AL1112" s="94" t="s">
        <v>40</v>
      </c>
      <c r="AM1112" s="94" t="s">
        <v>40</v>
      </c>
      <c r="AN1112" s="94" t="s">
        <v>40</v>
      </c>
      <c r="AO1112" s="94" t="s">
        <v>40</v>
      </c>
      <c r="AP1112" s="94" t="s">
        <v>40</v>
      </c>
      <c r="AQ1112" s="94" t="s">
        <v>40</v>
      </c>
      <c r="AR1112" s="93"/>
    </row>
    <row r="1113" spans="1:44">
      <c r="A1113" t="str">
        <f>VLOOKUP(Q1113,'Rotas x Madrugada'!A:C,2,0)</f>
        <v>B</v>
      </c>
      <c r="B1113" t="str">
        <f>VLOOKUP(Q1113,'Rotas x Madrugada'!A:C,3,0)</f>
        <v>Dep.</v>
      </c>
      <c r="D1113" s="19">
        <f t="shared" si="34"/>
        <v>46162</v>
      </c>
      <c r="E1113" s="19">
        <f>IF(A1113="RETIRA",Z1113,VLOOKUP(Q1113,'Rotas x Madrugada'!A:D,4,0))</f>
        <v>46146</v>
      </c>
      <c r="F1113" s="19">
        <f>IF(A1113="RETIRA",Z1113,Z1113+2)</f>
        <v>46162</v>
      </c>
      <c r="G1113" s="19" t="str">
        <f>CONCATENATE(U1113,"-",V1113)</f>
        <v>MBI03-CC</v>
      </c>
      <c r="H1113" s="19" t="str">
        <f t="shared" ca="1" si="35"/>
        <v>OK</v>
      </c>
      <c r="I1113" s="46">
        <f ca="1">Z1113-$B$1</f>
        <v>3</v>
      </c>
      <c r="J1113" s="46">
        <f>VLOOKUP(G1113,'D. Produção'!A:B,2,)</f>
        <v>1</v>
      </c>
      <c r="K1113" s="95">
        <v>335121</v>
      </c>
      <c r="L1113" s="96" t="s">
        <v>99</v>
      </c>
      <c r="M1113" s="95">
        <v>8</v>
      </c>
      <c r="N1113" s="95">
        <v>5451097</v>
      </c>
      <c r="O1113" s="96" t="s">
        <v>35</v>
      </c>
      <c r="P1113" s="96" t="s">
        <v>370</v>
      </c>
      <c r="Q1113" s="96" t="s">
        <v>144</v>
      </c>
      <c r="R1113" s="97">
        <v>0.1229</v>
      </c>
      <c r="S1113" s="97">
        <v>0.92179999999999995</v>
      </c>
      <c r="T1113" s="95">
        <v>1</v>
      </c>
      <c r="U1113" s="96" t="s">
        <v>249</v>
      </c>
      <c r="V1113" s="96" t="s">
        <v>236</v>
      </c>
      <c r="W1113" s="98">
        <v>326</v>
      </c>
      <c r="X1113" s="98">
        <v>377</v>
      </c>
      <c r="Y1113" s="99">
        <v>46150.707683333334</v>
      </c>
      <c r="Z1113" s="100">
        <v>46160</v>
      </c>
      <c r="AA1113" s="101"/>
      <c r="AB1113" s="101"/>
      <c r="AC1113" s="102" t="s">
        <v>40</v>
      </c>
      <c r="AD1113" s="102" t="s">
        <v>40</v>
      </c>
      <c r="AE1113" s="102" t="s">
        <v>40</v>
      </c>
      <c r="AF1113" s="102" t="s">
        <v>40</v>
      </c>
      <c r="AG1113" s="102" t="s">
        <v>40</v>
      </c>
      <c r="AH1113" s="102" t="s">
        <v>40</v>
      </c>
      <c r="AI1113" s="102" t="s">
        <v>40</v>
      </c>
      <c r="AJ1113" s="102" t="s">
        <v>40</v>
      </c>
      <c r="AK1113" s="102" t="s">
        <v>40</v>
      </c>
      <c r="AL1113" s="102" t="s">
        <v>40</v>
      </c>
      <c r="AM1113" s="102" t="s">
        <v>40</v>
      </c>
      <c r="AN1113" s="102" t="s">
        <v>40</v>
      </c>
      <c r="AO1113" s="102" t="s">
        <v>40</v>
      </c>
      <c r="AP1113" s="102" t="s">
        <v>40</v>
      </c>
      <c r="AQ1113" s="102" t="s">
        <v>40</v>
      </c>
      <c r="AR1113" s="101"/>
    </row>
    <row r="1114" spans="1:44">
      <c r="A1114" t="str">
        <f>VLOOKUP(Q1114,'Rotas x Madrugada'!A:C,2,0)</f>
        <v>B</v>
      </c>
      <c r="B1114" t="str">
        <f>VLOOKUP(Q1114,'Rotas x Madrugada'!A:C,3,0)</f>
        <v>Dep.</v>
      </c>
      <c r="D1114" s="19">
        <f t="shared" si="34"/>
        <v>46162</v>
      </c>
      <c r="E1114" s="19">
        <f>IF(A1114="RETIRA",Z1114,VLOOKUP(Q1114,'Rotas x Madrugada'!A:D,4,0))</f>
        <v>46146</v>
      </c>
      <c r="F1114" s="19">
        <f>IF(A1114="RETIRA",Z1114,Z1114+2)</f>
        <v>46162</v>
      </c>
      <c r="G1114" s="19" t="str">
        <f>CONCATENATE(U1114,"-",V1114)</f>
        <v>INC06-TF</v>
      </c>
      <c r="H1114" s="19" t="str">
        <f t="shared" ca="1" si="35"/>
        <v>OK</v>
      </c>
      <c r="I1114" s="46">
        <f ca="1">Z1114-$B$1</f>
        <v>3</v>
      </c>
      <c r="J1114" s="46">
        <f>VLOOKUP(G1114,'D. Produção'!A:B,2,)</f>
        <v>2</v>
      </c>
      <c r="K1114" s="87">
        <v>335121</v>
      </c>
      <c r="L1114" s="88" t="s">
        <v>100</v>
      </c>
      <c r="M1114" s="87">
        <v>9</v>
      </c>
      <c r="N1114" s="87">
        <v>5451098</v>
      </c>
      <c r="O1114" s="88" t="s">
        <v>35</v>
      </c>
      <c r="P1114" s="88" t="s">
        <v>370</v>
      </c>
      <c r="Q1114" s="88" t="s">
        <v>144</v>
      </c>
      <c r="R1114" s="89">
        <v>1.7745</v>
      </c>
      <c r="S1114" s="89">
        <v>26.6175</v>
      </c>
      <c r="T1114" s="87">
        <v>1</v>
      </c>
      <c r="U1114" s="88" t="s">
        <v>185</v>
      </c>
      <c r="V1114" s="88" t="s">
        <v>96</v>
      </c>
      <c r="W1114" s="90">
        <v>910</v>
      </c>
      <c r="X1114" s="90">
        <v>1950</v>
      </c>
      <c r="Y1114" s="91">
        <v>46150.707683333334</v>
      </c>
      <c r="Z1114" s="92">
        <v>46160</v>
      </c>
      <c r="AA1114" s="93"/>
      <c r="AB1114" s="93"/>
      <c r="AC1114" s="93"/>
      <c r="AD1114" s="93"/>
      <c r="AE1114" s="94" t="s">
        <v>40</v>
      </c>
      <c r="AF1114" s="94" t="s">
        <v>40</v>
      </c>
      <c r="AG1114" s="94" t="s">
        <v>40</v>
      </c>
      <c r="AH1114" s="94" t="s">
        <v>40</v>
      </c>
      <c r="AI1114" s="94" t="s">
        <v>40</v>
      </c>
      <c r="AJ1114" s="94" t="s">
        <v>40</v>
      </c>
      <c r="AK1114" s="94" t="s">
        <v>40</v>
      </c>
      <c r="AL1114" s="93"/>
      <c r="AM1114" s="93"/>
      <c r="AN1114" s="94" t="s">
        <v>40</v>
      </c>
      <c r="AO1114" s="94" t="s">
        <v>40</v>
      </c>
      <c r="AP1114" s="94" t="s">
        <v>40</v>
      </c>
      <c r="AQ1114" s="94" t="s">
        <v>40</v>
      </c>
      <c r="AR1114" s="93"/>
    </row>
    <row r="1115" spans="1:44">
      <c r="A1115" t="str">
        <f>VLOOKUP(Q1115,'Rotas x Madrugada'!A:C,2,0)</f>
        <v>B</v>
      </c>
      <c r="B1115" t="str">
        <f>VLOOKUP(Q1115,'Rotas x Madrugada'!A:C,3,0)</f>
        <v>Dep.</v>
      </c>
      <c r="D1115" s="19">
        <f t="shared" si="34"/>
        <v>46162</v>
      </c>
      <c r="E1115" s="19">
        <f>IF(A1115="RETIRA",Z1115,VLOOKUP(Q1115,'Rotas x Madrugada'!A:D,4,0))</f>
        <v>46146</v>
      </c>
      <c r="F1115" s="19">
        <f>IF(A1115="RETIRA",Z1115,Z1115+2)</f>
        <v>46162</v>
      </c>
      <c r="G1115" s="19" t="str">
        <f>CONCATENATE(U1115,"-",V1115)</f>
        <v>INC06-TF</v>
      </c>
      <c r="H1115" s="19" t="str">
        <f t="shared" ca="1" si="35"/>
        <v>OK</v>
      </c>
      <c r="I1115" s="46">
        <f ca="1">Z1115-$B$1</f>
        <v>3</v>
      </c>
      <c r="J1115" s="46">
        <f>VLOOKUP(G1115,'D. Produção'!A:B,2,)</f>
        <v>2</v>
      </c>
      <c r="K1115" s="95">
        <v>335121</v>
      </c>
      <c r="L1115" s="96" t="s">
        <v>101</v>
      </c>
      <c r="M1115" s="95">
        <v>10</v>
      </c>
      <c r="N1115" s="95">
        <v>5451099</v>
      </c>
      <c r="O1115" s="96" t="s">
        <v>35</v>
      </c>
      <c r="P1115" s="96" t="s">
        <v>370</v>
      </c>
      <c r="Q1115" s="96" t="s">
        <v>144</v>
      </c>
      <c r="R1115" s="97">
        <v>1.7745</v>
      </c>
      <c r="S1115" s="97">
        <v>26.6175</v>
      </c>
      <c r="T1115" s="95">
        <v>1</v>
      </c>
      <c r="U1115" s="96" t="s">
        <v>185</v>
      </c>
      <c r="V1115" s="96" t="s">
        <v>96</v>
      </c>
      <c r="W1115" s="98">
        <v>910</v>
      </c>
      <c r="X1115" s="98">
        <v>1950</v>
      </c>
      <c r="Y1115" s="99">
        <v>46150.707683333334</v>
      </c>
      <c r="Z1115" s="100">
        <v>46160</v>
      </c>
      <c r="AA1115" s="101"/>
      <c r="AB1115" s="101"/>
      <c r="AC1115" s="101"/>
      <c r="AD1115" s="101"/>
      <c r="AE1115" s="102" t="s">
        <v>40</v>
      </c>
      <c r="AF1115" s="102" t="s">
        <v>40</v>
      </c>
      <c r="AG1115" s="102" t="s">
        <v>40</v>
      </c>
      <c r="AH1115" s="102" t="s">
        <v>40</v>
      </c>
      <c r="AI1115" s="102" t="s">
        <v>40</v>
      </c>
      <c r="AJ1115" s="102" t="s">
        <v>40</v>
      </c>
      <c r="AK1115" s="102" t="s">
        <v>40</v>
      </c>
      <c r="AL1115" s="101"/>
      <c r="AM1115" s="101"/>
      <c r="AN1115" s="102" t="s">
        <v>40</v>
      </c>
      <c r="AO1115" s="102" t="s">
        <v>40</v>
      </c>
      <c r="AP1115" s="102" t="s">
        <v>40</v>
      </c>
      <c r="AQ1115" s="102" t="s">
        <v>40</v>
      </c>
      <c r="AR1115" s="101"/>
    </row>
    <row r="1116" spans="1:44">
      <c r="A1116" t="str">
        <f>VLOOKUP(Q1116,'Rotas x Madrugada'!A:C,2,0)</f>
        <v>B</v>
      </c>
      <c r="B1116" t="str">
        <f>VLOOKUP(Q1116,'Rotas x Madrugada'!A:C,3,0)</f>
        <v>Dep.</v>
      </c>
      <c r="D1116" s="19">
        <f t="shared" si="34"/>
        <v>46162</v>
      </c>
      <c r="E1116" s="19">
        <f>IF(A1116="RETIRA",Z1116,VLOOKUP(Q1116,'Rotas x Madrugada'!A:D,4,0))</f>
        <v>46146</v>
      </c>
      <c r="F1116" s="19">
        <f>IF(A1116="RETIRA",Z1116,Z1116+2)</f>
        <v>46162</v>
      </c>
      <c r="G1116" s="19" t="str">
        <f>CONCATENATE(U1116,"-",V1116)</f>
        <v>INC06-TF</v>
      </c>
      <c r="H1116" s="19" t="str">
        <f t="shared" ca="1" si="35"/>
        <v>OK</v>
      </c>
      <c r="I1116" s="46">
        <f ca="1">Z1116-$B$1</f>
        <v>3</v>
      </c>
      <c r="J1116" s="46">
        <f>VLOOKUP(G1116,'D. Produção'!A:B,2,)</f>
        <v>2</v>
      </c>
      <c r="K1116" s="87">
        <v>335121</v>
      </c>
      <c r="L1116" s="88" t="s">
        <v>102</v>
      </c>
      <c r="M1116" s="87">
        <v>11</v>
      </c>
      <c r="N1116" s="87">
        <v>5451100</v>
      </c>
      <c r="O1116" s="88" t="s">
        <v>35</v>
      </c>
      <c r="P1116" s="88" t="s">
        <v>370</v>
      </c>
      <c r="Q1116" s="88" t="s">
        <v>144</v>
      </c>
      <c r="R1116" s="89">
        <v>1.7745</v>
      </c>
      <c r="S1116" s="89">
        <v>26.6175</v>
      </c>
      <c r="T1116" s="87">
        <v>1</v>
      </c>
      <c r="U1116" s="88" t="s">
        <v>185</v>
      </c>
      <c r="V1116" s="88" t="s">
        <v>96</v>
      </c>
      <c r="W1116" s="90">
        <v>910</v>
      </c>
      <c r="X1116" s="90">
        <v>1950</v>
      </c>
      <c r="Y1116" s="91">
        <v>46150.707683333334</v>
      </c>
      <c r="Z1116" s="92">
        <v>46160</v>
      </c>
      <c r="AA1116" s="93"/>
      <c r="AB1116" s="93"/>
      <c r="AC1116" s="93"/>
      <c r="AD1116" s="93"/>
      <c r="AE1116" s="94" t="s">
        <v>40</v>
      </c>
      <c r="AF1116" s="94" t="s">
        <v>40</v>
      </c>
      <c r="AG1116" s="94" t="s">
        <v>40</v>
      </c>
      <c r="AH1116" s="94" t="s">
        <v>40</v>
      </c>
      <c r="AI1116" s="94" t="s">
        <v>40</v>
      </c>
      <c r="AJ1116" s="94" t="s">
        <v>40</v>
      </c>
      <c r="AK1116" s="94" t="s">
        <v>40</v>
      </c>
      <c r="AL1116" s="93"/>
      <c r="AM1116" s="93"/>
      <c r="AN1116" s="94" t="s">
        <v>40</v>
      </c>
      <c r="AO1116" s="94" t="s">
        <v>40</v>
      </c>
      <c r="AP1116" s="94" t="s">
        <v>40</v>
      </c>
      <c r="AQ1116" s="94" t="s">
        <v>40</v>
      </c>
      <c r="AR1116" s="93"/>
    </row>
    <row r="1117" spans="1:44">
      <c r="A1117" t="str">
        <f>VLOOKUP(Q1117,'Rotas x Madrugada'!A:C,2,0)</f>
        <v>B</v>
      </c>
      <c r="B1117" t="str">
        <f>VLOOKUP(Q1117,'Rotas x Madrugada'!A:C,3,0)</f>
        <v>Dep.</v>
      </c>
      <c r="D1117" s="19">
        <f t="shared" si="34"/>
        <v>46162</v>
      </c>
      <c r="E1117" s="19">
        <f>IF(A1117="RETIRA",Z1117,VLOOKUP(Q1117,'Rotas x Madrugada'!A:D,4,0))</f>
        <v>46146</v>
      </c>
      <c r="F1117" s="19">
        <f>IF(A1117="RETIRA",Z1117,Z1117+2)</f>
        <v>46162</v>
      </c>
      <c r="G1117" s="19" t="str">
        <f>CONCATENATE(U1117,"-",V1117)</f>
        <v>INC06-TF</v>
      </c>
      <c r="H1117" s="19" t="str">
        <f t="shared" ca="1" si="35"/>
        <v>OK</v>
      </c>
      <c r="I1117" s="46">
        <f ca="1">Z1117-$B$1</f>
        <v>3</v>
      </c>
      <c r="J1117" s="46">
        <f>VLOOKUP(G1117,'D. Produção'!A:B,2,)</f>
        <v>2</v>
      </c>
      <c r="K1117" s="95">
        <v>335121</v>
      </c>
      <c r="L1117" s="96" t="s">
        <v>103</v>
      </c>
      <c r="M1117" s="95">
        <v>12</v>
      </c>
      <c r="N1117" s="95">
        <v>5451101</v>
      </c>
      <c r="O1117" s="96" t="s">
        <v>35</v>
      </c>
      <c r="P1117" s="96" t="s">
        <v>370</v>
      </c>
      <c r="Q1117" s="96" t="s">
        <v>144</v>
      </c>
      <c r="R1117" s="97">
        <v>1.7745</v>
      </c>
      <c r="S1117" s="97">
        <v>26.6175</v>
      </c>
      <c r="T1117" s="95">
        <v>1</v>
      </c>
      <c r="U1117" s="96" t="s">
        <v>185</v>
      </c>
      <c r="V1117" s="96" t="s">
        <v>96</v>
      </c>
      <c r="W1117" s="98">
        <v>910</v>
      </c>
      <c r="X1117" s="98">
        <v>1950</v>
      </c>
      <c r="Y1117" s="99">
        <v>46150.707683333334</v>
      </c>
      <c r="Z1117" s="100">
        <v>46160</v>
      </c>
      <c r="AA1117" s="101"/>
      <c r="AB1117" s="101"/>
      <c r="AC1117" s="101"/>
      <c r="AD1117" s="101"/>
      <c r="AE1117" s="102" t="s">
        <v>40</v>
      </c>
      <c r="AF1117" s="102" t="s">
        <v>40</v>
      </c>
      <c r="AG1117" s="102" t="s">
        <v>40</v>
      </c>
      <c r="AH1117" s="102" t="s">
        <v>40</v>
      </c>
      <c r="AI1117" s="102" t="s">
        <v>40</v>
      </c>
      <c r="AJ1117" s="102" t="s">
        <v>40</v>
      </c>
      <c r="AK1117" s="102" t="s">
        <v>40</v>
      </c>
      <c r="AL1117" s="101"/>
      <c r="AM1117" s="101"/>
      <c r="AN1117" s="102" t="s">
        <v>40</v>
      </c>
      <c r="AO1117" s="102" t="s">
        <v>40</v>
      </c>
      <c r="AP1117" s="102" t="s">
        <v>40</v>
      </c>
      <c r="AQ1117" s="102" t="s">
        <v>40</v>
      </c>
      <c r="AR1117" s="101"/>
    </row>
    <row r="1118" spans="1:44">
      <c r="A1118" t="str">
        <f>VLOOKUP(Q1118,'Rotas x Madrugada'!A:C,2,0)</f>
        <v>B</v>
      </c>
      <c r="B1118" t="str">
        <f>VLOOKUP(Q1118,'Rotas x Madrugada'!A:C,3,0)</f>
        <v>Dep.</v>
      </c>
      <c r="D1118" s="19">
        <f t="shared" si="34"/>
        <v>46162</v>
      </c>
      <c r="E1118" s="19">
        <f>IF(A1118="RETIRA",Z1118,VLOOKUP(Q1118,'Rotas x Madrugada'!A:D,4,0))</f>
        <v>46146</v>
      </c>
      <c r="F1118" s="19">
        <f>IF(A1118="RETIRA",Z1118,Z1118+2)</f>
        <v>46162</v>
      </c>
      <c r="G1118" s="19" t="str">
        <f>CONCATENATE(U1118,"-",V1118)</f>
        <v>INC06-TF</v>
      </c>
      <c r="H1118" s="19" t="str">
        <f t="shared" ca="1" si="35"/>
        <v>OK</v>
      </c>
      <c r="I1118" s="46">
        <f ca="1">Z1118-$B$1</f>
        <v>3</v>
      </c>
      <c r="J1118" s="46">
        <f>VLOOKUP(G1118,'D. Produção'!A:B,2,)</f>
        <v>2</v>
      </c>
      <c r="K1118" s="87">
        <v>335121</v>
      </c>
      <c r="L1118" s="88" t="s">
        <v>104</v>
      </c>
      <c r="M1118" s="87">
        <v>13</v>
      </c>
      <c r="N1118" s="87">
        <v>5451102</v>
      </c>
      <c r="O1118" s="88" t="s">
        <v>35</v>
      </c>
      <c r="P1118" s="88" t="s">
        <v>370</v>
      </c>
      <c r="Q1118" s="88" t="s">
        <v>144</v>
      </c>
      <c r="R1118" s="89">
        <v>1.7745</v>
      </c>
      <c r="S1118" s="89">
        <v>26.6175</v>
      </c>
      <c r="T1118" s="87">
        <v>1</v>
      </c>
      <c r="U1118" s="88" t="s">
        <v>185</v>
      </c>
      <c r="V1118" s="88" t="s">
        <v>96</v>
      </c>
      <c r="W1118" s="90">
        <v>910</v>
      </c>
      <c r="X1118" s="90">
        <v>1950</v>
      </c>
      <c r="Y1118" s="91">
        <v>46150.707683333334</v>
      </c>
      <c r="Z1118" s="92">
        <v>46160</v>
      </c>
      <c r="AA1118" s="93"/>
      <c r="AB1118" s="93"/>
      <c r="AC1118" s="93"/>
      <c r="AD1118" s="93"/>
      <c r="AE1118" s="94" t="s">
        <v>40</v>
      </c>
      <c r="AF1118" s="94" t="s">
        <v>40</v>
      </c>
      <c r="AG1118" s="94" t="s">
        <v>40</v>
      </c>
      <c r="AH1118" s="94" t="s">
        <v>40</v>
      </c>
      <c r="AI1118" s="94" t="s">
        <v>40</v>
      </c>
      <c r="AJ1118" s="94" t="s">
        <v>40</v>
      </c>
      <c r="AK1118" s="94" t="s">
        <v>40</v>
      </c>
      <c r="AL1118" s="93"/>
      <c r="AM1118" s="93"/>
      <c r="AN1118" s="94" t="s">
        <v>40</v>
      </c>
      <c r="AO1118" s="94" t="s">
        <v>40</v>
      </c>
      <c r="AP1118" s="94" t="s">
        <v>40</v>
      </c>
      <c r="AQ1118" s="94" t="s">
        <v>40</v>
      </c>
      <c r="AR1118" s="93"/>
    </row>
    <row r="1119" spans="1:44">
      <c r="A1119" t="str">
        <f>VLOOKUP(Q1119,'Rotas x Madrugada'!A:C,2,0)</f>
        <v>B</v>
      </c>
      <c r="B1119" t="str">
        <f>VLOOKUP(Q1119,'Rotas x Madrugada'!A:C,3,0)</f>
        <v>Dep.</v>
      </c>
      <c r="D1119" s="19">
        <f t="shared" si="34"/>
        <v>46162</v>
      </c>
      <c r="E1119" s="19">
        <f>IF(A1119="RETIRA",Z1119,VLOOKUP(Q1119,'Rotas x Madrugada'!A:D,4,0))</f>
        <v>46146</v>
      </c>
      <c r="F1119" s="19">
        <f>IF(A1119="RETIRA",Z1119,Z1119+2)</f>
        <v>46162</v>
      </c>
      <c r="G1119" s="19" t="str">
        <f>CONCATENATE(U1119,"-",V1119)</f>
        <v>INC06-TF</v>
      </c>
      <c r="H1119" s="19" t="str">
        <f t="shared" ca="1" si="35"/>
        <v>OK</v>
      </c>
      <c r="I1119" s="46">
        <f ca="1">Z1119-$B$1</f>
        <v>3</v>
      </c>
      <c r="J1119" s="46">
        <f>VLOOKUP(G1119,'D. Produção'!A:B,2,)</f>
        <v>2</v>
      </c>
      <c r="K1119" s="95">
        <v>335121</v>
      </c>
      <c r="L1119" s="96" t="s">
        <v>105</v>
      </c>
      <c r="M1119" s="95">
        <v>14</v>
      </c>
      <c r="N1119" s="95">
        <v>5451103</v>
      </c>
      <c r="O1119" s="96" t="s">
        <v>35</v>
      </c>
      <c r="P1119" s="96" t="s">
        <v>370</v>
      </c>
      <c r="Q1119" s="96" t="s">
        <v>144</v>
      </c>
      <c r="R1119" s="97">
        <v>1.7745</v>
      </c>
      <c r="S1119" s="97">
        <v>26.6175</v>
      </c>
      <c r="T1119" s="95">
        <v>1</v>
      </c>
      <c r="U1119" s="96" t="s">
        <v>185</v>
      </c>
      <c r="V1119" s="96" t="s">
        <v>96</v>
      </c>
      <c r="W1119" s="98">
        <v>910</v>
      </c>
      <c r="X1119" s="98">
        <v>1950</v>
      </c>
      <c r="Y1119" s="99">
        <v>46150.707683333334</v>
      </c>
      <c r="Z1119" s="100">
        <v>46160</v>
      </c>
      <c r="AA1119" s="101"/>
      <c r="AB1119" s="101"/>
      <c r="AC1119" s="101"/>
      <c r="AD1119" s="101"/>
      <c r="AE1119" s="102" t="s">
        <v>40</v>
      </c>
      <c r="AF1119" s="102" t="s">
        <v>40</v>
      </c>
      <c r="AG1119" s="102" t="s">
        <v>40</v>
      </c>
      <c r="AH1119" s="102" t="s">
        <v>40</v>
      </c>
      <c r="AI1119" s="102" t="s">
        <v>40</v>
      </c>
      <c r="AJ1119" s="102" t="s">
        <v>40</v>
      </c>
      <c r="AK1119" s="102" t="s">
        <v>40</v>
      </c>
      <c r="AL1119" s="101"/>
      <c r="AM1119" s="101"/>
      <c r="AN1119" s="102" t="s">
        <v>40</v>
      </c>
      <c r="AO1119" s="102" t="s">
        <v>40</v>
      </c>
      <c r="AP1119" s="102" t="s">
        <v>40</v>
      </c>
      <c r="AQ1119" s="102" t="s">
        <v>40</v>
      </c>
      <c r="AR1119" s="101"/>
    </row>
    <row r="1120" spans="1:44">
      <c r="A1120" t="str">
        <f>VLOOKUP(Q1120,'Rotas x Madrugada'!A:C,2,0)</f>
        <v>B</v>
      </c>
      <c r="B1120" t="str">
        <f>VLOOKUP(Q1120,'Rotas x Madrugada'!A:C,3,0)</f>
        <v>Dep.</v>
      </c>
      <c r="D1120" s="19">
        <f t="shared" si="34"/>
        <v>46162</v>
      </c>
      <c r="E1120" s="19">
        <f>IF(A1120="RETIRA",Z1120,VLOOKUP(Q1120,'Rotas x Madrugada'!A:D,4,0))</f>
        <v>46146</v>
      </c>
      <c r="F1120" s="19">
        <f>IF(A1120="RETIRA",Z1120,Z1120+2)</f>
        <v>46162</v>
      </c>
      <c r="G1120" s="19" t="str">
        <f>CONCATENATE(U1120,"-",V1120)</f>
        <v>INC06-TF</v>
      </c>
      <c r="H1120" s="19" t="str">
        <f t="shared" ca="1" si="35"/>
        <v>OK</v>
      </c>
      <c r="I1120" s="46">
        <f ca="1">Z1120-$B$1</f>
        <v>3</v>
      </c>
      <c r="J1120" s="46">
        <f>VLOOKUP(G1120,'D. Produção'!A:B,2,)</f>
        <v>2</v>
      </c>
      <c r="K1120" s="87">
        <v>335121</v>
      </c>
      <c r="L1120" s="88" t="s">
        <v>106</v>
      </c>
      <c r="M1120" s="87">
        <v>15</v>
      </c>
      <c r="N1120" s="87">
        <v>5451104</v>
      </c>
      <c r="O1120" s="88" t="s">
        <v>35</v>
      </c>
      <c r="P1120" s="88" t="s">
        <v>370</v>
      </c>
      <c r="Q1120" s="88" t="s">
        <v>144</v>
      </c>
      <c r="R1120" s="89">
        <v>1.6779999999999999</v>
      </c>
      <c r="S1120" s="89">
        <v>25.170200000000001</v>
      </c>
      <c r="T1120" s="87">
        <v>1</v>
      </c>
      <c r="U1120" s="88" t="s">
        <v>185</v>
      </c>
      <c r="V1120" s="88" t="s">
        <v>96</v>
      </c>
      <c r="W1120" s="90">
        <v>879</v>
      </c>
      <c r="X1120" s="90">
        <v>1909</v>
      </c>
      <c r="Y1120" s="91">
        <v>46150.707683333334</v>
      </c>
      <c r="Z1120" s="92">
        <v>46160</v>
      </c>
      <c r="AA1120" s="93"/>
      <c r="AB1120" s="93"/>
      <c r="AC1120" s="93"/>
      <c r="AD1120" s="93"/>
      <c r="AE1120" s="94" t="s">
        <v>40</v>
      </c>
      <c r="AF1120" s="94" t="s">
        <v>40</v>
      </c>
      <c r="AG1120" s="94" t="s">
        <v>40</v>
      </c>
      <c r="AH1120" s="94" t="s">
        <v>40</v>
      </c>
      <c r="AI1120" s="94" t="s">
        <v>40</v>
      </c>
      <c r="AJ1120" s="94" t="s">
        <v>40</v>
      </c>
      <c r="AK1120" s="94" t="s">
        <v>40</v>
      </c>
      <c r="AL1120" s="93"/>
      <c r="AM1120" s="93"/>
      <c r="AN1120" s="94" t="s">
        <v>40</v>
      </c>
      <c r="AO1120" s="94" t="s">
        <v>40</v>
      </c>
      <c r="AP1120" s="94" t="s">
        <v>40</v>
      </c>
      <c r="AQ1120" s="94" t="s">
        <v>40</v>
      </c>
      <c r="AR1120" s="93"/>
    </row>
    <row r="1121" spans="1:44">
      <c r="A1121" t="str">
        <f>VLOOKUP(Q1121,'Rotas x Madrugada'!A:C,2,0)</f>
        <v>B</v>
      </c>
      <c r="B1121" t="str">
        <f>VLOOKUP(Q1121,'Rotas x Madrugada'!A:C,3,0)</f>
        <v>Dep.</v>
      </c>
      <c r="D1121" s="19">
        <f t="shared" si="34"/>
        <v>46162</v>
      </c>
      <c r="E1121" s="19">
        <f>IF(A1121="RETIRA",Z1121,VLOOKUP(Q1121,'Rotas x Madrugada'!A:D,4,0))</f>
        <v>46146</v>
      </c>
      <c r="F1121" s="19">
        <f>IF(A1121="RETIRA",Z1121,Z1121+2)</f>
        <v>46162</v>
      </c>
      <c r="G1121" s="19" t="str">
        <f>CONCATENATE(U1121,"-",V1121)</f>
        <v>INC06-TF</v>
      </c>
      <c r="H1121" s="19" t="str">
        <f t="shared" ca="1" si="35"/>
        <v>OK</v>
      </c>
      <c r="I1121" s="46">
        <f ca="1">Z1121-$B$1</f>
        <v>3</v>
      </c>
      <c r="J1121" s="46">
        <f>VLOOKUP(G1121,'D. Produção'!A:B,2,)</f>
        <v>2</v>
      </c>
      <c r="K1121" s="95">
        <v>335121</v>
      </c>
      <c r="L1121" s="96" t="s">
        <v>107</v>
      </c>
      <c r="M1121" s="95">
        <v>16</v>
      </c>
      <c r="N1121" s="95">
        <v>5451105</v>
      </c>
      <c r="O1121" s="96" t="s">
        <v>35</v>
      </c>
      <c r="P1121" s="96" t="s">
        <v>370</v>
      </c>
      <c r="Q1121" s="96" t="s">
        <v>144</v>
      </c>
      <c r="R1121" s="97">
        <v>1.6779999999999999</v>
      </c>
      <c r="S1121" s="97">
        <v>25.170200000000001</v>
      </c>
      <c r="T1121" s="95">
        <v>1</v>
      </c>
      <c r="U1121" s="96" t="s">
        <v>185</v>
      </c>
      <c r="V1121" s="96" t="s">
        <v>96</v>
      </c>
      <c r="W1121" s="98">
        <v>879</v>
      </c>
      <c r="X1121" s="98">
        <v>1909</v>
      </c>
      <c r="Y1121" s="99">
        <v>46150.707683333334</v>
      </c>
      <c r="Z1121" s="100">
        <v>46160</v>
      </c>
      <c r="AA1121" s="101"/>
      <c r="AB1121" s="101"/>
      <c r="AC1121" s="101"/>
      <c r="AD1121" s="101"/>
      <c r="AE1121" s="102" t="s">
        <v>40</v>
      </c>
      <c r="AF1121" s="102" t="s">
        <v>40</v>
      </c>
      <c r="AG1121" s="102" t="s">
        <v>40</v>
      </c>
      <c r="AH1121" s="102" t="s">
        <v>40</v>
      </c>
      <c r="AI1121" s="102" t="s">
        <v>40</v>
      </c>
      <c r="AJ1121" s="102" t="s">
        <v>40</v>
      </c>
      <c r="AK1121" s="102" t="s">
        <v>40</v>
      </c>
      <c r="AL1121" s="101"/>
      <c r="AM1121" s="101"/>
      <c r="AN1121" s="102" t="s">
        <v>40</v>
      </c>
      <c r="AO1121" s="102" t="s">
        <v>40</v>
      </c>
      <c r="AP1121" s="102" t="s">
        <v>40</v>
      </c>
      <c r="AQ1121" s="102" t="s">
        <v>40</v>
      </c>
      <c r="AR1121" s="101"/>
    </row>
    <row r="1122" spans="1:44">
      <c r="A1122" t="str">
        <f>VLOOKUP(Q1122,'Rotas x Madrugada'!A:C,2,0)</f>
        <v>B</v>
      </c>
      <c r="B1122" t="str">
        <f>VLOOKUP(Q1122,'Rotas x Madrugada'!A:C,3,0)</f>
        <v>Dep.</v>
      </c>
      <c r="D1122" s="19">
        <f t="shared" si="34"/>
        <v>46162</v>
      </c>
      <c r="E1122" s="19">
        <f>IF(A1122="RETIRA",Z1122,VLOOKUP(Q1122,'Rotas x Madrugada'!A:D,4,0))</f>
        <v>46146</v>
      </c>
      <c r="F1122" s="19">
        <f>IF(A1122="RETIRA",Z1122,Z1122+2)</f>
        <v>46162</v>
      </c>
      <c r="G1122" s="19" t="str">
        <f>CONCATENATE(U1122,"-",V1122)</f>
        <v>INC06-TF</v>
      </c>
      <c r="H1122" s="19" t="str">
        <f t="shared" ca="1" si="35"/>
        <v>OK</v>
      </c>
      <c r="I1122" s="46">
        <f ca="1">Z1122-$B$1</f>
        <v>3</v>
      </c>
      <c r="J1122" s="46">
        <f>VLOOKUP(G1122,'D. Produção'!A:B,2,)</f>
        <v>2</v>
      </c>
      <c r="K1122" s="87">
        <v>335121</v>
      </c>
      <c r="L1122" s="88" t="s">
        <v>108</v>
      </c>
      <c r="M1122" s="87">
        <v>17</v>
      </c>
      <c r="N1122" s="87">
        <v>5451106</v>
      </c>
      <c r="O1122" s="88" t="s">
        <v>35</v>
      </c>
      <c r="P1122" s="88" t="s">
        <v>370</v>
      </c>
      <c r="Q1122" s="88" t="s">
        <v>144</v>
      </c>
      <c r="R1122" s="89">
        <v>1.6779999999999999</v>
      </c>
      <c r="S1122" s="89">
        <v>25.170200000000001</v>
      </c>
      <c r="T1122" s="87">
        <v>1</v>
      </c>
      <c r="U1122" s="88" t="s">
        <v>185</v>
      </c>
      <c r="V1122" s="88" t="s">
        <v>96</v>
      </c>
      <c r="W1122" s="90">
        <v>879</v>
      </c>
      <c r="X1122" s="90">
        <v>1909</v>
      </c>
      <c r="Y1122" s="91">
        <v>46150.707683333334</v>
      </c>
      <c r="Z1122" s="92">
        <v>46160</v>
      </c>
      <c r="AA1122" s="93"/>
      <c r="AB1122" s="93"/>
      <c r="AC1122" s="93"/>
      <c r="AD1122" s="93"/>
      <c r="AE1122" s="94" t="s">
        <v>40</v>
      </c>
      <c r="AF1122" s="94" t="s">
        <v>40</v>
      </c>
      <c r="AG1122" s="94" t="s">
        <v>40</v>
      </c>
      <c r="AH1122" s="94" t="s">
        <v>40</v>
      </c>
      <c r="AI1122" s="94" t="s">
        <v>40</v>
      </c>
      <c r="AJ1122" s="94" t="s">
        <v>40</v>
      </c>
      <c r="AK1122" s="94" t="s">
        <v>40</v>
      </c>
      <c r="AL1122" s="93"/>
      <c r="AM1122" s="93"/>
      <c r="AN1122" s="94" t="s">
        <v>40</v>
      </c>
      <c r="AO1122" s="94" t="s">
        <v>40</v>
      </c>
      <c r="AP1122" s="94" t="s">
        <v>40</v>
      </c>
      <c r="AQ1122" s="94" t="s">
        <v>40</v>
      </c>
      <c r="AR1122" s="93"/>
    </row>
    <row r="1123" spans="1:44">
      <c r="A1123" t="str">
        <f>VLOOKUP(Q1123,'Rotas x Madrugada'!A:C,2,0)</f>
        <v>B</v>
      </c>
      <c r="B1123" t="str">
        <f>VLOOKUP(Q1123,'Rotas x Madrugada'!A:C,3,0)</f>
        <v>Dep.</v>
      </c>
      <c r="D1123" s="19">
        <f t="shared" si="34"/>
        <v>46162</v>
      </c>
      <c r="E1123" s="19">
        <f>IF(A1123="RETIRA",Z1123,VLOOKUP(Q1123,'Rotas x Madrugada'!A:D,4,0))</f>
        <v>46146</v>
      </c>
      <c r="F1123" s="19">
        <f>IF(A1123="RETIRA",Z1123,Z1123+2)</f>
        <v>46162</v>
      </c>
      <c r="G1123" s="19" t="str">
        <f>CONCATENATE(U1123,"-",V1123)</f>
        <v>INC06-TF</v>
      </c>
      <c r="H1123" s="19" t="str">
        <f t="shared" ca="1" si="35"/>
        <v>OK</v>
      </c>
      <c r="I1123" s="46">
        <f ca="1">Z1123-$B$1</f>
        <v>3</v>
      </c>
      <c r="J1123" s="46">
        <f>VLOOKUP(G1123,'D. Produção'!A:B,2,)</f>
        <v>2</v>
      </c>
      <c r="K1123" s="95">
        <v>335121</v>
      </c>
      <c r="L1123" s="96" t="s">
        <v>109</v>
      </c>
      <c r="M1123" s="95">
        <v>18</v>
      </c>
      <c r="N1123" s="95">
        <v>5451107</v>
      </c>
      <c r="O1123" s="96" t="s">
        <v>35</v>
      </c>
      <c r="P1123" s="96" t="s">
        <v>370</v>
      </c>
      <c r="Q1123" s="96" t="s">
        <v>144</v>
      </c>
      <c r="R1123" s="97">
        <v>1.6779999999999999</v>
      </c>
      <c r="S1123" s="97">
        <v>25.170200000000001</v>
      </c>
      <c r="T1123" s="95">
        <v>1</v>
      </c>
      <c r="U1123" s="96" t="s">
        <v>185</v>
      </c>
      <c r="V1123" s="96" t="s">
        <v>96</v>
      </c>
      <c r="W1123" s="98">
        <v>879</v>
      </c>
      <c r="X1123" s="98">
        <v>1909</v>
      </c>
      <c r="Y1123" s="99">
        <v>46150.707683333334</v>
      </c>
      <c r="Z1123" s="100">
        <v>46160</v>
      </c>
      <c r="AA1123" s="101"/>
      <c r="AB1123" s="101"/>
      <c r="AC1123" s="101"/>
      <c r="AD1123" s="101"/>
      <c r="AE1123" s="102" t="s">
        <v>40</v>
      </c>
      <c r="AF1123" s="102" t="s">
        <v>40</v>
      </c>
      <c r="AG1123" s="102" t="s">
        <v>40</v>
      </c>
      <c r="AH1123" s="102" t="s">
        <v>40</v>
      </c>
      <c r="AI1123" s="102" t="s">
        <v>40</v>
      </c>
      <c r="AJ1123" s="102" t="s">
        <v>40</v>
      </c>
      <c r="AK1123" s="102" t="s">
        <v>40</v>
      </c>
      <c r="AL1123" s="101"/>
      <c r="AM1123" s="101"/>
      <c r="AN1123" s="102" t="s">
        <v>40</v>
      </c>
      <c r="AO1123" s="102" t="s">
        <v>40</v>
      </c>
      <c r="AP1123" s="102" t="s">
        <v>40</v>
      </c>
      <c r="AQ1123" s="102" t="s">
        <v>40</v>
      </c>
      <c r="AR1123" s="101"/>
    </row>
    <row r="1124" spans="1:44">
      <c r="A1124" t="str">
        <f>VLOOKUP(Q1124,'Rotas x Madrugada'!A:C,2,0)</f>
        <v>B</v>
      </c>
      <c r="B1124" t="str">
        <f>VLOOKUP(Q1124,'Rotas x Madrugada'!A:C,3,0)</f>
        <v>Dep.</v>
      </c>
      <c r="D1124" s="19">
        <f t="shared" si="34"/>
        <v>46162</v>
      </c>
      <c r="E1124" s="19">
        <f>IF(A1124="RETIRA",Z1124,VLOOKUP(Q1124,'Rotas x Madrugada'!A:D,4,0))</f>
        <v>46146</v>
      </c>
      <c r="F1124" s="19">
        <f>IF(A1124="RETIRA",Z1124,Z1124+2)</f>
        <v>46162</v>
      </c>
      <c r="G1124" s="19" t="str">
        <f>CONCATENATE(U1124,"-",V1124)</f>
        <v>INC06-TF</v>
      </c>
      <c r="H1124" s="19" t="str">
        <f t="shared" ca="1" si="35"/>
        <v>OK</v>
      </c>
      <c r="I1124" s="46">
        <f ca="1">Z1124-$B$1</f>
        <v>3</v>
      </c>
      <c r="J1124" s="46">
        <f>VLOOKUP(G1124,'D. Produção'!A:B,2,)</f>
        <v>2</v>
      </c>
      <c r="K1124" s="87">
        <v>335121</v>
      </c>
      <c r="L1124" s="88" t="s">
        <v>110</v>
      </c>
      <c r="M1124" s="87">
        <v>19</v>
      </c>
      <c r="N1124" s="87">
        <v>5451108</v>
      </c>
      <c r="O1124" s="88" t="s">
        <v>35</v>
      </c>
      <c r="P1124" s="88" t="s">
        <v>370</v>
      </c>
      <c r="Q1124" s="88" t="s">
        <v>144</v>
      </c>
      <c r="R1124" s="89">
        <v>2.2892999999999999</v>
      </c>
      <c r="S1124" s="89">
        <v>34.339199999999998</v>
      </c>
      <c r="T1124" s="87">
        <v>1</v>
      </c>
      <c r="U1124" s="88" t="s">
        <v>185</v>
      </c>
      <c r="V1124" s="88" t="s">
        <v>96</v>
      </c>
      <c r="W1124" s="90">
        <v>980</v>
      </c>
      <c r="X1124" s="90">
        <v>2336</v>
      </c>
      <c r="Y1124" s="91">
        <v>46150.707683333334</v>
      </c>
      <c r="Z1124" s="92">
        <v>46160</v>
      </c>
      <c r="AA1124" s="93"/>
      <c r="AB1124" s="93"/>
      <c r="AC1124" s="93"/>
      <c r="AD1124" s="93"/>
      <c r="AE1124" s="94" t="s">
        <v>40</v>
      </c>
      <c r="AF1124" s="94" t="s">
        <v>40</v>
      </c>
      <c r="AG1124" s="94" t="s">
        <v>40</v>
      </c>
      <c r="AH1124" s="94" t="s">
        <v>40</v>
      </c>
      <c r="AI1124" s="94" t="s">
        <v>40</v>
      </c>
      <c r="AJ1124" s="94" t="s">
        <v>40</v>
      </c>
      <c r="AK1124" s="94" t="s">
        <v>40</v>
      </c>
      <c r="AL1124" s="93"/>
      <c r="AM1124" s="93"/>
      <c r="AN1124" s="94" t="s">
        <v>40</v>
      </c>
      <c r="AO1124" s="94" t="s">
        <v>40</v>
      </c>
      <c r="AP1124" s="94" t="s">
        <v>40</v>
      </c>
      <c r="AQ1124" s="94" t="s">
        <v>40</v>
      </c>
      <c r="AR1124" s="93"/>
    </row>
    <row r="1125" spans="1:44">
      <c r="A1125" t="str">
        <f>VLOOKUP(Q1125,'Rotas x Madrugada'!A:C,2,0)</f>
        <v>B</v>
      </c>
      <c r="B1125" t="str">
        <f>VLOOKUP(Q1125,'Rotas x Madrugada'!A:C,3,0)</f>
        <v>Dep.</v>
      </c>
      <c r="D1125" s="19">
        <f t="shared" si="34"/>
        <v>46162</v>
      </c>
      <c r="E1125" s="19">
        <f>IF(A1125="RETIRA",Z1125,VLOOKUP(Q1125,'Rotas x Madrugada'!A:D,4,0))</f>
        <v>46146</v>
      </c>
      <c r="F1125" s="19">
        <f>IF(A1125="RETIRA",Z1125,Z1125+2)</f>
        <v>46162</v>
      </c>
      <c r="G1125" s="19" t="str">
        <f>CONCATENATE(U1125,"-",V1125)</f>
        <v>INC06-TF</v>
      </c>
      <c r="H1125" s="19" t="str">
        <f t="shared" ca="1" si="35"/>
        <v>OK</v>
      </c>
      <c r="I1125" s="46">
        <f ca="1">Z1125-$B$1</f>
        <v>3</v>
      </c>
      <c r="J1125" s="46">
        <f>VLOOKUP(G1125,'D. Produção'!A:B,2,)</f>
        <v>2</v>
      </c>
      <c r="K1125" s="95">
        <v>335121</v>
      </c>
      <c r="L1125" s="96" t="s">
        <v>111</v>
      </c>
      <c r="M1125" s="95">
        <v>20</v>
      </c>
      <c r="N1125" s="95">
        <v>5451109</v>
      </c>
      <c r="O1125" s="96" t="s">
        <v>35</v>
      </c>
      <c r="P1125" s="96" t="s">
        <v>370</v>
      </c>
      <c r="Q1125" s="96" t="s">
        <v>144</v>
      </c>
      <c r="R1125" s="97">
        <v>2.2892999999999999</v>
      </c>
      <c r="S1125" s="97">
        <v>34.339199999999998</v>
      </c>
      <c r="T1125" s="95">
        <v>1</v>
      </c>
      <c r="U1125" s="96" t="s">
        <v>185</v>
      </c>
      <c r="V1125" s="96" t="s">
        <v>96</v>
      </c>
      <c r="W1125" s="98">
        <v>980</v>
      </c>
      <c r="X1125" s="98">
        <v>2336</v>
      </c>
      <c r="Y1125" s="99">
        <v>46150.707683333334</v>
      </c>
      <c r="Z1125" s="100">
        <v>46160</v>
      </c>
      <c r="AA1125" s="101"/>
      <c r="AB1125" s="101"/>
      <c r="AC1125" s="101"/>
      <c r="AD1125" s="101"/>
      <c r="AE1125" s="102" t="s">
        <v>40</v>
      </c>
      <c r="AF1125" s="102" t="s">
        <v>40</v>
      </c>
      <c r="AG1125" s="102" t="s">
        <v>40</v>
      </c>
      <c r="AH1125" s="102" t="s">
        <v>40</v>
      </c>
      <c r="AI1125" s="102" t="s">
        <v>40</v>
      </c>
      <c r="AJ1125" s="102" t="s">
        <v>40</v>
      </c>
      <c r="AK1125" s="102" t="s">
        <v>40</v>
      </c>
      <c r="AL1125" s="101"/>
      <c r="AM1125" s="101"/>
      <c r="AN1125" s="102" t="s">
        <v>40</v>
      </c>
      <c r="AO1125" s="102" t="s">
        <v>40</v>
      </c>
      <c r="AP1125" s="102" t="s">
        <v>40</v>
      </c>
      <c r="AQ1125" s="102" t="s">
        <v>40</v>
      </c>
      <c r="AR1125" s="101"/>
    </row>
    <row r="1126" spans="1:44">
      <c r="A1126" t="str">
        <f>VLOOKUP(Q1126,'Rotas x Madrugada'!A:C,2,0)</f>
        <v>B</v>
      </c>
      <c r="B1126" t="str">
        <f>VLOOKUP(Q1126,'Rotas x Madrugada'!A:C,3,0)</f>
        <v>Dep.</v>
      </c>
      <c r="D1126" s="19">
        <f t="shared" si="34"/>
        <v>46162</v>
      </c>
      <c r="E1126" s="19">
        <f>IF(A1126="RETIRA",Z1126,VLOOKUP(Q1126,'Rotas x Madrugada'!A:D,4,0))</f>
        <v>46146</v>
      </c>
      <c r="F1126" s="19">
        <f>IF(A1126="RETIRA",Z1126,Z1126+2)</f>
        <v>46162</v>
      </c>
      <c r="G1126" s="19" t="str">
        <f>CONCATENATE(U1126,"-",V1126)</f>
        <v>INC06-TF</v>
      </c>
      <c r="H1126" s="19" t="str">
        <f t="shared" ca="1" si="35"/>
        <v>OK</v>
      </c>
      <c r="I1126" s="46">
        <f ca="1">Z1126-$B$1</f>
        <v>3</v>
      </c>
      <c r="J1126" s="46">
        <f>VLOOKUP(G1126,'D. Produção'!A:B,2,)</f>
        <v>2</v>
      </c>
      <c r="K1126" s="87">
        <v>335121</v>
      </c>
      <c r="L1126" s="88" t="s">
        <v>112</v>
      </c>
      <c r="M1126" s="87">
        <v>21</v>
      </c>
      <c r="N1126" s="87">
        <v>5451110</v>
      </c>
      <c r="O1126" s="88" t="s">
        <v>35</v>
      </c>
      <c r="P1126" s="88" t="s">
        <v>370</v>
      </c>
      <c r="Q1126" s="88" t="s">
        <v>144</v>
      </c>
      <c r="R1126" s="89">
        <v>2.2892999999999999</v>
      </c>
      <c r="S1126" s="89">
        <v>34.339199999999998</v>
      </c>
      <c r="T1126" s="87">
        <v>1</v>
      </c>
      <c r="U1126" s="88" t="s">
        <v>185</v>
      </c>
      <c r="V1126" s="88" t="s">
        <v>96</v>
      </c>
      <c r="W1126" s="90">
        <v>980</v>
      </c>
      <c r="X1126" s="90">
        <v>2336</v>
      </c>
      <c r="Y1126" s="91">
        <v>46150.707683333334</v>
      </c>
      <c r="Z1126" s="92">
        <v>46160</v>
      </c>
      <c r="AA1126" s="93"/>
      <c r="AB1126" s="93"/>
      <c r="AC1126" s="93"/>
      <c r="AD1126" s="93"/>
      <c r="AE1126" s="94" t="s">
        <v>40</v>
      </c>
      <c r="AF1126" s="94" t="s">
        <v>40</v>
      </c>
      <c r="AG1126" s="94" t="s">
        <v>40</v>
      </c>
      <c r="AH1126" s="94" t="s">
        <v>40</v>
      </c>
      <c r="AI1126" s="94" t="s">
        <v>40</v>
      </c>
      <c r="AJ1126" s="94" t="s">
        <v>40</v>
      </c>
      <c r="AK1126" s="94" t="s">
        <v>40</v>
      </c>
      <c r="AL1126" s="93"/>
      <c r="AM1126" s="93"/>
      <c r="AN1126" s="94" t="s">
        <v>40</v>
      </c>
      <c r="AO1126" s="94" t="s">
        <v>40</v>
      </c>
      <c r="AP1126" s="94" t="s">
        <v>40</v>
      </c>
      <c r="AQ1126" s="94" t="s">
        <v>40</v>
      </c>
      <c r="AR1126" s="93"/>
    </row>
    <row r="1127" spans="1:44">
      <c r="A1127" t="str">
        <f>VLOOKUP(Q1127,'Rotas x Madrugada'!A:C,2,0)</f>
        <v>B</v>
      </c>
      <c r="B1127" t="str">
        <f>VLOOKUP(Q1127,'Rotas x Madrugada'!A:C,3,0)</f>
        <v>Dep.</v>
      </c>
      <c r="D1127" s="19">
        <f t="shared" si="34"/>
        <v>46162</v>
      </c>
      <c r="E1127" s="19">
        <f>IF(A1127="RETIRA",Z1127,VLOOKUP(Q1127,'Rotas x Madrugada'!A:D,4,0))</f>
        <v>46146</v>
      </c>
      <c r="F1127" s="19">
        <f>IF(A1127="RETIRA",Z1127,Z1127+2)</f>
        <v>46162</v>
      </c>
      <c r="G1127" s="19" t="str">
        <f>CONCATENATE(U1127,"-",V1127)</f>
        <v>INC06-TF</v>
      </c>
      <c r="H1127" s="19" t="str">
        <f t="shared" ca="1" si="35"/>
        <v>OK</v>
      </c>
      <c r="I1127" s="46">
        <f ca="1">Z1127-$B$1</f>
        <v>3</v>
      </c>
      <c r="J1127" s="46">
        <f>VLOOKUP(G1127,'D. Produção'!A:B,2,)</f>
        <v>2</v>
      </c>
      <c r="K1127" s="95">
        <v>335121</v>
      </c>
      <c r="L1127" s="96" t="s">
        <v>113</v>
      </c>
      <c r="M1127" s="95">
        <v>22</v>
      </c>
      <c r="N1127" s="95">
        <v>5451111</v>
      </c>
      <c r="O1127" s="96" t="s">
        <v>35</v>
      </c>
      <c r="P1127" s="96" t="s">
        <v>370</v>
      </c>
      <c r="Q1127" s="96" t="s">
        <v>144</v>
      </c>
      <c r="R1127" s="97">
        <v>2.1898</v>
      </c>
      <c r="S1127" s="97">
        <v>32.846600000000002</v>
      </c>
      <c r="T1127" s="95">
        <v>1</v>
      </c>
      <c r="U1127" s="96" t="s">
        <v>185</v>
      </c>
      <c r="V1127" s="96" t="s">
        <v>96</v>
      </c>
      <c r="W1127" s="98">
        <v>935</v>
      </c>
      <c r="X1127" s="98">
        <v>2342</v>
      </c>
      <c r="Y1127" s="99">
        <v>46150.707683333334</v>
      </c>
      <c r="Z1127" s="100">
        <v>46160</v>
      </c>
      <c r="AA1127" s="101"/>
      <c r="AB1127" s="101"/>
      <c r="AC1127" s="101"/>
      <c r="AD1127" s="101"/>
      <c r="AE1127" s="102" t="s">
        <v>40</v>
      </c>
      <c r="AF1127" s="102" t="s">
        <v>40</v>
      </c>
      <c r="AG1127" s="102" t="s">
        <v>40</v>
      </c>
      <c r="AH1127" s="102" t="s">
        <v>40</v>
      </c>
      <c r="AI1127" s="102" t="s">
        <v>40</v>
      </c>
      <c r="AJ1127" s="102" t="s">
        <v>40</v>
      </c>
      <c r="AK1127" s="102" t="s">
        <v>40</v>
      </c>
      <c r="AL1127" s="101"/>
      <c r="AM1127" s="101"/>
      <c r="AN1127" s="102" t="s">
        <v>40</v>
      </c>
      <c r="AO1127" s="102" t="s">
        <v>40</v>
      </c>
      <c r="AP1127" s="102" t="s">
        <v>40</v>
      </c>
      <c r="AQ1127" s="102" t="s">
        <v>40</v>
      </c>
      <c r="AR1127" s="101"/>
    </row>
    <row r="1128" spans="1:44">
      <c r="A1128" t="str">
        <f>VLOOKUP(Q1128,'Rotas x Madrugada'!A:C,2,0)</f>
        <v>B</v>
      </c>
      <c r="B1128" t="str">
        <f>VLOOKUP(Q1128,'Rotas x Madrugada'!A:C,3,0)</f>
        <v>Dep.</v>
      </c>
      <c r="D1128" s="19">
        <f t="shared" si="34"/>
        <v>46162</v>
      </c>
      <c r="E1128" s="19">
        <f>IF(A1128="RETIRA",Z1128,VLOOKUP(Q1128,'Rotas x Madrugada'!A:D,4,0))</f>
        <v>46146</v>
      </c>
      <c r="F1128" s="19">
        <f>IF(A1128="RETIRA",Z1128,Z1128+2)</f>
        <v>46162</v>
      </c>
      <c r="G1128" s="19" t="str">
        <f>CONCATENATE(U1128,"-",V1128)</f>
        <v>INC06-TF</v>
      </c>
      <c r="H1128" s="19" t="str">
        <f t="shared" ca="1" si="35"/>
        <v>OK</v>
      </c>
      <c r="I1128" s="46">
        <f ca="1">Z1128-$B$1</f>
        <v>3</v>
      </c>
      <c r="J1128" s="46">
        <f>VLOOKUP(G1128,'D. Produção'!A:B,2,)</f>
        <v>2</v>
      </c>
      <c r="K1128" s="87">
        <v>335121</v>
      </c>
      <c r="L1128" s="88" t="s">
        <v>114</v>
      </c>
      <c r="M1128" s="87">
        <v>23</v>
      </c>
      <c r="N1128" s="87">
        <v>5451112</v>
      </c>
      <c r="O1128" s="88" t="s">
        <v>35</v>
      </c>
      <c r="P1128" s="88" t="s">
        <v>370</v>
      </c>
      <c r="Q1128" s="88" t="s">
        <v>144</v>
      </c>
      <c r="R1128" s="89">
        <v>2.1898</v>
      </c>
      <c r="S1128" s="89">
        <v>32.846600000000002</v>
      </c>
      <c r="T1128" s="87">
        <v>1</v>
      </c>
      <c r="U1128" s="88" t="s">
        <v>185</v>
      </c>
      <c r="V1128" s="88" t="s">
        <v>96</v>
      </c>
      <c r="W1128" s="90">
        <v>935</v>
      </c>
      <c r="X1128" s="90">
        <v>2342</v>
      </c>
      <c r="Y1128" s="91">
        <v>46150.707683333334</v>
      </c>
      <c r="Z1128" s="92">
        <v>46160</v>
      </c>
      <c r="AA1128" s="93"/>
      <c r="AB1128" s="93"/>
      <c r="AC1128" s="93"/>
      <c r="AD1128" s="93"/>
      <c r="AE1128" s="94" t="s">
        <v>40</v>
      </c>
      <c r="AF1128" s="94" t="s">
        <v>40</v>
      </c>
      <c r="AG1128" s="94" t="s">
        <v>40</v>
      </c>
      <c r="AH1128" s="94" t="s">
        <v>40</v>
      </c>
      <c r="AI1128" s="94" t="s">
        <v>40</v>
      </c>
      <c r="AJ1128" s="94" t="s">
        <v>40</v>
      </c>
      <c r="AK1128" s="94" t="s">
        <v>40</v>
      </c>
      <c r="AL1128" s="93"/>
      <c r="AM1128" s="93"/>
      <c r="AN1128" s="94" t="s">
        <v>40</v>
      </c>
      <c r="AO1128" s="94" t="s">
        <v>40</v>
      </c>
      <c r="AP1128" s="94" t="s">
        <v>40</v>
      </c>
      <c r="AQ1128" s="94" t="s">
        <v>40</v>
      </c>
      <c r="AR1128" s="93"/>
    </row>
    <row r="1129" spans="1:44">
      <c r="A1129" t="str">
        <f>VLOOKUP(Q1129,'Rotas x Madrugada'!A:C,2,0)</f>
        <v>B</v>
      </c>
      <c r="B1129" t="str">
        <f>VLOOKUP(Q1129,'Rotas x Madrugada'!A:C,3,0)</f>
        <v>Dep.</v>
      </c>
      <c r="D1129" s="19">
        <f t="shared" si="34"/>
        <v>46162</v>
      </c>
      <c r="E1129" s="19">
        <f>IF(A1129="RETIRA",Z1129,VLOOKUP(Q1129,'Rotas x Madrugada'!A:D,4,0))</f>
        <v>46146</v>
      </c>
      <c r="F1129" s="19">
        <f>IF(A1129="RETIRA",Z1129,Z1129+2)</f>
        <v>46162</v>
      </c>
      <c r="G1129" s="19" t="str">
        <f>CONCATENATE(U1129,"-",V1129)</f>
        <v>INC08-TF</v>
      </c>
      <c r="H1129" s="19" t="str">
        <f t="shared" ca="1" si="35"/>
        <v>OK</v>
      </c>
      <c r="I1129" s="46">
        <f ca="1">Z1129-$B$1</f>
        <v>3</v>
      </c>
      <c r="J1129" s="46">
        <f>VLOOKUP(G1129,'D. Produção'!A:B,2,)</f>
        <v>2</v>
      </c>
      <c r="K1129" s="95">
        <v>335121</v>
      </c>
      <c r="L1129" s="96" t="s">
        <v>115</v>
      </c>
      <c r="M1129" s="95">
        <v>24</v>
      </c>
      <c r="N1129" s="95">
        <v>5451113</v>
      </c>
      <c r="O1129" s="96" t="s">
        <v>35</v>
      </c>
      <c r="P1129" s="96" t="s">
        <v>370</v>
      </c>
      <c r="Q1129" s="96" t="s">
        <v>144</v>
      </c>
      <c r="R1129" s="97">
        <v>3.6080000000000001</v>
      </c>
      <c r="S1129" s="97">
        <v>72.160300000000007</v>
      </c>
      <c r="T1129" s="95">
        <v>1</v>
      </c>
      <c r="U1129" s="96" t="s">
        <v>63</v>
      </c>
      <c r="V1129" s="96" t="s">
        <v>96</v>
      </c>
      <c r="W1129" s="98">
        <v>1579</v>
      </c>
      <c r="X1129" s="98">
        <v>2285</v>
      </c>
      <c r="Y1129" s="99">
        <v>46150.707683333334</v>
      </c>
      <c r="Z1129" s="100">
        <v>46160</v>
      </c>
      <c r="AA1129" s="101"/>
      <c r="AB1129" s="101"/>
      <c r="AC1129" s="101"/>
      <c r="AD1129" s="101"/>
      <c r="AE1129" s="102" t="s">
        <v>40</v>
      </c>
      <c r="AF1129" s="102" t="s">
        <v>40</v>
      </c>
      <c r="AG1129" s="102" t="s">
        <v>40</v>
      </c>
      <c r="AH1129" s="102" t="s">
        <v>40</v>
      </c>
      <c r="AI1129" s="102" t="s">
        <v>40</v>
      </c>
      <c r="AJ1129" s="102" t="s">
        <v>40</v>
      </c>
      <c r="AK1129" s="102" t="s">
        <v>40</v>
      </c>
      <c r="AL1129" s="101"/>
      <c r="AM1129" s="101"/>
      <c r="AN1129" s="102" t="s">
        <v>40</v>
      </c>
      <c r="AO1129" s="102" t="s">
        <v>40</v>
      </c>
      <c r="AP1129" s="102" t="s">
        <v>40</v>
      </c>
      <c r="AQ1129" s="102" t="s">
        <v>40</v>
      </c>
      <c r="AR1129" s="101"/>
    </row>
    <row r="1130" spans="1:44">
      <c r="A1130" t="str">
        <f>VLOOKUP(Q1130,'Rotas x Madrugada'!A:C,2,0)</f>
        <v>B</v>
      </c>
      <c r="B1130" t="str">
        <f>VLOOKUP(Q1130,'Rotas x Madrugada'!A:C,3,0)</f>
        <v>Dep.</v>
      </c>
      <c r="D1130" s="19">
        <f t="shared" si="34"/>
        <v>46162</v>
      </c>
      <c r="E1130" s="19">
        <f>IF(A1130="RETIRA",Z1130,VLOOKUP(Q1130,'Rotas x Madrugada'!A:D,4,0))</f>
        <v>46146</v>
      </c>
      <c r="F1130" s="19">
        <f>IF(A1130="RETIRA",Z1130,Z1130+2)</f>
        <v>46162</v>
      </c>
      <c r="G1130" s="19" t="str">
        <f>CONCATENATE(U1130,"-",V1130)</f>
        <v>INC08-TF</v>
      </c>
      <c r="H1130" s="19" t="str">
        <f t="shared" ca="1" si="35"/>
        <v>OK</v>
      </c>
      <c r="I1130" s="46">
        <f ca="1">Z1130-$B$1</f>
        <v>3</v>
      </c>
      <c r="J1130" s="46">
        <f>VLOOKUP(G1130,'D. Produção'!A:B,2,)</f>
        <v>2</v>
      </c>
      <c r="K1130" s="87">
        <v>335121</v>
      </c>
      <c r="L1130" s="88" t="s">
        <v>183</v>
      </c>
      <c r="M1130" s="87">
        <v>25</v>
      </c>
      <c r="N1130" s="87">
        <v>5451114</v>
      </c>
      <c r="O1130" s="88" t="s">
        <v>35</v>
      </c>
      <c r="P1130" s="88" t="s">
        <v>370</v>
      </c>
      <c r="Q1130" s="88" t="s">
        <v>144</v>
      </c>
      <c r="R1130" s="89">
        <v>3.6080000000000001</v>
      </c>
      <c r="S1130" s="89">
        <v>72.160300000000007</v>
      </c>
      <c r="T1130" s="87">
        <v>1</v>
      </c>
      <c r="U1130" s="88" t="s">
        <v>63</v>
      </c>
      <c r="V1130" s="88" t="s">
        <v>96</v>
      </c>
      <c r="W1130" s="90">
        <v>1579</v>
      </c>
      <c r="X1130" s="90">
        <v>2285</v>
      </c>
      <c r="Y1130" s="91">
        <v>46150.707683333334</v>
      </c>
      <c r="Z1130" s="92">
        <v>46160</v>
      </c>
      <c r="AA1130" s="93"/>
      <c r="AB1130" s="93"/>
      <c r="AC1130" s="93"/>
      <c r="AD1130" s="93"/>
      <c r="AE1130" s="94" t="s">
        <v>40</v>
      </c>
      <c r="AF1130" s="94" t="s">
        <v>40</v>
      </c>
      <c r="AG1130" s="94" t="s">
        <v>40</v>
      </c>
      <c r="AH1130" s="94" t="s">
        <v>40</v>
      </c>
      <c r="AI1130" s="94" t="s">
        <v>40</v>
      </c>
      <c r="AJ1130" s="94" t="s">
        <v>40</v>
      </c>
      <c r="AK1130" s="94" t="s">
        <v>40</v>
      </c>
      <c r="AL1130" s="93"/>
      <c r="AM1130" s="93"/>
      <c r="AN1130" s="94" t="s">
        <v>40</v>
      </c>
      <c r="AO1130" s="94" t="s">
        <v>40</v>
      </c>
      <c r="AP1130" s="94" t="s">
        <v>40</v>
      </c>
      <c r="AQ1130" s="94" t="s">
        <v>40</v>
      </c>
      <c r="AR1130" s="93"/>
    </row>
    <row r="1131" spans="1:44">
      <c r="A1131" t="str">
        <f>VLOOKUP(Q1131,'Rotas x Madrugada'!A:C,2,0)</f>
        <v>B</v>
      </c>
      <c r="B1131" t="str">
        <f>VLOOKUP(Q1131,'Rotas x Madrugada'!A:C,3,0)</f>
        <v>Dep.</v>
      </c>
      <c r="D1131" s="19">
        <f t="shared" si="34"/>
        <v>46162</v>
      </c>
      <c r="E1131" s="19">
        <f>IF(A1131="RETIRA",Z1131,VLOOKUP(Q1131,'Rotas x Madrugada'!A:D,4,0))</f>
        <v>46146</v>
      </c>
      <c r="F1131" s="19">
        <f>IF(A1131="RETIRA",Z1131,Z1131+2)</f>
        <v>46162</v>
      </c>
      <c r="G1131" s="19" t="str">
        <f>CONCATENATE(U1131,"-",V1131)</f>
        <v>INC08-TF</v>
      </c>
      <c r="H1131" s="19" t="str">
        <f t="shared" ca="1" si="35"/>
        <v>OK</v>
      </c>
      <c r="I1131" s="46">
        <f ca="1">Z1131-$B$1</f>
        <v>3</v>
      </c>
      <c r="J1131" s="46">
        <f>VLOOKUP(G1131,'D. Produção'!A:B,2,)</f>
        <v>2</v>
      </c>
      <c r="K1131" s="95">
        <v>335121</v>
      </c>
      <c r="L1131" s="96" t="s">
        <v>184</v>
      </c>
      <c r="M1131" s="95">
        <v>26</v>
      </c>
      <c r="N1131" s="95">
        <v>5451115</v>
      </c>
      <c r="O1131" s="96" t="s">
        <v>35</v>
      </c>
      <c r="P1131" s="96" t="s">
        <v>370</v>
      </c>
      <c r="Q1131" s="96" t="s">
        <v>144</v>
      </c>
      <c r="R1131" s="97">
        <v>2.996</v>
      </c>
      <c r="S1131" s="97">
        <v>59.920699999999997</v>
      </c>
      <c r="T1131" s="95">
        <v>1</v>
      </c>
      <c r="U1131" s="96" t="s">
        <v>63</v>
      </c>
      <c r="V1131" s="96" t="s">
        <v>96</v>
      </c>
      <c r="W1131" s="98">
        <v>1282</v>
      </c>
      <c r="X1131" s="98">
        <v>2337</v>
      </c>
      <c r="Y1131" s="99">
        <v>46150.707683333334</v>
      </c>
      <c r="Z1131" s="100">
        <v>46160</v>
      </c>
      <c r="AA1131" s="101"/>
      <c r="AB1131" s="101"/>
      <c r="AC1131" s="101"/>
      <c r="AD1131" s="101"/>
      <c r="AE1131" s="102" t="s">
        <v>40</v>
      </c>
      <c r="AF1131" s="102" t="s">
        <v>40</v>
      </c>
      <c r="AG1131" s="102" t="s">
        <v>40</v>
      </c>
      <c r="AH1131" s="102" t="s">
        <v>40</v>
      </c>
      <c r="AI1131" s="102" t="s">
        <v>40</v>
      </c>
      <c r="AJ1131" s="102" t="s">
        <v>40</v>
      </c>
      <c r="AK1131" s="102" t="s">
        <v>40</v>
      </c>
      <c r="AL1131" s="101"/>
      <c r="AM1131" s="101"/>
      <c r="AN1131" s="102" t="s">
        <v>40</v>
      </c>
      <c r="AO1131" s="102" t="s">
        <v>40</v>
      </c>
      <c r="AP1131" s="102" t="s">
        <v>40</v>
      </c>
      <c r="AQ1131" s="102" t="s">
        <v>40</v>
      </c>
      <c r="AR1131" s="101"/>
    </row>
    <row r="1132" spans="1:44">
      <c r="A1132" t="str">
        <f>VLOOKUP(Q1132,'Rotas x Madrugada'!A:C,2,0)</f>
        <v>B</v>
      </c>
      <c r="B1132" t="str">
        <f>VLOOKUP(Q1132,'Rotas x Madrugada'!A:C,3,0)</f>
        <v>Dep.</v>
      </c>
      <c r="D1132" s="19">
        <f t="shared" si="34"/>
        <v>46162</v>
      </c>
      <c r="E1132" s="19">
        <f>IF(A1132="RETIRA",Z1132,VLOOKUP(Q1132,'Rotas x Madrugada'!A:D,4,0))</f>
        <v>46146</v>
      </c>
      <c r="F1132" s="19">
        <f>IF(A1132="RETIRA",Z1132,Z1132+2)</f>
        <v>46162</v>
      </c>
      <c r="G1132" s="19" t="str">
        <f>CONCATENATE(U1132,"-",V1132)</f>
        <v>INC08-TF</v>
      </c>
      <c r="H1132" s="19" t="str">
        <f t="shared" ca="1" si="35"/>
        <v>OK</v>
      </c>
      <c r="I1132" s="46">
        <f ca="1">Z1132-$B$1</f>
        <v>3</v>
      </c>
      <c r="J1132" s="46">
        <f>VLOOKUP(G1132,'D. Produção'!A:B,2,)</f>
        <v>2</v>
      </c>
      <c r="K1132" s="87">
        <v>335121</v>
      </c>
      <c r="L1132" s="88" t="s">
        <v>162</v>
      </c>
      <c r="M1132" s="87">
        <v>27</v>
      </c>
      <c r="N1132" s="87">
        <v>5451116</v>
      </c>
      <c r="O1132" s="88" t="s">
        <v>35</v>
      </c>
      <c r="P1132" s="88" t="s">
        <v>370</v>
      </c>
      <c r="Q1132" s="88" t="s">
        <v>144</v>
      </c>
      <c r="R1132" s="89">
        <v>2.996</v>
      </c>
      <c r="S1132" s="89">
        <v>59.920699999999997</v>
      </c>
      <c r="T1132" s="87">
        <v>1</v>
      </c>
      <c r="U1132" s="88" t="s">
        <v>63</v>
      </c>
      <c r="V1132" s="88" t="s">
        <v>96</v>
      </c>
      <c r="W1132" s="90">
        <v>1282</v>
      </c>
      <c r="X1132" s="90">
        <v>2337</v>
      </c>
      <c r="Y1132" s="91">
        <v>46150.707683333334</v>
      </c>
      <c r="Z1132" s="92">
        <v>46160</v>
      </c>
      <c r="AA1132" s="93"/>
      <c r="AB1132" s="93"/>
      <c r="AC1132" s="93"/>
      <c r="AD1132" s="93"/>
      <c r="AE1132" s="94" t="s">
        <v>40</v>
      </c>
      <c r="AF1132" s="94" t="s">
        <v>40</v>
      </c>
      <c r="AG1132" s="94" t="s">
        <v>40</v>
      </c>
      <c r="AH1132" s="94" t="s">
        <v>40</v>
      </c>
      <c r="AI1132" s="94" t="s">
        <v>40</v>
      </c>
      <c r="AJ1132" s="94" t="s">
        <v>40</v>
      </c>
      <c r="AK1132" s="94" t="s">
        <v>40</v>
      </c>
      <c r="AL1132" s="93"/>
      <c r="AM1132" s="93"/>
      <c r="AN1132" s="94" t="s">
        <v>40</v>
      </c>
      <c r="AO1132" s="94" t="s">
        <v>40</v>
      </c>
      <c r="AP1132" s="94" t="s">
        <v>40</v>
      </c>
      <c r="AQ1132" s="94" t="s">
        <v>40</v>
      </c>
      <c r="AR1132" s="93"/>
    </row>
    <row r="1133" spans="1:44">
      <c r="A1133" t="str">
        <f>VLOOKUP(Q1133,'Rotas x Madrugada'!A:C,2,0)</f>
        <v>B</v>
      </c>
      <c r="B1133" t="str">
        <f>VLOOKUP(Q1133,'Rotas x Madrugada'!A:C,3,0)</f>
        <v>Dep.</v>
      </c>
      <c r="D1133" s="19">
        <f t="shared" si="34"/>
        <v>46162</v>
      </c>
      <c r="E1133" s="19">
        <f>IF(A1133="RETIRA",Z1133,VLOOKUP(Q1133,'Rotas x Madrugada'!A:D,4,0))</f>
        <v>46146</v>
      </c>
      <c r="F1133" s="19">
        <f>IF(A1133="RETIRA",Z1133,Z1133+2)</f>
        <v>46162</v>
      </c>
      <c r="G1133" s="19" t="str">
        <f>CONCATENATE(U1133,"-",V1133)</f>
        <v>INC08-TF</v>
      </c>
      <c r="H1133" s="19" t="str">
        <f t="shared" ca="1" si="35"/>
        <v>OK</v>
      </c>
      <c r="I1133" s="46">
        <f ca="1">Z1133-$B$1</f>
        <v>3</v>
      </c>
      <c r="J1133" s="46">
        <f>VLOOKUP(G1133,'D. Produção'!A:B,2,)</f>
        <v>2</v>
      </c>
      <c r="K1133" s="95">
        <v>335121</v>
      </c>
      <c r="L1133" s="96" t="s">
        <v>164</v>
      </c>
      <c r="M1133" s="95">
        <v>28</v>
      </c>
      <c r="N1133" s="95">
        <v>5451117</v>
      </c>
      <c r="O1133" s="96" t="s">
        <v>35</v>
      </c>
      <c r="P1133" s="96" t="s">
        <v>370</v>
      </c>
      <c r="Q1133" s="96" t="s">
        <v>144</v>
      </c>
      <c r="R1133" s="97">
        <v>2.996</v>
      </c>
      <c r="S1133" s="97">
        <v>59.920699999999997</v>
      </c>
      <c r="T1133" s="95">
        <v>1</v>
      </c>
      <c r="U1133" s="96" t="s">
        <v>63</v>
      </c>
      <c r="V1133" s="96" t="s">
        <v>96</v>
      </c>
      <c r="W1133" s="98">
        <v>1282</v>
      </c>
      <c r="X1133" s="98">
        <v>2337</v>
      </c>
      <c r="Y1133" s="99">
        <v>46150.707683333334</v>
      </c>
      <c r="Z1133" s="100">
        <v>46160</v>
      </c>
      <c r="AA1133" s="101"/>
      <c r="AB1133" s="101"/>
      <c r="AC1133" s="101"/>
      <c r="AD1133" s="101"/>
      <c r="AE1133" s="102" t="s">
        <v>40</v>
      </c>
      <c r="AF1133" s="102" t="s">
        <v>40</v>
      </c>
      <c r="AG1133" s="102" t="s">
        <v>40</v>
      </c>
      <c r="AH1133" s="102" t="s">
        <v>40</v>
      </c>
      <c r="AI1133" s="102" t="s">
        <v>40</v>
      </c>
      <c r="AJ1133" s="102" t="s">
        <v>40</v>
      </c>
      <c r="AK1133" s="102" t="s">
        <v>40</v>
      </c>
      <c r="AL1133" s="101"/>
      <c r="AM1133" s="101"/>
      <c r="AN1133" s="102" t="s">
        <v>40</v>
      </c>
      <c r="AO1133" s="102" t="s">
        <v>40</v>
      </c>
      <c r="AP1133" s="102" t="s">
        <v>40</v>
      </c>
      <c r="AQ1133" s="102" t="s">
        <v>40</v>
      </c>
      <c r="AR1133" s="101"/>
    </row>
    <row r="1134" spans="1:44">
      <c r="A1134" t="str">
        <f>VLOOKUP(Q1134,'Rotas x Madrugada'!A:C,2,0)</f>
        <v>B</v>
      </c>
      <c r="B1134" t="str">
        <f>VLOOKUP(Q1134,'Rotas x Madrugada'!A:C,3,0)</f>
        <v>Dep.</v>
      </c>
      <c r="D1134" s="19">
        <f t="shared" si="34"/>
        <v>46162</v>
      </c>
      <c r="E1134" s="19">
        <f>IF(A1134="RETIRA",Z1134,VLOOKUP(Q1134,'Rotas x Madrugada'!A:D,4,0))</f>
        <v>46146</v>
      </c>
      <c r="F1134" s="19">
        <f>IF(A1134="RETIRA",Z1134,Z1134+2)</f>
        <v>46162</v>
      </c>
      <c r="G1134" s="19" t="str">
        <f>CONCATENATE(U1134,"-",V1134)</f>
        <v>INC08-TF</v>
      </c>
      <c r="H1134" s="19" t="str">
        <f t="shared" ca="1" si="35"/>
        <v>OK</v>
      </c>
      <c r="I1134" s="46">
        <f ca="1">Z1134-$B$1</f>
        <v>3</v>
      </c>
      <c r="J1134" s="46">
        <f>VLOOKUP(G1134,'D. Produção'!A:B,2,)</f>
        <v>2</v>
      </c>
      <c r="K1134" s="87">
        <v>335121</v>
      </c>
      <c r="L1134" s="88" t="s">
        <v>199</v>
      </c>
      <c r="M1134" s="87">
        <v>29</v>
      </c>
      <c r="N1134" s="87">
        <v>5451118</v>
      </c>
      <c r="O1134" s="88" t="s">
        <v>35</v>
      </c>
      <c r="P1134" s="88" t="s">
        <v>370</v>
      </c>
      <c r="Q1134" s="88" t="s">
        <v>144</v>
      </c>
      <c r="R1134" s="89">
        <v>2.996</v>
      </c>
      <c r="S1134" s="89">
        <v>59.920699999999997</v>
      </c>
      <c r="T1134" s="87">
        <v>1</v>
      </c>
      <c r="U1134" s="88" t="s">
        <v>63</v>
      </c>
      <c r="V1134" s="88" t="s">
        <v>96</v>
      </c>
      <c r="W1134" s="90">
        <v>1282</v>
      </c>
      <c r="X1134" s="90">
        <v>2337</v>
      </c>
      <c r="Y1134" s="91">
        <v>46150.707683333334</v>
      </c>
      <c r="Z1134" s="92">
        <v>46160</v>
      </c>
      <c r="AA1134" s="93"/>
      <c r="AB1134" s="93"/>
      <c r="AC1134" s="93"/>
      <c r="AD1134" s="93"/>
      <c r="AE1134" s="94" t="s">
        <v>40</v>
      </c>
      <c r="AF1134" s="94" t="s">
        <v>40</v>
      </c>
      <c r="AG1134" s="94" t="s">
        <v>40</v>
      </c>
      <c r="AH1134" s="94" t="s">
        <v>40</v>
      </c>
      <c r="AI1134" s="94" t="s">
        <v>40</v>
      </c>
      <c r="AJ1134" s="94" t="s">
        <v>40</v>
      </c>
      <c r="AK1134" s="94" t="s">
        <v>40</v>
      </c>
      <c r="AL1134" s="93"/>
      <c r="AM1134" s="93"/>
      <c r="AN1134" s="94" t="s">
        <v>40</v>
      </c>
      <c r="AO1134" s="94" t="s">
        <v>40</v>
      </c>
      <c r="AP1134" s="94" t="s">
        <v>40</v>
      </c>
      <c r="AQ1134" s="94" t="s">
        <v>40</v>
      </c>
      <c r="AR1134" s="93"/>
    </row>
    <row r="1135" spans="1:44">
      <c r="A1135" t="str">
        <f>VLOOKUP(Q1135,'Rotas x Madrugada'!A:C,2,0)</f>
        <v>B</v>
      </c>
      <c r="B1135" t="str">
        <f>VLOOKUP(Q1135,'Rotas x Madrugada'!A:C,3,0)</f>
        <v>Dep.</v>
      </c>
      <c r="D1135" s="19">
        <f t="shared" si="34"/>
        <v>46162</v>
      </c>
      <c r="E1135" s="19">
        <f>IF(A1135="RETIRA",Z1135,VLOOKUP(Q1135,'Rotas x Madrugada'!A:D,4,0))</f>
        <v>46146</v>
      </c>
      <c r="F1135" s="19">
        <f>IF(A1135="RETIRA",Z1135,Z1135+2)</f>
        <v>46162</v>
      </c>
      <c r="G1135" s="19" t="str">
        <f>CONCATENATE(U1135,"-",V1135)</f>
        <v>INC08-TF</v>
      </c>
      <c r="H1135" s="19" t="str">
        <f t="shared" ca="1" si="35"/>
        <v>OK</v>
      </c>
      <c r="I1135" s="46">
        <f ca="1">Z1135-$B$1</f>
        <v>3</v>
      </c>
      <c r="J1135" s="46">
        <f>VLOOKUP(G1135,'D. Produção'!A:B,2,)</f>
        <v>2</v>
      </c>
      <c r="K1135" s="95">
        <v>335121</v>
      </c>
      <c r="L1135" s="96" t="s">
        <v>147</v>
      </c>
      <c r="M1135" s="95">
        <v>30</v>
      </c>
      <c r="N1135" s="95">
        <v>5451119</v>
      </c>
      <c r="O1135" s="96" t="s">
        <v>35</v>
      </c>
      <c r="P1135" s="96" t="s">
        <v>370</v>
      </c>
      <c r="Q1135" s="96" t="s">
        <v>144</v>
      </c>
      <c r="R1135" s="97">
        <v>2.996</v>
      </c>
      <c r="S1135" s="97">
        <v>59.920699999999997</v>
      </c>
      <c r="T1135" s="95">
        <v>1</v>
      </c>
      <c r="U1135" s="96" t="s">
        <v>63</v>
      </c>
      <c r="V1135" s="96" t="s">
        <v>96</v>
      </c>
      <c r="W1135" s="98">
        <v>1282</v>
      </c>
      <c r="X1135" s="98">
        <v>2337</v>
      </c>
      <c r="Y1135" s="99">
        <v>46150.707683333334</v>
      </c>
      <c r="Z1135" s="100">
        <v>46160</v>
      </c>
      <c r="AA1135" s="101"/>
      <c r="AB1135" s="101"/>
      <c r="AC1135" s="101"/>
      <c r="AD1135" s="101"/>
      <c r="AE1135" s="102" t="s">
        <v>40</v>
      </c>
      <c r="AF1135" s="102" t="s">
        <v>40</v>
      </c>
      <c r="AG1135" s="102" t="s">
        <v>40</v>
      </c>
      <c r="AH1135" s="102" t="s">
        <v>40</v>
      </c>
      <c r="AI1135" s="102" t="s">
        <v>40</v>
      </c>
      <c r="AJ1135" s="102" t="s">
        <v>40</v>
      </c>
      <c r="AK1135" s="102" t="s">
        <v>40</v>
      </c>
      <c r="AL1135" s="101"/>
      <c r="AM1135" s="101"/>
      <c r="AN1135" s="102" t="s">
        <v>40</v>
      </c>
      <c r="AO1135" s="102" t="s">
        <v>40</v>
      </c>
      <c r="AP1135" s="102" t="s">
        <v>40</v>
      </c>
      <c r="AQ1135" s="102" t="s">
        <v>40</v>
      </c>
      <c r="AR1135" s="101"/>
    </row>
    <row r="1136" spans="1:44">
      <c r="A1136" t="str">
        <f>VLOOKUP(Q1136,'Rotas x Madrugada'!A:C,2,0)</f>
        <v>B</v>
      </c>
      <c r="B1136" t="str">
        <f>VLOOKUP(Q1136,'Rotas x Madrugada'!A:C,3,0)</f>
        <v>Dep.</v>
      </c>
      <c r="D1136" s="19">
        <f t="shared" si="34"/>
        <v>46162</v>
      </c>
      <c r="E1136" s="19">
        <f>IF(A1136="RETIRA",Z1136,VLOOKUP(Q1136,'Rotas x Madrugada'!A:D,4,0))</f>
        <v>46146</v>
      </c>
      <c r="F1136" s="19">
        <f>IF(A1136="RETIRA",Z1136,Z1136+2)</f>
        <v>46162</v>
      </c>
      <c r="G1136" s="19" t="str">
        <f>CONCATENATE(U1136,"-",V1136)</f>
        <v>INC08-TF</v>
      </c>
      <c r="H1136" s="19" t="str">
        <f t="shared" ca="1" si="35"/>
        <v>OK</v>
      </c>
      <c r="I1136" s="46">
        <f ca="1">Z1136-$B$1</f>
        <v>3</v>
      </c>
      <c r="J1136" s="46">
        <f>VLOOKUP(G1136,'D. Produção'!A:B,2,)</f>
        <v>2</v>
      </c>
      <c r="K1136" s="87">
        <v>335121</v>
      </c>
      <c r="L1136" s="88" t="s">
        <v>148</v>
      </c>
      <c r="M1136" s="87">
        <v>31</v>
      </c>
      <c r="N1136" s="87">
        <v>5451120</v>
      </c>
      <c r="O1136" s="88" t="s">
        <v>35</v>
      </c>
      <c r="P1136" s="88" t="s">
        <v>370</v>
      </c>
      <c r="Q1136" s="88" t="s">
        <v>144</v>
      </c>
      <c r="R1136" s="89">
        <v>2.996</v>
      </c>
      <c r="S1136" s="89">
        <v>59.920699999999997</v>
      </c>
      <c r="T1136" s="87">
        <v>1</v>
      </c>
      <c r="U1136" s="88" t="s">
        <v>63</v>
      </c>
      <c r="V1136" s="88" t="s">
        <v>96</v>
      </c>
      <c r="W1136" s="90">
        <v>1282</v>
      </c>
      <c r="X1136" s="90">
        <v>2337</v>
      </c>
      <c r="Y1136" s="91">
        <v>46150.707683333334</v>
      </c>
      <c r="Z1136" s="92">
        <v>46160</v>
      </c>
      <c r="AA1136" s="93"/>
      <c r="AB1136" s="93"/>
      <c r="AC1136" s="93"/>
      <c r="AD1136" s="93"/>
      <c r="AE1136" s="94" t="s">
        <v>40</v>
      </c>
      <c r="AF1136" s="94" t="s">
        <v>40</v>
      </c>
      <c r="AG1136" s="94" t="s">
        <v>40</v>
      </c>
      <c r="AH1136" s="94" t="s">
        <v>40</v>
      </c>
      <c r="AI1136" s="94" t="s">
        <v>40</v>
      </c>
      <c r="AJ1136" s="94" t="s">
        <v>40</v>
      </c>
      <c r="AK1136" s="94" t="s">
        <v>40</v>
      </c>
      <c r="AL1136" s="93"/>
      <c r="AM1136" s="93"/>
      <c r="AN1136" s="94" t="s">
        <v>40</v>
      </c>
      <c r="AO1136" s="94" t="s">
        <v>40</v>
      </c>
      <c r="AP1136" s="94" t="s">
        <v>40</v>
      </c>
      <c r="AQ1136" s="94" t="s">
        <v>40</v>
      </c>
      <c r="AR1136" s="93"/>
    </row>
    <row r="1137" spans="1:44">
      <c r="A1137" t="str">
        <f>VLOOKUP(Q1137,'Rotas x Madrugada'!A:C,2,0)</f>
        <v>I</v>
      </c>
      <c r="B1137" t="str">
        <f>VLOOKUP(Q1137,'Rotas x Madrugada'!A:C,3,0)</f>
        <v>Não</v>
      </c>
      <c r="D1137" s="19">
        <f t="shared" si="34"/>
        <v>46162</v>
      </c>
      <c r="E1137" s="19">
        <f>IF(A1137="RETIRA",Z1137,VLOOKUP(Q1137,'Rotas x Madrugada'!A:D,4,0))</f>
        <v>46147</v>
      </c>
      <c r="F1137" s="19">
        <f>IF(A1137="RETIRA",Z1137,Z1137+2)</f>
        <v>46162</v>
      </c>
      <c r="G1137" s="19" t="str">
        <f>CONCATENATE(U1137,"-",V1137)</f>
        <v>LMSV3208-PF</v>
      </c>
      <c r="H1137" s="19" t="e">
        <f t="shared" ca="1" si="35"/>
        <v>#N/A</v>
      </c>
      <c r="I1137" s="46">
        <f ca="1">Z1137-$B$1</f>
        <v>3</v>
      </c>
      <c r="J1137" s="46" t="e">
        <f>VLOOKUP(G1137,'D. Produção'!A:B,2,)</f>
        <v>#N/A</v>
      </c>
      <c r="K1137" s="95">
        <v>335156</v>
      </c>
      <c r="L1137" s="96" t="s">
        <v>61</v>
      </c>
      <c r="M1137" s="95">
        <v>1</v>
      </c>
      <c r="N1137" s="95">
        <v>5451339</v>
      </c>
      <c r="O1137" s="96" t="s">
        <v>35</v>
      </c>
      <c r="P1137" s="96" t="s">
        <v>316</v>
      </c>
      <c r="Q1137" s="96" t="s">
        <v>130</v>
      </c>
      <c r="R1137" s="97">
        <v>0.95879999999999999</v>
      </c>
      <c r="S1137" s="97">
        <v>19.175999999999998</v>
      </c>
      <c r="T1137" s="95">
        <v>1</v>
      </c>
      <c r="U1137" s="96" t="s">
        <v>502</v>
      </c>
      <c r="V1137" s="96" t="s">
        <v>39</v>
      </c>
      <c r="W1137" s="98">
        <v>940</v>
      </c>
      <c r="X1137" s="98">
        <v>1020</v>
      </c>
      <c r="Y1137" s="99">
        <v>46150.58118105324</v>
      </c>
      <c r="Z1137" s="100">
        <v>46160</v>
      </c>
      <c r="AA1137" s="101"/>
      <c r="AB1137" s="101"/>
      <c r="AC1137" s="101"/>
      <c r="AD1137" s="102" t="s">
        <v>40</v>
      </c>
      <c r="AE1137" s="102" t="s">
        <v>40</v>
      </c>
      <c r="AF1137" s="102" t="s">
        <v>40</v>
      </c>
      <c r="AG1137" s="102" t="s">
        <v>40</v>
      </c>
      <c r="AH1137" s="102" t="s">
        <v>40</v>
      </c>
      <c r="AI1137" s="102" t="s">
        <v>40</v>
      </c>
      <c r="AJ1137" s="102" t="s">
        <v>40</v>
      </c>
      <c r="AK1137" s="102" t="s">
        <v>40</v>
      </c>
      <c r="AL1137" s="102" t="s">
        <v>40</v>
      </c>
      <c r="AM1137" s="102" t="s">
        <v>40</v>
      </c>
      <c r="AN1137" s="102" t="s">
        <v>40</v>
      </c>
      <c r="AO1137" s="102" t="s">
        <v>40</v>
      </c>
      <c r="AP1137" s="102" t="s">
        <v>40</v>
      </c>
      <c r="AQ1137" s="102" t="s">
        <v>40</v>
      </c>
      <c r="AR1137" s="101"/>
    </row>
    <row r="1138" spans="1:44" ht="31.5">
      <c r="A1138" t="str">
        <f>VLOOKUP(Q1138,'Rotas x Madrugada'!A:C,2,0)</f>
        <v>J</v>
      </c>
      <c r="B1138" t="str">
        <f>VLOOKUP(Q1138,'Rotas x Madrugada'!A:C,3,0)</f>
        <v>Sim</v>
      </c>
      <c r="D1138" s="19">
        <f t="shared" si="34"/>
        <v>46162</v>
      </c>
      <c r="E1138" s="19">
        <f>IF(A1138="RETIRA",Z1138,VLOOKUP(Q1138,'Rotas x Madrugada'!A:D,4,0))</f>
        <v>46146</v>
      </c>
      <c r="F1138" s="19">
        <f>IF(A1138="RETIRA",Z1138,Z1138+2)</f>
        <v>46162</v>
      </c>
      <c r="G1138" s="19" t="str">
        <f>CONCATENATE(U1138,"-",V1138)</f>
        <v>LMLT08-PF</v>
      </c>
      <c r="H1138" s="19" t="str">
        <f t="shared" ca="1" si="35"/>
        <v>URGENTE</v>
      </c>
      <c r="I1138" s="46">
        <f ca="1">Z1138-$B$1</f>
        <v>3</v>
      </c>
      <c r="J1138" s="46">
        <f>VLOOKUP(G1138,'D. Produção'!A:B,2,)</f>
        <v>4</v>
      </c>
      <c r="K1138" s="87">
        <v>335286</v>
      </c>
      <c r="L1138" s="88" t="s">
        <v>61</v>
      </c>
      <c r="M1138" s="87">
        <v>1</v>
      </c>
      <c r="N1138" s="87">
        <v>5452106</v>
      </c>
      <c r="O1138" s="88" t="s">
        <v>35</v>
      </c>
      <c r="P1138" s="88" t="s">
        <v>257</v>
      </c>
      <c r="Q1138" s="88" t="s">
        <v>168</v>
      </c>
      <c r="R1138" s="89">
        <v>2.2082000000000002</v>
      </c>
      <c r="S1138" s="89">
        <v>44.164000000000001</v>
      </c>
      <c r="T1138" s="87">
        <v>1</v>
      </c>
      <c r="U1138" s="88" t="s">
        <v>263</v>
      </c>
      <c r="V1138" s="88" t="s">
        <v>39</v>
      </c>
      <c r="W1138" s="90">
        <v>1220</v>
      </c>
      <c r="X1138" s="90">
        <v>1810</v>
      </c>
      <c r="Y1138" s="91">
        <v>46153.37159505787</v>
      </c>
      <c r="Z1138" s="92">
        <v>46160</v>
      </c>
      <c r="AA1138" s="93"/>
      <c r="AB1138" s="93"/>
      <c r="AC1138" s="93"/>
      <c r="AD1138" s="94" t="s">
        <v>40</v>
      </c>
      <c r="AE1138" s="94" t="s">
        <v>40</v>
      </c>
      <c r="AF1138" s="94" t="s">
        <v>40</v>
      </c>
      <c r="AG1138" s="94" t="s">
        <v>40</v>
      </c>
      <c r="AH1138" s="94" t="s">
        <v>40</v>
      </c>
      <c r="AI1138" s="94" t="s">
        <v>40</v>
      </c>
      <c r="AJ1138" s="94" t="s">
        <v>40</v>
      </c>
      <c r="AK1138" s="94" t="s">
        <v>40</v>
      </c>
      <c r="AL1138" s="94" t="s">
        <v>40</v>
      </c>
      <c r="AM1138" s="94" t="s">
        <v>40</v>
      </c>
      <c r="AN1138" s="94" t="s">
        <v>40</v>
      </c>
      <c r="AO1138" s="94" t="s">
        <v>40</v>
      </c>
      <c r="AP1138" s="94" t="s">
        <v>40</v>
      </c>
      <c r="AQ1138" s="94" t="s">
        <v>40</v>
      </c>
      <c r="AR1138" s="93"/>
    </row>
    <row r="1139" spans="1:44">
      <c r="A1139" t="str">
        <f>VLOOKUP(Q1139,'Rotas x Madrugada'!A:C,2,0)</f>
        <v>Retira</v>
      </c>
      <c r="B1139" t="str">
        <f>VLOOKUP(Q1139,'Rotas x Madrugada'!A:C,3,0)</f>
        <v>Não</v>
      </c>
      <c r="D1139" s="19">
        <f t="shared" si="34"/>
        <v>46160</v>
      </c>
      <c r="E1139" s="19">
        <f>IF(A1139="RETIRA",Z1139,VLOOKUP(Q1139,'Rotas x Madrugada'!A:D,4,0))</f>
        <v>46160</v>
      </c>
      <c r="F1139" s="19">
        <f>IF(A1139="RETIRA",Z1139,Z1139+2)</f>
        <v>46160</v>
      </c>
      <c r="G1139" s="19" t="str">
        <f>CONCATENATE(U1139,"-",V1139)</f>
        <v>FUM08-TF</v>
      </c>
      <c r="H1139" s="19" t="str">
        <f t="shared" ca="1" si="35"/>
        <v>OK</v>
      </c>
      <c r="I1139" s="46">
        <f ca="1">Z1139-$B$1</f>
        <v>3</v>
      </c>
      <c r="J1139" s="46">
        <f>VLOOKUP(G1139,'D. Produção'!A:B,2,)</f>
        <v>2</v>
      </c>
      <c r="K1139" s="95">
        <v>335295</v>
      </c>
      <c r="L1139" s="96" t="s">
        <v>61</v>
      </c>
      <c r="M1139" s="95">
        <v>1</v>
      </c>
      <c r="N1139" s="95">
        <v>5452135</v>
      </c>
      <c r="O1139" s="96" t="s">
        <v>35</v>
      </c>
      <c r="P1139" s="96" t="s">
        <v>450</v>
      </c>
      <c r="Q1139" s="96" t="s">
        <v>62</v>
      </c>
      <c r="R1139" s="97">
        <v>1.8926000000000001</v>
      </c>
      <c r="S1139" s="97">
        <v>37.850999999999999</v>
      </c>
      <c r="T1139" s="95">
        <v>1</v>
      </c>
      <c r="U1139" s="96" t="s">
        <v>254</v>
      </c>
      <c r="V1139" s="96" t="s">
        <v>96</v>
      </c>
      <c r="W1139" s="98">
        <v>930</v>
      </c>
      <c r="X1139" s="98">
        <v>2035</v>
      </c>
      <c r="Y1139" s="99">
        <v>46150.719185104164</v>
      </c>
      <c r="Z1139" s="100">
        <v>46160</v>
      </c>
      <c r="AA1139" s="101"/>
      <c r="AB1139" s="101"/>
      <c r="AC1139" s="101"/>
      <c r="AD1139" s="101"/>
      <c r="AE1139" s="102" t="s">
        <v>40</v>
      </c>
      <c r="AF1139" s="102" t="s">
        <v>40</v>
      </c>
      <c r="AG1139" s="102" t="s">
        <v>40</v>
      </c>
      <c r="AH1139" s="102" t="s">
        <v>40</v>
      </c>
      <c r="AI1139" s="102" t="s">
        <v>40</v>
      </c>
      <c r="AJ1139" s="102" t="s">
        <v>40</v>
      </c>
      <c r="AK1139" s="102" t="s">
        <v>40</v>
      </c>
      <c r="AL1139" s="101"/>
      <c r="AM1139" s="101"/>
      <c r="AN1139" s="102" t="s">
        <v>40</v>
      </c>
      <c r="AO1139" s="102" t="s">
        <v>40</v>
      </c>
      <c r="AP1139" s="102" t="s">
        <v>40</v>
      </c>
      <c r="AQ1139" s="102" t="s">
        <v>40</v>
      </c>
      <c r="AR1139" s="101"/>
    </row>
    <row r="1140" spans="1:44" ht="21">
      <c r="A1140" t="str">
        <f>VLOOKUP(Q1140,'Rotas x Madrugada'!A:C,2,0)</f>
        <v>I</v>
      </c>
      <c r="B1140" t="str">
        <f>VLOOKUP(Q1140,'Rotas x Madrugada'!A:C,3,0)</f>
        <v>Não</v>
      </c>
      <c r="D1140" s="19">
        <f t="shared" si="34"/>
        <v>46162</v>
      </c>
      <c r="E1140" s="19">
        <f>IF(A1140="RETIRA",Z1140,VLOOKUP(Q1140,'Rotas x Madrugada'!A:D,4,0))</f>
        <v>46147</v>
      </c>
      <c r="F1140" s="19">
        <f>IF(A1140="RETIRA",Z1140,Z1140+2)</f>
        <v>46162</v>
      </c>
      <c r="G1140" s="19" t="str">
        <f>CONCATENATE(U1140,"-",V1140)</f>
        <v>LMLT06VMT-PF</v>
      </c>
      <c r="H1140" s="19" t="str">
        <f t="shared" ca="1" si="35"/>
        <v>URGENTE</v>
      </c>
      <c r="I1140" s="46">
        <f ca="1">Z1140-$B$1</f>
        <v>3</v>
      </c>
      <c r="J1140" s="46">
        <f>VLOOKUP(G1140,'D. Produção'!A:B,2,)</f>
        <v>4</v>
      </c>
      <c r="K1140" s="87">
        <v>335433</v>
      </c>
      <c r="L1140" s="88" t="s">
        <v>61</v>
      </c>
      <c r="M1140" s="87">
        <v>1</v>
      </c>
      <c r="N1140" s="87">
        <v>5452695</v>
      </c>
      <c r="O1140" s="88" t="s">
        <v>35</v>
      </c>
      <c r="P1140" s="88" t="s">
        <v>190</v>
      </c>
      <c r="Q1140" s="88" t="s">
        <v>130</v>
      </c>
      <c r="R1140" s="89">
        <v>0.27560000000000001</v>
      </c>
      <c r="S1140" s="89">
        <v>4.1344000000000003</v>
      </c>
      <c r="T1140" s="87">
        <v>1</v>
      </c>
      <c r="U1140" s="88" t="s">
        <v>600</v>
      </c>
      <c r="V1140" s="88" t="s">
        <v>39</v>
      </c>
      <c r="W1140" s="90">
        <v>525</v>
      </c>
      <c r="X1140" s="90">
        <v>525</v>
      </c>
      <c r="Y1140" s="91">
        <v>46154.502607372684</v>
      </c>
      <c r="Z1140" s="92">
        <v>46160</v>
      </c>
      <c r="AA1140" s="93"/>
      <c r="AB1140" s="93"/>
      <c r="AC1140" s="93"/>
      <c r="AD1140" s="94" t="s">
        <v>40</v>
      </c>
      <c r="AE1140" s="94" t="s">
        <v>40</v>
      </c>
      <c r="AF1140" s="94" t="s">
        <v>40</v>
      </c>
      <c r="AG1140" s="94" t="s">
        <v>40</v>
      </c>
      <c r="AH1140" s="94" t="s">
        <v>40</v>
      </c>
      <c r="AI1140" s="94" t="s">
        <v>40</v>
      </c>
      <c r="AJ1140" s="94" t="s">
        <v>40</v>
      </c>
      <c r="AK1140" s="94" t="s">
        <v>40</v>
      </c>
      <c r="AL1140" s="94" t="s">
        <v>40</v>
      </c>
      <c r="AM1140" s="94" t="s">
        <v>40</v>
      </c>
      <c r="AN1140" s="94" t="s">
        <v>40</v>
      </c>
      <c r="AO1140" s="94" t="s">
        <v>40</v>
      </c>
      <c r="AP1140" s="94" t="s">
        <v>40</v>
      </c>
      <c r="AQ1140" s="94" t="s">
        <v>40</v>
      </c>
      <c r="AR1140" s="93"/>
    </row>
    <row r="1141" spans="1:44" ht="21">
      <c r="A1141" t="str">
        <f>VLOOKUP(Q1141,'Rotas x Madrugada'!A:C,2,0)</f>
        <v>I</v>
      </c>
      <c r="B1141" t="str">
        <f>VLOOKUP(Q1141,'Rotas x Madrugada'!A:C,3,0)</f>
        <v>Não</v>
      </c>
      <c r="D1141" s="19">
        <f t="shared" si="34"/>
        <v>46162</v>
      </c>
      <c r="E1141" s="19">
        <f>IF(A1141="RETIRA",Z1141,VLOOKUP(Q1141,'Rotas x Madrugada'!A:D,4,0))</f>
        <v>46147</v>
      </c>
      <c r="F1141" s="19">
        <f>IF(A1141="RETIRA",Z1141,Z1141+2)</f>
        <v>46162</v>
      </c>
      <c r="G1141" s="19" t="str">
        <f>CONCATENATE(U1141,"-",V1141)</f>
        <v>LMLT06VMT-PF</v>
      </c>
      <c r="H1141" s="19" t="str">
        <f t="shared" ca="1" si="35"/>
        <v>URGENTE</v>
      </c>
      <c r="I1141" s="46">
        <f ca="1">Z1141-$B$1</f>
        <v>3</v>
      </c>
      <c r="J1141" s="46">
        <f>VLOOKUP(G1141,'D. Produção'!A:B,2,)</f>
        <v>4</v>
      </c>
      <c r="K1141" s="95">
        <v>335433</v>
      </c>
      <c r="L1141" s="96" t="s">
        <v>121</v>
      </c>
      <c r="M1141" s="95">
        <v>2</v>
      </c>
      <c r="N1141" s="95">
        <v>5452921</v>
      </c>
      <c r="O1141" s="96" t="s">
        <v>35</v>
      </c>
      <c r="P1141" s="96" t="s">
        <v>190</v>
      </c>
      <c r="Q1141" s="96" t="s">
        <v>130</v>
      </c>
      <c r="R1141" s="97">
        <v>0.27560000000000001</v>
      </c>
      <c r="S1141" s="97">
        <v>4.1344000000000003</v>
      </c>
      <c r="T1141" s="95">
        <v>1</v>
      </c>
      <c r="U1141" s="96" t="s">
        <v>600</v>
      </c>
      <c r="V1141" s="96" t="s">
        <v>39</v>
      </c>
      <c r="W1141" s="98">
        <v>525</v>
      </c>
      <c r="X1141" s="98">
        <v>525</v>
      </c>
      <c r="Y1141" s="99">
        <v>46154.502607372684</v>
      </c>
      <c r="Z1141" s="100">
        <v>46160</v>
      </c>
      <c r="AA1141" s="101"/>
      <c r="AB1141" s="101"/>
      <c r="AC1141" s="101"/>
      <c r="AD1141" s="102" t="s">
        <v>40</v>
      </c>
      <c r="AE1141" s="102" t="s">
        <v>40</v>
      </c>
      <c r="AF1141" s="102" t="s">
        <v>40</v>
      </c>
      <c r="AG1141" s="102" t="s">
        <v>40</v>
      </c>
      <c r="AH1141" s="102" t="s">
        <v>40</v>
      </c>
      <c r="AI1141" s="102" t="s">
        <v>40</v>
      </c>
      <c r="AJ1141" s="102" t="s">
        <v>40</v>
      </c>
      <c r="AK1141" s="102" t="s">
        <v>40</v>
      </c>
      <c r="AL1141" s="102" t="s">
        <v>40</v>
      </c>
      <c r="AM1141" s="102" t="s">
        <v>40</v>
      </c>
      <c r="AN1141" s="102" t="s">
        <v>40</v>
      </c>
      <c r="AO1141" s="102" t="s">
        <v>40</v>
      </c>
      <c r="AP1141" s="102" t="s">
        <v>40</v>
      </c>
      <c r="AQ1141" s="102" t="s">
        <v>40</v>
      </c>
      <c r="AR1141" s="101"/>
    </row>
    <row r="1142" spans="1:44" ht="21">
      <c r="A1142" t="str">
        <f>VLOOKUP(Q1142,'Rotas x Madrugada'!A:C,2,0)</f>
        <v>I</v>
      </c>
      <c r="B1142" t="str">
        <f>VLOOKUP(Q1142,'Rotas x Madrugada'!A:C,3,0)</f>
        <v>Não</v>
      </c>
      <c r="D1142" s="19">
        <f t="shared" si="34"/>
        <v>46162</v>
      </c>
      <c r="E1142" s="19">
        <f>IF(A1142="RETIRA",Z1142,VLOOKUP(Q1142,'Rotas x Madrugada'!A:D,4,0))</f>
        <v>46147</v>
      </c>
      <c r="F1142" s="19">
        <f>IF(A1142="RETIRA",Z1142,Z1142+2)</f>
        <v>46162</v>
      </c>
      <c r="G1142" s="19" t="str">
        <f>CONCATENATE(U1142,"-",V1142)</f>
        <v>LMLT06VMT-PF</v>
      </c>
      <c r="H1142" s="19" t="str">
        <f t="shared" ca="1" si="35"/>
        <v>URGENTE</v>
      </c>
      <c r="I1142" s="46">
        <f ca="1">Z1142-$B$1</f>
        <v>3</v>
      </c>
      <c r="J1142" s="46">
        <f>VLOOKUP(G1142,'D. Produção'!A:B,2,)</f>
        <v>4</v>
      </c>
      <c r="K1142" s="87">
        <v>335433</v>
      </c>
      <c r="L1142" s="88" t="s">
        <v>143</v>
      </c>
      <c r="M1142" s="87">
        <v>3</v>
      </c>
      <c r="N1142" s="87">
        <v>5452696</v>
      </c>
      <c r="O1142" s="88" t="s">
        <v>35</v>
      </c>
      <c r="P1142" s="88" t="s">
        <v>190</v>
      </c>
      <c r="Q1142" s="88" t="s">
        <v>130</v>
      </c>
      <c r="R1142" s="89">
        <v>0.27460000000000001</v>
      </c>
      <c r="S1142" s="89">
        <v>4.1185999999999998</v>
      </c>
      <c r="T1142" s="87">
        <v>1</v>
      </c>
      <c r="U1142" s="88" t="s">
        <v>600</v>
      </c>
      <c r="V1142" s="88" t="s">
        <v>39</v>
      </c>
      <c r="W1142" s="90">
        <v>525</v>
      </c>
      <c r="X1142" s="90">
        <v>523</v>
      </c>
      <c r="Y1142" s="91">
        <v>46154.502607372684</v>
      </c>
      <c r="Z1142" s="92">
        <v>46160</v>
      </c>
      <c r="AA1142" s="93"/>
      <c r="AB1142" s="93"/>
      <c r="AC1142" s="93"/>
      <c r="AD1142" s="94" t="s">
        <v>40</v>
      </c>
      <c r="AE1142" s="94" t="s">
        <v>40</v>
      </c>
      <c r="AF1142" s="94" t="s">
        <v>40</v>
      </c>
      <c r="AG1142" s="94" t="s">
        <v>40</v>
      </c>
      <c r="AH1142" s="94" t="s">
        <v>40</v>
      </c>
      <c r="AI1142" s="94" t="s">
        <v>40</v>
      </c>
      <c r="AJ1142" s="94" t="s">
        <v>40</v>
      </c>
      <c r="AK1142" s="94" t="s">
        <v>40</v>
      </c>
      <c r="AL1142" s="94" t="s">
        <v>40</v>
      </c>
      <c r="AM1142" s="94" t="s">
        <v>40</v>
      </c>
      <c r="AN1142" s="94" t="s">
        <v>40</v>
      </c>
      <c r="AO1142" s="94" t="s">
        <v>40</v>
      </c>
      <c r="AP1142" s="94" t="s">
        <v>40</v>
      </c>
      <c r="AQ1142" s="94" t="s">
        <v>40</v>
      </c>
      <c r="AR1142" s="93"/>
    </row>
    <row r="1143" spans="1:44" ht="21">
      <c r="A1143" t="str">
        <f>VLOOKUP(Q1143,'Rotas x Madrugada'!A:C,2,0)</f>
        <v>I</v>
      </c>
      <c r="B1143" t="str">
        <f>VLOOKUP(Q1143,'Rotas x Madrugada'!A:C,3,0)</f>
        <v>Não</v>
      </c>
      <c r="D1143" s="19">
        <f t="shared" si="34"/>
        <v>46162</v>
      </c>
      <c r="E1143" s="19">
        <f>IF(A1143="RETIRA",Z1143,VLOOKUP(Q1143,'Rotas x Madrugada'!A:D,4,0))</f>
        <v>46147</v>
      </c>
      <c r="F1143" s="19">
        <f>IF(A1143="RETIRA",Z1143,Z1143+2)</f>
        <v>46162</v>
      </c>
      <c r="G1143" s="19" t="str">
        <f>CONCATENATE(U1143,"-",V1143)</f>
        <v>LMLT06VMT-PF</v>
      </c>
      <c r="H1143" s="19" t="str">
        <f t="shared" ca="1" si="35"/>
        <v>URGENTE</v>
      </c>
      <c r="I1143" s="46">
        <f ca="1">Z1143-$B$1</f>
        <v>3</v>
      </c>
      <c r="J1143" s="46">
        <f>VLOOKUP(G1143,'D. Produção'!A:B,2,)</f>
        <v>4</v>
      </c>
      <c r="K1143" s="95">
        <v>335433</v>
      </c>
      <c r="L1143" s="96" t="s">
        <v>132</v>
      </c>
      <c r="M1143" s="95">
        <v>4</v>
      </c>
      <c r="N1143" s="95">
        <v>5452697</v>
      </c>
      <c r="O1143" s="96" t="s">
        <v>35</v>
      </c>
      <c r="P1143" s="96" t="s">
        <v>190</v>
      </c>
      <c r="Q1143" s="96" t="s">
        <v>130</v>
      </c>
      <c r="R1143" s="97">
        <v>0.26269999999999999</v>
      </c>
      <c r="S1143" s="97">
        <v>3.9398</v>
      </c>
      <c r="T1143" s="95">
        <v>1</v>
      </c>
      <c r="U1143" s="96" t="s">
        <v>600</v>
      </c>
      <c r="V1143" s="96" t="s">
        <v>39</v>
      </c>
      <c r="W1143" s="98">
        <v>514</v>
      </c>
      <c r="X1143" s="98">
        <v>511</v>
      </c>
      <c r="Y1143" s="99">
        <v>46154.502607372684</v>
      </c>
      <c r="Z1143" s="100">
        <v>46160</v>
      </c>
      <c r="AA1143" s="101"/>
      <c r="AB1143" s="101"/>
      <c r="AC1143" s="101"/>
      <c r="AD1143" s="102" t="s">
        <v>40</v>
      </c>
      <c r="AE1143" s="102" t="s">
        <v>40</v>
      </c>
      <c r="AF1143" s="102" t="s">
        <v>40</v>
      </c>
      <c r="AG1143" s="102" t="s">
        <v>40</v>
      </c>
      <c r="AH1143" s="102" t="s">
        <v>40</v>
      </c>
      <c r="AI1143" s="102" t="s">
        <v>40</v>
      </c>
      <c r="AJ1143" s="102" t="s">
        <v>40</v>
      </c>
      <c r="AK1143" s="102" t="s">
        <v>40</v>
      </c>
      <c r="AL1143" s="102" t="s">
        <v>40</v>
      </c>
      <c r="AM1143" s="102" t="s">
        <v>40</v>
      </c>
      <c r="AN1143" s="102" t="s">
        <v>40</v>
      </c>
      <c r="AO1143" s="102" t="s">
        <v>40</v>
      </c>
      <c r="AP1143" s="102" t="s">
        <v>40</v>
      </c>
      <c r="AQ1143" s="102" t="s">
        <v>40</v>
      </c>
      <c r="AR1143" s="101"/>
    </row>
    <row r="1144" spans="1:44" ht="31.5">
      <c r="A1144" t="str">
        <f>VLOOKUP(Q1144,'Rotas x Madrugada'!A:C,2,0)</f>
        <v>K</v>
      </c>
      <c r="B1144" t="str">
        <f>VLOOKUP(Q1144,'Rotas x Madrugada'!A:C,3,0)</f>
        <v>Sim</v>
      </c>
      <c r="D1144" s="19">
        <f t="shared" si="34"/>
        <v>46162</v>
      </c>
      <c r="E1144" s="19">
        <f>IF(A1144="RETIRA",Z1144,VLOOKUP(Q1144,'Rotas x Madrugada'!A:D,4,0))</f>
        <v>46146</v>
      </c>
      <c r="F1144" s="19">
        <f>IF(A1144="RETIRA",Z1144,Z1144+2)</f>
        <v>46162</v>
      </c>
      <c r="G1144" s="19" t="str">
        <f>CONCATENATE(U1144,"-",V1144)</f>
        <v>LMLT06-IPF</v>
      </c>
      <c r="H1144" s="19" t="e">
        <f t="shared" ca="1" si="35"/>
        <v>#N/A</v>
      </c>
      <c r="I1144" s="46">
        <f ca="1">Z1144-$B$1</f>
        <v>3</v>
      </c>
      <c r="J1144" s="46" t="e">
        <f>VLOOKUP(G1144,'D. Produção'!A:B,2,)</f>
        <v>#N/A</v>
      </c>
      <c r="K1144" s="87">
        <v>335443</v>
      </c>
      <c r="L1144" s="88" t="s">
        <v>61</v>
      </c>
      <c r="M1144" s="87">
        <v>1</v>
      </c>
      <c r="N1144" s="87">
        <v>5452745</v>
      </c>
      <c r="O1144" s="88" t="s">
        <v>35</v>
      </c>
      <c r="P1144" s="88" t="s">
        <v>601</v>
      </c>
      <c r="Q1144" s="88" t="s">
        <v>125</v>
      </c>
      <c r="R1144" s="89">
        <v>1.2765</v>
      </c>
      <c r="S1144" s="89">
        <v>19.147500000000001</v>
      </c>
      <c r="T1144" s="87">
        <v>1</v>
      </c>
      <c r="U1144" s="88" t="s">
        <v>197</v>
      </c>
      <c r="V1144" s="88" t="s">
        <v>321</v>
      </c>
      <c r="W1144" s="90">
        <v>1973</v>
      </c>
      <c r="X1144" s="90">
        <v>647</v>
      </c>
      <c r="Y1144" s="91">
        <v>46153.480097604166</v>
      </c>
      <c r="Z1144" s="92">
        <v>46160</v>
      </c>
      <c r="AA1144" s="93"/>
      <c r="AB1144" s="93"/>
      <c r="AC1144" s="93"/>
      <c r="AD1144" s="93"/>
      <c r="AE1144" s="94" t="s">
        <v>40</v>
      </c>
      <c r="AF1144" s="94" t="s">
        <v>40</v>
      </c>
      <c r="AG1144" s="94" t="s">
        <v>40</v>
      </c>
      <c r="AH1144" s="94" t="s">
        <v>40</v>
      </c>
      <c r="AI1144" s="94" t="s">
        <v>40</v>
      </c>
      <c r="AJ1144" s="94" t="s">
        <v>40</v>
      </c>
      <c r="AK1144" s="93"/>
      <c r="AL1144" s="93"/>
      <c r="AM1144" s="94" t="s">
        <v>40</v>
      </c>
      <c r="AN1144" s="94" t="s">
        <v>40</v>
      </c>
      <c r="AO1144" s="93"/>
      <c r="AP1144" s="94" t="s">
        <v>40</v>
      </c>
      <c r="AQ1144" s="94" t="s">
        <v>40</v>
      </c>
      <c r="AR1144" s="93"/>
    </row>
    <row r="1145" spans="1:44" ht="31.5">
      <c r="A1145" t="str">
        <f>VLOOKUP(Q1145,'Rotas x Madrugada'!A:C,2,0)</f>
        <v>K</v>
      </c>
      <c r="B1145" t="str">
        <f>VLOOKUP(Q1145,'Rotas x Madrugada'!A:C,3,0)</f>
        <v>Sim</v>
      </c>
      <c r="D1145" s="19">
        <f t="shared" si="34"/>
        <v>46162</v>
      </c>
      <c r="E1145" s="19">
        <f>IF(A1145="RETIRA",Z1145,VLOOKUP(Q1145,'Rotas x Madrugada'!A:D,4,0))</f>
        <v>46146</v>
      </c>
      <c r="F1145" s="19">
        <f>IF(A1145="RETIRA",Z1145,Z1145+2)</f>
        <v>46162</v>
      </c>
      <c r="G1145" s="19" t="str">
        <f>CONCATENATE(U1145,"-",V1145)</f>
        <v>LMLT06-IPF</v>
      </c>
      <c r="H1145" s="19" t="e">
        <f t="shared" ca="1" si="35"/>
        <v>#N/A</v>
      </c>
      <c r="I1145" s="46">
        <f ca="1">Z1145-$B$1</f>
        <v>3</v>
      </c>
      <c r="J1145" s="46" t="e">
        <f>VLOOKUP(G1145,'D. Produção'!A:B,2,)</f>
        <v>#N/A</v>
      </c>
      <c r="K1145" s="95">
        <v>335443</v>
      </c>
      <c r="L1145" s="96" t="s">
        <v>61</v>
      </c>
      <c r="M1145" s="95">
        <v>1</v>
      </c>
      <c r="N1145" s="95">
        <v>5452746</v>
      </c>
      <c r="O1145" s="96" t="s">
        <v>35</v>
      </c>
      <c r="P1145" s="96" t="s">
        <v>601</v>
      </c>
      <c r="Q1145" s="96" t="s">
        <v>125</v>
      </c>
      <c r="R1145" s="97">
        <v>1.2765</v>
      </c>
      <c r="S1145" s="97">
        <v>19.147500000000001</v>
      </c>
      <c r="T1145" s="95">
        <v>1</v>
      </c>
      <c r="U1145" s="96" t="s">
        <v>197</v>
      </c>
      <c r="V1145" s="96" t="s">
        <v>321</v>
      </c>
      <c r="W1145" s="98">
        <v>1973</v>
      </c>
      <c r="X1145" s="98">
        <v>647</v>
      </c>
      <c r="Y1145" s="99">
        <v>46153.480097604166</v>
      </c>
      <c r="Z1145" s="100">
        <v>46160</v>
      </c>
      <c r="AA1145" s="101"/>
      <c r="AB1145" s="101"/>
      <c r="AC1145" s="101"/>
      <c r="AD1145" s="101"/>
      <c r="AE1145" s="102" t="s">
        <v>40</v>
      </c>
      <c r="AF1145" s="102" t="s">
        <v>40</v>
      </c>
      <c r="AG1145" s="102" t="s">
        <v>40</v>
      </c>
      <c r="AH1145" s="102" t="s">
        <v>40</v>
      </c>
      <c r="AI1145" s="102" t="s">
        <v>40</v>
      </c>
      <c r="AJ1145" s="102" t="s">
        <v>40</v>
      </c>
      <c r="AK1145" s="101"/>
      <c r="AL1145" s="101"/>
      <c r="AM1145" s="102" t="s">
        <v>40</v>
      </c>
      <c r="AN1145" s="102" t="s">
        <v>40</v>
      </c>
      <c r="AO1145" s="101"/>
      <c r="AP1145" s="102" t="s">
        <v>40</v>
      </c>
      <c r="AQ1145" s="102" t="s">
        <v>40</v>
      </c>
      <c r="AR1145" s="101"/>
    </row>
    <row r="1146" spans="1:44" ht="31.5">
      <c r="A1146" t="str">
        <f>VLOOKUP(Q1146,'Rotas x Madrugada'!A:C,2,0)</f>
        <v>K</v>
      </c>
      <c r="B1146" t="str">
        <f>VLOOKUP(Q1146,'Rotas x Madrugada'!A:C,3,0)</f>
        <v>Sim</v>
      </c>
      <c r="D1146" s="19">
        <f t="shared" si="34"/>
        <v>46162</v>
      </c>
      <c r="E1146" s="19">
        <f>IF(A1146="RETIRA",Z1146,VLOOKUP(Q1146,'Rotas x Madrugada'!A:D,4,0))</f>
        <v>46146</v>
      </c>
      <c r="F1146" s="19">
        <f>IF(A1146="RETIRA",Z1146,Z1146+2)</f>
        <v>46162</v>
      </c>
      <c r="G1146" s="19" t="str">
        <f>CONCATENATE(U1146,"-",V1146)</f>
        <v>LMLT06-IPF</v>
      </c>
      <c r="H1146" s="19" t="e">
        <f t="shared" ca="1" si="35"/>
        <v>#N/A</v>
      </c>
      <c r="I1146" s="46">
        <f ca="1">Z1146-$B$1</f>
        <v>3</v>
      </c>
      <c r="J1146" s="46" t="e">
        <f>VLOOKUP(G1146,'D. Produção'!A:B,2,)</f>
        <v>#N/A</v>
      </c>
      <c r="K1146" s="87">
        <v>335443</v>
      </c>
      <c r="L1146" s="88" t="s">
        <v>121</v>
      </c>
      <c r="M1146" s="87">
        <v>2</v>
      </c>
      <c r="N1146" s="87">
        <v>5452747</v>
      </c>
      <c r="O1146" s="88" t="s">
        <v>35</v>
      </c>
      <c r="P1146" s="88" t="s">
        <v>601</v>
      </c>
      <c r="Q1146" s="88" t="s">
        <v>125</v>
      </c>
      <c r="R1146" s="89">
        <v>1.1975</v>
      </c>
      <c r="S1146" s="89">
        <v>17.962499999999999</v>
      </c>
      <c r="T1146" s="87">
        <v>1</v>
      </c>
      <c r="U1146" s="88" t="s">
        <v>197</v>
      </c>
      <c r="V1146" s="88" t="s">
        <v>321</v>
      </c>
      <c r="W1146" s="90">
        <v>1944</v>
      </c>
      <c r="X1146" s="90">
        <v>616</v>
      </c>
      <c r="Y1146" s="91">
        <v>46153.480097604166</v>
      </c>
      <c r="Z1146" s="92">
        <v>46160</v>
      </c>
      <c r="AA1146" s="93"/>
      <c r="AB1146" s="93"/>
      <c r="AC1146" s="93"/>
      <c r="AD1146" s="93"/>
      <c r="AE1146" s="94" t="s">
        <v>40</v>
      </c>
      <c r="AF1146" s="94" t="s">
        <v>40</v>
      </c>
      <c r="AG1146" s="94" t="s">
        <v>40</v>
      </c>
      <c r="AH1146" s="94" t="s">
        <v>40</v>
      </c>
      <c r="AI1146" s="94" t="s">
        <v>40</v>
      </c>
      <c r="AJ1146" s="94" t="s">
        <v>40</v>
      </c>
      <c r="AK1146" s="93"/>
      <c r="AL1146" s="93"/>
      <c r="AM1146" s="94" t="s">
        <v>40</v>
      </c>
      <c r="AN1146" s="94" t="s">
        <v>40</v>
      </c>
      <c r="AO1146" s="93"/>
      <c r="AP1146" s="94" t="s">
        <v>40</v>
      </c>
      <c r="AQ1146" s="94" t="s">
        <v>40</v>
      </c>
      <c r="AR1146" s="93"/>
    </row>
    <row r="1147" spans="1:44" ht="31.5">
      <c r="A1147" t="str">
        <f>VLOOKUP(Q1147,'Rotas x Madrugada'!A:C,2,0)</f>
        <v>K</v>
      </c>
      <c r="B1147" t="str">
        <f>VLOOKUP(Q1147,'Rotas x Madrugada'!A:C,3,0)</f>
        <v>Sim</v>
      </c>
      <c r="D1147" s="19">
        <f t="shared" si="34"/>
        <v>46162</v>
      </c>
      <c r="E1147" s="19">
        <f>IF(A1147="RETIRA",Z1147,VLOOKUP(Q1147,'Rotas x Madrugada'!A:D,4,0))</f>
        <v>46146</v>
      </c>
      <c r="F1147" s="19">
        <f>IF(A1147="RETIRA",Z1147,Z1147+2)</f>
        <v>46162</v>
      </c>
      <c r="G1147" s="19" t="str">
        <f>CONCATENATE(U1147,"-",V1147)</f>
        <v>LMLT06-IPF</v>
      </c>
      <c r="H1147" s="19" t="e">
        <f t="shared" ca="1" si="35"/>
        <v>#N/A</v>
      </c>
      <c r="I1147" s="46">
        <f ca="1">Z1147-$B$1</f>
        <v>3</v>
      </c>
      <c r="J1147" s="46" t="e">
        <f>VLOOKUP(G1147,'D. Produção'!A:B,2,)</f>
        <v>#N/A</v>
      </c>
      <c r="K1147" s="95">
        <v>335443</v>
      </c>
      <c r="L1147" s="96" t="s">
        <v>121</v>
      </c>
      <c r="M1147" s="95">
        <v>2</v>
      </c>
      <c r="N1147" s="95">
        <v>5452748</v>
      </c>
      <c r="O1147" s="96" t="s">
        <v>35</v>
      </c>
      <c r="P1147" s="96" t="s">
        <v>601</v>
      </c>
      <c r="Q1147" s="96" t="s">
        <v>125</v>
      </c>
      <c r="R1147" s="97">
        <v>1.1975</v>
      </c>
      <c r="S1147" s="97">
        <v>17.962499999999999</v>
      </c>
      <c r="T1147" s="95">
        <v>1</v>
      </c>
      <c r="U1147" s="96" t="s">
        <v>197</v>
      </c>
      <c r="V1147" s="96" t="s">
        <v>321</v>
      </c>
      <c r="W1147" s="98">
        <v>1944</v>
      </c>
      <c r="X1147" s="98">
        <v>616</v>
      </c>
      <c r="Y1147" s="99">
        <v>46153.480097604166</v>
      </c>
      <c r="Z1147" s="100">
        <v>46160</v>
      </c>
      <c r="AA1147" s="101"/>
      <c r="AB1147" s="101"/>
      <c r="AC1147" s="101"/>
      <c r="AD1147" s="101"/>
      <c r="AE1147" s="102" t="s">
        <v>40</v>
      </c>
      <c r="AF1147" s="102" t="s">
        <v>40</v>
      </c>
      <c r="AG1147" s="102" t="s">
        <v>40</v>
      </c>
      <c r="AH1147" s="102" t="s">
        <v>40</v>
      </c>
      <c r="AI1147" s="102" t="s">
        <v>40</v>
      </c>
      <c r="AJ1147" s="102" t="s">
        <v>40</v>
      </c>
      <c r="AK1147" s="101"/>
      <c r="AL1147" s="101"/>
      <c r="AM1147" s="102" t="s">
        <v>40</v>
      </c>
      <c r="AN1147" s="102" t="s">
        <v>40</v>
      </c>
      <c r="AO1147" s="101"/>
      <c r="AP1147" s="102" t="s">
        <v>40</v>
      </c>
      <c r="AQ1147" s="102" t="s">
        <v>40</v>
      </c>
      <c r="AR1147" s="101"/>
    </row>
    <row r="1148" spans="1:44" ht="21">
      <c r="A1148" t="str">
        <f>VLOOKUP(Q1148,'Rotas x Madrugada'!A:C,2,0)</f>
        <v>K</v>
      </c>
      <c r="B1148" t="str">
        <f>VLOOKUP(Q1148,'Rotas x Madrugada'!A:C,3,0)</f>
        <v>Sim</v>
      </c>
      <c r="D1148" s="19">
        <f t="shared" si="34"/>
        <v>46162</v>
      </c>
      <c r="E1148" s="19">
        <f>IF(A1148="RETIRA",Z1148,VLOOKUP(Q1148,'Rotas x Madrugada'!A:D,4,0))</f>
        <v>46146</v>
      </c>
      <c r="F1148" s="19">
        <f>IF(A1148="RETIRA",Z1148,Z1148+2)</f>
        <v>46162</v>
      </c>
      <c r="G1148" s="19" t="str">
        <f>CONCATENATE(U1148,"-",V1148)</f>
        <v>INC08-TF</v>
      </c>
      <c r="H1148" s="19" t="str">
        <f t="shared" ca="1" si="35"/>
        <v>OK</v>
      </c>
      <c r="I1148" s="46">
        <f ca="1">Z1148-$B$1</f>
        <v>3</v>
      </c>
      <c r="J1148" s="46">
        <f>VLOOKUP(G1148,'D. Produção'!A:B,2,)</f>
        <v>2</v>
      </c>
      <c r="K1148" s="87">
        <v>335496</v>
      </c>
      <c r="L1148" s="88" t="s">
        <v>61</v>
      </c>
      <c r="M1148" s="87">
        <v>1</v>
      </c>
      <c r="N1148" s="87">
        <v>5453106</v>
      </c>
      <c r="O1148" s="88" t="s">
        <v>35</v>
      </c>
      <c r="P1148" s="88" t="s">
        <v>564</v>
      </c>
      <c r="Q1148" s="88" t="s">
        <v>125</v>
      </c>
      <c r="R1148" s="89">
        <v>3.6537999999999999</v>
      </c>
      <c r="S1148" s="89">
        <v>73.0762</v>
      </c>
      <c r="T1148" s="87">
        <v>1</v>
      </c>
      <c r="U1148" s="88" t="s">
        <v>63</v>
      </c>
      <c r="V1148" s="88" t="s">
        <v>96</v>
      </c>
      <c r="W1148" s="90">
        <v>1916</v>
      </c>
      <c r="X1148" s="90">
        <v>1907</v>
      </c>
      <c r="Y1148" s="91">
        <v>46153.529004629629</v>
      </c>
      <c r="Z1148" s="92">
        <v>46160</v>
      </c>
      <c r="AA1148" s="93"/>
      <c r="AB1148" s="93"/>
      <c r="AC1148" s="93"/>
      <c r="AD1148" s="93"/>
      <c r="AE1148" s="94" t="s">
        <v>40</v>
      </c>
      <c r="AF1148" s="94" t="s">
        <v>40</v>
      </c>
      <c r="AG1148" s="94" t="s">
        <v>40</v>
      </c>
      <c r="AH1148" s="94" t="s">
        <v>40</v>
      </c>
      <c r="AI1148" s="94" t="s">
        <v>40</v>
      </c>
      <c r="AJ1148" s="94" t="s">
        <v>40</v>
      </c>
      <c r="AK1148" s="94" t="s">
        <v>40</v>
      </c>
      <c r="AL1148" s="93"/>
      <c r="AM1148" s="93"/>
      <c r="AN1148" s="94" t="s">
        <v>40</v>
      </c>
      <c r="AO1148" s="94" t="s">
        <v>40</v>
      </c>
      <c r="AP1148" s="94" t="s">
        <v>40</v>
      </c>
      <c r="AQ1148" s="94" t="s">
        <v>40</v>
      </c>
      <c r="AR1148" s="93"/>
    </row>
    <row r="1149" spans="1:44" ht="21">
      <c r="A1149" t="str">
        <f>VLOOKUP(Q1149,'Rotas x Madrugada'!A:C,2,0)</f>
        <v>K</v>
      </c>
      <c r="B1149" t="str">
        <f>VLOOKUP(Q1149,'Rotas x Madrugada'!A:C,3,0)</f>
        <v>Sim</v>
      </c>
      <c r="D1149" s="19">
        <f t="shared" si="34"/>
        <v>46162</v>
      </c>
      <c r="E1149" s="19">
        <f>IF(A1149="RETIRA",Z1149,VLOOKUP(Q1149,'Rotas x Madrugada'!A:D,4,0))</f>
        <v>46146</v>
      </c>
      <c r="F1149" s="19">
        <f>IF(A1149="RETIRA",Z1149,Z1149+2)</f>
        <v>46162</v>
      </c>
      <c r="G1149" s="19" t="str">
        <f>CONCATENATE(U1149,"-",V1149)</f>
        <v>INC06-TF</v>
      </c>
      <c r="H1149" s="19" t="str">
        <f t="shared" ca="1" si="35"/>
        <v>OK</v>
      </c>
      <c r="I1149" s="46">
        <f ca="1">Z1149-$B$1</f>
        <v>3</v>
      </c>
      <c r="J1149" s="46">
        <f>VLOOKUP(G1149,'D. Produção'!A:B,2,)</f>
        <v>2</v>
      </c>
      <c r="K1149" s="95">
        <v>335498</v>
      </c>
      <c r="L1149" s="96" t="s">
        <v>61</v>
      </c>
      <c r="M1149" s="95">
        <v>1</v>
      </c>
      <c r="N1149" s="95">
        <v>5453111</v>
      </c>
      <c r="O1149" s="96" t="s">
        <v>35</v>
      </c>
      <c r="P1149" s="96" t="s">
        <v>564</v>
      </c>
      <c r="Q1149" s="96" t="s">
        <v>125</v>
      </c>
      <c r="R1149" s="97">
        <v>0.30520000000000003</v>
      </c>
      <c r="S1149" s="97">
        <v>4.5777000000000001</v>
      </c>
      <c r="T1149" s="95">
        <v>1</v>
      </c>
      <c r="U1149" s="96" t="s">
        <v>185</v>
      </c>
      <c r="V1149" s="96" t="s">
        <v>96</v>
      </c>
      <c r="W1149" s="98">
        <v>662</v>
      </c>
      <c r="X1149" s="98">
        <v>461</v>
      </c>
      <c r="Y1149" s="99">
        <v>46153.529849537037</v>
      </c>
      <c r="Z1149" s="100">
        <v>46160</v>
      </c>
      <c r="AA1149" s="101"/>
      <c r="AB1149" s="101"/>
      <c r="AC1149" s="101"/>
      <c r="AD1149" s="101"/>
      <c r="AE1149" s="102" t="s">
        <v>40</v>
      </c>
      <c r="AF1149" s="102" t="s">
        <v>40</v>
      </c>
      <c r="AG1149" s="102" t="s">
        <v>40</v>
      </c>
      <c r="AH1149" s="102" t="s">
        <v>40</v>
      </c>
      <c r="AI1149" s="102" t="s">
        <v>40</v>
      </c>
      <c r="AJ1149" s="102" t="s">
        <v>40</v>
      </c>
      <c r="AK1149" s="102" t="s">
        <v>40</v>
      </c>
      <c r="AL1149" s="101"/>
      <c r="AM1149" s="101"/>
      <c r="AN1149" s="102" t="s">
        <v>40</v>
      </c>
      <c r="AO1149" s="102" t="s">
        <v>40</v>
      </c>
      <c r="AP1149" s="102" t="s">
        <v>40</v>
      </c>
      <c r="AQ1149" s="102" t="s">
        <v>40</v>
      </c>
      <c r="AR1149" s="101"/>
    </row>
    <row r="1150" spans="1:44" ht="21">
      <c r="A1150" t="str">
        <f>VLOOKUP(Q1150,'Rotas x Madrugada'!A:C,2,0)</f>
        <v>K</v>
      </c>
      <c r="B1150" t="str">
        <f>VLOOKUP(Q1150,'Rotas x Madrugada'!A:C,3,0)</f>
        <v>Sim</v>
      </c>
      <c r="D1150" s="19">
        <f t="shared" si="34"/>
        <v>46162</v>
      </c>
      <c r="E1150" s="19">
        <f>IF(A1150="RETIRA",Z1150,VLOOKUP(Q1150,'Rotas x Madrugada'!A:D,4,0))</f>
        <v>46146</v>
      </c>
      <c r="F1150" s="19">
        <f>IF(A1150="RETIRA",Z1150,Z1150+2)</f>
        <v>46162</v>
      </c>
      <c r="G1150" s="19" t="str">
        <f>CONCATENATE(U1150,"-",V1150)</f>
        <v>INC06-TF</v>
      </c>
      <c r="H1150" s="19" t="str">
        <f t="shared" ca="1" si="35"/>
        <v>OK</v>
      </c>
      <c r="I1150" s="46">
        <f ca="1">Z1150-$B$1</f>
        <v>3</v>
      </c>
      <c r="J1150" s="46">
        <f>VLOOKUP(G1150,'D. Produção'!A:B,2,)</f>
        <v>2</v>
      </c>
      <c r="K1150" s="87">
        <v>335498</v>
      </c>
      <c r="L1150" s="88" t="s">
        <v>121</v>
      </c>
      <c r="M1150" s="87">
        <v>2</v>
      </c>
      <c r="N1150" s="87">
        <v>5453112</v>
      </c>
      <c r="O1150" s="88" t="s">
        <v>35</v>
      </c>
      <c r="P1150" s="88" t="s">
        <v>564</v>
      </c>
      <c r="Q1150" s="88" t="s">
        <v>125</v>
      </c>
      <c r="R1150" s="89">
        <v>0.30520000000000003</v>
      </c>
      <c r="S1150" s="89">
        <v>4.5777000000000001</v>
      </c>
      <c r="T1150" s="87">
        <v>1</v>
      </c>
      <c r="U1150" s="88" t="s">
        <v>185</v>
      </c>
      <c r="V1150" s="88" t="s">
        <v>96</v>
      </c>
      <c r="W1150" s="90">
        <v>662</v>
      </c>
      <c r="X1150" s="90">
        <v>461</v>
      </c>
      <c r="Y1150" s="91">
        <v>46153.529849537037</v>
      </c>
      <c r="Z1150" s="92">
        <v>46160</v>
      </c>
      <c r="AA1150" s="93"/>
      <c r="AB1150" s="93"/>
      <c r="AC1150" s="93"/>
      <c r="AD1150" s="93"/>
      <c r="AE1150" s="94" t="s">
        <v>40</v>
      </c>
      <c r="AF1150" s="94" t="s">
        <v>40</v>
      </c>
      <c r="AG1150" s="94" t="s">
        <v>40</v>
      </c>
      <c r="AH1150" s="94" t="s">
        <v>40</v>
      </c>
      <c r="AI1150" s="94" t="s">
        <v>40</v>
      </c>
      <c r="AJ1150" s="94" t="s">
        <v>40</v>
      </c>
      <c r="AK1150" s="94" t="s">
        <v>40</v>
      </c>
      <c r="AL1150" s="93"/>
      <c r="AM1150" s="93"/>
      <c r="AN1150" s="94" t="s">
        <v>40</v>
      </c>
      <c r="AO1150" s="94" t="s">
        <v>40</v>
      </c>
      <c r="AP1150" s="94" t="s">
        <v>40</v>
      </c>
      <c r="AQ1150" s="94" t="s">
        <v>40</v>
      </c>
      <c r="AR1150" s="93"/>
    </row>
    <row r="1151" spans="1:44" ht="21">
      <c r="A1151" t="str">
        <f>VLOOKUP(Q1151,'Rotas x Madrugada'!A:C,2,0)</f>
        <v>K</v>
      </c>
      <c r="B1151" t="str">
        <f>VLOOKUP(Q1151,'Rotas x Madrugada'!A:C,3,0)</f>
        <v>Sim</v>
      </c>
      <c r="D1151" s="19">
        <f t="shared" si="34"/>
        <v>46162</v>
      </c>
      <c r="E1151" s="19">
        <f>IF(A1151="RETIRA",Z1151,VLOOKUP(Q1151,'Rotas x Madrugada'!A:D,4,0))</f>
        <v>46146</v>
      </c>
      <c r="F1151" s="19">
        <f>IF(A1151="RETIRA",Z1151,Z1151+2)</f>
        <v>46162</v>
      </c>
      <c r="G1151" s="19" t="str">
        <f>CONCATENATE(U1151,"-",V1151)</f>
        <v>INC06-TF</v>
      </c>
      <c r="H1151" s="19" t="str">
        <f t="shared" ca="1" si="35"/>
        <v>OK</v>
      </c>
      <c r="I1151" s="46">
        <f ca="1">Z1151-$B$1</f>
        <v>3</v>
      </c>
      <c r="J1151" s="46">
        <f>VLOOKUP(G1151,'D. Produção'!A:B,2,)</f>
        <v>2</v>
      </c>
      <c r="K1151" s="95">
        <v>335499</v>
      </c>
      <c r="L1151" s="96" t="s">
        <v>61</v>
      </c>
      <c r="M1151" s="95">
        <v>1</v>
      </c>
      <c r="N1151" s="95">
        <v>5453121</v>
      </c>
      <c r="O1151" s="96" t="s">
        <v>35</v>
      </c>
      <c r="P1151" s="96" t="s">
        <v>564</v>
      </c>
      <c r="Q1151" s="96" t="s">
        <v>125</v>
      </c>
      <c r="R1151" s="97">
        <v>2.5796000000000001</v>
      </c>
      <c r="S1151" s="97">
        <v>38.694200000000002</v>
      </c>
      <c r="T1151" s="95">
        <v>1</v>
      </c>
      <c r="U1151" s="96" t="s">
        <v>185</v>
      </c>
      <c r="V1151" s="96" t="s">
        <v>96</v>
      </c>
      <c r="W1151" s="98">
        <v>1248</v>
      </c>
      <c r="X1151" s="98">
        <v>2067</v>
      </c>
      <c r="Y1151" s="99">
        <v>46153.530150462961</v>
      </c>
      <c r="Z1151" s="100">
        <v>46160</v>
      </c>
      <c r="AA1151" s="101"/>
      <c r="AB1151" s="101"/>
      <c r="AC1151" s="101"/>
      <c r="AD1151" s="101"/>
      <c r="AE1151" s="102" t="s">
        <v>40</v>
      </c>
      <c r="AF1151" s="102" t="s">
        <v>40</v>
      </c>
      <c r="AG1151" s="102" t="s">
        <v>40</v>
      </c>
      <c r="AH1151" s="102" t="s">
        <v>40</v>
      </c>
      <c r="AI1151" s="102" t="s">
        <v>40</v>
      </c>
      <c r="AJ1151" s="102" t="s">
        <v>40</v>
      </c>
      <c r="AK1151" s="102" t="s">
        <v>40</v>
      </c>
      <c r="AL1151" s="101"/>
      <c r="AM1151" s="101"/>
      <c r="AN1151" s="102" t="s">
        <v>40</v>
      </c>
      <c r="AO1151" s="102" t="s">
        <v>40</v>
      </c>
      <c r="AP1151" s="102" t="s">
        <v>40</v>
      </c>
      <c r="AQ1151" s="102" t="s">
        <v>40</v>
      </c>
      <c r="AR1151" s="101"/>
    </row>
    <row r="1152" spans="1:44" ht="21">
      <c r="A1152" t="str">
        <f>VLOOKUP(Q1152,'Rotas x Madrugada'!A:C,2,0)</f>
        <v>K</v>
      </c>
      <c r="B1152" t="str">
        <f>VLOOKUP(Q1152,'Rotas x Madrugada'!A:C,3,0)</f>
        <v>Sim</v>
      </c>
      <c r="D1152" s="19">
        <f t="shared" si="34"/>
        <v>46162</v>
      </c>
      <c r="E1152" s="19">
        <f>IF(A1152="RETIRA",Z1152,VLOOKUP(Q1152,'Rotas x Madrugada'!A:D,4,0))</f>
        <v>46146</v>
      </c>
      <c r="F1152" s="19">
        <f>IF(A1152="RETIRA",Z1152,Z1152+2)</f>
        <v>46162</v>
      </c>
      <c r="G1152" s="19" t="str">
        <f>CONCATENATE(U1152,"-",V1152)</f>
        <v>INC06-TF</v>
      </c>
      <c r="H1152" s="19" t="str">
        <f t="shared" ca="1" si="35"/>
        <v>OK</v>
      </c>
      <c r="I1152" s="46">
        <f ca="1">Z1152-$B$1</f>
        <v>3</v>
      </c>
      <c r="J1152" s="46">
        <f>VLOOKUP(G1152,'D. Produção'!A:B,2,)</f>
        <v>2</v>
      </c>
      <c r="K1152" s="87">
        <v>335499</v>
      </c>
      <c r="L1152" s="88" t="s">
        <v>121</v>
      </c>
      <c r="M1152" s="87">
        <v>2</v>
      </c>
      <c r="N1152" s="87">
        <v>5453122</v>
      </c>
      <c r="O1152" s="88" t="s">
        <v>35</v>
      </c>
      <c r="P1152" s="88" t="s">
        <v>564</v>
      </c>
      <c r="Q1152" s="88" t="s">
        <v>125</v>
      </c>
      <c r="R1152" s="89">
        <v>2.5796000000000001</v>
      </c>
      <c r="S1152" s="89">
        <v>38.694200000000002</v>
      </c>
      <c r="T1152" s="87">
        <v>1</v>
      </c>
      <c r="U1152" s="88" t="s">
        <v>185</v>
      </c>
      <c r="V1152" s="88" t="s">
        <v>96</v>
      </c>
      <c r="W1152" s="90">
        <v>1248</v>
      </c>
      <c r="X1152" s="90">
        <v>2067</v>
      </c>
      <c r="Y1152" s="91">
        <v>46153.530150462961</v>
      </c>
      <c r="Z1152" s="92">
        <v>46160</v>
      </c>
      <c r="AA1152" s="93"/>
      <c r="AB1152" s="93"/>
      <c r="AC1152" s="93"/>
      <c r="AD1152" s="93"/>
      <c r="AE1152" s="94" t="s">
        <v>40</v>
      </c>
      <c r="AF1152" s="94" t="s">
        <v>40</v>
      </c>
      <c r="AG1152" s="94" t="s">
        <v>40</v>
      </c>
      <c r="AH1152" s="94" t="s">
        <v>40</v>
      </c>
      <c r="AI1152" s="94" t="s">
        <v>40</v>
      </c>
      <c r="AJ1152" s="94" t="s">
        <v>40</v>
      </c>
      <c r="AK1152" s="94" t="s">
        <v>40</v>
      </c>
      <c r="AL1152" s="93"/>
      <c r="AM1152" s="93"/>
      <c r="AN1152" s="94" t="s">
        <v>40</v>
      </c>
      <c r="AO1152" s="94" t="s">
        <v>40</v>
      </c>
      <c r="AP1152" s="94" t="s">
        <v>40</v>
      </c>
      <c r="AQ1152" s="94" t="s">
        <v>40</v>
      </c>
      <c r="AR1152" s="93"/>
    </row>
    <row r="1153" spans="1:44" ht="21">
      <c r="A1153" t="str">
        <f>VLOOKUP(Q1153,'Rotas x Madrugada'!A:C,2,0)</f>
        <v>K</v>
      </c>
      <c r="B1153" t="str">
        <f>VLOOKUP(Q1153,'Rotas x Madrugada'!A:C,3,0)</f>
        <v>Sim</v>
      </c>
      <c r="D1153" s="19">
        <f t="shared" si="34"/>
        <v>46162</v>
      </c>
      <c r="E1153" s="19">
        <f>IF(A1153="RETIRA",Z1153,VLOOKUP(Q1153,'Rotas x Madrugada'!A:D,4,0))</f>
        <v>46146</v>
      </c>
      <c r="F1153" s="19">
        <f>IF(A1153="RETIRA",Z1153,Z1153+2)</f>
        <v>46162</v>
      </c>
      <c r="G1153" s="19" t="str">
        <f>CONCATENATE(U1153,"-",V1153)</f>
        <v>INC06-TF</v>
      </c>
      <c r="H1153" s="19" t="str">
        <f t="shared" ca="1" si="35"/>
        <v>OK</v>
      </c>
      <c r="I1153" s="46">
        <f ca="1">Z1153-$B$1</f>
        <v>3</v>
      </c>
      <c r="J1153" s="46">
        <f>VLOOKUP(G1153,'D. Produção'!A:B,2,)</f>
        <v>2</v>
      </c>
      <c r="K1153" s="95">
        <v>335499</v>
      </c>
      <c r="L1153" s="96" t="s">
        <v>143</v>
      </c>
      <c r="M1153" s="95">
        <v>3</v>
      </c>
      <c r="N1153" s="95">
        <v>5453123</v>
      </c>
      <c r="O1153" s="96" t="s">
        <v>35</v>
      </c>
      <c r="P1153" s="96" t="s">
        <v>564</v>
      </c>
      <c r="Q1153" s="96" t="s">
        <v>125</v>
      </c>
      <c r="R1153" s="97">
        <v>2.5796000000000001</v>
      </c>
      <c r="S1153" s="97">
        <v>38.694200000000002</v>
      </c>
      <c r="T1153" s="95">
        <v>1</v>
      </c>
      <c r="U1153" s="96" t="s">
        <v>185</v>
      </c>
      <c r="V1153" s="96" t="s">
        <v>96</v>
      </c>
      <c r="W1153" s="98">
        <v>1248</v>
      </c>
      <c r="X1153" s="98">
        <v>2067</v>
      </c>
      <c r="Y1153" s="99">
        <v>46153.530150462961</v>
      </c>
      <c r="Z1153" s="100">
        <v>46160</v>
      </c>
      <c r="AA1153" s="101"/>
      <c r="AB1153" s="101"/>
      <c r="AC1153" s="101"/>
      <c r="AD1153" s="101"/>
      <c r="AE1153" s="102" t="s">
        <v>40</v>
      </c>
      <c r="AF1153" s="102" t="s">
        <v>40</v>
      </c>
      <c r="AG1153" s="102" t="s">
        <v>40</v>
      </c>
      <c r="AH1153" s="102" t="s">
        <v>40</v>
      </c>
      <c r="AI1153" s="102" t="s">
        <v>40</v>
      </c>
      <c r="AJ1153" s="102" t="s">
        <v>40</v>
      </c>
      <c r="AK1153" s="102" t="s">
        <v>40</v>
      </c>
      <c r="AL1153" s="101"/>
      <c r="AM1153" s="101"/>
      <c r="AN1153" s="102" t="s">
        <v>40</v>
      </c>
      <c r="AO1153" s="102" t="s">
        <v>40</v>
      </c>
      <c r="AP1153" s="102" t="s">
        <v>40</v>
      </c>
      <c r="AQ1153" s="102" t="s">
        <v>40</v>
      </c>
      <c r="AR1153" s="101"/>
    </row>
    <row r="1154" spans="1:44" ht="21">
      <c r="A1154" t="str">
        <f>VLOOKUP(Q1154,'Rotas x Madrugada'!A:C,2,0)</f>
        <v>K</v>
      </c>
      <c r="B1154" t="str">
        <f>VLOOKUP(Q1154,'Rotas x Madrugada'!A:C,3,0)</f>
        <v>Sim</v>
      </c>
      <c r="D1154" s="19">
        <f t="shared" si="34"/>
        <v>46162</v>
      </c>
      <c r="E1154" s="19">
        <f>IF(A1154="RETIRA",Z1154,VLOOKUP(Q1154,'Rotas x Madrugada'!A:D,4,0))</f>
        <v>46146</v>
      </c>
      <c r="F1154" s="19">
        <f>IF(A1154="RETIRA",Z1154,Z1154+2)</f>
        <v>46162</v>
      </c>
      <c r="G1154" s="19" t="str">
        <f>CONCATENATE(U1154,"-",V1154)</f>
        <v>INC06-TF</v>
      </c>
      <c r="H1154" s="19" t="str">
        <f t="shared" ca="1" si="35"/>
        <v>OK</v>
      </c>
      <c r="I1154" s="46">
        <f ca="1">Z1154-$B$1</f>
        <v>3</v>
      </c>
      <c r="J1154" s="46">
        <f>VLOOKUP(G1154,'D. Produção'!A:B,2,)</f>
        <v>2</v>
      </c>
      <c r="K1154" s="87">
        <v>335499</v>
      </c>
      <c r="L1154" s="88" t="s">
        <v>132</v>
      </c>
      <c r="M1154" s="87">
        <v>4</v>
      </c>
      <c r="N1154" s="87">
        <v>5453125</v>
      </c>
      <c r="O1154" s="88" t="s">
        <v>35</v>
      </c>
      <c r="P1154" s="88" t="s">
        <v>564</v>
      </c>
      <c r="Q1154" s="88" t="s">
        <v>125</v>
      </c>
      <c r="R1154" s="89">
        <v>2.5796000000000001</v>
      </c>
      <c r="S1154" s="89">
        <v>38.694200000000002</v>
      </c>
      <c r="T1154" s="87">
        <v>1</v>
      </c>
      <c r="U1154" s="88" t="s">
        <v>185</v>
      </c>
      <c r="V1154" s="88" t="s">
        <v>96</v>
      </c>
      <c r="W1154" s="90">
        <v>1248</v>
      </c>
      <c r="X1154" s="90">
        <v>2067</v>
      </c>
      <c r="Y1154" s="91">
        <v>46153.530150462961</v>
      </c>
      <c r="Z1154" s="92">
        <v>46160</v>
      </c>
      <c r="AA1154" s="93"/>
      <c r="AB1154" s="93"/>
      <c r="AC1154" s="93"/>
      <c r="AD1154" s="93"/>
      <c r="AE1154" s="94" t="s">
        <v>40</v>
      </c>
      <c r="AF1154" s="94" t="s">
        <v>40</v>
      </c>
      <c r="AG1154" s="94" t="s">
        <v>40</v>
      </c>
      <c r="AH1154" s="94" t="s">
        <v>40</v>
      </c>
      <c r="AI1154" s="94" t="s">
        <v>40</v>
      </c>
      <c r="AJ1154" s="94" t="s">
        <v>40</v>
      </c>
      <c r="AK1154" s="94" t="s">
        <v>40</v>
      </c>
      <c r="AL1154" s="93"/>
      <c r="AM1154" s="93"/>
      <c r="AN1154" s="94" t="s">
        <v>40</v>
      </c>
      <c r="AO1154" s="94" t="s">
        <v>40</v>
      </c>
      <c r="AP1154" s="94" t="s">
        <v>40</v>
      </c>
      <c r="AQ1154" s="94" t="s">
        <v>40</v>
      </c>
      <c r="AR1154" s="93"/>
    </row>
    <row r="1155" spans="1:44" ht="21">
      <c r="A1155" t="str">
        <f>VLOOKUP(Q1155,'Rotas x Madrugada'!A:C,2,0)</f>
        <v>K</v>
      </c>
      <c r="B1155" t="str">
        <f>VLOOKUP(Q1155,'Rotas x Madrugada'!A:C,3,0)</f>
        <v>Sim</v>
      </c>
      <c r="D1155" s="19">
        <f t="shared" si="34"/>
        <v>46162</v>
      </c>
      <c r="E1155" s="19">
        <f>IF(A1155="RETIRA",Z1155,VLOOKUP(Q1155,'Rotas x Madrugada'!A:D,4,0))</f>
        <v>46146</v>
      </c>
      <c r="F1155" s="19">
        <f>IF(A1155="RETIRA",Z1155,Z1155+2)</f>
        <v>46162</v>
      </c>
      <c r="G1155" s="19" t="str">
        <f>CONCATENATE(U1155,"-",V1155)</f>
        <v>INC06-TF</v>
      </c>
      <c r="H1155" s="19" t="str">
        <f t="shared" ca="1" si="35"/>
        <v>OK</v>
      </c>
      <c r="I1155" s="46">
        <f ca="1">Z1155-$B$1</f>
        <v>3</v>
      </c>
      <c r="J1155" s="46">
        <f>VLOOKUP(G1155,'D. Produção'!A:B,2,)</f>
        <v>2</v>
      </c>
      <c r="K1155" s="95">
        <v>335499</v>
      </c>
      <c r="L1155" s="96" t="s">
        <v>92</v>
      </c>
      <c r="M1155" s="95">
        <v>5</v>
      </c>
      <c r="N1155" s="95">
        <v>5453126</v>
      </c>
      <c r="O1155" s="96" t="s">
        <v>35</v>
      </c>
      <c r="P1155" s="96" t="s">
        <v>564</v>
      </c>
      <c r="Q1155" s="96" t="s">
        <v>125</v>
      </c>
      <c r="R1155" s="97">
        <v>1.9938</v>
      </c>
      <c r="S1155" s="97">
        <v>29.906700000000001</v>
      </c>
      <c r="T1155" s="95">
        <v>1</v>
      </c>
      <c r="U1155" s="96" t="s">
        <v>185</v>
      </c>
      <c r="V1155" s="96" t="s">
        <v>96</v>
      </c>
      <c r="W1155" s="98">
        <v>974</v>
      </c>
      <c r="X1155" s="98">
        <v>2047</v>
      </c>
      <c r="Y1155" s="99">
        <v>46153.530150462961</v>
      </c>
      <c r="Z1155" s="100">
        <v>46160</v>
      </c>
      <c r="AA1155" s="101"/>
      <c r="AB1155" s="101"/>
      <c r="AC1155" s="101"/>
      <c r="AD1155" s="101"/>
      <c r="AE1155" s="102" t="s">
        <v>40</v>
      </c>
      <c r="AF1155" s="102" t="s">
        <v>40</v>
      </c>
      <c r="AG1155" s="102" t="s">
        <v>40</v>
      </c>
      <c r="AH1155" s="102" t="s">
        <v>40</v>
      </c>
      <c r="AI1155" s="102" t="s">
        <v>40</v>
      </c>
      <c r="AJ1155" s="102" t="s">
        <v>40</v>
      </c>
      <c r="AK1155" s="102" t="s">
        <v>40</v>
      </c>
      <c r="AL1155" s="101"/>
      <c r="AM1155" s="101"/>
      <c r="AN1155" s="102" t="s">
        <v>40</v>
      </c>
      <c r="AO1155" s="102" t="s">
        <v>40</v>
      </c>
      <c r="AP1155" s="102" t="s">
        <v>40</v>
      </c>
      <c r="AQ1155" s="102" t="s">
        <v>40</v>
      </c>
      <c r="AR1155" s="101"/>
    </row>
    <row r="1156" spans="1:44" ht="21">
      <c r="A1156" t="str">
        <f>VLOOKUP(Q1156,'Rotas x Madrugada'!A:C,2,0)</f>
        <v>K</v>
      </c>
      <c r="B1156" t="str">
        <f>VLOOKUP(Q1156,'Rotas x Madrugada'!A:C,3,0)</f>
        <v>Sim</v>
      </c>
      <c r="D1156" s="19">
        <f t="shared" ref="D1156:D1219" si="36">IF(E1156&gt;F1156,E1156,F1156)</f>
        <v>46162</v>
      </c>
      <c r="E1156" s="19">
        <f>IF(A1156="RETIRA",Z1156,VLOOKUP(Q1156,'Rotas x Madrugada'!A:D,4,0))</f>
        <v>46146</v>
      </c>
      <c r="F1156" s="19">
        <f>IF(A1156="RETIRA",Z1156,Z1156+2)</f>
        <v>46162</v>
      </c>
      <c r="G1156" s="19" t="str">
        <f>CONCATENATE(U1156,"-",V1156)</f>
        <v>INC06-TF</v>
      </c>
      <c r="H1156" s="19" t="str">
        <f t="shared" ca="1" si="35"/>
        <v>OK</v>
      </c>
      <c r="I1156" s="46">
        <f ca="1">Z1156-$B$1</f>
        <v>3</v>
      </c>
      <c r="J1156" s="46">
        <f>VLOOKUP(G1156,'D. Produção'!A:B,2,)</f>
        <v>2</v>
      </c>
      <c r="K1156" s="87">
        <v>335499</v>
      </c>
      <c r="L1156" s="88" t="s">
        <v>97</v>
      </c>
      <c r="M1156" s="87">
        <v>6</v>
      </c>
      <c r="N1156" s="87">
        <v>5453127</v>
      </c>
      <c r="O1156" s="88" t="s">
        <v>35</v>
      </c>
      <c r="P1156" s="88" t="s">
        <v>564</v>
      </c>
      <c r="Q1156" s="88" t="s">
        <v>125</v>
      </c>
      <c r="R1156" s="89">
        <v>1.9938</v>
      </c>
      <c r="S1156" s="89">
        <v>29.906700000000001</v>
      </c>
      <c r="T1156" s="87">
        <v>1</v>
      </c>
      <c r="U1156" s="88" t="s">
        <v>185</v>
      </c>
      <c r="V1156" s="88" t="s">
        <v>96</v>
      </c>
      <c r="W1156" s="90">
        <v>974</v>
      </c>
      <c r="X1156" s="90">
        <v>2047</v>
      </c>
      <c r="Y1156" s="91">
        <v>46153.530150462961</v>
      </c>
      <c r="Z1156" s="92">
        <v>46160</v>
      </c>
      <c r="AA1156" s="93"/>
      <c r="AB1156" s="93"/>
      <c r="AC1156" s="93"/>
      <c r="AD1156" s="93"/>
      <c r="AE1156" s="94" t="s">
        <v>40</v>
      </c>
      <c r="AF1156" s="94" t="s">
        <v>40</v>
      </c>
      <c r="AG1156" s="94" t="s">
        <v>40</v>
      </c>
      <c r="AH1156" s="94" t="s">
        <v>40</v>
      </c>
      <c r="AI1156" s="94" t="s">
        <v>40</v>
      </c>
      <c r="AJ1156" s="94" t="s">
        <v>40</v>
      </c>
      <c r="AK1156" s="94" t="s">
        <v>40</v>
      </c>
      <c r="AL1156" s="93"/>
      <c r="AM1156" s="93"/>
      <c r="AN1156" s="94" t="s">
        <v>40</v>
      </c>
      <c r="AO1156" s="94" t="s">
        <v>40</v>
      </c>
      <c r="AP1156" s="94" t="s">
        <v>40</v>
      </c>
      <c r="AQ1156" s="94" t="s">
        <v>40</v>
      </c>
      <c r="AR1156" s="93"/>
    </row>
    <row r="1157" spans="1:44" ht="21">
      <c r="A1157" t="str">
        <f>VLOOKUP(Q1157,'Rotas x Madrugada'!A:C,2,0)</f>
        <v>K</v>
      </c>
      <c r="B1157" t="str">
        <f>VLOOKUP(Q1157,'Rotas x Madrugada'!A:C,3,0)</f>
        <v>Sim</v>
      </c>
      <c r="D1157" s="19">
        <f t="shared" si="36"/>
        <v>46162</v>
      </c>
      <c r="E1157" s="19">
        <f>IF(A1157="RETIRA",Z1157,VLOOKUP(Q1157,'Rotas x Madrugada'!A:D,4,0))</f>
        <v>46146</v>
      </c>
      <c r="F1157" s="19">
        <f>IF(A1157="RETIRA",Z1157,Z1157+2)</f>
        <v>46162</v>
      </c>
      <c r="G1157" s="19" t="str">
        <f>CONCATENATE(U1157,"-",V1157)</f>
        <v>INC06-TF</v>
      </c>
      <c r="H1157" s="19" t="str">
        <f t="shared" ref="H1157:H1220" ca="1" si="37">IF(I1157&lt;-10,"PROBLEMA",IF(I1157&lt;J1157,"URGENTE",IF(I1157=J1157,"PRODUZIR","OK")))</f>
        <v>OK</v>
      </c>
      <c r="I1157" s="46">
        <f ca="1">Z1157-$B$1</f>
        <v>3</v>
      </c>
      <c r="J1157" s="46">
        <f>VLOOKUP(G1157,'D. Produção'!A:B,2,)</f>
        <v>2</v>
      </c>
      <c r="K1157" s="95">
        <v>335499</v>
      </c>
      <c r="L1157" s="96" t="s">
        <v>98</v>
      </c>
      <c r="M1157" s="95">
        <v>7</v>
      </c>
      <c r="N1157" s="95">
        <v>5453128</v>
      </c>
      <c r="O1157" s="96" t="s">
        <v>35</v>
      </c>
      <c r="P1157" s="96" t="s">
        <v>564</v>
      </c>
      <c r="Q1157" s="96" t="s">
        <v>125</v>
      </c>
      <c r="R1157" s="97">
        <v>1.9938</v>
      </c>
      <c r="S1157" s="97">
        <v>29.906700000000001</v>
      </c>
      <c r="T1157" s="95">
        <v>1</v>
      </c>
      <c r="U1157" s="96" t="s">
        <v>185</v>
      </c>
      <c r="V1157" s="96" t="s">
        <v>96</v>
      </c>
      <c r="W1157" s="98">
        <v>974</v>
      </c>
      <c r="X1157" s="98">
        <v>2047</v>
      </c>
      <c r="Y1157" s="99">
        <v>46153.530150462961</v>
      </c>
      <c r="Z1157" s="100">
        <v>46160</v>
      </c>
      <c r="AA1157" s="101"/>
      <c r="AB1157" s="101"/>
      <c r="AC1157" s="101"/>
      <c r="AD1157" s="101"/>
      <c r="AE1157" s="102" t="s">
        <v>40</v>
      </c>
      <c r="AF1157" s="102" t="s">
        <v>40</v>
      </c>
      <c r="AG1157" s="102" t="s">
        <v>40</v>
      </c>
      <c r="AH1157" s="102" t="s">
        <v>40</v>
      </c>
      <c r="AI1157" s="102" t="s">
        <v>40</v>
      </c>
      <c r="AJ1157" s="102" t="s">
        <v>40</v>
      </c>
      <c r="AK1157" s="102" t="s">
        <v>40</v>
      </c>
      <c r="AL1157" s="101"/>
      <c r="AM1157" s="101"/>
      <c r="AN1157" s="102" t="s">
        <v>40</v>
      </c>
      <c r="AO1157" s="102" t="s">
        <v>40</v>
      </c>
      <c r="AP1157" s="102" t="s">
        <v>40</v>
      </c>
      <c r="AQ1157" s="102" t="s">
        <v>40</v>
      </c>
      <c r="AR1157" s="101"/>
    </row>
    <row r="1158" spans="1:44" ht="21">
      <c r="A1158" t="str">
        <f>VLOOKUP(Q1158,'Rotas x Madrugada'!A:C,2,0)</f>
        <v>K</v>
      </c>
      <c r="B1158" t="str">
        <f>VLOOKUP(Q1158,'Rotas x Madrugada'!A:C,3,0)</f>
        <v>Sim</v>
      </c>
      <c r="D1158" s="19">
        <f t="shared" si="36"/>
        <v>46162</v>
      </c>
      <c r="E1158" s="19">
        <f>IF(A1158="RETIRA",Z1158,VLOOKUP(Q1158,'Rotas x Madrugada'!A:D,4,0))</f>
        <v>46146</v>
      </c>
      <c r="F1158" s="19">
        <f>IF(A1158="RETIRA",Z1158,Z1158+2)</f>
        <v>46162</v>
      </c>
      <c r="G1158" s="19" t="str">
        <f>CONCATENATE(U1158,"-",V1158)</f>
        <v>INC06-TF</v>
      </c>
      <c r="H1158" s="19" t="str">
        <f t="shared" ca="1" si="37"/>
        <v>OK</v>
      </c>
      <c r="I1158" s="46">
        <f ca="1">Z1158-$B$1</f>
        <v>3</v>
      </c>
      <c r="J1158" s="46">
        <f>VLOOKUP(G1158,'D. Produção'!A:B,2,)</f>
        <v>2</v>
      </c>
      <c r="K1158" s="87">
        <v>335499</v>
      </c>
      <c r="L1158" s="88" t="s">
        <v>99</v>
      </c>
      <c r="M1158" s="87">
        <v>8</v>
      </c>
      <c r="N1158" s="87">
        <v>5453129</v>
      </c>
      <c r="O1158" s="88" t="s">
        <v>35</v>
      </c>
      <c r="P1158" s="88" t="s">
        <v>564</v>
      </c>
      <c r="Q1158" s="88" t="s">
        <v>125</v>
      </c>
      <c r="R1158" s="89">
        <v>1.9774</v>
      </c>
      <c r="S1158" s="89">
        <v>29.661000000000001</v>
      </c>
      <c r="T1158" s="87">
        <v>1</v>
      </c>
      <c r="U1158" s="88" t="s">
        <v>185</v>
      </c>
      <c r="V1158" s="88" t="s">
        <v>96</v>
      </c>
      <c r="W1158" s="90">
        <v>966</v>
      </c>
      <c r="X1158" s="90">
        <v>2047</v>
      </c>
      <c r="Y1158" s="91">
        <v>46153.530150462961</v>
      </c>
      <c r="Z1158" s="92">
        <v>46160</v>
      </c>
      <c r="AA1158" s="93"/>
      <c r="AB1158" s="93"/>
      <c r="AC1158" s="93"/>
      <c r="AD1158" s="93"/>
      <c r="AE1158" s="94" t="s">
        <v>40</v>
      </c>
      <c r="AF1158" s="94" t="s">
        <v>40</v>
      </c>
      <c r="AG1158" s="94" t="s">
        <v>40</v>
      </c>
      <c r="AH1158" s="94" t="s">
        <v>40</v>
      </c>
      <c r="AI1158" s="94" t="s">
        <v>40</v>
      </c>
      <c r="AJ1158" s="94" t="s">
        <v>40</v>
      </c>
      <c r="AK1158" s="94" t="s">
        <v>40</v>
      </c>
      <c r="AL1158" s="93"/>
      <c r="AM1158" s="93"/>
      <c r="AN1158" s="94" t="s">
        <v>40</v>
      </c>
      <c r="AO1158" s="94" t="s">
        <v>40</v>
      </c>
      <c r="AP1158" s="94" t="s">
        <v>40</v>
      </c>
      <c r="AQ1158" s="94" t="s">
        <v>40</v>
      </c>
      <c r="AR1158" s="93"/>
    </row>
    <row r="1159" spans="1:44" ht="21">
      <c r="A1159" t="str">
        <f>VLOOKUP(Q1159,'Rotas x Madrugada'!A:C,2,0)</f>
        <v>K</v>
      </c>
      <c r="B1159" t="str">
        <f>VLOOKUP(Q1159,'Rotas x Madrugada'!A:C,3,0)</f>
        <v>Sim</v>
      </c>
      <c r="D1159" s="19">
        <f t="shared" si="36"/>
        <v>46162</v>
      </c>
      <c r="E1159" s="19">
        <f>IF(A1159="RETIRA",Z1159,VLOOKUP(Q1159,'Rotas x Madrugada'!A:D,4,0))</f>
        <v>46146</v>
      </c>
      <c r="F1159" s="19">
        <f>IF(A1159="RETIRA",Z1159,Z1159+2)</f>
        <v>46162</v>
      </c>
      <c r="G1159" s="19" t="str">
        <f>CONCATENATE(U1159,"-",V1159)</f>
        <v>INC06-TF</v>
      </c>
      <c r="H1159" s="19" t="str">
        <f t="shared" ca="1" si="37"/>
        <v>OK</v>
      </c>
      <c r="I1159" s="46">
        <f ca="1">Z1159-$B$1</f>
        <v>3</v>
      </c>
      <c r="J1159" s="46">
        <f>VLOOKUP(G1159,'D. Produção'!A:B,2,)</f>
        <v>2</v>
      </c>
      <c r="K1159" s="95">
        <v>335499</v>
      </c>
      <c r="L1159" s="96" t="s">
        <v>100</v>
      </c>
      <c r="M1159" s="95">
        <v>9</v>
      </c>
      <c r="N1159" s="95">
        <v>5453130</v>
      </c>
      <c r="O1159" s="96" t="s">
        <v>35</v>
      </c>
      <c r="P1159" s="96" t="s">
        <v>564</v>
      </c>
      <c r="Q1159" s="96" t="s">
        <v>125</v>
      </c>
      <c r="R1159" s="97">
        <v>1.9774</v>
      </c>
      <c r="S1159" s="97">
        <v>29.661000000000001</v>
      </c>
      <c r="T1159" s="95">
        <v>1</v>
      </c>
      <c r="U1159" s="96" t="s">
        <v>185</v>
      </c>
      <c r="V1159" s="96" t="s">
        <v>96</v>
      </c>
      <c r="W1159" s="98">
        <v>966</v>
      </c>
      <c r="X1159" s="98">
        <v>2047</v>
      </c>
      <c r="Y1159" s="99">
        <v>46153.530150462961</v>
      </c>
      <c r="Z1159" s="100">
        <v>46160</v>
      </c>
      <c r="AA1159" s="101"/>
      <c r="AB1159" s="101"/>
      <c r="AC1159" s="101"/>
      <c r="AD1159" s="101"/>
      <c r="AE1159" s="102" t="s">
        <v>40</v>
      </c>
      <c r="AF1159" s="102" t="s">
        <v>40</v>
      </c>
      <c r="AG1159" s="102" t="s">
        <v>40</v>
      </c>
      <c r="AH1159" s="102" t="s">
        <v>40</v>
      </c>
      <c r="AI1159" s="102" t="s">
        <v>40</v>
      </c>
      <c r="AJ1159" s="102" t="s">
        <v>40</v>
      </c>
      <c r="AK1159" s="102" t="s">
        <v>40</v>
      </c>
      <c r="AL1159" s="101"/>
      <c r="AM1159" s="101"/>
      <c r="AN1159" s="102" t="s">
        <v>40</v>
      </c>
      <c r="AO1159" s="102" t="s">
        <v>40</v>
      </c>
      <c r="AP1159" s="102" t="s">
        <v>40</v>
      </c>
      <c r="AQ1159" s="102" t="s">
        <v>40</v>
      </c>
      <c r="AR1159" s="101"/>
    </row>
    <row r="1160" spans="1:44">
      <c r="A1160" t="str">
        <f>VLOOKUP(Q1160,'Rotas x Madrugada'!A:C,2,0)</f>
        <v>B</v>
      </c>
      <c r="B1160" t="str">
        <f>VLOOKUP(Q1160,'Rotas x Madrugada'!A:C,3,0)</f>
        <v>Dep.</v>
      </c>
      <c r="D1160" s="19">
        <f t="shared" si="36"/>
        <v>46162</v>
      </c>
      <c r="E1160" s="19">
        <f>IF(A1160="RETIRA",Z1160,VLOOKUP(Q1160,'Rotas x Madrugada'!A:D,4,0))</f>
        <v>46146</v>
      </c>
      <c r="F1160" s="19">
        <f>IF(A1160="RETIRA",Z1160,Z1160+2)</f>
        <v>46162</v>
      </c>
      <c r="G1160" s="19" t="str">
        <f>CONCATENATE(U1160,"-",V1160)</f>
        <v>INC10-TE12</v>
      </c>
      <c r="H1160" s="19" t="str">
        <f t="shared" ca="1" si="37"/>
        <v>OK</v>
      </c>
      <c r="I1160" s="46">
        <f ca="1">Z1160-$B$1</f>
        <v>3</v>
      </c>
      <c r="J1160" s="46">
        <f>VLOOKUP(G1160,'D. Produção'!A:B,2,)</f>
        <v>2</v>
      </c>
      <c r="K1160" s="87">
        <v>335556</v>
      </c>
      <c r="L1160" s="88" t="s">
        <v>78</v>
      </c>
      <c r="M1160" s="87">
        <v>1</v>
      </c>
      <c r="N1160" s="87">
        <v>5453411</v>
      </c>
      <c r="O1160" s="88" t="s">
        <v>35</v>
      </c>
      <c r="P1160" s="88" t="s">
        <v>256</v>
      </c>
      <c r="Q1160" s="88" t="s">
        <v>144</v>
      </c>
      <c r="R1160" s="89">
        <v>0.27289999999999998</v>
      </c>
      <c r="S1160" s="89">
        <v>6.8219000000000003</v>
      </c>
      <c r="T1160" s="87">
        <v>1</v>
      </c>
      <c r="U1160" s="88" t="s">
        <v>95</v>
      </c>
      <c r="V1160" s="88" t="s">
        <v>120</v>
      </c>
      <c r="W1160" s="90">
        <v>295</v>
      </c>
      <c r="X1160" s="90">
        <v>925</v>
      </c>
      <c r="Y1160" s="91">
        <v>46153.485426851854</v>
      </c>
      <c r="Z1160" s="92">
        <v>46160</v>
      </c>
      <c r="AA1160" s="93"/>
      <c r="AB1160" s="93"/>
      <c r="AC1160" s="93"/>
      <c r="AD1160" s="93"/>
      <c r="AE1160" s="93"/>
      <c r="AF1160" s="93"/>
      <c r="AG1160" s="93"/>
      <c r="AH1160" s="93"/>
      <c r="AI1160" s="94" t="s">
        <v>40</v>
      </c>
      <c r="AJ1160" s="94" t="s">
        <v>40</v>
      </c>
      <c r="AK1160" s="94" t="s">
        <v>40</v>
      </c>
      <c r="AL1160" s="93"/>
      <c r="AM1160" s="93"/>
      <c r="AN1160" s="94" t="s">
        <v>40</v>
      </c>
      <c r="AO1160" s="94" t="s">
        <v>40</v>
      </c>
      <c r="AP1160" s="94" t="s">
        <v>40</v>
      </c>
      <c r="AQ1160" s="94" t="s">
        <v>40</v>
      </c>
      <c r="AR1160" s="91">
        <v>46157.373343171297</v>
      </c>
    </row>
    <row r="1161" spans="1:44" ht="21">
      <c r="A1161" t="str">
        <f>VLOOKUP(Q1161,'Rotas x Madrugada'!A:C,2,0)</f>
        <v>K</v>
      </c>
      <c r="B1161" t="str">
        <f>VLOOKUP(Q1161,'Rotas x Madrugada'!A:C,3,0)</f>
        <v>Sim</v>
      </c>
      <c r="D1161" s="19">
        <f t="shared" si="36"/>
        <v>46162</v>
      </c>
      <c r="E1161" s="19">
        <f>IF(A1161="RETIRA",Z1161,VLOOKUP(Q1161,'Rotas x Madrugada'!A:D,4,0))</f>
        <v>46146</v>
      </c>
      <c r="F1161" s="19">
        <f>IF(A1161="RETIRA",Z1161,Z1161+2)</f>
        <v>46162</v>
      </c>
      <c r="G1161" s="19" t="str">
        <f>CONCATENATE(U1161,"-",V1161)</f>
        <v>INC08-TE16</v>
      </c>
      <c r="H1161" s="19" t="str">
        <f t="shared" ca="1" si="37"/>
        <v>OK</v>
      </c>
      <c r="I1161" s="46">
        <f ca="1">Z1161-$B$1</f>
        <v>3</v>
      </c>
      <c r="J1161" s="46">
        <f>VLOOKUP(G1161,'D. Produção'!A:B,2,)</f>
        <v>2</v>
      </c>
      <c r="K1161" s="95">
        <v>335598</v>
      </c>
      <c r="L1161" s="96" t="s">
        <v>61</v>
      </c>
      <c r="M1161" s="95">
        <v>1</v>
      </c>
      <c r="N1161" s="95">
        <v>5453747</v>
      </c>
      <c r="O1161" s="96" t="s">
        <v>35</v>
      </c>
      <c r="P1161" s="96" t="s">
        <v>564</v>
      </c>
      <c r="Q1161" s="96" t="s">
        <v>125</v>
      </c>
      <c r="R1161" s="97">
        <v>1.5384</v>
      </c>
      <c r="S1161" s="97">
        <v>30.768000000000001</v>
      </c>
      <c r="T1161" s="95">
        <v>1</v>
      </c>
      <c r="U1161" s="96" t="s">
        <v>63</v>
      </c>
      <c r="V1161" s="96" t="s">
        <v>123</v>
      </c>
      <c r="W1161" s="98">
        <v>600</v>
      </c>
      <c r="X1161" s="98">
        <v>2564</v>
      </c>
      <c r="Y1161" s="99">
        <v>46153.631743900463</v>
      </c>
      <c r="Z1161" s="100">
        <v>46160</v>
      </c>
      <c r="AA1161" s="101"/>
      <c r="AB1161" s="101"/>
      <c r="AC1161" s="101"/>
      <c r="AD1161" s="101"/>
      <c r="AE1161" s="101"/>
      <c r="AF1161" s="101"/>
      <c r="AG1161" s="101"/>
      <c r="AH1161" s="101"/>
      <c r="AI1161" s="102" t="s">
        <v>40</v>
      </c>
      <c r="AJ1161" s="102" t="s">
        <v>40</v>
      </c>
      <c r="AK1161" s="102" t="s">
        <v>40</v>
      </c>
      <c r="AL1161" s="101"/>
      <c r="AM1161" s="101"/>
      <c r="AN1161" s="102" t="s">
        <v>40</v>
      </c>
      <c r="AO1161" s="102" t="s">
        <v>40</v>
      </c>
      <c r="AP1161" s="102" t="s">
        <v>40</v>
      </c>
      <c r="AQ1161" s="102" t="s">
        <v>40</v>
      </c>
      <c r="AR1161" s="101"/>
    </row>
    <row r="1162" spans="1:44" ht="21">
      <c r="A1162" t="str">
        <f>VLOOKUP(Q1162,'Rotas x Madrugada'!A:C,2,0)</f>
        <v>K</v>
      </c>
      <c r="B1162" t="str">
        <f>VLOOKUP(Q1162,'Rotas x Madrugada'!A:C,3,0)</f>
        <v>Sim</v>
      </c>
      <c r="D1162" s="19">
        <f t="shared" si="36"/>
        <v>46162</v>
      </c>
      <c r="E1162" s="19">
        <f>IF(A1162="RETIRA",Z1162,VLOOKUP(Q1162,'Rotas x Madrugada'!A:D,4,0))</f>
        <v>46146</v>
      </c>
      <c r="F1162" s="19">
        <f>IF(A1162="RETIRA",Z1162,Z1162+2)</f>
        <v>46162</v>
      </c>
      <c r="G1162" s="19" t="str">
        <f>CONCATENATE(U1162,"-",V1162)</f>
        <v>INC08-TF</v>
      </c>
      <c r="H1162" s="19" t="str">
        <f t="shared" ca="1" si="37"/>
        <v>OK</v>
      </c>
      <c r="I1162" s="46">
        <f ca="1">Z1162-$B$1</f>
        <v>3</v>
      </c>
      <c r="J1162" s="46">
        <f>VLOOKUP(G1162,'D. Produção'!A:B,2,)</f>
        <v>2</v>
      </c>
      <c r="K1162" s="87">
        <v>335598</v>
      </c>
      <c r="L1162" s="88" t="s">
        <v>121</v>
      </c>
      <c r="M1162" s="87">
        <v>2</v>
      </c>
      <c r="N1162" s="87">
        <v>5453748</v>
      </c>
      <c r="O1162" s="88" t="s">
        <v>35</v>
      </c>
      <c r="P1162" s="88" t="s">
        <v>564</v>
      </c>
      <c r="Q1162" s="88" t="s">
        <v>125</v>
      </c>
      <c r="R1162" s="89">
        <v>1.2633000000000001</v>
      </c>
      <c r="S1162" s="89">
        <v>25.265599999999999</v>
      </c>
      <c r="T1162" s="87">
        <v>1</v>
      </c>
      <c r="U1162" s="88" t="s">
        <v>63</v>
      </c>
      <c r="V1162" s="88" t="s">
        <v>96</v>
      </c>
      <c r="W1162" s="90">
        <v>487</v>
      </c>
      <c r="X1162" s="90">
        <v>2594</v>
      </c>
      <c r="Y1162" s="91">
        <v>46153.631743900463</v>
      </c>
      <c r="Z1162" s="92">
        <v>46160</v>
      </c>
      <c r="AA1162" s="93"/>
      <c r="AB1162" s="93"/>
      <c r="AC1162" s="93"/>
      <c r="AD1162" s="93"/>
      <c r="AE1162" s="94" t="s">
        <v>40</v>
      </c>
      <c r="AF1162" s="94" t="s">
        <v>40</v>
      </c>
      <c r="AG1162" s="94" t="s">
        <v>40</v>
      </c>
      <c r="AH1162" s="94" t="s">
        <v>40</v>
      </c>
      <c r="AI1162" s="94" t="s">
        <v>40</v>
      </c>
      <c r="AJ1162" s="94" t="s">
        <v>40</v>
      </c>
      <c r="AK1162" s="94" t="s">
        <v>40</v>
      </c>
      <c r="AL1162" s="93"/>
      <c r="AM1162" s="93"/>
      <c r="AN1162" s="94" t="s">
        <v>40</v>
      </c>
      <c r="AO1162" s="94" t="s">
        <v>40</v>
      </c>
      <c r="AP1162" s="94" t="s">
        <v>40</v>
      </c>
      <c r="AQ1162" s="94" t="s">
        <v>40</v>
      </c>
      <c r="AR1162" s="93"/>
    </row>
    <row r="1163" spans="1:44" ht="21">
      <c r="A1163" t="str">
        <f>VLOOKUP(Q1163,'Rotas x Madrugada'!A:C,2,0)</f>
        <v>K</v>
      </c>
      <c r="B1163" t="str">
        <f>VLOOKUP(Q1163,'Rotas x Madrugada'!A:C,3,0)</f>
        <v>Sim</v>
      </c>
      <c r="D1163" s="19">
        <f t="shared" si="36"/>
        <v>46162</v>
      </c>
      <c r="E1163" s="19">
        <f>IF(A1163="RETIRA",Z1163,VLOOKUP(Q1163,'Rotas x Madrugada'!A:D,4,0))</f>
        <v>46146</v>
      </c>
      <c r="F1163" s="19">
        <f>IF(A1163="RETIRA",Z1163,Z1163+2)</f>
        <v>46162</v>
      </c>
      <c r="G1163" s="19" t="str">
        <f>CONCATENATE(U1163,"-",V1163)</f>
        <v>INC08-TE16</v>
      </c>
      <c r="H1163" s="19" t="str">
        <f t="shared" ca="1" si="37"/>
        <v>OK</v>
      </c>
      <c r="I1163" s="46">
        <f ca="1">Z1163-$B$1</f>
        <v>3</v>
      </c>
      <c r="J1163" s="46">
        <f>VLOOKUP(G1163,'D. Produção'!A:B,2,)</f>
        <v>2</v>
      </c>
      <c r="K1163" s="95">
        <v>335599</v>
      </c>
      <c r="L1163" s="96" t="s">
        <v>61</v>
      </c>
      <c r="M1163" s="95">
        <v>1</v>
      </c>
      <c r="N1163" s="95">
        <v>5453749</v>
      </c>
      <c r="O1163" s="96" t="s">
        <v>35</v>
      </c>
      <c r="P1163" s="96" t="s">
        <v>564</v>
      </c>
      <c r="Q1163" s="96" t="s">
        <v>125</v>
      </c>
      <c r="R1163" s="97">
        <v>1.6380999999999999</v>
      </c>
      <c r="S1163" s="97">
        <v>32.761200000000002</v>
      </c>
      <c r="T1163" s="95">
        <v>1</v>
      </c>
      <c r="U1163" s="96" t="s">
        <v>63</v>
      </c>
      <c r="V1163" s="96" t="s">
        <v>123</v>
      </c>
      <c r="W1163" s="98">
        <v>690</v>
      </c>
      <c r="X1163" s="98">
        <v>2374</v>
      </c>
      <c r="Y1163" s="99">
        <v>46153.588878738425</v>
      </c>
      <c r="Z1163" s="100">
        <v>46160</v>
      </c>
      <c r="AA1163" s="101"/>
      <c r="AB1163" s="101"/>
      <c r="AC1163" s="101"/>
      <c r="AD1163" s="101"/>
      <c r="AE1163" s="101"/>
      <c r="AF1163" s="101"/>
      <c r="AG1163" s="101"/>
      <c r="AH1163" s="101"/>
      <c r="AI1163" s="102" t="s">
        <v>40</v>
      </c>
      <c r="AJ1163" s="102" t="s">
        <v>40</v>
      </c>
      <c r="AK1163" s="102" t="s">
        <v>40</v>
      </c>
      <c r="AL1163" s="101"/>
      <c r="AM1163" s="101"/>
      <c r="AN1163" s="102" t="s">
        <v>40</v>
      </c>
      <c r="AO1163" s="102" t="s">
        <v>40</v>
      </c>
      <c r="AP1163" s="102" t="s">
        <v>40</v>
      </c>
      <c r="AQ1163" s="102" t="s">
        <v>40</v>
      </c>
      <c r="AR1163" s="101"/>
    </row>
    <row r="1164" spans="1:44" ht="21">
      <c r="A1164" t="str">
        <f>VLOOKUP(Q1164,'Rotas x Madrugada'!A:C,2,0)</f>
        <v>K</v>
      </c>
      <c r="B1164" t="str">
        <f>VLOOKUP(Q1164,'Rotas x Madrugada'!A:C,3,0)</f>
        <v>Sim</v>
      </c>
      <c r="D1164" s="19">
        <f t="shared" si="36"/>
        <v>46162</v>
      </c>
      <c r="E1164" s="19">
        <f>IF(A1164="RETIRA",Z1164,VLOOKUP(Q1164,'Rotas x Madrugada'!A:D,4,0))</f>
        <v>46146</v>
      </c>
      <c r="F1164" s="19">
        <f>IF(A1164="RETIRA",Z1164,Z1164+2)</f>
        <v>46162</v>
      </c>
      <c r="G1164" s="19" t="str">
        <f>CONCATENATE(U1164,"-",V1164)</f>
        <v>INC08-TE16</v>
      </c>
      <c r="H1164" s="19" t="str">
        <f t="shared" ca="1" si="37"/>
        <v>OK</v>
      </c>
      <c r="I1164" s="46">
        <f ca="1">Z1164-$B$1</f>
        <v>3</v>
      </c>
      <c r="J1164" s="46">
        <f>VLOOKUP(G1164,'D. Produção'!A:B,2,)</f>
        <v>2</v>
      </c>
      <c r="K1164" s="87">
        <v>335599</v>
      </c>
      <c r="L1164" s="88" t="s">
        <v>121</v>
      </c>
      <c r="M1164" s="87">
        <v>2</v>
      </c>
      <c r="N1164" s="87">
        <v>5454228</v>
      </c>
      <c r="O1164" s="88" t="s">
        <v>35</v>
      </c>
      <c r="P1164" s="88" t="s">
        <v>564</v>
      </c>
      <c r="Q1164" s="88" t="s">
        <v>125</v>
      </c>
      <c r="R1164" s="89">
        <v>1.6394</v>
      </c>
      <c r="S1164" s="89">
        <v>32.788800000000002</v>
      </c>
      <c r="T1164" s="87">
        <v>1</v>
      </c>
      <c r="U1164" s="88" t="s">
        <v>63</v>
      </c>
      <c r="V1164" s="88" t="s">
        <v>123</v>
      </c>
      <c r="W1164" s="90">
        <v>690</v>
      </c>
      <c r="X1164" s="90">
        <v>2376</v>
      </c>
      <c r="Y1164" s="91">
        <v>46153.588878738425</v>
      </c>
      <c r="Z1164" s="92">
        <v>46160</v>
      </c>
      <c r="AA1164" s="93"/>
      <c r="AB1164" s="93"/>
      <c r="AC1164" s="93"/>
      <c r="AD1164" s="93"/>
      <c r="AE1164" s="93"/>
      <c r="AF1164" s="93"/>
      <c r="AG1164" s="93"/>
      <c r="AH1164" s="93"/>
      <c r="AI1164" s="94" t="s">
        <v>40</v>
      </c>
      <c r="AJ1164" s="94" t="s">
        <v>40</v>
      </c>
      <c r="AK1164" s="94" t="s">
        <v>40</v>
      </c>
      <c r="AL1164" s="93"/>
      <c r="AM1164" s="93"/>
      <c r="AN1164" s="94" t="s">
        <v>40</v>
      </c>
      <c r="AO1164" s="94" t="s">
        <v>40</v>
      </c>
      <c r="AP1164" s="94" t="s">
        <v>40</v>
      </c>
      <c r="AQ1164" s="94" t="s">
        <v>40</v>
      </c>
      <c r="AR1164" s="93"/>
    </row>
    <row r="1165" spans="1:44">
      <c r="A1165" t="str">
        <f>VLOOKUP(Q1165,'Rotas x Madrugada'!A:C,2,0)</f>
        <v>A</v>
      </c>
      <c r="B1165" t="str">
        <f>VLOOKUP(Q1165,'Rotas x Madrugada'!A:C,3,0)</f>
        <v>Sim</v>
      </c>
      <c r="D1165" s="19">
        <f t="shared" si="36"/>
        <v>46162</v>
      </c>
      <c r="E1165" s="19">
        <f>IF(A1165="RETIRA",Z1165,VLOOKUP(Q1165,'Rotas x Madrugada'!A:D,4,0))</f>
        <v>46148</v>
      </c>
      <c r="F1165" s="19">
        <f>IF(A1165="RETIRA",Z1165,Z1165+2)</f>
        <v>46162</v>
      </c>
      <c r="G1165" s="19" t="str">
        <f>CONCATENATE(U1165,"-",V1165)</f>
        <v>MBI08-TF</v>
      </c>
      <c r="H1165" s="19" t="str">
        <f t="shared" ca="1" si="37"/>
        <v>PRODUZIR</v>
      </c>
      <c r="I1165" s="46">
        <f ca="1">Z1165-$B$1</f>
        <v>3</v>
      </c>
      <c r="J1165" s="46">
        <f>VLOOKUP(G1165,'D. Produção'!A:B,2,)</f>
        <v>3</v>
      </c>
      <c r="K1165" s="95">
        <v>335600</v>
      </c>
      <c r="L1165" s="96" t="s">
        <v>61</v>
      </c>
      <c r="M1165" s="95">
        <v>1</v>
      </c>
      <c r="N1165" s="95">
        <v>5453750</v>
      </c>
      <c r="O1165" s="96" t="s">
        <v>35</v>
      </c>
      <c r="P1165" s="96" t="s">
        <v>145</v>
      </c>
      <c r="Q1165" s="96" t="s">
        <v>146</v>
      </c>
      <c r="R1165" s="97">
        <v>0.71099999999999997</v>
      </c>
      <c r="S1165" s="97">
        <v>14.22</v>
      </c>
      <c r="T1165" s="95">
        <v>1</v>
      </c>
      <c r="U1165" s="96" t="s">
        <v>264</v>
      </c>
      <c r="V1165" s="96" t="s">
        <v>96</v>
      </c>
      <c r="W1165" s="98">
        <v>790</v>
      </c>
      <c r="X1165" s="98">
        <v>900</v>
      </c>
      <c r="Y1165" s="99">
        <v>46154.367361574077</v>
      </c>
      <c r="Z1165" s="100">
        <v>46160</v>
      </c>
      <c r="AA1165" s="101"/>
      <c r="AB1165" s="101"/>
      <c r="AC1165" s="101"/>
      <c r="AD1165" s="101"/>
      <c r="AE1165" s="102" t="s">
        <v>40</v>
      </c>
      <c r="AF1165" s="102" t="s">
        <v>40</v>
      </c>
      <c r="AG1165" s="102" t="s">
        <v>40</v>
      </c>
      <c r="AH1165" s="102" t="s">
        <v>40</v>
      </c>
      <c r="AI1165" s="102" t="s">
        <v>40</v>
      </c>
      <c r="AJ1165" s="102" t="s">
        <v>40</v>
      </c>
      <c r="AK1165" s="102" t="s">
        <v>40</v>
      </c>
      <c r="AL1165" s="101"/>
      <c r="AM1165" s="101"/>
      <c r="AN1165" s="102" t="s">
        <v>40</v>
      </c>
      <c r="AO1165" s="102" t="s">
        <v>40</v>
      </c>
      <c r="AP1165" s="102" t="s">
        <v>40</v>
      </c>
      <c r="AQ1165" s="102" t="s">
        <v>40</v>
      </c>
      <c r="AR1165" s="101"/>
    </row>
    <row r="1166" spans="1:44">
      <c r="A1166" t="str">
        <f>VLOOKUP(Q1166,'Rotas x Madrugada'!A:C,2,0)</f>
        <v>A</v>
      </c>
      <c r="B1166" t="str">
        <f>VLOOKUP(Q1166,'Rotas x Madrugada'!A:C,3,0)</f>
        <v>Sim</v>
      </c>
      <c r="D1166" s="19">
        <f t="shared" si="36"/>
        <v>46162</v>
      </c>
      <c r="E1166" s="19">
        <f>IF(A1166="RETIRA",Z1166,VLOOKUP(Q1166,'Rotas x Madrugada'!A:D,4,0))</f>
        <v>46148</v>
      </c>
      <c r="F1166" s="19">
        <f>IF(A1166="RETIRA",Z1166,Z1166+2)</f>
        <v>46162</v>
      </c>
      <c r="G1166" s="19" t="str">
        <f>CONCATENATE(U1166,"-",V1166)</f>
        <v>INC08-TF</v>
      </c>
      <c r="H1166" s="19" t="str">
        <f t="shared" ca="1" si="37"/>
        <v>OK</v>
      </c>
      <c r="I1166" s="46">
        <f ca="1">Z1166-$B$1</f>
        <v>3</v>
      </c>
      <c r="J1166" s="46">
        <f>VLOOKUP(G1166,'D. Produção'!A:B,2,)</f>
        <v>2</v>
      </c>
      <c r="K1166" s="87">
        <v>335605</v>
      </c>
      <c r="L1166" s="88" t="s">
        <v>61</v>
      </c>
      <c r="M1166" s="87">
        <v>1</v>
      </c>
      <c r="N1166" s="87">
        <v>5453774</v>
      </c>
      <c r="O1166" s="88" t="s">
        <v>35</v>
      </c>
      <c r="P1166" s="88" t="s">
        <v>145</v>
      </c>
      <c r="Q1166" s="88" t="s">
        <v>146</v>
      </c>
      <c r="R1166" s="89">
        <v>1.6906000000000001</v>
      </c>
      <c r="S1166" s="89">
        <v>33.811</v>
      </c>
      <c r="T1166" s="87">
        <v>1</v>
      </c>
      <c r="U1166" s="88" t="s">
        <v>63</v>
      </c>
      <c r="V1166" s="88" t="s">
        <v>96</v>
      </c>
      <c r="W1166" s="90">
        <v>729</v>
      </c>
      <c r="X1166" s="90">
        <v>2319</v>
      </c>
      <c r="Y1166" s="91">
        <v>46154.366602118054</v>
      </c>
      <c r="Z1166" s="92">
        <v>46160</v>
      </c>
      <c r="AA1166" s="93"/>
      <c r="AB1166" s="93"/>
      <c r="AC1166" s="93"/>
      <c r="AD1166" s="93"/>
      <c r="AE1166" s="94" t="s">
        <v>40</v>
      </c>
      <c r="AF1166" s="94" t="s">
        <v>40</v>
      </c>
      <c r="AG1166" s="94" t="s">
        <v>40</v>
      </c>
      <c r="AH1166" s="94" t="s">
        <v>40</v>
      </c>
      <c r="AI1166" s="94" t="s">
        <v>40</v>
      </c>
      <c r="AJ1166" s="94" t="s">
        <v>40</v>
      </c>
      <c r="AK1166" s="94" t="s">
        <v>40</v>
      </c>
      <c r="AL1166" s="93"/>
      <c r="AM1166" s="93"/>
      <c r="AN1166" s="94" t="s">
        <v>40</v>
      </c>
      <c r="AO1166" s="94" t="s">
        <v>40</v>
      </c>
      <c r="AP1166" s="94" t="s">
        <v>40</v>
      </c>
      <c r="AQ1166" s="94" t="s">
        <v>40</v>
      </c>
      <c r="AR1166" s="93"/>
    </row>
    <row r="1167" spans="1:44">
      <c r="A1167" t="str">
        <f>VLOOKUP(Q1167,'Rotas x Madrugada'!A:C,2,0)</f>
        <v>A</v>
      </c>
      <c r="B1167" t="str">
        <f>VLOOKUP(Q1167,'Rotas x Madrugada'!A:C,3,0)</f>
        <v>Sim</v>
      </c>
      <c r="D1167" s="19">
        <f t="shared" si="36"/>
        <v>46162</v>
      </c>
      <c r="E1167" s="19">
        <f>IF(A1167="RETIRA",Z1167,VLOOKUP(Q1167,'Rotas x Madrugada'!A:D,4,0))</f>
        <v>46148</v>
      </c>
      <c r="F1167" s="19">
        <f>IF(A1167="RETIRA",Z1167,Z1167+2)</f>
        <v>46162</v>
      </c>
      <c r="G1167" s="19" t="str">
        <f>CONCATENATE(U1167,"-",V1167)</f>
        <v>INC08-TF</v>
      </c>
      <c r="H1167" s="19" t="str">
        <f t="shared" ca="1" si="37"/>
        <v>OK</v>
      </c>
      <c r="I1167" s="46">
        <f ca="1">Z1167-$B$1</f>
        <v>3</v>
      </c>
      <c r="J1167" s="46">
        <f>VLOOKUP(G1167,'D. Produção'!A:B,2,)</f>
        <v>2</v>
      </c>
      <c r="K1167" s="95">
        <v>335605</v>
      </c>
      <c r="L1167" s="96" t="s">
        <v>121</v>
      </c>
      <c r="M1167" s="95">
        <v>2</v>
      </c>
      <c r="N1167" s="95">
        <v>5453775</v>
      </c>
      <c r="O1167" s="96" t="s">
        <v>35</v>
      </c>
      <c r="P1167" s="96" t="s">
        <v>145</v>
      </c>
      <c r="Q1167" s="96" t="s">
        <v>146</v>
      </c>
      <c r="R1167" s="97">
        <v>1.6906000000000001</v>
      </c>
      <c r="S1167" s="97">
        <v>33.811</v>
      </c>
      <c r="T1167" s="95">
        <v>1</v>
      </c>
      <c r="U1167" s="96" t="s">
        <v>63</v>
      </c>
      <c r="V1167" s="96" t="s">
        <v>96</v>
      </c>
      <c r="W1167" s="98">
        <v>729</v>
      </c>
      <c r="X1167" s="98">
        <v>2319</v>
      </c>
      <c r="Y1167" s="99">
        <v>46154.366602118054</v>
      </c>
      <c r="Z1167" s="100">
        <v>46160</v>
      </c>
      <c r="AA1167" s="101"/>
      <c r="AB1167" s="101"/>
      <c r="AC1167" s="101"/>
      <c r="AD1167" s="101"/>
      <c r="AE1167" s="102" t="s">
        <v>40</v>
      </c>
      <c r="AF1167" s="102" t="s">
        <v>40</v>
      </c>
      <c r="AG1167" s="102" t="s">
        <v>40</v>
      </c>
      <c r="AH1167" s="102" t="s">
        <v>40</v>
      </c>
      <c r="AI1167" s="102" t="s">
        <v>40</v>
      </c>
      <c r="AJ1167" s="102" t="s">
        <v>40</v>
      </c>
      <c r="AK1167" s="102" t="s">
        <v>40</v>
      </c>
      <c r="AL1167" s="101"/>
      <c r="AM1167" s="101"/>
      <c r="AN1167" s="102" t="s">
        <v>40</v>
      </c>
      <c r="AO1167" s="102" t="s">
        <v>40</v>
      </c>
      <c r="AP1167" s="102" t="s">
        <v>40</v>
      </c>
      <c r="AQ1167" s="102" t="s">
        <v>40</v>
      </c>
      <c r="AR1167" s="101"/>
    </row>
    <row r="1168" spans="1:44">
      <c r="A1168" t="str">
        <f>VLOOKUP(Q1168,'Rotas x Madrugada'!A:C,2,0)</f>
        <v>A</v>
      </c>
      <c r="B1168" t="str">
        <f>VLOOKUP(Q1168,'Rotas x Madrugada'!A:C,3,0)</f>
        <v>Sim</v>
      </c>
      <c r="D1168" s="19">
        <f t="shared" si="36"/>
        <v>46162</v>
      </c>
      <c r="E1168" s="19">
        <f>IF(A1168="RETIRA",Z1168,VLOOKUP(Q1168,'Rotas x Madrugada'!A:D,4,0))</f>
        <v>46148</v>
      </c>
      <c r="F1168" s="19">
        <f>IF(A1168="RETIRA",Z1168,Z1168+2)</f>
        <v>46162</v>
      </c>
      <c r="G1168" s="19" t="str">
        <f>CONCATENATE(U1168,"-",V1168)</f>
        <v>INC08-TF</v>
      </c>
      <c r="H1168" s="19" t="str">
        <f t="shared" ca="1" si="37"/>
        <v>OK</v>
      </c>
      <c r="I1168" s="46">
        <f ca="1">Z1168-$B$1</f>
        <v>3</v>
      </c>
      <c r="J1168" s="46">
        <f>VLOOKUP(G1168,'D. Produção'!A:B,2,)</f>
        <v>2</v>
      </c>
      <c r="K1168" s="87">
        <v>335605</v>
      </c>
      <c r="L1168" s="88" t="s">
        <v>143</v>
      </c>
      <c r="M1168" s="87">
        <v>3</v>
      </c>
      <c r="N1168" s="87">
        <v>5453776</v>
      </c>
      <c r="O1168" s="88" t="s">
        <v>35</v>
      </c>
      <c r="P1168" s="88" t="s">
        <v>145</v>
      </c>
      <c r="Q1168" s="88" t="s">
        <v>146</v>
      </c>
      <c r="R1168" s="89">
        <v>1.6906000000000001</v>
      </c>
      <c r="S1168" s="89">
        <v>33.811</v>
      </c>
      <c r="T1168" s="87">
        <v>1</v>
      </c>
      <c r="U1168" s="88" t="s">
        <v>63</v>
      </c>
      <c r="V1168" s="88" t="s">
        <v>96</v>
      </c>
      <c r="W1168" s="90">
        <v>729</v>
      </c>
      <c r="X1168" s="90">
        <v>2319</v>
      </c>
      <c r="Y1168" s="91">
        <v>46154.366602118054</v>
      </c>
      <c r="Z1168" s="92">
        <v>46160</v>
      </c>
      <c r="AA1168" s="93"/>
      <c r="AB1168" s="93"/>
      <c r="AC1168" s="93"/>
      <c r="AD1168" s="93"/>
      <c r="AE1168" s="94" t="s">
        <v>40</v>
      </c>
      <c r="AF1168" s="94" t="s">
        <v>40</v>
      </c>
      <c r="AG1168" s="94" t="s">
        <v>40</v>
      </c>
      <c r="AH1168" s="94" t="s">
        <v>40</v>
      </c>
      <c r="AI1168" s="94" t="s">
        <v>40</v>
      </c>
      <c r="AJ1168" s="94" t="s">
        <v>40</v>
      </c>
      <c r="AK1168" s="94" t="s">
        <v>40</v>
      </c>
      <c r="AL1168" s="93"/>
      <c r="AM1168" s="93"/>
      <c r="AN1168" s="94" t="s">
        <v>40</v>
      </c>
      <c r="AO1168" s="94" t="s">
        <v>40</v>
      </c>
      <c r="AP1168" s="94" t="s">
        <v>40</v>
      </c>
      <c r="AQ1168" s="94" t="s">
        <v>40</v>
      </c>
      <c r="AR1168" s="93"/>
    </row>
    <row r="1169" spans="1:44">
      <c r="A1169" t="str">
        <f>VLOOKUP(Q1169,'Rotas x Madrugada'!A:C,2,0)</f>
        <v>A</v>
      </c>
      <c r="B1169" t="str">
        <f>VLOOKUP(Q1169,'Rotas x Madrugada'!A:C,3,0)</f>
        <v>Sim</v>
      </c>
      <c r="D1169" s="19">
        <f t="shared" si="36"/>
        <v>46162</v>
      </c>
      <c r="E1169" s="19">
        <f>IF(A1169="RETIRA",Z1169,VLOOKUP(Q1169,'Rotas x Madrugada'!A:D,4,0))</f>
        <v>46148</v>
      </c>
      <c r="F1169" s="19">
        <f>IF(A1169="RETIRA",Z1169,Z1169+2)</f>
        <v>46162</v>
      </c>
      <c r="G1169" s="19" t="str">
        <f>CONCATENATE(U1169,"-",V1169)</f>
        <v>INC08-TF</v>
      </c>
      <c r="H1169" s="19" t="str">
        <f t="shared" ca="1" si="37"/>
        <v>OK</v>
      </c>
      <c r="I1169" s="46">
        <f ca="1">Z1169-$B$1</f>
        <v>3</v>
      </c>
      <c r="J1169" s="46">
        <f>VLOOKUP(G1169,'D. Produção'!A:B,2,)</f>
        <v>2</v>
      </c>
      <c r="K1169" s="95">
        <v>335605</v>
      </c>
      <c r="L1169" s="96" t="s">
        <v>132</v>
      </c>
      <c r="M1169" s="95">
        <v>4</v>
      </c>
      <c r="N1169" s="95">
        <v>5453777</v>
      </c>
      <c r="O1169" s="96" t="s">
        <v>35</v>
      </c>
      <c r="P1169" s="96" t="s">
        <v>145</v>
      </c>
      <c r="Q1169" s="96" t="s">
        <v>146</v>
      </c>
      <c r="R1169" s="97">
        <v>1.6906000000000001</v>
      </c>
      <c r="S1169" s="97">
        <v>33.811</v>
      </c>
      <c r="T1169" s="95">
        <v>1</v>
      </c>
      <c r="U1169" s="96" t="s">
        <v>63</v>
      </c>
      <c r="V1169" s="96" t="s">
        <v>96</v>
      </c>
      <c r="W1169" s="98">
        <v>729</v>
      </c>
      <c r="X1169" s="98">
        <v>2319</v>
      </c>
      <c r="Y1169" s="99">
        <v>46154.366602118054</v>
      </c>
      <c r="Z1169" s="100">
        <v>46160</v>
      </c>
      <c r="AA1169" s="101"/>
      <c r="AB1169" s="101"/>
      <c r="AC1169" s="101"/>
      <c r="AD1169" s="101"/>
      <c r="AE1169" s="102" t="s">
        <v>40</v>
      </c>
      <c r="AF1169" s="102" t="s">
        <v>40</v>
      </c>
      <c r="AG1169" s="102" t="s">
        <v>40</v>
      </c>
      <c r="AH1169" s="102" t="s">
        <v>40</v>
      </c>
      <c r="AI1169" s="102" t="s">
        <v>40</v>
      </c>
      <c r="AJ1169" s="102" t="s">
        <v>40</v>
      </c>
      <c r="AK1169" s="102" t="s">
        <v>40</v>
      </c>
      <c r="AL1169" s="101"/>
      <c r="AM1169" s="101"/>
      <c r="AN1169" s="102" t="s">
        <v>40</v>
      </c>
      <c r="AO1169" s="102" t="s">
        <v>40</v>
      </c>
      <c r="AP1169" s="102" t="s">
        <v>40</v>
      </c>
      <c r="AQ1169" s="102" t="s">
        <v>40</v>
      </c>
      <c r="AR1169" s="101"/>
    </row>
    <row r="1170" spans="1:44">
      <c r="A1170" t="str">
        <f>VLOOKUP(Q1170,'Rotas x Madrugada'!A:C,2,0)</f>
        <v>A</v>
      </c>
      <c r="B1170" t="str">
        <f>VLOOKUP(Q1170,'Rotas x Madrugada'!A:C,3,0)</f>
        <v>Sim</v>
      </c>
      <c r="D1170" s="19">
        <f t="shared" si="36"/>
        <v>46162</v>
      </c>
      <c r="E1170" s="19">
        <f>IF(A1170="RETIRA",Z1170,VLOOKUP(Q1170,'Rotas x Madrugada'!A:D,4,0))</f>
        <v>46148</v>
      </c>
      <c r="F1170" s="19">
        <f>IF(A1170="RETIRA",Z1170,Z1170+2)</f>
        <v>46162</v>
      </c>
      <c r="G1170" s="19" t="str">
        <f>CONCATENATE(U1170,"-",V1170)</f>
        <v>INC08-TF</v>
      </c>
      <c r="H1170" s="19" t="str">
        <f t="shared" ca="1" si="37"/>
        <v>OK</v>
      </c>
      <c r="I1170" s="46">
        <f ca="1">Z1170-$B$1</f>
        <v>3</v>
      </c>
      <c r="J1170" s="46">
        <f>VLOOKUP(G1170,'D. Produção'!A:B,2,)</f>
        <v>2</v>
      </c>
      <c r="K1170" s="87">
        <v>335605</v>
      </c>
      <c r="L1170" s="88" t="s">
        <v>92</v>
      </c>
      <c r="M1170" s="87">
        <v>5</v>
      </c>
      <c r="N1170" s="87">
        <v>5453778</v>
      </c>
      <c r="O1170" s="88" t="s">
        <v>35</v>
      </c>
      <c r="P1170" s="88" t="s">
        <v>145</v>
      </c>
      <c r="Q1170" s="88" t="s">
        <v>146</v>
      </c>
      <c r="R1170" s="89">
        <v>1.889</v>
      </c>
      <c r="S1170" s="89">
        <v>37.780799999999999</v>
      </c>
      <c r="T1170" s="87">
        <v>1</v>
      </c>
      <c r="U1170" s="88" t="s">
        <v>63</v>
      </c>
      <c r="V1170" s="88" t="s">
        <v>96</v>
      </c>
      <c r="W1170" s="90">
        <v>816</v>
      </c>
      <c r="X1170" s="90">
        <v>2315</v>
      </c>
      <c r="Y1170" s="91">
        <v>46154.366602118054</v>
      </c>
      <c r="Z1170" s="92">
        <v>46160</v>
      </c>
      <c r="AA1170" s="93"/>
      <c r="AB1170" s="93"/>
      <c r="AC1170" s="93"/>
      <c r="AD1170" s="93"/>
      <c r="AE1170" s="94" t="s">
        <v>40</v>
      </c>
      <c r="AF1170" s="94" t="s">
        <v>40</v>
      </c>
      <c r="AG1170" s="94" t="s">
        <v>40</v>
      </c>
      <c r="AH1170" s="94" t="s">
        <v>40</v>
      </c>
      <c r="AI1170" s="94" t="s">
        <v>40</v>
      </c>
      <c r="AJ1170" s="94" t="s">
        <v>40</v>
      </c>
      <c r="AK1170" s="94" t="s">
        <v>40</v>
      </c>
      <c r="AL1170" s="93"/>
      <c r="AM1170" s="93"/>
      <c r="AN1170" s="94" t="s">
        <v>40</v>
      </c>
      <c r="AO1170" s="94" t="s">
        <v>40</v>
      </c>
      <c r="AP1170" s="94" t="s">
        <v>40</v>
      </c>
      <c r="AQ1170" s="94" t="s">
        <v>40</v>
      </c>
      <c r="AR1170" s="93"/>
    </row>
    <row r="1171" spans="1:44">
      <c r="A1171" t="str">
        <f>VLOOKUP(Q1171,'Rotas x Madrugada'!A:C,2,0)</f>
        <v>A</v>
      </c>
      <c r="B1171" t="str">
        <f>VLOOKUP(Q1171,'Rotas x Madrugada'!A:C,3,0)</f>
        <v>Sim</v>
      </c>
      <c r="D1171" s="19">
        <f t="shared" si="36"/>
        <v>46162</v>
      </c>
      <c r="E1171" s="19">
        <f>IF(A1171="RETIRA",Z1171,VLOOKUP(Q1171,'Rotas x Madrugada'!A:D,4,0))</f>
        <v>46148</v>
      </c>
      <c r="F1171" s="19">
        <f>IF(A1171="RETIRA",Z1171,Z1171+2)</f>
        <v>46162</v>
      </c>
      <c r="G1171" s="19" t="str">
        <f>CONCATENATE(U1171,"-",V1171)</f>
        <v>INC08-TF</v>
      </c>
      <c r="H1171" s="19" t="str">
        <f t="shared" ca="1" si="37"/>
        <v>OK</v>
      </c>
      <c r="I1171" s="46">
        <f ca="1">Z1171-$B$1</f>
        <v>3</v>
      </c>
      <c r="J1171" s="46">
        <f>VLOOKUP(G1171,'D. Produção'!A:B,2,)</f>
        <v>2</v>
      </c>
      <c r="K1171" s="95">
        <v>335605</v>
      </c>
      <c r="L1171" s="96" t="s">
        <v>97</v>
      </c>
      <c r="M1171" s="95">
        <v>6</v>
      </c>
      <c r="N1171" s="95">
        <v>5453779</v>
      </c>
      <c r="O1171" s="96" t="s">
        <v>35</v>
      </c>
      <c r="P1171" s="96" t="s">
        <v>145</v>
      </c>
      <c r="Q1171" s="96" t="s">
        <v>146</v>
      </c>
      <c r="R1171" s="97">
        <v>1.889</v>
      </c>
      <c r="S1171" s="97">
        <v>37.780799999999999</v>
      </c>
      <c r="T1171" s="95">
        <v>1</v>
      </c>
      <c r="U1171" s="96" t="s">
        <v>63</v>
      </c>
      <c r="V1171" s="96" t="s">
        <v>96</v>
      </c>
      <c r="W1171" s="98">
        <v>816</v>
      </c>
      <c r="X1171" s="98">
        <v>2315</v>
      </c>
      <c r="Y1171" s="99">
        <v>46154.366602118054</v>
      </c>
      <c r="Z1171" s="100">
        <v>46160</v>
      </c>
      <c r="AA1171" s="101"/>
      <c r="AB1171" s="101"/>
      <c r="AC1171" s="101"/>
      <c r="AD1171" s="101"/>
      <c r="AE1171" s="102" t="s">
        <v>40</v>
      </c>
      <c r="AF1171" s="102" t="s">
        <v>40</v>
      </c>
      <c r="AG1171" s="102" t="s">
        <v>40</v>
      </c>
      <c r="AH1171" s="102" t="s">
        <v>40</v>
      </c>
      <c r="AI1171" s="102" t="s">
        <v>40</v>
      </c>
      <c r="AJ1171" s="102" t="s">
        <v>40</v>
      </c>
      <c r="AK1171" s="102" t="s">
        <v>40</v>
      </c>
      <c r="AL1171" s="101"/>
      <c r="AM1171" s="101"/>
      <c r="AN1171" s="102" t="s">
        <v>40</v>
      </c>
      <c r="AO1171" s="102" t="s">
        <v>40</v>
      </c>
      <c r="AP1171" s="102" t="s">
        <v>40</v>
      </c>
      <c r="AQ1171" s="102" t="s">
        <v>40</v>
      </c>
      <c r="AR1171" s="101"/>
    </row>
    <row r="1172" spans="1:44">
      <c r="A1172" t="str">
        <f>VLOOKUP(Q1172,'Rotas x Madrugada'!A:C,2,0)</f>
        <v>A</v>
      </c>
      <c r="B1172" t="str">
        <f>VLOOKUP(Q1172,'Rotas x Madrugada'!A:C,3,0)</f>
        <v>Sim</v>
      </c>
      <c r="D1172" s="19">
        <f t="shared" si="36"/>
        <v>46162</v>
      </c>
      <c r="E1172" s="19">
        <f>IF(A1172="RETIRA",Z1172,VLOOKUP(Q1172,'Rotas x Madrugada'!A:D,4,0))</f>
        <v>46148</v>
      </c>
      <c r="F1172" s="19">
        <f>IF(A1172="RETIRA",Z1172,Z1172+2)</f>
        <v>46162</v>
      </c>
      <c r="G1172" s="19" t="str">
        <f>CONCATENATE(U1172,"-",V1172)</f>
        <v>INC06-TF</v>
      </c>
      <c r="H1172" s="19" t="str">
        <f t="shared" ca="1" si="37"/>
        <v>OK</v>
      </c>
      <c r="I1172" s="46">
        <f ca="1">Z1172-$B$1</f>
        <v>3</v>
      </c>
      <c r="J1172" s="46">
        <f>VLOOKUP(G1172,'D. Produção'!A:B,2,)</f>
        <v>2</v>
      </c>
      <c r="K1172" s="87">
        <v>335605</v>
      </c>
      <c r="L1172" s="88" t="s">
        <v>98</v>
      </c>
      <c r="M1172" s="87">
        <v>7</v>
      </c>
      <c r="N1172" s="87">
        <v>5453780</v>
      </c>
      <c r="O1172" s="88" t="s">
        <v>35</v>
      </c>
      <c r="P1172" s="88" t="s">
        <v>145</v>
      </c>
      <c r="Q1172" s="88" t="s">
        <v>146</v>
      </c>
      <c r="R1172" s="89">
        <v>1.9587000000000001</v>
      </c>
      <c r="S1172" s="89">
        <v>29.380700000000001</v>
      </c>
      <c r="T1172" s="87">
        <v>1</v>
      </c>
      <c r="U1172" s="88" t="s">
        <v>185</v>
      </c>
      <c r="V1172" s="88" t="s">
        <v>96</v>
      </c>
      <c r="W1172" s="90">
        <v>1068</v>
      </c>
      <c r="X1172" s="90">
        <v>1834</v>
      </c>
      <c r="Y1172" s="91">
        <v>46154.366602118054</v>
      </c>
      <c r="Z1172" s="92">
        <v>46160</v>
      </c>
      <c r="AA1172" s="93"/>
      <c r="AB1172" s="93"/>
      <c r="AC1172" s="93"/>
      <c r="AD1172" s="93"/>
      <c r="AE1172" s="94" t="s">
        <v>40</v>
      </c>
      <c r="AF1172" s="94" t="s">
        <v>40</v>
      </c>
      <c r="AG1172" s="94" t="s">
        <v>40</v>
      </c>
      <c r="AH1172" s="94" t="s">
        <v>40</v>
      </c>
      <c r="AI1172" s="94" t="s">
        <v>40</v>
      </c>
      <c r="AJ1172" s="94" t="s">
        <v>40</v>
      </c>
      <c r="AK1172" s="94" t="s">
        <v>40</v>
      </c>
      <c r="AL1172" s="93"/>
      <c r="AM1172" s="93"/>
      <c r="AN1172" s="94" t="s">
        <v>40</v>
      </c>
      <c r="AO1172" s="94" t="s">
        <v>40</v>
      </c>
      <c r="AP1172" s="94" t="s">
        <v>40</v>
      </c>
      <c r="AQ1172" s="94" t="s">
        <v>40</v>
      </c>
      <c r="AR1172" s="93"/>
    </row>
    <row r="1173" spans="1:44">
      <c r="A1173" t="str">
        <f>VLOOKUP(Q1173,'Rotas x Madrugada'!A:C,2,0)</f>
        <v>A</v>
      </c>
      <c r="B1173" t="str">
        <f>VLOOKUP(Q1173,'Rotas x Madrugada'!A:C,3,0)</f>
        <v>Sim</v>
      </c>
      <c r="D1173" s="19">
        <f t="shared" si="36"/>
        <v>46162</v>
      </c>
      <c r="E1173" s="19">
        <f>IF(A1173="RETIRA",Z1173,VLOOKUP(Q1173,'Rotas x Madrugada'!A:D,4,0))</f>
        <v>46148</v>
      </c>
      <c r="F1173" s="19">
        <f>IF(A1173="RETIRA",Z1173,Z1173+2)</f>
        <v>46162</v>
      </c>
      <c r="G1173" s="19" t="str">
        <f>CONCATENATE(U1173,"-",V1173)</f>
        <v>INC06-TF</v>
      </c>
      <c r="H1173" s="19" t="str">
        <f t="shared" ca="1" si="37"/>
        <v>OK</v>
      </c>
      <c r="I1173" s="46">
        <f ca="1">Z1173-$B$1</f>
        <v>3</v>
      </c>
      <c r="J1173" s="46">
        <f>VLOOKUP(G1173,'D. Produção'!A:B,2,)</f>
        <v>2</v>
      </c>
      <c r="K1173" s="95">
        <v>335605</v>
      </c>
      <c r="L1173" s="96" t="s">
        <v>99</v>
      </c>
      <c r="M1173" s="95">
        <v>8</v>
      </c>
      <c r="N1173" s="95">
        <v>5453781</v>
      </c>
      <c r="O1173" s="96" t="s">
        <v>35</v>
      </c>
      <c r="P1173" s="96" t="s">
        <v>145</v>
      </c>
      <c r="Q1173" s="96" t="s">
        <v>146</v>
      </c>
      <c r="R1173" s="97">
        <v>1.9587000000000001</v>
      </c>
      <c r="S1173" s="97">
        <v>29.380700000000001</v>
      </c>
      <c r="T1173" s="95">
        <v>1</v>
      </c>
      <c r="U1173" s="96" t="s">
        <v>185</v>
      </c>
      <c r="V1173" s="96" t="s">
        <v>96</v>
      </c>
      <c r="W1173" s="98">
        <v>1068</v>
      </c>
      <c r="X1173" s="98">
        <v>1834</v>
      </c>
      <c r="Y1173" s="99">
        <v>46154.366602118054</v>
      </c>
      <c r="Z1173" s="100">
        <v>46160</v>
      </c>
      <c r="AA1173" s="101"/>
      <c r="AB1173" s="101"/>
      <c r="AC1173" s="101"/>
      <c r="AD1173" s="101"/>
      <c r="AE1173" s="102" t="s">
        <v>40</v>
      </c>
      <c r="AF1173" s="102" t="s">
        <v>40</v>
      </c>
      <c r="AG1173" s="102" t="s">
        <v>40</v>
      </c>
      <c r="AH1173" s="102" t="s">
        <v>40</v>
      </c>
      <c r="AI1173" s="102" t="s">
        <v>40</v>
      </c>
      <c r="AJ1173" s="102" t="s">
        <v>40</v>
      </c>
      <c r="AK1173" s="102" t="s">
        <v>40</v>
      </c>
      <c r="AL1173" s="101"/>
      <c r="AM1173" s="101"/>
      <c r="AN1173" s="102" t="s">
        <v>40</v>
      </c>
      <c r="AO1173" s="102" t="s">
        <v>40</v>
      </c>
      <c r="AP1173" s="102" t="s">
        <v>40</v>
      </c>
      <c r="AQ1173" s="102" t="s">
        <v>40</v>
      </c>
      <c r="AR1173" s="101"/>
    </row>
    <row r="1174" spans="1:44">
      <c r="A1174" t="str">
        <f>VLOOKUP(Q1174,'Rotas x Madrugada'!A:C,2,0)</f>
        <v>A</v>
      </c>
      <c r="B1174" t="str">
        <f>VLOOKUP(Q1174,'Rotas x Madrugada'!A:C,3,0)</f>
        <v>Sim</v>
      </c>
      <c r="D1174" s="19">
        <f t="shared" si="36"/>
        <v>46162</v>
      </c>
      <c r="E1174" s="19">
        <f>IF(A1174="RETIRA",Z1174,VLOOKUP(Q1174,'Rotas x Madrugada'!A:D,4,0))</f>
        <v>46148</v>
      </c>
      <c r="F1174" s="19">
        <f>IF(A1174="RETIRA",Z1174,Z1174+2)</f>
        <v>46162</v>
      </c>
      <c r="G1174" s="19" t="str">
        <f>CONCATENATE(U1174,"-",V1174)</f>
        <v>INC06-TF</v>
      </c>
      <c r="H1174" s="19" t="str">
        <f t="shared" ca="1" si="37"/>
        <v>OK</v>
      </c>
      <c r="I1174" s="46">
        <f ca="1">Z1174-$B$1</f>
        <v>3</v>
      </c>
      <c r="J1174" s="46">
        <f>VLOOKUP(G1174,'D. Produção'!A:B,2,)</f>
        <v>2</v>
      </c>
      <c r="K1174" s="87">
        <v>335605</v>
      </c>
      <c r="L1174" s="88" t="s">
        <v>100</v>
      </c>
      <c r="M1174" s="87">
        <v>9</v>
      </c>
      <c r="N1174" s="87">
        <v>5453782</v>
      </c>
      <c r="O1174" s="88" t="s">
        <v>35</v>
      </c>
      <c r="P1174" s="88" t="s">
        <v>145</v>
      </c>
      <c r="Q1174" s="88" t="s">
        <v>146</v>
      </c>
      <c r="R1174" s="89">
        <v>1.9587000000000001</v>
      </c>
      <c r="S1174" s="89">
        <v>29.380700000000001</v>
      </c>
      <c r="T1174" s="87">
        <v>1</v>
      </c>
      <c r="U1174" s="88" t="s">
        <v>185</v>
      </c>
      <c r="V1174" s="88" t="s">
        <v>96</v>
      </c>
      <c r="W1174" s="90">
        <v>1068</v>
      </c>
      <c r="X1174" s="90">
        <v>1834</v>
      </c>
      <c r="Y1174" s="91">
        <v>46154.366602118054</v>
      </c>
      <c r="Z1174" s="92">
        <v>46160</v>
      </c>
      <c r="AA1174" s="93"/>
      <c r="AB1174" s="93"/>
      <c r="AC1174" s="93"/>
      <c r="AD1174" s="93"/>
      <c r="AE1174" s="94" t="s">
        <v>40</v>
      </c>
      <c r="AF1174" s="94" t="s">
        <v>40</v>
      </c>
      <c r="AG1174" s="94" t="s">
        <v>40</v>
      </c>
      <c r="AH1174" s="94" t="s">
        <v>40</v>
      </c>
      <c r="AI1174" s="94" t="s">
        <v>40</v>
      </c>
      <c r="AJ1174" s="94" t="s">
        <v>40</v>
      </c>
      <c r="AK1174" s="94" t="s">
        <v>40</v>
      </c>
      <c r="AL1174" s="93"/>
      <c r="AM1174" s="93"/>
      <c r="AN1174" s="94" t="s">
        <v>40</v>
      </c>
      <c r="AO1174" s="94" t="s">
        <v>40</v>
      </c>
      <c r="AP1174" s="94" t="s">
        <v>40</v>
      </c>
      <c r="AQ1174" s="94" t="s">
        <v>40</v>
      </c>
      <c r="AR1174" s="93"/>
    </row>
    <row r="1175" spans="1:44">
      <c r="A1175" t="str">
        <f>VLOOKUP(Q1175,'Rotas x Madrugada'!A:C,2,0)</f>
        <v>A</v>
      </c>
      <c r="B1175" t="str">
        <f>VLOOKUP(Q1175,'Rotas x Madrugada'!A:C,3,0)</f>
        <v>Sim</v>
      </c>
      <c r="D1175" s="19">
        <f t="shared" si="36"/>
        <v>46162</v>
      </c>
      <c r="E1175" s="19">
        <f>IF(A1175="RETIRA",Z1175,VLOOKUP(Q1175,'Rotas x Madrugada'!A:D,4,0))</f>
        <v>46148</v>
      </c>
      <c r="F1175" s="19">
        <f>IF(A1175="RETIRA",Z1175,Z1175+2)</f>
        <v>46162</v>
      </c>
      <c r="G1175" s="19" t="str">
        <f>CONCATENATE(U1175,"-",V1175)</f>
        <v>INC06-TF</v>
      </c>
      <c r="H1175" s="19" t="str">
        <f t="shared" ca="1" si="37"/>
        <v>OK</v>
      </c>
      <c r="I1175" s="46">
        <f ca="1">Z1175-$B$1</f>
        <v>3</v>
      </c>
      <c r="J1175" s="46">
        <f>VLOOKUP(G1175,'D. Produção'!A:B,2,)</f>
        <v>2</v>
      </c>
      <c r="K1175" s="95">
        <v>335605</v>
      </c>
      <c r="L1175" s="96" t="s">
        <v>101</v>
      </c>
      <c r="M1175" s="95">
        <v>10</v>
      </c>
      <c r="N1175" s="95">
        <v>5453783</v>
      </c>
      <c r="O1175" s="96" t="s">
        <v>35</v>
      </c>
      <c r="P1175" s="96" t="s">
        <v>145</v>
      </c>
      <c r="Q1175" s="96" t="s">
        <v>146</v>
      </c>
      <c r="R1175" s="97">
        <v>1.7299</v>
      </c>
      <c r="S1175" s="97">
        <v>25.949200000000001</v>
      </c>
      <c r="T1175" s="95">
        <v>1</v>
      </c>
      <c r="U1175" s="96" t="s">
        <v>185</v>
      </c>
      <c r="V1175" s="96" t="s">
        <v>96</v>
      </c>
      <c r="W1175" s="98">
        <v>1127</v>
      </c>
      <c r="X1175" s="98">
        <v>1535</v>
      </c>
      <c r="Y1175" s="99">
        <v>46154.366602118054</v>
      </c>
      <c r="Z1175" s="100">
        <v>46160</v>
      </c>
      <c r="AA1175" s="101"/>
      <c r="AB1175" s="101"/>
      <c r="AC1175" s="101"/>
      <c r="AD1175" s="101"/>
      <c r="AE1175" s="102" t="s">
        <v>40</v>
      </c>
      <c r="AF1175" s="102" t="s">
        <v>40</v>
      </c>
      <c r="AG1175" s="102" t="s">
        <v>40</v>
      </c>
      <c r="AH1175" s="102" t="s">
        <v>40</v>
      </c>
      <c r="AI1175" s="102" t="s">
        <v>40</v>
      </c>
      <c r="AJ1175" s="102" t="s">
        <v>40</v>
      </c>
      <c r="AK1175" s="102" t="s">
        <v>40</v>
      </c>
      <c r="AL1175" s="101"/>
      <c r="AM1175" s="101"/>
      <c r="AN1175" s="102" t="s">
        <v>40</v>
      </c>
      <c r="AO1175" s="102" t="s">
        <v>40</v>
      </c>
      <c r="AP1175" s="102" t="s">
        <v>40</v>
      </c>
      <c r="AQ1175" s="102" t="s">
        <v>40</v>
      </c>
      <c r="AR1175" s="101"/>
    </row>
    <row r="1176" spans="1:44">
      <c r="A1176" t="str">
        <f>VLOOKUP(Q1176,'Rotas x Madrugada'!A:C,2,0)</f>
        <v>A</v>
      </c>
      <c r="B1176" t="str">
        <f>VLOOKUP(Q1176,'Rotas x Madrugada'!A:C,3,0)</f>
        <v>Sim</v>
      </c>
      <c r="D1176" s="19">
        <f t="shared" si="36"/>
        <v>46162</v>
      </c>
      <c r="E1176" s="19">
        <f>IF(A1176="RETIRA",Z1176,VLOOKUP(Q1176,'Rotas x Madrugada'!A:D,4,0))</f>
        <v>46148</v>
      </c>
      <c r="F1176" s="19">
        <f>IF(A1176="RETIRA",Z1176,Z1176+2)</f>
        <v>46162</v>
      </c>
      <c r="G1176" s="19" t="str">
        <f>CONCATENATE(U1176,"-",V1176)</f>
        <v>INC06-TF</v>
      </c>
      <c r="H1176" s="19" t="str">
        <f t="shared" ca="1" si="37"/>
        <v>OK</v>
      </c>
      <c r="I1176" s="46">
        <f ca="1">Z1176-$B$1</f>
        <v>3</v>
      </c>
      <c r="J1176" s="46">
        <f>VLOOKUP(G1176,'D. Produção'!A:B,2,)</f>
        <v>2</v>
      </c>
      <c r="K1176" s="87">
        <v>335605</v>
      </c>
      <c r="L1176" s="88" t="s">
        <v>102</v>
      </c>
      <c r="M1176" s="87">
        <v>11</v>
      </c>
      <c r="N1176" s="87">
        <v>5453784</v>
      </c>
      <c r="O1176" s="88" t="s">
        <v>35</v>
      </c>
      <c r="P1176" s="88" t="s">
        <v>145</v>
      </c>
      <c r="Q1176" s="88" t="s">
        <v>146</v>
      </c>
      <c r="R1176" s="89">
        <v>1.7299</v>
      </c>
      <c r="S1176" s="89">
        <v>25.949200000000001</v>
      </c>
      <c r="T1176" s="87">
        <v>1</v>
      </c>
      <c r="U1176" s="88" t="s">
        <v>185</v>
      </c>
      <c r="V1176" s="88" t="s">
        <v>96</v>
      </c>
      <c r="W1176" s="90">
        <v>1127</v>
      </c>
      <c r="X1176" s="90">
        <v>1535</v>
      </c>
      <c r="Y1176" s="91">
        <v>46154.366602118054</v>
      </c>
      <c r="Z1176" s="92">
        <v>46160</v>
      </c>
      <c r="AA1176" s="93"/>
      <c r="AB1176" s="93"/>
      <c r="AC1176" s="93"/>
      <c r="AD1176" s="93"/>
      <c r="AE1176" s="94" t="s">
        <v>40</v>
      </c>
      <c r="AF1176" s="94" t="s">
        <v>40</v>
      </c>
      <c r="AG1176" s="94" t="s">
        <v>40</v>
      </c>
      <c r="AH1176" s="94" t="s">
        <v>40</v>
      </c>
      <c r="AI1176" s="94" t="s">
        <v>40</v>
      </c>
      <c r="AJ1176" s="94" t="s">
        <v>40</v>
      </c>
      <c r="AK1176" s="94" t="s">
        <v>40</v>
      </c>
      <c r="AL1176" s="93"/>
      <c r="AM1176" s="93"/>
      <c r="AN1176" s="94" t="s">
        <v>40</v>
      </c>
      <c r="AO1176" s="94" t="s">
        <v>40</v>
      </c>
      <c r="AP1176" s="94" t="s">
        <v>40</v>
      </c>
      <c r="AQ1176" s="94" t="s">
        <v>40</v>
      </c>
      <c r="AR1176" s="93"/>
    </row>
    <row r="1177" spans="1:44">
      <c r="A1177" t="str">
        <f>VLOOKUP(Q1177,'Rotas x Madrugada'!A:C,2,0)</f>
        <v>A</v>
      </c>
      <c r="B1177" t="str">
        <f>VLOOKUP(Q1177,'Rotas x Madrugada'!A:C,3,0)</f>
        <v>Sim</v>
      </c>
      <c r="D1177" s="19">
        <f t="shared" si="36"/>
        <v>46162</v>
      </c>
      <c r="E1177" s="19">
        <f>IF(A1177="RETIRA",Z1177,VLOOKUP(Q1177,'Rotas x Madrugada'!A:D,4,0))</f>
        <v>46148</v>
      </c>
      <c r="F1177" s="19">
        <f>IF(A1177="RETIRA",Z1177,Z1177+2)</f>
        <v>46162</v>
      </c>
      <c r="G1177" s="19" t="str">
        <f>CONCATENATE(U1177,"-",V1177)</f>
        <v>INC06-TF</v>
      </c>
      <c r="H1177" s="19" t="str">
        <f t="shared" ca="1" si="37"/>
        <v>OK</v>
      </c>
      <c r="I1177" s="46">
        <f ca="1">Z1177-$B$1</f>
        <v>3</v>
      </c>
      <c r="J1177" s="46">
        <f>VLOOKUP(G1177,'D. Produção'!A:B,2,)</f>
        <v>2</v>
      </c>
      <c r="K1177" s="95">
        <v>335605</v>
      </c>
      <c r="L1177" s="96" t="s">
        <v>103</v>
      </c>
      <c r="M1177" s="95">
        <v>12</v>
      </c>
      <c r="N1177" s="95">
        <v>5453785</v>
      </c>
      <c r="O1177" s="96" t="s">
        <v>35</v>
      </c>
      <c r="P1177" s="96" t="s">
        <v>145</v>
      </c>
      <c r="Q1177" s="96" t="s">
        <v>146</v>
      </c>
      <c r="R1177" s="97">
        <v>1.2341</v>
      </c>
      <c r="S1177" s="97">
        <v>18.5121</v>
      </c>
      <c r="T1177" s="95">
        <v>1</v>
      </c>
      <c r="U1177" s="96" t="s">
        <v>185</v>
      </c>
      <c r="V1177" s="96" t="s">
        <v>96</v>
      </c>
      <c r="W1177" s="98">
        <v>804</v>
      </c>
      <c r="X1177" s="98">
        <v>1535</v>
      </c>
      <c r="Y1177" s="99">
        <v>46154.366602118054</v>
      </c>
      <c r="Z1177" s="100">
        <v>46160</v>
      </c>
      <c r="AA1177" s="101"/>
      <c r="AB1177" s="101"/>
      <c r="AC1177" s="101"/>
      <c r="AD1177" s="101"/>
      <c r="AE1177" s="102" t="s">
        <v>40</v>
      </c>
      <c r="AF1177" s="102" t="s">
        <v>40</v>
      </c>
      <c r="AG1177" s="102" t="s">
        <v>40</v>
      </c>
      <c r="AH1177" s="102" t="s">
        <v>40</v>
      </c>
      <c r="AI1177" s="102" t="s">
        <v>40</v>
      </c>
      <c r="AJ1177" s="102" t="s">
        <v>40</v>
      </c>
      <c r="AK1177" s="102" t="s">
        <v>40</v>
      </c>
      <c r="AL1177" s="101"/>
      <c r="AM1177" s="101"/>
      <c r="AN1177" s="102" t="s">
        <v>40</v>
      </c>
      <c r="AO1177" s="102" t="s">
        <v>40</v>
      </c>
      <c r="AP1177" s="102" t="s">
        <v>40</v>
      </c>
      <c r="AQ1177" s="102" t="s">
        <v>40</v>
      </c>
      <c r="AR1177" s="101"/>
    </row>
    <row r="1178" spans="1:44">
      <c r="A1178" t="str">
        <f>VLOOKUP(Q1178,'Rotas x Madrugada'!A:C,2,0)</f>
        <v>A</v>
      </c>
      <c r="B1178" t="str">
        <f>VLOOKUP(Q1178,'Rotas x Madrugada'!A:C,3,0)</f>
        <v>Sim</v>
      </c>
      <c r="D1178" s="19">
        <f t="shared" si="36"/>
        <v>46162</v>
      </c>
      <c r="E1178" s="19">
        <f>IF(A1178="RETIRA",Z1178,VLOOKUP(Q1178,'Rotas x Madrugada'!A:D,4,0))</f>
        <v>46148</v>
      </c>
      <c r="F1178" s="19">
        <f>IF(A1178="RETIRA",Z1178,Z1178+2)</f>
        <v>46162</v>
      </c>
      <c r="G1178" s="19" t="str">
        <f>CONCATENATE(U1178,"-",V1178)</f>
        <v>INC06-TF</v>
      </c>
      <c r="H1178" s="19" t="str">
        <f t="shared" ca="1" si="37"/>
        <v>OK</v>
      </c>
      <c r="I1178" s="46">
        <f ca="1">Z1178-$B$1</f>
        <v>3</v>
      </c>
      <c r="J1178" s="46">
        <f>VLOOKUP(G1178,'D. Produção'!A:B,2,)</f>
        <v>2</v>
      </c>
      <c r="K1178" s="87">
        <v>335605</v>
      </c>
      <c r="L1178" s="88" t="s">
        <v>104</v>
      </c>
      <c r="M1178" s="87">
        <v>13</v>
      </c>
      <c r="N1178" s="87">
        <v>5453786</v>
      </c>
      <c r="O1178" s="88" t="s">
        <v>35</v>
      </c>
      <c r="P1178" s="88" t="s">
        <v>145</v>
      </c>
      <c r="Q1178" s="88" t="s">
        <v>146</v>
      </c>
      <c r="R1178" s="89">
        <v>1.2341</v>
      </c>
      <c r="S1178" s="89">
        <v>18.5121</v>
      </c>
      <c r="T1178" s="87">
        <v>1</v>
      </c>
      <c r="U1178" s="88" t="s">
        <v>185</v>
      </c>
      <c r="V1178" s="88" t="s">
        <v>96</v>
      </c>
      <c r="W1178" s="90">
        <v>804</v>
      </c>
      <c r="X1178" s="90">
        <v>1535</v>
      </c>
      <c r="Y1178" s="91">
        <v>46154.366602118054</v>
      </c>
      <c r="Z1178" s="92">
        <v>46160</v>
      </c>
      <c r="AA1178" s="93"/>
      <c r="AB1178" s="93"/>
      <c r="AC1178" s="93"/>
      <c r="AD1178" s="93"/>
      <c r="AE1178" s="94" t="s">
        <v>40</v>
      </c>
      <c r="AF1178" s="94" t="s">
        <v>40</v>
      </c>
      <c r="AG1178" s="94" t="s">
        <v>40</v>
      </c>
      <c r="AH1178" s="94" t="s">
        <v>40</v>
      </c>
      <c r="AI1178" s="94" t="s">
        <v>40</v>
      </c>
      <c r="AJ1178" s="94" t="s">
        <v>40</v>
      </c>
      <c r="AK1178" s="94" t="s">
        <v>40</v>
      </c>
      <c r="AL1178" s="93"/>
      <c r="AM1178" s="93"/>
      <c r="AN1178" s="94" t="s">
        <v>40</v>
      </c>
      <c r="AO1178" s="94" t="s">
        <v>40</v>
      </c>
      <c r="AP1178" s="94" t="s">
        <v>40</v>
      </c>
      <c r="AQ1178" s="94" t="s">
        <v>40</v>
      </c>
      <c r="AR1178" s="93"/>
    </row>
    <row r="1179" spans="1:44">
      <c r="A1179" t="str">
        <f>VLOOKUP(Q1179,'Rotas x Madrugada'!A:C,2,0)</f>
        <v>A</v>
      </c>
      <c r="B1179" t="str">
        <f>VLOOKUP(Q1179,'Rotas x Madrugada'!A:C,3,0)</f>
        <v>Sim</v>
      </c>
      <c r="D1179" s="19">
        <f t="shared" si="36"/>
        <v>46162</v>
      </c>
      <c r="E1179" s="19">
        <f>IF(A1179="RETIRA",Z1179,VLOOKUP(Q1179,'Rotas x Madrugada'!A:D,4,0))</f>
        <v>46148</v>
      </c>
      <c r="F1179" s="19">
        <f>IF(A1179="RETIRA",Z1179,Z1179+2)</f>
        <v>46162</v>
      </c>
      <c r="G1179" s="19" t="str">
        <f>CONCATENATE(U1179,"-",V1179)</f>
        <v>INC06-TF</v>
      </c>
      <c r="H1179" s="19" t="str">
        <f t="shared" ca="1" si="37"/>
        <v>OK</v>
      </c>
      <c r="I1179" s="46">
        <f ca="1">Z1179-$B$1</f>
        <v>3</v>
      </c>
      <c r="J1179" s="46">
        <f>VLOOKUP(G1179,'D. Produção'!A:B,2,)</f>
        <v>2</v>
      </c>
      <c r="K1179" s="95">
        <v>335605</v>
      </c>
      <c r="L1179" s="96" t="s">
        <v>105</v>
      </c>
      <c r="M1179" s="95">
        <v>14</v>
      </c>
      <c r="N1179" s="95">
        <v>5453787</v>
      </c>
      <c r="O1179" s="96" t="s">
        <v>35</v>
      </c>
      <c r="P1179" s="96" t="s">
        <v>145</v>
      </c>
      <c r="Q1179" s="96" t="s">
        <v>146</v>
      </c>
      <c r="R1179" s="97">
        <v>1.2188000000000001</v>
      </c>
      <c r="S1179" s="97">
        <v>18.282599999999999</v>
      </c>
      <c r="T1179" s="95">
        <v>1</v>
      </c>
      <c r="U1179" s="96" t="s">
        <v>185</v>
      </c>
      <c r="V1179" s="96" t="s">
        <v>96</v>
      </c>
      <c r="W1179" s="98">
        <v>793</v>
      </c>
      <c r="X1179" s="98">
        <v>1537</v>
      </c>
      <c r="Y1179" s="99">
        <v>46154.366602118054</v>
      </c>
      <c r="Z1179" s="100">
        <v>46160</v>
      </c>
      <c r="AA1179" s="101"/>
      <c r="AB1179" s="101"/>
      <c r="AC1179" s="101"/>
      <c r="AD1179" s="101"/>
      <c r="AE1179" s="102" t="s">
        <v>40</v>
      </c>
      <c r="AF1179" s="102" t="s">
        <v>40</v>
      </c>
      <c r="AG1179" s="102" t="s">
        <v>40</v>
      </c>
      <c r="AH1179" s="102" t="s">
        <v>40</v>
      </c>
      <c r="AI1179" s="102" t="s">
        <v>40</v>
      </c>
      <c r="AJ1179" s="102" t="s">
        <v>40</v>
      </c>
      <c r="AK1179" s="102" t="s">
        <v>40</v>
      </c>
      <c r="AL1179" s="101"/>
      <c r="AM1179" s="101"/>
      <c r="AN1179" s="102" t="s">
        <v>40</v>
      </c>
      <c r="AO1179" s="102" t="s">
        <v>40</v>
      </c>
      <c r="AP1179" s="102" t="s">
        <v>40</v>
      </c>
      <c r="AQ1179" s="102" t="s">
        <v>40</v>
      </c>
      <c r="AR1179" s="101"/>
    </row>
    <row r="1180" spans="1:44">
      <c r="A1180" t="str">
        <f>VLOOKUP(Q1180,'Rotas x Madrugada'!A:C,2,0)</f>
        <v>A</v>
      </c>
      <c r="B1180" t="str">
        <f>VLOOKUP(Q1180,'Rotas x Madrugada'!A:C,3,0)</f>
        <v>Sim</v>
      </c>
      <c r="D1180" s="19">
        <f t="shared" si="36"/>
        <v>46162</v>
      </c>
      <c r="E1180" s="19">
        <f>IF(A1180="RETIRA",Z1180,VLOOKUP(Q1180,'Rotas x Madrugada'!A:D,4,0))</f>
        <v>46148</v>
      </c>
      <c r="F1180" s="19">
        <f>IF(A1180="RETIRA",Z1180,Z1180+2)</f>
        <v>46162</v>
      </c>
      <c r="G1180" s="19" t="str">
        <f>CONCATENATE(U1180,"-",V1180)</f>
        <v>INC06-TF</v>
      </c>
      <c r="H1180" s="19" t="str">
        <f t="shared" ca="1" si="37"/>
        <v>OK</v>
      </c>
      <c r="I1180" s="46">
        <f ca="1">Z1180-$B$1</f>
        <v>3</v>
      </c>
      <c r="J1180" s="46">
        <f>VLOOKUP(G1180,'D. Produção'!A:B,2,)</f>
        <v>2</v>
      </c>
      <c r="K1180" s="87">
        <v>335605</v>
      </c>
      <c r="L1180" s="88" t="s">
        <v>106</v>
      </c>
      <c r="M1180" s="87">
        <v>15</v>
      </c>
      <c r="N1180" s="87">
        <v>5453788</v>
      </c>
      <c r="O1180" s="88" t="s">
        <v>35</v>
      </c>
      <c r="P1180" s="88" t="s">
        <v>145</v>
      </c>
      <c r="Q1180" s="88" t="s">
        <v>146</v>
      </c>
      <c r="R1180" s="89">
        <v>1.2188000000000001</v>
      </c>
      <c r="S1180" s="89">
        <v>18.282599999999999</v>
      </c>
      <c r="T1180" s="87">
        <v>1</v>
      </c>
      <c r="U1180" s="88" t="s">
        <v>185</v>
      </c>
      <c r="V1180" s="88" t="s">
        <v>96</v>
      </c>
      <c r="W1180" s="90">
        <v>793</v>
      </c>
      <c r="X1180" s="90">
        <v>1537</v>
      </c>
      <c r="Y1180" s="91">
        <v>46154.366602118054</v>
      </c>
      <c r="Z1180" s="92">
        <v>46160</v>
      </c>
      <c r="AA1180" s="93"/>
      <c r="AB1180" s="93"/>
      <c r="AC1180" s="93"/>
      <c r="AD1180" s="93"/>
      <c r="AE1180" s="94" t="s">
        <v>40</v>
      </c>
      <c r="AF1180" s="94" t="s">
        <v>40</v>
      </c>
      <c r="AG1180" s="94" t="s">
        <v>40</v>
      </c>
      <c r="AH1180" s="94" t="s">
        <v>40</v>
      </c>
      <c r="AI1180" s="94" t="s">
        <v>40</v>
      </c>
      <c r="AJ1180" s="94" t="s">
        <v>40</v>
      </c>
      <c r="AK1180" s="94" t="s">
        <v>40</v>
      </c>
      <c r="AL1180" s="93"/>
      <c r="AM1180" s="93"/>
      <c r="AN1180" s="94" t="s">
        <v>40</v>
      </c>
      <c r="AO1180" s="94" t="s">
        <v>40</v>
      </c>
      <c r="AP1180" s="94" t="s">
        <v>40</v>
      </c>
      <c r="AQ1180" s="94" t="s">
        <v>40</v>
      </c>
      <c r="AR1180" s="93"/>
    </row>
    <row r="1181" spans="1:44">
      <c r="A1181" t="str">
        <f>VLOOKUP(Q1181,'Rotas x Madrugada'!A:C,2,0)</f>
        <v>A</v>
      </c>
      <c r="B1181" t="str">
        <f>VLOOKUP(Q1181,'Rotas x Madrugada'!A:C,3,0)</f>
        <v>Sim</v>
      </c>
      <c r="D1181" s="19">
        <f t="shared" si="36"/>
        <v>46162</v>
      </c>
      <c r="E1181" s="19">
        <f>IF(A1181="RETIRA",Z1181,VLOOKUP(Q1181,'Rotas x Madrugada'!A:D,4,0))</f>
        <v>46148</v>
      </c>
      <c r="F1181" s="19">
        <f>IF(A1181="RETIRA",Z1181,Z1181+2)</f>
        <v>46162</v>
      </c>
      <c r="G1181" s="19" t="str">
        <f>CONCATENATE(U1181,"-",V1181)</f>
        <v>INC06-TF</v>
      </c>
      <c r="H1181" s="19" t="str">
        <f t="shared" ca="1" si="37"/>
        <v>OK</v>
      </c>
      <c r="I1181" s="46">
        <f ca="1">Z1181-$B$1</f>
        <v>3</v>
      </c>
      <c r="J1181" s="46">
        <f>VLOOKUP(G1181,'D. Produção'!A:B,2,)</f>
        <v>2</v>
      </c>
      <c r="K1181" s="95">
        <v>335605</v>
      </c>
      <c r="L1181" s="96" t="s">
        <v>107</v>
      </c>
      <c r="M1181" s="95">
        <v>16</v>
      </c>
      <c r="N1181" s="95">
        <v>5453789</v>
      </c>
      <c r="O1181" s="96" t="s">
        <v>35</v>
      </c>
      <c r="P1181" s="96" t="s">
        <v>145</v>
      </c>
      <c r="Q1181" s="96" t="s">
        <v>146</v>
      </c>
      <c r="R1181" s="97">
        <v>1.8468</v>
      </c>
      <c r="S1181" s="97">
        <v>27.7026</v>
      </c>
      <c r="T1181" s="95">
        <v>1</v>
      </c>
      <c r="U1181" s="96" t="s">
        <v>185</v>
      </c>
      <c r="V1181" s="96" t="s">
        <v>96</v>
      </c>
      <c r="W1181" s="98">
        <v>1007</v>
      </c>
      <c r="X1181" s="98">
        <v>1834</v>
      </c>
      <c r="Y1181" s="99">
        <v>46154.366602118054</v>
      </c>
      <c r="Z1181" s="100">
        <v>46160</v>
      </c>
      <c r="AA1181" s="101"/>
      <c r="AB1181" s="101"/>
      <c r="AC1181" s="101"/>
      <c r="AD1181" s="101"/>
      <c r="AE1181" s="102" t="s">
        <v>40</v>
      </c>
      <c r="AF1181" s="102" t="s">
        <v>40</v>
      </c>
      <c r="AG1181" s="102" t="s">
        <v>40</v>
      </c>
      <c r="AH1181" s="102" t="s">
        <v>40</v>
      </c>
      <c r="AI1181" s="102" t="s">
        <v>40</v>
      </c>
      <c r="AJ1181" s="102" t="s">
        <v>40</v>
      </c>
      <c r="AK1181" s="102" t="s">
        <v>40</v>
      </c>
      <c r="AL1181" s="101"/>
      <c r="AM1181" s="101"/>
      <c r="AN1181" s="102" t="s">
        <v>40</v>
      </c>
      <c r="AO1181" s="102" t="s">
        <v>40</v>
      </c>
      <c r="AP1181" s="102" t="s">
        <v>40</v>
      </c>
      <c r="AQ1181" s="102" t="s">
        <v>40</v>
      </c>
      <c r="AR1181" s="101"/>
    </row>
    <row r="1182" spans="1:44">
      <c r="A1182" t="str">
        <f>VLOOKUP(Q1182,'Rotas x Madrugada'!A:C,2,0)</f>
        <v>A</v>
      </c>
      <c r="B1182" t="str">
        <f>VLOOKUP(Q1182,'Rotas x Madrugada'!A:C,3,0)</f>
        <v>Sim</v>
      </c>
      <c r="D1182" s="19">
        <f t="shared" si="36"/>
        <v>46162</v>
      </c>
      <c r="E1182" s="19">
        <f>IF(A1182="RETIRA",Z1182,VLOOKUP(Q1182,'Rotas x Madrugada'!A:D,4,0))</f>
        <v>46148</v>
      </c>
      <c r="F1182" s="19">
        <f>IF(A1182="RETIRA",Z1182,Z1182+2)</f>
        <v>46162</v>
      </c>
      <c r="G1182" s="19" t="str">
        <f>CONCATENATE(U1182,"-",V1182)</f>
        <v>INC06-TF</v>
      </c>
      <c r="H1182" s="19" t="str">
        <f t="shared" ca="1" si="37"/>
        <v>OK</v>
      </c>
      <c r="I1182" s="46">
        <f ca="1">Z1182-$B$1</f>
        <v>3</v>
      </c>
      <c r="J1182" s="46">
        <f>VLOOKUP(G1182,'D. Produção'!A:B,2,)</f>
        <v>2</v>
      </c>
      <c r="K1182" s="87">
        <v>335605</v>
      </c>
      <c r="L1182" s="88" t="s">
        <v>108</v>
      </c>
      <c r="M1182" s="87">
        <v>17</v>
      </c>
      <c r="N1182" s="87">
        <v>5453790</v>
      </c>
      <c r="O1182" s="88" t="s">
        <v>35</v>
      </c>
      <c r="P1182" s="88" t="s">
        <v>145</v>
      </c>
      <c r="Q1182" s="88" t="s">
        <v>146</v>
      </c>
      <c r="R1182" s="89">
        <v>1.8468</v>
      </c>
      <c r="S1182" s="89">
        <v>27.7026</v>
      </c>
      <c r="T1182" s="87">
        <v>1</v>
      </c>
      <c r="U1182" s="88" t="s">
        <v>185</v>
      </c>
      <c r="V1182" s="88" t="s">
        <v>96</v>
      </c>
      <c r="W1182" s="90">
        <v>1007</v>
      </c>
      <c r="X1182" s="90">
        <v>1834</v>
      </c>
      <c r="Y1182" s="91">
        <v>46154.366602118054</v>
      </c>
      <c r="Z1182" s="92">
        <v>46160</v>
      </c>
      <c r="AA1182" s="93"/>
      <c r="AB1182" s="93"/>
      <c r="AC1182" s="93"/>
      <c r="AD1182" s="93"/>
      <c r="AE1182" s="94" t="s">
        <v>40</v>
      </c>
      <c r="AF1182" s="94" t="s">
        <v>40</v>
      </c>
      <c r="AG1182" s="94" t="s">
        <v>40</v>
      </c>
      <c r="AH1182" s="94" t="s">
        <v>40</v>
      </c>
      <c r="AI1182" s="94" t="s">
        <v>40</v>
      </c>
      <c r="AJ1182" s="94" t="s">
        <v>40</v>
      </c>
      <c r="AK1182" s="94" t="s">
        <v>40</v>
      </c>
      <c r="AL1182" s="93"/>
      <c r="AM1182" s="93"/>
      <c r="AN1182" s="94" t="s">
        <v>40</v>
      </c>
      <c r="AO1182" s="94" t="s">
        <v>40</v>
      </c>
      <c r="AP1182" s="94" t="s">
        <v>40</v>
      </c>
      <c r="AQ1182" s="94" t="s">
        <v>40</v>
      </c>
      <c r="AR1182" s="93"/>
    </row>
    <row r="1183" spans="1:44">
      <c r="A1183" t="str">
        <f>VLOOKUP(Q1183,'Rotas x Madrugada'!A:C,2,0)</f>
        <v>A</v>
      </c>
      <c r="B1183" t="str">
        <f>VLOOKUP(Q1183,'Rotas x Madrugada'!A:C,3,0)</f>
        <v>Sim</v>
      </c>
      <c r="D1183" s="19">
        <f t="shared" si="36"/>
        <v>46162</v>
      </c>
      <c r="E1183" s="19">
        <f>IF(A1183="RETIRA",Z1183,VLOOKUP(Q1183,'Rotas x Madrugada'!A:D,4,0))</f>
        <v>46148</v>
      </c>
      <c r="F1183" s="19">
        <f>IF(A1183="RETIRA",Z1183,Z1183+2)</f>
        <v>46162</v>
      </c>
      <c r="G1183" s="19" t="str">
        <f>CONCATENATE(U1183,"-",V1183)</f>
        <v>INC06-TF</v>
      </c>
      <c r="H1183" s="19" t="str">
        <f t="shared" ca="1" si="37"/>
        <v>OK</v>
      </c>
      <c r="I1183" s="46">
        <f ca="1">Z1183-$B$1</f>
        <v>3</v>
      </c>
      <c r="J1183" s="46">
        <f>VLOOKUP(G1183,'D. Produção'!A:B,2,)</f>
        <v>2</v>
      </c>
      <c r="K1183" s="95">
        <v>335605</v>
      </c>
      <c r="L1183" s="96" t="s">
        <v>109</v>
      </c>
      <c r="M1183" s="95">
        <v>18</v>
      </c>
      <c r="N1183" s="95">
        <v>5453791</v>
      </c>
      <c r="O1183" s="96" t="s">
        <v>35</v>
      </c>
      <c r="P1183" s="96" t="s">
        <v>145</v>
      </c>
      <c r="Q1183" s="96" t="s">
        <v>146</v>
      </c>
      <c r="R1183" s="97">
        <v>0.96330000000000005</v>
      </c>
      <c r="S1183" s="97">
        <v>14.4499</v>
      </c>
      <c r="T1183" s="95">
        <v>1</v>
      </c>
      <c r="U1183" s="96" t="s">
        <v>185</v>
      </c>
      <c r="V1183" s="96" t="s">
        <v>96</v>
      </c>
      <c r="W1183" s="98">
        <v>489</v>
      </c>
      <c r="X1183" s="98">
        <v>1970</v>
      </c>
      <c r="Y1183" s="99">
        <v>46154.366602118054</v>
      </c>
      <c r="Z1183" s="100">
        <v>46160</v>
      </c>
      <c r="AA1183" s="101"/>
      <c r="AB1183" s="101"/>
      <c r="AC1183" s="101"/>
      <c r="AD1183" s="101"/>
      <c r="AE1183" s="102" t="s">
        <v>40</v>
      </c>
      <c r="AF1183" s="102" t="s">
        <v>40</v>
      </c>
      <c r="AG1183" s="102" t="s">
        <v>40</v>
      </c>
      <c r="AH1183" s="102" t="s">
        <v>40</v>
      </c>
      <c r="AI1183" s="102" t="s">
        <v>40</v>
      </c>
      <c r="AJ1183" s="102" t="s">
        <v>40</v>
      </c>
      <c r="AK1183" s="102" t="s">
        <v>40</v>
      </c>
      <c r="AL1183" s="101"/>
      <c r="AM1183" s="101"/>
      <c r="AN1183" s="102" t="s">
        <v>40</v>
      </c>
      <c r="AO1183" s="102" t="s">
        <v>40</v>
      </c>
      <c r="AP1183" s="102" t="s">
        <v>40</v>
      </c>
      <c r="AQ1183" s="102" t="s">
        <v>40</v>
      </c>
      <c r="AR1183" s="101"/>
    </row>
    <row r="1184" spans="1:44">
      <c r="A1184" t="str">
        <f>VLOOKUP(Q1184,'Rotas x Madrugada'!A:C,2,0)</f>
        <v>A</v>
      </c>
      <c r="B1184" t="str">
        <f>VLOOKUP(Q1184,'Rotas x Madrugada'!A:C,3,0)</f>
        <v>Sim</v>
      </c>
      <c r="D1184" s="19">
        <f t="shared" si="36"/>
        <v>46162</v>
      </c>
      <c r="E1184" s="19">
        <f>IF(A1184="RETIRA",Z1184,VLOOKUP(Q1184,'Rotas x Madrugada'!A:D,4,0))</f>
        <v>46148</v>
      </c>
      <c r="F1184" s="19">
        <f>IF(A1184="RETIRA",Z1184,Z1184+2)</f>
        <v>46162</v>
      </c>
      <c r="G1184" s="19" t="str">
        <f>CONCATENATE(U1184,"-",V1184)</f>
        <v>INC06-TF</v>
      </c>
      <c r="H1184" s="19" t="str">
        <f t="shared" ca="1" si="37"/>
        <v>OK</v>
      </c>
      <c r="I1184" s="46">
        <f ca="1">Z1184-$B$1</f>
        <v>3</v>
      </c>
      <c r="J1184" s="46">
        <f>VLOOKUP(G1184,'D. Produção'!A:B,2,)</f>
        <v>2</v>
      </c>
      <c r="K1184" s="87">
        <v>335605</v>
      </c>
      <c r="L1184" s="88" t="s">
        <v>110</v>
      </c>
      <c r="M1184" s="87">
        <v>19</v>
      </c>
      <c r="N1184" s="87">
        <v>5453792</v>
      </c>
      <c r="O1184" s="88" t="s">
        <v>35</v>
      </c>
      <c r="P1184" s="88" t="s">
        <v>145</v>
      </c>
      <c r="Q1184" s="88" t="s">
        <v>146</v>
      </c>
      <c r="R1184" s="89">
        <v>1.4978</v>
      </c>
      <c r="S1184" s="89">
        <v>22.467199999999998</v>
      </c>
      <c r="T1184" s="87">
        <v>1</v>
      </c>
      <c r="U1184" s="88" t="s">
        <v>185</v>
      </c>
      <c r="V1184" s="88" t="s">
        <v>96</v>
      </c>
      <c r="W1184" s="90">
        <v>639</v>
      </c>
      <c r="X1184" s="90">
        <v>2344</v>
      </c>
      <c r="Y1184" s="91">
        <v>46154.366602118054</v>
      </c>
      <c r="Z1184" s="92">
        <v>46160</v>
      </c>
      <c r="AA1184" s="93"/>
      <c r="AB1184" s="93"/>
      <c r="AC1184" s="93"/>
      <c r="AD1184" s="93"/>
      <c r="AE1184" s="94" t="s">
        <v>40</v>
      </c>
      <c r="AF1184" s="94" t="s">
        <v>40</v>
      </c>
      <c r="AG1184" s="94" t="s">
        <v>40</v>
      </c>
      <c r="AH1184" s="94" t="s">
        <v>40</v>
      </c>
      <c r="AI1184" s="94" t="s">
        <v>40</v>
      </c>
      <c r="AJ1184" s="94" t="s">
        <v>40</v>
      </c>
      <c r="AK1184" s="94" t="s">
        <v>40</v>
      </c>
      <c r="AL1184" s="93"/>
      <c r="AM1184" s="93"/>
      <c r="AN1184" s="94" t="s">
        <v>40</v>
      </c>
      <c r="AO1184" s="94" t="s">
        <v>40</v>
      </c>
      <c r="AP1184" s="94" t="s">
        <v>40</v>
      </c>
      <c r="AQ1184" s="94" t="s">
        <v>40</v>
      </c>
      <c r="AR1184" s="93"/>
    </row>
    <row r="1185" spans="1:44">
      <c r="A1185" t="str">
        <f>VLOOKUP(Q1185,'Rotas x Madrugada'!A:C,2,0)</f>
        <v>A</v>
      </c>
      <c r="B1185" t="str">
        <f>VLOOKUP(Q1185,'Rotas x Madrugada'!A:C,3,0)</f>
        <v>Sim</v>
      </c>
      <c r="D1185" s="19">
        <f t="shared" si="36"/>
        <v>46162</v>
      </c>
      <c r="E1185" s="19">
        <f>IF(A1185="RETIRA",Z1185,VLOOKUP(Q1185,'Rotas x Madrugada'!A:D,4,0))</f>
        <v>46148</v>
      </c>
      <c r="F1185" s="19">
        <f>IF(A1185="RETIRA",Z1185,Z1185+2)</f>
        <v>46162</v>
      </c>
      <c r="G1185" s="19" t="str">
        <f>CONCATENATE(U1185,"-",V1185)</f>
        <v>INC06-TF</v>
      </c>
      <c r="H1185" s="19" t="str">
        <f t="shared" ca="1" si="37"/>
        <v>OK</v>
      </c>
      <c r="I1185" s="46">
        <f ca="1">Z1185-$B$1</f>
        <v>3</v>
      </c>
      <c r="J1185" s="46">
        <f>VLOOKUP(G1185,'D. Produção'!A:B,2,)</f>
        <v>2</v>
      </c>
      <c r="K1185" s="95">
        <v>335605</v>
      </c>
      <c r="L1185" s="96" t="s">
        <v>111</v>
      </c>
      <c r="M1185" s="95">
        <v>20</v>
      </c>
      <c r="N1185" s="95">
        <v>5453793</v>
      </c>
      <c r="O1185" s="96" t="s">
        <v>35</v>
      </c>
      <c r="P1185" s="96" t="s">
        <v>145</v>
      </c>
      <c r="Q1185" s="96" t="s">
        <v>146</v>
      </c>
      <c r="R1185" s="97">
        <v>1.6267</v>
      </c>
      <c r="S1185" s="97">
        <v>24.4009</v>
      </c>
      <c r="T1185" s="95">
        <v>1</v>
      </c>
      <c r="U1185" s="96" t="s">
        <v>185</v>
      </c>
      <c r="V1185" s="96" t="s">
        <v>96</v>
      </c>
      <c r="W1185" s="98">
        <v>689</v>
      </c>
      <c r="X1185" s="98">
        <v>2361</v>
      </c>
      <c r="Y1185" s="99">
        <v>46154.366602118054</v>
      </c>
      <c r="Z1185" s="100">
        <v>46160</v>
      </c>
      <c r="AA1185" s="101"/>
      <c r="AB1185" s="101"/>
      <c r="AC1185" s="101"/>
      <c r="AD1185" s="101"/>
      <c r="AE1185" s="102" t="s">
        <v>40</v>
      </c>
      <c r="AF1185" s="102" t="s">
        <v>40</v>
      </c>
      <c r="AG1185" s="102" t="s">
        <v>40</v>
      </c>
      <c r="AH1185" s="102" t="s">
        <v>40</v>
      </c>
      <c r="AI1185" s="102" t="s">
        <v>40</v>
      </c>
      <c r="AJ1185" s="102" t="s">
        <v>40</v>
      </c>
      <c r="AK1185" s="102" t="s">
        <v>40</v>
      </c>
      <c r="AL1185" s="101"/>
      <c r="AM1185" s="101"/>
      <c r="AN1185" s="102" t="s">
        <v>40</v>
      </c>
      <c r="AO1185" s="102" t="s">
        <v>40</v>
      </c>
      <c r="AP1185" s="102" t="s">
        <v>40</v>
      </c>
      <c r="AQ1185" s="102" t="s">
        <v>40</v>
      </c>
      <c r="AR1185" s="101"/>
    </row>
    <row r="1186" spans="1:44">
      <c r="A1186" t="str">
        <f>VLOOKUP(Q1186,'Rotas x Madrugada'!A:C,2,0)</f>
        <v>A</v>
      </c>
      <c r="B1186" t="str">
        <f>VLOOKUP(Q1186,'Rotas x Madrugada'!A:C,3,0)</f>
        <v>Sim</v>
      </c>
      <c r="D1186" s="19">
        <f t="shared" si="36"/>
        <v>46162</v>
      </c>
      <c r="E1186" s="19">
        <f>IF(A1186="RETIRA",Z1186,VLOOKUP(Q1186,'Rotas x Madrugada'!A:D,4,0))</f>
        <v>46148</v>
      </c>
      <c r="F1186" s="19">
        <f>IF(A1186="RETIRA",Z1186,Z1186+2)</f>
        <v>46162</v>
      </c>
      <c r="G1186" s="19" t="str">
        <f>CONCATENATE(U1186,"-",V1186)</f>
        <v>INC06-TF</v>
      </c>
      <c r="H1186" s="19" t="str">
        <f t="shared" ca="1" si="37"/>
        <v>OK</v>
      </c>
      <c r="I1186" s="46">
        <f ca="1">Z1186-$B$1</f>
        <v>3</v>
      </c>
      <c r="J1186" s="46">
        <f>VLOOKUP(G1186,'D. Produção'!A:B,2,)</f>
        <v>2</v>
      </c>
      <c r="K1186" s="87">
        <v>335605</v>
      </c>
      <c r="L1186" s="88" t="s">
        <v>112</v>
      </c>
      <c r="M1186" s="87">
        <v>21</v>
      </c>
      <c r="N1186" s="87">
        <v>5453794</v>
      </c>
      <c r="O1186" s="88" t="s">
        <v>35</v>
      </c>
      <c r="P1186" s="88" t="s">
        <v>145</v>
      </c>
      <c r="Q1186" s="88" t="s">
        <v>146</v>
      </c>
      <c r="R1186" s="89">
        <v>0.23269999999999999</v>
      </c>
      <c r="S1186" s="89">
        <v>3.4908000000000001</v>
      </c>
      <c r="T1186" s="87">
        <v>1</v>
      </c>
      <c r="U1186" s="88" t="s">
        <v>185</v>
      </c>
      <c r="V1186" s="88" t="s">
        <v>96</v>
      </c>
      <c r="W1186" s="90">
        <v>569</v>
      </c>
      <c r="X1186" s="90">
        <v>409</v>
      </c>
      <c r="Y1186" s="91">
        <v>46154.366602118054</v>
      </c>
      <c r="Z1186" s="92">
        <v>46160</v>
      </c>
      <c r="AA1186" s="93"/>
      <c r="AB1186" s="93"/>
      <c r="AC1186" s="93"/>
      <c r="AD1186" s="93"/>
      <c r="AE1186" s="94" t="s">
        <v>40</v>
      </c>
      <c r="AF1186" s="94" t="s">
        <v>40</v>
      </c>
      <c r="AG1186" s="94" t="s">
        <v>40</v>
      </c>
      <c r="AH1186" s="94" t="s">
        <v>40</v>
      </c>
      <c r="AI1186" s="94" t="s">
        <v>40</v>
      </c>
      <c r="AJ1186" s="94" t="s">
        <v>40</v>
      </c>
      <c r="AK1186" s="94" t="s">
        <v>40</v>
      </c>
      <c r="AL1186" s="93"/>
      <c r="AM1186" s="93"/>
      <c r="AN1186" s="94" t="s">
        <v>40</v>
      </c>
      <c r="AO1186" s="94" t="s">
        <v>40</v>
      </c>
      <c r="AP1186" s="94" t="s">
        <v>40</v>
      </c>
      <c r="AQ1186" s="94" t="s">
        <v>40</v>
      </c>
      <c r="AR1186" s="93"/>
    </row>
    <row r="1187" spans="1:44">
      <c r="A1187" t="str">
        <f>VLOOKUP(Q1187,'Rotas x Madrugada'!A:C,2,0)</f>
        <v>A</v>
      </c>
      <c r="B1187" t="str">
        <f>VLOOKUP(Q1187,'Rotas x Madrugada'!A:C,3,0)</f>
        <v>Sim</v>
      </c>
      <c r="D1187" s="19">
        <f t="shared" si="36"/>
        <v>46162</v>
      </c>
      <c r="E1187" s="19">
        <f>IF(A1187="RETIRA",Z1187,VLOOKUP(Q1187,'Rotas x Madrugada'!A:D,4,0))</f>
        <v>46148</v>
      </c>
      <c r="F1187" s="19">
        <f>IF(A1187="RETIRA",Z1187,Z1187+2)</f>
        <v>46162</v>
      </c>
      <c r="G1187" s="19" t="str">
        <f>CONCATENATE(U1187,"-",V1187)</f>
        <v>INC06-TF</v>
      </c>
      <c r="H1187" s="19" t="str">
        <f t="shared" ca="1" si="37"/>
        <v>OK</v>
      </c>
      <c r="I1187" s="46">
        <f ca="1">Z1187-$B$1</f>
        <v>3</v>
      </c>
      <c r="J1187" s="46">
        <f>VLOOKUP(G1187,'D. Produção'!A:B,2,)</f>
        <v>2</v>
      </c>
      <c r="K1187" s="95">
        <v>335605</v>
      </c>
      <c r="L1187" s="96" t="s">
        <v>113</v>
      </c>
      <c r="M1187" s="95">
        <v>22</v>
      </c>
      <c r="N1187" s="95">
        <v>5453795</v>
      </c>
      <c r="O1187" s="96" t="s">
        <v>35</v>
      </c>
      <c r="P1187" s="96" t="s">
        <v>145</v>
      </c>
      <c r="Q1187" s="96" t="s">
        <v>146</v>
      </c>
      <c r="R1187" s="97">
        <v>0.90859999999999996</v>
      </c>
      <c r="S1187" s="97">
        <v>13.628399999999999</v>
      </c>
      <c r="T1187" s="95">
        <v>1</v>
      </c>
      <c r="U1187" s="96" t="s">
        <v>185</v>
      </c>
      <c r="V1187" s="96" t="s">
        <v>96</v>
      </c>
      <c r="W1187" s="98">
        <v>489</v>
      </c>
      <c r="X1187" s="98">
        <v>1858</v>
      </c>
      <c r="Y1187" s="99">
        <v>46154.366602118054</v>
      </c>
      <c r="Z1187" s="100">
        <v>46160</v>
      </c>
      <c r="AA1187" s="101"/>
      <c r="AB1187" s="101"/>
      <c r="AC1187" s="101"/>
      <c r="AD1187" s="101"/>
      <c r="AE1187" s="102" t="s">
        <v>40</v>
      </c>
      <c r="AF1187" s="102" t="s">
        <v>40</v>
      </c>
      <c r="AG1187" s="102" t="s">
        <v>40</v>
      </c>
      <c r="AH1187" s="102" t="s">
        <v>40</v>
      </c>
      <c r="AI1187" s="102" t="s">
        <v>40</v>
      </c>
      <c r="AJ1187" s="102" t="s">
        <v>40</v>
      </c>
      <c r="AK1187" s="102" t="s">
        <v>40</v>
      </c>
      <c r="AL1187" s="101"/>
      <c r="AM1187" s="101"/>
      <c r="AN1187" s="102" t="s">
        <v>40</v>
      </c>
      <c r="AO1187" s="102" t="s">
        <v>40</v>
      </c>
      <c r="AP1187" s="102" t="s">
        <v>40</v>
      </c>
      <c r="AQ1187" s="102" t="s">
        <v>40</v>
      </c>
      <c r="AR1187" s="101"/>
    </row>
    <row r="1188" spans="1:44">
      <c r="A1188" t="str">
        <f>VLOOKUP(Q1188,'Rotas x Madrugada'!A:C,2,0)</f>
        <v>A</v>
      </c>
      <c r="B1188" t="str">
        <f>VLOOKUP(Q1188,'Rotas x Madrugada'!A:C,3,0)</f>
        <v>Sim</v>
      </c>
      <c r="D1188" s="19">
        <f t="shared" si="36"/>
        <v>46162</v>
      </c>
      <c r="E1188" s="19">
        <f>IF(A1188="RETIRA",Z1188,VLOOKUP(Q1188,'Rotas x Madrugada'!A:D,4,0))</f>
        <v>46148</v>
      </c>
      <c r="F1188" s="19">
        <f>IF(A1188="RETIRA",Z1188,Z1188+2)</f>
        <v>46162</v>
      </c>
      <c r="G1188" s="19" t="str">
        <f>CONCATENATE(U1188,"-",V1188)</f>
        <v>INC08-TF</v>
      </c>
      <c r="H1188" s="19" t="str">
        <f t="shared" ca="1" si="37"/>
        <v>OK</v>
      </c>
      <c r="I1188" s="46">
        <f ca="1">Z1188-$B$1</f>
        <v>3</v>
      </c>
      <c r="J1188" s="46">
        <f>VLOOKUP(G1188,'D. Produção'!A:B,2,)</f>
        <v>2</v>
      </c>
      <c r="K1188" s="87">
        <v>335605</v>
      </c>
      <c r="L1188" s="88" t="s">
        <v>114</v>
      </c>
      <c r="M1188" s="87">
        <v>23</v>
      </c>
      <c r="N1188" s="87">
        <v>5453796</v>
      </c>
      <c r="O1188" s="88" t="s">
        <v>35</v>
      </c>
      <c r="P1188" s="88" t="s">
        <v>145</v>
      </c>
      <c r="Q1188" s="88" t="s">
        <v>146</v>
      </c>
      <c r="R1188" s="89">
        <v>3.4685000000000001</v>
      </c>
      <c r="S1188" s="89">
        <v>69.369699999999995</v>
      </c>
      <c r="T1188" s="87">
        <v>1</v>
      </c>
      <c r="U1188" s="88" t="s">
        <v>63</v>
      </c>
      <c r="V1188" s="88" t="s">
        <v>96</v>
      </c>
      <c r="W1188" s="90">
        <v>2153</v>
      </c>
      <c r="X1188" s="90">
        <v>1611</v>
      </c>
      <c r="Y1188" s="91">
        <v>46154.366602118054</v>
      </c>
      <c r="Z1188" s="92">
        <v>46160</v>
      </c>
      <c r="AA1188" s="93"/>
      <c r="AB1188" s="93"/>
      <c r="AC1188" s="93"/>
      <c r="AD1188" s="93"/>
      <c r="AE1188" s="94" t="s">
        <v>40</v>
      </c>
      <c r="AF1188" s="94" t="s">
        <v>40</v>
      </c>
      <c r="AG1188" s="94" t="s">
        <v>40</v>
      </c>
      <c r="AH1188" s="94" t="s">
        <v>40</v>
      </c>
      <c r="AI1188" s="94" t="s">
        <v>40</v>
      </c>
      <c r="AJ1188" s="94" t="s">
        <v>40</v>
      </c>
      <c r="AK1188" s="94" t="s">
        <v>40</v>
      </c>
      <c r="AL1188" s="93"/>
      <c r="AM1188" s="93"/>
      <c r="AN1188" s="94" t="s">
        <v>40</v>
      </c>
      <c r="AO1188" s="94" t="s">
        <v>40</v>
      </c>
      <c r="AP1188" s="94" t="s">
        <v>40</v>
      </c>
      <c r="AQ1188" s="94" t="s">
        <v>40</v>
      </c>
      <c r="AR1188" s="93"/>
    </row>
    <row r="1189" spans="1:44">
      <c r="A1189" t="str">
        <f>VLOOKUP(Q1189,'Rotas x Madrugada'!A:C,2,0)</f>
        <v>A</v>
      </c>
      <c r="B1189" t="str">
        <f>VLOOKUP(Q1189,'Rotas x Madrugada'!A:C,3,0)</f>
        <v>Sim</v>
      </c>
      <c r="D1189" s="19">
        <f t="shared" si="36"/>
        <v>46162</v>
      </c>
      <c r="E1189" s="19">
        <f>IF(A1189="RETIRA",Z1189,VLOOKUP(Q1189,'Rotas x Madrugada'!A:D,4,0))</f>
        <v>46148</v>
      </c>
      <c r="F1189" s="19">
        <f>IF(A1189="RETIRA",Z1189,Z1189+2)</f>
        <v>46162</v>
      </c>
      <c r="G1189" s="19" t="str">
        <f>CONCATENATE(U1189,"-",V1189)</f>
        <v>INC08-TF</v>
      </c>
      <c r="H1189" s="19" t="str">
        <f t="shared" ca="1" si="37"/>
        <v>OK</v>
      </c>
      <c r="I1189" s="46">
        <f ca="1">Z1189-$B$1</f>
        <v>3</v>
      </c>
      <c r="J1189" s="46">
        <f>VLOOKUP(G1189,'D. Produção'!A:B,2,)</f>
        <v>2</v>
      </c>
      <c r="K1189" s="95">
        <v>335605</v>
      </c>
      <c r="L1189" s="96" t="s">
        <v>115</v>
      </c>
      <c r="M1189" s="95">
        <v>24</v>
      </c>
      <c r="N1189" s="95">
        <v>5453797</v>
      </c>
      <c r="O1189" s="96" t="s">
        <v>35</v>
      </c>
      <c r="P1189" s="96" t="s">
        <v>145</v>
      </c>
      <c r="Q1189" s="96" t="s">
        <v>146</v>
      </c>
      <c r="R1189" s="97">
        <v>3.4685000000000001</v>
      </c>
      <c r="S1189" s="97">
        <v>69.369699999999995</v>
      </c>
      <c r="T1189" s="95">
        <v>1</v>
      </c>
      <c r="U1189" s="96" t="s">
        <v>63</v>
      </c>
      <c r="V1189" s="96" t="s">
        <v>96</v>
      </c>
      <c r="W1189" s="98">
        <v>2153</v>
      </c>
      <c r="X1189" s="98">
        <v>1611</v>
      </c>
      <c r="Y1189" s="99">
        <v>46154.366602118054</v>
      </c>
      <c r="Z1189" s="100">
        <v>46160</v>
      </c>
      <c r="AA1189" s="101"/>
      <c r="AB1189" s="101"/>
      <c r="AC1189" s="101"/>
      <c r="AD1189" s="101"/>
      <c r="AE1189" s="102" t="s">
        <v>40</v>
      </c>
      <c r="AF1189" s="102" t="s">
        <v>40</v>
      </c>
      <c r="AG1189" s="102" t="s">
        <v>40</v>
      </c>
      <c r="AH1189" s="102" t="s">
        <v>40</v>
      </c>
      <c r="AI1189" s="102" t="s">
        <v>40</v>
      </c>
      <c r="AJ1189" s="102" t="s">
        <v>40</v>
      </c>
      <c r="AK1189" s="102" t="s">
        <v>40</v>
      </c>
      <c r="AL1189" s="101"/>
      <c r="AM1189" s="101"/>
      <c r="AN1189" s="102" t="s">
        <v>40</v>
      </c>
      <c r="AO1189" s="102" t="s">
        <v>40</v>
      </c>
      <c r="AP1189" s="102" t="s">
        <v>40</v>
      </c>
      <c r="AQ1189" s="102" t="s">
        <v>40</v>
      </c>
      <c r="AR1189" s="101"/>
    </row>
    <row r="1190" spans="1:44">
      <c r="A1190" t="str">
        <f>VLOOKUP(Q1190,'Rotas x Madrugada'!A:C,2,0)</f>
        <v>A</v>
      </c>
      <c r="B1190" t="str">
        <f>VLOOKUP(Q1190,'Rotas x Madrugada'!A:C,3,0)</f>
        <v>Sim</v>
      </c>
      <c r="D1190" s="19">
        <f t="shared" si="36"/>
        <v>46162</v>
      </c>
      <c r="E1190" s="19">
        <f>IF(A1190="RETIRA",Z1190,VLOOKUP(Q1190,'Rotas x Madrugada'!A:D,4,0))</f>
        <v>46148</v>
      </c>
      <c r="F1190" s="19">
        <f>IF(A1190="RETIRA",Z1190,Z1190+2)</f>
        <v>46162</v>
      </c>
      <c r="G1190" s="19" t="str">
        <f>CONCATENATE(U1190,"-",V1190)</f>
        <v>INC08-TF</v>
      </c>
      <c r="H1190" s="19" t="str">
        <f t="shared" ca="1" si="37"/>
        <v>OK</v>
      </c>
      <c r="I1190" s="46">
        <f ca="1">Z1190-$B$1</f>
        <v>3</v>
      </c>
      <c r="J1190" s="46">
        <f>VLOOKUP(G1190,'D. Produção'!A:B,2,)</f>
        <v>2</v>
      </c>
      <c r="K1190" s="87">
        <v>335605</v>
      </c>
      <c r="L1190" s="88" t="s">
        <v>183</v>
      </c>
      <c r="M1190" s="87">
        <v>25</v>
      </c>
      <c r="N1190" s="87">
        <v>5453798</v>
      </c>
      <c r="O1190" s="88" t="s">
        <v>35</v>
      </c>
      <c r="P1190" s="88" t="s">
        <v>145</v>
      </c>
      <c r="Q1190" s="88" t="s">
        <v>146</v>
      </c>
      <c r="R1190" s="89">
        <v>2.7016</v>
      </c>
      <c r="S1190" s="89">
        <v>54.031599999999997</v>
      </c>
      <c r="T1190" s="87">
        <v>1</v>
      </c>
      <c r="U1190" s="88" t="s">
        <v>63</v>
      </c>
      <c r="V1190" s="88" t="s">
        <v>96</v>
      </c>
      <c r="W1190" s="90">
        <v>1678</v>
      </c>
      <c r="X1190" s="90">
        <v>1610</v>
      </c>
      <c r="Y1190" s="91">
        <v>46154.366602118054</v>
      </c>
      <c r="Z1190" s="92">
        <v>46160</v>
      </c>
      <c r="AA1190" s="93"/>
      <c r="AB1190" s="93"/>
      <c r="AC1190" s="93"/>
      <c r="AD1190" s="93"/>
      <c r="AE1190" s="94" t="s">
        <v>40</v>
      </c>
      <c r="AF1190" s="94" t="s">
        <v>40</v>
      </c>
      <c r="AG1190" s="94" t="s">
        <v>40</v>
      </c>
      <c r="AH1190" s="94" t="s">
        <v>40</v>
      </c>
      <c r="AI1190" s="94" t="s">
        <v>40</v>
      </c>
      <c r="AJ1190" s="94" t="s">
        <v>40</v>
      </c>
      <c r="AK1190" s="94" t="s">
        <v>40</v>
      </c>
      <c r="AL1190" s="93"/>
      <c r="AM1190" s="93"/>
      <c r="AN1190" s="94" t="s">
        <v>40</v>
      </c>
      <c r="AO1190" s="94" t="s">
        <v>40</v>
      </c>
      <c r="AP1190" s="94" t="s">
        <v>40</v>
      </c>
      <c r="AQ1190" s="94" t="s">
        <v>40</v>
      </c>
      <c r="AR1190" s="93"/>
    </row>
    <row r="1191" spans="1:44">
      <c r="A1191" t="str">
        <f>VLOOKUP(Q1191,'Rotas x Madrugada'!A:C,2,0)</f>
        <v>A</v>
      </c>
      <c r="B1191" t="str">
        <f>VLOOKUP(Q1191,'Rotas x Madrugada'!A:C,3,0)</f>
        <v>Sim</v>
      </c>
      <c r="D1191" s="19">
        <f t="shared" si="36"/>
        <v>46162</v>
      </c>
      <c r="E1191" s="19">
        <f>IF(A1191="RETIRA",Z1191,VLOOKUP(Q1191,'Rotas x Madrugada'!A:D,4,0))</f>
        <v>46148</v>
      </c>
      <c r="F1191" s="19">
        <f>IF(A1191="RETIRA",Z1191,Z1191+2)</f>
        <v>46162</v>
      </c>
      <c r="G1191" s="19" t="str">
        <f>CONCATENATE(U1191,"-",V1191)</f>
        <v>INC08-TF</v>
      </c>
      <c r="H1191" s="19" t="str">
        <f t="shared" ca="1" si="37"/>
        <v>OK</v>
      </c>
      <c r="I1191" s="46">
        <f ca="1">Z1191-$B$1</f>
        <v>3</v>
      </c>
      <c r="J1191" s="46">
        <f>VLOOKUP(G1191,'D. Produção'!A:B,2,)</f>
        <v>2</v>
      </c>
      <c r="K1191" s="95">
        <v>335605</v>
      </c>
      <c r="L1191" s="96" t="s">
        <v>184</v>
      </c>
      <c r="M1191" s="95">
        <v>26</v>
      </c>
      <c r="N1191" s="95">
        <v>5453799</v>
      </c>
      <c r="O1191" s="96" t="s">
        <v>35</v>
      </c>
      <c r="P1191" s="96" t="s">
        <v>145</v>
      </c>
      <c r="Q1191" s="96" t="s">
        <v>146</v>
      </c>
      <c r="R1191" s="97">
        <v>2.7016</v>
      </c>
      <c r="S1191" s="97">
        <v>54.031599999999997</v>
      </c>
      <c r="T1191" s="95">
        <v>1</v>
      </c>
      <c r="U1191" s="96" t="s">
        <v>63</v>
      </c>
      <c r="V1191" s="96" t="s">
        <v>96</v>
      </c>
      <c r="W1191" s="98">
        <v>1678</v>
      </c>
      <c r="X1191" s="98">
        <v>1610</v>
      </c>
      <c r="Y1191" s="99">
        <v>46154.366602118054</v>
      </c>
      <c r="Z1191" s="100">
        <v>46160</v>
      </c>
      <c r="AA1191" s="101"/>
      <c r="AB1191" s="101"/>
      <c r="AC1191" s="101"/>
      <c r="AD1191" s="101"/>
      <c r="AE1191" s="102" t="s">
        <v>40</v>
      </c>
      <c r="AF1191" s="102" t="s">
        <v>40</v>
      </c>
      <c r="AG1191" s="102" t="s">
        <v>40</v>
      </c>
      <c r="AH1191" s="102" t="s">
        <v>40</v>
      </c>
      <c r="AI1191" s="102" t="s">
        <v>40</v>
      </c>
      <c r="AJ1191" s="102" t="s">
        <v>40</v>
      </c>
      <c r="AK1191" s="102" t="s">
        <v>40</v>
      </c>
      <c r="AL1191" s="101"/>
      <c r="AM1191" s="101"/>
      <c r="AN1191" s="102" t="s">
        <v>40</v>
      </c>
      <c r="AO1191" s="102" t="s">
        <v>40</v>
      </c>
      <c r="AP1191" s="102" t="s">
        <v>40</v>
      </c>
      <c r="AQ1191" s="102" t="s">
        <v>40</v>
      </c>
      <c r="AR1191" s="101"/>
    </row>
    <row r="1192" spans="1:44">
      <c r="A1192" t="str">
        <f>VLOOKUP(Q1192,'Rotas x Madrugada'!A:C,2,0)</f>
        <v>A</v>
      </c>
      <c r="B1192" t="str">
        <f>VLOOKUP(Q1192,'Rotas x Madrugada'!A:C,3,0)</f>
        <v>Sim</v>
      </c>
      <c r="D1192" s="19">
        <f t="shared" si="36"/>
        <v>46162</v>
      </c>
      <c r="E1192" s="19">
        <f>IF(A1192="RETIRA",Z1192,VLOOKUP(Q1192,'Rotas x Madrugada'!A:D,4,0))</f>
        <v>46148</v>
      </c>
      <c r="F1192" s="19">
        <f>IF(A1192="RETIRA",Z1192,Z1192+2)</f>
        <v>46162</v>
      </c>
      <c r="G1192" s="19" t="str">
        <f>CONCATENATE(U1192,"-",V1192)</f>
        <v>INC08-TF</v>
      </c>
      <c r="H1192" s="19" t="str">
        <f t="shared" ca="1" si="37"/>
        <v>OK</v>
      </c>
      <c r="I1192" s="46">
        <f ca="1">Z1192-$B$1</f>
        <v>3</v>
      </c>
      <c r="J1192" s="46">
        <f>VLOOKUP(G1192,'D. Produção'!A:B,2,)</f>
        <v>2</v>
      </c>
      <c r="K1192" s="87">
        <v>335605</v>
      </c>
      <c r="L1192" s="88" t="s">
        <v>162</v>
      </c>
      <c r="M1192" s="87">
        <v>27</v>
      </c>
      <c r="N1192" s="87">
        <v>5453800</v>
      </c>
      <c r="O1192" s="88" t="s">
        <v>35</v>
      </c>
      <c r="P1192" s="88" t="s">
        <v>145</v>
      </c>
      <c r="Q1192" s="88" t="s">
        <v>146</v>
      </c>
      <c r="R1192" s="89">
        <v>1.7816000000000001</v>
      </c>
      <c r="S1192" s="89">
        <v>35.631</v>
      </c>
      <c r="T1192" s="87">
        <v>1</v>
      </c>
      <c r="U1192" s="88" t="s">
        <v>63</v>
      </c>
      <c r="V1192" s="88" t="s">
        <v>96</v>
      </c>
      <c r="W1192" s="90">
        <v>1110</v>
      </c>
      <c r="X1192" s="90">
        <v>1605</v>
      </c>
      <c r="Y1192" s="91">
        <v>46154.366602118054</v>
      </c>
      <c r="Z1192" s="92">
        <v>46160</v>
      </c>
      <c r="AA1192" s="93"/>
      <c r="AB1192" s="93"/>
      <c r="AC1192" s="93"/>
      <c r="AD1192" s="93"/>
      <c r="AE1192" s="94" t="s">
        <v>40</v>
      </c>
      <c r="AF1192" s="94" t="s">
        <v>40</v>
      </c>
      <c r="AG1192" s="94" t="s">
        <v>40</v>
      </c>
      <c r="AH1192" s="94" t="s">
        <v>40</v>
      </c>
      <c r="AI1192" s="94" t="s">
        <v>40</v>
      </c>
      <c r="AJ1192" s="94" t="s">
        <v>40</v>
      </c>
      <c r="AK1192" s="94" t="s">
        <v>40</v>
      </c>
      <c r="AL1192" s="93"/>
      <c r="AM1192" s="93"/>
      <c r="AN1192" s="94" t="s">
        <v>40</v>
      </c>
      <c r="AO1192" s="94" t="s">
        <v>40</v>
      </c>
      <c r="AP1192" s="94" t="s">
        <v>40</v>
      </c>
      <c r="AQ1192" s="94" t="s">
        <v>40</v>
      </c>
      <c r="AR1192" s="93"/>
    </row>
    <row r="1193" spans="1:44">
      <c r="A1193" t="str">
        <f>VLOOKUP(Q1193,'Rotas x Madrugada'!A:C,2,0)</f>
        <v>A</v>
      </c>
      <c r="B1193" t="str">
        <f>VLOOKUP(Q1193,'Rotas x Madrugada'!A:C,3,0)</f>
        <v>Sim</v>
      </c>
      <c r="D1193" s="19">
        <f t="shared" si="36"/>
        <v>46162</v>
      </c>
      <c r="E1193" s="19">
        <f>IF(A1193="RETIRA",Z1193,VLOOKUP(Q1193,'Rotas x Madrugada'!A:D,4,0))</f>
        <v>46148</v>
      </c>
      <c r="F1193" s="19">
        <f>IF(A1193="RETIRA",Z1193,Z1193+2)</f>
        <v>46162</v>
      </c>
      <c r="G1193" s="19" t="str">
        <f>CONCATENATE(U1193,"-",V1193)</f>
        <v>MBI03-CC</v>
      </c>
      <c r="H1193" s="19" t="str">
        <f t="shared" ca="1" si="37"/>
        <v>OK</v>
      </c>
      <c r="I1193" s="46">
        <f ca="1">Z1193-$B$1</f>
        <v>3</v>
      </c>
      <c r="J1193" s="46">
        <f>VLOOKUP(G1193,'D. Produção'!A:B,2,)</f>
        <v>1</v>
      </c>
      <c r="K1193" s="95">
        <v>335605</v>
      </c>
      <c r="L1193" s="96" t="s">
        <v>164</v>
      </c>
      <c r="M1193" s="95">
        <v>28</v>
      </c>
      <c r="N1193" s="95">
        <v>5453801</v>
      </c>
      <c r="O1193" s="96" t="s">
        <v>35</v>
      </c>
      <c r="P1193" s="96" t="s">
        <v>145</v>
      </c>
      <c r="Q1193" s="96" t="s">
        <v>146</v>
      </c>
      <c r="R1193" s="97">
        <v>0.5998</v>
      </c>
      <c r="S1193" s="97">
        <v>4.4987000000000004</v>
      </c>
      <c r="T1193" s="95">
        <v>1</v>
      </c>
      <c r="U1193" s="96" t="s">
        <v>249</v>
      </c>
      <c r="V1193" s="96" t="s">
        <v>236</v>
      </c>
      <c r="W1193" s="98">
        <v>770</v>
      </c>
      <c r="X1193" s="98">
        <v>779</v>
      </c>
      <c r="Y1193" s="99">
        <v>46154.366602118054</v>
      </c>
      <c r="Z1193" s="100">
        <v>46160</v>
      </c>
      <c r="AA1193" s="101"/>
      <c r="AB1193" s="101"/>
      <c r="AC1193" s="102" t="s">
        <v>40</v>
      </c>
      <c r="AD1193" s="102" t="s">
        <v>40</v>
      </c>
      <c r="AE1193" s="102" t="s">
        <v>40</v>
      </c>
      <c r="AF1193" s="102" t="s">
        <v>40</v>
      </c>
      <c r="AG1193" s="102" t="s">
        <v>40</v>
      </c>
      <c r="AH1193" s="102" t="s">
        <v>40</v>
      </c>
      <c r="AI1193" s="102" t="s">
        <v>40</v>
      </c>
      <c r="AJ1193" s="102" t="s">
        <v>40</v>
      </c>
      <c r="AK1193" s="102" t="s">
        <v>40</v>
      </c>
      <c r="AL1193" s="102" t="s">
        <v>40</v>
      </c>
      <c r="AM1193" s="102" t="s">
        <v>40</v>
      </c>
      <c r="AN1193" s="102" t="s">
        <v>40</v>
      </c>
      <c r="AO1193" s="102" t="s">
        <v>40</v>
      </c>
      <c r="AP1193" s="102" t="s">
        <v>40</v>
      </c>
      <c r="AQ1193" s="102" t="s">
        <v>40</v>
      </c>
      <c r="AR1193" s="101"/>
    </row>
    <row r="1194" spans="1:44">
      <c r="A1194" t="str">
        <f>VLOOKUP(Q1194,'Rotas x Madrugada'!A:C,2,0)</f>
        <v>A</v>
      </c>
      <c r="B1194" t="str">
        <f>VLOOKUP(Q1194,'Rotas x Madrugada'!A:C,3,0)</f>
        <v>Sim</v>
      </c>
      <c r="D1194" s="19">
        <f t="shared" si="36"/>
        <v>46162</v>
      </c>
      <c r="E1194" s="19">
        <f>IF(A1194="RETIRA",Z1194,VLOOKUP(Q1194,'Rotas x Madrugada'!A:D,4,0))</f>
        <v>46148</v>
      </c>
      <c r="F1194" s="19">
        <f>IF(A1194="RETIRA",Z1194,Z1194+2)</f>
        <v>46162</v>
      </c>
      <c r="G1194" s="19" t="str">
        <f>CONCATENATE(U1194,"-",V1194)</f>
        <v>MBI03-CC</v>
      </c>
      <c r="H1194" s="19" t="str">
        <f t="shared" ca="1" si="37"/>
        <v>OK</v>
      </c>
      <c r="I1194" s="46">
        <f ca="1">Z1194-$B$1</f>
        <v>3</v>
      </c>
      <c r="J1194" s="46">
        <f>VLOOKUP(G1194,'D. Produção'!A:B,2,)</f>
        <v>1</v>
      </c>
      <c r="K1194" s="87">
        <v>335605</v>
      </c>
      <c r="L1194" s="88" t="s">
        <v>199</v>
      </c>
      <c r="M1194" s="87">
        <v>29</v>
      </c>
      <c r="N1194" s="87">
        <v>5453802</v>
      </c>
      <c r="O1194" s="88" t="s">
        <v>35</v>
      </c>
      <c r="P1194" s="88" t="s">
        <v>145</v>
      </c>
      <c r="Q1194" s="88" t="s">
        <v>146</v>
      </c>
      <c r="R1194" s="89">
        <v>0.5998</v>
      </c>
      <c r="S1194" s="89">
        <v>4.4987000000000004</v>
      </c>
      <c r="T1194" s="87">
        <v>1</v>
      </c>
      <c r="U1194" s="88" t="s">
        <v>249</v>
      </c>
      <c r="V1194" s="88" t="s">
        <v>236</v>
      </c>
      <c r="W1194" s="90">
        <v>770</v>
      </c>
      <c r="X1194" s="90">
        <v>779</v>
      </c>
      <c r="Y1194" s="91">
        <v>46154.366602118054</v>
      </c>
      <c r="Z1194" s="92">
        <v>46160</v>
      </c>
      <c r="AA1194" s="93"/>
      <c r="AB1194" s="93"/>
      <c r="AC1194" s="94" t="s">
        <v>40</v>
      </c>
      <c r="AD1194" s="94" t="s">
        <v>40</v>
      </c>
      <c r="AE1194" s="94" t="s">
        <v>40</v>
      </c>
      <c r="AF1194" s="94" t="s">
        <v>40</v>
      </c>
      <c r="AG1194" s="94" t="s">
        <v>40</v>
      </c>
      <c r="AH1194" s="94" t="s">
        <v>40</v>
      </c>
      <c r="AI1194" s="94" t="s">
        <v>40</v>
      </c>
      <c r="AJ1194" s="94" t="s">
        <v>40</v>
      </c>
      <c r="AK1194" s="94" t="s">
        <v>40</v>
      </c>
      <c r="AL1194" s="94" t="s">
        <v>40</v>
      </c>
      <c r="AM1194" s="94" t="s">
        <v>40</v>
      </c>
      <c r="AN1194" s="94" t="s">
        <v>40</v>
      </c>
      <c r="AO1194" s="94" t="s">
        <v>40</v>
      </c>
      <c r="AP1194" s="94" t="s">
        <v>40</v>
      </c>
      <c r="AQ1194" s="94" t="s">
        <v>40</v>
      </c>
      <c r="AR1194" s="93"/>
    </row>
    <row r="1195" spans="1:44">
      <c r="A1195" t="str">
        <f>VLOOKUP(Q1195,'Rotas x Madrugada'!A:C,2,0)</f>
        <v>A</v>
      </c>
      <c r="B1195" t="str">
        <f>VLOOKUP(Q1195,'Rotas x Madrugada'!A:C,3,0)</f>
        <v>Sim</v>
      </c>
      <c r="D1195" s="19">
        <f t="shared" si="36"/>
        <v>46162</v>
      </c>
      <c r="E1195" s="19">
        <f>IF(A1195="RETIRA",Z1195,VLOOKUP(Q1195,'Rotas x Madrugada'!A:D,4,0))</f>
        <v>46148</v>
      </c>
      <c r="F1195" s="19">
        <f>IF(A1195="RETIRA",Z1195,Z1195+2)</f>
        <v>46162</v>
      </c>
      <c r="G1195" s="19" t="str">
        <f>CONCATENATE(U1195,"-",V1195)</f>
        <v>MBI03-CC</v>
      </c>
      <c r="H1195" s="19" t="str">
        <f t="shared" ca="1" si="37"/>
        <v>OK</v>
      </c>
      <c r="I1195" s="46">
        <f ca="1">Z1195-$B$1</f>
        <v>3</v>
      </c>
      <c r="J1195" s="46">
        <f>VLOOKUP(G1195,'D. Produção'!A:B,2,)</f>
        <v>1</v>
      </c>
      <c r="K1195" s="95">
        <v>335605</v>
      </c>
      <c r="L1195" s="96" t="s">
        <v>147</v>
      </c>
      <c r="M1195" s="95">
        <v>30</v>
      </c>
      <c r="N1195" s="95">
        <v>5453803</v>
      </c>
      <c r="O1195" s="96" t="s">
        <v>35</v>
      </c>
      <c r="P1195" s="96" t="s">
        <v>145</v>
      </c>
      <c r="Q1195" s="96" t="s">
        <v>146</v>
      </c>
      <c r="R1195" s="97">
        <v>0.5998</v>
      </c>
      <c r="S1195" s="97">
        <v>4.4987000000000004</v>
      </c>
      <c r="T1195" s="95">
        <v>1</v>
      </c>
      <c r="U1195" s="96" t="s">
        <v>249</v>
      </c>
      <c r="V1195" s="96" t="s">
        <v>236</v>
      </c>
      <c r="W1195" s="98">
        <v>770</v>
      </c>
      <c r="X1195" s="98">
        <v>779</v>
      </c>
      <c r="Y1195" s="99">
        <v>46154.366602118054</v>
      </c>
      <c r="Z1195" s="100">
        <v>46160</v>
      </c>
      <c r="AA1195" s="101"/>
      <c r="AB1195" s="101"/>
      <c r="AC1195" s="102" t="s">
        <v>40</v>
      </c>
      <c r="AD1195" s="102" t="s">
        <v>40</v>
      </c>
      <c r="AE1195" s="102" t="s">
        <v>40</v>
      </c>
      <c r="AF1195" s="102" t="s">
        <v>40</v>
      </c>
      <c r="AG1195" s="102" t="s">
        <v>40</v>
      </c>
      <c r="AH1195" s="102" t="s">
        <v>40</v>
      </c>
      <c r="AI1195" s="102" t="s">
        <v>40</v>
      </c>
      <c r="AJ1195" s="102" t="s">
        <v>40</v>
      </c>
      <c r="AK1195" s="102" t="s">
        <v>40</v>
      </c>
      <c r="AL1195" s="102" t="s">
        <v>40</v>
      </c>
      <c r="AM1195" s="102" t="s">
        <v>40</v>
      </c>
      <c r="AN1195" s="102" t="s">
        <v>40</v>
      </c>
      <c r="AO1195" s="102" t="s">
        <v>40</v>
      </c>
      <c r="AP1195" s="102" t="s">
        <v>40</v>
      </c>
      <c r="AQ1195" s="102" t="s">
        <v>40</v>
      </c>
      <c r="AR1195" s="101"/>
    </row>
    <row r="1196" spans="1:44">
      <c r="A1196" t="str">
        <f>VLOOKUP(Q1196,'Rotas x Madrugada'!A:C,2,0)</f>
        <v>A</v>
      </c>
      <c r="B1196" t="str">
        <f>VLOOKUP(Q1196,'Rotas x Madrugada'!A:C,3,0)</f>
        <v>Sim</v>
      </c>
      <c r="D1196" s="19">
        <f t="shared" si="36"/>
        <v>46162</v>
      </c>
      <c r="E1196" s="19">
        <f>IF(A1196="RETIRA",Z1196,VLOOKUP(Q1196,'Rotas x Madrugada'!A:D,4,0))</f>
        <v>46148</v>
      </c>
      <c r="F1196" s="19">
        <f>IF(A1196="RETIRA",Z1196,Z1196+2)</f>
        <v>46162</v>
      </c>
      <c r="G1196" s="19" t="str">
        <f>CONCATENATE(U1196,"-",V1196)</f>
        <v>MBI03-CC</v>
      </c>
      <c r="H1196" s="19" t="str">
        <f t="shared" ca="1" si="37"/>
        <v>OK</v>
      </c>
      <c r="I1196" s="46">
        <f ca="1">Z1196-$B$1</f>
        <v>3</v>
      </c>
      <c r="J1196" s="46">
        <f>VLOOKUP(G1196,'D. Produção'!A:B,2,)</f>
        <v>1</v>
      </c>
      <c r="K1196" s="87">
        <v>335605</v>
      </c>
      <c r="L1196" s="88" t="s">
        <v>148</v>
      </c>
      <c r="M1196" s="87">
        <v>31</v>
      </c>
      <c r="N1196" s="87">
        <v>5453804</v>
      </c>
      <c r="O1196" s="88" t="s">
        <v>35</v>
      </c>
      <c r="P1196" s="88" t="s">
        <v>145</v>
      </c>
      <c r="Q1196" s="88" t="s">
        <v>146</v>
      </c>
      <c r="R1196" s="89">
        <v>0.5998</v>
      </c>
      <c r="S1196" s="89">
        <v>4.4987000000000004</v>
      </c>
      <c r="T1196" s="87">
        <v>1</v>
      </c>
      <c r="U1196" s="88" t="s">
        <v>249</v>
      </c>
      <c r="V1196" s="88" t="s">
        <v>236</v>
      </c>
      <c r="W1196" s="90">
        <v>770</v>
      </c>
      <c r="X1196" s="90">
        <v>779</v>
      </c>
      <c r="Y1196" s="91">
        <v>46154.366602118054</v>
      </c>
      <c r="Z1196" s="92">
        <v>46160</v>
      </c>
      <c r="AA1196" s="93"/>
      <c r="AB1196" s="93"/>
      <c r="AC1196" s="94" t="s">
        <v>40</v>
      </c>
      <c r="AD1196" s="94" t="s">
        <v>40</v>
      </c>
      <c r="AE1196" s="94" t="s">
        <v>40</v>
      </c>
      <c r="AF1196" s="94" t="s">
        <v>40</v>
      </c>
      <c r="AG1196" s="94" t="s">
        <v>40</v>
      </c>
      <c r="AH1196" s="94" t="s">
        <v>40</v>
      </c>
      <c r="AI1196" s="94" t="s">
        <v>40</v>
      </c>
      <c r="AJ1196" s="94" t="s">
        <v>40</v>
      </c>
      <c r="AK1196" s="94" t="s">
        <v>40</v>
      </c>
      <c r="AL1196" s="94" t="s">
        <v>40</v>
      </c>
      <c r="AM1196" s="94" t="s">
        <v>40</v>
      </c>
      <c r="AN1196" s="94" t="s">
        <v>40</v>
      </c>
      <c r="AO1196" s="94" t="s">
        <v>40</v>
      </c>
      <c r="AP1196" s="94" t="s">
        <v>40</v>
      </c>
      <c r="AQ1196" s="94" t="s">
        <v>40</v>
      </c>
      <c r="AR1196" s="93"/>
    </row>
    <row r="1197" spans="1:44">
      <c r="A1197" t="str">
        <f>VLOOKUP(Q1197,'Rotas x Madrugada'!A:C,2,0)</f>
        <v>A</v>
      </c>
      <c r="B1197" t="str">
        <f>VLOOKUP(Q1197,'Rotas x Madrugada'!A:C,3,0)</f>
        <v>Sim</v>
      </c>
      <c r="D1197" s="19">
        <f t="shared" si="36"/>
        <v>46162</v>
      </c>
      <c r="E1197" s="19">
        <f>IF(A1197="RETIRA",Z1197,VLOOKUP(Q1197,'Rotas x Madrugada'!A:D,4,0))</f>
        <v>46148</v>
      </c>
      <c r="F1197" s="19">
        <f>IF(A1197="RETIRA",Z1197,Z1197+2)</f>
        <v>46162</v>
      </c>
      <c r="G1197" s="19" t="str">
        <f>CONCATENATE(U1197,"-",V1197)</f>
        <v>MBI03-CC</v>
      </c>
      <c r="H1197" s="19" t="str">
        <f t="shared" ca="1" si="37"/>
        <v>OK</v>
      </c>
      <c r="I1197" s="46">
        <f ca="1">Z1197-$B$1</f>
        <v>3</v>
      </c>
      <c r="J1197" s="46">
        <f>VLOOKUP(G1197,'D. Produção'!A:B,2,)</f>
        <v>1</v>
      </c>
      <c r="K1197" s="95">
        <v>335605</v>
      </c>
      <c r="L1197" s="96" t="s">
        <v>116</v>
      </c>
      <c r="M1197" s="95">
        <v>32</v>
      </c>
      <c r="N1197" s="95">
        <v>5453805</v>
      </c>
      <c r="O1197" s="96" t="s">
        <v>35</v>
      </c>
      <c r="P1197" s="96" t="s">
        <v>145</v>
      </c>
      <c r="Q1197" s="96" t="s">
        <v>146</v>
      </c>
      <c r="R1197" s="97">
        <v>0.67769999999999997</v>
      </c>
      <c r="S1197" s="97">
        <v>5.0830000000000002</v>
      </c>
      <c r="T1197" s="95">
        <v>1</v>
      </c>
      <c r="U1197" s="96" t="s">
        <v>249</v>
      </c>
      <c r="V1197" s="96" t="s">
        <v>236</v>
      </c>
      <c r="W1197" s="98">
        <v>870</v>
      </c>
      <c r="X1197" s="98">
        <v>779</v>
      </c>
      <c r="Y1197" s="99">
        <v>46154.366602118054</v>
      </c>
      <c r="Z1197" s="100">
        <v>46160</v>
      </c>
      <c r="AA1197" s="101"/>
      <c r="AB1197" s="101"/>
      <c r="AC1197" s="102" t="s">
        <v>40</v>
      </c>
      <c r="AD1197" s="102" t="s">
        <v>40</v>
      </c>
      <c r="AE1197" s="102" t="s">
        <v>40</v>
      </c>
      <c r="AF1197" s="102" t="s">
        <v>40</v>
      </c>
      <c r="AG1197" s="102" t="s">
        <v>40</v>
      </c>
      <c r="AH1197" s="102" t="s">
        <v>40</v>
      </c>
      <c r="AI1197" s="102" t="s">
        <v>40</v>
      </c>
      <c r="AJ1197" s="102" t="s">
        <v>40</v>
      </c>
      <c r="AK1197" s="102" t="s">
        <v>40</v>
      </c>
      <c r="AL1197" s="102" t="s">
        <v>40</v>
      </c>
      <c r="AM1197" s="102" t="s">
        <v>40</v>
      </c>
      <c r="AN1197" s="102" t="s">
        <v>40</v>
      </c>
      <c r="AO1197" s="102" t="s">
        <v>40</v>
      </c>
      <c r="AP1197" s="102" t="s">
        <v>40</v>
      </c>
      <c r="AQ1197" s="102" t="s">
        <v>40</v>
      </c>
      <c r="AR1197" s="101"/>
    </row>
    <row r="1198" spans="1:44">
      <c r="A1198" t="str">
        <f>VLOOKUP(Q1198,'Rotas x Madrugada'!A:C,2,0)</f>
        <v>A</v>
      </c>
      <c r="B1198" t="str">
        <f>VLOOKUP(Q1198,'Rotas x Madrugada'!A:C,3,0)</f>
        <v>Sim</v>
      </c>
      <c r="D1198" s="19">
        <f t="shared" si="36"/>
        <v>46162</v>
      </c>
      <c r="E1198" s="19">
        <f>IF(A1198="RETIRA",Z1198,VLOOKUP(Q1198,'Rotas x Madrugada'!A:D,4,0))</f>
        <v>46148</v>
      </c>
      <c r="F1198" s="19">
        <f>IF(A1198="RETIRA",Z1198,Z1198+2)</f>
        <v>46162</v>
      </c>
      <c r="G1198" s="19" t="str">
        <f>CONCATENATE(U1198,"-",V1198)</f>
        <v>INC06-TF</v>
      </c>
      <c r="H1198" s="19" t="str">
        <f t="shared" ca="1" si="37"/>
        <v>OK</v>
      </c>
      <c r="I1198" s="46">
        <f ca="1">Z1198-$B$1</f>
        <v>3</v>
      </c>
      <c r="J1198" s="46">
        <f>VLOOKUP(G1198,'D. Produção'!A:B,2,)</f>
        <v>2</v>
      </c>
      <c r="K1198" s="87">
        <v>335605</v>
      </c>
      <c r="L1198" s="88" t="s">
        <v>149</v>
      </c>
      <c r="M1198" s="87">
        <v>33</v>
      </c>
      <c r="N1198" s="87">
        <v>5453806</v>
      </c>
      <c r="O1198" s="88" t="s">
        <v>35</v>
      </c>
      <c r="P1198" s="88" t="s">
        <v>145</v>
      </c>
      <c r="Q1198" s="88" t="s">
        <v>146</v>
      </c>
      <c r="R1198" s="89">
        <v>2.0817999999999999</v>
      </c>
      <c r="S1198" s="89">
        <v>31.227599999999999</v>
      </c>
      <c r="T1198" s="87">
        <v>1</v>
      </c>
      <c r="U1198" s="88" t="s">
        <v>185</v>
      </c>
      <c r="V1198" s="88" t="s">
        <v>96</v>
      </c>
      <c r="W1198" s="90">
        <v>982</v>
      </c>
      <c r="X1198" s="90">
        <v>2120</v>
      </c>
      <c r="Y1198" s="91">
        <v>46154.366602118054</v>
      </c>
      <c r="Z1198" s="92">
        <v>46160</v>
      </c>
      <c r="AA1198" s="93"/>
      <c r="AB1198" s="93"/>
      <c r="AC1198" s="93"/>
      <c r="AD1198" s="93"/>
      <c r="AE1198" s="94" t="s">
        <v>40</v>
      </c>
      <c r="AF1198" s="94" t="s">
        <v>40</v>
      </c>
      <c r="AG1198" s="94" t="s">
        <v>40</v>
      </c>
      <c r="AH1198" s="94" t="s">
        <v>40</v>
      </c>
      <c r="AI1198" s="94" t="s">
        <v>40</v>
      </c>
      <c r="AJ1198" s="94" t="s">
        <v>40</v>
      </c>
      <c r="AK1198" s="94" t="s">
        <v>40</v>
      </c>
      <c r="AL1198" s="93"/>
      <c r="AM1198" s="93"/>
      <c r="AN1198" s="94" t="s">
        <v>40</v>
      </c>
      <c r="AO1198" s="94" t="s">
        <v>40</v>
      </c>
      <c r="AP1198" s="94" t="s">
        <v>40</v>
      </c>
      <c r="AQ1198" s="94" t="s">
        <v>40</v>
      </c>
      <c r="AR1198" s="93"/>
    </row>
    <row r="1199" spans="1:44">
      <c r="A1199" t="str">
        <f>VLOOKUP(Q1199,'Rotas x Madrugada'!A:C,2,0)</f>
        <v>A</v>
      </c>
      <c r="B1199" t="str">
        <f>VLOOKUP(Q1199,'Rotas x Madrugada'!A:C,3,0)</f>
        <v>Sim</v>
      </c>
      <c r="D1199" s="19">
        <f t="shared" si="36"/>
        <v>46162</v>
      </c>
      <c r="E1199" s="19">
        <f>IF(A1199="RETIRA",Z1199,VLOOKUP(Q1199,'Rotas x Madrugada'!A:D,4,0))</f>
        <v>46148</v>
      </c>
      <c r="F1199" s="19">
        <f>IF(A1199="RETIRA",Z1199,Z1199+2)</f>
        <v>46162</v>
      </c>
      <c r="G1199" s="19" t="str">
        <f>CONCATENATE(U1199,"-",V1199)</f>
        <v>INC06-TF</v>
      </c>
      <c r="H1199" s="19" t="str">
        <f t="shared" ca="1" si="37"/>
        <v>OK</v>
      </c>
      <c r="I1199" s="46">
        <f ca="1">Z1199-$B$1</f>
        <v>3</v>
      </c>
      <c r="J1199" s="46">
        <f>VLOOKUP(G1199,'D. Produção'!A:B,2,)</f>
        <v>2</v>
      </c>
      <c r="K1199" s="95">
        <v>335605</v>
      </c>
      <c r="L1199" s="96" t="s">
        <v>150</v>
      </c>
      <c r="M1199" s="95">
        <v>34</v>
      </c>
      <c r="N1199" s="95">
        <v>5453807</v>
      </c>
      <c r="O1199" s="96" t="s">
        <v>35</v>
      </c>
      <c r="P1199" s="96" t="s">
        <v>145</v>
      </c>
      <c r="Q1199" s="96" t="s">
        <v>146</v>
      </c>
      <c r="R1199" s="97">
        <v>2.0817999999999999</v>
      </c>
      <c r="S1199" s="97">
        <v>31.227599999999999</v>
      </c>
      <c r="T1199" s="95">
        <v>1</v>
      </c>
      <c r="U1199" s="96" t="s">
        <v>185</v>
      </c>
      <c r="V1199" s="96" t="s">
        <v>96</v>
      </c>
      <c r="W1199" s="98">
        <v>982</v>
      </c>
      <c r="X1199" s="98">
        <v>2120</v>
      </c>
      <c r="Y1199" s="99">
        <v>46154.366602118054</v>
      </c>
      <c r="Z1199" s="100">
        <v>46160</v>
      </c>
      <c r="AA1199" s="101"/>
      <c r="AB1199" s="101"/>
      <c r="AC1199" s="101"/>
      <c r="AD1199" s="101"/>
      <c r="AE1199" s="102" t="s">
        <v>40</v>
      </c>
      <c r="AF1199" s="102" t="s">
        <v>40</v>
      </c>
      <c r="AG1199" s="102" t="s">
        <v>40</v>
      </c>
      <c r="AH1199" s="102" t="s">
        <v>40</v>
      </c>
      <c r="AI1199" s="102" t="s">
        <v>40</v>
      </c>
      <c r="AJ1199" s="102" t="s">
        <v>40</v>
      </c>
      <c r="AK1199" s="102" t="s">
        <v>40</v>
      </c>
      <c r="AL1199" s="101"/>
      <c r="AM1199" s="101"/>
      <c r="AN1199" s="102" t="s">
        <v>40</v>
      </c>
      <c r="AO1199" s="102" t="s">
        <v>40</v>
      </c>
      <c r="AP1199" s="102" t="s">
        <v>40</v>
      </c>
      <c r="AQ1199" s="102" t="s">
        <v>40</v>
      </c>
      <c r="AR1199" s="101"/>
    </row>
    <row r="1200" spans="1:44">
      <c r="A1200" t="str">
        <f>VLOOKUP(Q1200,'Rotas x Madrugada'!A:C,2,0)</f>
        <v>A</v>
      </c>
      <c r="B1200" t="str">
        <f>VLOOKUP(Q1200,'Rotas x Madrugada'!A:C,3,0)</f>
        <v>Sim</v>
      </c>
      <c r="D1200" s="19">
        <f t="shared" si="36"/>
        <v>46162</v>
      </c>
      <c r="E1200" s="19">
        <f>IF(A1200="RETIRA",Z1200,VLOOKUP(Q1200,'Rotas x Madrugada'!A:D,4,0))</f>
        <v>46148</v>
      </c>
      <c r="F1200" s="19">
        <f>IF(A1200="RETIRA",Z1200,Z1200+2)</f>
        <v>46162</v>
      </c>
      <c r="G1200" s="19" t="str">
        <f>CONCATENATE(U1200,"-",V1200)</f>
        <v>INC06-TF</v>
      </c>
      <c r="H1200" s="19" t="str">
        <f t="shared" ca="1" si="37"/>
        <v>OK</v>
      </c>
      <c r="I1200" s="46">
        <f ca="1">Z1200-$B$1</f>
        <v>3</v>
      </c>
      <c r="J1200" s="46">
        <f>VLOOKUP(G1200,'D. Produção'!A:B,2,)</f>
        <v>2</v>
      </c>
      <c r="K1200" s="87">
        <v>335605</v>
      </c>
      <c r="L1200" s="88" t="s">
        <v>151</v>
      </c>
      <c r="M1200" s="87">
        <v>35</v>
      </c>
      <c r="N1200" s="87">
        <v>5453808</v>
      </c>
      <c r="O1200" s="88" t="s">
        <v>35</v>
      </c>
      <c r="P1200" s="88" t="s">
        <v>145</v>
      </c>
      <c r="Q1200" s="88" t="s">
        <v>146</v>
      </c>
      <c r="R1200" s="89">
        <v>2.0916999999999999</v>
      </c>
      <c r="S1200" s="89">
        <v>31.3749</v>
      </c>
      <c r="T1200" s="87">
        <v>1</v>
      </c>
      <c r="U1200" s="88" t="s">
        <v>185</v>
      </c>
      <c r="V1200" s="88" t="s">
        <v>96</v>
      </c>
      <c r="W1200" s="90">
        <v>982</v>
      </c>
      <c r="X1200" s="90">
        <v>2130</v>
      </c>
      <c r="Y1200" s="91">
        <v>46154.366602118054</v>
      </c>
      <c r="Z1200" s="92">
        <v>46160</v>
      </c>
      <c r="AA1200" s="93"/>
      <c r="AB1200" s="93"/>
      <c r="AC1200" s="93"/>
      <c r="AD1200" s="93"/>
      <c r="AE1200" s="94" t="s">
        <v>40</v>
      </c>
      <c r="AF1200" s="94" t="s">
        <v>40</v>
      </c>
      <c r="AG1200" s="94" t="s">
        <v>40</v>
      </c>
      <c r="AH1200" s="94" t="s">
        <v>40</v>
      </c>
      <c r="AI1200" s="94" t="s">
        <v>40</v>
      </c>
      <c r="AJ1200" s="94" t="s">
        <v>40</v>
      </c>
      <c r="AK1200" s="94" t="s">
        <v>40</v>
      </c>
      <c r="AL1200" s="93"/>
      <c r="AM1200" s="93"/>
      <c r="AN1200" s="94" t="s">
        <v>40</v>
      </c>
      <c r="AO1200" s="94" t="s">
        <v>40</v>
      </c>
      <c r="AP1200" s="94" t="s">
        <v>40</v>
      </c>
      <c r="AQ1200" s="94" t="s">
        <v>40</v>
      </c>
      <c r="AR1200" s="93"/>
    </row>
    <row r="1201" spans="1:44">
      <c r="A1201" t="str">
        <f>VLOOKUP(Q1201,'Rotas x Madrugada'!A:C,2,0)</f>
        <v>A</v>
      </c>
      <c r="B1201" t="str">
        <f>VLOOKUP(Q1201,'Rotas x Madrugada'!A:C,3,0)</f>
        <v>Sim</v>
      </c>
      <c r="D1201" s="19">
        <f t="shared" si="36"/>
        <v>46162</v>
      </c>
      <c r="E1201" s="19">
        <f>IF(A1201="RETIRA",Z1201,VLOOKUP(Q1201,'Rotas x Madrugada'!A:D,4,0))</f>
        <v>46148</v>
      </c>
      <c r="F1201" s="19">
        <f>IF(A1201="RETIRA",Z1201,Z1201+2)</f>
        <v>46162</v>
      </c>
      <c r="G1201" s="19" t="str">
        <f>CONCATENATE(U1201,"-",V1201)</f>
        <v>INC06-TF</v>
      </c>
      <c r="H1201" s="19" t="str">
        <f t="shared" ca="1" si="37"/>
        <v>OK</v>
      </c>
      <c r="I1201" s="46">
        <f ca="1">Z1201-$B$1</f>
        <v>3</v>
      </c>
      <c r="J1201" s="46">
        <f>VLOOKUP(G1201,'D. Produção'!A:B,2,)</f>
        <v>2</v>
      </c>
      <c r="K1201" s="95">
        <v>335605</v>
      </c>
      <c r="L1201" s="96" t="s">
        <v>186</v>
      </c>
      <c r="M1201" s="95">
        <v>36</v>
      </c>
      <c r="N1201" s="95">
        <v>5453809</v>
      </c>
      <c r="O1201" s="96" t="s">
        <v>35</v>
      </c>
      <c r="P1201" s="96" t="s">
        <v>145</v>
      </c>
      <c r="Q1201" s="96" t="s">
        <v>146</v>
      </c>
      <c r="R1201" s="97">
        <v>2.0916999999999999</v>
      </c>
      <c r="S1201" s="97">
        <v>31.3749</v>
      </c>
      <c r="T1201" s="95">
        <v>1</v>
      </c>
      <c r="U1201" s="96" t="s">
        <v>185</v>
      </c>
      <c r="V1201" s="96" t="s">
        <v>96</v>
      </c>
      <c r="W1201" s="98">
        <v>982</v>
      </c>
      <c r="X1201" s="98">
        <v>2130</v>
      </c>
      <c r="Y1201" s="99">
        <v>46154.366602118054</v>
      </c>
      <c r="Z1201" s="100">
        <v>46160</v>
      </c>
      <c r="AA1201" s="101"/>
      <c r="AB1201" s="101"/>
      <c r="AC1201" s="101"/>
      <c r="AD1201" s="101"/>
      <c r="AE1201" s="102" t="s">
        <v>40</v>
      </c>
      <c r="AF1201" s="102" t="s">
        <v>40</v>
      </c>
      <c r="AG1201" s="102" t="s">
        <v>40</v>
      </c>
      <c r="AH1201" s="102" t="s">
        <v>40</v>
      </c>
      <c r="AI1201" s="102" t="s">
        <v>40</v>
      </c>
      <c r="AJ1201" s="102" t="s">
        <v>40</v>
      </c>
      <c r="AK1201" s="102" t="s">
        <v>40</v>
      </c>
      <c r="AL1201" s="101"/>
      <c r="AM1201" s="101"/>
      <c r="AN1201" s="102" t="s">
        <v>40</v>
      </c>
      <c r="AO1201" s="102" t="s">
        <v>40</v>
      </c>
      <c r="AP1201" s="102" t="s">
        <v>40</v>
      </c>
      <c r="AQ1201" s="102" t="s">
        <v>40</v>
      </c>
      <c r="AR1201" s="101"/>
    </row>
    <row r="1202" spans="1:44">
      <c r="A1202" t="str">
        <f>VLOOKUP(Q1202,'Rotas x Madrugada'!A:C,2,0)</f>
        <v>A</v>
      </c>
      <c r="B1202" t="str">
        <f>VLOOKUP(Q1202,'Rotas x Madrugada'!A:C,3,0)</f>
        <v>Sim</v>
      </c>
      <c r="D1202" s="19">
        <f t="shared" si="36"/>
        <v>46162</v>
      </c>
      <c r="E1202" s="19">
        <f>IF(A1202="RETIRA",Z1202,VLOOKUP(Q1202,'Rotas x Madrugada'!A:D,4,0))</f>
        <v>46148</v>
      </c>
      <c r="F1202" s="19">
        <f>IF(A1202="RETIRA",Z1202,Z1202+2)</f>
        <v>46162</v>
      </c>
      <c r="G1202" s="19" t="str">
        <f>CONCATENATE(U1202,"-",V1202)</f>
        <v>INC06-TF</v>
      </c>
      <c r="H1202" s="19" t="str">
        <f t="shared" ca="1" si="37"/>
        <v>OK</v>
      </c>
      <c r="I1202" s="46">
        <f ca="1">Z1202-$B$1</f>
        <v>3</v>
      </c>
      <c r="J1202" s="46">
        <f>VLOOKUP(G1202,'D. Produção'!A:B,2,)</f>
        <v>2</v>
      </c>
      <c r="K1202" s="87">
        <v>335605</v>
      </c>
      <c r="L1202" s="88" t="s">
        <v>152</v>
      </c>
      <c r="M1202" s="87">
        <v>37</v>
      </c>
      <c r="N1202" s="87">
        <v>5453810</v>
      </c>
      <c r="O1202" s="88" t="s">
        <v>35</v>
      </c>
      <c r="P1202" s="88" t="s">
        <v>145</v>
      </c>
      <c r="Q1202" s="88" t="s">
        <v>146</v>
      </c>
      <c r="R1202" s="89">
        <v>2.0916999999999999</v>
      </c>
      <c r="S1202" s="89">
        <v>31.3749</v>
      </c>
      <c r="T1202" s="87">
        <v>1</v>
      </c>
      <c r="U1202" s="88" t="s">
        <v>185</v>
      </c>
      <c r="V1202" s="88" t="s">
        <v>96</v>
      </c>
      <c r="W1202" s="90">
        <v>982</v>
      </c>
      <c r="X1202" s="90">
        <v>2130</v>
      </c>
      <c r="Y1202" s="91">
        <v>46154.366602118054</v>
      </c>
      <c r="Z1202" s="92">
        <v>46160</v>
      </c>
      <c r="AA1202" s="93"/>
      <c r="AB1202" s="93"/>
      <c r="AC1202" s="93"/>
      <c r="AD1202" s="93"/>
      <c r="AE1202" s="94" t="s">
        <v>40</v>
      </c>
      <c r="AF1202" s="94" t="s">
        <v>40</v>
      </c>
      <c r="AG1202" s="94" t="s">
        <v>40</v>
      </c>
      <c r="AH1202" s="94" t="s">
        <v>40</v>
      </c>
      <c r="AI1202" s="94" t="s">
        <v>40</v>
      </c>
      <c r="AJ1202" s="94" t="s">
        <v>40</v>
      </c>
      <c r="AK1202" s="94" t="s">
        <v>40</v>
      </c>
      <c r="AL1202" s="93"/>
      <c r="AM1202" s="93"/>
      <c r="AN1202" s="94" t="s">
        <v>40</v>
      </c>
      <c r="AO1202" s="94" t="s">
        <v>40</v>
      </c>
      <c r="AP1202" s="94" t="s">
        <v>40</v>
      </c>
      <c r="AQ1202" s="94" t="s">
        <v>40</v>
      </c>
      <c r="AR1202" s="93"/>
    </row>
    <row r="1203" spans="1:44">
      <c r="A1203" t="str">
        <f>VLOOKUP(Q1203,'Rotas x Madrugada'!A:C,2,0)</f>
        <v>A</v>
      </c>
      <c r="B1203" t="str">
        <f>VLOOKUP(Q1203,'Rotas x Madrugada'!A:C,3,0)</f>
        <v>Sim</v>
      </c>
      <c r="D1203" s="19">
        <f t="shared" si="36"/>
        <v>46162</v>
      </c>
      <c r="E1203" s="19">
        <f>IF(A1203="RETIRA",Z1203,VLOOKUP(Q1203,'Rotas x Madrugada'!A:D,4,0))</f>
        <v>46148</v>
      </c>
      <c r="F1203" s="19">
        <f>IF(A1203="RETIRA",Z1203,Z1203+2)</f>
        <v>46162</v>
      </c>
      <c r="G1203" s="19" t="str">
        <f>CONCATENATE(U1203,"-",V1203)</f>
        <v>INC06-TF</v>
      </c>
      <c r="H1203" s="19" t="str">
        <f t="shared" ca="1" si="37"/>
        <v>OK</v>
      </c>
      <c r="I1203" s="46">
        <f ca="1">Z1203-$B$1</f>
        <v>3</v>
      </c>
      <c r="J1203" s="46">
        <f>VLOOKUP(G1203,'D. Produção'!A:B,2,)</f>
        <v>2</v>
      </c>
      <c r="K1203" s="95">
        <v>335605</v>
      </c>
      <c r="L1203" s="96" t="s">
        <v>34</v>
      </c>
      <c r="M1203" s="95">
        <v>38</v>
      </c>
      <c r="N1203" s="95">
        <v>5453811</v>
      </c>
      <c r="O1203" s="96" t="s">
        <v>35</v>
      </c>
      <c r="P1203" s="96" t="s">
        <v>145</v>
      </c>
      <c r="Q1203" s="96" t="s">
        <v>146</v>
      </c>
      <c r="R1203" s="97">
        <v>2.0916999999999999</v>
      </c>
      <c r="S1203" s="97">
        <v>31.3749</v>
      </c>
      <c r="T1203" s="95">
        <v>1</v>
      </c>
      <c r="U1203" s="96" t="s">
        <v>185</v>
      </c>
      <c r="V1203" s="96" t="s">
        <v>96</v>
      </c>
      <c r="W1203" s="98">
        <v>982</v>
      </c>
      <c r="X1203" s="98">
        <v>2130</v>
      </c>
      <c r="Y1203" s="99">
        <v>46154.366602118054</v>
      </c>
      <c r="Z1203" s="100">
        <v>46160</v>
      </c>
      <c r="AA1203" s="101"/>
      <c r="AB1203" s="101"/>
      <c r="AC1203" s="101"/>
      <c r="AD1203" s="101"/>
      <c r="AE1203" s="102" t="s">
        <v>40</v>
      </c>
      <c r="AF1203" s="102" t="s">
        <v>40</v>
      </c>
      <c r="AG1203" s="102" t="s">
        <v>40</v>
      </c>
      <c r="AH1203" s="102" t="s">
        <v>40</v>
      </c>
      <c r="AI1203" s="102" t="s">
        <v>40</v>
      </c>
      <c r="AJ1203" s="102" t="s">
        <v>40</v>
      </c>
      <c r="AK1203" s="102" t="s">
        <v>40</v>
      </c>
      <c r="AL1203" s="101"/>
      <c r="AM1203" s="101"/>
      <c r="AN1203" s="102" t="s">
        <v>40</v>
      </c>
      <c r="AO1203" s="102" t="s">
        <v>40</v>
      </c>
      <c r="AP1203" s="102" t="s">
        <v>40</v>
      </c>
      <c r="AQ1203" s="102" t="s">
        <v>40</v>
      </c>
      <c r="AR1203" s="101"/>
    </row>
    <row r="1204" spans="1:44">
      <c r="A1204" t="str">
        <f>VLOOKUP(Q1204,'Rotas x Madrugada'!A:C,2,0)</f>
        <v>A</v>
      </c>
      <c r="B1204" t="str">
        <f>VLOOKUP(Q1204,'Rotas x Madrugada'!A:C,3,0)</f>
        <v>Sim</v>
      </c>
      <c r="D1204" s="19">
        <f t="shared" si="36"/>
        <v>46162</v>
      </c>
      <c r="E1204" s="19">
        <f>IF(A1204="RETIRA",Z1204,VLOOKUP(Q1204,'Rotas x Madrugada'!A:D,4,0))</f>
        <v>46148</v>
      </c>
      <c r="F1204" s="19">
        <f>IF(A1204="RETIRA",Z1204,Z1204+2)</f>
        <v>46162</v>
      </c>
      <c r="G1204" s="19" t="str">
        <f>CONCATENATE(U1204,"-",V1204)</f>
        <v>INC06-TF</v>
      </c>
      <c r="H1204" s="19" t="str">
        <f t="shared" ca="1" si="37"/>
        <v>OK</v>
      </c>
      <c r="I1204" s="46">
        <f ca="1">Z1204-$B$1</f>
        <v>3</v>
      </c>
      <c r="J1204" s="46">
        <f>VLOOKUP(G1204,'D. Produção'!A:B,2,)</f>
        <v>2</v>
      </c>
      <c r="K1204" s="87">
        <v>335605</v>
      </c>
      <c r="L1204" s="88" t="s">
        <v>153</v>
      </c>
      <c r="M1204" s="87">
        <v>39</v>
      </c>
      <c r="N1204" s="87">
        <v>5453812</v>
      </c>
      <c r="O1204" s="88" t="s">
        <v>35</v>
      </c>
      <c r="P1204" s="88" t="s">
        <v>145</v>
      </c>
      <c r="Q1204" s="88" t="s">
        <v>146</v>
      </c>
      <c r="R1204" s="89">
        <v>2.0817999999999999</v>
      </c>
      <c r="S1204" s="89">
        <v>31.227599999999999</v>
      </c>
      <c r="T1204" s="87">
        <v>1</v>
      </c>
      <c r="U1204" s="88" t="s">
        <v>185</v>
      </c>
      <c r="V1204" s="88" t="s">
        <v>96</v>
      </c>
      <c r="W1204" s="90">
        <v>982</v>
      </c>
      <c r="X1204" s="90">
        <v>2120</v>
      </c>
      <c r="Y1204" s="91">
        <v>46154.366602118054</v>
      </c>
      <c r="Z1204" s="92">
        <v>46160</v>
      </c>
      <c r="AA1204" s="93"/>
      <c r="AB1204" s="93"/>
      <c r="AC1204" s="93"/>
      <c r="AD1204" s="93"/>
      <c r="AE1204" s="94" t="s">
        <v>40</v>
      </c>
      <c r="AF1204" s="94" t="s">
        <v>40</v>
      </c>
      <c r="AG1204" s="94" t="s">
        <v>40</v>
      </c>
      <c r="AH1204" s="94" t="s">
        <v>40</v>
      </c>
      <c r="AI1204" s="94" t="s">
        <v>40</v>
      </c>
      <c r="AJ1204" s="94" t="s">
        <v>40</v>
      </c>
      <c r="AK1204" s="94" t="s">
        <v>40</v>
      </c>
      <c r="AL1204" s="93"/>
      <c r="AM1204" s="93"/>
      <c r="AN1204" s="94" t="s">
        <v>40</v>
      </c>
      <c r="AO1204" s="94" t="s">
        <v>40</v>
      </c>
      <c r="AP1204" s="94" t="s">
        <v>40</v>
      </c>
      <c r="AQ1204" s="94" t="s">
        <v>40</v>
      </c>
      <c r="AR1204" s="93"/>
    </row>
    <row r="1205" spans="1:44">
      <c r="A1205" t="str">
        <f>VLOOKUP(Q1205,'Rotas x Madrugada'!A:C,2,0)</f>
        <v>A</v>
      </c>
      <c r="B1205" t="str">
        <f>VLOOKUP(Q1205,'Rotas x Madrugada'!A:C,3,0)</f>
        <v>Sim</v>
      </c>
      <c r="D1205" s="19">
        <f t="shared" si="36"/>
        <v>46162</v>
      </c>
      <c r="E1205" s="19">
        <f>IF(A1205="RETIRA",Z1205,VLOOKUP(Q1205,'Rotas x Madrugada'!A:D,4,0))</f>
        <v>46148</v>
      </c>
      <c r="F1205" s="19">
        <f>IF(A1205="RETIRA",Z1205,Z1205+2)</f>
        <v>46162</v>
      </c>
      <c r="G1205" s="19" t="str">
        <f>CONCATENATE(U1205,"-",V1205)</f>
        <v>INC06-TF</v>
      </c>
      <c r="H1205" s="19" t="str">
        <f t="shared" ca="1" si="37"/>
        <v>OK</v>
      </c>
      <c r="I1205" s="46">
        <f ca="1">Z1205-$B$1</f>
        <v>3</v>
      </c>
      <c r="J1205" s="46">
        <f>VLOOKUP(G1205,'D. Produção'!A:B,2,)</f>
        <v>2</v>
      </c>
      <c r="K1205" s="95">
        <v>335605</v>
      </c>
      <c r="L1205" s="96" t="s">
        <v>41</v>
      </c>
      <c r="M1205" s="95">
        <v>40</v>
      </c>
      <c r="N1205" s="95">
        <v>5453813</v>
      </c>
      <c r="O1205" s="96" t="s">
        <v>35</v>
      </c>
      <c r="P1205" s="96" t="s">
        <v>145</v>
      </c>
      <c r="Q1205" s="96" t="s">
        <v>146</v>
      </c>
      <c r="R1205" s="97">
        <v>2.0817999999999999</v>
      </c>
      <c r="S1205" s="97">
        <v>31.227599999999999</v>
      </c>
      <c r="T1205" s="95">
        <v>1</v>
      </c>
      <c r="U1205" s="96" t="s">
        <v>185</v>
      </c>
      <c r="V1205" s="96" t="s">
        <v>96</v>
      </c>
      <c r="W1205" s="98">
        <v>982</v>
      </c>
      <c r="X1205" s="98">
        <v>2120</v>
      </c>
      <c r="Y1205" s="99">
        <v>46154.366602118054</v>
      </c>
      <c r="Z1205" s="100">
        <v>46160</v>
      </c>
      <c r="AA1205" s="101"/>
      <c r="AB1205" s="101"/>
      <c r="AC1205" s="101"/>
      <c r="AD1205" s="101"/>
      <c r="AE1205" s="102" t="s">
        <v>40</v>
      </c>
      <c r="AF1205" s="102" t="s">
        <v>40</v>
      </c>
      <c r="AG1205" s="102" t="s">
        <v>40</v>
      </c>
      <c r="AH1205" s="102" t="s">
        <v>40</v>
      </c>
      <c r="AI1205" s="102" t="s">
        <v>40</v>
      </c>
      <c r="AJ1205" s="102" t="s">
        <v>40</v>
      </c>
      <c r="AK1205" s="102" t="s">
        <v>40</v>
      </c>
      <c r="AL1205" s="101"/>
      <c r="AM1205" s="101"/>
      <c r="AN1205" s="102" t="s">
        <v>40</v>
      </c>
      <c r="AO1205" s="102" t="s">
        <v>40</v>
      </c>
      <c r="AP1205" s="102" t="s">
        <v>40</v>
      </c>
      <c r="AQ1205" s="102" t="s">
        <v>40</v>
      </c>
      <c r="AR1205" s="101"/>
    </row>
    <row r="1206" spans="1:44">
      <c r="A1206" t="str">
        <f>VLOOKUP(Q1206,'Rotas x Madrugada'!A:C,2,0)</f>
        <v>A</v>
      </c>
      <c r="B1206" t="str">
        <f>VLOOKUP(Q1206,'Rotas x Madrugada'!A:C,3,0)</f>
        <v>Sim</v>
      </c>
      <c r="D1206" s="19">
        <f t="shared" si="36"/>
        <v>46162</v>
      </c>
      <c r="E1206" s="19">
        <f>IF(A1206="RETIRA",Z1206,VLOOKUP(Q1206,'Rotas x Madrugada'!A:D,4,0))</f>
        <v>46148</v>
      </c>
      <c r="F1206" s="19">
        <f>IF(A1206="RETIRA",Z1206,Z1206+2)</f>
        <v>46162</v>
      </c>
      <c r="G1206" s="19" t="str">
        <f>CONCATENATE(U1206,"-",V1206)</f>
        <v>INC08-TF</v>
      </c>
      <c r="H1206" s="19" t="str">
        <f t="shared" ca="1" si="37"/>
        <v>OK</v>
      </c>
      <c r="I1206" s="46">
        <f ca="1">Z1206-$B$1</f>
        <v>3</v>
      </c>
      <c r="J1206" s="46">
        <f>VLOOKUP(G1206,'D. Produção'!A:B,2,)</f>
        <v>2</v>
      </c>
      <c r="K1206" s="87">
        <v>335609</v>
      </c>
      <c r="L1206" s="88" t="s">
        <v>61</v>
      </c>
      <c r="M1206" s="87">
        <v>1</v>
      </c>
      <c r="N1206" s="87">
        <v>5453822</v>
      </c>
      <c r="O1206" s="88" t="s">
        <v>35</v>
      </c>
      <c r="P1206" s="88" t="s">
        <v>145</v>
      </c>
      <c r="Q1206" s="88" t="s">
        <v>146</v>
      </c>
      <c r="R1206" s="89">
        <v>3.6152000000000002</v>
      </c>
      <c r="S1206" s="89">
        <v>72.305000000000007</v>
      </c>
      <c r="T1206" s="87">
        <v>1</v>
      </c>
      <c r="U1206" s="88" t="s">
        <v>63</v>
      </c>
      <c r="V1206" s="88" t="s">
        <v>96</v>
      </c>
      <c r="W1206" s="90">
        <v>1543</v>
      </c>
      <c r="X1206" s="90">
        <v>2343</v>
      </c>
      <c r="Y1206" s="91">
        <v>46154.367028969908</v>
      </c>
      <c r="Z1206" s="92">
        <v>46160</v>
      </c>
      <c r="AA1206" s="93"/>
      <c r="AB1206" s="93"/>
      <c r="AC1206" s="93"/>
      <c r="AD1206" s="93"/>
      <c r="AE1206" s="94" t="s">
        <v>40</v>
      </c>
      <c r="AF1206" s="94" t="s">
        <v>40</v>
      </c>
      <c r="AG1206" s="94" t="s">
        <v>40</v>
      </c>
      <c r="AH1206" s="94" t="s">
        <v>40</v>
      </c>
      <c r="AI1206" s="94" t="s">
        <v>40</v>
      </c>
      <c r="AJ1206" s="94" t="s">
        <v>40</v>
      </c>
      <c r="AK1206" s="94" t="s">
        <v>40</v>
      </c>
      <c r="AL1206" s="93"/>
      <c r="AM1206" s="93"/>
      <c r="AN1206" s="94" t="s">
        <v>40</v>
      </c>
      <c r="AO1206" s="94" t="s">
        <v>40</v>
      </c>
      <c r="AP1206" s="94" t="s">
        <v>40</v>
      </c>
      <c r="AQ1206" s="94" t="s">
        <v>40</v>
      </c>
      <c r="AR1206" s="93"/>
    </row>
    <row r="1207" spans="1:44">
      <c r="A1207" t="str">
        <f>VLOOKUP(Q1207,'Rotas x Madrugada'!A:C,2,0)</f>
        <v>A</v>
      </c>
      <c r="B1207" t="str">
        <f>VLOOKUP(Q1207,'Rotas x Madrugada'!A:C,3,0)</f>
        <v>Sim</v>
      </c>
      <c r="D1207" s="19">
        <f t="shared" si="36"/>
        <v>46162</v>
      </c>
      <c r="E1207" s="19">
        <f>IF(A1207="RETIRA",Z1207,VLOOKUP(Q1207,'Rotas x Madrugada'!A:D,4,0))</f>
        <v>46148</v>
      </c>
      <c r="F1207" s="19">
        <f>IF(A1207="RETIRA",Z1207,Z1207+2)</f>
        <v>46162</v>
      </c>
      <c r="G1207" s="19" t="str">
        <f>CONCATENATE(U1207,"-",V1207)</f>
        <v>INC08-TF</v>
      </c>
      <c r="H1207" s="19" t="str">
        <f t="shared" ca="1" si="37"/>
        <v>OK</v>
      </c>
      <c r="I1207" s="46">
        <f ca="1">Z1207-$B$1</f>
        <v>3</v>
      </c>
      <c r="J1207" s="46">
        <f>VLOOKUP(G1207,'D. Produção'!A:B,2,)</f>
        <v>2</v>
      </c>
      <c r="K1207" s="95">
        <v>335609</v>
      </c>
      <c r="L1207" s="96" t="s">
        <v>121</v>
      </c>
      <c r="M1207" s="95">
        <v>2</v>
      </c>
      <c r="N1207" s="95">
        <v>5453823</v>
      </c>
      <c r="O1207" s="96" t="s">
        <v>35</v>
      </c>
      <c r="P1207" s="96" t="s">
        <v>145</v>
      </c>
      <c r="Q1207" s="96" t="s">
        <v>146</v>
      </c>
      <c r="R1207" s="97">
        <v>3.6152000000000002</v>
      </c>
      <c r="S1207" s="97">
        <v>72.305000000000007</v>
      </c>
      <c r="T1207" s="95">
        <v>1</v>
      </c>
      <c r="U1207" s="96" t="s">
        <v>63</v>
      </c>
      <c r="V1207" s="96" t="s">
        <v>96</v>
      </c>
      <c r="W1207" s="98">
        <v>1543</v>
      </c>
      <c r="X1207" s="98">
        <v>2343</v>
      </c>
      <c r="Y1207" s="99">
        <v>46154.367028969908</v>
      </c>
      <c r="Z1207" s="100">
        <v>46160</v>
      </c>
      <c r="AA1207" s="101"/>
      <c r="AB1207" s="101"/>
      <c r="AC1207" s="101"/>
      <c r="AD1207" s="101"/>
      <c r="AE1207" s="102" t="s">
        <v>40</v>
      </c>
      <c r="AF1207" s="102" t="s">
        <v>40</v>
      </c>
      <c r="AG1207" s="102" t="s">
        <v>40</v>
      </c>
      <c r="AH1207" s="102" t="s">
        <v>40</v>
      </c>
      <c r="AI1207" s="102" t="s">
        <v>40</v>
      </c>
      <c r="AJ1207" s="102" t="s">
        <v>40</v>
      </c>
      <c r="AK1207" s="102" t="s">
        <v>40</v>
      </c>
      <c r="AL1207" s="101"/>
      <c r="AM1207" s="101"/>
      <c r="AN1207" s="102" t="s">
        <v>40</v>
      </c>
      <c r="AO1207" s="102" t="s">
        <v>40</v>
      </c>
      <c r="AP1207" s="102" t="s">
        <v>40</v>
      </c>
      <c r="AQ1207" s="102" t="s">
        <v>40</v>
      </c>
      <c r="AR1207" s="101"/>
    </row>
    <row r="1208" spans="1:44">
      <c r="A1208" t="str">
        <f>VLOOKUP(Q1208,'Rotas x Madrugada'!A:C,2,0)</f>
        <v>A</v>
      </c>
      <c r="B1208" t="str">
        <f>VLOOKUP(Q1208,'Rotas x Madrugada'!A:C,3,0)</f>
        <v>Sim</v>
      </c>
      <c r="D1208" s="19">
        <f t="shared" si="36"/>
        <v>46162</v>
      </c>
      <c r="E1208" s="19">
        <f>IF(A1208="RETIRA",Z1208,VLOOKUP(Q1208,'Rotas x Madrugada'!A:D,4,0))</f>
        <v>46148</v>
      </c>
      <c r="F1208" s="19">
        <f>IF(A1208="RETIRA",Z1208,Z1208+2)</f>
        <v>46162</v>
      </c>
      <c r="G1208" s="19" t="str">
        <f>CONCATENATE(U1208,"-",V1208)</f>
        <v>INC08-TF</v>
      </c>
      <c r="H1208" s="19" t="str">
        <f t="shared" ca="1" si="37"/>
        <v>OK</v>
      </c>
      <c r="I1208" s="46">
        <f ca="1">Z1208-$B$1</f>
        <v>3</v>
      </c>
      <c r="J1208" s="46">
        <f>VLOOKUP(G1208,'D. Produção'!A:B,2,)</f>
        <v>2</v>
      </c>
      <c r="K1208" s="87">
        <v>335609</v>
      </c>
      <c r="L1208" s="88" t="s">
        <v>143</v>
      </c>
      <c r="M1208" s="87">
        <v>3</v>
      </c>
      <c r="N1208" s="87">
        <v>5453824</v>
      </c>
      <c r="O1208" s="88" t="s">
        <v>35</v>
      </c>
      <c r="P1208" s="88" t="s">
        <v>145</v>
      </c>
      <c r="Q1208" s="88" t="s">
        <v>146</v>
      </c>
      <c r="R1208" s="89">
        <v>3.6152000000000002</v>
      </c>
      <c r="S1208" s="89">
        <v>72.305000000000007</v>
      </c>
      <c r="T1208" s="87">
        <v>1</v>
      </c>
      <c r="U1208" s="88" t="s">
        <v>63</v>
      </c>
      <c r="V1208" s="88" t="s">
        <v>96</v>
      </c>
      <c r="W1208" s="90">
        <v>1543</v>
      </c>
      <c r="X1208" s="90">
        <v>2343</v>
      </c>
      <c r="Y1208" s="91">
        <v>46154.367028969908</v>
      </c>
      <c r="Z1208" s="92">
        <v>46160</v>
      </c>
      <c r="AA1208" s="93"/>
      <c r="AB1208" s="93"/>
      <c r="AC1208" s="93"/>
      <c r="AD1208" s="93"/>
      <c r="AE1208" s="94" t="s">
        <v>40</v>
      </c>
      <c r="AF1208" s="94" t="s">
        <v>40</v>
      </c>
      <c r="AG1208" s="94" t="s">
        <v>40</v>
      </c>
      <c r="AH1208" s="94" t="s">
        <v>40</v>
      </c>
      <c r="AI1208" s="94" t="s">
        <v>40</v>
      </c>
      <c r="AJ1208" s="94" t="s">
        <v>40</v>
      </c>
      <c r="AK1208" s="94" t="s">
        <v>40</v>
      </c>
      <c r="AL1208" s="93"/>
      <c r="AM1208" s="93"/>
      <c r="AN1208" s="94" t="s">
        <v>40</v>
      </c>
      <c r="AO1208" s="94" t="s">
        <v>40</v>
      </c>
      <c r="AP1208" s="94" t="s">
        <v>40</v>
      </c>
      <c r="AQ1208" s="94" t="s">
        <v>40</v>
      </c>
      <c r="AR1208" s="93"/>
    </row>
    <row r="1209" spans="1:44">
      <c r="A1209" t="str">
        <f>VLOOKUP(Q1209,'Rotas x Madrugada'!A:C,2,0)</f>
        <v>A</v>
      </c>
      <c r="B1209" t="str">
        <f>VLOOKUP(Q1209,'Rotas x Madrugada'!A:C,3,0)</f>
        <v>Sim</v>
      </c>
      <c r="D1209" s="19">
        <f t="shared" si="36"/>
        <v>46162</v>
      </c>
      <c r="E1209" s="19">
        <f>IF(A1209="RETIRA",Z1209,VLOOKUP(Q1209,'Rotas x Madrugada'!A:D,4,0))</f>
        <v>46148</v>
      </c>
      <c r="F1209" s="19">
        <f>IF(A1209="RETIRA",Z1209,Z1209+2)</f>
        <v>46162</v>
      </c>
      <c r="G1209" s="19" t="str">
        <f>CONCATENATE(U1209,"-",V1209)</f>
        <v>INC08-TF</v>
      </c>
      <c r="H1209" s="19" t="str">
        <f t="shared" ca="1" si="37"/>
        <v>OK</v>
      </c>
      <c r="I1209" s="46">
        <f ca="1">Z1209-$B$1</f>
        <v>3</v>
      </c>
      <c r="J1209" s="46">
        <f>VLOOKUP(G1209,'D. Produção'!A:B,2,)</f>
        <v>2</v>
      </c>
      <c r="K1209" s="95">
        <v>335609</v>
      </c>
      <c r="L1209" s="96" t="s">
        <v>132</v>
      </c>
      <c r="M1209" s="95">
        <v>4</v>
      </c>
      <c r="N1209" s="95">
        <v>5453825</v>
      </c>
      <c r="O1209" s="96" t="s">
        <v>35</v>
      </c>
      <c r="P1209" s="96" t="s">
        <v>145</v>
      </c>
      <c r="Q1209" s="96" t="s">
        <v>146</v>
      </c>
      <c r="R1209" s="97">
        <v>5.2331000000000003</v>
      </c>
      <c r="S1209" s="97">
        <v>104.6619</v>
      </c>
      <c r="T1209" s="95">
        <v>1</v>
      </c>
      <c r="U1209" s="96" t="s">
        <v>63</v>
      </c>
      <c r="V1209" s="96" t="s">
        <v>96</v>
      </c>
      <c r="W1209" s="98">
        <v>1665</v>
      </c>
      <c r="X1209" s="98">
        <v>3143</v>
      </c>
      <c r="Y1209" s="99">
        <v>46154.367028969908</v>
      </c>
      <c r="Z1209" s="100">
        <v>46160</v>
      </c>
      <c r="AA1209" s="101"/>
      <c r="AB1209" s="101"/>
      <c r="AC1209" s="101"/>
      <c r="AD1209" s="101"/>
      <c r="AE1209" s="102" t="s">
        <v>40</v>
      </c>
      <c r="AF1209" s="102" t="s">
        <v>40</v>
      </c>
      <c r="AG1209" s="102" t="s">
        <v>40</v>
      </c>
      <c r="AH1209" s="102" t="s">
        <v>40</v>
      </c>
      <c r="AI1209" s="102" t="s">
        <v>40</v>
      </c>
      <c r="AJ1209" s="102" t="s">
        <v>40</v>
      </c>
      <c r="AK1209" s="102" t="s">
        <v>40</v>
      </c>
      <c r="AL1209" s="101"/>
      <c r="AM1209" s="101"/>
      <c r="AN1209" s="102" t="s">
        <v>40</v>
      </c>
      <c r="AO1209" s="102" t="s">
        <v>40</v>
      </c>
      <c r="AP1209" s="102" t="s">
        <v>40</v>
      </c>
      <c r="AQ1209" s="102" t="s">
        <v>40</v>
      </c>
      <c r="AR1209" s="101"/>
    </row>
    <row r="1210" spans="1:44">
      <c r="A1210" t="str">
        <f>VLOOKUP(Q1210,'Rotas x Madrugada'!A:C,2,0)</f>
        <v>A</v>
      </c>
      <c r="B1210" t="str">
        <f>VLOOKUP(Q1210,'Rotas x Madrugada'!A:C,3,0)</f>
        <v>Sim</v>
      </c>
      <c r="D1210" s="19">
        <f t="shared" si="36"/>
        <v>46162</v>
      </c>
      <c r="E1210" s="19">
        <f>IF(A1210="RETIRA",Z1210,VLOOKUP(Q1210,'Rotas x Madrugada'!A:D,4,0))</f>
        <v>46148</v>
      </c>
      <c r="F1210" s="19">
        <f>IF(A1210="RETIRA",Z1210,Z1210+2)</f>
        <v>46162</v>
      </c>
      <c r="G1210" s="19" t="str">
        <f>CONCATENATE(U1210,"-",V1210)</f>
        <v>INC08-TF</v>
      </c>
      <c r="H1210" s="19" t="str">
        <f t="shared" ca="1" si="37"/>
        <v>OK</v>
      </c>
      <c r="I1210" s="46">
        <f ca="1">Z1210-$B$1</f>
        <v>3</v>
      </c>
      <c r="J1210" s="46">
        <f>VLOOKUP(G1210,'D. Produção'!A:B,2,)</f>
        <v>2</v>
      </c>
      <c r="K1210" s="87">
        <v>335609</v>
      </c>
      <c r="L1210" s="88" t="s">
        <v>92</v>
      </c>
      <c r="M1210" s="87">
        <v>5</v>
      </c>
      <c r="N1210" s="87">
        <v>5453826</v>
      </c>
      <c r="O1210" s="88" t="s">
        <v>35</v>
      </c>
      <c r="P1210" s="88" t="s">
        <v>145</v>
      </c>
      <c r="Q1210" s="88" t="s">
        <v>146</v>
      </c>
      <c r="R1210" s="89">
        <v>5.2331000000000003</v>
      </c>
      <c r="S1210" s="89">
        <v>104.6619</v>
      </c>
      <c r="T1210" s="87">
        <v>1</v>
      </c>
      <c r="U1210" s="88" t="s">
        <v>63</v>
      </c>
      <c r="V1210" s="88" t="s">
        <v>96</v>
      </c>
      <c r="W1210" s="90">
        <v>1665</v>
      </c>
      <c r="X1210" s="90">
        <v>3143</v>
      </c>
      <c r="Y1210" s="91">
        <v>46154.367028969908</v>
      </c>
      <c r="Z1210" s="92">
        <v>46160</v>
      </c>
      <c r="AA1210" s="93"/>
      <c r="AB1210" s="93"/>
      <c r="AC1210" s="93"/>
      <c r="AD1210" s="93"/>
      <c r="AE1210" s="94" t="s">
        <v>40</v>
      </c>
      <c r="AF1210" s="94" t="s">
        <v>40</v>
      </c>
      <c r="AG1210" s="94" t="s">
        <v>40</v>
      </c>
      <c r="AH1210" s="94" t="s">
        <v>40</v>
      </c>
      <c r="AI1210" s="94" t="s">
        <v>40</v>
      </c>
      <c r="AJ1210" s="94" t="s">
        <v>40</v>
      </c>
      <c r="AK1210" s="94" t="s">
        <v>40</v>
      </c>
      <c r="AL1210" s="93"/>
      <c r="AM1210" s="93"/>
      <c r="AN1210" s="94" t="s">
        <v>40</v>
      </c>
      <c r="AO1210" s="94" t="s">
        <v>40</v>
      </c>
      <c r="AP1210" s="94" t="s">
        <v>40</v>
      </c>
      <c r="AQ1210" s="94" t="s">
        <v>40</v>
      </c>
      <c r="AR1210" s="93"/>
    </row>
    <row r="1211" spans="1:44">
      <c r="A1211" t="str">
        <f>VLOOKUP(Q1211,'Rotas x Madrugada'!A:C,2,0)</f>
        <v>A</v>
      </c>
      <c r="B1211" t="str">
        <f>VLOOKUP(Q1211,'Rotas x Madrugada'!A:C,3,0)</f>
        <v>Sim</v>
      </c>
      <c r="D1211" s="19">
        <f t="shared" si="36"/>
        <v>46162</v>
      </c>
      <c r="E1211" s="19">
        <f>IF(A1211="RETIRA",Z1211,VLOOKUP(Q1211,'Rotas x Madrugada'!A:D,4,0))</f>
        <v>46148</v>
      </c>
      <c r="F1211" s="19">
        <f>IF(A1211="RETIRA",Z1211,Z1211+2)</f>
        <v>46162</v>
      </c>
      <c r="G1211" s="19" t="str">
        <f>CONCATENATE(U1211,"-",V1211)</f>
        <v>INC08-TF</v>
      </c>
      <c r="H1211" s="19" t="str">
        <f t="shared" ca="1" si="37"/>
        <v>OK</v>
      </c>
      <c r="I1211" s="46">
        <f ca="1">Z1211-$B$1</f>
        <v>3</v>
      </c>
      <c r="J1211" s="46">
        <f>VLOOKUP(G1211,'D. Produção'!A:B,2,)</f>
        <v>2</v>
      </c>
      <c r="K1211" s="95">
        <v>335609</v>
      </c>
      <c r="L1211" s="96" t="s">
        <v>97</v>
      </c>
      <c r="M1211" s="95">
        <v>6</v>
      </c>
      <c r="N1211" s="95">
        <v>5453827</v>
      </c>
      <c r="O1211" s="96" t="s">
        <v>35</v>
      </c>
      <c r="P1211" s="96" t="s">
        <v>145</v>
      </c>
      <c r="Q1211" s="96" t="s">
        <v>146</v>
      </c>
      <c r="R1211" s="97">
        <v>5.2331000000000003</v>
      </c>
      <c r="S1211" s="97">
        <v>104.6619</v>
      </c>
      <c r="T1211" s="95">
        <v>1</v>
      </c>
      <c r="U1211" s="96" t="s">
        <v>63</v>
      </c>
      <c r="V1211" s="96" t="s">
        <v>96</v>
      </c>
      <c r="W1211" s="98">
        <v>1665</v>
      </c>
      <c r="X1211" s="98">
        <v>3143</v>
      </c>
      <c r="Y1211" s="99">
        <v>46154.367028969908</v>
      </c>
      <c r="Z1211" s="100">
        <v>46160</v>
      </c>
      <c r="AA1211" s="101"/>
      <c r="AB1211" s="101"/>
      <c r="AC1211" s="101"/>
      <c r="AD1211" s="101"/>
      <c r="AE1211" s="102" t="s">
        <v>40</v>
      </c>
      <c r="AF1211" s="102" t="s">
        <v>40</v>
      </c>
      <c r="AG1211" s="102" t="s">
        <v>40</v>
      </c>
      <c r="AH1211" s="102" t="s">
        <v>40</v>
      </c>
      <c r="AI1211" s="102" t="s">
        <v>40</v>
      </c>
      <c r="AJ1211" s="102" t="s">
        <v>40</v>
      </c>
      <c r="AK1211" s="102" t="s">
        <v>40</v>
      </c>
      <c r="AL1211" s="101"/>
      <c r="AM1211" s="101"/>
      <c r="AN1211" s="102" t="s">
        <v>40</v>
      </c>
      <c r="AO1211" s="102" t="s">
        <v>40</v>
      </c>
      <c r="AP1211" s="102" t="s">
        <v>40</v>
      </c>
      <c r="AQ1211" s="102" t="s">
        <v>40</v>
      </c>
      <c r="AR1211" s="101"/>
    </row>
    <row r="1212" spans="1:44">
      <c r="A1212" t="str">
        <f>VLOOKUP(Q1212,'Rotas x Madrugada'!A:C,2,0)</f>
        <v>A</v>
      </c>
      <c r="B1212" t="str">
        <f>VLOOKUP(Q1212,'Rotas x Madrugada'!A:C,3,0)</f>
        <v>Sim</v>
      </c>
      <c r="D1212" s="19">
        <f t="shared" si="36"/>
        <v>46162</v>
      </c>
      <c r="E1212" s="19">
        <f>IF(A1212="RETIRA",Z1212,VLOOKUP(Q1212,'Rotas x Madrugada'!A:D,4,0))</f>
        <v>46148</v>
      </c>
      <c r="F1212" s="19">
        <f>IF(A1212="RETIRA",Z1212,Z1212+2)</f>
        <v>46162</v>
      </c>
      <c r="G1212" s="19" t="str">
        <f>CONCATENATE(U1212,"-",V1212)</f>
        <v>INC08-TF</v>
      </c>
      <c r="H1212" s="19" t="str">
        <f t="shared" ca="1" si="37"/>
        <v>OK</v>
      </c>
      <c r="I1212" s="46">
        <f ca="1">Z1212-$B$1</f>
        <v>3</v>
      </c>
      <c r="J1212" s="46">
        <f>VLOOKUP(G1212,'D. Produção'!A:B,2,)</f>
        <v>2</v>
      </c>
      <c r="K1212" s="87">
        <v>335609</v>
      </c>
      <c r="L1212" s="88" t="s">
        <v>98</v>
      </c>
      <c r="M1212" s="87">
        <v>7</v>
      </c>
      <c r="N1212" s="87">
        <v>5453828</v>
      </c>
      <c r="O1212" s="88" t="s">
        <v>35</v>
      </c>
      <c r="P1212" s="88" t="s">
        <v>145</v>
      </c>
      <c r="Q1212" s="88" t="s">
        <v>146</v>
      </c>
      <c r="R1212" s="89">
        <v>5.2331000000000003</v>
      </c>
      <c r="S1212" s="89">
        <v>104.6619</v>
      </c>
      <c r="T1212" s="87">
        <v>1</v>
      </c>
      <c r="U1212" s="88" t="s">
        <v>63</v>
      </c>
      <c r="V1212" s="88" t="s">
        <v>96</v>
      </c>
      <c r="W1212" s="90">
        <v>1665</v>
      </c>
      <c r="X1212" s="90">
        <v>3143</v>
      </c>
      <c r="Y1212" s="91">
        <v>46154.367028969908</v>
      </c>
      <c r="Z1212" s="92">
        <v>46160</v>
      </c>
      <c r="AA1212" s="93"/>
      <c r="AB1212" s="93"/>
      <c r="AC1212" s="93"/>
      <c r="AD1212" s="93"/>
      <c r="AE1212" s="94" t="s">
        <v>40</v>
      </c>
      <c r="AF1212" s="94" t="s">
        <v>40</v>
      </c>
      <c r="AG1212" s="94" t="s">
        <v>40</v>
      </c>
      <c r="AH1212" s="94" t="s">
        <v>40</v>
      </c>
      <c r="AI1212" s="94" t="s">
        <v>40</v>
      </c>
      <c r="AJ1212" s="94" t="s">
        <v>40</v>
      </c>
      <c r="AK1212" s="94" t="s">
        <v>40</v>
      </c>
      <c r="AL1212" s="93"/>
      <c r="AM1212" s="93"/>
      <c r="AN1212" s="94" t="s">
        <v>40</v>
      </c>
      <c r="AO1212" s="94" t="s">
        <v>40</v>
      </c>
      <c r="AP1212" s="94" t="s">
        <v>40</v>
      </c>
      <c r="AQ1212" s="94" t="s">
        <v>40</v>
      </c>
      <c r="AR1212" s="93"/>
    </row>
    <row r="1213" spans="1:44">
      <c r="A1213" t="str">
        <f>VLOOKUP(Q1213,'Rotas x Madrugada'!A:C,2,0)</f>
        <v>A</v>
      </c>
      <c r="B1213" t="str">
        <f>VLOOKUP(Q1213,'Rotas x Madrugada'!A:C,3,0)</f>
        <v>Sim</v>
      </c>
      <c r="D1213" s="19">
        <f t="shared" si="36"/>
        <v>46162</v>
      </c>
      <c r="E1213" s="19">
        <f>IF(A1213="RETIRA",Z1213,VLOOKUP(Q1213,'Rotas x Madrugada'!A:D,4,0))</f>
        <v>46148</v>
      </c>
      <c r="F1213" s="19">
        <f>IF(A1213="RETIRA",Z1213,Z1213+2)</f>
        <v>46162</v>
      </c>
      <c r="G1213" s="19" t="str">
        <f>CONCATENATE(U1213,"-",V1213)</f>
        <v>INC06-TF</v>
      </c>
      <c r="H1213" s="19" t="str">
        <f t="shared" ca="1" si="37"/>
        <v>OK</v>
      </c>
      <c r="I1213" s="46">
        <f ca="1">Z1213-$B$1</f>
        <v>3</v>
      </c>
      <c r="J1213" s="46">
        <f>VLOOKUP(G1213,'D. Produção'!A:B,2,)</f>
        <v>2</v>
      </c>
      <c r="K1213" s="95">
        <v>335609</v>
      </c>
      <c r="L1213" s="96" t="s">
        <v>99</v>
      </c>
      <c r="M1213" s="95">
        <v>8</v>
      </c>
      <c r="N1213" s="95">
        <v>5453829</v>
      </c>
      <c r="O1213" s="96" t="s">
        <v>35</v>
      </c>
      <c r="P1213" s="96" t="s">
        <v>145</v>
      </c>
      <c r="Q1213" s="96" t="s">
        <v>146</v>
      </c>
      <c r="R1213" s="97">
        <v>0.98450000000000004</v>
      </c>
      <c r="S1213" s="97">
        <v>14.7674</v>
      </c>
      <c r="T1213" s="95">
        <v>1</v>
      </c>
      <c r="U1213" s="96" t="s">
        <v>185</v>
      </c>
      <c r="V1213" s="96" t="s">
        <v>96</v>
      </c>
      <c r="W1213" s="98">
        <v>738</v>
      </c>
      <c r="X1213" s="98">
        <v>1334</v>
      </c>
      <c r="Y1213" s="99">
        <v>46154.367028969908</v>
      </c>
      <c r="Z1213" s="100">
        <v>46160</v>
      </c>
      <c r="AA1213" s="101"/>
      <c r="AB1213" s="101"/>
      <c r="AC1213" s="101"/>
      <c r="AD1213" s="101"/>
      <c r="AE1213" s="102" t="s">
        <v>40</v>
      </c>
      <c r="AF1213" s="102" t="s">
        <v>40</v>
      </c>
      <c r="AG1213" s="102" t="s">
        <v>40</v>
      </c>
      <c r="AH1213" s="102" t="s">
        <v>40</v>
      </c>
      <c r="AI1213" s="102" t="s">
        <v>40</v>
      </c>
      <c r="AJ1213" s="102" t="s">
        <v>40</v>
      </c>
      <c r="AK1213" s="102" t="s">
        <v>40</v>
      </c>
      <c r="AL1213" s="101"/>
      <c r="AM1213" s="101"/>
      <c r="AN1213" s="102" t="s">
        <v>40</v>
      </c>
      <c r="AO1213" s="102" t="s">
        <v>40</v>
      </c>
      <c r="AP1213" s="102" t="s">
        <v>40</v>
      </c>
      <c r="AQ1213" s="102" t="s">
        <v>40</v>
      </c>
      <c r="AR1213" s="101"/>
    </row>
    <row r="1214" spans="1:44">
      <c r="A1214" t="str">
        <f>VLOOKUP(Q1214,'Rotas x Madrugada'!A:C,2,0)</f>
        <v>A</v>
      </c>
      <c r="B1214" t="str">
        <f>VLOOKUP(Q1214,'Rotas x Madrugada'!A:C,3,0)</f>
        <v>Sim</v>
      </c>
      <c r="D1214" s="19">
        <f t="shared" si="36"/>
        <v>46162</v>
      </c>
      <c r="E1214" s="19">
        <f>IF(A1214="RETIRA",Z1214,VLOOKUP(Q1214,'Rotas x Madrugada'!A:D,4,0))</f>
        <v>46148</v>
      </c>
      <c r="F1214" s="19">
        <f>IF(A1214="RETIRA",Z1214,Z1214+2)</f>
        <v>46162</v>
      </c>
      <c r="G1214" s="19" t="str">
        <f>CONCATENATE(U1214,"-",V1214)</f>
        <v>INC06-TF</v>
      </c>
      <c r="H1214" s="19" t="str">
        <f t="shared" ca="1" si="37"/>
        <v>OK</v>
      </c>
      <c r="I1214" s="46">
        <f ca="1">Z1214-$B$1</f>
        <v>3</v>
      </c>
      <c r="J1214" s="46">
        <f>VLOOKUP(G1214,'D. Produção'!A:B,2,)</f>
        <v>2</v>
      </c>
      <c r="K1214" s="87">
        <v>335609</v>
      </c>
      <c r="L1214" s="88" t="s">
        <v>100</v>
      </c>
      <c r="M1214" s="87">
        <v>9</v>
      </c>
      <c r="N1214" s="87">
        <v>5453830</v>
      </c>
      <c r="O1214" s="88" t="s">
        <v>35</v>
      </c>
      <c r="P1214" s="88" t="s">
        <v>145</v>
      </c>
      <c r="Q1214" s="88" t="s">
        <v>146</v>
      </c>
      <c r="R1214" s="89">
        <v>0.98450000000000004</v>
      </c>
      <c r="S1214" s="89">
        <v>14.7674</v>
      </c>
      <c r="T1214" s="87">
        <v>1</v>
      </c>
      <c r="U1214" s="88" t="s">
        <v>185</v>
      </c>
      <c r="V1214" s="88" t="s">
        <v>96</v>
      </c>
      <c r="W1214" s="90">
        <v>738</v>
      </c>
      <c r="X1214" s="90">
        <v>1334</v>
      </c>
      <c r="Y1214" s="91">
        <v>46154.367028969908</v>
      </c>
      <c r="Z1214" s="92">
        <v>46160</v>
      </c>
      <c r="AA1214" s="93"/>
      <c r="AB1214" s="93"/>
      <c r="AC1214" s="93"/>
      <c r="AD1214" s="93"/>
      <c r="AE1214" s="94" t="s">
        <v>40</v>
      </c>
      <c r="AF1214" s="94" t="s">
        <v>40</v>
      </c>
      <c r="AG1214" s="94" t="s">
        <v>40</v>
      </c>
      <c r="AH1214" s="94" t="s">
        <v>40</v>
      </c>
      <c r="AI1214" s="94" t="s">
        <v>40</v>
      </c>
      <c r="AJ1214" s="94" t="s">
        <v>40</v>
      </c>
      <c r="AK1214" s="94" t="s">
        <v>40</v>
      </c>
      <c r="AL1214" s="93"/>
      <c r="AM1214" s="93"/>
      <c r="AN1214" s="94" t="s">
        <v>40</v>
      </c>
      <c r="AO1214" s="94" t="s">
        <v>40</v>
      </c>
      <c r="AP1214" s="94" t="s">
        <v>40</v>
      </c>
      <c r="AQ1214" s="94" t="s">
        <v>40</v>
      </c>
      <c r="AR1214" s="93"/>
    </row>
    <row r="1215" spans="1:44">
      <c r="A1215" t="str">
        <f>VLOOKUP(Q1215,'Rotas x Madrugada'!A:C,2,0)</f>
        <v>A</v>
      </c>
      <c r="B1215" t="str">
        <f>VLOOKUP(Q1215,'Rotas x Madrugada'!A:C,3,0)</f>
        <v>Sim</v>
      </c>
      <c r="D1215" s="19">
        <f t="shared" si="36"/>
        <v>46162</v>
      </c>
      <c r="E1215" s="19">
        <f>IF(A1215="RETIRA",Z1215,VLOOKUP(Q1215,'Rotas x Madrugada'!A:D,4,0))</f>
        <v>46148</v>
      </c>
      <c r="F1215" s="19">
        <f>IF(A1215="RETIRA",Z1215,Z1215+2)</f>
        <v>46162</v>
      </c>
      <c r="G1215" s="19" t="str">
        <f>CONCATENATE(U1215,"-",V1215)</f>
        <v>INC06-TF</v>
      </c>
      <c r="H1215" s="19" t="str">
        <f t="shared" ca="1" si="37"/>
        <v>OK</v>
      </c>
      <c r="I1215" s="46">
        <f ca="1">Z1215-$B$1</f>
        <v>3</v>
      </c>
      <c r="J1215" s="46">
        <f>VLOOKUP(G1215,'D. Produção'!A:B,2,)</f>
        <v>2</v>
      </c>
      <c r="K1215" s="95">
        <v>335609</v>
      </c>
      <c r="L1215" s="96" t="s">
        <v>101</v>
      </c>
      <c r="M1215" s="95">
        <v>10</v>
      </c>
      <c r="N1215" s="95">
        <v>5453831</v>
      </c>
      <c r="O1215" s="96" t="s">
        <v>35</v>
      </c>
      <c r="P1215" s="96" t="s">
        <v>145</v>
      </c>
      <c r="Q1215" s="96" t="s">
        <v>146</v>
      </c>
      <c r="R1215" s="97">
        <v>0.28899999999999998</v>
      </c>
      <c r="S1215" s="97">
        <v>4.3357000000000001</v>
      </c>
      <c r="T1215" s="95">
        <v>1</v>
      </c>
      <c r="U1215" s="96" t="s">
        <v>185</v>
      </c>
      <c r="V1215" s="96" t="s">
        <v>96</v>
      </c>
      <c r="W1215" s="98">
        <v>666</v>
      </c>
      <c r="X1215" s="98">
        <v>434</v>
      </c>
      <c r="Y1215" s="99">
        <v>46154.367028969908</v>
      </c>
      <c r="Z1215" s="100">
        <v>46160</v>
      </c>
      <c r="AA1215" s="101"/>
      <c r="AB1215" s="101"/>
      <c r="AC1215" s="101"/>
      <c r="AD1215" s="101"/>
      <c r="AE1215" s="102" t="s">
        <v>40</v>
      </c>
      <c r="AF1215" s="102" t="s">
        <v>40</v>
      </c>
      <c r="AG1215" s="102" t="s">
        <v>40</v>
      </c>
      <c r="AH1215" s="102" t="s">
        <v>40</v>
      </c>
      <c r="AI1215" s="102" t="s">
        <v>40</v>
      </c>
      <c r="AJ1215" s="102" t="s">
        <v>40</v>
      </c>
      <c r="AK1215" s="102" t="s">
        <v>40</v>
      </c>
      <c r="AL1215" s="101"/>
      <c r="AM1215" s="101"/>
      <c r="AN1215" s="102" t="s">
        <v>40</v>
      </c>
      <c r="AO1215" s="102" t="s">
        <v>40</v>
      </c>
      <c r="AP1215" s="102" t="s">
        <v>40</v>
      </c>
      <c r="AQ1215" s="102" t="s">
        <v>40</v>
      </c>
      <c r="AR1215" s="101"/>
    </row>
    <row r="1216" spans="1:44">
      <c r="A1216" t="str">
        <f>VLOOKUP(Q1216,'Rotas x Madrugada'!A:C,2,0)</f>
        <v>A</v>
      </c>
      <c r="B1216" t="str">
        <f>VLOOKUP(Q1216,'Rotas x Madrugada'!A:C,3,0)</f>
        <v>Sim</v>
      </c>
      <c r="D1216" s="19">
        <f t="shared" si="36"/>
        <v>46162</v>
      </c>
      <c r="E1216" s="19">
        <f>IF(A1216="RETIRA",Z1216,VLOOKUP(Q1216,'Rotas x Madrugada'!A:D,4,0))</f>
        <v>46148</v>
      </c>
      <c r="F1216" s="19">
        <f>IF(A1216="RETIRA",Z1216,Z1216+2)</f>
        <v>46162</v>
      </c>
      <c r="G1216" s="19" t="str">
        <f>CONCATENATE(U1216,"-",V1216)</f>
        <v>INC06-TF</v>
      </c>
      <c r="H1216" s="19" t="str">
        <f t="shared" ca="1" si="37"/>
        <v>OK</v>
      </c>
      <c r="I1216" s="46">
        <f ca="1">Z1216-$B$1</f>
        <v>3</v>
      </c>
      <c r="J1216" s="46">
        <f>VLOOKUP(G1216,'D. Produção'!A:B,2,)</f>
        <v>2</v>
      </c>
      <c r="K1216" s="87">
        <v>335609</v>
      </c>
      <c r="L1216" s="88" t="s">
        <v>102</v>
      </c>
      <c r="M1216" s="87">
        <v>11</v>
      </c>
      <c r="N1216" s="87">
        <v>5453832</v>
      </c>
      <c r="O1216" s="88" t="s">
        <v>35</v>
      </c>
      <c r="P1216" s="88" t="s">
        <v>145</v>
      </c>
      <c r="Q1216" s="88" t="s">
        <v>146</v>
      </c>
      <c r="R1216" s="89">
        <v>0.28899999999999998</v>
      </c>
      <c r="S1216" s="89">
        <v>4.3357000000000001</v>
      </c>
      <c r="T1216" s="87">
        <v>1</v>
      </c>
      <c r="U1216" s="88" t="s">
        <v>185</v>
      </c>
      <c r="V1216" s="88" t="s">
        <v>96</v>
      </c>
      <c r="W1216" s="90">
        <v>666</v>
      </c>
      <c r="X1216" s="90">
        <v>434</v>
      </c>
      <c r="Y1216" s="91">
        <v>46154.367028969908</v>
      </c>
      <c r="Z1216" s="92">
        <v>46160</v>
      </c>
      <c r="AA1216" s="93"/>
      <c r="AB1216" s="93"/>
      <c r="AC1216" s="93"/>
      <c r="AD1216" s="93"/>
      <c r="AE1216" s="94" t="s">
        <v>40</v>
      </c>
      <c r="AF1216" s="94" t="s">
        <v>40</v>
      </c>
      <c r="AG1216" s="94" t="s">
        <v>40</v>
      </c>
      <c r="AH1216" s="94" t="s">
        <v>40</v>
      </c>
      <c r="AI1216" s="94" t="s">
        <v>40</v>
      </c>
      <c r="AJ1216" s="94" t="s">
        <v>40</v>
      </c>
      <c r="AK1216" s="94" t="s">
        <v>40</v>
      </c>
      <c r="AL1216" s="93"/>
      <c r="AM1216" s="93"/>
      <c r="AN1216" s="94" t="s">
        <v>40</v>
      </c>
      <c r="AO1216" s="94" t="s">
        <v>40</v>
      </c>
      <c r="AP1216" s="94" t="s">
        <v>40</v>
      </c>
      <c r="AQ1216" s="94" t="s">
        <v>40</v>
      </c>
      <c r="AR1216" s="93"/>
    </row>
    <row r="1217" spans="1:44">
      <c r="A1217" t="str">
        <f>VLOOKUP(Q1217,'Rotas x Madrugada'!A:C,2,0)</f>
        <v>A</v>
      </c>
      <c r="B1217" t="str">
        <f>VLOOKUP(Q1217,'Rotas x Madrugada'!A:C,3,0)</f>
        <v>Sim</v>
      </c>
      <c r="D1217" s="19">
        <f t="shared" si="36"/>
        <v>46162</v>
      </c>
      <c r="E1217" s="19">
        <f>IF(A1217="RETIRA",Z1217,VLOOKUP(Q1217,'Rotas x Madrugada'!A:D,4,0))</f>
        <v>46148</v>
      </c>
      <c r="F1217" s="19">
        <f>IF(A1217="RETIRA",Z1217,Z1217+2)</f>
        <v>46162</v>
      </c>
      <c r="G1217" s="19" t="str">
        <f>CONCATENATE(U1217,"-",V1217)</f>
        <v>INC06-TF</v>
      </c>
      <c r="H1217" s="19" t="str">
        <f t="shared" ca="1" si="37"/>
        <v>OK</v>
      </c>
      <c r="I1217" s="46">
        <f ca="1">Z1217-$B$1</f>
        <v>3</v>
      </c>
      <c r="J1217" s="46">
        <f>VLOOKUP(G1217,'D. Produção'!A:B,2,)</f>
        <v>2</v>
      </c>
      <c r="K1217" s="95">
        <v>335609</v>
      </c>
      <c r="L1217" s="96" t="s">
        <v>103</v>
      </c>
      <c r="M1217" s="95">
        <v>12</v>
      </c>
      <c r="N1217" s="95">
        <v>5453833</v>
      </c>
      <c r="O1217" s="96" t="s">
        <v>35</v>
      </c>
      <c r="P1217" s="96" t="s">
        <v>145</v>
      </c>
      <c r="Q1217" s="96" t="s">
        <v>146</v>
      </c>
      <c r="R1217" s="97">
        <v>0.28899999999999998</v>
      </c>
      <c r="S1217" s="97">
        <v>4.3357000000000001</v>
      </c>
      <c r="T1217" s="95">
        <v>1</v>
      </c>
      <c r="U1217" s="96" t="s">
        <v>185</v>
      </c>
      <c r="V1217" s="96" t="s">
        <v>96</v>
      </c>
      <c r="W1217" s="98">
        <v>666</v>
      </c>
      <c r="X1217" s="98">
        <v>434</v>
      </c>
      <c r="Y1217" s="99">
        <v>46154.367028969908</v>
      </c>
      <c r="Z1217" s="100">
        <v>46160</v>
      </c>
      <c r="AA1217" s="101"/>
      <c r="AB1217" s="101"/>
      <c r="AC1217" s="101"/>
      <c r="AD1217" s="101"/>
      <c r="AE1217" s="102" t="s">
        <v>40</v>
      </c>
      <c r="AF1217" s="102" t="s">
        <v>40</v>
      </c>
      <c r="AG1217" s="102" t="s">
        <v>40</v>
      </c>
      <c r="AH1217" s="102" t="s">
        <v>40</v>
      </c>
      <c r="AI1217" s="102" t="s">
        <v>40</v>
      </c>
      <c r="AJ1217" s="102" t="s">
        <v>40</v>
      </c>
      <c r="AK1217" s="102" t="s">
        <v>40</v>
      </c>
      <c r="AL1217" s="101"/>
      <c r="AM1217" s="101"/>
      <c r="AN1217" s="102" t="s">
        <v>40</v>
      </c>
      <c r="AO1217" s="102" t="s">
        <v>40</v>
      </c>
      <c r="AP1217" s="102" t="s">
        <v>40</v>
      </c>
      <c r="AQ1217" s="102" t="s">
        <v>40</v>
      </c>
      <c r="AR1217" s="101"/>
    </row>
    <row r="1218" spans="1:44">
      <c r="A1218" t="str">
        <f>VLOOKUP(Q1218,'Rotas x Madrugada'!A:C,2,0)</f>
        <v>A</v>
      </c>
      <c r="B1218" t="str">
        <f>VLOOKUP(Q1218,'Rotas x Madrugada'!A:C,3,0)</f>
        <v>Sim</v>
      </c>
      <c r="D1218" s="19">
        <f t="shared" si="36"/>
        <v>46162</v>
      </c>
      <c r="E1218" s="19">
        <f>IF(A1218="RETIRA",Z1218,VLOOKUP(Q1218,'Rotas x Madrugada'!A:D,4,0))</f>
        <v>46148</v>
      </c>
      <c r="F1218" s="19">
        <f>IF(A1218="RETIRA",Z1218,Z1218+2)</f>
        <v>46162</v>
      </c>
      <c r="G1218" s="19" t="str">
        <f>CONCATENATE(U1218,"-",V1218)</f>
        <v>INC06-TF</v>
      </c>
      <c r="H1218" s="19" t="str">
        <f t="shared" ca="1" si="37"/>
        <v>OK</v>
      </c>
      <c r="I1218" s="46">
        <f ca="1">Z1218-$B$1</f>
        <v>3</v>
      </c>
      <c r="J1218" s="46">
        <f>VLOOKUP(G1218,'D. Produção'!A:B,2,)</f>
        <v>2</v>
      </c>
      <c r="K1218" s="87">
        <v>335609</v>
      </c>
      <c r="L1218" s="88" t="s">
        <v>104</v>
      </c>
      <c r="M1218" s="87">
        <v>13</v>
      </c>
      <c r="N1218" s="87">
        <v>5453834</v>
      </c>
      <c r="O1218" s="88" t="s">
        <v>35</v>
      </c>
      <c r="P1218" s="88" t="s">
        <v>145</v>
      </c>
      <c r="Q1218" s="88" t="s">
        <v>146</v>
      </c>
      <c r="R1218" s="89">
        <v>0.59760000000000002</v>
      </c>
      <c r="S1218" s="89">
        <v>8.9633000000000003</v>
      </c>
      <c r="T1218" s="87">
        <v>1</v>
      </c>
      <c r="U1218" s="88" t="s">
        <v>185</v>
      </c>
      <c r="V1218" s="88" t="s">
        <v>96</v>
      </c>
      <c r="W1218" s="90">
        <v>944</v>
      </c>
      <c r="X1218" s="90">
        <v>633</v>
      </c>
      <c r="Y1218" s="91">
        <v>46154.367028969908</v>
      </c>
      <c r="Z1218" s="92">
        <v>46160</v>
      </c>
      <c r="AA1218" s="93"/>
      <c r="AB1218" s="93"/>
      <c r="AC1218" s="93"/>
      <c r="AD1218" s="93"/>
      <c r="AE1218" s="94" t="s">
        <v>40</v>
      </c>
      <c r="AF1218" s="94" t="s">
        <v>40</v>
      </c>
      <c r="AG1218" s="94" t="s">
        <v>40</v>
      </c>
      <c r="AH1218" s="94" t="s">
        <v>40</v>
      </c>
      <c r="AI1218" s="94" t="s">
        <v>40</v>
      </c>
      <c r="AJ1218" s="94" t="s">
        <v>40</v>
      </c>
      <c r="AK1218" s="94" t="s">
        <v>40</v>
      </c>
      <c r="AL1218" s="93"/>
      <c r="AM1218" s="93"/>
      <c r="AN1218" s="94" t="s">
        <v>40</v>
      </c>
      <c r="AO1218" s="94" t="s">
        <v>40</v>
      </c>
      <c r="AP1218" s="94" t="s">
        <v>40</v>
      </c>
      <c r="AQ1218" s="94" t="s">
        <v>40</v>
      </c>
      <c r="AR1218" s="93"/>
    </row>
    <row r="1219" spans="1:44">
      <c r="A1219" t="str">
        <f>VLOOKUP(Q1219,'Rotas x Madrugada'!A:C,2,0)</f>
        <v>A</v>
      </c>
      <c r="B1219" t="str">
        <f>VLOOKUP(Q1219,'Rotas x Madrugada'!A:C,3,0)</f>
        <v>Sim</v>
      </c>
      <c r="D1219" s="19">
        <f t="shared" si="36"/>
        <v>46162</v>
      </c>
      <c r="E1219" s="19">
        <f>IF(A1219="RETIRA",Z1219,VLOOKUP(Q1219,'Rotas x Madrugada'!A:D,4,0))</f>
        <v>46148</v>
      </c>
      <c r="F1219" s="19">
        <f>IF(A1219="RETIRA",Z1219,Z1219+2)</f>
        <v>46162</v>
      </c>
      <c r="G1219" s="19" t="str">
        <f>CONCATENATE(U1219,"-",V1219)</f>
        <v>INC06-TF</v>
      </c>
      <c r="H1219" s="19" t="str">
        <f t="shared" ca="1" si="37"/>
        <v>OK</v>
      </c>
      <c r="I1219" s="46">
        <f ca="1">Z1219-$B$1</f>
        <v>3</v>
      </c>
      <c r="J1219" s="46">
        <f>VLOOKUP(G1219,'D. Produção'!A:B,2,)</f>
        <v>2</v>
      </c>
      <c r="K1219" s="95">
        <v>335609</v>
      </c>
      <c r="L1219" s="96" t="s">
        <v>105</v>
      </c>
      <c r="M1219" s="95">
        <v>14</v>
      </c>
      <c r="N1219" s="95">
        <v>5453835</v>
      </c>
      <c r="O1219" s="96" t="s">
        <v>35</v>
      </c>
      <c r="P1219" s="96" t="s">
        <v>145</v>
      </c>
      <c r="Q1219" s="96" t="s">
        <v>146</v>
      </c>
      <c r="R1219" s="97">
        <v>0.59760000000000002</v>
      </c>
      <c r="S1219" s="97">
        <v>8.9633000000000003</v>
      </c>
      <c r="T1219" s="95">
        <v>1</v>
      </c>
      <c r="U1219" s="96" t="s">
        <v>185</v>
      </c>
      <c r="V1219" s="96" t="s">
        <v>96</v>
      </c>
      <c r="W1219" s="98">
        <v>944</v>
      </c>
      <c r="X1219" s="98">
        <v>633</v>
      </c>
      <c r="Y1219" s="99">
        <v>46154.367028969908</v>
      </c>
      <c r="Z1219" s="100">
        <v>46160</v>
      </c>
      <c r="AA1219" s="101"/>
      <c r="AB1219" s="101"/>
      <c r="AC1219" s="101"/>
      <c r="AD1219" s="101"/>
      <c r="AE1219" s="102" t="s">
        <v>40</v>
      </c>
      <c r="AF1219" s="102" t="s">
        <v>40</v>
      </c>
      <c r="AG1219" s="102" t="s">
        <v>40</v>
      </c>
      <c r="AH1219" s="102" t="s">
        <v>40</v>
      </c>
      <c r="AI1219" s="102" t="s">
        <v>40</v>
      </c>
      <c r="AJ1219" s="102" t="s">
        <v>40</v>
      </c>
      <c r="AK1219" s="102" t="s">
        <v>40</v>
      </c>
      <c r="AL1219" s="101"/>
      <c r="AM1219" s="101"/>
      <c r="AN1219" s="102" t="s">
        <v>40</v>
      </c>
      <c r="AO1219" s="102" t="s">
        <v>40</v>
      </c>
      <c r="AP1219" s="102" t="s">
        <v>40</v>
      </c>
      <c r="AQ1219" s="102" t="s">
        <v>40</v>
      </c>
      <c r="AR1219" s="101"/>
    </row>
    <row r="1220" spans="1:44">
      <c r="A1220" t="str">
        <f>VLOOKUP(Q1220,'Rotas x Madrugada'!A:C,2,0)</f>
        <v>A</v>
      </c>
      <c r="B1220" t="str">
        <f>VLOOKUP(Q1220,'Rotas x Madrugada'!A:C,3,0)</f>
        <v>Sim</v>
      </c>
      <c r="D1220" s="19">
        <f t="shared" ref="D1220:D1283" si="38">IF(E1220&gt;F1220,E1220,F1220)</f>
        <v>46162</v>
      </c>
      <c r="E1220" s="19">
        <f>IF(A1220="RETIRA",Z1220,VLOOKUP(Q1220,'Rotas x Madrugada'!A:D,4,0))</f>
        <v>46148</v>
      </c>
      <c r="F1220" s="19">
        <f>IF(A1220="RETIRA",Z1220,Z1220+2)</f>
        <v>46162</v>
      </c>
      <c r="G1220" s="19" t="str">
        <f>CONCATENATE(U1220,"-",V1220)</f>
        <v>INC06-TF</v>
      </c>
      <c r="H1220" s="19" t="str">
        <f t="shared" ca="1" si="37"/>
        <v>OK</v>
      </c>
      <c r="I1220" s="46">
        <f ca="1">Z1220-$B$1</f>
        <v>3</v>
      </c>
      <c r="J1220" s="46">
        <f>VLOOKUP(G1220,'D. Produção'!A:B,2,)</f>
        <v>2</v>
      </c>
      <c r="K1220" s="87">
        <v>335609</v>
      </c>
      <c r="L1220" s="88" t="s">
        <v>106</v>
      </c>
      <c r="M1220" s="87">
        <v>15</v>
      </c>
      <c r="N1220" s="87">
        <v>5453836</v>
      </c>
      <c r="O1220" s="88" t="s">
        <v>35</v>
      </c>
      <c r="P1220" s="88" t="s">
        <v>145</v>
      </c>
      <c r="Q1220" s="88" t="s">
        <v>146</v>
      </c>
      <c r="R1220" s="89">
        <v>0.59760000000000002</v>
      </c>
      <c r="S1220" s="89">
        <v>8.9633000000000003</v>
      </c>
      <c r="T1220" s="87">
        <v>1</v>
      </c>
      <c r="U1220" s="88" t="s">
        <v>185</v>
      </c>
      <c r="V1220" s="88" t="s">
        <v>96</v>
      </c>
      <c r="W1220" s="90">
        <v>944</v>
      </c>
      <c r="X1220" s="90">
        <v>633</v>
      </c>
      <c r="Y1220" s="91">
        <v>46154.367028969908</v>
      </c>
      <c r="Z1220" s="92">
        <v>46160</v>
      </c>
      <c r="AA1220" s="93"/>
      <c r="AB1220" s="93"/>
      <c r="AC1220" s="93"/>
      <c r="AD1220" s="93"/>
      <c r="AE1220" s="94" t="s">
        <v>40</v>
      </c>
      <c r="AF1220" s="94" t="s">
        <v>40</v>
      </c>
      <c r="AG1220" s="94" t="s">
        <v>40</v>
      </c>
      <c r="AH1220" s="94" t="s">
        <v>40</v>
      </c>
      <c r="AI1220" s="94" t="s">
        <v>40</v>
      </c>
      <c r="AJ1220" s="94" t="s">
        <v>40</v>
      </c>
      <c r="AK1220" s="94" t="s">
        <v>40</v>
      </c>
      <c r="AL1220" s="93"/>
      <c r="AM1220" s="93"/>
      <c r="AN1220" s="94" t="s">
        <v>40</v>
      </c>
      <c r="AO1220" s="94" t="s">
        <v>40</v>
      </c>
      <c r="AP1220" s="94" t="s">
        <v>40</v>
      </c>
      <c r="AQ1220" s="94" t="s">
        <v>40</v>
      </c>
      <c r="AR1220" s="93"/>
    </row>
    <row r="1221" spans="1:44">
      <c r="A1221" t="str">
        <f>VLOOKUP(Q1221,'Rotas x Madrugada'!A:C,2,0)</f>
        <v>A</v>
      </c>
      <c r="B1221" t="str">
        <f>VLOOKUP(Q1221,'Rotas x Madrugada'!A:C,3,0)</f>
        <v>Sim</v>
      </c>
      <c r="D1221" s="19">
        <f t="shared" si="38"/>
        <v>46162</v>
      </c>
      <c r="E1221" s="19">
        <f>IF(A1221="RETIRA",Z1221,VLOOKUP(Q1221,'Rotas x Madrugada'!A:D,4,0))</f>
        <v>46148</v>
      </c>
      <c r="F1221" s="19">
        <f>IF(A1221="RETIRA",Z1221,Z1221+2)</f>
        <v>46162</v>
      </c>
      <c r="G1221" s="19" t="str">
        <f>CONCATENATE(U1221,"-",V1221)</f>
        <v>INC06-TF</v>
      </c>
      <c r="H1221" s="19" t="str">
        <f t="shared" ref="H1221:H1284" ca="1" si="39">IF(I1221&lt;-10,"PROBLEMA",IF(I1221&lt;J1221,"URGENTE",IF(I1221=J1221,"PRODUZIR","OK")))</f>
        <v>OK</v>
      </c>
      <c r="I1221" s="46">
        <f ca="1">Z1221-$B$1</f>
        <v>3</v>
      </c>
      <c r="J1221" s="46">
        <f>VLOOKUP(G1221,'D. Produção'!A:B,2,)</f>
        <v>2</v>
      </c>
      <c r="K1221" s="95">
        <v>335609</v>
      </c>
      <c r="L1221" s="96" t="s">
        <v>107</v>
      </c>
      <c r="M1221" s="95">
        <v>16</v>
      </c>
      <c r="N1221" s="95">
        <v>5453837</v>
      </c>
      <c r="O1221" s="96" t="s">
        <v>35</v>
      </c>
      <c r="P1221" s="96" t="s">
        <v>145</v>
      </c>
      <c r="Q1221" s="96" t="s">
        <v>146</v>
      </c>
      <c r="R1221" s="97">
        <v>0.59760000000000002</v>
      </c>
      <c r="S1221" s="97">
        <v>8.9633000000000003</v>
      </c>
      <c r="T1221" s="95">
        <v>1</v>
      </c>
      <c r="U1221" s="96" t="s">
        <v>185</v>
      </c>
      <c r="V1221" s="96" t="s">
        <v>96</v>
      </c>
      <c r="W1221" s="98">
        <v>944</v>
      </c>
      <c r="X1221" s="98">
        <v>633</v>
      </c>
      <c r="Y1221" s="99">
        <v>46154.367028969908</v>
      </c>
      <c r="Z1221" s="100">
        <v>46160</v>
      </c>
      <c r="AA1221" s="101"/>
      <c r="AB1221" s="101"/>
      <c r="AC1221" s="101"/>
      <c r="AD1221" s="101"/>
      <c r="AE1221" s="102" t="s">
        <v>40</v>
      </c>
      <c r="AF1221" s="102" t="s">
        <v>40</v>
      </c>
      <c r="AG1221" s="102" t="s">
        <v>40</v>
      </c>
      <c r="AH1221" s="102" t="s">
        <v>40</v>
      </c>
      <c r="AI1221" s="102" t="s">
        <v>40</v>
      </c>
      <c r="AJ1221" s="102" t="s">
        <v>40</v>
      </c>
      <c r="AK1221" s="102" t="s">
        <v>40</v>
      </c>
      <c r="AL1221" s="101"/>
      <c r="AM1221" s="101"/>
      <c r="AN1221" s="102" t="s">
        <v>40</v>
      </c>
      <c r="AO1221" s="102" t="s">
        <v>40</v>
      </c>
      <c r="AP1221" s="102" t="s">
        <v>40</v>
      </c>
      <c r="AQ1221" s="102" t="s">
        <v>40</v>
      </c>
      <c r="AR1221" s="101"/>
    </row>
    <row r="1222" spans="1:44">
      <c r="A1222" t="str">
        <f>VLOOKUP(Q1222,'Rotas x Madrugada'!A:C,2,0)</f>
        <v>A</v>
      </c>
      <c r="B1222" t="str">
        <f>VLOOKUP(Q1222,'Rotas x Madrugada'!A:C,3,0)</f>
        <v>Sim</v>
      </c>
      <c r="D1222" s="19">
        <f t="shared" si="38"/>
        <v>46162</v>
      </c>
      <c r="E1222" s="19">
        <f>IF(A1222="RETIRA",Z1222,VLOOKUP(Q1222,'Rotas x Madrugada'!A:D,4,0))</f>
        <v>46148</v>
      </c>
      <c r="F1222" s="19">
        <f>IF(A1222="RETIRA",Z1222,Z1222+2)</f>
        <v>46162</v>
      </c>
      <c r="G1222" s="19" t="str">
        <f>CONCATENATE(U1222,"-",V1222)</f>
        <v>INC06-TF</v>
      </c>
      <c r="H1222" s="19" t="str">
        <f t="shared" ca="1" si="39"/>
        <v>OK</v>
      </c>
      <c r="I1222" s="46">
        <f ca="1">Z1222-$B$1</f>
        <v>3</v>
      </c>
      <c r="J1222" s="46">
        <f>VLOOKUP(G1222,'D. Produção'!A:B,2,)</f>
        <v>2</v>
      </c>
      <c r="K1222" s="87">
        <v>335609</v>
      </c>
      <c r="L1222" s="88" t="s">
        <v>108</v>
      </c>
      <c r="M1222" s="87">
        <v>17</v>
      </c>
      <c r="N1222" s="87">
        <v>5453838</v>
      </c>
      <c r="O1222" s="88" t="s">
        <v>35</v>
      </c>
      <c r="P1222" s="88" t="s">
        <v>145</v>
      </c>
      <c r="Q1222" s="88" t="s">
        <v>146</v>
      </c>
      <c r="R1222" s="89">
        <v>1.9525999999999999</v>
      </c>
      <c r="S1222" s="89">
        <v>29.288499999999999</v>
      </c>
      <c r="T1222" s="87">
        <v>1</v>
      </c>
      <c r="U1222" s="88" t="s">
        <v>185</v>
      </c>
      <c r="V1222" s="88" t="s">
        <v>96</v>
      </c>
      <c r="W1222" s="90">
        <v>1128</v>
      </c>
      <c r="X1222" s="90">
        <v>1731</v>
      </c>
      <c r="Y1222" s="91">
        <v>46154.367028969908</v>
      </c>
      <c r="Z1222" s="92">
        <v>46160</v>
      </c>
      <c r="AA1222" s="93"/>
      <c r="AB1222" s="93"/>
      <c r="AC1222" s="93"/>
      <c r="AD1222" s="93"/>
      <c r="AE1222" s="94" t="s">
        <v>40</v>
      </c>
      <c r="AF1222" s="94" t="s">
        <v>40</v>
      </c>
      <c r="AG1222" s="94" t="s">
        <v>40</v>
      </c>
      <c r="AH1222" s="94" t="s">
        <v>40</v>
      </c>
      <c r="AI1222" s="94" t="s">
        <v>40</v>
      </c>
      <c r="AJ1222" s="94" t="s">
        <v>40</v>
      </c>
      <c r="AK1222" s="94" t="s">
        <v>40</v>
      </c>
      <c r="AL1222" s="93"/>
      <c r="AM1222" s="93"/>
      <c r="AN1222" s="94" t="s">
        <v>40</v>
      </c>
      <c r="AO1222" s="94" t="s">
        <v>40</v>
      </c>
      <c r="AP1222" s="94" t="s">
        <v>40</v>
      </c>
      <c r="AQ1222" s="94" t="s">
        <v>40</v>
      </c>
      <c r="AR1222" s="93"/>
    </row>
    <row r="1223" spans="1:44">
      <c r="A1223" t="str">
        <f>VLOOKUP(Q1223,'Rotas x Madrugada'!A:C,2,0)</f>
        <v>A</v>
      </c>
      <c r="B1223" t="str">
        <f>VLOOKUP(Q1223,'Rotas x Madrugada'!A:C,3,0)</f>
        <v>Sim</v>
      </c>
      <c r="D1223" s="19">
        <f t="shared" si="38"/>
        <v>46162</v>
      </c>
      <c r="E1223" s="19">
        <f>IF(A1223="RETIRA",Z1223,VLOOKUP(Q1223,'Rotas x Madrugada'!A:D,4,0))</f>
        <v>46148</v>
      </c>
      <c r="F1223" s="19">
        <f>IF(A1223="RETIRA",Z1223,Z1223+2)</f>
        <v>46162</v>
      </c>
      <c r="G1223" s="19" t="str">
        <f>CONCATENATE(U1223,"-",V1223)</f>
        <v>INC06-TF</v>
      </c>
      <c r="H1223" s="19" t="str">
        <f t="shared" ca="1" si="39"/>
        <v>OK</v>
      </c>
      <c r="I1223" s="46">
        <f ca="1">Z1223-$B$1</f>
        <v>3</v>
      </c>
      <c r="J1223" s="46">
        <f>VLOOKUP(G1223,'D. Produção'!A:B,2,)</f>
        <v>2</v>
      </c>
      <c r="K1223" s="95">
        <v>335609</v>
      </c>
      <c r="L1223" s="96" t="s">
        <v>109</v>
      </c>
      <c r="M1223" s="95">
        <v>18</v>
      </c>
      <c r="N1223" s="95">
        <v>5453839</v>
      </c>
      <c r="O1223" s="96" t="s">
        <v>35</v>
      </c>
      <c r="P1223" s="96" t="s">
        <v>145</v>
      </c>
      <c r="Q1223" s="96" t="s">
        <v>146</v>
      </c>
      <c r="R1223" s="97">
        <v>1.9525999999999999</v>
      </c>
      <c r="S1223" s="97">
        <v>29.288499999999999</v>
      </c>
      <c r="T1223" s="95">
        <v>1</v>
      </c>
      <c r="U1223" s="96" t="s">
        <v>185</v>
      </c>
      <c r="V1223" s="96" t="s">
        <v>96</v>
      </c>
      <c r="W1223" s="98">
        <v>1128</v>
      </c>
      <c r="X1223" s="98">
        <v>1731</v>
      </c>
      <c r="Y1223" s="99">
        <v>46154.367028969908</v>
      </c>
      <c r="Z1223" s="100">
        <v>46160</v>
      </c>
      <c r="AA1223" s="101"/>
      <c r="AB1223" s="101"/>
      <c r="AC1223" s="101"/>
      <c r="AD1223" s="101"/>
      <c r="AE1223" s="102" t="s">
        <v>40</v>
      </c>
      <c r="AF1223" s="102" t="s">
        <v>40</v>
      </c>
      <c r="AG1223" s="102" t="s">
        <v>40</v>
      </c>
      <c r="AH1223" s="102" t="s">
        <v>40</v>
      </c>
      <c r="AI1223" s="102" t="s">
        <v>40</v>
      </c>
      <c r="AJ1223" s="102" t="s">
        <v>40</v>
      </c>
      <c r="AK1223" s="102" t="s">
        <v>40</v>
      </c>
      <c r="AL1223" s="101"/>
      <c r="AM1223" s="101"/>
      <c r="AN1223" s="102" t="s">
        <v>40</v>
      </c>
      <c r="AO1223" s="102" t="s">
        <v>40</v>
      </c>
      <c r="AP1223" s="102" t="s">
        <v>40</v>
      </c>
      <c r="AQ1223" s="102" t="s">
        <v>40</v>
      </c>
      <c r="AR1223" s="101"/>
    </row>
    <row r="1224" spans="1:44">
      <c r="A1224" t="str">
        <f>VLOOKUP(Q1224,'Rotas x Madrugada'!A:C,2,0)</f>
        <v>A</v>
      </c>
      <c r="B1224" t="str">
        <f>VLOOKUP(Q1224,'Rotas x Madrugada'!A:C,3,0)</f>
        <v>Sim</v>
      </c>
      <c r="D1224" s="19">
        <f t="shared" si="38"/>
        <v>46162</v>
      </c>
      <c r="E1224" s="19">
        <f>IF(A1224="RETIRA",Z1224,VLOOKUP(Q1224,'Rotas x Madrugada'!A:D,4,0))</f>
        <v>46148</v>
      </c>
      <c r="F1224" s="19">
        <f>IF(A1224="RETIRA",Z1224,Z1224+2)</f>
        <v>46162</v>
      </c>
      <c r="G1224" s="19" t="str">
        <f>CONCATENATE(U1224,"-",V1224)</f>
        <v>INC06-TF</v>
      </c>
      <c r="H1224" s="19" t="str">
        <f t="shared" ca="1" si="39"/>
        <v>OK</v>
      </c>
      <c r="I1224" s="46">
        <f ca="1">Z1224-$B$1</f>
        <v>3</v>
      </c>
      <c r="J1224" s="46">
        <f>VLOOKUP(G1224,'D. Produção'!A:B,2,)</f>
        <v>2</v>
      </c>
      <c r="K1224" s="87">
        <v>335609</v>
      </c>
      <c r="L1224" s="88" t="s">
        <v>110</v>
      </c>
      <c r="M1224" s="87">
        <v>19</v>
      </c>
      <c r="N1224" s="87">
        <v>5453840</v>
      </c>
      <c r="O1224" s="88" t="s">
        <v>35</v>
      </c>
      <c r="P1224" s="88" t="s">
        <v>145</v>
      </c>
      <c r="Q1224" s="88" t="s">
        <v>146</v>
      </c>
      <c r="R1224" s="89">
        <v>2.1816</v>
      </c>
      <c r="S1224" s="89">
        <v>32.723300000000002</v>
      </c>
      <c r="T1224" s="87">
        <v>1</v>
      </c>
      <c r="U1224" s="88" t="s">
        <v>185</v>
      </c>
      <c r="V1224" s="88" t="s">
        <v>96</v>
      </c>
      <c r="W1224" s="90">
        <v>1128</v>
      </c>
      <c r="X1224" s="90">
        <v>1934</v>
      </c>
      <c r="Y1224" s="91">
        <v>46154.367028969908</v>
      </c>
      <c r="Z1224" s="92">
        <v>46160</v>
      </c>
      <c r="AA1224" s="93"/>
      <c r="AB1224" s="93"/>
      <c r="AC1224" s="93"/>
      <c r="AD1224" s="93"/>
      <c r="AE1224" s="94" t="s">
        <v>40</v>
      </c>
      <c r="AF1224" s="94" t="s">
        <v>40</v>
      </c>
      <c r="AG1224" s="94" t="s">
        <v>40</v>
      </c>
      <c r="AH1224" s="94" t="s">
        <v>40</v>
      </c>
      <c r="AI1224" s="94" t="s">
        <v>40</v>
      </c>
      <c r="AJ1224" s="94" t="s">
        <v>40</v>
      </c>
      <c r="AK1224" s="94" t="s">
        <v>40</v>
      </c>
      <c r="AL1224" s="93"/>
      <c r="AM1224" s="93"/>
      <c r="AN1224" s="94" t="s">
        <v>40</v>
      </c>
      <c r="AO1224" s="94" t="s">
        <v>40</v>
      </c>
      <c r="AP1224" s="94" t="s">
        <v>40</v>
      </c>
      <c r="AQ1224" s="94" t="s">
        <v>40</v>
      </c>
      <c r="AR1224" s="93"/>
    </row>
    <row r="1225" spans="1:44">
      <c r="A1225" t="str">
        <f>VLOOKUP(Q1225,'Rotas x Madrugada'!A:C,2,0)</f>
        <v>A</v>
      </c>
      <c r="B1225" t="str">
        <f>VLOOKUP(Q1225,'Rotas x Madrugada'!A:C,3,0)</f>
        <v>Sim</v>
      </c>
      <c r="D1225" s="19">
        <f t="shared" si="38"/>
        <v>46162</v>
      </c>
      <c r="E1225" s="19">
        <f>IF(A1225="RETIRA",Z1225,VLOOKUP(Q1225,'Rotas x Madrugada'!A:D,4,0))</f>
        <v>46148</v>
      </c>
      <c r="F1225" s="19">
        <f>IF(A1225="RETIRA",Z1225,Z1225+2)</f>
        <v>46162</v>
      </c>
      <c r="G1225" s="19" t="str">
        <f>CONCATENATE(U1225,"-",V1225)</f>
        <v>INC06-TF</v>
      </c>
      <c r="H1225" s="19" t="str">
        <f t="shared" ca="1" si="39"/>
        <v>OK</v>
      </c>
      <c r="I1225" s="46">
        <f ca="1">Z1225-$B$1</f>
        <v>3</v>
      </c>
      <c r="J1225" s="46">
        <f>VLOOKUP(G1225,'D. Produção'!A:B,2,)</f>
        <v>2</v>
      </c>
      <c r="K1225" s="95">
        <v>335609</v>
      </c>
      <c r="L1225" s="96" t="s">
        <v>111</v>
      </c>
      <c r="M1225" s="95">
        <v>20</v>
      </c>
      <c r="N1225" s="95">
        <v>5453841</v>
      </c>
      <c r="O1225" s="96" t="s">
        <v>35</v>
      </c>
      <c r="P1225" s="96" t="s">
        <v>145</v>
      </c>
      <c r="Q1225" s="96" t="s">
        <v>146</v>
      </c>
      <c r="R1225" s="97">
        <v>2.1816</v>
      </c>
      <c r="S1225" s="97">
        <v>32.723300000000002</v>
      </c>
      <c r="T1225" s="95">
        <v>1</v>
      </c>
      <c r="U1225" s="96" t="s">
        <v>185</v>
      </c>
      <c r="V1225" s="96" t="s">
        <v>96</v>
      </c>
      <c r="W1225" s="98">
        <v>1128</v>
      </c>
      <c r="X1225" s="98">
        <v>1934</v>
      </c>
      <c r="Y1225" s="99">
        <v>46154.367028969908</v>
      </c>
      <c r="Z1225" s="100">
        <v>46160</v>
      </c>
      <c r="AA1225" s="101"/>
      <c r="AB1225" s="101"/>
      <c r="AC1225" s="101"/>
      <c r="AD1225" s="101"/>
      <c r="AE1225" s="102" t="s">
        <v>40</v>
      </c>
      <c r="AF1225" s="102" t="s">
        <v>40</v>
      </c>
      <c r="AG1225" s="102" t="s">
        <v>40</v>
      </c>
      <c r="AH1225" s="102" t="s">
        <v>40</v>
      </c>
      <c r="AI1225" s="102" t="s">
        <v>40</v>
      </c>
      <c r="AJ1225" s="102" t="s">
        <v>40</v>
      </c>
      <c r="AK1225" s="102" t="s">
        <v>40</v>
      </c>
      <c r="AL1225" s="101"/>
      <c r="AM1225" s="101"/>
      <c r="AN1225" s="102" t="s">
        <v>40</v>
      </c>
      <c r="AO1225" s="102" t="s">
        <v>40</v>
      </c>
      <c r="AP1225" s="102" t="s">
        <v>40</v>
      </c>
      <c r="AQ1225" s="102" t="s">
        <v>40</v>
      </c>
      <c r="AR1225" s="101"/>
    </row>
    <row r="1226" spans="1:44">
      <c r="A1226" t="str">
        <f>VLOOKUP(Q1226,'Rotas x Madrugada'!A:C,2,0)</f>
        <v>A</v>
      </c>
      <c r="B1226" t="str">
        <f>VLOOKUP(Q1226,'Rotas x Madrugada'!A:C,3,0)</f>
        <v>Sim</v>
      </c>
      <c r="D1226" s="19">
        <f t="shared" si="38"/>
        <v>46162</v>
      </c>
      <c r="E1226" s="19">
        <f>IF(A1226="RETIRA",Z1226,VLOOKUP(Q1226,'Rotas x Madrugada'!A:D,4,0))</f>
        <v>46148</v>
      </c>
      <c r="F1226" s="19">
        <f>IF(A1226="RETIRA",Z1226,Z1226+2)</f>
        <v>46162</v>
      </c>
      <c r="G1226" s="19" t="str">
        <f>CONCATENATE(U1226,"-",V1226)</f>
        <v>INC06-TF</v>
      </c>
      <c r="H1226" s="19" t="str">
        <f t="shared" ca="1" si="39"/>
        <v>OK</v>
      </c>
      <c r="I1226" s="46">
        <f ca="1">Z1226-$B$1</f>
        <v>3</v>
      </c>
      <c r="J1226" s="46">
        <f>VLOOKUP(G1226,'D. Produção'!A:B,2,)</f>
        <v>2</v>
      </c>
      <c r="K1226" s="87">
        <v>335609</v>
      </c>
      <c r="L1226" s="88" t="s">
        <v>112</v>
      </c>
      <c r="M1226" s="87">
        <v>21</v>
      </c>
      <c r="N1226" s="87">
        <v>5453842</v>
      </c>
      <c r="O1226" s="88" t="s">
        <v>35</v>
      </c>
      <c r="P1226" s="88" t="s">
        <v>145</v>
      </c>
      <c r="Q1226" s="88" t="s">
        <v>146</v>
      </c>
      <c r="R1226" s="89">
        <v>0.61739999999999995</v>
      </c>
      <c r="S1226" s="89">
        <v>9.2609999999999992</v>
      </c>
      <c r="T1226" s="87">
        <v>1</v>
      </c>
      <c r="U1226" s="88" t="s">
        <v>185</v>
      </c>
      <c r="V1226" s="88" t="s">
        <v>96</v>
      </c>
      <c r="W1226" s="90">
        <v>504</v>
      </c>
      <c r="X1226" s="90">
        <v>1225</v>
      </c>
      <c r="Y1226" s="91">
        <v>46154.367028969908</v>
      </c>
      <c r="Z1226" s="92">
        <v>46160</v>
      </c>
      <c r="AA1226" s="93"/>
      <c r="AB1226" s="93"/>
      <c r="AC1226" s="93"/>
      <c r="AD1226" s="93"/>
      <c r="AE1226" s="94" t="s">
        <v>40</v>
      </c>
      <c r="AF1226" s="94" t="s">
        <v>40</v>
      </c>
      <c r="AG1226" s="94" t="s">
        <v>40</v>
      </c>
      <c r="AH1226" s="94" t="s">
        <v>40</v>
      </c>
      <c r="AI1226" s="94" t="s">
        <v>40</v>
      </c>
      <c r="AJ1226" s="94" t="s">
        <v>40</v>
      </c>
      <c r="AK1226" s="94" t="s">
        <v>40</v>
      </c>
      <c r="AL1226" s="93"/>
      <c r="AM1226" s="93"/>
      <c r="AN1226" s="94" t="s">
        <v>40</v>
      </c>
      <c r="AO1226" s="94" t="s">
        <v>40</v>
      </c>
      <c r="AP1226" s="94" t="s">
        <v>40</v>
      </c>
      <c r="AQ1226" s="94" t="s">
        <v>40</v>
      </c>
      <c r="AR1226" s="93"/>
    </row>
    <row r="1227" spans="1:44">
      <c r="A1227" t="str">
        <f>VLOOKUP(Q1227,'Rotas x Madrugada'!A:C,2,0)</f>
        <v>A</v>
      </c>
      <c r="B1227" t="str">
        <f>VLOOKUP(Q1227,'Rotas x Madrugada'!A:C,3,0)</f>
        <v>Sim</v>
      </c>
      <c r="D1227" s="19">
        <f t="shared" si="38"/>
        <v>46162</v>
      </c>
      <c r="E1227" s="19">
        <f>IF(A1227="RETIRA",Z1227,VLOOKUP(Q1227,'Rotas x Madrugada'!A:D,4,0))</f>
        <v>46148</v>
      </c>
      <c r="F1227" s="19">
        <f>IF(A1227="RETIRA",Z1227,Z1227+2)</f>
        <v>46162</v>
      </c>
      <c r="G1227" s="19" t="str">
        <f>CONCATENATE(U1227,"-",V1227)</f>
        <v>INC06-TF</v>
      </c>
      <c r="H1227" s="19" t="str">
        <f t="shared" ca="1" si="39"/>
        <v>OK</v>
      </c>
      <c r="I1227" s="46">
        <f ca="1">Z1227-$B$1</f>
        <v>3</v>
      </c>
      <c r="J1227" s="46">
        <f>VLOOKUP(G1227,'D. Produção'!A:B,2,)</f>
        <v>2</v>
      </c>
      <c r="K1227" s="95">
        <v>335609</v>
      </c>
      <c r="L1227" s="96" t="s">
        <v>113</v>
      </c>
      <c r="M1227" s="95">
        <v>22</v>
      </c>
      <c r="N1227" s="95">
        <v>5453843</v>
      </c>
      <c r="O1227" s="96" t="s">
        <v>35</v>
      </c>
      <c r="P1227" s="96" t="s">
        <v>145</v>
      </c>
      <c r="Q1227" s="96" t="s">
        <v>146</v>
      </c>
      <c r="R1227" s="97">
        <v>0.61739999999999995</v>
      </c>
      <c r="S1227" s="97">
        <v>9.2609999999999992</v>
      </c>
      <c r="T1227" s="95">
        <v>1</v>
      </c>
      <c r="U1227" s="96" t="s">
        <v>185</v>
      </c>
      <c r="V1227" s="96" t="s">
        <v>96</v>
      </c>
      <c r="W1227" s="98">
        <v>504</v>
      </c>
      <c r="X1227" s="98">
        <v>1225</v>
      </c>
      <c r="Y1227" s="99">
        <v>46154.367028969908</v>
      </c>
      <c r="Z1227" s="100">
        <v>46160</v>
      </c>
      <c r="AA1227" s="101"/>
      <c r="AB1227" s="101"/>
      <c r="AC1227" s="101"/>
      <c r="AD1227" s="101"/>
      <c r="AE1227" s="102" t="s">
        <v>40</v>
      </c>
      <c r="AF1227" s="102" t="s">
        <v>40</v>
      </c>
      <c r="AG1227" s="102" t="s">
        <v>40</v>
      </c>
      <c r="AH1227" s="102" t="s">
        <v>40</v>
      </c>
      <c r="AI1227" s="102" t="s">
        <v>40</v>
      </c>
      <c r="AJ1227" s="102" t="s">
        <v>40</v>
      </c>
      <c r="AK1227" s="102" t="s">
        <v>40</v>
      </c>
      <c r="AL1227" s="101"/>
      <c r="AM1227" s="101"/>
      <c r="AN1227" s="102" t="s">
        <v>40</v>
      </c>
      <c r="AO1227" s="102" t="s">
        <v>40</v>
      </c>
      <c r="AP1227" s="102" t="s">
        <v>40</v>
      </c>
      <c r="AQ1227" s="102" t="s">
        <v>40</v>
      </c>
      <c r="AR1227" s="101"/>
    </row>
    <row r="1228" spans="1:44">
      <c r="A1228" t="str">
        <f>VLOOKUP(Q1228,'Rotas x Madrugada'!A:C,2,0)</f>
        <v>A</v>
      </c>
      <c r="B1228" t="str">
        <f>VLOOKUP(Q1228,'Rotas x Madrugada'!A:C,3,0)</f>
        <v>Sim</v>
      </c>
      <c r="D1228" s="19">
        <f t="shared" si="38"/>
        <v>46162</v>
      </c>
      <c r="E1228" s="19">
        <f>IF(A1228="RETIRA",Z1228,VLOOKUP(Q1228,'Rotas x Madrugada'!A:D,4,0))</f>
        <v>46148</v>
      </c>
      <c r="F1228" s="19">
        <f>IF(A1228="RETIRA",Z1228,Z1228+2)</f>
        <v>46162</v>
      </c>
      <c r="G1228" s="19" t="str">
        <f>CONCATENATE(U1228,"-",V1228)</f>
        <v>MBI03-CC</v>
      </c>
      <c r="H1228" s="19" t="str">
        <f t="shared" ca="1" si="39"/>
        <v>OK</v>
      </c>
      <c r="I1228" s="46">
        <f ca="1">Z1228-$B$1</f>
        <v>3</v>
      </c>
      <c r="J1228" s="46">
        <f>VLOOKUP(G1228,'D. Produção'!A:B,2,)</f>
        <v>1</v>
      </c>
      <c r="K1228" s="87">
        <v>335609</v>
      </c>
      <c r="L1228" s="88" t="s">
        <v>114</v>
      </c>
      <c r="M1228" s="87">
        <v>23</v>
      </c>
      <c r="N1228" s="87">
        <v>5453844</v>
      </c>
      <c r="O1228" s="88" t="s">
        <v>35</v>
      </c>
      <c r="P1228" s="88" t="s">
        <v>145</v>
      </c>
      <c r="Q1228" s="88" t="s">
        <v>146</v>
      </c>
      <c r="R1228" s="89">
        <v>0.24890000000000001</v>
      </c>
      <c r="S1228" s="89">
        <v>1.8671</v>
      </c>
      <c r="T1228" s="87">
        <v>1</v>
      </c>
      <c r="U1228" s="88" t="s">
        <v>249</v>
      </c>
      <c r="V1228" s="88" t="s">
        <v>236</v>
      </c>
      <c r="W1228" s="90">
        <v>671</v>
      </c>
      <c r="X1228" s="90">
        <v>371</v>
      </c>
      <c r="Y1228" s="91">
        <v>46154.367028969908</v>
      </c>
      <c r="Z1228" s="92">
        <v>46160</v>
      </c>
      <c r="AA1228" s="93"/>
      <c r="AB1228" s="93"/>
      <c r="AC1228" s="94" t="s">
        <v>40</v>
      </c>
      <c r="AD1228" s="94" t="s">
        <v>40</v>
      </c>
      <c r="AE1228" s="94" t="s">
        <v>40</v>
      </c>
      <c r="AF1228" s="94" t="s">
        <v>40</v>
      </c>
      <c r="AG1228" s="94" t="s">
        <v>40</v>
      </c>
      <c r="AH1228" s="94" t="s">
        <v>40</v>
      </c>
      <c r="AI1228" s="94" t="s">
        <v>40</v>
      </c>
      <c r="AJ1228" s="94" t="s">
        <v>40</v>
      </c>
      <c r="AK1228" s="94" t="s">
        <v>40</v>
      </c>
      <c r="AL1228" s="94" t="s">
        <v>40</v>
      </c>
      <c r="AM1228" s="94" t="s">
        <v>40</v>
      </c>
      <c r="AN1228" s="94" t="s">
        <v>40</v>
      </c>
      <c r="AO1228" s="94" t="s">
        <v>40</v>
      </c>
      <c r="AP1228" s="94" t="s">
        <v>40</v>
      </c>
      <c r="AQ1228" s="94" t="s">
        <v>40</v>
      </c>
      <c r="AR1228" s="93"/>
    </row>
    <row r="1229" spans="1:44">
      <c r="A1229" t="str">
        <f>VLOOKUP(Q1229,'Rotas x Madrugada'!A:C,2,0)</f>
        <v>A</v>
      </c>
      <c r="B1229" t="str">
        <f>VLOOKUP(Q1229,'Rotas x Madrugada'!A:C,3,0)</f>
        <v>Sim</v>
      </c>
      <c r="D1229" s="19">
        <f t="shared" si="38"/>
        <v>46162</v>
      </c>
      <c r="E1229" s="19">
        <f>IF(A1229="RETIRA",Z1229,VLOOKUP(Q1229,'Rotas x Madrugada'!A:D,4,0))</f>
        <v>46148</v>
      </c>
      <c r="F1229" s="19">
        <f>IF(A1229="RETIRA",Z1229,Z1229+2)</f>
        <v>46162</v>
      </c>
      <c r="G1229" s="19" t="str">
        <f>CONCATENATE(U1229,"-",V1229)</f>
        <v>MBI03-CC</v>
      </c>
      <c r="H1229" s="19" t="str">
        <f t="shared" ca="1" si="39"/>
        <v>OK</v>
      </c>
      <c r="I1229" s="46">
        <f ca="1">Z1229-$B$1</f>
        <v>3</v>
      </c>
      <c r="J1229" s="46">
        <f>VLOOKUP(G1229,'D. Produção'!A:B,2,)</f>
        <v>1</v>
      </c>
      <c r="K1229" s="95">
        <v>335609</v>
      </c>
      <c r="L1229" s="96" t="s">
        <v>115</v>
      </c>
      <c r="M1229" s="95">
        <v>24</v>
      </c>
      <c r="N1229" s="95">
        <v>5453845</v>
      </c>
      <c r="O1229" s="96" t="s">
        <v>35</v>
      </c>
      <c r="P1229" s="96" t="s">
        <v>145</v>
      </c>
      <c r="Q1229" s="96" t="s">
        <v>146</v>
      </c>
      <c r="R1229" s="97">
        <v>0.2999</v>
      </c>
      <c r="S1229" s="97">
        <v>2.2490999999999999</v>
      </c>
      <c r="T1229" s="95">
        <v>1</v>
      </c>
      <c r="U1229" s="96" t="s">
        <v>249</v>
      </c>
      <c r="V1229" s="96" t="s">
        <v>236</v>
      </c>
      <c r="W1229" s="98">
        <v>634</v>
      </c>
      <c r="X1229" s="98">
        <v>473</v>
      </c>
      <c r="Y1229" s="99">
        <v>46154.367028969908</v>
      </c>
      <c r="Z1229" s="100">
        <v>46160</v>
      </c>
      <c r="AA1229" s="101"/>
      <c r="AB1229" s="101"/>
      <c r="AC1229" s="102" t="s">
        <v>40</v>
      </c>
      <c r="AD1229" s="102" t="s">
        <v>40</v>
      </c>
      <c r="AE1229" s="102" t="s">
        <v>40</v>
      </c>
      <c r="AF1229" s="102" t="s">
        <v>40</v>
      </c>
      <c r="AG1229" s="102" t="s">
        <v>40</v>
      </c>
      <c r="AH1229" s="102" t="s">
        <v>40</v>
      </c>
      <c r="AI1229" s="102" t="s">
        <v>40</v>
      </c>
      <c r="AJ1229" s="102" t="s">
        <v>40</v>
      </c>
      <c r="AK1229" s="102" t="s">
        <v>40</v>
      </c>
      <c r="AL1229" s="102" t="s">
        <v>40</v>
      </c>
      <c r="AM1229" s="102" t="s">
        <v>40</v>
      </c>
      <c r="AN1229" s="102" t="s">
        <v>40</v>
      </c>
      <c r="AO1229" s="102" t="s">
        <v>40</v>
      </c>
      <c r="AP1229" s="102" t="s">
        <v>40</v>
      </c>
      <c r="AQ1229" s="102" t="s">
        <v>40</v>
      </c>
      <c r="AR1229" s="101"/>
    </row>
    <row r="1230" spans="1:44">
      <c r="A1230" t="str">
        <f>VLOOKUP(Q1230,'Rotas x Madrugada'!A:C,2,0)</f>
        <v>A</v>
      </c>
      <c r="B1230" t="str">
        <f>VLOOKUP(Q1230,'Rotas x Madrugada'!A:C,3,0)</f>
        <v>Sim</v>
      </c>
      <c r="D1230" s="19">
        <f t="shared" si="38"/>
        <v>46162</v>
      </c>
      <c r="E1230" s="19">
        <f>IF(A1230="RETIRA",Z1230,VLOOKUP(Q1230,'Rotas x Madrugada'!A:D,4,0))</f>
        <v>46148</v>
      </c>
      <c r="F1230" s="19">
        <f>IF(A1230="RETIRA",Z1230,Z1230+2)</f>
        <v>46162</v>
      </c>
      <c r="G1230" s="19" t="str">
        <f>CONCATENATE(U1230,"-",V1230)</f>
        <v>MBI03-CC</v>
      </c>
      <c r="H1230" s="19" t="str">
        <f t="shared" ca="1" si="39"/>
        <v>OK</v>
      </c>
      <c r="I1230" s="46">
        <f ca="1">Z1230-$B$1</f>
        <v>3</v>
      </c>
      <c r="J1230" s="46">
        <f>VLOOKUP(G1230,'D. Produção'!A:B,2,)</f>
        <v>1</v>
      </c>
      <c r="K1230" s="87">
        <v>335609</v>
      </c>
      <c r="L1230" s="88" t="s">
        <v>183</v>
      </c>
      <c r="M1230" s="87">
        <v>25</v>
      </c>
      <c r="N1230" s="87">
        <v>5453846</v>
      </c>
      <c r="O1230" s="88" t="s">
        <v>35</v>
      </c>
      <c r="P1230" s="88" t="s">
        <v>145</v>
      </c>
      <c r="Q1230" s="88" t="s">
        <v>146</v>
      </c>
      <c r="R1230" s="89">
        <v>0.2999</v>
      </c>
      <c r="S1230" s="89">
        <v>2.2490999999999999</v>
      </c>
      <c r="T1230" s="87">
        <v>1</v>
      </c>
      <c r="U1230" s="88" t="s">
        <v>249</v>
      </c>
      <c r="V1230" s="88" t="s">
        <v>236</v>
      </c>
      <c r="W1230" s="90">
        <v>634</v>
      </c>
      <c r="X1230" s="90">
        <v>473</v>
      </c>
      <c r="Y1230" s="91">
        <v>46154.367028969908</v>
      </c>
      <c r="Z1230" s="92">
        <v>46160</v>
      </c>
      <c r="AA1230" s="93"/>
      <c r="AB1230" s="93"/>
      <c r="AC1230" s="94" t="s">
        <v>40</v>
      </c>
      <c r="AD1230" s="94" t="s">
        <v>40</v>
      </c>
      <c r="AE1230" s="94" t="s">
        <v>40</v>
      </c>
      <c r="AF1230" s="94" t="s">
        <v>40</v>
      </c>
      <c r="AG1230" s="94" t="s">
        <v>40</v>
      </c>
      <c r="AH1230" s="94" t="s">
        <v>40</v>
      </c>
      <c r="AI1230" s="94" t="s">
        <v>40</v>
      </c>
      <c r="AJ1230" s="94" t="s">
        <v>40</v>
      </c>
      <c r="AK1230" s="94" t="s">
        <v>40</v>
      </c>
      <c r="AL1230" s="94" t="s">
        <v>40</v>
      </c>
      <c r="AM1230" s="94" t="s">
        <v>40</v>
      </c>
      <c r="AN1230" s="94" t="s">
        <v>40</v>
      </c>
      <c r="AO1230" s="94" t="s">
        <v>40</v>
      </c>
      <c r="AP1230" s="94" t="s">
        <v>40</v>
      </c>
      <c r="AQ1230" s="94" t="s">
        <v>40</v>
      </c>
      <c r="AR1230" s="93"/>
    </row>
    <row r="1231" spans="1:44">
      <c r="A1231" t="str">
        <f>VLOOKUP(Q1231,'Rotas x Madrugada'!A:C,2,0)</f>
        <v>A</v>
      </c>
      <c r="B1231" t="str">
        <f>VLOOKUP(Q1231,'Rotas x Madrugada'!A:C,3,0)</f>
        <v>Sim</v>
      </c>
      <c r="D1231" s="19">
        <f t="shared" si="38"/>
        <v>46162</v>
      </c>
      <c r="E1231" s="19">
        <f>IF(A1231="RETIRA",Z1231,VLOOKUP(Q1231,'Rotas x Madrugada'!A:D,4,0))</f>
        <v>46148</v>
      </c>
      <c r="F1231" s="19">
        <f>IF(A1231="RETIRA",Z1231,Z1231+2)</f>
        <v>46162</v>
      </c>
      <c r="G1231" s="19" t="str">
        <f>CONCATENATE(U1231,"-",V1231)</f>
        <v>MBI03-CC</v>
      </c>
      <c r="H1231" s="19" t="str">
        <f t="shared" ca="1" si="39"/>
        <v>OK</v>
      </c>
      <c r="I1231" s="46">
        <f ca="1">Z1231-$B$1</f>
        <v>3</v>
      </c>
      <c r="J1231" s="46">
        <f>VLOOKUP(G1231,'D. Produção'!A:B,2,)</f>
        <v>1</v>
      </c>
      <c r="K1231" s="95">
        <v>335609</v>
      </c>
      <c r="L1231" s="96" t="s">
        <v>184</v>
      </c>
      <c r="M1231" s="95">
        <v>26</v>
      </c>
      <c r="N1231" s="95">
        <v>5453847</v>
      </c>
      <c r="O1231" s="96" t="s">
        <v>35</v>
      </c>
      <c r="P1231" s="96" t="s">
        <v>145</v>
      </c>
      <c r="Q1231" s="96" t="s">
        <v>146</v>
      </c>
      <c r="R1231" s="97">
        <v>0.34670000000000001</v>
      </c>
      <c r="S1231" s="97">
        <v>2.6002999999999998</v>
      </c>
      <c r="T1231" s="95">
        <v>1</v>
      </c>
      <c r="U1231" s="96" t="s">
        <v>249</v>
      </c>
      <c r="V1231" s="96" t="s">
        <v>236</v>
      </c>
      <c r="W1231" s="98">
        <v>733</v>
      </c>
      <c r="X1231" s="98">
        <v>473</v>
      </c>
      <c r="Y1231" s="99">
        <v>46154.367028969908</v>
      </c>
      <c r="Z1231" s="100">
        <v>46160</v>
      </c>
      <c r="AA1231" s="101"/>
      <c r="AB1231" s="101"/>
      <c r="AC1231" s="102" t="s">
        <v>40</v>
      </c>
      <c r="AD1231" s="102" t="s">
        <v>40</v>
      </c>
      <c r="AE1231" s="102" t="s">
        <v>40</v>
      </c>
      <c r="AF1231" s="102" t="s">
        <v>40</v>
      </c>
      <c r="AG1231" s="102" t="s">
        <v>40</v>
      </c>
      <c r="AH1231" s="102" t="s">
        <v>40</v>
      </c>
      <c r="AI1231" s="102" t="s">
        <v>40</v>
      </c>
      <c r="AJ1231" s="102" t="s">
        <v>40</v>
      </c>
      <c r="AK1231" s="102" t="s">
        <v>40</v>
      </c>
      <c r="AL1231" s="102" t="s">
        <v>40</v>
      </c>
      <c r="AM1231" s="102" t="s">
        <v>40</v>
      </c>
      <c r="AN1231" s="102" t="s">
        <v>40</v>
      </c>
      <c r="AO1231" s="102" t="s">
        <v>40</v>
      </c>
      <c r="AP1231" s="102" t="s">
        <v>40</v>
      </c>
      <c r="AQ1231" s="102" t="s">
        <v>40</v>
      </c>
      <c r="AR1231" s="101"/>
    </row>
    <row r="1232" spans="1:44">
      <c r="A1232" t="str">
        <f>VLOOKUP(Q1232,'Rotas x Madrugada'!A:C,2,0)</f>
        <v>A</v>
      </c>
      <c r="B1232" t="str">
        <f>VLOOKUP(Q1232,'Rotas x Madrugada'!A:C,3,0)</f>
        <v>Sim</v>
      </c>
      <c r="D1232" s="19">
        <f t="shared" si="38"/>
        <v>46162</v>
      </c>
      <c r="E1232" s="19">
        <f>IF(A1232="RETIRA",Z1232,VLOOKUP(Q1232,'Rotas x Madrugada'!A:D,4,0))</f>
        <v>46148</v>
      </c>
      <c r="F1232" s="19">
        <f>IF(A1232="RETIRA",Z1232,Z1232+2)</f>
        <v>46162</v>
      </c>
      <c r="G1232" s="19" t="str">
        <f>CONCATENATE(U1232,"-",V1232)</f>
        <v>MBI03-CC</v>
      </c>
      <c r="H1232" s="19" t="str">
        <f t="shared" ca="1" si="39"/>
        <v>OK</v>
      </c>
      <c r="I1232" s="46">
        <f ca="1">Z1232-$B$1</f>
        <v>3</v>
      </c>
      <c r="J1232" s="46">
        <f>VLOOKUP(G1232,'D. Produção'!A:B,2,)</f>
        <v>1</v>
      </c>
      <c r="K1232" s="87">
        <v>335609</v>
      </c>
      <c r="L1232" s="88" t="s">
        <v>162</v>
      </c>
      <c r="M1232" s="87">
        <v>27</v>
      </c>
      <c r="N1232" s="87">
        <v>5453848</v>
      </c>
      <c r="O1232" s="88" t="s">
        <v>35</v>
      </c>
      <c r="P1232" s="88" t="s">
        <v>145</v>
      </c>
      <c r="Q1232" s="88" t="s">
        <v>146</v>
      </c>
      <c r="R1232" s="89">
        <v>0.34670000000000001</v>
      </c>
      <c r="S1232" s="89">
        <v>2.6002999999999998</v>
      </c>
      <c r="T1232" s="87">
        <v>1</v>
      </c>
      <c r="U1232" s="88" t="s">
        <v>249</v>
      </c>
      <c r="V1232" s="88" t="s">
        <v>236</v>
      </c>
      <c r="W1232" s="90">
        <v>733</v>
      </c>
      <c r="X1232" s="90">
        <v>473</v>
      </c>
      <c r="Y1232" s="91">
        <v>46154.367028969908</v>
      </c>
      <c r="Z1232" s="92">
        <v>46160</v>
      </c>
      <c r="AA1232" s="93"/>
      <c r="AB1232" s="93"/>
      <c r="AC1232" s="94" t="s">
        <v>40</v>
      </c>
      <c r="AD1232" s="94" t="s">
        <v>40</v>
      </c>
      <c r="AE1232" s="94" t="s">
        <v>40</v>
      </c>
      <c r="AF1232" s="94" t="s">
        <v>40</v>
      </c>
      <c r="AG1232" s="94" t="s">
        <v>40</v>
      </c>
      <c r="AH1232" s="94" t="s">
        <v>40</v>
      </c>
      <c r="AI1232" s="94" t="s">
        <v>40</v>
      </c>
      <c r="AJ1232" s="94" t="s">
        <v>40</v>
      </c>
      <c r="AK1232" s="94" t="s">
        <v>40</v>
      </c>
      <c r="AL1232" s="94" t="s">
        <v>40</v>
      </c>
      <c r="AM1232" s="94" t="s">
        <v>40</v>
      </c>
      <c r="AN1232" s="94" t="s">
        <v>40</v>
      </c>
      <c r="AO1232" s="94" t="s">
        <v>40</v>
      </c>
      <c r="AP1232" s="94" t="s">
        <v>40</v>
      </c>
      <c r="AQ1232" s="94" t="s">
        <v>40</v>
      </c>
      <c r="AR1232" s="93"/>
    </row>
    <row r="1233" spans="1:44">
      <c r="A1233" t="str">
        <f>VLOOKUP(Q1233,'Rotas x Madrugada'!A:C,2,0)</f>
        <v>A</v>
      </c>
      <c r="B1233" t="str">
        <f>VLOOKUP(Q1233,'Rotas x Madrugada'!A:C,3,0)</f>
        <v>Sim</v>
      </c>
      <c r="D1233" s="19">
        <f t="shared" si="38"/>
        <v>46162</v>
      </c>
      <c r="E1233" s="19">
        <f>IF(A1233="RETIRA",Z1233,VLOOKUP(Q1233,'Rotas x Madrugada'!A:D,4,0))</f>
        <v>46148</v>
      </c>
      <c r="F1233" s="19">
        <f>IF(A1233="RETIRA",Z1233,Z1233+2)</f>
        <v>46162</v>
      </c>
      <c r="G1233" s="19" t="str">
        <f>CONCATENATE(U1233,"-",V1233)</f>
        <v>MBI03-CC</v>
      </c>
      <c r="H1233" s="19" t="str">
        <f t="shared" ca="1" si="39"/>
        <v>OK</v>
      </c>
      <c r="I1233" s="46">
        <f ca="1">Z1233-$B$1</f>
        <v>3</v>
      </c>
      <c r="J1233" s="46">
        <f>VLOOKUP(G1233,'D. Produção'!A:B,2,)</f>
        <v>1</v>
      </c>
      <c r="K1233" s="95">
        <v>335609</v>
      </c>
      <c r="L1233" s="96" t="s">
        <v>164</v>
      </c>
      <c r="M1233" s="95">
        <v>28</v>
      </c>
      <c r="N1233" s="95">
        <v>5453849</v>
      </c>
      <c r="O1233" s="96" t="s">
        <v>35</v>
      </c>
      <c r="P1233" s="96" t="s">
        <v>145</v>
      </c>
      <c r="Q1233" s="96" t="s">
        <v>146</v>
      </c>
      <c r="R1233" s="97">
        <v>0.1855</v>
      </c>
      <c r="S1233" s="97">
        <v>1.3912</v>
      </c>
      <c r="T1233" s="95">
        <v>1</v>
      </c>
      <c r="U1233" s="96" t="s">
        <v>249</v>
      </c>
      <c r="V1233" s="96" t="s">
        <v>236</v>
      </c>
      <c r="W1233" s="98">
        <v>393</v>
      </c>
      <c r="X1233" s="98">
        <v>472</v>
      </c>
      <c r="Y1233" s="99">
        <v>46154.367028969908</v>
      </c>
      <c r="Z1233" s="100">
        <v>46160</v>
      </c>
      <c r="AA1233" s="101"/>
      <c r="AB1233" s="101"/>
      <c r="AC1233" s="102" t="s">
        <v>40</v>
      </c>
      <c r="AD1233" s="102" t="s">
        <v>40</v>
      </c>
      <c r="AE1233" s="102" t="s">
        <v>40</v>
      </c>
      <c r="AF1233" s="102" t="s">
        <v>40</v>
      </c>
      <c r="AG1233" s="102" t="s">
        <v>40</v>
      </c>
      <c r="AH1233" s="102" t="s">
        <v>40</v>
      </c>
      <c r="AI1233" s="102" t="s">
        <v>40</v>
      </c>
      <c r="AJ1233" s="102" t="s">
        <v>40</v>
      </c>
      <c r="AK1233" s="102" t="s">
        <v>40</v>
      </c>
      <c r="AL1233" s="102" t="s">
        <v>40</v>
      </c>
      <c r="AM1233" s="102" t="s">
        <v>40</v>
      </c>
      <c r="AN1233" s="102" t="s">
        <v>40</v>
      </c>
      <c r="AO1233" s="102" t="s">
        <v>40</v>
      </c>
      <c r="AP1233" s="102" t="s">
        <v>40</v>
      </c>
      <c r="AQ1233" s="102" t="s">
        <v>40</v>
      </c>
      <c r="AR1233" s="101"/>
    </row>
    <row r="1234" spans="1:44">
      <c r="A1234" t="str">
        <f>VLOOKUP(Q1234,'Rotas x Madrugada'!A:C,2,0)</f>
        <v>A</v>
      </c>
      <c r="B1234" t="str">
        <f>VLOOKUP(Q1234,'Rotas x Madrugada'!A:C,3,0)</f>
        <v>Sim</v>
      </c>
      <c r="D1234" s="19">
        <f t="shared" si="38"/>
        <v>46162</v>
      </c>
      <c r="E1234" s="19">
        <f>IF(A1234="RETIRA",Z1234,VLOOKUP(Q1234,'Rotas x Madrugada'!A:D,4,0))</f>
        <v>46148</v>
      </c>
      <c r="F1234" s="19">
        <f>IF(A1234="RETIRA",Z1234,Z1234+2)</f>
        <v>46162</v>
      </c>
      <c r="G1234" s="19" t="str">
        <f>CONCATENATE(U1234,"-",V1234)</f>
        <v>MBI03-CC</v>
      </c>
      <c r="H1234" s="19" t="str">
        <f t="shared" ca="1" si="39"/>
        <v>OK</v>
      </c>
      <c r="I1234" s="46">
        <f ca="1">Z1234-$B$1</f>
        <v>3</v>
      </c>
      <c r="J1234" s="46">
        <f>VLOOKUP(G1234,'D. Produção'!A:B,2,)</f>
        <v>1</v>
      </c>
      <c r="K1234" s="87">
        <v>335609</v>
      </c>
      <c r="L1234" s="88" t="s">
        <v>199</v>
      </c>
      <c r="M1234" s="87">
        <v>29</v>
      </c>
      <c r="N1234" s="87">
        <v>5453850</v>
      </c>
      <c r="O1234" s="88" t="s">
        <v>35</v>
      </c>
      <c r="P1234" s="88" t="s">
        <v>145</v>
      </c>
      <c r="Q1234" s="88" t="s">
        <v>146</v>
      </c>
      <c r="R1234" s="89">
        <v>0.1855</v>
      </c>
      <c r="S1234" s="89">
        <v>1.3912</v>
      </c>
      <c r="T1234" s="87">
        <v>1</v>
      </c>
      <c r="U1234" s="88" t="s">
        <v>249</v>
      </c>
      <c r="V1234" s="88" t="s">
        <v>236</v>
      </c>
      <c r="W1234" s="90">
        <v>393</v>
      </c>
      <c r="X1234" s="90">
        <v>472</v>
      </c>
      <c r="Y1234" s="91">
        <v>46154.367028969908</v>
      </c>
      <c r="Z1234" s="92">
        <v>46160</v>
      </c>
      <c r="AA1234" s="93"/>
      <c r="AB1234" s="93"/>
      <c r="AC1234" s="94" t="s">
        <v>40</v>
      </c>
      <c r="AD1234" s="94" t="s">
        <v>40</v>
      </c>
      <c r="AE1234" s="94" t="s">
        <v>40</v>
      </c>
      <c r="AF1234" s="94" t="s">
        <v>40</v>
      </c>
      <c r="AG1234" s="94" t="s">
        <v>40</v>
      </c>
      <c r="AH1234" s="94" t="s">
        <v>40</v>
      </c>
      <c r="AI1234" s="94" t="s">
        <v>40</v>
      </c>
      <c r="AJ1234" s="94" t="s">
        <v>40</v>
      </c>
      <c r="AK1234" s="94" t="s">
        <v>40</v>
      </c>
      <c r="AL1234" s="94" t="s">
        <v>40</v>
      </c>
      <c r="AM1234" s="94" t="s">
        <v>40</v>
      </c>
      <c r="AN1234" s="94" t="s">
        <v>40</v>
      </c>
      <c r="AO1234" s="94" t="s">
        <v>40</v>
      </c>
      <c r="AP1234" s="94" t="s">
        <v>40</v>
      </c>
      <c r="AQ1234" s="94" t="s">
        <v>40</v>
      </c>
      <c r="AR1234" s="93"/>
    </row>
    <row r="1235" spans="1:44">
      <c r="A1235" t="str">
        <f>VLOOKUP(Q1235,'Rotas x Madrugada'!A:C,2,0)</f>
        <v>A</v>
      </c>
      <c r="B1235" t="str">
        <f>VLOOKUP(Q1235,'Rotas x Madrugada'!A:C,3,0)</f>
        <v>Sim</v>
      </c>
      <c r="D1235" s="19">
        <f t="shared" si="38"/>
        <v>46162</v>
      </c>
      <c r="E1235" s="19">
        <f>IF(A1235="RETIRA",Z1235,VLOOKUP(Q1235,'Rotas x Madrugada'!A:D,4,0))</f>
        <v>46148</v>
      </c>
      <c r="F1235" s="19">
        <f>IF(A1235="RETIRA",Z1235,Z1235+2)</f>
        <v>46162</v>
      </c>
      <c r="G1235" s="19" t="str">
        <f>CONCATENATE(U1235,"-",V1235)</f>
        <v>MBI03-CC</v>
      </c>
      <c r="H1235" s="19" t="str">
        <f t="shared" ca="1" si="39"/>
        <v>OK</v>
      </c>
      <c r="I1235" s="46">
        <f ca="1">Z1235-$B$1</f>
        <v>3</v>
      </c>
      <c r="J1235" s="46">
        <f>VLOOKUP(G1235,'D. Produção'!A:B,2,)</f>
        <v>1</v>
      </c>
      <c r="K1235" s="95">
        <v>335609</v>
      </c>
      <c r="L1235" s="96" t="s">
        <v>147</v>
      </c>
      <c r="M1235" s="95">
        <v>30</v>
      </c>
      <c r="N1235" s="95">
        <v>5453851</v>
      </c>
      <c r="O1235" s="96" t="s">
        <v>35</v>
      </c>
      <c r="P1235" s="96" t="s">
        <v>145</v>
      </c>
      <c r="Q1235" s="96" t="s">
        <v>146</v>
      </c>
      <c r="R1235" s="97">
        <v>0.3029</v>
      </c>
      <c r="S1235" s="97">
        <v>2.2713999999999999</v>
      </c>
      <c r="T1235" s="95">
        <v>1</v>
      </c>
      <c r="U1235" s="96" t="s">
        <v>249</v>
      </c>
      <c r="V1235" s="96" t="s">
        <v>236</v>
      </c>
      <c r="W1235" s="98">
        <v>643</v>
      </c>
      <c r="X1235" s="98">
        <v>471</v>
      </c>
      <c r="Y1235" s="99">
        <v>46154.367028969908</v>
      </c>
      <c r="Z1235" s="100">
        <v>46160</v>
      </c>
      <c r="AA1235" s="101"/>
      <c r="AB1235" s="101"/>
      <c r="AC1235" s="102" t="s">
        <v>40</v>
      </c>
      <c r="AD1235" s="102" t="s">
        <v>40</v>
      </c>
      <c r="AE1235" s="102" t="s">
        <v>40</v>
      </c>
      <c r="AF1235" s="102" t="s">
        <v>40</v>
      </c>
      <c r="AG1235" s="102" t="s">
        <v>40</v>
      </c>
      <c r="AH1235" s="102" t="s">
        <v>40</v>
      </c>
      <c r="AI1235" s="102" t="s">
        <v>40</v>
      </c>
      <c r="AJ1235" s="102" t="s">
        <v>40</v>
      </c>
      <c r="AK1235" s="102" t="s">
        <v>40</v>
      </c>
      <c r="AL1235" s="102" t="s">
        <v>40</v>
      </c>
      <c r="AM1235" s="102" t="s">
        <v>40</v>
      </c>
      <c r="AN1235" s="102" t="s">
        <v>40</v>
      </c>
      <c r="AO1235" s="102" t="s">
        <v>40</v>
      </c>
      <c r="AP1235" s="102" t="s">
        <v>40</v>
      </c>
      <c r="AQ1235" s="102" t="s">
        <v>40</v>
      </c>
      <c r="AR1235" s="101"/>
    </row>
    <row r="1236" spans="1:44">
      <c r="A1236" t="str">
        <f>VLOOKUP(Q1236,'Rotas x Madrugada'!A:C,2,0)</f>
        <v>A</v>
      </c>
      <c r="B1236" t="str">
        <f>VLOOKUP(Q1236,'Rotas x Madrugada'!A:C,3,0)</f>
        <v>Sim</v>
      </c>
      <c r="D1236" s="19">
        <f t="shared" si="38"/>
        <v>46162</v>
      </c>
      <c r="E1236" s="19">
        <f>IF(A1236="RETIRA",Z1236,VLOOKUP(Q1236,'Rotas x Madrugada'!A:D,4,0))</f>
        <v>46148</v>
      </c>
      <c r="F1236" s="19">
        <f>IF(A1236="RETIRA",Z1236,Z1236+2)</f>
        <v>46162</v>
      </c>
      <c r="G1236" s="19" t="str">
        <f>CONCATENATE(U1236,"-",V1236)</f>
        <v>MBI03-CC</v>
      </c>
      <c r="H1236" s="19" t="str">
        <f t="shared" ca="1" si="39"/>
        <v>OK</v>
      </c>
      <c r="I1236" s="46">
        <f ca="1">Z1236-$B$1</f>
        <v>3</v>
      </c>
      <c r="J1236" s="46">
        <f>VLOOKUP(G1236,'D. Produção'!A:B,2,)</f>
        <v>1</v>
      </c>
      <c r="K1236" s="87">
        <v>335609</v>
      </c>
      <c r="L1236" s="88" t="s">
        <v>148</v>
      </c>
      <c r="M1236" s="87">
        <v>31</v>
      </c>
      <c r="N1236" s="87">
        <v>5453852</v>
      </c>
      <c r="O1236" s="88" t="s">
        <v>35</v>
      </c>
      <c r="P1236" s="88" t="s">
        <v>145</v>
      </c>
      <c r="Q1236" s="88" t="s">
        <v>146</v>
      </c>
      <c r="R1236" s="89">
        <v>0.3029</v>
      </c>
      <c r="S1236" s="89">
        <v>2.2713999999999999</v>
      </c>
      <c r="T1236" s="87">
        <v>1</v>
      </c>
      <c r="U1236" s="88" t="s">
        <v>249</v>
      </c>
      <c r="V1236" s="88" t="s">
        <v>236</v>
      </c>
      <c r="W1236" s="90">
        <v>643</v>
      </c>
      <c r="X1236" s="90">
        <v>471</v>
      </c>
      <c r="Y1236" s="91">
        <v>46154.367028969908</v>
      </c>
      <c r="Z1236" s="92">
        <v>46160</v>
      </c>
      <c r="AA1236" s="93"/>
      <c r="AB1236" s="93"/>
      <c r="AC1236" s="94" t="s">
        <v>40</v>
      </c>
      <c r="AD1236" s="94" t="s">
        <v>40</v>
      </c>
      <c r="AE1236" s="94" t="s">
        <v>40</v>
      </c>
      <c r="AF1236" s="94" t="s">
        <v>40</v>
      </c>
      <c r="AG1236" s="94" t="s">
        <v>40</v>
      </c>
      <c r="AH1236" s="94" t="s">
        <v>40</v>
      </c>
      <c r="AI1236" s="94" t="s">
        <v>40</v>
      </c>
      <c r="AJ1236" s="94" t="s">
        <v>40</v>
      </c>
      <c r="AK1236" s="94" t="s">
        <v>40</v>
      </c>
      <c r="AL1236" s="94" t="s">
        <v>40</v>
      </c>
      <c r="AM1236" s="94" t="s">
        <v>40</v>
      </c>
      <c r="AN1236" s="94" t="s">
        <v>40</v>
      </c>
      <c r="AO1236" s="94" t="s">
        <v>40</v>
      </c>
      <c r="AP1236" s="94" t="s">
        <v>40</v>
      </c>
      <c r="AQ1236" s="94" t="s">
        <v>40</v>
      </c>
      <c r="AR1236" s="93"/>
    </row>
    <row r="1237" spans="1:44">
      <c r="A1237" t="str">
        <f>VLOOKUP(Q1237,'Rotas x Madrugada'!A:C,2,0)</f>
        <v>A</v>
      </c>
      <c r="B1237" t="str">
        <f>VLOOKUP(Q1237,'Rotas x Madrugada'!A:C,3,0)</f>
        <v>Sim</v>
      </c>
      <c r="D1237" s="19">
        <f t="shared" si="38"/>
        <v>46162</v>
      </c>
      <c r="E1237" s="19">
        <f>IF(A1237="RETIRA",Z1237,VLOOKUP(Q1237,'Rotas x Madrugada'!A:D,4,0))</f>
        <v>46148</v>
      </c>
      <c r="F1237" s="19">
        <f>IF(A1237="RETIRA",Z1237,Z1237+2)</f>
        <v>46162</v>
      </c>
      <c r="G1237" s="19" t="str">
        <f>CONCATENATE(U1237,"-",V1237)</f>
        <v>MBI03-CC</v>
      </c>
      <c r="H1237" s="19" t="str">
        <f t="shared" ca="1" si="39"/>
        <v>OK</v>
      </c>
      <c r="I1237" s="46">
        <f ca="1">Z1237-$B$1</f>
        <v>3</v>
      </c>
      <c r="J1237" s="46">
        <f>VLOOKUP(G1237,'D. Produção'!A:B,2,)</f>
        <v>1</v>
      </c>
      <c r="K1237" s="95">
        <v>335609</v>
      </c>
      <c r="L1237" s="96" t="s">
        <v>116</v>
      </c>
      <c r="M1237" s="95">
        <v>32</v>
      </c>
      <c r="N1237" s="95">
        <v>5453853</v>
      </c>
      <c r="O1237" s="96" t="s">
        <v>35</v>
      </c>
      <c r="P1237" s="96" t="s">
        <v>145</v>
      </c>
      <c r="Q1237" s="96" t="s">
        <v>146</v>
      </c>
      <c r="R1237" s="97">
        <v>0.3029</v>
      </c>
      <c r="S1237" s="97">
        <v>2.2713999999999999</v>
      </c>
      <c r="T1237" s="95">
        <v>1</v>
      </c>
      <c r="U1237" s="96" t="s">
        <v>249</v>
      </c>
      <c r="V1237" s="96" t="s">
        <v>236</v>
      </c>
      <c r="W1237" s="98">
        <v>643</v>
      </c>
      <c r="X1237" s="98">
        <v>471</v>
      </c>
      <c r="Y1237" s="99">
        <v>46154.367028969908</v>
      </c>
      <c r="Z1237" s="100">
        <v>46160</v>
      </c>
      <c r="AA1237" s="101"/>
      <c r="AB1237" s="101"/>
      <c r="AC1237" s="102" t="s">
        <v>40</v>
      </c>
      <c r="AD1237" s="102" t="s">
        <v>40</v>
      </c>
      <c r="AE1237" s="102" t="s">
        <v>40</v>
      </c>
      <c r="AF1237" s="102" t="s">
        <v>40</v>
      </c>
      <c r="AG1237" s="102" t="s">
        <v>40</v>
      </c>
      <c r="AH1237" s="102" t="s">
        <v>40</v>
      </c>
      <c r="AI1237" s="102" t="s">
        <v>40</v>
      </c>
      <c r="AJ1237" s="102" t="s">
        <v>40</v>
      </c>
      <c r="AK1237" s="102" t="s">
        <v>40</v>
      </c>
      <c r="AL1237" s="102" t="s">
        <v>40</v>
      </c>
      <c r="AM1237" s="102" t="s">
        <v>40</v>
      </c>
      <c r="AN1237" s="102" t="s">
        <v>40</v>
      </c>
      <c r="AO1237" s="102" t="s">
        <v>40</v>
      </c>
      <c r="AP1237" s="102" t="s">
        <v>40</v>
      </c>
      <c r="AQ1237" s="102" t="s">
        <v>40</v>
      </c>
      <c r="AR1237" s="101"/>
    </row>
    <row r="1238" spans="1:44">
      <c r="A1238" t="str">
        <f>VLOOKUP(Q1238,'Rotas x Madrugada'!A:C,2,0)</f>
        <v>A</v>
      </c>
      <c r="B1238" t="str">
        <f>VLOOKUP(Q1238,'Rotas x Madrugada'!A:C,3,0)</f>
        <v>Sim</v>
      </c>
      <c r="D1238" s="19">
        <f t="shared" si="38"/>
        <v>46162</v>
      </c>
      <c r="E1238" s="19">
        <f>IF(A1238="RETIRA",Z1238,VLOOKUP(Q1238,'Rotas x Madrugada'!A:D,4,0))</f>
        <v>46148</v>
      </c>
      <c r="F1238" s="19">
        <f>IF(A1238="RETIRA",Z1238,Z1238+2)</f>
        <v>46162</v>
      </c>
      <c r="G1238" s="19" t="str">
        <f>CONCATENATE(U1238,"-",V1238)</f>
        <v>MBI03-CC</v>
      </c>
      <c r="H1238" s="19" t="str">
        <f t="shared" ca="1" si="39"/>
        <v>OK</v>
      </c>
      <c r="I1238" s="46">
        <f ca="1">Z1238-$B$1</f>
        <v>3</v>
      </c>
      <c r="J1238" s="46">
        <f>VLOOKUP(G1238,'D. Produção'!A:B,2,)</f>
        <v>1</v>
      </c>
      <c r="K1238" s="87">
        <v>335609</v>
      </c>
      <c r="L1238" s="88" t="s">
        <v>149</v>
      </c>
      <c r="M1238" s="87">
        <v>33</v>
      </c>
      <c r="N1238" s="87">
        <v>5453854</v>
      </c>
      <c r="O1238" s="88" t="s">
        <v>35</v>
      </c>
      <c r="P1238" s="88" t="s">
        <v>145</v>
      </c>
      <c r="Q1238" s="88" t="s">
        <v>146</v>
      </c>
      <c r="R1238" s="89">
        <v>0.3029</v>
      </c>
      <c r="S1238" s="89">
        <v>2.2713999999999999</v>
      </c>
      <c r="T1238" s="87">
        <v>1</v>
      </c>
      <c r="U1238" s="88" t="s">
        <v>249</v>
      </c>
      <c r="V1238" s="88" t="s">
        <v>236</v>
      </c>
      <c r="W1238" s="90">
        <v>643</v>
      </c>
      <c r="X1238" s="90">
        <v>471</v>
      </c>
      <c r="Y1238" s="91">
        <v>46154.367028969908</v>
      </c>
      <c r="Z1238" s="92">
        <v>46160</v>
      </c>
      <c r="AA1238" s="93"/>
      <c r="AB1238" s="93"/>
      <c r="AC1238" s="94" t="s">
        <v>40</v>
      </c>
      <c r="AD1238" s="94" t="s">
        <v>40</v>
      </c>
      <c r="AE1238" s="94" t="s">
        <v>40</v>
      </c>
      <c r="AF1238" s="94" t="s">
        <v>40</v>
      </c>
      <c r="AG1238" s="94" t="s">
        <v>40</v>
      </c>
      <c r="AH1238" s="94" t="s">
        <v>40</v>
      </c>
      <c r="AI1238" s="94" t="s">
        <v>40</v>
      </c>
      <c r="AJ1238" s="94" t="s">
        <v>40</v>
      </c>
      <c r="AK1238" s="94" t="s">
        <v>40</v>
      </c>
      <c r="AL1238" s="94" t="s">
        <v>40</v>
      </c>
      <c r="AM1238" s="94" t="s">
        <v>40</v>
      </c>
      <c r="AN1238" s="94" t="s">
        <v>40</v>
      </c>
      <c r="AO1238" s="94" t="s">
        <v>40</v>
      </c>
      <c r="AP1238" s="94" t="s">
        <v>40</v>
      </c>
      <c r="AQ1238" s="94" t="s">
        <v>40</v>
      </c>
      <c r="AR1238" s="93"/>
    </row>
    <row r="1239" spans="1:44" ht="21">
      <c r="A1239" t="str">
        <f>VLOOKUP(Q1239,'Rotas x Madrugada'!A:C,2,0)</f>
        <v>K</v>
      </c>
      <c r="B1239" t="str">
        <f>VLOOKUP(Q1239,'Rotas x Madrugada'!A:C,3,0)</f>
        <v>Sim</v>
      </c>
      <c r="D1239" s="19">
        <f t="shared" si="38"/>
        <v>46162</v>
      </c>
      <c r="E1239" s="19">
        <f>IF(A1239="RETIRA",Z1239,VLOOKUP(Q1239,'Rotas x Madrugada'!A:D,4,0))</f>
        <v>46146</v>
      </c>
      <c r="F1239" s="19">
        <f>IF(A1239="RETIRA",Z1239,Z1239+2)</f>
        <v>46162</v>
      </c>
      <c r="G1239" s="19" t="str">
        <f>CONCATENATE(U1239,"-",V1239)</f>
        <v>INC06-TF</v>
      </c>
      <c r="H1239" s="19" t="str">
        <f t="shared" ca="1" si="39"/>
        <v>OK</v>
      </c>
      <c r="I1239" s="46">
        <f ca="1">Z1239-$B$1</f>
        <v>3</v>
      </c>
      <c r="J1239" s="46">
        <f>VLOOKUP(G1239,'D. Produção'!A:B,2,)</f>
        <v>2</v>
      </c>
      <c r="K1239" s="95">
        <v>335615</v>
      </c>
      <c r="L1239" s="96" t="s">
        <v>61</v>
      </c>
      <c r="M1239" s="95">
        <v>1</v>
      </c>
      <c r="N1239" s="95">
        <v>5453907</v>
      </c>
      <c r="O1239" s="96" t="s">
        <v>35</v>
      </c>
      <c r="P1239" s="96" t="s">
        <v>178</v>
      </c>
      <c r="Q1239" s="96" t="s">
        <v>125</v>
      </c>
      <c r="R1239" s="97">
        <v>1.7859</v>
      </c>
      <c r="S1239" s="97">
        <v>26.7879</v>
      </c>
      <c r="T1239" s="95">
        <v>1</v>
      </c>
      <c r="U1239" s="96" t="s">
        <v>185</v>
      </c>
      <c r="V1239" s="96" t="s">
        <v>96</v>
      </c>
      <c r="W1239" s="98">
        <v>859</v>
      </c>
      <c r="X1239" s="98">
        <v>2079</v>
      </c>
      <c r="Y1239" s="99">
        <v>46153.649293981478</v>
      </c>
      <c r="Z1239" s="100">
        <v>46160</v>
      </c>
      <c r="AA1239" s="101"/>
      <c r="AB1239" s="101"/>
      <c r="AC1239" s="101"/>
      <c r="AD1239" s="101"/>
      <c r="AE1239" s="102" t="s">
        <v>40</v>
      </c>
      <c r="AF1239" s="102" t="s">
        <v>40</v>
      </c>
      <c r="AG1239" s="102" t="s">
        <v>40</v>
      </c>
      <c r="AH1239" s="102" t="s">
        <v>40</v>
      </c>
      <c r="AI1239" s="102" t="s">
        <v>40</v>
      </c>
      <c r="AJ1239" s="102" t="s">
        <v>40</v>
      </c>
      <c r="AK1239" s="102" t="s">
        <v>40</v>
      </c>
      <c r="AL1239" s="101"/>
      <c r="AM1239" s="101"/>
      <c r="AN1239" s="102" t="s">
        <v>40</v>
      </c>
      <c r="AO1239" s="102" t="s">
        <v>40</v>
      </c>
      <c r="AP1239" s="102" t="s">
        <v>40</v>
      </c>
      <c r="AQ1239" s="102" t="s">
        <v>40</v>
      </c>
      <c r="AR1239" s="101"/>
    </row>
    <row r="1240" spans="1:44" ht="21">
      <c r="A1240" t="str">
        <f>VLOOKUP(Q1240,'Rotas x Madrugada'!A:C,2,0)</f>
        <v>NH</v>
      </c>
      <c r="B1240" t="str">
        <f>VLOOKUP(Q1240,'Rotas x Madrugada'!A:C,3,0)</f>
        <v>Não</v>
      </c>
      <c r="D1240" s="19">
        <f t="shared" si="38"/>
        <v>46162</v>
      </c>
      <c r="E1240" s="19">
        <f>IF(A1240="RETIRA",Z1240,VLOOKUP(Q1240,'Rotas x Madrugada'!A:D,4,0))</f>
        <v>46146</v>
      </c>
      <c r="F1240" s="19">
        <f>IF(A1240="RETIRA",Z1240,Z1240+2)</f>
        <v>46162</v>
      </c>
      <c r="G1240" s="19" t="str">
        <f>CONCATENATE(U1240,"-",V1240)</f>
        <v>INC08-TEQ</v>
      </c>
      <c r="H1240" s="19" t="e">
        <f t="shared" ca="1" si="39"/>
        <v>#N/A</v>
      </c>
      <c r="I1240" s="46">
        <f ca="1">Z1240-$B$1</f>
        <v>3</v>
      </c>
      <c r="J1240" s="46" t="e">
        <f>VLOOKUP(G1240,'D. Produção'!A:B,2,)</f>
        <v>#N/A</v>
      </c>
      <c r="K1240" s="87">
        <v>335632</v>
      </c>
      <c r="L1240" s="88" t="s">
        <v>92</v>
      </c>
      <c r="M1240" s="87">
        <v>5</v>
      </c>
      <c r="N1240" s="87">
        <v>5453987</v>
      </c>
      <c r="O1240" s="88" t="s">
        <v>35</v>
      </c>
      <c r="P1240" s="88" t="s">
        <v>472</v>
      </c>
      <c r="Q1240" s="88" t="s">
        <v>170</v>
      </c>
      <c r="R1240" s="89">
        <v>1.28</v>
      </c>
      <c r="S1240" s="89">
        <v>25.6</v>
      </c>
      <c r="T1240" s="87">
        <v>1</v>
      </c>
      <c r="U1240" s="88" t="s">
        <v>63</v>
      </c>
      <c r="V1240" s="88" t="s">
        <v>326</v>
      </c>
      <c r="W1240" s="90">
        <v>1600</v>
      </c>
      <c r="X1240" s="90">
        <v>800</v>
      </c>
      <c r="Y1240" s="91">
        <v>46153.681602743054</v>
      </c>
      <c r="Z1240" s="92">
        <v>46160</v>
      </c>
      <c r="AA1240" s="93"/>
      <c r="AB1240" s="93"/>
      <c r="AC1240" s="93"/>
      <c r="AD1240" s="93"/>
      <c r="AE1240" s="93"/>
      <c r="AF1240" s="93"/>
      <c r="AG1240" s="93"/>
      <c r="AH1240" s="93"/>
      <c r="AI1240" s="94" t="s">
        <v>40</v>
      </c>
      <c r="AJ1240" s="94" t="s">
        <v>40</v>
      </c>
      <c r="AK1240" s="94" t="s">
        <v>40</v>
      </c>
      <c r="AL1240" s="93"/>
      <c r="AM1240" s="93"/>
      <c r="AN1240" s="94" t="s">
        <v>40</v>
      </c>
      <c r="AO1240" s="94" t="s">
        <v>40</v>
      </c>
      <c r="AP1240" s="94" t="s">
        <v>40</v>
      </c>
      <c r="AQ1240" s="94" t="s">
        <v>40</v>
      </c>
      <c r="AR1240" s="93"/>
    </row>
    <row r="1241" spans="1:44" ht="21">
      <c r="A1241" t="str">
        <f>VLOOKUP(Q1241,'Rotas x Madrugada'!A:C,2,0)</f>
        <v>K</v>
      </c>
      <c r="B1241" t="str">
        <f>VLOOKUP(Q1241,'Rotas x Madrugada'!A:C,3,0)</f>
        <v>Sim</v>
      </c>
      <c r="D1241" s="19">
        <f t="shared" si="38"/>
        <v>46162</v>
      </c>
      <c r="E1241" s="19">
        <f>IF(A1241="RETIRA",Z1241,VLOOKUP(Q1241,'Rotas x Madrugada'!A:D,4,0))</f>
        <v>46146</v>
      </c>
      <c r="F1241" s="19">
        <f>IF(A1241="RETIRA",Z1241,Z1241+2)</f>
        <v>46162</v>
      </c>
      <c r="G1241" s="19" t="str">
        <f>CONCATENATE(U1241,"-",V1241)</f>
        <v>INC06-TF</v>
      </c>
      <c r="H1241" s="19" t="str">
        <f t="shared" ca="1" si="39"/>
        <v>OK</v>
      </c>
      <c r="I1241" s="46">
        <f ca="1">Z1241-$B$1</f>
        <v>3</v>
      </c>
      <c r="J1241" s="46">
        <f>VLOOKUP(G1241,'D. Produção'!A:B,2,)</f>
        <v>2</v>
      </c>
      <c r="K1241" s="95">
        <v>335693</v>
      </c>
      <c r="L1241" s="96" t="s">
        <v>61</v>
      </c>
      <c r="M1241" s="95">
        <v>1</v>
      </c>
      <c r="N1241" s="95">
        <v>5454348</v>
      </c>
      <c r="O1241" s="96" t="s">
        <v>35</v>
      </c>
      <c r="P1241" s="96" t="s">
        <v>564</v>
      </c>
      <c r="Q1241" s="96" t="s">
        <v>125</v>
      </c>
      <c r="R1241" s="97">
        <v>0.42030000000000001</v>
      </c>
      <c r="S1241" s="97">
        <v>6.3049999999999997</v>
      </c>
      <c r="T1241" s="95">
        <v>1</v>
      </c>
      <c r="U1241" s="96" t="s">
        <v>185</v>
      </c>
      <c r="V1241" s="96" t="s">
        <v>96</v>
      </c>
      <c r="W1241" s="98">
        <v>432</v>
      </c>
      <c r="X1241" s="98">
        <v>973</v>
      </c>
      <c r="Y1241" s="99">
        <v>46153.770266203705</v>
      </c>
      <c r="Z1241" s="100">
        <v>46160</v>
      </c>
      <c r="AA1241" s="101"/>
      <c r="AB1241" s="101"/>
      <c r="AC1241" s="101"/>
      <c r="AD1241" s="101"/>
      <c r="AE1241" s="102" t="s">
        <v>40</v>
      </c>
      <c r="AF1241" s="102" t="s">
        <v>40</v>
      </c>
      <c r="AG1241" s="102" t="s">
        <v>40</v>
      </c>
      <c r="AH1241" s="102" t="s">
        <v>40</v>
      </c>
      <c r="AI1241" s="102" t="s">
        <v>40</v>
      </c>
      <c r="AJ1241" s="102" t="s">
        <v>40</v>
      </c>
      <c r="AK1241" s="102" t="s">
        <v>40</v>
      </c>
      <c r="AL1241" s="101"/>
      <c r="AM1241" s="101"/>
      <c r="AN1241" s="102" t="s">
        <v>40</v>
      </c>
      <c r="AO1241" s="102" t="s">
        <v>40</v>
      </c>
      <c r="AP1241" s="102" t="s">
        <v>40</v>
      </c>
      <c r="AQ1241" s="102" t="s">
        <v>40</v>
      </c>
      <c r="AR1241" s="101"/>
    </row>
    <row r="1242" spans="1:44" ht="21">
      <c r="A1242" t="str">
        <f>VLOOKUP(Q1242,'Rotas x Madrugada'!A:C,2,0)</f>
        <v>K</v>
      </c>
      <c r="B1242" t="str">
        <f>VLOOKUP(Q1242,'Rotas x Madrugada'!A:C,3,0)</f>
        <v>Sim</v>
      </c>
      <c r="D1242" s="19">
        <f t="shared" si="38"/>
        <v>46162</v>
      </c>
      <c r="E1242" s="19">
        <f>IF(A1242="RETIRA",Z1242,VLOOKUP(Q1242,'Rotas x Madrugada'!A:D,4,0))</f>
        <v>46146</v>
      </c>
      <c r="F1242" s="19">
        <f>IF(A1242="RETIRA",Z1242,Z1242+2)</f>
        <v>46162</v>
      </c>
      <c r="G1242" s="19" t="str">
        <f>CONCATENATE(U1242,"-",V1242)</f>
        <v>INC06-TF</v>
      </c>
      <c r="H1242" s="19" t="str">
        <f t="shared" ca="1" si="39"/>
        <v>OK</v>
      </c>
      <c r="I1242" s="46">
        <f ca="1">Z1242-$B$1</f>
        <v>3</v>
      </c>
      <c r="J1242" s="46">
        <f>VLOOKUP(G1242,'D. Produção'!A:B,2,)</f>
        <v>2</v>
      </c>
      <c r="K1242" s="87">
        <v>335693</v>
      </c>
      <c r="L1242" s="88" t="s">
        <v>121</v>
      </c>
      <c r="M1242" s="87">
        <v>2</v>
      </c>
      <c r="N1242" s="87">
        <v>5454349</v>
      </c>
      <c r="O1242" s="88" t="s">
        <v>35</v>
      </c>
      <c r="P1242" s="88" t="s">
        <v>564</v>
      </c>
      <c r="Q1242" s="88" t="s">
        <v>125</v>
      </c>
      <c r="R1242" s="89">
        <v>0.2959</v>
      </c>
      <c r="S1242" s="89">
        <v>4.4387999999999996</v>
      </c>
      <c r="T1242" s="87">
        <v>1</v>
      </c>
      <c r="U1242" s="88" t="s">
        <v>185</v>
      </c>
      <c r="V1242" s="88" t="s">
        <v>96</v>
      </c>
      <c r="W1242" s="90">
        <v>432</v>
      </c>
      <c r="X1242" s="90">
        <v>685</v>
      </c>
      <c r="Y1242" s="91">
        <v>46153.770266203705</v>
      </c>
      <c r="Z1242" s="92">
        <v>46160</v>
      </c>
      <c r="AA1242" s="93"/>
      <c r="AB1242" s="93"/>
      <c r="AC1242" s="93"/>
      <c r="AD1242" s="93"/>
      <c r="AE1242" s="94" t="s">
        <v>40</v>
      </c>
      <c r="AF1242" s="94" t="s">
        <v>40</v>
      </c>
      <c r="AG1242" s="94" t="s">
        <v>40</v>
      </c>
      <c r="AH1242" s="94" t="s">
        <v>40</v>
      </c>
      <c r="AI1242" s="94" t="s">
        <v>40</v>
      </c>
      <c r="AJ1242" s="94" t="s">
        <v>40</v>
      </c>
      <c r="AK1242" s="94" t="s">
        <v>40</v>
      </c>
      <c r="AL1242" s="93"/>
      <c r="AM1242" s="93"/>
      <c r="AN1242" s="94" t="s">
        <v>40</v>
      </c>
      <c r="AO1242" s="94" t="s">
        <v>40</v>
      </c>
      <c r="AP1242" s="94" t="s">
        <v>40</v>
      </c>
      <c r="AQ1242" s="94" t="s">
        <v>40</v>
      </c>
      <c r="AR1242" s="93"/>
    </row>
    <row r="1243" spans="1:44">
      <c r="A1243" t="str">
        <f>VLOOKUP(Q1243,'Rotas x Madrugada'!A:C,2,0)</f>
        <v>A</v>
      </c>
      <c r="B1243" t="str">
        <f>VLOOKUP(Q1243,'Rotas x Madrugada'!A:C,3,0)</f>
        <v>Sim</v>
      </c>
      <c r="D1243" s="19">
        <f t="shared" si="38"/>
        <v>46162</v>
      </c>
      <c r="E1243" s="19">
        <f>IF(A1243="RETIRA",Z1243,VLOOKUP(Q1243,'Rotas x Madrugada'!A:D,4,0))</f>
        <v>46148</v>
      </c>
      <c r="F1243" s="19">
        <f>IF(A1243="RETIRA",Z1243,Z1243+2)</f>
        <v>46162</v>
      </c>
      <c r="G1243" s="19" t="str">
        <f>CONCATENATE(U1243,"-",V1243)</f>
        <v>LMINC06-PF</v>
      </c>
      <c r="H1243" s="19" t="str">
        <f t="shared" ca="1" si="39"/>
        <v>URGENTE</v>
      </c>
      <c r="I1243" s="46">
        <f ca="1">Z1243-$B$1</f>
        <v>3</v>
      </c>
      <c r="J1243" s="46">
        <f>VLOOKUP(G1243,'D. Produção'!A:B,2,)</f>
        <v>4</v>
      </c>
      <c r="K1243" s="95">
        <v>335735</v>
      </c>
      <c r="L1243" s="96" t="s">
        <v>61</v>
      </c>
      <c r="M1243" s="95">
        <v>1</v>
      </c>
      <c r="N1243" s="95">
        <v>5454558</v>
      </c>
      <c r="O1243" s="96" t="s">
        <v>35</v>
      </c>
      <c r="P1243" s="96" t="s">
        <v>145</v>
      </c>
      <c r="Q1243" s="96" t="s">
        <v>146</v>
      </c>
      <c r="R1243" s="97">
        <v>2.2949999999999999</v>
      </c>
      <c r="S1243" s="97">
        <v>34.424300000000002</v>
      </c>
      <c r="T1243" s="95">
        <v>1</v>
      </c>
      <c r="U1243" s="96" t="s">
        <v>306</v>
      </c>
      <c r="V1243" s="96" t="s">
        <v>39</v>
      </c>
      <c r="W1243" s="98">
        <v>830</v>
      </c>
      <c r="X1243" s="98">
        <v>2765</v>
      </c>
      <c r="Y1243" s="99">
        <v>46154.511407488426</v>
      </c>
      <c r="Z1243" s="100">
        <v>46160</v>
      </c>
      <c r="AA1243" s="101"/>
      <c r="AB1243" s="101"/>
      <c r="AC1243" s="101"/>
      <c r="AD1243" s="102" t="s">
        <v>40</v>
      </c>
      <c r="AE1243" s="102" t="s">
        <v>40</v>
      </c>
      <c r="AF1243" s="102" t="s">
        <v>40</v>
      </c>
      <c r="AG1243" s="102" t="s">
        <v>40</v>
      </c>
      <c r="AH1243" s="102" t="s">
        <v>40</v>
      </c>
      <c r="AI1243" s="102" t="s">
        <v>40</v>
      </c>
      <c r="AJ1243" s="102" t="s">
        <v>40</v>
      </c>
      <c r="AK1243" s="102" t="s">
        <v>40</v>
      </c>
      <c r="AL1243" s="102" t="s">
        <v>40</v>
      </c>
      <c r="AM1243" s="102" t="s">
        <v>40</v>
      </c>
      <c r="AN1243" s="102" t="s">
        <v>40</v>
      </c>
      <c r="AO1243" s="102" t="s">
        <v>40</v>
      </c>
      <c r="AP1243" s="102" t="s">
        <v>40</v>
      </c>
      <c r="AQ1243" s="102" t="s">
        <v>40</v>
      </c>
      <c r="AR1243" s="101"/>
    </row>
    <row r="1244" spans="1:44">
      <c r="A1244" t="str">
        <f>VLOOKUP(Q1244,'Rotas x Madrugada'!A:C,2,0)</f>
        <v>J</v>
      </c>
      <c r="B1244" t="str">
        <f>VLOOKUP(Q1244,'Rotas x Madrugada'!A:C,3,0)</f>
        <v>Sim</v>
      </c>
      <c r="D1244" s="19">
        <f t="shared" si="38"/>
        <v>46162</v>
      </c>
      <c r="E1244" s="19">
        <f>IF(A1244="RETIRA",Z1244,VLOOKUP(Q1244,'Rotas x Madrugada'!A:D,4,0))</f>
        <v>46146</v>
      </c>
      <c r="F1244" s="19">
        <f>IF(A1244="RETIRA",Z1244,Z1244+2)</f>
        <v>46162</v>
      </c>
      <c r="G1244" s="19" t="str">
        <f>CONCATENATE(U1244,"-",V1244)</f>
        <v>INC08-TE12</v>
      </c>
      <c r="H1244" s="19" t="str">
        <f t="shared" ca="1" si="39"/>
        <v>OK</v>
      </c>
      <c r="I1244" s="46">
        <f ca="1">Z1244-$B$1</f>
        <v>3</v>
      </c>
      <c r="J1244" s="46">
        <f>VLOOKUP(G1244,'D. Produção'!A:B,2,)</f>
        <v>2</v>
      </c>
      <c r="K1244" s="87">
        <v>335809</v>
      </c>
      <c r="L1244" s="88" t="s">
        <v>78</v>
      </c>
      <c r="M1244" s="87">
        <v>1</v>
      </c>
      <c r="N1244" s="87">
        <v>5455203</v>
      </c>
      <c r="O1244" s="88" t="s">
        <v>35</v>
      </c>
      <c r="P1244" s="88" t="s">
        <v>580</v>
      </c>
      <c r="Q1244" s="88" t="s">
        <v>168</v>
      </c>
      <c r="R1244" s="89">
        <v>0.23519999999999999</v>
      </c>
      <c r="S1244" s="89">
        <v>4.7045000000000003</v>
      </c>
      <c r="T1244" s="87">
        <v>1</v>
      </c>
      <c r="U1244" s="88" t="s">
        <v>63</v>
      </c>
      <c r="V1244" s="88" t="s">
        <v>120</v>
      </c>
      <c r="W1244" s="90">
        <v>485</v>
      </c>
      <c r="X1244" s="90">
        <v>485</v>
      </c>
      <c r="Y1244" s="91">
        <v>46153.693153437503</v>
      </c>
      <c r="Z1244" s="92">
        <v>46160</v>
      </c>
      <c r="AA1244" s="93"/>
      <c r="AB1244" s="93"/>
      <c r="AC1244" s="93"/>
      <c r="AD1244" s="93"/>
      <c r="AE1244" s="93"/>
      <c r="AF1244" s="93"/>
      <c r="AG1244" s="93"/>
      <c r="AH1244" s="93"/>
      <c r="AI1244" s="94" t="s">
        <v>40</v>
      </c>
      <c r="AJ1244" s="94" t="s">
        <v>40</v>
      </c>
      <c r="AK1244" s="94" t="s">
        <v>40</v>
      </c>
      <c r="AL1244" s="93"/>
      <c r="AM1244" s="93"/>
      <c r="AN1244" s="94" t="s">
        <v>40</v>
      </c>
      <c r="AO1244" s="94" t="s">
        <v>40</v>
      </c>
      <c r="AP1244" s="94" t="s">
        <v>40</v>
      </c>
      <c r="AQ1244" s="94" t="s">
        <v>40</v>
      </c>
      <c r="AR1244" s="93"/>
    </row>
    <row r="1245" spans="1:44">
      <c r="A1245" t="str">
        <f>VLOOKUP(Q1245,'Rotas x Madrugada'!A:C,2,0)</f>
        <v>J</v>
      </c>
      <c r="B1245" t="str">
        <f>VLOOKUP(Q1245,'Rotas x Madrugada'!A:C,3,0)</f>
        <v>Sim</v>
      </c>
      <c r="D1245" s="19">
        <f t="shared" si="38"/>
        <v>46162</v>
      </c>
      <c r="E1245" s="19">
        <f>IF(A1245="RETIRA",Z1245,VLOOKUP(Q1245,'Rotas x Madrugada'!A:D,4,0))</f>
        <v>46146</v>
      </c>
      <c r="F1245" s="19">
        <f>IF(A1245="RETIRA",Z1245,Z1245+2)</f>
        <v>46162</v>
      </c>
      <c r="G1245" s="19" t="str">
        <f>CONCATENATE(U1245,"-",V1245)</f>
        <v>INC08-TE12</v>
      </c>
      <c r="H1245" s="19" t="str">
        <f t="shared" ca="1" si="39"/>
        <v>OK</v>
      </c>
      <c r="I1245" s="46">
        <f ca="1">Z1245-$B$1</f>
        <v>3</v>
      </c>
      <c r="J1245" s="46">
        <f>VLOOKUP(G1245,'D. Produção'!A:B,2,)</f>
        <v>2</v>
      </c>
      <c r="K1245" s="95">
        <v>335809</v>
      </c>
      <c r="L1245" s="96" t="s">
        <v>80</v>
      </c>
      <c r="M1245" s="95">
        <v>2</v>
      </c>
      <c r="N1245" s="95">
        <v>5455204</v>
      </c>
      <c r="O1245" s="96" t="s">
        <v>35</v>
      </c>
      <c r="P1245" s="96" t="s">
        <v>580</v>
      </c>
      <c r="Q1245" s="96" t="s">
        <v>168</v>
      </c>
      <c r="R1245" s="97">
        <v>0.23519999999999999</v>
      </c>
      <c r="S1245" s="97">
        <v>4.7045000000000003</v>
      </c>
      <c r="T1245" s="95">
        <v>1</v>
      </c>
      <c r="U1245" s="96" t="s">
        <v>63</v>
      </c>
      <c r="V1245" s="96" t="s">
        <v>120</v>
      </c>
      <c r="W1245" s="98">
        <v>485</v>
      </c>
      <c r="X1245" s="98">
        <v>485</v>
      </c>
      <c r="Y1245" s="99">
        <v>46153.693153437503</v>
      </c>
      <c r="Z1245" s="100">
        <v>46160</v>
      </c>
      <c r="AA1245" s="101"/>
      <c r="AB1245" s="101"/>
      <c r="AC1245" s="101"/>
      <c r="AD1245" s="101"/>
      <c r="AE1245" s="101"/>
      <c r="AF1245" s="101"/>
      <c r="AG1245" s="101"/>
      <c r="AH1245" s="101"/>
      <c r="AI1245" s="102" t="s">
        <v>40</v>
      </c>
      <c r="AJ1245" s="102" t="s">
        <v>40</v>
      </c>
      <c r="AK1245" s="102" t="s">
        <v>40</v>
      </c>
      <c r="AL1245" s="101"/>
      <c r="AM1245" s="101"/>
      <c r="AN1245" s="102" t="s">
        <v>40</v>
      </c>
      <c r="AO1245" s="102" t="s">
        <v>40</v>
      </c>
      <c r="AP1245" s="102" t="s">
        <v>40</v>
      </c>
      <c r="AQ1245" s="102" t="s">
        <v>40</v>
      </c>
      <c r="AR1245" s="101"/>
    </row>
    <row r="1246" spans="1:44">
      <c r="A1246" t="str">
        <f>VLOOKUP(Q1246,'Rotas x Madrugada'!A:C,2,0)</f>
        <v>J</v>
      </c>
      <c r="B1246" t="str">
        <f>VLOOKUP(Q1246,'Rotas x Madrugada'!A:C,3,0)</f>
        <v>Sim</v>
      </c>
      <c r="D1246" s="19">
        <f t="shared" si="38"/>
        <v>46162</v>
      </c>
      <c r="E1246" s="19">
        <f>IF(A1246="RETIRA",Z1246,VLOOKUP(Q1246,'Rotas x Madrugada'!A:D,4,0))</f>
        <v>46146</v>
      </c>
      <c r="F1246" s="19">
        <f>IF(A1246="RETIRA",Z1246,Z1246+2)</f>
        <v>46162</v>
      </c>
      <c r="G1246" s="19" t="str">
        <f>CONCATENATE(U1246,"-",V1246)</f>
        <v>INC08-TE12</v>
      </c>
      <c r="H1246" s="19" t="str">
        <f t="shared" ca="1" si="39"/>
        <v>OK</v>
      </c>
      <c r="I1246" s="46">
        <f ca="1">Z1246-$B$1</f>
        <v>3</v>
      </c>
      <c r="J1246" s="46">
        <f>VLOOKUP(G1246,'D. Produção'!A:B,2,)</f>
        <v>2</v>
      </c>
      <c r="K1246" s="87">
        <v>335809</v>
      </c>
      <c r="L1246" s="88" t="s">
        <v>81</v>
      </c>
      <c r="M1246" s="87">
        <v>3</v>
      </c>
      <c r="N1246" s="87">
        <v>5455205</v>
      </c>
      <c r="O1246" s="88" t="s">
        <v>35</v>
      </c>
      <c r="P1246" s="88" t="s">
        <v>580</v>
      </c>
      <c r="Q1246" s="88" t="s">
        <v>168</v>
      </c>
      <c r="R1246" s="89">
        <v>0.23519999999999999</v>
      </c>
      <c r="S1246" s="89">
        <v>4.7045000000000003</v>
      </c>
      <c r="T1246" s="87">
        <v>1</v>
      </c>
      <c r="U1246" s="88" t="s">
        <v>63</v>
      </c>
      <c r="V1246" s="88" t="s">
        <v>120</v>
      </c>
      <c r="W1246" s="90">
        <v>485</v>
      </c>
      <c r="X1246" s="90">
        <v>485</v>
      </c>
      <c r="Y1246" s="91">
        <v>46153.693153437503</v>
      </c>
      <c r="Z1246" s="92">
        <v>46160</v>
      </c>
      <c r="AA1246" s="93"/>
      <c r="AB1246" s="93"/>
      <c r="AC1246" s="93"/>
      <c r="AD1246" s="93"/>
      <c r="AE1246" s="93"/>
      <c r="AF1246" s="93"/>
      <c r="AG1246" s="93"/>
      <c r="AH1246" s="93"/>
      <c r="AI1246" s="94" t="s">
        <v>40</v>
      </c>
      <c r="AJ1246" s="94" t="s">
        <v>40</v>
      </c>
      <c r="AK1246" s="94" t="s">
        <v>40</v>
      </c>
      <c r="AL1246" s="93"/>
      <c r="AM1246" s="93"/>
      <c r="AN1246" s="94" t="s">
        <v>40</v>
      </c>
      <c r="AO1246" s="94" t="s">
        <v>40</v>
      </c>
      <c r="AP1246" s="94" t="s">
        <v>40</v>
      </c>
      <c r="AQ1246" s="94" t="s">
        <v>40</v>
      </c>
      <c r="AR1246" s="93"/>
    </row>
    <row r="1247" spans="1:44">
      <c r="A1247" t="str">
        <f>VLOOKUP(Q1247,'Rotas x Madrugada'!A:C,2,0)</f>
        <v>J</v>
      </c>
      <c r="B1247" t="str">
        <f>VLOOKUP(Q1247,'Rotas x Madrugada'!A:C,3,0)</f>
        <v>Sim</v>
      </c>
      <c r="D1247" s="19">
        <f t="shared" si="38"/>
        <v>46162</v>
      </c>
      <c r="E1247" s="19">
        <f>IF(A1247="RETIRA",Z1247,VLOOKUP(Q1247,'Rotas x Madrugada'!A:D,4,0))</f>
        <v>46146</v>
      </c>
      <c r="F1247" s="19">
        <f>IF(A1247="RETIRA",Z1247,Z1247+2)</f>
        <v>46162</v>
      </c>
      <c r="G1247" s="19" t="str">
        <f>CONCATENATE(U1247,"-",V1247)</f>
        <v>INC08-TE12</v>
      </c>
      <c r="H1247" s="19" t="str">
        <f t="shared" ca="1" si="39"/>
        <v>OK</v>
      </c>
      <c r="I1247" s="46">
        <f ca="1">Z1247-$B$1</f>
        <v>3</v>
      </c>
      <c r="J1247" s="46">
        <f>VLOOKUP(G1247,'D. Produção'!A:B,2,)</f>
        <v>2</v>
      </c>
      <c r="K1247" s="95">
        <v>335809</v>
      </c>
      <c r="L1247" s="96" t="s">
        <v>82</v>
      </c>
      <c r="M1247" s="95">
        <v>4</v>
      </c>
      <c r="N1247" s="95">
        <v>5455206</v>
      </c>
      <c r="O1247" s="96" t="s">
        <v>35</v>
      </c>
      <c r="P1247" s="96" t="s">
        <v>580</v>
      </c>
      <c r="Q1247" s="96" t="s">
        <v>168</v>
      </c>
      <c r="R1247" s="97">
        <v>0.23519999999999999</v>
      </c>
      <c r="S1247" s="97">
        <v>4.7045000000000003</v>
      </c>
      <c r="T1247" s="95">
        <v>1</v>
      </c>
      <c r="U1247" s="96" t="s">
        <v>63</v>
      </c>
      <c r="V1247" s="96" t="s">
        <v>120</v>
      </c>
      <c r="W1247" s="98">
        <v>485</v>
      </c>
      <c r="X1247" s="98">
        <v>485</v>
      </c>
      <c r="Y1247" s="99">
        <v>46153.693153437503</v>
      </c>
      <c r="Z1247" s="100">
        <v>46160</v>
      </c>
      <c r="AA1247" s="101"/>
      <c r="AB1247" s="101"/>
      <c r="AC1247" s="101"/>
      <c r="AD1247" s="101"/>
      <c r="AE1247" s="101"/>
      <c r="AF1247" s="101"/>
      <c r="AG1247" s="101"/>
      <c r="AH1247" s="101"/>
      <c r="AI1247" s="102" t="s">
        <v>40</v>
      </c>
      <c r="AJ1247" s="102" t="s">
        <v>40</v>
      </c>
      <c r="AK1247" s="102" t="s">
        <v>40</v>
      </c>
      <c r="AL1247" s="101"/>
      <c r="AM1247" s="101"/>
      <c r="AN1247" s="102" t="s">
        <v>40</v>
      </c>
      <c r="AO1247" s="102" t="s">
        <v>40</v>
      </c>
      <c r="AP1247" s="102" t="s">
        <v>40</v>
      </c>
      <c r="AQ1247" s="102" t="s">
        <v>40</v>
      </c>
      <c r="AR1247" s="101"/>
    </row>
    <row r="1248" spans="1:44">
      <c r="A1248" t="str">
        <f>VLOOKUP(Q1248,'Rotas x Madrugada'!A:C,2,0)</f>
        <v>J</v>
      </c>
      <c r="B1248" t="str">
        <f>VLOOKUP(Q1248,'Rotas x Madrugada'!A:C,3,0)</f>
        <v>Sim</v>
      </c>
      <c r="D1248" s="19">
        <f t="shared" si="38"/>
        <v>46162</v>
      </c>
      <c r="E1248" s="19">
        <f>IF(A1248="RETIRA",Z1248,VLOOKUP(Q1248,'Rotas x Madrugada'!A:D,4,0))</f>
        <v>46146</v>
      </c>
      <c r="F1248" s="19">
        <f>IF(A1248="RETIRA",Z1248,Z1248+2)</f>
        <v>46162</v>
      </c>
      <c r="G1248" s="19" t="str">
        <f>CONCATENATE(U1248,"-",V1248)</f>
        <v>INC08-TE12</v>
      </c>
      <c r="H1248" s="19" t="str">
        <f t="shared" ca="1" si="39"/>
        <v>OK</v>
      </c>
      <c r="I1248" s="46">
        <f ca="1">Z1248-$B$1</f>
        <v>3</v>
      </c>
      <c r="J1248" s="46">
        <f>VLOOKUP(G1248,'D. Produção'!A:B,2,)</f>
        <v>2</v>
      </c>
      <c r="K1248" s="87">
        <v>335809</v>
      </c>
      <c r="L1248" s="88" t="s">
        <v>171</v>
      </c>
      <c r="M1248" s="87">
        <v>5</v>
      </c>
      <c r="N1248" s="87">
        <v>5455207</v>
      </c>
      <c r="O1248" s="88" t="s">
        <v>35</v>
      </c>
      <c r="P1248" s="88" t="s">
        <v>580</v>
      </c>
      <c r="Q1248" s="88" t="s">
        <v>168</v>
      </c>
      <c r="R1248" s="89">
        <v>0.3422</v>
      </c>
      <c r="S1248" s="89">
        <v>6.8445</v>
      </c>
      <c r="T1248" s="87">
        <v>1</v>
      </c>
      <c r="U1248" s="88" t="s">
        <v>63</v>
      </c>
      <c r="V1248" s="88" t="s">
        <v>120</v>
      </c>
      <c r="W1248" s="90">
        <v>585</v>
      </c>
      <c r="X1248" s="90">
        <v>585</v>
      </c>
      <c r="Y1248" s="91">
        <v>46153.693153437503</v>
      </c>
      <c r="Z1248" s="92">
        <v>46160</v>
      </c>
      <c r="AA1248" s="93"/>
      <c r="AB1248" s="93"/>
      <c r="AC1248" s="93"/>
      <c r="AD1248" s="93"/>
      <c r="AE1248" s="93"/>
      <c r="AF1248" s="93"/>
      <c r="AG1248" s="93"/>
      <c r="AH1248" s="93"/>
      <c r="AI1248" s="94" t="s">
        <v>40</v>
      </c>
      <c r="AJ1248" s="94" t="s">
        <v>40</v>
      </c>
      <c r="AK1248" s="94" t="s">
        <v>40</v>
      </c>
      <c r="AL1248" s="93"/>
      <c r="AM1248" s="93"/>
      <c r="AN1248" s="94" t="s">
        <v>40</v>
      </c>
      <c r="AO1248" s="94" t="s">
        <v>40</v>
      </c>
      <c r="AP1248" s="94" t="s">
        <v>40</v>
      </c>
      <c r="AQ1248" s="94" t="s">
        <v>40</v>
      </c>
      <c r="AR1248" s="93"/>
    </row>
    <row r="1249" spans="1:44">
      <c r="A1249" t="str">
        <f>VLOOKUP(Q1249,'Rotas x Madrugada'!A:C,2,0)</f>
        <v>J</v>
      </c>
      <c r="B1249" t="str">
        <f>VLOOKUP(Q1249,'Rotas x Madrugada'!A:C,3,0)</f>
        <v>Sim</v>
      </c>
      <c r="D1249" s="19">
        <f t="shared" si="38"/>
        <v>46162</v>
      </c>
      <c r="E1249" s="19">
        <f>IF(A1249="RETIRA",Z1249,VLOOKUP(Q1249,'Rotas x Madrugada'!A:D,4,0))</f>
        <v>46146</v>
      </c>
      <c r="F1249" s="19">
        <f>IF(A1249="RETIRA",Z1249,Z1249+2)</f>
        <v>46162</v>
      </c>
      <c r="G1249" s="19" t="str">
        <f>CONCATENATE(U1249,"-",V1249)</f>
        <v>INC08-TE12</v>
      </c>
      <c r="H1249" s="19" t="str">
        <f t="shared" ca="1" si="39"/>
        <v>OK</v>
      </c>
      <c r="I1249" s="46">
        <f ca="1">Z1249-$B$1</f>
        <v>3</v>
      </c>
      <c r="J1249" s="46">
        <f>VLOOKUP(G1249,'D. Produção'!A:B,2,)</f>
        <v>2</v>
      </c>
      <c r="K1249" s="95">
        <v>335809</v>
      </c>
      <c r="L1249" s="96" t="s">
        <v>172</v>
      </c>
      <c r="M1249" s="95">
        <v>6</v>
      </c>
      <c r="N1249" s="95">
        <v>5455208</v>
      </c>
      <c r="O1249" s="96" t="s">
        <v>35</v>
      </c>
      <c r="P1249" s="96" t="s">
        <v>580</v>
      </c>
      <c r="Q1249" s="96" t="s">
        <v>168</v>
      </c>
      <c r="R1249" s="97">
        <v>0.3422</v>
      </c>
      <c r="S1249" s="97">
        <v>6.8445</v>
      </c>
      <c r="T1249" s="95">
        <v>1</v>
      </c>
      <c r="U1249" s="96" t="s">
        <v>63</v>
      </c>
      <c r="V1249" s="96" t="s">
        <v>120</v>
      </c>
      <c r="W1249" s="98">
        <v>585</v>
      </c>
      <c r="X1249" s="98">
        <v>585</v>
      </c>
      <c r="Y1249" s="99">
        <v>46153.693153437503</v>
      </c>
      <c r="Z1249" s="100">
        <v>46160</v>
      </c>
      <c r="AA1249" s="101"/>
      <c r="AB1249" s="101"/>
      <c r="AC1249" s="101"/>
      <c r="AD1249" s="101"/>
      <c r="AE1249" s="101"/>
      <c r="AF1249" s="101"/>
      <c r="AG1249" s="101"/>
      <c r="AH1249" s="101"/>
      <c r="AI1249" s="102" t="s">
        <v>40</v>
      </c>
      <c r="AJ1249" s="102" t="s">
        <v>40</v>
      </c>
      <c r="AK1249" s="102" t="s">
        <v>40</v>
      </c>
      <c r="AL1249" s="101"/>
      <c r="AM1249" s="101"/>
      <c r="AN1249" s="102" t="s">
        <v>40</v>
      </c>
      <c r="AO1249" s="102" t="s">
        <v>40</v>
      </c>
      <c r="AP1249" s="102" t="s">
        <v>40</v>
      </c>
      <c r="AQ1249" s="102" t="s">
        <v>40</v>
      </c>
      <c r="AR1249" s="101"/>
    </row>
    <row r="1250" spans="1:44">
      <c r="A1250" t="str">
        <f>VLOOKUP(Q1250,'Rotas x Madrugada'!A:C,2,0)</f>
        <v>J</v>
      </c>
      <c r="B1250" t="str">
        <f>VLOOKUP(Q1250,'Rotas x Madrugada'!A:C,3,0)</f>
        <v>Sim</v>
      </c>
      <c r="D1250" s="19">
        <f t="shared" si="38"/>
        <v>46162</v>
      </c>
      <c r="E1250" s="19">
        <f>IF(A1250="RETIRA",Z1250,VLOOKUP(Q1250,'Rotas x Madrugada'!A:D,4,0))</f>
        <v>46146</v>
      </c>
      <c r="F1250" s="19">
        <f>IF(A1250="RETIRA",Z1250,Z1250+2)</f>
        <v>46162</v>
      </c>
      <c r="G1250" s="19" t="str">
        <f>CONCATENATE(U1250,"-",V1250)</f>
        <v>INC08-TE12</v>
      </c>
      <c r="H1250" s="19" t="str">
        <f t="shared" ca="1" si="39"/>
        <v>OK</v>
      </c>
      <c r="I1250" s="46">
        <f ca="1">Z1250-$B$1</f>
        <v>3</v>
      </c>
      <c r="J1250" s="46">
        <f>VLOOKUP(G1250,'D. Produção'!A:B,2,)</f>
        <v>2</v>
      </c>
      <c r="K1250" s="87">
        <v>335809</v>
      </c>
      <c r="L1250" s="88" t="s">
        <v>117</v>
      </c>
      <c r="M1250" s="87">
        <v>7</v>
      </c>
      <c r="N1250" s="87">
        <v>5455209</v>
      </c>
      <c r="O1250" s="88" t="s">
        <v>35</v>
      </c>
      <c r="P1250" s="88" t="s">
        <v>580</v>
      </c>
      <c r="Q1250" s="88" t="s">
        <v>168</v>
      </c>
      <c r="R1250" s="89">
        <v>0.3322</v>
      </c>
      <c r="S1250" s="89">
        <v>6.6444999999999999</v>
      </c>
      <c r="T1250" s="87">
        <v>1</v>
      </c>
      <c r="U1250" s="88" t="s">
        <v>63</v>
      </c>
      <c r="V1250" s="88" t="s">
        <v>120</v>
      </c>
      <c r="W1250" s="90">
        <v>685</v>
      </c>
      <c r="X1250" s="90">
        <v>485</v>
      </c>
      <c r="Y1250" s="91">
        <v>46153.693153437503</v>
      </c>
      <c r="Z1250" s="92">
        <v>46160</v>
      </c>
      <c r="AA1250" s="93"/>
      <c r="AB1250" s="93"/>
      <c r="AC1250" s="93"/>
      <c r="AD1250" s="93"/>
      <c r="AE1250" s="93"/>
      <c r="AF1250" s="93"/>
      <c r="AG1250" s="93"/>
      <c r="AH1250" s="93"/>
      <c r="AI1250" s="94" t="s">
        <v>40</v>
      </c>
      <c r="AJ1250" s="94" t="s">
        <v>40</v>
      </c>
      <c r="AK1250" s="94" t="s">
        <v>40</v>
      </c>
      <c r="AL1250" s="93"/>
      <c r="AM1250" s="93"/>
      <c r="AN1250" s="94" t="s">
        <v>40</v>
      </c>
      <c r="AO1250" s="94" t="s">
        <v>40</v>
      </c>
      <c r="AP1250" s="94" t="s">
        <v>40</v>
      </c>
      <c r="AQ1250" s="94" t="s">
        <v>40</v>
      </c>
      <c r="AR1250" s="93"/>
    </row>
    <row r="1251" spans="1:44">
      <c r="A1251" t="str">
        <f>VLOOKUP(Q1251,'Rotas x Madrugada'!A:C,2,0)</f>
        <v>J</v>
      </c>
      <c r="B1251" t="str">
        <f>VLOOKUP(Q1251,'Rotas x Madrugada'!A:C,3,0)</f>
        <v>Sim</v>
      </c>
      <c r="D1251" s="19">
        <f t="shared" si="38"/>
        <v>46162</v>
      </c>
      <c r="E1251" s="19">
        <f>IF(A1251="RETIRA",Z1251,VLOOKUP(Q1251,'Rotas x Madrugada'!A:D,4,0))</f>
        <v>46146</v>
      </c>
      <c r="F1251" s="19">
        <f>IF(A1251="RETIRA",Z1251,Z1251+2)</f>
        <v>46162</v>
      </c>
      <c r="G1251" s="19" t="str">
        <f>CONCATENATE(U1251,"-",V1251)</f>
        <v>INC08-TE12</v>
      </c>
      <c r="H1251" s="19" t="str">
        <f t="shared" ca="1" si="39"/>
        <v>OK</v>
      </c>
      <c r="I1251" s="46">
        <f ca="1">Z1251-$B$1</f>
        <v>3</v>
      </c>
      <c r="J1251" s="46">
        <f>VLOOKUP(G1251,'D. Produção'!A:B,2,)</f>
        <v>2</v>
      </c>
      <c r="K1251" s="95">
        <v>335809</v>
      </c>
      <c r="L1251" s="96" t="s">
        <v>224</v>
      </c>
      <c r="M1251" s="95">
        <v>8</v>
      </c>
      <c r="N1251" s="95">
        <v>5455210</v>
      </c>
      <c r="O1251" s="96" t="s">
        <v>35</v>
      </c>
      <c r="P1251" s="96" t="s">
        <v>580</v>
      </c>
      <c r="Q1251" s="96" t="s">
        <v>168</v>
      </c>
      <c r="R1251" s="97">
        <v>0.3322</v>
      </c>
      <c r="S1251" s="97">
        <v>6.6444999999999999</v>
      </c>
      <c r="T1251" s="95">
        <v>1</v>
      </c>
      <c r="U1251" s="96" t="s">
        <v>63</v>
      </c>
      <c r="V1251" s="96" t="s">
        <v>120</v>
      </c>
      <c r="W1251" s="98">
        <v>685</v>
      </c>
      <c r="X1251" s="98">
        <v>485</v>
      </c>
      <c r="Y1251" s="99">
        <v>46153.693153437503</v>
      </c>
      <c r="Z1251" s="100">
        <v>46160</v>
      </c>
      <c r="AA1251" s="101"/>
      <c r="AB1251" s="101"/>
      <c r="AC1251" s="101"/>
      <c r="AD1251" s="101"/>
      <c r="AE1251" s="101"/>
      <c r="AF1251" s="101"/>
      <c r="AG1251" s="101"/>
      <c r="AH1251" s="101"/>
      <c r="AI1251" s="102" t="s">
        <v>40</v>
      </c>
      <c r="AJ1251" s="102" t="s">
        <v>40</v>
      </c>
      <c r="AK1251" s="102" t="s">
        <v>40</v>
      </c>
      <c r="AL1251" s="101"/>
      <c r="AM1251" s="101"/>
      <c r="AN1251" s="102" t="s">
        <v>40</v>
      </c>
      <c r="AO1251" s="102" t="s">
        <v>40</v>
      </c>
      <c r="AP1251" s="102" t="s">
        <v>40</v>
      </c>
      <c r="AQ1251" s="102" t="s">
        <v>40</v>
      </c>
      <c r="AR1251" s="101"/>
    </row>
    <row r="1252" spans="1:44">
      <c r="A1252" t="str">
        <f>VLOOKUP(Q1252,'Rotas x Madrugada'!A:C,2,0)</f>
        <v>J</v>
      </c>
      <c r="B1252" t="str">
        <f>VLOOKUP(Q1252,'Rotas x Madrugada'!A:C,3,0)</f>
        <v>Sim</v>
      </c>
      <c r="D1252" s="19">
        <f t="shared" si="38"/>
        <v>46162</v>
      </c>
      <c r="E1252" s="19">
        <f>IF(A1252="RETIRA",Z1252,VLOOKUP(Q1252,'Rotas x Madrugada'!A:D,4,0))</f>
        <v>46146</v>
      </c>
      <c r="F1252" s="19">
        <f>IF(A1252="RETIRA",Z1252,Z1252+2)</f>
        <v>46162</v>
      </c>
      <c r="G1252" s="19" t="str">
        <f>CONCATENATE(U1252,"-",V1252)</f>
        <v>INC08-TE12</v>
      </c>
      <c r="H1252" s="19" t="str">
        <f t="shared" ca="1" si="39"/>
        <v>OK</v>
      </c>
      <c r="I1252" s="46">
        <f ca="1">Z1252-$B$1</f>
        <v>3</v>
      </c>
      <c r="J1252" s="46">
        <f>VLOOKUP(G1252,'D. Produção'!A:B,2,)</f>
        <v>2</v>
      </c>
      <c r="K1252" s="87">
        <v>335809</v>
      </c>
      <c r="L1252" s="88" t="s">
        <v>246</v>
      </c>
      <c r="M1252" s="87">
        <v>9</v>
      </c>
      <c r="N1252" s="87">
        <v>5455211</v>
      </c>
      <c r="O1252" s="88" t="s">
        <v>35</v>
      </c>
      <c r="P1252" s="88" t="s">
        <v>580</v>
      </c>
      <c r="Q1252" s="88" t="s">
        <v>168</v>
      </c>
      <c r="R1252" s="89">
        <v>0.4592</v>
      </c>
      <c r="S1252" s="89">
        <v>9.1844999999999999</v>
      </c>
      <c r="T1252" s="87">
        <v>1</v>
      </c>
      <c r="U1252" s="88" t="s">
        <v>63</v>
      </c>
      <c r="V1252" s="88" t="s">
        <v>120</v>
      </c>
      <c r="W1252" s="90">
        <v>785</v>
      </c>
      <c r="X1252" s="90">
        <v>585</v>
      </c>
      <c r="Y1252" s="91">
        <v>46153.693153437503</v>
      </c>
      <c r="Z1252" s="92">
        <v>46160</v>
      </c>
      <c r="AA1252" s="93"/>
      <c r="AB1252" s="93"/>
      <c r="AC1252" s="93"/>
      <c r="AD1252" s="93"/>
      <c r="AE1252" s="93"/>
      <c r="AF1252" s="93"/>
      <c r="AG1252" s="93"/>
      <c r="AH1252" s="93"/>
      <c r="AI1252" s="94" t="s">
        <v>40</v>
      </c>
      <c r="AJ1252" s="94" t="s">
        <v>40</v>
      </c>
      <c r="AK1252" s="94" t="s">
        <v>40</v>
      </c>
      <c r="AL1252" s="93"/>
      <c r="AM1252" s="93"/>
      <c r="AN1252" s="94" t="s">
        <v>40</v>
      </c>
      <c r="AO1252" s="94" t="s">
        <v>40</v>
      </c>
      <c r="AP1252" s="94" t="s">
        <v>40</v>
      </c>
      <c r="AQ1252" s="94" t="s">
        <v>40</v>
      </c>
      <c r="AR1252" s="93"/>
    </row>
    <row r="1253" spans="1:44">
      <c r="A1253" t="str">
        <f>VLOOKUP(Q1253,'Rotas x Madrugada'!A:C,2,0)</f>
        <v>J</v>
      </c>
      <c r="B1253" t="str">
        <f>VLOOKUP(Q1253,'Rotas x Madrugada'!A:C,3,0)</f>
        <v>Sim</v>
      </c>
      <c r="D1253" s="19">
        <f t="shared" si="38"/>
        <v>46162</v>
      </c>
      <c r="E1253" s="19">
        <f>IF(A1253="RETIRA",Z1253,VLOOKUP(Q1253,'Rotas x Madrugada'!A:D,4,0))</f>
        <v>46146</v>
      </c>
      <c r="F1253" s="19">
        <f>IF(A1253="RETIRA",Z1253,Z1253+2)</f>
        <v>46162</v>
      </c>
      <c r="G1253" s="19" t="str">
        <f>CONCATENATE(U1253,"-",V1253)</f>
        <v>INC08-TE12</v>
      </c>
      <c r="H1253" s="19" t="str">
        <f t="shared" ca="1" si="39"/>
        <v>OK</v>
      </c>
      <c r="I1253" s="46">
        <f ca="1">Z1253-$B$1</f>
        <v>3</v>
      </c>
      <c r="J1253" s="46">
        <f>VLOOKUP(G1253,'D. Produção'!A:B,2,)</f>
        <v>2</v>
      </c>
      <c r="K1253" s="95">
        <v>335809</v>
      </c>
      <c r="L1253" s="96" t="s">
        <v>247</v>
      </c>
      <c r="M1253" s="95">
        <v>10</v>
      </c>
      <c r="N1253" s="95">
        <v>5455212</v>
      </c>
      <c r="O1253" s="96" t="s">
        <v>35</v>
      </c>
      <c r="P1253" s="96" t="s">
        <v>580</v>
      </c>
      <c r="Q1253" s="96" t="s">
        <v>168</v>
      </c>
      <c r="R1253" s="97">
        <v>0.4592</v>
      </c>
      <c r="S1253" s="97">
        <v>9.1844999999999999</v>
      </c>
      <c r="T1253" s="95">
        <v>1</v>
      </c>
      <c r="U1253" s="96" t="s">
        <v>63</v>
      </c>
      <c r="V1253" s="96" t="s">
        <v>120</v>
      </c>
      <c r="W1253" s="98">
        <v>785</v>
      </c>
      <c r="X1253" s="98">
        <v>585</v>
      </c>
      <c r="Y1253" s="99">
        <v>46153.693153437503</v>
      </c>
      <c r="Z1253" s="100">
        <v>46160</v>
      </c>
      <c r="AA1253" s="101"/>
      <c r="AB1253" s="101"/>
      <c r="AC1253" s="101"/>
      <c r="AD1253" s="101"/>
      <c r="AE1253" s="101"/>
      <c r="AF1253" s="101"/>
      <c r="AG1253" s="101"/>
      <c r="AH1253" s="101"/>
      <c r="AI1253" s="102" t="s">
        <v>40</v>
      </c>
      <c r="AJ1253" s="102" t="s">
        <v>40</v>
      </c>
      <c r="AK1253" s="102" t="s">
        <v>40</v>
      </c>
      <c r="AL1253" s="101"/>
      <c r="AM1253" s="101"/>
      <c r="AN1253" s="102" t="s">
        <v>40</v>
      </c>
      <c r="AO1253" s="102" t="s">
        <v>40</v>
      </c>
      <c r="AP1253" s="102" t="s">
        <v>40</v>
      </c>
      <c r="AQ1253" s="102" t="s">
        <v>40</v>
      </c>
      <c r="AR1253" s="101"/>
    </row>
    <row r="1254" spans="1:44">
      <c r="A1254" t="str">
        <f>VLOOKUP(Q1254,'Rotas x Madrugada'!A:C,2,0)</f>
        <v>J</v>
      </c>
      <c r="B1254" t="str">
        <f>VLOOKUP(Q1254,'Rotas x Madrugada'!A:C,3,0)</f>
        <v>Sim</v>
      </c>
      <c r="D1254" s="19">
        <f t="shared" si="38"/>
        <v>46162</v>
      </c>
      <c r="E1254" s="19">
        <f>IF(A1254="RETIRA",Z1254,VLOOKUP(Q1254,'Rotas x Madrugada'!A:D,4,0))</f>
        <v>46146</v>
      </c>
      <c r="F1254" s="19">
        <f>IF(A1254="RETIRA",Z1254,Z1254+2)</f>
        <v>46162</v>
      </c>
      <c r="G1254" s="19" t="str">
        <f>CONCATENATE(U1254,"-",V1254)</f>
        <v>INC08-TE12</v>
      </c>
      <c r="H1254" s="19" t="str">
        <f t="shared" ca="1" si="39"/>
        <v>OK</v>
      </c>
      <c r="I1254" s="46">
        <f ca="1">Z1254-$B$1</f>
        <v>3</v>
      </c>
      <c r="J1254" s="46">
        <f>VLOOKUP(G1254,'D. Produção'!A:B,2,)</f>
        <v>2</v>
      </c>
      <c r="K1254" s="87">
        <v>335809</v>
      </c>
      <c r="L1254" s="88" t="s">
        <v>498</v>
      </c>
      <c r="M1254" s="87">
        <v>11</v>
      </c>
      <c r="N1254" s="87">
        <v>5455213</v>
      </c>
      <c r="O1254" s="88" t="s">
        <v>35</v>
      </c>
      <c r="P1254" s="88" t="s">
        <v>580</v>
      </c>
      <c r="Q1254" s="88" t="s">
        <v>168</v>
      </c>
      <c r="R1254" s="89">
        <v>0.4592</v>
      </c>
      <c r="S1254" s="89">
        <v>9.1844999999999999</v>
      </c>
      <c r="T1254" s="87">
        <v>1</v>
      </c>
      <c r="U1254" s="88" t="s">
        <v>63</v>
      </c>
      <c r="V1254" s="88" t="s">
        <v>120</v>
      </c>
      <c r="W1254" s="90">
        <v>785</v>
      </c>
      <c r="X1254" s="90">
        <v>585</v>
      </c>
      <c r="Y1254" s="91">
        <v>46153.693153437503</v>
      </c>
      <c r="Z1254" s="92">
        <v>46160</v>
      </c>
      <c r="AA1254" s="93"/>
      <c r="AB1254" s="93"/>
      <c r="AC1254" s="93"/>
      <c r="AD1254" s="93"/>
      <c r="AE1254" s="93"/>
      <c r="AF1254" s="93"/>
      <c r="AG1254" s="93"/>
      <c r="AH1254" s="93"/>
      <c r="AI1254" s="94" t="s">
        <v>40</v>
      </c>
      <c r="AJ1254" s="94" t="s">
        <v>40</v>
      </c>
      <c r="AK1254" s="94" t="s">
        <v>40</v>
      </c>
      <c r="AL1254" s="93"/>
      <c r="AM1254" s="93"/>
      <c r="AN1254" s="94" t="s">
        <v>40</v>
      </c>
      <c r="AO1254" s="94" t="s">
        <v>40</v>
      </c>
      <c r="AP1254" s="94" t="s">
        <v>40</v>
      </c>
      <c r="AQ1254" s="94" t="s">
        <v>40</v>
      </c>
      <c r="AR1254" s="93"/>
    </row>
    <row r="1255" spans="1:44">
      <c r="A1255" t="str">
        <f>VLOOKUP(Q1255,'Rotas x Madrugada'!A:C,2,0)</f>
        <v>J</v>
      </c>
      <c r="B1255" t="str">
        <f>VLOOKUP(Q1255,'Rotas x Madrugada'!A:C,3,0)</f>
        <v>Sim</v>
      </c>
      <c r="D1255" s="19">
        <f t="shared" si="38"/>
        <v>46162</v>
      </c>
      <c r="E1255" s="19">
        <f>IF(A1255="RETIRA",Z1255,VLOOKUP(Q1255,'Rotas x Madrugada'!A:D,4,0))</f>
        <v>46146</v>
      </c>
      <c r="F1255" s="19">
        <f>IF(A1255="RETIRA",Z1255,Z1255+2)</f>
        <v>46162</v>
      </c>
      <c r="G1255" s="19" t="str">
        <f>CONCATENATE(U1255,"-",V1255)</f>
        <v>INC08-TE12</v>
      </c>
      <c r="H1255" s="19" t="str">
        <f t="shared" ca="1" si="39"/>
        <v>OK</v>
      </c>
      <c r="I1255" s="46">
        <f ca="1">Z1255-$B$1</f>
        <v>3</v>
      </c>
      <c r="J1255" s="46">
        <f>VLOOKUP(G1255,'D. Produção'!A:B,2,)</f>
        <v>2</v>
      </c>
      <c r="K1255" s="95">
        <v>335809</v>
      </c>
      <c r="L1255" s="96" t="s">
        <v>576</v>
      </c>
      <c r="M1255" s="95">
        <v>12</v>
      </c>
      <c r="N1255" s="95">
        <v>5455214</v>
      </c>
      <c r="O1255" s="96" t="s">
        <v>35</v>
      </c>
      <c r="P1255" s="96" t="s">
        <v>580</v>
      </c>
      <c r="Q1255" s="96" t="s">
        <v>168</v>
      </c>
      <c r="R1255" s="97">
        <v>0.28370000000000001</v>
      </c>
      <c r="S1255" s="97">
        <v>5.6745000000000001</v>
      </c>
      <c r="T1255" s="95">
        <v>1</v>
      </c>
      <c r="U1255" s="96" t="s">
        <v>63</v>
      </c>
      <c r="V1255" s="96" t="s">
        <v>120</v>
      </c>
      <c r="W1255" s="98">
        <v>585</v>
      </c>
      <c r="X1255" s="98">
        <v>485</v>
      </c>
      <c r="Y1255" s="99">
        <v>46153.693153437503</v>
      </c>
      <c r="Z1255" s="100">
        <v>46160</v>
      </c>
      <c r="AA1255" s="101"/>
      <c r="AB1255" s="101"/>
      <c r="AC1255" s="101"/>
      <c r="AD1255" s="101"/>
      <c r="AE1255" s="101"/>
      <c r="AF1255" s="101"/>
      <c r="AG1255" s="101"/>
      <c r="AH1255" s="101"/>
      <c r="AI1255" s="102" t="s">
        <v>40</v>
      </c>
      <c r="AJ1255" s="102" t="s">
        <v>40</v>
      </c>
      <c r="AK1255" s="102" t="s">
        <v>40</v>
      </c>
      <c r="AL1255" s="101"/>
      <c r="AM1255" s="101"/>
      <c r="AN1255" s="102" t="s">
        <v>40</v>
      </c>
      <c r="AO1255" s="102" t="s">
        <v>40</v>
      </c>
      <c r="AP1255" s="102" t="s">
        <v>40</v>
      </c>
      <c r="AQ1255" s="102" t="s">
        <v>40</v>
      </c>
      <c r="AR1255" s="101"/>
    </row>
    <row r="1256" spans="1:44">
      <c r="A1256" t="str">
        <f>VLOOKUP(Q1256,'Rotas x Madrugada'!A:C,2,0)</f>
        <v>J</v>
      </c>
      <c r="B1256" t="str">
        <f>VLOOKUP(Q1256,'Rotas x Madrugada'!A:C,3,0)</f>
        <v>Sim</v>
      </c>
      <c r="D1256" s="19">
        <f t="shared" si="38"/>
        <v>46162</v>
      </c>
      <c r="E1256" s="19">
        <f>IF(A1256="RETIRA",Z1256,VLOOKUP(Q1256,'Rotas x Madrugada'!A:D,4,0))</f>
        <v>46146</v>
      </c>
      <c r="F1256" s="19">
        <f>IF(A1256="RETIRA",Z1256,Z1256+2)</f>
        <v>46162</v>
      </c>
      <c r="G1256" s="19" t="str">
        <f>CONCATENATE(U1256,"-",V1256)</f>
        <v>INC08-TE12</v>
      </c>
      <c r="H1256" s="19" t="str">
        <f t="shared" ca="1" si="39"/>
        <v>OK</v>
      </c>
      <c r="I1256" s="46">
        <f ca="1">Z1256-$B$1</f>
        <v>3</v>
      </c>
      <c r="J1256" s="46">
        <f>VLOOKUP(G1256,'D. Produção'!A:B,2,)</f>
        <v>2</v>
      </c>
      <c r="K1256" s="87">
        <v>335809</v>
      </c>
      <c r="L1256" s="88" t="s">
        <v>577</v>
      </c>
      <c r="M1256" s="87">
        <v>13</v>
      </c>
      <c r="N1256" s="87">
        <v>5455215</v>
      </c>
      <c r="O1256" s="88" t="s">
        <v>35</v>
      </c>
      <c r="P1256" s="88" t="s">
        <v>580</v>
      </c>
      <c r="Q1256" s="88" t="s">
        <v>168</v>
      </c>
      <c r="R1256" s="89">
        <v>0.28370000000000001</v>
      </c>
      <c r="S1256" s="89">
        <v>5.6745000000000001</v>
      </c>
      <c r="T1256" s="87">
        <v>1</v>
      </c>
      <c r="U1256" s="88" t="s">
        <v>63</v>
      </c>
      <c r="V1256" s="88" t="s">
        <v>120</v>
      </c>
      <c r="W1256" s="90">
        <v>585</v>
      </c>
      <c r="X1256" s="90">
        <v>485</v>
      </c>
      <c r="Y1256" s="91">
        <v>46153.693153437503</v>
      </c>
      <c r="Z1256" s="92">
        <v>46160</v>
      </c>
      <c r="AA1256" s="93"/>
      <c r="AB1256" s="93"/>
      <c r="AC1256" s="93"/>
      <c r="AD1256" s="93"/>
      <c r="AE1256" s="93"/>
      <c r="AF1256" s="93"/>
      <c r="AG1256" s="93"/>
      <c r="AH1256" s="93"/>
      <c r="AI1256" s="94" t="s">
        <v>40</v>
      </c>
      <c r="AJ1256" s="94" t="s">
        <v>40</v>
      </c>
      <c r="AK1256" s="94" t="s">
        <v>40</v>
      </c>
      <c r="AL1256" s="93"/>
      <c r="AM1256" s="93"/>
      <c r="AN1256" s="94" t="s">
        <v>40</v>
      </c>
      <c r="AO1256" s="94" t="s">
        <v>40</v>
      </c>
      <c r="AP1256" s="94" t="s">
        <v>40</v>
      </c>
      <c r="AQ1256" s="94" t="s">
        <v>40</v>
      </c>
      <c r="AR1256" s="93"/>
    </row>
    <row r="1257" spans="1:44">
      <c r="A1257" t="str">
        <f>VLOOKUP(Q1257,'Rotas x Madrugada'!A:C,2,0)</f>
        <v>J</v>
      </c>
      <c r="B1257" t="str">
        <f>VLOOKUP(Q1257,'Rotas x Madrugada'!A:C,3,0)</f>
        <v>Sim</v>
      </c>
      <c r="D1257" s="19">
        <f t="shared" si="38"/>
        <v>46162</v>
      </c>
      <c r="E1257" s="19">
        <f>IF(A1257="RETIRA",Z1257,VLOOKUP(Q1257,'Rotas x Madrugada'!A:D,4,0))</f>
        <v>46146</v>
      </c>
      <c r="F1257" s="19">
        <f>IF(A1257="RETIRA",Z1257,Z1257+2)</f>
        <v>46162</v>
      </c>
      <c r="G1257" s="19" t="str">
        <f>CONCATENATE(U1257,"-",V1257)</f>
        <v>INC08-TE12</v>
      </c>
      <c r="H1257" s="19" t="str">
        <f t="shared" ca="1" si="39"/>
        <v>OK</v>
      </c>
      <c r="I1257" s="46">
        <f ca="1">Z1257-$B$1</f>
        <v>3</v>
      </c>
      <c r="J1257" s="46">
        <f>VLOOKUP(G1257,'D. Produção'!A:B,2,)</f>
        <v>2</v>
      </c>
      <c r="K1257" s="95">
        <v>335809</v>
      </c>
      <c r="L1257" s="96" t="s">
        <v>572</v>
      </c>
      <c r="M1257" s="95">
        <v>14</v>
      </c>
      <c r="N1257" s="95">
        <v>5455216</v>
      </c>
      <c r="O1257" s="96" t="s">
        <v>35</v>
      </c>
      <c r="P1257" s="96" t="s">
        <v>580</v>
      </c>
      <c r="Q1257" s="96" t="s">
        <v>168</v>
      </c>
      <c r="R1257" s="97">
        <v>0.28370000000000001</v>
      </c>
      <c r="S1257" s="97">
        <v>5.6745000000000001</v>
      </c>
      <c r="T1257" s="95">
        <v>1</v>
      </c>
      <c r="U1257" s="96" t="s">
        <v>63</v>
      </c>
      <c r="V1257" s="96" t="s">
        <v>120</v>
      </c>
      <c r="W1257" s="98">
        <v>585</v>
      </c>
      <c r="X1257" s="98">
        <v>485</v>
      </c>
      <c r="Y1257" s="99">
        <v>46153.693153437503</v>
      </c>
      <c r="Z1257" s="100">
        <v>46160</v>
      </c>
      <c r="AA1257" s="101"/>
      <c r="AB1257" s="101"/>
      <c r="AC1257" s="101"/>
      <c r="AD1257" s="101"/>
      <c r="AE1257" s="101"/>
      <c r="AF1257" s="101"/>
      <c r="AG1257" s="101"/>
      <c r="AH1257" s="101"/>
      <c r="AI1257" s="102" t="s">
        <v>40</v>
      </c>
      <c r="AJ1257" s="102" t="s">
        <v>40</v>
      </c>
      <c r="AK1257" s="102" t="s">
        <v>40</v>
      </c>
      <c r="AL1257" s="101"/>
      <c r="AM1257" s="101"/>
      <c r="AN1257" s="102" t="s">
        <v>40</v>
      </c>
      <c r="AO1257" s="102" t="s">
        <v>40</v>
      </c>
      <c r="AP1257" s="102" t="s">
        <v>40</v>
      </c>
      <c r="AQ1257" s="102" t="s">
        <v>40</v>
      </c>
      <c r="AR1257" s="101"/>
    </row>
    <row r="1258" spans="1:44">
      <c r="A1258" t="str">
        <f>VLOOKUP(Q1258,'Rotas x Madrugada'!A:C,2,0)</f>
        <v>J</v>
      </c>
      <c r="B1258" t="str">
        <f>VLOOKUP(Q1258,'Rotas x Madrugada'!A:C,3,0)</f>
        <v>Sim</v>
      </c>
      <c r="D1258" s="19">
        <f t="shared" si="38"/>
        <v>46162</v>
      </c>
      <c r="E1258" s="19">
        <f>IF(A1258="RETIRA",Z1258,VLOOKUP(Q1258,'Rotas x Madrugada'!A:D,4,0))</f>
        <v>46146</v>
      </c>
      <c r="F1258" s="19">
        <f>IF(A1258="RETIRA",Z1258,Z1258+2)</f>
        <v>46162</v>
      </c>
      <c r="G1258" s="19" t="str">
        <f>CONCATENATE(U1258,"-",V1258)</f>
        <v>INC08-TE12</v>
      </c>
      <c r="H1258" s="19" t="str">
        <f t="shared" ca="1" si="39"/>
        <v>OK</v>
      </c>
      <c r="I1258" s="46">
        <f ca="1">Z1258-$B$1</f>
        <v>3</v>
      </c>
      <c r="J1258" s="46">
        <f>VLOOKUP(G1258,'D. Produção'!A:B,2,)</f>
        <v>2</v>
      </c>
      <c r="K1258" s="87">
        <v>335809</v>
      </c>
      <c r="L1258" s="88" t="s">
        <v>573</v>
      </c>
      <c r="M1258" s="87">
        <v>15</v>
      </c>
      <c r="N1258" s="87">
        <v>5455217</v>
      </c>
      <c r="O1258" s="88" t="s">
        <v>35</v>
      </c>
      <c r="P1258" s="88" t="s">
        <v>580</v>
      </c>
      <c r="Q1258" s="88" t="s">
        <v>168</v>
      </c>
      <c r="R1258" s="89">
        <v>0.28370000000000001</v>
      </c>
      <c r="S1258" s="89">
        <v>5.6745000000000001</v>
      </c>
      <c r="T1258" s="87">
        <v>1</v>
      </c>
      <c r="U1258" s="88" t="s">
        <v>63</v>
      </c>
      <c r="V1258" s="88" t="s">
        <v>120</v>
      </c>
      <c r="W1258" s="90">
        <v>585</v>
      </c>
      <c r="X1258" s="90">
        <v>485</v>
      </c>
      <c r="Y1258" s="91">
        <v>46153.693153437503</v>
      </c>
      <c r="Z1258" s="92">
        <v>46160</v>
      </c>
      <c r="AA1258" s="93"/>
      <c r="AB1258" s="93"/>
      <c r="AC1258" s="93"/>
      <c r="AD1258" s="93"/>
      <c r="AE1258" s="93"/>
      <c r="AF1258" s="93"/>
      <c r="AG1258" s="93"/>
      <c r="AH1258" s="93"/>
      <c r="AI1258" s="94" t="s">
        <v>40</v>
      </c>
      <c r="AJ1258" s="94" t="s">
        <v>40</v>
      </c>
      <c r="AK1258" s="94" t="s">
        <v>40</v>
      </c>
      <c r="AL1258" s="93"/>
      <c r="AM1258" s="93"/>
      <c r="AN1258" s="94" t="s">
        <v>40</v>
      </c>
      <c r="AO1258" s="94" t="s">
        <v>40</v>
      </c>
      <c r="AP1258" s="94" t="s">
        <v>40</v>
      </c>
      <c r="AQ1258" s="94" t="s">
        <v>40</v>
      </c>
      <c r="AR1258" s="93"/>
    </row>
    <row r="1259" spans="1:44">
      <c r="A1259" t="str">
        <f>VLOOKUP(Q1259,'Rotas x Madrugada'!A:C,2,0)</f>
        <v>J</v>
      </c>
      <c r="B1259" t="str">
        <f>VLOOKUP(Q1259,'Rotas x Madrugada'!A:C,3,0)</f>
        <v>Sim</v>
      </c>
      <c r="D1259" s="19">
        <f t="shared" si="38"/>
        <v>46162</v>
      </c>
      <c r="E1259" s="19">
        <f>IF(A1259="RETIRA",Z1259,VLOOKUP(Q1259,'Rotas x Madrugada'!A:D,4,0))</f>
        <v>46146</v>
      </c>
      <c r="F1259" s="19">
        <f>IF(A1259="RETIRA",Z1259,Z1259+2)</f>
        <v>46162</v>
      </c>
      <c r="G1259" s="19" t="str">
        <f>CONCATENATE(U1259,"-",V1259)</f>
        <v>INC08-TE16</v>
      </c>
      <c r="H1259" s="19" t="str">
        <f t="shared" ca="1" si="39"/>
        <v>OK</v>
      </c>
      <c r="I1259" s="46">
        <f ca="1">Z1259-$B$1</f>
        <v>3</v>
      </c>
      <c r="J1259" s="46">
        <f>VLOOKUP(G1259,'D. Produção'!A:B,2,)</f>
        <v>2</v>
      </c>
      <c r="K1259" s="95">
        <v>335811</v>
      </c>
      <c r="L1259" s="96" t="s">
        <v>78</v>
      </c>
      <c r="M1259" s="95">
        <v>1</v>
      </c>
      <c r="N1259" s="95">
        <v>5455226</v>
      </c>
      <c r="O1259" s="96" t="s">
        <v>35</v>
      </c>
      <c r="P1259" s="96" t="s">
        <v>580</v>
      </c>
      <c r="Q1259" s="96" t="s">
        <v>168</v>
      </c>
      <c r="R1259" s="97">
        <v>1.6367</v>
      </c>
      <c r="S1259" s="97">
        <v>32.734499999999997</v>
      </c>
      <c r="T1259" s="95">
        <v>1</v>
      </c>
      <c r="U1259" s="96" t="s">
        <v>63</v>
      </c>
      <c r="V1259" s="96" t="s">
        <v>123</v>
      </c>
      <c r="W1259" s="98">
        <v>785</v>
      </c>
      <c r="X1259" s="98">
        <v>2085</v>
      </c>
      <c r="Y1259" s="99">
        <v>46153.693172951389</v>
      </c>
      <c r="Z1259" s="100">
        <v>46160</v>
      </c>
      <c r="AA1259" s="101"/>
      <c r="AB1259" s="101"/>
      <c r="AC1259" s="101"/>
      <c r="AD1259" s="101"/>
      <c r="AE1259" s="101"/>
      <c r="AF1259" s="101"/>
      <c r="AG1259" s="101"/>
      <c r="AH1259" s="101"/>
      <c r="AI1259" s="102" t="s">
        <v>40</v>
      </c>
      <c r="AJ1259" s="102" t="s">
        <v>40</v>
      </c>
      <c r="AK1259" s="102" t="s">
        <v>40</v>
      </c>
      <c r="AL1259" s="101"/>
      <c r="AM1259" s="101"/>
      <c r="AN1259" s="102" t="s">
        <v>40</v>
      </c>
      <c r="AO1259" s="102" t="s">
        <v>40</v>
      </c>
      <c r="AP1259" s="102" t="s">
        <v>40</v>
      </c>
      <c r="AQ1259" s="102" t="s">
        <v>40</v>
      </c>
      <c r="AR1259" s="101"/>
    </row>
    <row r="1260" spans="1:44">
      <c r="A1260" t="str">
        <f>VLOOKUP(Q1260,'Rotas x Madrugada'!A:C,2,0)</f>
        <v>J</v>
      </c>
      <c r="B1260" t="str">
        <f>VLOOKUP(Q1260,'Rotas x Madrugada'!A:C,3,0)</f>
        <v>Sim</v>
      </c>
      <c r="D1260" s="19">
        <f t="shared" si="38"/>
        <v>46162</v>
      </c>
      <c r="E1260" s="19">
        <f>IF(A1260="RETIRA",Z1260,VLOOKUP(Q1260,'Rotas x Madrugada'!A:D,4,0))</f>
        <v>46146</v>
      </c>
      <c r="F1260" s="19">
        <f>IF(A1260="RETIRA",Z1260,Z1260+2)</f>
        <v>46162</v>
      </c>
      <c r="G1260" s="19" t="str">
        <f>CONCATENATE(U1260,"-",V1260)</f>
        <v>INC08-TE16</v>
      </c>
      <c r="H1260" s="19" t="str">
        <f t="shared" ca="1" si="39"/>
        <v>OK</v>
      </c>
      <c r="I1260" s="46">
        <f ca="1">Z1260-$B$1</f>
        <v>3</v>
      </c>
      <c r="J1260" s="46">
        <f>VLOOKUP(G1260,'D. Produção'!A:B,2,)</f>
        <v>2</v>
      </c>
      <c r="K1260" s="87">
        <v>335811</v>
      </c>
      <c r="L1260" s="88" t="s">
        <v>80</v>
      </c>
      <c r="M1260" s="87">
        <v>2</v>
      </c>
      <c r="N1260" s="87">
        <v>5455227</v>
      </c>
      <c r="O1260" s="88" t="s">
        <v>35</v>
      </c>
      <c r="P1260" s="88" t="s">
        <v>580</v>
      </c>
      <c r="Q1260" s="88" t="s">
        <v>168</v>
      </c>
      <c r="R1260" s="89">
        <v>1.6367</v>
      </c>
      <c r="S1260" s="89">
        <v>32.734499999999997</v>
      </c>
      <c r="T1260" s="87">
        <v>1</v>
      </c>
      <c r="U1260" s="88" t="s">
        <v>63</v>
      </c>
      <c r="V1260" s="88" t="s">
        <v>123</v>
      </c>
      <c r="W1260" s="90">
        <v>785</v>
      </c>
      <c r="X1260" s="90">
        <v>2085</v>
      </c>
      <c r="Y1260" s="91">
        <v>46153.693172951389</v>
      </c>
      <c r="Z1260" s="92">
        <v>46160</v>
      </c>
      <c r="AA1260" s="93"/>
      <c r="AB1260" s="93"/>
      <c r="AC1260" s="93"/>
      <c r="AD1260" s="93"/>
      <c r="AE1260" s="93"/>
      <c r="AF1260" s="93"/>
      <c r="AG1260" s="93"/>
      <c r="AH1260" s="93"/>
      <c r="AI1260" s="94" t="s">
        <v>40</v>
      </c>
      <c r="AJ1260" s="94" t="s">
        <v>40</v>
      </c>
      <c r="AK1260" s="94" t="s">
        <v>40</v>
      </c>
      <c r="AL1260" s="93"/>
      <c r="AM1260" s="93"/>
      <c r="AN1260" s="94" t="s">
        <v>40</v>
      </c>
      <c r="AO1260" s="94" t="s">
        <v>40</v>
      </c>
      <c r="AP1260" s="94" t="s">
        <v>40</v>
      </c>
      <c r="AQ1260" s="94" t="s">
        <v>40</v>
      </c>
      <c r="AR1260" s="93"/>
    </row>
    <row r="1261" spans="1:44">
      <c r="A1261" t="str">
        <f>VLOOKUP(Q1261,'Rotas x Madrugada'!A:C,2,0)</f>
        <v>J</v>
      </c>
      <c r="B1261" t="str">
        <f>VLOOKUP(Q1261,'Rotas x Madrugada'!A:C,3,0)</f>
        <v>Sim</v>
      </c>
      <c r="D1261" s="19">
        <f t="shared" si="38"/>
        <v>46162</v>
      </c>
      <c r="E1261" s="19">
        <f>IF(A1261="RETIRA",Z1261,VLOOKUP(Q1261,'Rotas x Madrugada'!A:D,4,0))</f>
        <v>46146</v>
      </c>
      <c r="F1261" s="19">
        <f>IF(A1261="RETIRA",Z1261,Z1261+2)</f>
        <v>46162</v>
      </c>
      <c r="G1261" s="19" t="str">
        <f>CONCATENATE(U1261,"-",V1261)</f>
        <v>INC08-TE16</v>
      </c>
      <c r="H1261" s="19" t="str">
        <f t="shared" ca="1" si="39"/>
        <v>OK</v>
      </c>
      <c r="I1261" s="46">
        <f ca="1">Z1261-$B$1</f>
        <v>3</v>
      </c>
      <c r="J1261" s="46">
        <f>VLOOKUP(G1261,'D. Produção'!A:B,2,)</f>
        <v>2</v>
      </c>
      <c r="K1261" s="95">
        <v>335811</v>
      </c>
      <c r="L1261" s="96" t="s">
        <v>81</v>
      </c>
      <c r="M1261" s="95">
        <v>3</v>
      </c>
      <c r="N1261" s="95">
        <v>5455228</v>
      </c>
      <c r="O1261" s="96" t="s">
        <v>35</v>
      </c>
      <c r="P1261" s="96" t="s">
        <v>580</v>
      </c>
      <c r="Q1261" s="96" t="s">
        <v>168</v>
      </c>
      <c r="R1261" s="97">
        <v>1.6367</v>
      </c>
      <c r="S1261" s="97">
        <v>32.734499999999997</v>
      </c>
      <c r="T1261" s="95">
        <v>1</v>
      </c>
      <c r="U1261" s="96" t="s">
        <v>63</v>
      </c>
      <c r="V1261" s="96" t="s">
        <v>123</v>
      </c>
      <c r="W1261" s="98">
        <v>785</v>
      </c>
      <c r="X1261" s="98">
        <v>2085</v>
      </c>
      <c r="Y1261" s="99">
        <v>46153.693172951389</v>
      </c>
      <c r="Z1261" s="100">
        <v>46160</v>
      </c>
      <c r="AA1261" s="101"/>
      <c r="AB1261" s="101"/>
      <c r="AC1261" s="101"/>
      <c r="AD1261" s="101"/>
      <c r="AE1261" s="101"/>
      <c r="AF1261" s="101"/>
      <c r="AG1261" s="101"/>
      <c r="AH1261" s="101"/>
      <c r="AI1261" s="102" t="s">
        <v>40</v>
      </c>
      <c r="AJ1261" s="102" t="s">
        <v>40</v>
      </c>
      <c r="AK1261" s="102" t="s">
        <v>40</v>
      </c>
      <c r="AL1261" s="101"/>
      <c r="AM1261" s="101"/>
      <c r="AN1261" s="102" t="s">
        <v>40</v>
      </c>
      <c r="AO1261" s="102" t="s">
        <v>40</v>
      </c>
      <c r="AP1261" s="102" t="s">
        <v>40</v>
      </c>
      <c r="AQ1261" s="102" t="s">
        <v>40</v>
      </c>
      <c r="AR1261" s="101"/>
    </row>
    <row r="1262" spans="1:44">
      <c r="A1262" t="str">
        <f>VLOOKUP(Q1262,'Rotas x Madrugada'!A:C,2,0)</f>
        <v>J</v>
      </c>
      <c r="B1262" t="str">
        <f>VLOOKUP(Q1262,'Rotas x Madrugada'!A:C,3,0)</f>
        <v>Sim</v>
      </c>
      <c r="D1262" s="19">
        <f t="shared" si="38"/>
        <v>46162</v>
      </c>
      <c r="E1262" s="19">
        <f>IF(A1262="RETIRA",Z1262,VLOOKUP(Q1262,'Rotas x Madrugada'!A:D,4,0))</f>
        <v>46146</v>
      </c>
      <c r="F1262" s="19">
        <f>IF(A1262="RETIRA",Z1262,Z1262+2)</f>
        <v>46162</v>
      </c>
      <c r="G1262" s="19" t="str">
        <f>CONCATENATE(U1262,"-",V1262)</f>
        <v>INC08-TE16</v>
      </c>
      <c r="H1262" s="19" t="str">
        <f t="shared" ca="1" si="39"/>
        <v>OK</v>
      </c>
      <c r="I1262" s="46">
        <f ca="1">Z1262-$B$1</f>
        <v>3</v>
      </c>
      <c r="J1262" s="46">
        <f>VLOOKUP(G1262,'D. Produção'!A:B,2,)</f>
        <v>2</v>
      </c>
      <c r="K1262" s="87">
        <v>335811</v>
      </c>
      <c r="L1262" s="88" t="s">
        <v>82</v>
      </c>
      <c r="M1262" s="87">
        <v>4</v>
      </c>
      <c r="N1262" s="87">
        <v>5455229</v>
      </c>
      <c r="O1262" s="88" t="s">
        <v>35</v>
      </c>
      <c r="P1262" s="88" t="s">
        <v>580</v>
      </c>
      <c r="Q1262" s="88" t="s">
        <v>168</v>
      </c>
      <c r="R1262" s="89">
        <v>1.6367</v>
      </c>
      <c r="S1262" s="89">
        <v>32.734499999999997</v>
      </c>
      <c r="T1262" s="87">
        <v>1</v>
      </c>
      <c r="U1262" s="88" t="s">
        <v>63</v>
      </c>
      <c r="V1262" s="88" t="s">
        <v>123</v>
      </c>
      <c r="W1262" s="90">
        <v>785</v>
      </c>
      <c r="X1262" s="90">
        <v>2085</v>
      </c>
      <c r="Y1262" s="91">
        <v>46153.693172951389</v>
      </c>
      <c r="Z1262" s="92">
        <v>46160</v>
      </c>
      <c r="AA1262" s="93"/>
      <c r="AB1262" s="93"/>
      <c r="AC1262" s="93"/>
      <c r="AD1262" s="93"/>
      <c r="AE1262" s="93"/>
      <c r="AF1262" s="93"/>
      <c r="AG1262" s="93"/>
      <c r="AH1262" s="93"/>
      <c r="AI1262" s="94" t="s">
        <v>40</v>
      </c>
      <c r="AJ1262" s="94" t="s">
        <v>40</v>
      </c>
      <c r="AK1262" s="94" t="s">
        <v>40</v>
      </c>
      <c r="AL1262" s="93"/>
      <c r="AM1262" s="93"/>
      <c r="AN1262" s="94" t="s">
        <v>40</v>
      </c>
      <c r="AO1262" s="94" t="s">
        <v>40</v>
      </c>
      <c r="AP1262" s="94" t="s">
        <v>40</v>
      </c>
      <c r="AQ1262" s="94" t="s">
        <v>40</v>
      </c>
      <c r="AR1262" s="93"/>
    </row>
    <row r="1263" spans="1:44">
      <c r="A1263" t="str">
        <f>VLOOKUP(Q1263,'Rotas x Madrugada'!A:C,2,0)</f>
        <v>J</v>
      </c>
      <c r="B1263" t="str">
        <f>VLOOKUP(Q1263,'Rotas x Madrugada'!A:C,3,0)</f>
        <v>Sim</v>
      </c>
      <c r="D1263" s="19">
        <f t="shared" si="38"/>
        <v>46162</v>
      </c>
      <c r="E1263" s="19">
        <f>IF(A1263="RETIRA",Z1263,VLOOKUP(Q1263,'Rotas x Madrugada'!A:D,4,0))</f>
        <v>46146</v>
      </c>
      <c r="F1263" s="19">
        <f>IF(A1263="RETIRA",Z1263,Z1263+2)</f>
        <v>46162</v>
      </c>
      <c r="G1263" s="19" t="str">
        <f>CONCATENATE(U1263,"-",V1263)</f>
        <v>INC08-TE16</v>
      </c>
      <c r="H1263" s="19" t="str">
        <f t="shared" ca="1" si="39"/>
        <v>OK</v>
      </c>
      <c r="I1263" s="46">
        <f ca="1">Z1263-$B$1</f>
        <v>3</v>
      </c>
      <c r="J1263" s="46">
        <f>VLOOKUP(G1263,'D. Produção'!A:B,2,)</f>
        <v>2</v>
      </c>
      <c r="K1263" s="95">
        <v>335811</v>
      </c>
      <c r="L1263" s="96" t="s">
        <v>171</v>
      </c>
      <c r="M1263" s="95">
        <v>5</v>
      </c>
      <c r="N1263" s="95">
        <v>5455230</v>
      </c>
      <c r="O1263" s="96" t="s">
        <v>35</v>
      </c>
      <c r="P1263" s="96" t="s">
        <v>580</v>
      </c>
      <c r="Q1263" s="96" t="s">
        <v>168</v>
      </c>
      <c r="R1263" s="97">
        <v>1.7410000000000001</v>
      </c>
      <c r="S1263" s="97">
        <v>34.819499999999998</v>
      </c>
      <c r="T1263" s="95">
        <v>1</v>
      </c>
      <c r="U1263" s="96" t="s">
        <v>63</v>
      </c>
      <c r="V1263" s="96" t="s">
        <v>123</v>
      </c>
      <c r="W1263" s="98">
        <v>835</v>
      </c>
      <c r="X1263" s="98">
        <v>2085</v>
      </c>
      <c r="Y1263" s="99">
        <v>46153.693172951389</v>
      </c>
      <c r="Z1263" s="100">
        <v>46160</v>
      </c>
      <c r="AA1263" s="101"/>
      <c r="AB1263" s="101"/>
      <c r="AC1263" s="101"/>
      <c r="AD1263" s="101"/>
      <c r="AE1263" s="101"/>
      <c r="AF1263" s="101"/>
      <c r="AG1263" s="101"/>
      <c r="AH1263" s="101"/>
      <c r="AI1263" s="102" t="s">
        <v>40</v>
      </c>
      <c r="AJ1263" s="102" t="s">
        <v>40</v>
      </c>
      <c r="AK1263" s="102" t="s">
        <v>40</v>
      </c>
      <c r="AL1263" s="101"/>
      <c r="AM1263" s="101"/>
      <c r="AN1263" s="102" t="s">
        <v>40</v>
      </c>
      <c r="AO1263" s="102" t="s">
        <v>40</v>
      </c>
      <c r="AP1263" s="102" t="s">
        <v>40</v>
      </c>
      <c r="AQ1263" s="102" t="s">
        <v>40</v>
      </c>
      <c r="AR1263" s="101"/>
    </row>
    <row r="1264" spans="1:44">
      <c r="A1264" t="str">
        <f>VLOOKUP(Q1264,'Rotas x Madrugada'!A:C,2,0)</f>
        <v>J</v>
      </c>
      <c r="B1264" t="str">
        <f>VLOOKUP(Q1264,'Rotas x Madrugada'!A:C,3,0)</f>
        <v>Sim</v>
      </c>
      <c r="D1264" s="19">
        <f t="shared" si="38"/>
        <v>46162</v>
      </c>
      <c r="E1264" s="19">
        <f>IF(A1264="RETIRA",Z1264,VLOOKUP(Q1264,'Rotas x Madrugada'!A:D,4,0))</f>
        <v>46146</v>
      </c>
      <c r="F1264" s="19">
        <f>IF(A1264="RETIRA",Z1264,Z1264+2)</f>
        <v>46162</v>
      </c>
      <c r="G1264" s="19" t="str">
        <f>CONCATENATE(U1264,"-",V1264)</f>
        <v>INC08-TE16</v>
      </c>
      <c r="H1264" s="19" t="str">
        <f t="shared" ca="1" si="39"/>
        <v>OK</v>
      </c>
      <c r="I1264" s="46">
        <f ca="1">Z1264-$B$1</f>
        <v>3</v>
      </c>
      <c r="J1264" s="46">
        <f>VLOOKUP(G1264,'D. Produção'!A:B,2,)</f>
        <v>2</v>
      </c>
      <c r="K1264" s="87">
        <v>335816</v>
      </c>
      <c r="L1264" s="88" t="s">
        <v>78</v>
      </c>
      <c r="M1264" s="87">
        <v>1</v>
      </c>
      <c r="N1264" s="87">
        <v>5455306</v>
      </c>
      <c r="O1264" s="88" t="s">
        <v>35</v>
      </c>
      <c r="P1264" s="88" t="s">
        <v>580</v>
      </c>
      <c r="Q1264" s="88" t="s">
        <v>168</v>
      </c>
      <c r="R1264" s="89">
        <v>1.4281999999999999</v>
      </c>
      <c r="S1264" s="89">
        <v>28.564499999999999</v>
      </c>
      <c r="T1264" s="87">
        <v>1</v>
      </c>
      <c r="U1264" s="88" t="s">
        <v>63</v>
      </c>
      <c r="V1264" s="88" t="s">
        <v>123</v>
      </c>
      <c r="W1264" s="90">
        <v>685</v>
      </c>
      <c r="X1264" s="90">
        <v>2085</v>
      </c>
      <c r="Y1264" s="91">
        <v>46153.693187187499</v>
      </c>
      <c r="Z1264" s="92">
        <v>46160</v>
      </c>
      <c r="AA1264" s="93"/>
      <c r="AB1264" s="93"/>
      <c r="AC1264" s="93"/>
      <c r="AD1264" s="93"/>
      <c r="AE1264" s="93"/>
      <c r="AF1264" s="93"/>
      <c r="AG1264" s="93"/>
      <c r="AH1264" s="93"/>
      <c r="AI1264" s="94" t="s">
        <v>40</v>
      </c>
      <c r="AJ1264" s="94" t="s">
        <v>40</v>
      </c>
      <c r="AK1264" s="94" t="s">
        <v>40</v>
      </c>
      <c r="AL1264" s="93"/>
      <c r="AM1264" s="93"/>
      <c r="AN1264" s="94" t="s">
        <v>40</v>
      </c>
      <c r="AO1264" s="94" t="s">
        <v>40</v>
      </c>
      <c r="AP1264" s="94" t="s">
        <v>40</v>
      </c>
      <c r="AQ1264" s="94" t="s">
        <v>40</v>
      </c>
      <c r="AR1264" s="93"/>
    </row>
    <row r="1265" spans="1:44">
      <c r="A1265" t="str">
        <f>VLOOKUP(Q1265,'Rotas x Madrugada'!A:C,2,0)</f>
        <v>I</v>
      </c>
      <c r="B1265" t="str">
        <f>VLOOKUP(Q1265,'Rotas x Madrugada'!A:C,3,0)</f>
        <v>Não</v>
      </c>
      <c r="D1265" s="19">
        <f t="shared" si="38"/>
        <v>46162</v>
      </c>
      <c r="E1265" s="19">
        <f>IF(A1265="RETIRA",Z1265,VLOOKUP(Q1265,'Rotas x Madrugada'!A:D,4,0))</f>
        <v>46147</v>
      </c>
      <c r="F1265" s="19">
        <f>IF(A1265="RETIRA",Z1265,Z1265+2)</f>
        <v>46162</v>
      </c>
      <c r="G1265" s="19" t="str">
        <f>CONCATENATE(U1265,"-",V1265)</f>
        <v>INC06-TF</v>
      </c>
      <c r="H1265" s="19" t="str">
        <f t="shared" ca="1" si="39"/>
        <v>OK</v>
      </c>
      <c r="I1265" s="46">
        <f ca="1">Z1265-$B$1</f>
        <v>3</v>
      </c>
      <c r="J1265" s="46">
        <f>VLOOKUP(G1265,'D. Produção'!A:B,2,)</f>
        <v>2</v>
      </c>
      <c r="K1265" s="95">
        <v>335854</v>
      </c>
      <c r="L1265" s="96" t="s">
        <v>61</v>
      </c>
      <c r="M1265" s="95">
        <v>1</v>
      </c>
      <c r="N1265" s="95">
        <v>5455533</v>
      </c>
      <c r="O1265" s="96" t="s">
        <v>35</v>
      </c>
      <c r="P1265" s="96" t="s">
        <v>187</v>
      </c>
      <c r="Q1265" s="96" t="s">
        <v>130</v>
      </c>
      <c r="R1265" s="97">
        <v>0.2034</v>
      </c>
      <c r="S1265" s="97">
        <v>3.0514000000000001</v>
      </c>
      <c r="T1265" s="95">
        <v>1</v>
      </c>
      <c r="U1265" s="96" t="s">
        <v>185</v>
      </c>
      <c r="V1265" s="96" t="s">
        <v>96</v>
      </c>
      <c r="W1265" s="98">
        <v>515</v>
      </c>
      <c r="X1265" s="98">
        <v>395</v>
      </c>
      <c r="Y1265" s="99">
        <v>46154.350641319441</v>
      </c>
      <c r="Z1265" s="100">
        <v>46160</v>
      </c>
      <c r="AA1265" s="101"/>
      <c r="AB1265" s="101"/>
      <c r="AC1265" s="101"/>
      <c r="AD1265" s="101"/>
      <c r="AE1265" s="102" t="s">
        <v>40</v>
      </c>
      <c r="AF1265" s="102" t="s">
        <v>40</v>
      </c>
      <c r="AG1265" s="102" t="s">
        <v>40</v>
      </c>
      <c r="AH1265" s="102" t="s">
        <v>40</v>
      </c>
      <c r="AI1265" s="102" t="s">
        <v>40</v>
      </c>
      <c r="AJ1265" s="102" t="s">
        <v>40</v>
      </c>
      <c r="AK1265" s="102" t="s">
        <v>40</v>
      </c>
      <c r="AL1265" s="101"/>
      <c r="AM1265" s="101"/>
      <c r="AN1265" s="102" t="s">
        <v>40</v>
      </c>
      <c r="AO1265" s="102" t="s">
        <v>40</v>
      </c>
      <c r="AP1265" s="102" t="s">
        <v>40</v>
      </c>
      <c r="AQ1265" s="102" t="s">
        <v>40</v>
      </c>
      <c r="AR1265" s="101"/>
    </row>
    <row r="1266" spans="1:44">
      <c r="A1266" t="str">
        <f>VLOOKUP(Q1266,'Rotas x Madrugada'!A:C,2,0)</f>
        <v>I</v>
      </c>
      <c r="B1266" t="str">
        <f>VLOOKUP(Q1266,'Rotas x Madrugada'!A:C,3,0)</f>
        <v>Não</v>
      </c>
      <c r="D1266" s="19">
        <f t="shared" si="38"/>
        <v>46162</v>
      </c>
      <c r="E1266" s="19">
        <f>IF(A1266="RETIRA",Z1266,VLOOKUP(Q1266,'Rotas x Madrugada'!A:D,4,0))</f>
        <v>46147</v>
      </c>
      <c r="F1266" s="19">
        <f>IF(A1266="RETIRA",Z1266,Z1266+2)</f>
        <v>46162</v>
      </c>
      <c r="G1266" s="19" t="str">
        <f>CONCATENATE(U1266,"-",V1266)</f>
        <v>INC08-TE16</v>
      </c>
      <c r="H1266" s="19" t="str">
        <f t="shared" ca="1" si="39"/>
        <v>OK</v>
      </c>
      <c r="I1266" s="46">
        <f ca="1">Z1266-$B$1</f>
        <v>3</v>
      </c>
      <c r="J1266" s="46">
        <f>VLOOKUP(G1266,'D. Produção'!A:B,2,)</f>
        <v>2</v>
      </c>
      <c r="K1266" s="87">
        <v>335859</v>
      </c>
      <c r="L1266" s="88" t="s">
        <v>61</v>
      </c>
      <c r="M1266" s="87">
        <v>1</v>
      </c>
      <c r="N1266" s="87">
        <v>5455565</v>
      </c>
      <c r="O1266" s="88" t="s">
        <v>35</v>
      </c>
      <c r="P1266" s="88" t="s">
        <v>187</v>
      </c>
      <c r="Q1266" s="88" t="s">
        <v>130</v>
      </c>
      <c r="R1266" s="89">
        <v>0.33600000000000002</v>
      </c>
      <c r="S1266" s="89">
        <v>6.72</v>
      </c>
      <c r="T1266" s="87">
        <v>1</v>
      </c>
      <c r="U1266" s="88" t="s">
        <v>63</v>
      </c>
      <c r="V1266" s="88" t="s">
        <v>123</v>
      </c>
      <c r="W1266" s="90">
        <v>420</v>
      </c>
      <c r="X1266" s="90">
        <v>800</v>
      </c>
      <c r="Y1266" s="91">
        <v>46154.350642592595</v>
      </c>
      <c r="Z1266" s="92">
        <v>46160</v>
      </c>
      <c r="AA1266" s="93"/>
      <c r="AB1266" s="93"/>
      <c r="AC1266" s="93"/>
      <c r="AD1266" s="93"/>
      <c r="AE1266" s="93"/>
      <c r="AF1266" s="93"/>
      <c r="AG1266" s="93"/>
      <c r="AH1266" s="93"/>
      <c r="AI1266" s="94" t="s">
        <v>40</v>
      </c>
      <c r="AJ1266" s="94" t="s">
        <v>40</v>
      </c>
      <c r="AK1266" s="94" t="s">
        <v>40</v>
      </c>
      <c r="AL1266" s="93"/>
      <c r="AM1266" s="93"/>
      <c r="AN1266" s="94" t="s">
        <v>40</v>
      </c>
      <c r="AO1266" s="94" t="s">
        <v>40</v>
      </c>
      <c r="AP1266" s="94" t="s">
        <v>40</v>
      </c>
      <c r="AQ1266" s="94" t="s">
        <v>40</v>
      </c>
      <c r="AR1266" s="93"/>
    </row>
    <row r="1267" spans="1:44">
      <c r="A1267" t="str">
        <f>VLOOKUP(Q1267,'Rotas x Madrugada'!A:C,2,0)</f>
        <v>I</v>
      </c>
      <c r="B1267" t="str">
        <f>VLOOKUP(Q1267,'Rotas x Madrugada'!A:C,3,0)</f>
        <v>Não</v>
      </c>
      <c r="D1267" s="19">
        <f t="shared" si="38"/>
        <v>46162</v>
      </c>
      <c r="E1267" s="19">
        <f>IF(A1267="RETIRA",Z1267,VLOOKUP(Q1267,'Rotas x Madrugada'!A:D,4,0))</f>
        <v>46147</v>
      </c>
      <c r="F1267" s="19">
        <f>IF(A1267="RETIRA",Z1267,Z1267+2)</f>
        <v>46162</v>
      </c>
      <c r="G1267" s="19" t="str">
        <f>CONCATENATE(U1267,"-",V1267)</f>
        <v>INC06-TF</v>
      </c>
      <c r="H1267" s="19" t="str">
        <f t="shared" ca="1" si="39"/>
        <v>OK</v>
      </c>
      <c r="I1267" s="46">
        <f ca="1">Z1267-$B$1</f>
        <v>3</v>
      </c>
      <c r="J1267" s="46">
        <f>VLOOKUP(G1267,'D. Produção'!A:B,2,)</f>
        <v>2</v>
      </c>
      <c r="K1267" s="95">
        <v>335860</v>
      </c>
      <c r="L1267" s="96" t="s">
        <v>61</v>
      </c>
      <c r="M1267" s="95">
        <v>1</v>
      </c>
      <c r="N1267" s="95">
        <v>5455566</v>
      </c>
      <c r="O1267" s="96" t="s">
        <v>35</v>
      </c>
      <c r="P1267" s="96" t="s">
        <v>187</v>
      </c>
      <c r="Q1267" s="96" t="s">
        <v>130</v>
      </c>
      <c r="R1267" s="97">
        <v>2.5828000000000002</v>
      </c>
      <c r="S1267" s="97">
        <v>38.742699999999999</v>
      </c>
      <c r="T1267" s="95">
        <v>1</v>
      </c>
      <c r="U1267" s="96" t="s">
        <v>185</v>
      </c>
      <c r="V1267" s="96" t="s">
        <v>96</v>
      </c>
      <c r="W1267" s="98">
        <v>2244</v>
      </c>
      <c r="X1267" s="98">
        <v>1151</v>
      </c>
      <c r="Y1267" s="99">
        <v>46154.350643206017</v>
      </c>
      <c r="Z1267" s="100">
        <v>46160</v>
      </c>
      <c r="AA1267" s="101"/>
      <c r="AB1267" s="101"/>
      <c r="AC1267" s="101"/>
      <c r="AD1267" s="101"/>
      <c r="AE1267" s="102" t="s">
        <v>40</v>
      </c>
      <c r="AF1267" s="102" t="s">
        <v>40</v>
      </c>
      <c r="AG1267" s="102" t="s">
        <v>40</v>
      </c>
      <c r="AH1267" s="102" t="s">
        <v>40</v>
      </c>
      <c r="AI1267" s="102" t="s">
        <v>40</v>
      </c>
      <c r="AJ1267" s="102" t="s">
        <v>40</v>
      </c>
      <c r="AK1267" s="102" t="s">
        <v>40</v>
      </c>
      <c r="AL1267" s="101"/>
      <c r="AM1267" s="101"/>
      <c r="AN1267" s="102" t="s">
        <v>40</v>
      </c>
      <c r="AO1267" s="102" t="s">
        <v>40</v>
      </c>
      <c r="AP1267" s="102" t="s">
        <v>40</v>
      </c>
      <c r="AQ1267" s="102" t="s">
        <v>40</v>
      </c>
      <c r="AR1267" s="101"/>
    </row>
    <row r="1268" spans="1:44">
      <c r="A1268" t="str">
        <f>VLOOKUP(Q1268,'Rotas x Madrugada'!A:C,2,0)</f>
        <v>I</v>
      </c>
      <c r="B1268" t="str">
        <f>VLOOKUP(Q1268,'Rotas x Madrugada'!A:C,3,0)</f>
        <v>Não</v>
      </c>
      <c r="D1268" s="19">
        <f t="shared" si="38"/>
        <v>46162</v>
      </c>
      <c r="E1268" s="19">
        <f>IF(A1268="RETIRA",Z1268,VLOOKUP(Q1268,'Rotas x Madrugada'!A:D,4,0))</f>
        <v>46147</v>
      </c>
      <c r="F1268" s="19">
        <f>IF(A1268="RETIRA",Z1268,Z1268+2)</f>
        <v>46162</v>
      </c>
      <c r="G1268" s="19" t="str">
        <f>CONCATENATE(U1268,"-",V1268)</f>
        <v>INC06-TF</v>
      </c>
      <c r="H1268" s="19" t="str">
        <f t="shared" ca="1" si="39"/>
        <v>OK</v>
      </c>
      <c r="I1268" s="46">
        <f ca="1">Z1268-$B$1</f>
        <v>3</v>
      </c>
      <c r="J1268" s="46">
        <f>VLOOKUP(G1268,'D. Produção'!A:B,2,)</f>
        <v>2</v>
      </c>
      <c r="K1268" s="87">
        <v>335860</v>
      </c>
      <c r="L1268" s="88" t="s">
        <v>121</v>
      </c>
      <c r="M1268" s="87">
        <v>2</v>
      </c>
      <c r="N1268" s="87">
        <v>5455567</v>
      </c>
      <c r="O1268" s="88" t="s">
        <v>35</v>
      </c>
      <c r="P1268" s="88" t="s">
        <v>187</v>
      </c>
      <c r="Q1268" s="88" t="s">
        <v>130</v>
      </c>
      <c r="R1268" s="89">
        <v>2.5828000000000002</v>
      </c>
      <c r="S1268" s="89">
        <v>38.742699999999999</v>
      </c>
      <c r="T1268" s="87">
        <v>1</v>
      </c>
      <c r="U1268" s="88" t="s">
        <v>185</v>
      </c>
      <c r="V1268" s="88" t="s">
        <v>96</v>
      </c>
      <c r="W1268" s="90">
        <v>2244</v>
      </c>
      <c r="X1268" s="90">
        <v>1151</v>
      </c>
      <c r="Y1268" s="91">
        <v>46154.350643206017</v>
      </c>
      <c r="Z1268" s="92">
        <v>46160</v>
      </c>
      <c r="AA1268" s="93"/>
      <c r="AB1268" s="93"/>
      <c r="AC1268" s="93"/>
      <c r="AD1268" s="93"/>
      <c r="AE1268" s="94" t="s">
        <v>40</v>
      </c>
      <c r="AF1268" s="94" t="s">
        <v>40</v>
      </c>
      <c r="AG1268" s="94" t="s">
        <v>40</v>
      </c>
      <c r="AH1268" s="94" t="s">
        <v>40</v>
      </c>
      <c r="AI1268" s="94" t="s">
        <v>40</v>
      </c>
      <c r="AJ1268" s="94" t="s">
        <v>40</v>
      </c>
      <c r="AK1268" s="94" t="s">
        <v>40</v>
      </c>
      <c r="AL1268" s="93"/>
      <c r="AM1268" s="93"/>
      <c r="AN1268" s="94" t="s">
        <v>40</v>
      </c>
      <c r="AO1268" s="94" t="s">
        <v>40</v>
      </c>
      <c r="AP1268" s="94" t="s">
        <v>40</v>
      </c>
      <c r="AQ1268" s="94" t="s">
        <v>40</v>
      </c>
      <c r="AR1268" s="93"/>
    </row>
    <row r="1269" spans="1:44">
      <c r="A1269" t="str">
        <f>VLOOKUP(Q1269,'Rotas x Madrugada'!A:C,2,0)</f>
        <v>I</v>
      </c>
      <c r="B1269" t="str">
        <f>VLOOKUP(Q1269,'Rotas x Madrugada'!A:C,3,0)</f>
        <v>Não</v>
      </c>
      <c r="D1269" s="19">
        <f t="shared" si="38"/>
        <v>46162</v>
      </c>
      <c r="E1269" s="19">
        <f>IF(A1269="RETIRA",Z1269,VLOOKUP(Q1269,'Rotas x Madrugada'!A:D,4,0))</f>
        <v>46147</v>
      </c>
      <c r="F1269" s="19">
        <f>IF(A1269="RETIRA",Z1269,Z1269+2)</f>
        <v>46162</v>
      </c>
      <c r="G1269" s="19" t="str">
        <f>CONCATENATE(U1269,"-",V1269)</f>
        <v>INC06-TF</v>
      </c>
      <c r="H1269" s="19" t="str">
        <f t="shared" ca="1" si="39"/>
        <v>OK</v>
      </c>
      <c r="I1269" s="46">
        <f ca="1">Z1269-$B$1</f>
        <v>3</v>
      </c>
      <c r="J1269" s="46">
        <f>VLOOKUP(G1269,'D. Produção'!A:B,2,)</f>
        <v>2</v>
      </c>
      <c r="K1269" s="95">
        <v>335860</v>
      </c>
      <c r="L1269" s="96" t="s">
        <v>143</v>
      </c>
      <c r="M1269" s="95">
        <v>3</v>
      </c>
      <c r="N1269" s="95">
        <v>5455568</v>
      </c>
      <c r="O1269" s="96" t="s">
        <v>35</v>
      </c>
      <c r="P1269" s="96" t="s">
        <v>187</v>
      </c>
      <c r="Q1269" s="96" t="s">
        <v>130</v>
      </c>
      <c r="R1269" s="97">
        <v>2.5667</v>
      </c>
      <c r="S1269" s="97">
        <v>38.500999999999998</v>
      </c>
      <c r="T1269" s="95">
        <v>1</v>
      </c>
      <c r="U1269" s="96" t="s">
        <v>185</v>
      </c>
      <c r="V1269" s="96" t="s">
        <v>96</v>
      </c>
      <c r="W1269" s="98">
        <v>2230</v>
      </c>
      <c r="X1269" s="98">
        <v>1151</v>
      </c>
      <c r="Y1269" s="99">
        <v>46154.350643206017</v>
      </c>
      <c r="Z1269" s="100">
        <v>46160</v>
      </c>
      <c r="AA1269" s="101"/>
      <c r="AB1269" s="101"/>
      <c r="AC1269" s="101"/>
      <c r="AD1269" s="101"/>
      <c r="AE1269" s="102" t="s">
        <v>40</v>
      </c>
      <c r="AF1269" s="102" t="s">
        <v>40</v>
      </c>
      <c r="AG1269" s="102" t="s">
        <v>40</v>
      </c>
      <c r="AH1269" s="102" t="s">
        <v>40</v>
      </c>
      <c r="AI1269" s="102" t="s">
        <v>40</v>
      </c>
      <c r="AJ1269" s="102" t="s">
        <v>40</v>
      </c>
      <c r="AK1269" s="102" t="s">
        <v>40</v>
      </c>
      <c r="AL1269" s="101"/>
      <c r="AM1269" s="101"/>
      <c r="AN1269" s="102" t="s">
        <v>40</v>
      </c>
      <c r="AO1269" s="102" t="s">
        <v>40</v>
      </c>
      <c r="AP1269" s="102" t="s">
        <v>40</v>
      </c>
      <c r="AQ1269" s="102" t="s">
        <v>40</v>
      </c>
      <c r="AR1269" s="101"/>
    </row>
    <row r="1270" spans="1:44">
      <c r="A1270" t="str">
        <f>VLOOKUP(Q1270,'Rotas x Madrugada'!A:C,2,0)</f>
        <v>I</v>
      </c>
      <c r="B1270" t="str">
        <f>VLOOKUP(Q1270,'Rotas x Madrugada'!A:C,3,0)</f>
        <v>Não</v>
      </c>
      <c r="D1270" s="19">
        <f t="shared" si="38"/>
        <v>46162</v>
      </c>
      <c r="E1270" s="19">
        <f>IF(A1270="RETIRA",Z1270,VLOOKUP(Q1270,'Rotas x Madrugada'!A:D,4,0))</f>
        <v>46147</v>
      </c>
      <c r="F1270" s="19">
        <f>IF(A1270="RETIRA",Z1270,Z1270+2)</f>
        <v>46162</v>
      </c>
      <c r="G1270" s="19" t="str">
        <f>CONCATENATE(U1270,"-",V1270)</f>
        <v>INC06-TF</v>
      </c>
      <c r="H1270" s="19" t="str">
        <f t="shared" ca="1" si="39"/>
        <v>OK</v>
      </c>
      <c r="I1270" s="46">
        <f ca="1">Z1270-$B$1</f>
        <v>3</v>
      </c>
      <c r="J1270" s="46">
        <f>VLOOKUP(G1270,'D. Produção'!A:B,2,)</f>
        <v>2</v>
      </c>
      <c r="K1270" s="87">
        <v>335860</v>
      </c>
      <c r="L1270" s="88" t="s">
        <v>132</v>
      </c>
      <c r="M1270" s="87">
        <v>4</v>
      </c>
      <c r="N1270" s="87">
        <v>5455569</v>
      </c>
      <c r="O1270" s="88" t="s">
        <v>35</v>
      </c>
      <c r="P1270" s="88" t="s">
        <v>187</v>
      </c>
      <c r="Q1270" s="88" t="s">
        <v>130</v>
      </c>
      <c r="R1270" s="89">
        <v>2.5667</v>
      </c>
      <c r="S1270" s="89">
        <v>38.500999999999998</v>
      </c>
      <c r="T1270" s="87">
        <v>1</v>
      </c>
      <c r="U1270" s="88" t="s">
        <v>185</v>
      </c>
      <c r="V1270" s="88" t="s">
        <v>96</v>
      </c>
      <c r="W1270" s="90">
        <v>2230</v>
      </c>
      <c r="X1270" s="90">
        <v>1151</v>
      </c>
      <c r="Y1270" s="91">
        <v>46154.350643206017</v>
      </c>
      <c r="Z1270" s="92">
        <v>46160</v>
      </c>
      <c r="AA1270" s="93"/>
      <c r="AB1270" s="93"/>
      <c r="AC1270" s="93"/>
      <c r="AD1270" s="93"/>
      <c r="AE1270" s="94" t="s">
        <v>40</v>
      </c>
      <c r="AF1270" s="94" t="s">
        <v>40</v>
      </c>
      <c r="AG1270" s="94" t="s">
        <v>40</v>
      </c>
      <c r="AH1270" s="94" t="s">
        <v>40</v>
      </c>
      <c r="AI1270" s="94" t="s">
        <v>40</v>
      </c>
      <c r="AJ1270" s="94" t="s">
        <v>40</v>
      </c>
      <c r="AK1270" s="94" t="s">
        <v>40</v>
      </c>
      <c r="AL1270" s="93"/>
      <c r="AM1270" s="93"/>
      <c r="AN1270" s="94" t="s">
        <v>40</v>
      </c>
      <c r="AO1270" s="94" t="s">
        <v>40</v>
      </c>
      <c r="AP1270" s="94" t="s">
        <v>40</v>
      </c>
      <c r="AQ1270" s="94" t="s">
        <v>40</v>
      </c>
      <c r="AR1270" s="93"/>
    </row>
    <row r="1271" spans="1:44">
      <c r="A1271" t="str">
        <f>VLOOKUP(Q1271,'Rotas x Madrugada'!A:C,2,0)</f>
        <v>I</v>
      </c>
      <c r="B1271" t="str">
        <f>VLOOKUP(Q1271,'Rotas x Madrugada'!A:C,3,0)</f>
        <v>Não</v>
      </c>
      <c r="D1271" s="19">
        <f t="shared" si="38"/>
        <v>46162</v>
      </c>
      <c r="E1271" s="19">
        <f>IF(A1271="RETIRA",Z1271,VLOOKUP(Q1271,'Rotas x Madrugada'!A:D,4,0))</f>
        <v>46147</v>
      </c>
      <c r="F1271" s="19">
        <f>IF(A1271="RETIRA",Z1271,Z1271+2)</f>
        <v>46162</v>
      </c>
      <c r="G1271" s="19" t="str">
        <f>CONCATENATE(U1271,"-",V1271)</f>
        <v>INC06-TF</v>
      </c>
      <c r="H1271" s="19" t="str">
        <f t="shared" ca="1" si="39"/>
        <v>OK</v>
      </c>
      <c r="I1271" s="46">
        <f ca="1">Z1271-$B$1</f>
        <v>3</v>
      </c>
      <c r="J1271" s="46">
        <f>VLOOKUP(G1271,'D. Produção'!A:B,2,)</f>
        <v>2</v>
      </c>
      <c r="K1271" s="95">
        <v>335860</v>
      </c>
      <c r="L1271" s="96" t="s">
        <v>92</v>
      </c>
      <c r="M1271" s="95">
        <v>5</v>
      </c>
      <c r="N1271" s="95">
        <v>5455570</v>
      </c>
      <c r="O1271" s="96" t="s">
        <v>35</v>
      </c>
      <c r="P1271" s="96" t="s">
        <v>187</v>
      </c>
      <c r="Q1271" s="96" t="s">
        <v>130</v>
      </c>
      <c r="R1271" s="97">
        <v>2.5781999999999998</v>
      </c>
      <c r="S1271" s="97">
        <v>38.6736</v>
      </c>
      <c r="T1271" s="95">
        <v>1</v>
      </c>
      <c r="U1271" s="96" t="s">
        <v>185</v>
      </c>
      <c r="V1271" s="96" t="s">
        <v>96</v>
      </c>
      <c r="W1271" s="98">
        <v>2240</v>
      </c>
      <c r="X1271" s="98">
        <v>1151</v>
      </c>
      <c r="Y1271" s="99">
        <v>46154.350643206017</v>
      </c>
      <c r="Z1271" s="100">
        <v>46160</v>
      </c>
      <c r="AA1271" s="101"/>
      <c r="AB1271" s="101"/>
      <c r="AC1271" s="101"/>
      <c r="AD1271" s="101"/>
      <c r="AE1271" s="102" t="s">
        <v>40</v>
      </c>
      <c r="AF1271" s="102" t="s">
        <v>40</v>
      </c>
      <c r="AG1271" s="102" t="s">
        <v>40</v>
      </c>
      <c r="AH1271" s="102" t="s">
        <v>40</v>
      </c>
      <c r="AI1271" s="102" t="s">
        <v>40</v>
      </c>
      <c r="AJ1271" s="102" t="s">
        <v>40</v>
      </c>
      <c r="AK1271" s="102" t="s">
        <v>40</v>
      </c>
      <c r="AL1271" s="101"/>
      <c r="AM1271" s="101"/>
      <c r="AN1271" s="102" t="s">
        <v>40</v>
      </c>
      <c r="AO1271" s="102" t="s">
        <v>40</v>
      </c>
      <c r="AP1271" s="102" t="s">
        <v>40</v>
      </c>
      <c r="AQ1271" s="102" t="s">
        <v>40</v>
      </c>
      <c r="AR1271" s="101"/>
    </row>
    <row r="1272" spans="1:44">
      <c r="A1272" t="str">
        <f>VLOOKUP(Q1272,'Rotas x Madrugada'!A:C,2,0)</f>
        <v>I</v>
      </c>
      <c r="B1272" t="str">
        <f>VLOOKUP(Q1272,'Rotas x Madrugada'!A:C,3,0)</f>
        <v>Não</v>
      </c>
      <c r="D1272" s="19">
        <f t="shared" si="38"/>
        <v>46162</v>
      </c>
      <c r="E1272" s="19">
        <f>IF(A1272="RETIRA",Z1272,VLOOKUP(Q1272,'Rotas x Madrugada'!A:D,4,0))</f>
        <v>46147</v>
      </c>
      <c r="F1272" s="19">
        <f>IF(A1272="RETIRA",Z1272,Z1272+2)</f>
        <v>46162</v>
      </c>
      <c r="G1272" s="19" t="str">
        <f>CONCATENATE(U1272,"-",V1272)</f>
        <v>INC06-TF</v>
      </c>
      <c r="H1272" s="19" t="str">
        <f t="shared" ca="1" si="39"/>
        <v>OK</v>
      </c>
      <c r="I1272" s="46">
        <f ca="1">Z1272-$B$1</f>
        <v>3</v>
      </c>
      <c r="J1272" s="46">
        <f>VLOOKUP(G1272,'D. Produção'!A:B,2,)</f>
        <v>2</v>
      </c>
      <c r="K1272" s="87">
        <v>335860</v>
      </c>
      <c r="L1272" s="88" t="s">
        <v>97</v>
      </c>
      <c r="M1272" s="87">
        <v>6</v>
      </c>
      <c r="N1272" s="87">
        <v>5455571</v>
      </c>
      <c r="O1272" s="88" t="s">
        <v>35</v>
      </c>
      <c r="P1272" s="88" t="s">
        <v>187</v>
      </c>
      <c r="Q1272" s="88" t="s">
        <v>130</v>
      </c>
      <c r="R1272" s="89">
        <v>2.5781999999999998</v>
      </c>
      <c r="S1272" s="89">
        <v>38.6736</v>
      </c>
      <c r="T1272" s="87">
        <v>1</v>
      </c>
      <c r="U1272" s="88" t="s">
        <v>185</v>
      </c>
      <c r="V1272" s="88" t="s">
        <v>96</v>
      </c>
      <c r="W1272" s="90">
        <v>2240</v>
      </c>
      <c r="X1272" s="90">
        <v>1151</v>
      </c>
      <c r="Y1272" s="91">
        <v>46154.350643206017</v>
      </c>
      <c r="Z1272" s="92">
        <v>46160</v>
      </c>
      <c r="AA1272" s="93"/>
      <c r="AB1272" s="93"/>
      <c r="AC1272" s="93"/>
      <c r="AD1272" s="93"/>
      <c r="AE1272" s="94" t="s">
        <v>40</v>
      </c>
      <c r="AF1272" s="94" t="s">
        <v>40</v>
      </c>
      <c r="AG1272" s="94" t="s">
        <v>40</v>
      </c>
      <c r="AH1272" s="94" t="s">
        <v>40</v>
      </c>
      <c r="AI1272" s="94" t="s">
        <v>40</v>
      </c>
      <c r="AJ1272" s="94" t="s">
        <v>40</v>
      </c>
      <c r="AK1272" s="94" t="s">
        <v>40</v>
      </c>
      <c r="AL1272" s="93"/>
      <c r="AM1272" s="93"/>
      <c r="AN1272" s="94" t="s">
        <v>40</v>
      </c>
      <c r="AO1272" s="94" t="s">
        <v>40</v>
      </c>
      <c r="AP1272" s="94" t="s">
        <v>40</v>
      </c>
      <c r="AQ1272" s="94" t="s">
        <v>40</v>
      </c>
      <c r="AR1272" s="93"/>
    </row>
    <row r="1273" spans="1:44">
      <c r="A1273" t="str">
        <f>VLOOKUP(Q1273,'Rotas x Madrugada'!A:C,2,0)</f>
        <v>I</v>
      </c>
      <c r="B1273" t="str">
        <f>VLOOKUP(Q1273,'Rotas x Madrugada'!A:C,3,0)</f>
        <v>Não</v>
      </c>
      <c r="D1273" s="19">
        <f t="shared" si="38"/>
        <v>46162</v>
      </c>
      <c r="E1273" s="19">
        <f>IF(A1273="RETIRA",Z1273,VLOOKUP(Q1273,'Rotas x Madrugada'!A:D,4,0))</f>
        <v>46147</v>
      </c>
      <c r="F1273" s="19">
        <f>IF(A1273="RETIRA",Z1273,Z1273+2)</f>
        <v>46162</v>
      </c>
      <c r="G1273" s="19" t="str">
        <f>CONCATENATE(U1273,"-",V1273)</f>
        <v>INC06-TF</v>
      </c>
      <c r="H1273" s="19" t="str">
        <f t="shared" ca="1" si="39"/>
        <v>OK</v>
      </c>
      <c r="I1273" s="46">
        <f ca="1">Z1273-$B$1</f>
        <v>3</v>
      </c>
      <c r="J1273" s="46">
        <f>VLOOKUP(G1273,'D. Produção'!A:B,2,)</f>
        <v>2</v>
      </c>
      <c r="K1273" s="95">
        <v>335860</v>
      </c>
      <c r="L1273" s="96" t="s">
        <v>98</v>
      </c>
      <c r="M1273" s="95">
        <v>7</v>
      </c>
      <c r="N1273" s="95">
        <v>5455572</v>
      </c>
      <c r="O1273" s="96" t="s">
        <v>35</v>
      </c>
      <c r="P1273" s="96" t="s">
        <v>187</v>
      </c>
      <c r="Q1273" s="96" t="s">
        <v>130</v>
      </c>
      <c r="R1273" s="97">
        <v>2.5621</v>
      </c>
      <c r="S1273" s="97">
        <v>38.431899999999999</v>
      </c>
      <c r="T1273" s="95">
        <v>1</v>
      </c>
      <c r="U1273" s="96" t="s">
        <v>185</v>
      </c>
      <c r="V1273" s="96" t="s">
        <v>96</v>
      </c>
      <c r="W1273" s="98">
        <v>2226</v>
      </c>
      <c r="X1273" s="98">
        <v>1151</v>
      </c>
      <c r="Y1273" s="99">
        <v>46154.350643206017</v>
      </c>
      <c r="Z1273" s="100">
        <v>46160</v>
      </c>
      <c r="AA1273" s="101"/>
      <c r="AB1273" s="101"/>
      <c r="AC1273" s="101"/>
      <c r="AD1273" s="101"/>
      <c r="AE1273" s="102" t="s">
        <v>40</v>
      </c>
      <c r="AF1273" s="102" t="s">
        <v>40</v>
      </c>
      <c r="AG1273" s="102" t="s">
        <v>40</v>
      </c>
      <c r="AH1273" s="102" t="s">
        <v>40</v>
      </c>
      <c r="AI1273" s="102" t="s">
        <v>40</v>
      </c>
      <c r="AJ1273" s="102" t="s">
        <v>40</v>
      </c>
      <c r="AK1273" s="102" t="s">
        <v>40</v>
      </c>
      <c r="AL1273" s="101"/>
      <c r="AM1273" s="101"/>
      <c r="AN1273" s="102" t="s">
        <v>40</v>
      </c>
      <c r="AO1273" s="102" t="s">
        <v>40</v>
      </c>
      <c r="AP1273" s="102" t="s">
        <v>40</v>
      </c>
      <c r="AQ1273" s="102" t="s">
        <v>40</v>
      </c>
      <c r="AR1273" s="101"/>
    </row>
    <row r="1274" spans="1:44">
      <c r="A1274" t="str">
        <f>VLOOKUP(Q1274,'Rotas x Madrugada'!A:C,2,0)</f>
        <v>I</v>
      </c>
      <c r="B1274" t="str">
        <f>VLOOKUP(Q1274,'Rotas x Madrugada'!A:C,3,0)</f>
        <v>Não</v>
      </c>
      <c r="D1274" s="19">
        <f t="shared" si="38"/>
        <v>46162</v>
      </c>
      <c r="E1274" s="19">
        <f>IF(A1274="RETIRA",Z1274,VLOOKUP(Q1274,'Rotas x Madrugada'!A:D,4,0))</f>
        <v>46147</v>
      </c>
      <c r="F1274" s="19">
        <f>IF(A1274="RETIRA",Z1274,Z1274+2)</f>
        <v>46162</v>
      </c>
      <c r="G1274" s="19" t="str">
        <f>CONCATENATE(U1274,"-",V1274)</f>
        <v>INC06-TF</v>
      </c>
      <c r="H1274" s="19" t="str">
        <f t="shared" ca="1" si="39"/>
        <v>OK</v>
      </c>
      <c r="I1274" s="46">
        <f ca="1">Z1274-$B$1</f>
        <v>3</v>
      </c>
      <c r="J1274" s="46">
        <f>VLOOKUP(G1274,'D. Produção'!A:B,2,)</f>
        <v>2</v>
      </c>
      <c r="K1274" s="87">
        <v>335860</v>
      </c>
      <c r="L1274" s="88" t="s">
        <v>99</v>
      </c>
      <c r="M1274" s="87">
        <v>8</v>
      </c>
      <c r="N1274" s="87">
        <v>5455573</v>
      </c>
      <c r="O1274" s="88" t="s">
        <v>35</v>
      </c>
      <c r="P1274" s="88" t="s">
        <v>187</v>
      </c>
      <c r="Q1274" s="88" t="s">
        <v>130</v>
      </c>
      <c r="R1274" s="89">
        <v>2.5621</v>
      </c>
      <c r="S1274" s="89">
        <v>38.431899999999999</v>
      </c>
      <c r="T1274" s="87">
        <v>1</v>
      </c>
      <c r="U1274" s="88" t="s">
        <v>185</v>
      </c>
      <c r="V1274" s="88" t="s">
        <v>96</v>
      </c>
      <c r="W1274" s="90">
        <v>2226</v>
      </c>
      <c r="X1274" s="90">
        <v>1151</v>
      </c>
      <c r="Y1274" s="91">
        <v>46154.350643206017</v>
      </c>
      <c r="Z1274" s="92">
        <v>46160</v>
      </c>
      <c r="AA1274" s="93"/>
      <c r="AB1274" s="93"/>
      <c r="AC1274" s="93"/>
      <c r="AD1274" s="93"/>
      <c r="AE1274" s="94" t="s">
        <v>40</v>
      </c>
      <c r="AF1274" s="94" t="s">
        <v>40</v>
      </c>
      <c r="AG1274" s="94" t="s">
        <v>40</v>
      </c>
      <c r="AH1274" s="94" t="s">
        <v>40</v>
      </c>
      <c r="AI1274" s="94" t="s">
        <v>40</v>
      </c>
      <c r="AJ1274" s="94" t="s">
        <v>40</v>
      </c>
      <c r="AK1274" s="94" t="s">
        <v>40</v>
      </c>
      <c r="AL1274" s="93"/>
      <c r="AM1274" s="93"/>
      <c r="AN1274" s="94" t="s">
        <v>40</v>
      </c>
      <c r="AO1274" s="94" t="s">
        <v>40</v>
      </c>
      <c r="AP1274" s="94" t="s">
        <v>40</v>
      </c>
      <c r="AQ1274" s="94" t="s">
        <v>40</v>
      </c>
      <c r="AR1274" s="93"/>
    </row>
    <row r="1275" spans="1:44">
      <c r="A1275" t="str">
        <f>VLOOKUP(Q1275,'Rotas x Madrugada'!A:C,2,0)</f>
        <v>I</v>
      </c>
      <c r="B1275" t="str">
        <f>VLOOKUP(Q1275,'Rotas x Madrugada'!A:C,3,0)</f>
        <v>Não</v>
      </c>
      <c r="D1275" s="19">
        <f t="shared" si="38"/>
        <v>46162</v>
      </c>
      <c r="E1275" s="19">
        <f>IF(A1275="RETIRA",Z1275,VLOOKUP(Q1275,'Rotas x Madrugada'!A:D,4,0))</f>
        <v>46147</v>
      </c>
      <c r="F1275" s="19">
        <f>IF(A1275="RETIRA",Z1275,Z1275+2)</f>
        <v>46162</v>
      </c>
      <c r="G1275" s="19" t="str">
        <f>CONCATENATE(U1275,"-",V1275)</f>
        <v>INC06-TF</v>
      </c>
      <c r="H1275" s="19" t="str">
        <f t="shared" ca="1" si="39"/>
        <v>OK</v>
      </c>
      <c r="I1275" s="46">
        <f ca="1">Z1275-$B$1</f>
        <v>3</v>
      </c>
      <c r="J1275" s="46">
        <f>VLOOKUP(G1275,'D. Produção'!A:B,2,)</f>
        <v>2</v>
      </c>
      <c r="K1275" s="95">
        <v>335861</v>
      </c>
      <c r="L1275" s="96" t="s">
        <v>61</v>
      </c>
      <c r="M1275" s="95">
        <v>1</v>
      </c>
      <c r="N1275" s="95">
        <v>5455576</v>
      </c>
      <c r="O1275" s="96" t="s">
        <v>35</v>
      </c>
      <c r="P1275" s="96" t="s">
        <v>187</v>
      </c>
      <c r="Q1275" s="96" t="s">
        <v>130</v>
      </c>
      <c r="R1275" s="97">
        <v>2.6173000000000002</v>
      </c>
      <c r="S1275" s="97">
        <v>39.259700000000002</v>
      </c>
      <c r="T1275" s="95">
        <v>1</v>
      </c>
      <c r="U1275" s="96" t="s">
        <v>185</v>
      </c>
      <c r="V1275" s="96" t="s">
        <v>96</v>
      </c>
      <c r="W1275" s="98">
        <v>2270</v>
      </c>
      <c r="X1275" s="98">
        <v>1153</v>
      </c>
      <c r="Y1275" s="99">
        <v>46154.350643749996</v>
      </c>
      <c r="Z1275" s="100">
        <v>46160</v>
      </c>
      <c r="AA1275" s="101"/>
      <c r="AB1275" s="101"/>
      <c r="AC1275" s="101"/>
      <c r="AD1275" s="101"/>
      <c r="AE1275" s="102" t="s">
        <v>40</v>
      </c>
      <c r="AF1275" s="102" t="s">
        <v>40</v>
      </c>
      <c r="AG1275" s="102" t="s">
        <v>40</v>
      </c>
      <c r="AH1275" s="102" t="s">
        <v>40</v>
      </c>
      <c r="AI1275" s="102" t="s">
        <v>40</v>
      </c>
      <c r="AJ1275" s="102" t="s">
        <v>40</v>
      </c>
      <c r="AK1275" s="102" t="s">
        <v>40</v>
      </c>
      <c r="AL1275" s="101"/>
      <c r="AM1275" s="101"/>
      <c r="AN1275" s="102" t="s">
        <v>40</v>
      </c>
      <c r="AO1275" s="102" t="s">
        <v>40</v>
      </c>
      <c r="AP1275" s="102" t="s">
        <v>40</v>
      </c>
      <c r="AQ1275" s="102" t="s">
        <v>40</v>
      </c>
      <c r="AR1275" s="101"/>
    </row>
    <row r="1276" spans="1:44">
      <c r="A1276" t="str">
        <f>VLOOKUP(Q1276,'Rotas x Madrugada'!A:C,2,0)</f>
        <v>I</v>
      </c>
      <c r="B1276" t="str">
        <f>VLOOKUP(Q1276,'Rotas x Madrugada'!A:C,3,0)</f>
        <v>Não</v>
      </c>
      <c r="D1276" s="19">
        <f t="shared" si="38"/>
        <v>46162</v>
      </c>
      <c r="E1276" s="19">
        <f>IF(A1276="RETIRA",Z1276,VLOOKUP(Q1276,'Rotas x Madrugada'!A:D,4,0))</f>
        <v>46147</v>
      </c>
      <c r="F1276" s="19">
        <f>IF(A1276="RETIRA",Z1276,Z1276+2)</f>
        <v>46162</v>
      </c>
      <c r="G1276" s="19" t="str">
        <f>CONCATENATE(U1276,"-",V1276)</f>
        <v>INC06-TF</v>
      </c>
      <c r="H1276" s="19" t="str">
        <f t="shared" ca="1" si="39"/>
        <v>OK</v>
      </c>
      <c r="I1276" s="46">
        <f ca="1">Z1276-$B$1</f>
        <v>3</v>
      </c>
      <c r="J1276" s="46">
        <f>VLOOKUP(G1276,'D. Produção'!A:B,2,)</f>
        <v>2</v>
      </c>
      <c r="K1276" s="87">
        <v>335861</v>
      </c>
      <c r="L1276" s="88" t="s">
        <v>121</v>
      </c>
      <c r="M1276" s="87">
        <v>2</v>
      </c>
      <c r="N1276" s="87">
        <v>5455577</v>
      </c>
      <c r="O1276" s="88" t="s">
        <v>35</v>
      </c>
      <c r="P1276" s="88" t="s">
        <v>187</v>
      </c>
      <c r="Q1276" s="88" t="s">
        <v>130</v>
      </c>
      <c r="R1276" s="89">
        <v>2.6173000000000002</v>
      </c>
      <c r="S1276" s="89">
        <v>39.259700000000002</v>
      </c>
      <c r="T1276" s="87">
        <v>1</v>
      </c>
      <c r="U1276" s="88" t="s">
        <v>185</v>
      </c>
      <c r="V1276" s="88" t="s">
        <v>96</v>
      </c>
      <c r="W1276" s="90">
        <v>2270</v>
      </c>
      <c r="X1276" s="90">
        <v>1153</v>
      </c>
      <c r="Y1276" s="91">
        <v>46154.350643749996</v>
      </c>
      <c r="Z1276" s="92">
        <v>46160</v>
      </c>
      <c r="AA1276" s="93"/>
      <c r="AB1276" s="93"/>
      <c r="AC1276" s="93"/>
      <c r="AD1276" s="93"/>
      <c r="AE1276" s="94" t="s">
        <v>40</v>
      </c>
      <c r="AF1276" s="94" t="s">
        <v>40</v>
      </c>
      <c r="AG1276" s="94" t="s">
        <v>40</v>
      </c>
      <c r="AH1276" s="94" t="s">
        <v>40</v>
      </c>
      <c r="AI1276" s="94" t="s">
        <v>40</v>
      </c>
      <c r="AJ1276" s="94" t="s">
        <v>40</v>
      </c>
      <c r="AK1276" s="94" t="s">
        <v>40</v>
      </c>
      <c r="AL1276" s="93"/>
      <c r="AM1276" s="93"/>
      <c r="AN1276" s="94" t="s">
        <v>40</v>
      </c>
      <c r="AO1276" s="94" t="s">
        <v>40</v>
      </c>
      <c r="AP1276" s="94" t="s">
        <v>40</v>
      </c>
      <c r="AQ1276" s="94" t="s">
        <v>40</v>
      </c>
      <c r="AR1276" s="93"/>
    </row>
    <row r="1277" spans="1:44">
      <c r="A1277" t="str">
        <f>VLOOKUP(Q1277,'Rotas x Madrugada'!A:C,2,0)</f>
        <v>I</v>
      </c>
      <c r="B1277" t="str">
        <f>VLOOKUP(Q1277,'Rotas x Madrugada'!A:C,3,0)</f>
        <v>Não</v>
      </c>
      <c r="D1277" s="19">
        <f t="shared" si="38"/>
        <v>46162</v>
      </c>
      <c r="E1277" s="19">
        <f>IF(A1277="RETIRA",Z1277,VLOOKUP(Q1277,'Rotas x Madrugada'!A:D,4,0))</f>
        <v>46147</v>
      </c>
      <c r="F1277" s="19">
        <f>IF(A1277="RETIRA",Z1277,Z1277+2)</f>
        <v>46162</v>
      </c>
      <c r="G1277" s="19" t="str">
        <f>CONCATENATE(U1277,"-",V1277)</f>
        <v>INC06-TF</v>
      </c>
      <c r="H1277" s="19" t="str">
        <f t="shared" ca="1" si="39"/>
        <v>OK</v>
      </c>
      <c r="I1277" s="46">
        <f ca="1">Z1277-$B$1</f>
        <v>3</v>
      </c>
      <c r="J1277" s="46">
        <f>VLOOKUP(G1277,'D. Produção'!A:B,2,)</f>
        <v>2</v>
      </c>
      <c r="K1277" s="95">
        <v>335861</v>
      </c>
      <c r="L1277" s="96" t="s">
        <v>143</v>
      </c>
      <c r="M1277" s="95">
        <v>3</v>
      </c>
      <c r="N1277" s="95">
        <v>5455578</v>
      </c>
      <c r="O1277" s="96" t="s">
        <v>35</v>
      </c>
      <c r="P1277" s="96" t="s">
        <v>187</v>
      </c>
      <c r="Q1277" s="96" t="s">
        <v>130</v>
      </c>
      <c r="R1277" s="97">
        <v>2.6173000000000002</v>
      </c>
      <c r="S1277" s="97">
        <v>39.259700000000002</v>
      </c>
      <c r="T1277" s="95">
        <v>1</v>
      </c>
      <c r="U1277" s="96" t="s">
        <v>185</v>
      </c>
      <c r="V1277" s="96" t="s">
        <v>96</v>
      </c>
      <c r="W1277" s="98">
        <v>2270</v>
      </c>
      <c r="X1277" s="98">
        <v>1153</v>
      </c>
      <c r="Y1277" s="99">
        <v>46154.350643749996</v>
      </c>
      <c r="Z1277" s="100">
        <v>46160</v>
      </c>
      <c r="AA1277" s="101"/>
      <c r="AB1277" s="101"/>
      <c r="AC1277" s="101"/>
      <c r="AD1277" s="101"/>
      <c r="AE1277" s="102" t="s">
        <v>40</v>
      </c>
      <c r="AF1277" s="102" t="s">
        <v>40</v>
      </c>
      <c r="AG1277" s="102" t="s">
        <v>40</v>
      </c>
      <c r="AH1277" s="102" t="s">
        <v>40</v>
      </c>
      <c r="AI1277" s="102" t="s">
        <v>40</v>
      </c>
      <c r="AJ1277" s="102" t="s">
        <v>40</v>
      </c>
      <c r="AK1277" s="102" t="s">
        <v>40</v>
      </c>
      <c r="AL1277" s="101"/>
      <c r="AM1277" s="101"/>
      <c r="AN1277" s="102" t="s">
        <v>40</v>
      </c>
      <c r="AO1277" s="102" t="s">
        <v>40</v>
      </c>
      <c r="AP1277" s="102" t="s">
        <v>40</v>
      </c>
      <c r="AQ1277" s="102" t="s">
        <v>40</v>
      </c>
      <c r="AR1277" s="101"/>
    </row>
    <row r="1278" spans="1:44">
      <c r="A1278" t="str">
        <f>VLOOKUP(Q1278,'Rotas x Madrugada'!A:C,2,0)</f>
        <v>I</v>
      </c>
      <c r="B1278" t="str">
        <f>VLOOKUP(Q1278,'Rotas x Madrugada'!A:C,3,0)</f>
        <v>Não</v>
      </c>
      <c r="D1278" s="19">
        <f t="shared" si="38"/>
        <v>46162</v>
      </c>
      <c r="E1278" s="19">
        <f>IF(A1278="RETIRA",Z1278,VLOOKUP(Q1278,'Rotas x Madrugada'!A:D,4,0))</f>
        <v>46147</v>
      </c>
      <c r="F1278" s="19">
        <f>IF(A1278="RETIRA",Z1278,Z1278+2)</f>
        <v>46162</v>
      </c>
      <c r="G1278" s="19" t="str">
        <f>CONCATENATE(U1278,"-",V1278)</f>
        <v>INC06-TF</v>
      </c>
      <c r="H1278" s="19" t="str">
        <f t="shared" ca="1" si="39"/>
        <v>OK</v>
      </c>
      <c r="I1278" s="46">
        <f ca="1">Z1278-$B$1</f>
        <v>3</v>
      </c>
      <c r="J1278" s="46">
        <f>VLOOKUP(G1278,'D. Produção'!A:B,2,)</f>
        <v>2</v>
      </c>
      <c r="K1278" s="87">
        <v>335861</v>
      </c>
      <c r="L1278" s="88" t="s">
        <v>132</v>
      </c>
      <c r="M1278" s="87">
        <v>4</v>
      </c>
      <c r="N1278" s="87">
        <v>5455579</v>
      </c>
      <c r="O1278" s="88" t="s">
        <v>35</v>
      </c>
      <c r="P1278" s="88" t="s">
        <v>187</v>
      </c>
      <c r="Q1278" s="88" t="s">
        <v>130</v>
      </c>
      <c r="R1278" s="89">
        <v>2.6173000000000002</v>
      </c>
      <c r="S1278" s="89">
        <v>39.259700000000002</v>
      </c>
      <c r="T1278" s="87">
        <v>1</v>
      </c>
      <c r="U1278" s="88" t="s">
        <v>185</v>
      </c>
      <c r="V1278" s="88" t="s">
        <v>96</v>
      </c>
      <c r="W1278" s="90">
        <v>2270</v>
      </c>
      <c r="X1278" s="90">
        <v>1153</v>
      </c>
      <c r="Y1278" s="91">
        <v>46154.350643749996</v>
      </c>
      <c r="Z1278" s="92">
        <v>46160</v>
      </c>
      <c r="AA1278" s="93"/>
      <c r="AB1278" s="93"/>
      <c r="AC1278" s="93"/>
      <c r="AD1278" s="93"/>
      <c r="AE1278" s="94" t="s">
        <v>40</v>
      </c>
      <c r="AF1278" s="94" t="s">
        <v>40</v>
      </c>
      <c r="AG1278" s="94" t="s">
        <v>40</v>
      </c>
      <c r="AH1278" s="94" t="s">
        <v>40</v>
      </c>
      <c r="AI1278" s="94" t="s">
        <v>40</v>
      </c>
      <c r="AJ1278" s="94" t="s">
        <v>40</v>
      </c>
      <c r="AK1278" s="94" t="s">
        <v>40</v>
      </c>
      <c r="AL1278" s="93"/>
      <c r="AM1278" s="93"/>
      <c r="AN1278" s="94" t="s">
        <v>40</v>
      </c>
      <c r="AO1278" s="94" t="s">
        <v>40</v>
      </c>
      <c r="AP1278" s="94" t="s">
        <v>40</v>
      </c>
      <c r="AQ1278" s="94" t="s">
        <v>40</v>
      </c>
      <c r="AR1278" s="93"/>
    </row>
    <row r="1279" spans="1:44">
      <c r="A1279" t="str">
        <f>VLOOKUP(Q1279,'Rotas x Madrugada'!A:C,2,0)</f>
        <v>I</v>
      </c>
      <c r="B1279" t="str">
        <f>VLOOKUP(Q1279,'Rotas x Madrugada'!A:C,3,0)</f>
        <v>Não</v>
      </c>
      <c r="D1279" s="19">
        <f t="shared" si="38"/>
        <v>46162</v>
      </c>
      <c r="E1279" s="19">
        <f>IF(A1279="RETIRA",Z1279,VLOOKUP(Q1279,'Rotas x Madrugada'!A:D,4,0))</f>
        <v>46147</v>
      </c>
      <c r="F1279" s="19">
        <f>IF(A1279="RETIRA",Z1279,Z1279+2)</f>
        <v>46162</v>
      </c>
      <c r="G1279" s="19" t="str">
        <f>CONCATENATE(U1279,"-",V1279)</f>
        <v>INC06-TF</v>
      </c>
      <c r="H1279" s="19" t="str">
        <f t="shared" ca="1" si="39"/>
        <v>OK</v>
      </c>
      <c r="I1279" s="46">
        <f ca="1">Z1279-$B$1</f>
        <v>3</v>
      </c>
      <c r="J1279" s="46">
        <f>VLOOKUP(G1279,'D. Produção'!A:B,2,)</f>
        <v>2</v>
      </c>
      <c r="K1279" s="95">
        <v>335861</v>
      </c>
      <c r="L1279" s="96" t="s">
        <v>92</v>
      </c>
      <c r="M1279" s="95">
        <v>5</v>
      </c>
      <c r="N1279" s="95">
        <v>5455580</v>
      </c>
      <c r="O1279" s="96" t="s">
        <v>35</v>
      </c>
      <c r="P1279" s="96" t="s">
        <v>187</v>
      </c>
      <c r="Q1279" s="96" t="s">
        <v>130</v>
      </c>
      <c r="R1279" s="97">
        <v>1.48</v>
      </c>
      <c r="S1279" s="97">
        <v>22.2</v>
      </c>
      <c r="T1279" s="95">
        <v>1</v>
      </c>
      <c r="U1279" s="96" t="s">
        <v>185</v>
      </c>
      <c r="V1279" s="96" t="s">
        <v>96</v>
      </c>
      <c r="W1279" s="98">
        <v>2263</v>
      </c>
      <c r="X1279" s="98">
        <v>654</v>
      </c>
      <c r="Y1279" s="99">
        <v>46154.350643749996</v>
      </c>
      <c r="Z1279" s="100">
        <v>46160</v>
      </c>
      <c r="AA1279" s="101"/>
      <c r="AB1279" s="101"/>
      <c r="AC1279" s="101"/>
      <c r="AD1279" s="101"/>
      <c r="AE1279" s="102" t="s">
        <v>40</v>
      </c>
      <c r="AF1279" s="102" t="s">
        <v>40</v>
      </c>
      <c r="AG1279" s="102" t="s">
        <v>40</v>
      </c>
      <c r="AH1279" s="102" t="s">
        <v>40</v>
      </c>
      <c r="AI1279" s="102" t="s">
        <v>40</v>
      </c>
      <c r="AJ1279" s="102" t="s">
        <v>40</v>
      </c>
      <c r="AK1279" s="102" t="s">
        <v>40</v>
      </c>
      <c r="AL1279" s="101"/>
      <c r="AM1279" s="101"/>
      <c r="AN1279" s="102" t="s">
        <v>40</v>
      </c>
      <c r="AO1279" s="102" t="s">
        <v>40</v>
      </c>
      <c r="AP1279" s="102" t="s">
        <v>40</v>
      </c>
      <c r="AQ1279" s="102" t="s">
        <v>40</v>
      </c>
      <c r="AR1279" s="101"/>
    </row>
    <row r="1280" spans="1:44">
      <c r="A1280" t="str">
        <f>VLOOKUP(Q1280,'Rotas x Madrugada'!A:C,2,0)</f>
        <v>I</v>
      </c>
      <c r="B1280" t="str">
        <f>VLOOKUP(Q1280,'Rotas x Madrugada'!A:C,3,0)</f>
        <v>Não</v>
      </c>
      <c r="D1280" s="19">
        <f t="shared" si="38"/>
        <v>46162</v>
      </c>
      <c r="E1280" s="19">
        <f>IF(A1280="RETIRA",Z1280,VLOOKUP(Q1280,'Rotas x Madrugada'!A:D,4,0))</f>
        <v>46147</v>
      </c>
      <c r="F1280" s="19">
        <f>IF(A1280="RETIRA",Z1280,Z1280+2)</f>
        <v>46162</v>
      </c>
      <c r="G1280" s="19" t="str">
        <f>CONCATENATE(U1280,"-",V1280)</f>
        <v>INC06-TF</v>
      </c>
      <c r="H1280" s="19" t="str">
        <f t="shared" ca="1" si="39"/>
        <v>OK</v>
      </c>
      <c r="I1280" s="46">
        <f ca="1">Z1280-$B$1</f>
        <v>3</v>
      </c>
      <c r="J1280" s="46">
        <f>VLOOKUP(G1280,'D. Produção'!A:B,2,)</f>
        <v>2</v>
      </c>
      <c r="K1280" s="87">
        <v>335861</v>
      </c>
      <c r="L1280" s="88" t="s">
        <v>97</v>
      </c>
      <c r="M1280" s="87">
        <v>6</v>
      </c>
      <c r="N1280" s="87">
        <v>5455581</v>
      </c>
      <c r="O1280" s="88" t="s">
        <v>35</v>
      </c>
      <c r="P1280" s="88" t="s">
        <v>187</v>
      </c>
      <c r="Q1280" s="88" t="s">
        <v>130</v>
      </c>
      <c r="R1280" s="89">
        <v>1.48</v>
      </c>
      <c r="S1280" s="89">
        <v>22.2</v>
      </c>
      <c r="T1280" s="87">
        <v>1</v>
      </c>
      <c r="U1280" s="88" t="s">
        <v>185</v>
      </c>
      <c r="V1280" s="88" t="s">
        <v>96</v>
      </c>
      <c r="W1280" s="90">
        <v>2263</v>
      </c>
      <c r="X1280" s="90">
        <v>654</v>
      </c>
      <c r="Y1280" s="91">
        <v>46154.350643749996</v>
      </c>
      <c r="Z1280" s="92">
        <v>46160</v>
      </c>
      <c r="AA1280" s="93"/>
      <c r="AB1280" s="93"/>
      <c r="AC1280" s="93"/>
      <c r="AD1280" s="93"/>
      <c r="AE1280" s="94" t="s">
        <v>40</v>
      </c>
      <c r="AF1280" s="94" t="s">
        <v>40</v>
      </c>
      <c r="AG1280" s="94" t="s">
        <v>40</v>
      </c>
      <c r="AH1280" s="94" t="s">
        <v>40</v>
      </c>
      <c r="AI1280" s="94" t="s">
        <v>40</v>
      </c>
      <c r="AJ1280" s="94" t="s">
        <v>40</v>
      </c>
      <c r="AK1280" s="94" t="s">
        <v>40</v>
      </c>
      <c r="AL1280" s="93"/>
      <c r="AM1280" s="93"/>
      <c r="AN1280" s="94" t="s">
        <v>40</v>
      </c>
      <c r="AO1280" s="94" t="s">
        <v>40</v>
      </c>
      <c r="AP1280" s="94" t="s">
        <v>40</v>
      </c>
      <c r="AQ1280" s="94" t="s">
        <v>40</v>
      </c>
      <c r="AR1280" s="93"/>
    </row>
    <row r="1281" spans="1:44">
      <c r="A1281" t="str">
        <f>VLOOKUP(Q1281,'Rotas x Madrugada'!A:C,2,0)</f>
        <v>I</v>
      </c>
      <c r="B1281" t="str">
        <f>VLOOKUP(Q1281,'Rotas x Madrugada'!A:C,3,0)</f>
        <v>Não</v>
      </c>
      <c r="D1281" s="19">
        <f t="shared" si="38"/>
        <v>46162</v>
      </c>
      <c r="E1281" s="19">
        <f>IF(A1281="RETIRA",Z1281,VLOOKUP(Q1281,'Rotas x Madrugada'!A:D,4,0))</f>
        <v>46147</v>
      </c>
      <c r="F1281" s="19">
        <f>IF(A1281="RETIRA",Z1281,Z1281+2)</f>
        <v>46162</v>
      </c>
      <c r="G1281" s="19" t="str">
        <f>CONCATENATE(U1281,"-",V1281)</f>
        <v>INC06-TF</v>
      </c>
      <c r="H1281" s="19" t="str">
        <f t="shared" ca="1" si="39"/>
        <v>OK</v>
      </c>
      <c r="I1281" s="46">
        <f ca="1">Z1281-$B$1</f>
        <v>3</v>
      </c>
      <c r="J1281" s="46">
        <f>VLOOKUP(G1281,'D. Produção'!A:B,2,)</f>
        <v>2</v>
      </c>
      <c r="K1281" s="95">
        <v>335861</v>
      </c>
      <c r="L1281" s="96" t="s">
        <v>98</v>
      </c>
      <c r="M1281" s="95">
        <v>7</v>
      </c>
      <c r="N1281" s="95">
        <v>5455582</v>
      </c>
      <c r="O1281" s="96" t="s">
        <v>35</v>
      </c>
      <c r="P1281" s="96" t="s">
        <v>187</v>
      </c>
      <c r="Q1281" s="96" t="s">
        <v>130</v>
      </c>
      <c r="R1281" s="97">
        <v>1.48</v>
      </c>
      <c r="S1281" s="97">
        <v>22.2</v>
      </c>
      <c r="T1281" s="95">
        <v>1</v>
      </c>
      <c r="U1281" s="96" t="s">
        <v>185</v>
      </c>
      <c r="V1281" s="96" t="s">
        <v>96</v>
      </c>
      <c r="W1281" s="98">
        <v>2263</v>
      </c>
      <c r="X1281" s="98">
        <v>654</v>
      </c>
      <c r="Y1281" s="99">
        <v>46154.350643749996</v>
      </c>
      <c r="Z1281" s="100">
        <v>46160</v>
      </c>
      <c r="AA1281" s="101"/>
      <c r="AB1281" s="101"/>
      <c r="AC1281" s="101"/>
      <c r="AD1281" s="101"/>
      <c r="AE1281" s="102" t="s">
        <v>40</v>
      </c>
      <c r="AF1281" s="102" t="s">
        <v>40</v>
      </c>
      <c r="AG1281" s="102" t="s">
        <v>40</v>
      </c>
      <c r="AH1281" s="102" t="s">
        <v>40</v>
      </c>
      <c r="AI1281" s="102" t="s">
        <v>40</v>
      </c>
      <c r="AJ1281" s="102" t="s">
        <v>40</v>
      </c>
      <c r="AK1281" s="102" t="s">
        <v>40</v>
      </c>
      <c r="AL1281" s="101"/>
      <c r="AM1281" s="101"/>
      <c r="AN1281" s="102" t="s">
        <v>40</v>
      </c>
      <c r="AO1281" s="102" t="s">
        <v>40</v>
      </c>
      <c r="AP1281" s="102" t="s">
        <v>40</v>
      </c>
      <c r="AQ1281" s="102" t="s">
        <v>40</v>
      </c>
      <c r="AR1281" s="101"/>
    </row>
    <row r="1282" spans="1:44">
      <c r="A1282" t="str">
        <f>VLOOKUP(Q1282,'Rotas x Madrugada'!A:C,2,0)</f>
        <v>I</v>
      </c>
      <c r="B1282" t="str">
        <f>VLOOKUP(Q1282,'Rotas x Madrugada'!A:C,3,0)</f>
        <v>Não</v>
      </c>
      <c r="D1282" s="19">
        <f t="shared" si="38"/>
        <v>46162</v>
      </c>
      <c r="E1282" s="19">
        <f>IF(A1282="RETIRA",Z1282,VLOOKUP(Q1282,'Rotas x Madrugada'!A:D,4,0))</f>
        <v>46147</v>
      </c>
      <c r="F1282" s="19">
        <f>IF(A1282="RETIRA",Z1282,Z1282+2)</f>
        <v>46162</v>
      </c>
      <c r="G1282" s="19" t="str">
        <f>CONCATENATE(U1282,"-",V1282)</f>
        <v>INC06-TF</v>
      </c>
      <c r="H1282" s="19" t="str">
        <f t="shared" ca="1" si="39"/>
        <v>OK</v>
      </c>
      <c r="I1282" s="46">
        <f ca="1">Z1282-$B$1</f>
        <v>3</v>
      </c>
      <c r="J1282" s="46">
        <f>VLOOKUP(G1282,'D. Produção'!A:B,2,)</f>
        <v>2</v>
      </c>
      <c r="K1282" s="87">
        <v>335861</v>
      </c>
      <c r="L1282" s="88" t="s">
        <v>99</v>
      </c>
      <c r="M1282" s="87">
        <v>8</v>
      </c>
      <c r="N1282" s="87">
        <v>5455583</v>
      </c>
      <c r="O1282" s="88" t="s">
        <v>35</v>
      </c>
      <c r="P1282" s="88" t="s">
        <v>187</v>
      </c>
      <c r="Q1282" s="88" t="s">
        <v>130</v>
      </c>
      <c r="R1282" s="89">
        <v>1.48</v>
      </c>
      <c r="S1282" s="89">
        <v>22.2</v>
      </c>
      <c r="T1282" s="87">
        <v>1</v>
      </c>
      <c r="U1282" s="88" t="s">
        <v>185</v>
      </c>
      <c r="V1282" s="88" t="s">
        <v>96</v>
      </c>
      <c r="W1282" s="90">
        <v>2263</v>
      </c>
      <c r="X1282" s="90">
        <v>654</v>
      </c>
      <c r="Y1282" s="91">
        <v>46154.350643749996</v>
      </c>
      <c r="Z1282" s="92">
        <v>46160</v>
      </c>
      <c r="AA1282" s="93"/>
      <c r="AB1282" s="93"/>
      <c r="AC1282" s="93"/>
      <c r="AD1282" s="93"/>
      <c r="AE1282" s="94" t="s">
        <v>40</v>
      </c>
      <c r="AF1282" s="94" t="s">
        <v>40</v>
      </c>
      <c r="AG1282" s="94" t="s">
        <v>40</v>
      </c>
      <c r="AH1282" s="94" t="s">
        <v>40</v>
      </c>
      <c r="AI1282" s="94" t="s">
        <v>40</v>
      </c>
      <c r="AJ1282" s="94" t="s">
        <v>40</v>
      </c>
      <c r="AK1282" s="94" t="s">
        <v>40</v>
      </c>
      <c r="AL1282" s="93"/>
      <c r="AM1282" s="93"/>
      <c r="AN1282" s="94" t="s">
        <v>40</v>
      </c>
      <c r="AO1282" s="94" t="s">
        <v>40</v>
      </c>
      <c r="AP1282" s="94" t="s">
        <v>40</v>
      </c>
      <c r="AQ1282" s="94" t="s">
        <v>40</v>
      </c>
      <c r="AR1282" s="93"/>
    </row>
    <row r="1283" spans="1:44">
      <c r="A1283" t="str">
        <f>VLOOKUP(Q1283,'Rotas x Madrugada'!A:C,2,0)</f>
        <v>I</v>
      </c>
      <c r="B1283" t="str">
        <f>VLOOKUP(Q1283,'Rotas x Madrugada'!A:C,3,0)</f>
        <v>Não</v>
      </c>
      <c r="D1283" s="19">
        <f t="shared" si="38"/>
        <v>46162</v>
      </c>
      <c r="E1283" s="19">
        <f>IF(A1283="RETIRA",Z1283,VLOOKUP(Q1283,'Rotas x Madrugada'!A:D,4,0))</f>
        <v>46147</v>
      </c>
      <c r="F1283" s="19">
        <f>IF(A1283="RETIRA",Z1283,Z1283+2)</f>
        <v>46162</v>
      </c>
      <c r="G1283" s="19" t="str">
        <f>CONCATENATE(U1283,"-",V1283)</f>
        <v>INC06-TF</v>
      </c>
      <c r="H1283" s="19" t="str">
        <f t="shared" ca="1" si="39"/>
        <v>OK</v>
      </c>
      <c r="I1283" s="46">
        <f ca="1">Z1283-$B$1</f>
        <v>3</v>
      </c>
      <c r="J1283" s="46">
        <f>VLOOKUP(G1283,'D. Produção'!A:B,2,)</f>
        <v>2</v>
      </c>
      <c r="K1283" s="95">
        <v>335861</v>
      </c>
      <c r="L1283" s="96" t="s">
        <v>100</v>
      </c>
      <c r="M1283" s="95">
        <v>9</v>
      </c>
      <c r="N1283" s="95">
        <v>5455584</v>
      </c>
      <c r="O1283" s="96" t="s">
        <v>35</v>
      </c>
      <c r="P1283" s="96" t="s">
        <v>187</v>
      </c>
      <c r="Q1283" s="96" t="s">
        <v>130</v>
      </c>
      <c r="R1283" s="97">
        <v>1.4847999999999999</v>
      </c>
      <c r="S1283" s="97">
        <v>22.272300000000001</v>
      </c>
      <c r="T1283" s="95">
        <v>1</v>
      </c>
      <c r="U1283" s="96" t="s">
        <v>185</v>
      </c>
      <c r="V1283" s="96" t="s">
        <v>96</v>
      </c>
      <c r="W1283" s="98">
        <v>2260</v>
      </c>
      <c r="X1283" s="98">
        <v>657</v>
      </c>
      <c r="Y1283" s="99">
        <v>46154.350643749996</v>
      </c>
      <c r="Z1283" s="100">
        <v>46160</v>
      </c>
      <c r="AA1283" s="101"/>
      <c r="AB1283" s="101"/>
      <c r="AC1283" s="101"/>
      <c r="AD1283" s="101"/>
      <c r="AE1283" s="102" t="s">
        <v>40</v>
      </c>
      <c r="AF1283" s="102" t="s">
        <v>40</v>
      </c>
      <c r="AG1283" s="102" t="s">
        <v>40</v>
      </c>
      <c r="AH1283" s="102" t="s">
        <v>40</v>
      </c>
      <c r="AI1283" s="102" t="s">
        <v>40</v>
      </c>
      <c r="AJ1283" s="102" t="s">
        <v>40</v>
      </c>
      <c r="AK1283" s="102" t="s">
        <v>40</v>
      </c>
      <c r="AL1283" s="101"/>
      <c r="AM1283" s="101"/>
      <c r="AN1283" s="102" t="s">
        <v>40</v>
      </c>
      <c r="AO1283" s="102" t="s">
        <v>40</v>
      </c>
      <c r="AP1283" s="102" t="s">
        <v>40</v>
      </c>
      <c r="AQ1283" s="102" t="s">
        <v>40</v>
      </c>
      <c r="AR1283" s="101"/>
    </row>
    <row r="1284" spans="1:44">
      <c r="A1284" t="str">
        <f>VLOOKUP(Q1284,'Rotas x Madrugada'!A:C,2,0)</f>
        <v>I</v>
      </c>
      <c r="B1284" t="str">
        <f>VLOOKUP(Q1284,'Rotas x Madrugada'!A:C,3,0)</f>
        <v>Não</v>
      </c>
      <c r="D1284" s="19">
        <f t="shared" ref="D1284:D1347" si="40">IF(E1284&gt;F1284,E1284,F1284)</f>
        <v>46162</v>
      </c>
      <c r="E1284" s="19">
        <f>IF(A1284="RETIRA",Z1284,VLOOKUP(Q1284,'Rotas x Madrugada'!A:D,4,0))</f>
        <v>46147</v>
      </c>
      <c r="F1284" s="19">
        <f>IF(A1284="RETIRA",Z1284,Z1284+2)</f>
        <v>46162</v>
      </c>
      <c r="G1284" s="19" t="str">
        <f>CONCATENATE(U1284,"-",V1284)</f>
        <v>INC06-TF</v>
      </c>
      <c r="H1284" s="19" t="str">
        <f t="shared" ca="1" si="39"/>
        <v>OK</v>
      </c>
      <c r="I1284" s="46">
        <f ca="1">Z1284-$B$1</f>
        <v>3</v>
      </c>
      <c r="J1284" s="46">
        <f>VLOOKUP(G1284,'D. Produção'!A:B,2,)</f>
        <v>2</v>
      </c>
      <c r="K1284" s="87">
        <v>335861</v>
      </c>
      <c r="L1284" s="88" t="s">
        <v>101</v>
      </c>
      <c r="M1284" s="87">
        <v>10</v>
      </c>
      <c r="N1284" s="87">
        <v>5455585</v>
      </c>
      <c r="O1284" s="88" t="s">
        <v>35</v>
      </c>
      <c r="P1284" s="88" t="s">
        <v>187</v>
      </c>
      <c r="Q1284" s="88" t="s">
        <v>130</v>
      </c>
      <c r="R1284" s="89">
        <v>1.4847999999999999</v>
      </c>
      <c r="S1284" s="89">
        <v>22.272300000000001</v>
      </c>
      <c r="T1284" s="87">
        <v>1</v>
      </c>
      <c r="U1284" s="88" t="s">
        <v>185</v>
      </c>
      <c r="V1284" s="88" t="s">
        <v>96</v>
      </c>
      <c r="W1284" s="90">
        <v>2260</v>
      </c>
      <c r="X1284" s="90">
        <v>657</v>
      </c>
      <c r="Y1284" s="91">
        <v>46154.350643749996</v>
      </c>
      <c r="Z1284" s="92">
        <v>46160</v>
      </c>
      <c r="AA1284" s="93"/>
      <c r="AB1284" s="93"/>
      <c r="AC1284" s="93"/>
      <c r="AD1284" s="93"/>
      <c r="AE1284" s="94" t="s">
        <v>40</v>
      </c>
      <c r="AF1284" s="94" t="s">
        <v>40</v>
      </c>
      <c r="AG1284" s="94" t="s">
        <v>40</v>
      </c>
      <c r="AH1284" s="94" t="s">
        <v>40</v>
      </c>
      <c r="AI1284" s="94" t="s">
        <v>40</v>
      </c>
      <c r="AJ1284" s="94" t="s">
        <v>40</v>
      </c>
      <c r="AK1284" s="94" t="s">
        <v>40</v>
      </c>
      <c r="AL1284" s="93"/>
      <c r="AM1284" s="93"/>
      <c r="AN1284" s="94" t="s">
        <v>40</v>
      </c>
      <c r="AO1284" s="94" t="s">
        <v>40</v>
      </c>
      <c r="AP1284" s="94" t="s">
        <v>40</v>
      </c>
      <c r="AQ1284" s="94" t="s">
        <v>40</v>
      </c>
      <c r="AR1284" s="93"/>
    </row>
    <row r="1285" spans="1:44">
      <c r="A1285" t="str">
        <f>VLOOKUP(Q1285,'Rotas x Madrugada'!A:C,2,0)</f>
        <v>I</v>
      </c>
      <c r="B1285" t="str">
        <f>VLOOKUP(Q1285,'Rotas x Madrugada'!A:C,3,0)</f>
        <v>Não</v>
      </c>
      <c r="D1285" s="19">
        <f t="shared" si="40"/>
        <v>46162</v>
      </c>
      <c r="E1285" s="19">
        <f>IF(A1285="RETIRA",Z1285,VLOOKUP(Q1285,'Rotas x Madrugada'!A:D,4,0))</f>
        <v>46147</v>
      </c>
      <c r="F1285" s="19">
        <f>IF(A1285="RETIRA",Z1285,Z1285+2)</f>
        <v>46162</v>
      </c>
      <c r="G1285" s="19" t="str">
        <f>CONCATENATE(U1285,"-",V1285)</f>
        <v>INC06-TF</v>
      </c>
      <c r="H1285" s="19" t="str">
        <f t="shared" ref="H1285:H1348" ca="1" si="41">IF(I1285&lt;-10,"PROBLEMA",IF(I1285&lt;J1285,"URGENTE",IF(I1285=J1285,"PRODUZIR","OK")))</f>
        <v>OK</v>
      </c>
      <c r="I1285" s="46">
        <f ca="1">Z1285-$B$1</f>
        <v>3</v>
      </c>
      <c r="J1285" s="46">
        <f>VLOOKUP(G1285,'D. Produção'!A:B,2,)</f>
        <v>2</v>
      </c>
      <c r="K1285" s="95">
        <v>335861</v>
      </c>
      <c r="L1285" s="96" t="s">
        <v>102</v>
      </c>
      <c r="M1285" s="95">
        <v>11</v>
      </c>
      <c r="N1285" s="95">
        <v>5455586</v>
      </c>
      <c r="O1285" s="96" t="s">
        <v>35</v>
      </c>
      <c r="P1285" s="96" t="s">
        <v>187</v>
      </c>
      <c r="Q1285" s="96" t="s">
        <v>130</v>
      </c>
      <c r="R1285" s="97">
        <v>1.4847999999999999</v>
      </c>
      <c r="S1285" s="97">
        <v>22.272300000000001</v>
      </c>
      <c r="T1285" s="95">
        <v>1</v>
      </c>
      <c r="U1285" s="96" t="s">
        <v>185</v>
      </c>
      <c r="V1285" s="96" t="s">
        <v>96</v>
      </c>
      <c r="W1285" s="98">
        <v>2260</v>
      </c>
      <c r="X1285" s="98">
        <v>657</v>
      </c>
      <c r="Y1285" s="99">
        <v>46154.350643749996</v>
      </c>
      <c r="Z1285" s="100">
        <v>46160</v>
      </c>
      <c r="AA1285" s="101"/>
      <c r="AB1285" s="101"/>
      <c r="AC1285" s="101"/>
      <c r="AD1285" s="101"/>
      <c r="AE1285" s="102" t="s">
        <v>40</v>
      </c>
      <c r="AF1285" s="102" t="s">
        <v>40</v>
      </c>
      <c r="AG1285" s="102" t="s">
        <v>40</v>
      </c>
      <c r="AH1285" s="102" t="s">
        <v>40</v>
      </c>
      <c r="AI1285" s="102" t="s">
        <v>40</v>
      </c>
      <c r="AJ1285" s="102" t="s">
        <v>40</v>
      </c>
      <c r="AK1285" s="102" t="s">
        <v>40</v>
      </c>
      <c r="AL1285" s="101"/>
      <c r="AM1285" s="101"/>
      <c r="AN1285" s="102" t="s">
        <v>40</v>
      </c>
      <c r="AO1285" s="102" t="s">
        <v>40</v>
      </c>
      <c r="AP1285" s="102" t="s">
        <v>40</v>
      </c>
      <c r="AQ1285" s="102" t="s">
        <v>40</v>
      </c>
      <c r="AR1285" s="101"/>
    </row>
    <row r="1286" spans="1:44">
      <c r="A1286" t="str">
        <f>VLOOKUP(Q1286,'Rotas x Madrugada'!A:C,2,0)</f>
        <v>I</v>
      </c>
      <c r="B1286" t="str">
        <f>VLOOKUP(Q1286,'Rotas x Madrugada'!A:C,3,0)</f>
        <v>Não</v>
      </c>
      <c r="D1286" s="19">
        <f t="shared" si="40"/>
        <v>46162</v>
      </c>
      <c r="E1286" s="19">
        <f>IF(A1286="RETIRA",Z1286,VLOOKUP(Q1286,'Rotas x Madrugada'!A:D,4,0))</f>
        <v>46147</v>
      </c>
      <c r="F1286" s="19">
        <f>IF(A1286="RETIRA",Z1286,Z1286+2)</f>
        <v>46162</v>
      </c>
      <c r="G1286" s="19" t="str">
        <f>CONCATENATE(U1286,"-",V1286)</f>
        <v>INC06-TF</v>
      </c>
      <c r="H1286" s="19" t="str">
        <f t="shared" ca="1" si="41"/>
        <v>OK</v>
      </c>
      <c r="I1286" s="46">
        <f ca="1">Z1286-$B$1</f>
        <v>3</v>
      </c>
      <c r="J1286" s="46">
        <f>VLOOKUP(G1286,'D. Produção'!A:B,2,)</f>
        <v>2</v>
      </c>
      <c r="K1286" s="87">
        <v>335861</v>
      </c>
      <c r="L1286" s="88" t="s">
        <v>103</v>
      </c>
      <c r="M1286" s="87">
        <v>12</v>
      </c>
      <c r="N1286" s="87">
        <v>5455587</v>
      </c>
      <c r="O1286" s="88" t="s">
        <v>35</v>
      </c>
      <c r="P1286" s="88" t="s">
        <v>187</v>
      </c>
      <c r="Q1286" s="88" t="s">
        <v>130</v>
      </c>
      <c r="R1286" s="89">
        <v>1.4847999999999999</v>
      </c>
      <c r="S1286" s="89">
        <v>22.272300000000001</v>
      </c>
      <c r="T1286" s="87">
        <v>1</v>
      </c>
      <c r="U1286" s="88" t="s">
        <v>185</v>
      </c>
      <c r="V1286" s="88" t="s">
        <v>96</v>
      </c>
      <c r="W1286" s="90">
        <v>2260</v>
      </c>
      <c r="X1286" s="90">
        <v>657</v>
      </c>
      <c r="Y1286" s="91">
        <v>46154.350643749996</v>
      </c>
      <c r="Z1286" s="92">
        <v>46160</v>
      </c>
      <c r="AA1286" s="93"/>
      <c r="AB1286" s="93"/>
      <c r="AC1286" s="93"/>
      <c r="AD1286" s="93"/>
      <c r="AE1286" s="94" t="s">
        <v>40</v>
      </c>
      <c r="AF1286" s="94" t="s">
        <v>40</v>
      </c>
      <c r="AG1286" s="94" t="s">
        <v>40</v>
      </c>
      <c r="AH1286" s="94" t="s">
        <v>40</v>
      </c>
      <c r="AI1286" s="94" t="s">
        <v>40</v>
      </c>
      <c r="AJ1286" s="94" t="s">
        <v>40</v>
      </c>
      <c r="AK1286" s="94" t="s">
        <v>40</v>
      </c>
      <c r="AL1286" s="93"/>
      <c r="AM1286" s="93"/>
      <c r="AN1286" s="94" t="s">
        <v>40</v>
      </c>
      <c r="AO1286" s="94" t="s">
        <v>40</v>
      </c>
      <c r="AP1286" s="94" t="s">
        <v>40</v>
      </c>
      <c r="AQ1286" s="94" t="s">
        <v>40</v>
      </c>
      <c r="AR1286" s="93"/>
    </row>
    <row r="1287" spans="1:44">
      <c r="A1287" t="str">
        <f>VLOOKUP(Q1287,'Rotas x Madrugada'!A:C,2,0)</f>
        <v>I</v>
      </c>
      <c r="B1287" t="str">
        <f>VLOOKUP(Q1287,'Rotas x Madrugada'!A:C,3,0)</f>
        <v>Não</v>
      </c>
      <c r="D1287" s="19">
        <f t="shared" si="40"/>
        <v>46162</v>
      </c>
      <c r="E1287" s="19">
        <f>IF(A1287="RETIRA",Z1287,VLOOKUP(Q1287,'Rotas x Madrugada'!A:D,4,0))</f>
        <v>46147</v>
      </c>
      <c r="F1287" s="19">
        <f>IF(A1287="RETIRA",Z1287,Z1287+2)</f>
        <v>46162</v>
      </c>
      <c r="G1287" s="19" t="str">
        <f>CONCATENATE(U1287,"-",V1287)</f>
        <v>INC06-TF</v>
      </c>
      <c r="H1287" s="19" t="str">
        <f t="shared" ca="1" si="41"/>
        <v>OK</v>
      </c>
      <c r="I1287" s="46">
        <f ca="1">Z1287-$B$1</f>
        <v>3</v>
      </c>
      <c r="J1287" s="46">
        <f>VLOOKUP(G1287,'D. Produção'!A:B,2,)</f>
        <v>2</v>
      </c>
      <c r="K1287" s="95">
        <v>335861</v>
      </c>
      <c r="L1287" s="96" t="s">
        <v>104</v>
      </c>
      <c r="M1287" s="95">
        <v>13</v>
      </c>
      <c r="N1287" s="95">
        <v>5455588</v>
      </c>
      <c r="O1287" s="96" t="s">
        <v>35</v>
      </c>
      <c r="P1287" s="96" t="s">
        <v>187</v>
      </c>
      <c r="Q1287" s="96" t="s">
        <v>130</v>
      </c>
      <c r="R1287" s="97">
        <v>1.4802</v>
      </c>
      <c r="S1287" s="97">
        <v>22.203299999999999</v>
      </c>
      <c r="T1287" s="95">
        <v>1</v>
      </c>
      <c r="U1287" s="96" t="s">
        <v>185</v>
      </c>
      <c r="V1287" s="96" t="s">
        <v>96</v>
      </c>
      <c r="W1287" s="98">
        <v>2253</v>
      </c>
      <c r="X1287" s="98">
        <v>657</v>
      </c>
      <c r="Y1287" s="99">
        <v>46154.350643749996</v>
      </c>
      <c r="Z1287" s="100">
        <v>46160</v>
      </c>
      <c r="AA1287" s="101"/>
      <c r="AB1287" s="101"/>
      <c r="AC1287" s="101"/>
      <c r="AD1287" s="101"/>
      <c r="AE1287" s="102" t="s">
        <v>40</v>
      </c>
      <c r="AF1287" s="102" t="s">
        <v>40</v>
      </c>
      <c r="AG1287" s="102" t="s">
        <v>40</v>
      </c>
      <c r="AH1287" s="102" t="s">
        <v>40</v>
      </c>
      <c r="AI1287" s="102" t="s">
        <v>40</v>
      </c>
      <c r="AJ1287" s="102" t="s">
        <v>40</v>
      </c>
      <c r="AK1287" s="102" t="s">
        <v>40</v>
      </c>
      <c r="AL1287" s="101"/>
      <c r="AM1287" s="101"/>
      <c r="AN1287" s="102" t="s">
        <v>40</v>
      </c>
      <c r="AO1287" s="102" t="s">
        <v>40</v>
      </c>
      <c r="AP1287" s="102" t="s">
        <v>40</v>
      </c>
      <c r="AQ1287" s="102" t="s">
        <v>40</v>
      </c>
      <c r="AR1287" s="101"/>
    </row>
    <row r="1288" spans="1:44">
      <c r="A1288" t="str">
        <f>VLOOKUP(Q1288,'Rotas x Madrugada'!A:C,2,0)</f>
        <v>I</v>
      </c>
      <c r="B1288" t="str">
        <f>VLOOKUP(Q1288,'Rotas x Madrugada'!A:C,3,0)</f>
        <v>Não</v>
      </c>
      <c r="D1288" s="19">
        <f t="shared" si="40"/>
        <v>46162</v>
      </c>
      <c r="E1288" s="19">
        <f>IF(A1288="RETIRA",Z1288,VLOOKUP(Q1288,'Rotas x Madrugada'!A:D,4,0))</f>
        <v>46147</v>
      </c>
      <c r="F1288" s="19">
        <f>IF(A1288="RETIRA",Z1288,Z1288+2)</f>
        <v>46162</v>
      </c>
      <c r="G1288" s="19" t="str">
        <f>CONCATENATE(U1288,"-",V1288)</f>
        <v>INC06-TF</v>
      </c>
      <c r="H1288" s="19" t="str">
        <f t="shared" ca="1" si="41"/>
        <v>OK</v>
      </c>
      <c r="I1288" s="46">
        <f ca="1">Z1288-$B$1</f>
        <v>3</v>
      </c>
      <c r="J1288" s="46">
        <f>VLOOKUP(G1288,'D. Produção'!A:B,2,)</f>
        <v>2</v>
      </c>
      <c r="K1288" s="87">
        <v>335861</v>
      </c>
      <c r="L1288" s="88" t="s">
        <v>105</v>
      </c>
      <c r="M1288" s="87">
        <v>14</v>
      </c>
      <c r="N1288" s="87">
        <v>5455589</v>
      </c>
      <c r="O1288" s="88" t="s">
        <v>35</v>
      </c>
      <c r="P1288" s="88" t="s">
        <v>187</v>
      </c>
      <c r="Q1288" s="88" t="s">
        <v>130</v>
      </c>
      <c r="R1288" s="89">
        <v>1.4802</v>
      </c>
      <c r="S1288" s="89">
        <v>22.203299999999999</v>
      </c>
      <c r="T1288" s="87">
        <v>1</v>
      </c>
      <c r="U1288" s="88" t="s">
        <v>185</v>
      </c>
      <c r="V1288" s="88" t="s">
        <v>96</v>
      </c>
      <c r="W1288" s="90">
        <v>2253</v>
      </c>
      <c r="X1288" s="90">
        <v>657</v>
      </c>
      <c r="Y1288" s="91">
        <v>46154.350643749996</v>
      </c>
      <c r="Z1288" s="92">
        <v>46160</v>
      </c>
      <c r="AA1288" s="93"/>
      <c r="AB1288" s="93"/>
      <c r="AC1288" s="93"/>
      <c r="AD1288" s="93"/>
      <c r="AE1288" s="94" t="s">
        <v>40</v>
      </c>
      <c r="AF1288" s="94" t="s">
        <v>40</v>
      </c>
      <c r="AG1288" s="94" t="s">
        <v>40</v>
      </c>
      <c r="AH1288" s="94" t="s">
        <v>40</v>
      </c>
      <c r="AI1288" s="94" t="s">
        <v>40</v>
      </c>
      <c r="AJ1288" s="94" t="s">
        <v>40</v>
      </c>
      <c r="AK1288" s="94" t="s">
        <v>40</v>
      </c>
      <c r="AL1288" s="93"/>
      <c r="AM1288" s="93"/>
      <c r="AN1288" s="94" t="s">
        <v>40</v>
      </c>
      <c r="AO1288" s="94" t="s">
        <v>40</v>
      </c>
      <c r="AP1288" s="94" t="s">
        <v>40</v>
      </c>
      <c r="AQ1288" s="94" t="s">
        <v>40</v>
      </c>
      <c r="AR1288" s="93"/>
    </row>
    <row r="1289" spans="1:44">
      <c r="A1289" t="str">
        <f>VLOOKUP(Q1289,'Rotas x Madrugada'!A:C,2,0)</f>
        <v>I</v>
      </c>
      <c r="B1289" t="str">
        <f>VLOOKUP(Q1289,'Rotas x Madrugada'!A:C,3,0)</f>
        <v>Não</v>
      </c>
      <c r="D1289" s="19">
        <f t="shared" si="40"/>
        <v>46162</v>
      </c>
      <c r="E1289" s="19">
        <f>IF(A1289="RETIRA",Z1289,VLOOKUP(Q1289,'Rotas x Madrugada'!A:D,4,0))</f>
        <v>46147</v>
      </c>
      <c r="F1289" s="19">
        <f>IF(A1289="RETIRA",Z1289,Z1289+2)</f>
        <v>46162</v>
      </c>
      <c r="G1289" s="19" t="str">
        <f>CONCATENATE(U1289,"-",V1289)</f>
        <v>INC06-TF</v>
      </c>
      <c r="H1289" s="19" t="str">
        <f t="shared" ca="1" si="41"/>
        <v>OK</v>
      </c>
      <c r="I1289" s="46">
        <f ca="1">Z1289-$B$1</f>
        <v>3</v>
      </c>
      <c r="J1289" s="46">
        <f>VLOOKUP(G1289,'D. Produção'!A:B,2,)</f>
        <v>2</v>
      </c>
      <c r="K1289" s="95">
        <v>335861</v>
      </c>
      <c r="L1289" s="96" t="s">
        <v>106</v>
      </c>
      <c r="M1289" s="95">
        <v>15</v>
      </c>
      <c r="N1289" s="95">
        <v>5455590</v>
      </c>
      <c r="O1289" s="96" t="s">
        <v>35</v>
      </c>
      <c r="P1289" s="96" t="s">
        <v>187</v>
      </c>
      <c r="Q1289" s="96" t="s">
        <v>130</v>
      </c>
      <c r="R1289" s="97">
        <v>1.4802</v>
      </c>
      <c r="S1289" s="97">
        <v>22.203299999999999</v>
      </c>
      <c r="T1289" s="95">
        <v>1</v>
      </c>
      <c r="U1289" s="96" t="s">
        <v>185</v>
      </c>
      <c r="V1289" s="96" t="s">
        <v>96</v>
      </c>
      <c r="W1289" s="98">
        <v>2253</v>
      </c>
      <c r="X1289" s="98">
        <v>657</v>
      </c>
      <c r="Y1289" s="99">
        <v>46154.350643749996</v>
      </c>
      <c r="Z1289" s="100">
        <v>46160</v>
      </c>
      <c r="AA1289" s="101"/>
      <c r="AB1289" s="101"/>
      <c r="AC1289" s="101"/>
      <c r="AD1289" s="101"/>
      <c r="AE1289" s="102" t="s">
        <v>40</v>
      </c>
      <c r="AF1289" s="102" t="s">
        <v>40</v>
      </c>
      <c r="AG1289" s="102" t="s">
        <v>40</v>
      </c>
      <c r="AH1289" s="102" t="s">
        <v>40</v>
      </c>
      <c r="AI1289" s="102" t="s">
        <v>40</v>
      </c>
      <c r="AJ1289" s="102" t="s">
        <v>40</v>
      </c>
      <c r="AK1289" s="102" t="s">
        <v>40</v>
      </c>
      <c r="AL1289" s="101"/>
      <c r="AM1289" s="101"/>
      <c r="AN1289" s="102" t="s">
        <v>40</v>
      </c>
      <c r="AO1289" s="102" t="s">
        <v>40</v>
      </c>
      <c r="AP1289" s="102" t="s">
        <v>40</v>
      </c>
      <c r="AQ1289" s="102" t="s">
        <v>40</v>
      </c>
      <c r="AR1289" s="101"/>
    </row>
    <row r="1290" spans="1:44">
      <c r="A1290" t="str">
        <f>VLOOKUP(Q1290,'Rotas x Madrugada'!A:C,2,0)</f>
        <v>I</v>
      </c>
      <c r="B1290" t="str">
        <f>VLOOKUP(Q1290,'Rotas x Madrugada'!A:C,3,0)</f>
        <v>Não</v>
      </c>
      <c r="D1290" s="19">
        <f t="shared" si="40"/>
        <v>46162</v>
      </c>
      <c r="E1290" s="19">
        <f>IF(A1290="RETIRA",Z1290,VLOOKUP(Q1290,'Rotas x Madrugada'!A:D,4,0))</f>
        <v>46147</v>
      </c>
      <c r="F1290" s="19">
        <f>IF(A1290="RETIRA",Z1290,Z1290+2)</f>
        <v>46162</v>
      </c>
      <c r="G1290" s="19" t="str">
        <f>CONCATENATE(U1290,"-",V1290)</f>
        <v>INC06-TF</v>
      </c>
      <c r="H1290" s="19" t="str">
        <f t="shared" ca="1" si="41"/>
        <v>OK</v>
      </c>
      <c r="I1290" s="46">
        <f ca="1">Z1290-$B$1</f>
        <v>3</v>
      </c>
      <c r="J1290" s="46">
        <f>VLOOKUP(G1290,'D. Produção'!A:B,2,)</f>
        <v>2</v>
      </c>
      <c r="K1290" s="87">
        <v>335861</v>
      </c>
      <c r="L1290" s="88" t="s">
        <v>107</v>
      </c>
      <c r="M1290" s="87">
        <v>16</v>
      </c>
      <c r="N1290" s="87">
        <v>5455591</v>
      </c>
      <c r="O1290" s="88" t="s">
        <v>35</v>
      </c>
      <c r="P1290" s="88" t="s">
        <v>187</v>
      </c>
      <c r="Q1290" s="88" t="s">
        <v>130</v>
      </c>
      <c r="R1290" s="89">
        <v>1.4802</v>
      </c>
      <c r="S1290" s="89">
        <v>22.203299999999999</v>
      </c>
      <c r="T1290" s="87">
        <v>1</v>
      </c>
      <c r="U1290" s="88" t="s">
        <v>185</v>
      </c>
      <c r="V1290" s="88" t="s">
        <v>96</v>
      </c>
      <c r="W1290" s="90">
        <v>2253</v>
      </c>
      <c r="X1290" s="90">
        <v>657</v>
      </c>
      <c r="Y1290" s="91">
        <v>46154.350643749996</v>
      </c>
      <c r="Z1290" s="92">
        <v>46160</v>
      </c>
      <c r="AA1290" s="93"/>
      <c r="AB1290" s="93"/>
      <c r="AC1290" s="93"/>
      <c r="AD1290" s="93"/>
      <c r="AE1290" s="94" t="s">
        <v>40</v>
      </c>
      <c r="AF1290" s="94" t="s">
        <v>40</v>
      </c>
      <c r="AG1290" s="94" t="s">
        <v>40</v>
      </c>
      <c r="AH1290" s="94" t="s">
        <v>40</v>
      </c>
      <c r="AI1290" s="94" t="s">
        <v>40</v>
      </c>
      <c r="AJ1290" s="94" t="s">
        <v>40</v>
      </c>
      <c r="AK1290" s="94" t="s">
        <v>40</v>
      </c>
      <c r="AL1290" s="93"/>
      <c r="AM1290" s="93"/>
      <c r="AN1290" s="94" t="s">
        <v>40</v>
      </c>
      <c r="AO1290" s="94" t="s">
        <v>40</v>
      </c>
      <c r="AP1290" s="94" t="s">
        <v>40</v>
      </c>
      <c r="AQ1290" s="94" t="s">
        <v>40</v>
      </c>
      <c r="AR1290" s="93"/>
    </row>
    <row r="1291" spans="1:44">
      <c r="A1291" t="str">
        <f>VLOOKUP(Q1291,'Rotas x Madrugada'!A:C,2,0)</f>
        <v>I</v>
      </c>
      <c r="B1291" t="str">
        <f>VLOOKUP(Q1291,'Rotas x Madrugada'!A:C,3,0)</f>
        <v>Não</v>
      </c>
      <c r="D1291" s="19">
        <f t="shared" si="40"/>
        <v>46162</v>
      </c>
      <c r="E1291" s="19">
        <f>IF(A1291="RETIRA",Z1291,VLOOKUP(Q1291,'Rotas x Madrugada'!A:D,4,0))</f>
        <v>46147</v>
      </c>
      <c r="F1291" s="19">
        <f>IF(A1291="RETIRA",Z1291,Z1291+2)</f>
        <v>46162</v>
      </c>
      <c r="G1291" s="19" t="str">
        <f>CONCATENATE(U1291,"-",V1291)</f>
        <v>INC06-TF</v>
      </c>
      <c r="H1291" s="19" t="str">
        <f t="shared" ca="1" si="41"/>
        <v>OK</v>
      </c>
      <c r="I1291" s="46">
        <f ca="1">Z1291-$B$1</f>
        <v>3</v>
      </c>
      <c r="J1291" s="46">
        <f>VLOOKUP(G1291,'D. Produção'!A:B,2,)</f>
        <v>2</v>
      </c>
      <c r="K1291" s="95">
        <v>335861</v>
      </c>
      <c r="L1291" s="96" t="s">
        <v>108</v>
      </c>
      <c r="M1291" s="95">
        <v>17</v>
      </c>
      <c r="N1291" s="95">
        <v>5455592</v>
      </c>
      <c r="O1291" s="96" t="s">
        <v>35</v>
      </c>
      <c r="P1291" s="96" t="s">
        <v>187</v>
      </c>
      <c r="Q1291" s="96" t="s">
        <v>130</v>
      </c>
      <c r="R1291" s="97">
        <v>1.4737</v>
      </c>
      <c r="S1291" s="97">
        <v>22.104800000000001</v>
      </c>
      <c r="T1291" s="95">
        <v>1</v>
      </c>
      <c r="U1291" s="96" t="s">
        <v>185</v>
      </c>
      <c r="V1291" s="96" t="s">
        <v>96</v>
      </c>
      <c r="W1291" s="98">
        <v>2243</v>
      </c>
      <c r="X1291" s="98">
        <v>657</v>
      </c>
      <c r="Y1291" s="99">
        <v>46154.350643749996</v>
      </c>
      <c r="Z1291" s="100">
        <v>46160</v>
      </c>
      <c r="AA1291" s="101"/>
      <c r="AB1291" s="101"/>
      <c r="AC1291" s="101"/>
      <c r="AD1291" s="101"/>
      <c r="AE1291" s="102" t="s">
        <v>40</v>
      </c>
      <c r="AF1291" s="102" t="s">
        <v>40</v>
      </c>
      <c r="AG1291" s="102" t="s">
        <v>40</v>
      </c>
      <c r="AH1291" s="102" t="s">
        <v>40</v>
      </c>
      <c r="AI1291" s="102" t="s">
        <v>40</v>
      </c>
      <c r="AJ1291" s="102" t="s">
        <v>40</v>
      </c>
      <c r="AK1291" s="102" t="s">
        <v>40</v>
      </c>
      <c r="AL1291" s="101"/>
      <c r="AM1291" s="101"/>
      <c r="AN1291" s="102" t="s">
        <v>40</v>
      </c>
      <c r="AO1291" s="102" t="s">
        <v>40</v>
      </c>
      <c r="AP1291" s="102" t="s">
        <v>40</v>
      </c>
      <c r="AQ1291" s="102" t="s">
        <v>40</v>
      </c>
      <c r="AR1291" s="101"/>
    </row>
    <row r="1292" spans="1:44">
      <c r="A1292" t="str">
        <f>VLOOKUP(Q1292,'Rotas x Madrugada'!A:C,2,0)</f>
        <v>I</v>
      </c>
      <c r="B1292" t="str">
        <f>VLOOKUP(Q1292,'Rotas x Madrugada'!A:C,3,0)</f>
        <v>Não</v>
      </c>
      <c r="D1292" s="19">
        <f t="shared" si="40"/>
        <v>46162</v>
      </c>
      <c r="E1292" s="19">
        <f>IF(A1292="RETIRA",Z1292,VLOOKUP(Q1292,'Rotas x Madrugada'!A:D,4,0))</f>
        <v>46147</v>
      </c>
      <c r="F1292" s="19">
        <f>IF(A1292="RETIRA",Z1292,Z1292+2)</f>
        <v>46162</v>
      </c>
      <c r="G1292" s="19" t="str">
        <f>CONCATENATE(U1292,"-",V1292)</f>
        <v>INC06-TF</v>
      </c>
      <c r="H1292" s="19" t="str">
        <f t="shared" ca="1" si="41"/>
        <v>OK</v>
      </c>
      <c r="I1292" s="46">
        <f ca="1">Z1292-$B$1</f>
        <v>3</v>
      </c>
      <c r="J1292" s="46">
        <f>VLOOKUP(G1292,'D. Produção'!A:B,2,)</f>
        <v>2</v>
      </c>
      <c r="K1292" s="87">
        <v>335861</v>
      </c>
      <c r="L1292" s="88" t="s">
        <v>109</v>
      </c>
      <c r="M1292" s="87">
        <v>18</v>
      </c>
      <c r="N1292" s="87">
        <v>5455593</v>
      </c>
      <c r="O1292" s="88" t="s">
        <v>35</v>
      </c>
      <c r="P1292" s="88" t="s">
        <v>187</v>
      </c>
      <c r="Q1292" s="88" t="s">
        <v>130</v>
      </c>
      <c r="R1292" s="89">
        <v>1.4737</v>
      </c>
      <c r="S1292" s="89">
        <v>22.104800000000001</v>
      </c>
      <c r="T1292" s="87">
        <v>1</v>
      </c>
      <c r="U1292" s="88" t="s">
        <v>185</v>
      </c>
      <c r="V1292" s="88" t="s">
        <v>96</v>
      </c>
      <c r="W1292" s="90">
        <v>2243</v>
      </c>
      <c r="X1292" s="90">
        <v>657</v>
      </c>
      <c r="Y1292" s="91">
        <v>46154.350643749996</v>
      </c>
      <c r="Z1292" s="92">
        <v>46160</v>
      </c>
      <c r="AA1292" s="93"/>
      <c r="AB1292" s="93"/>
      <c r="AC1292" s="93"/>
      <c r="AD1292" s="93"/>
      <c r="AE1292" s="94" t="s">
        <v>40</v>
      </c>
      <c r="AF1292" s="94" t="s">
        <v>40</v>
      </c>
      <c r="AG1292" s="94" t="s">
        <v>40</v>
      </c>
      <c r="AH1292" s="94" t="s">
        <v>40</v>
      </c>
      <c r="AI1292" s="94" t="s">
        <v>40</v>
      </c>
      <c r="AJ1292" s="94" t="s">
        <v>40</v>
      </c>
      <c r="AK1292" s="94" t="s">
        <v>40</v>
      </c>
      <c r="AL1292" s="93"/>
      <c r="AM1292" s="93"/>
      <c r="AN1292" s="94" t="s">
        <v>40</v>
      </c>
      <c r="AO1292" s="94" t="s">
        <v>40</v>
      </c>
      <c r="AP1292" s="94" t="s">
        <v>40</v>
      </c>
      <c r="AQ1292" s="94" t="s">
        <v>40</v>
      </c>
      <c r="AR1292" s="93"/>
    </row>
    <row r="1293" spans="1:44">
      <c r="A1293" t="str">
        <f>VLOOKUP(Q1293,'Rotas x Madrugada'!A:C,2,0)</f>
        <v>I</v>
      </c>
      <c r="B1293" t="str">
        <f>VLOOKUP(Q1293,'Rotas x Madrugada'!A:C,3,0)</f>
        <v>Não</v>
      </c>
      <c r="D1293" s="19">
        <f t="shared" si="40"/>
        <v>46162</v>
      </c>
      <c r="E1293" s="19">
        <f>IF(A1293="RETIRA",Z1293,VLOOKUP(Q1293,'Rotas x Madrugada'!A:D,4,0))</f>
        <v>46147</v>
      </c>
      <c r="F1293" s="19">
        <f>IF(A1293="RETIRA",Z1293,Z1293+2)</f>
        <v>46162</v>
      </c>
      <c r="G1293" s="19" t="str">
        <f>CONCATENATE(U1293,"-",V1293)</f>
        <v>INC06-TF</v>
      </c>
      <c r="H1293" s="19" t="str">
        <f t="shared" ca="1" si="41"/>
        <v>OK</v>
      </c>
      <c r="I1293" s="46">
        <f ca="1">Z1293-$B$1</f>
        <v>3</v>
      </c>
      <c r="J1293" s="46">
        <f>VLOOKUP(G1293,'D. Produção'!A:B,2,)</f>
        <v>2</v>
      </c>
      <c r="K1293" s="95">
        <v>335861</v>
      </c>
      <c r="L1293" s="96" t="s">
        <v>110</v>
      </c>
      <c r="M1293" s="95">
        <v>19</v>
      </c>
      <c r="N1293" s="95">
        <v>5455594</v>
      </c>
      <c r="O1293" s="96" t="s">
        <v>35</v>
      </c>
      <c r="P1293" s="96" t="s">
        <v>187</v>
      </c>
      <c r="Q1293" s="96" t="s">
        <v>130</v>
      </c>
      <c r="R1293" s="97">
        <v>1.4737</v>
      </c>
      <c r="S1293" s="97">
        <v>22.104800000000001</v>
      </c>
      <c r="T1293" s="95">
        <v>1</v>
      </c>
      <c r="U1293" s="96" t="s">
        <v>185</v>
      </c>
      <c r="V1293" s="96" t="s">
        <v>96</v>
      </c>
      <c r="W1293" s="98">
        <v>2243</v>
      </c>
      <c r="X1293" s="98">
        <v>657</v>
      </c>
      <c r="Y1293" s="99">
        <v>46154.350643749996</v>
      </c>
      <c r="Z1293" s="100">
        <v>46160</v>
      </c>
      <c r="AA1293" s="101"/>
      <c r="AB1293" s="101"/>
      <c r="AC1293" s="101"/>
      <c r="AD1293" s="101"/>
      <c r="AE1293" s="102" t="s">
        <v>40</v>
      </c>
      <c r="AF1293" s="102" t="s">
        <v>40</v>
      </c>
      <c r="AG1293" s="102" t="s">
        <v>40</v>
      </c>
      <c r="AH1293" s="102" t="s">
        <v>40</v>
      </c>
      <c r="AI1293" s="102" t="s">
        <v>40</v>
      </c>
      <c r="AJ1293" s="102" t="s">
        <v>40</v>
      </c>
      <c r="AK1293" s="102" t="s">
        <v>40</v>
      </c>
      <c r="AL1293" s="101"/>
      <c r="AM1293" s="101"/>
      <c r="AN1293" s="102" t="s">
        <v>40</v>
      </c>
      <c r="AO1293" s="102" t="s">
        <v>40</v>
      </c>
      <c r="AP1293" s="102" t="s">
        <v>40</v>
      </c>
      <c r="AQ1293" s="102" t="s">
        <v>40</v>
      </c>
      <c r="AR1293" s="101"/>
    </row>
    <row r="1294" spans="1:44">
      <c r="A1294" t="str">
        <f>VLOOKUP(Q1294,'Rotas x Madrugada'!A:C,2,0)</f>
        <v>I</v>
      </c>
      <c r="B1294" t="str">
        <f>VLOOKUP(Q1294,'Rotas x Madrugada'!A:C,3,0)</f>
        <v>Não</v>
      </c>
      <c r="D1294" s="19">
        <f t="shared" si="40"/>
        <v>46162</v>
      </c>
      <c r="E1294" s="19">
        <f>IF(A1294="RETIRA",Z1294,VLOOKUP(Q1294,'Rotas x Madrugada'!A:D,4,0))</f>
        <v>46147</v>
      </c>
      <c r="F1294" s="19">
        <f>IF(A1294="RETIRA",Z1294,Z1294+2)</f>
        <v>46162</v>
      </c>
      <c r="G1294" s="19" t="str">
        <f>CONCATENATE(U1294,"-",V1294)</f>
        <v>INC06-TF</v>
      </c>
      <c r="H1294" s="19" t="str">
        <f t="shared" ca="1" si="41"/>
        <v>OK</v>
      </c>
      <c r="I1294" s="46">
        <f ca="1">Z1294-$B$1</f>
        <v>3</v>
      </c>
      <c r="J1294" s="46">
        <f>VLOOKUP(G1294,'D. Produção'!A:B,2,)</f>
        <v>2</v>
      </c>
      <c r="K1294" s="87">
        <v>335861</v>
      </c>
      <c r="L1294" s="88" t="s">
        <v>111</v>
      </c>
      <c r="M1294" s="87">
        <v>20</v>
      </c>
      <c r="N1294" s="87">
        <v>5455595</v>
      </c>
      <c r="O1294" s="88" t="s">
        <v>35</v>
      </c>
      <c r="P1294" s="88" t="s">
        <v>187</v>
      </c>
      <c r="Q1294" s="88" t="s">
        <v>130</v>
      </c>
      <c r="R1294" s="89">
        <v>1.4737</v>
      </c>
      <c r="S1294" s="89">
        <v>22.104800000000001</v>
      </c>
      <c r="T1294" s="87">
        <v>1</v>
      </c>
      <c r="U1294" s="88" t="s">
        <v>185</v>
      </c>
      <c r="V1294" s="88" t="s">
        <v>96</v>
      </c>
      <c r="W1294" s="90">
        <v>2243</v>
      </c>
      <c r="X1294" s="90">
        <v>657</v>
      </c>
      <c r="Y1294" s="91">
        <v>46154.350643749996</v>
      </c>
      <c r="Z1294" s="92">
        <v>46160</v>
      </c>
      <c r="AA1294" s="93"/>
      <c r="AB1294" s="93"/>
      <c r="AC1294" s="93"/>
      <c r="AD1294" s="93"/>
      <c r="AE1294" s="94" t="s">
        <v>40</v>
      </c>
      <c r="AF1294" s="94" t="s">
        <v>40</v>
      </c>
      <c r="AG1294" s="94" t="s">
        <v>40</v>
      </c>
      <c r="AH1294" s="94" t="s">
        <v>40</v>
      </c>
      <c r="AI1294" s="94" t="s">
        <v>40</v>
      </c>
      <c r="AJ1294" s="94" t="s">
        <v>40</v>
      </c>
      <c r="AK1294" s="94" t="s">
        <v>40</v>
      </c>
      <c r="AL1294" s="93"/>
      <c r="AM1294" s="93"/>
      <c r="AN1294" s="94" t="s">
        <v>40</v>
      </c>
      <c r="AO1294" s="94" t="s">
        <v>40</v>
      </c>
      <c r="AP1294" s="94" t="s">
        <v>40</v>
      </c>
      <c r="AQ1294" s="94" t="s">
        <v>40</v>
      </c>
      <c r="AR1294" s="93"/>
    </row>
    <row r="1295" spans="1:44">
      <c r="A1295" t="str">
        <f>VLOOKUP(Q1295,'Rotas x Madrugada'!A:C,2,0)</f>
        <v>J</v>
      </c>
      <c r="B1295" t="str">
        <f>VLOOKUP(Q1295,'Rotas x Madrugada'!A:C,3,0)</f>
        <v>Sim</v>
      </c>
      <c r="D1295" s="19">
        <f t="shared" si="40"/>
        <v>46162</v>
      </c>
      <c r="E1295" s="19">
        <f>IF(A1295="RETIRA",Z1295,VLOOKUP(Q1295,'Rotas x Madrugada'!A:D,4,0))</f>
        <v>46146</v>
      </c>
      <c r="F1295" s="19">
        <f>IF(A1295="RETIRA",Z1295,Z1295+2)</f>
        <v>46162</v>
      </c>
      <c r="G1295" s="19" t="str">
        <f>CONCATENATE(U1295,"-",V1295)</f>
        <v>INC08-TF</v>
      </c>
      <c r="H1295" s="19" t="str">
        <f t="shared" ca="1" si="41"/>
        <v>OK</v>
      </c>
      <c r="I1295" s="46">
        <f ca="1">Z1295-$B$1</f>
        <v>3</v>
      </c>
      <c r="J1295" s="46">
        <f>VLOOKUP(G1295,'D. Produção'!A:B,2,)</f>
        <v>2</v>
      </c>
      <c r="K1295" s="95">
        <v>335869</v>
      </c>
      <c r="L1295" s="96" t="s">
        <v>115</v>
      </c>
      <c r="M1295" s="95">
        <v>24</v>
      </c>
      <c r="N1295" s="95">
        <v>5455650</v>
      </c>
      <c r="O1295" s="96" t="s">
        <v>35</v>
      </c>
      <c r="P1295" s="96" t="s">
        <v>580</v>
      </c>
      <c r="Q1295" s="96" t="s">
        <v>168</v>
      </c>
      <c r="R1295" s="97">
        <v>1.5263</v>
      </c>
      <c r="S1295" s="97">
        <v>30.524999999999999</v>
      </c>
      <c r="T1295" s="95">
        <v>1</v>
      </c>
      <c r="U1295" s="96" t="s">
        <v>63</v>
      </c>
      <c r="V1295" s="96" t="s">
        <v>96</v>
      </c>
      <c r="W1295" s="98">
        <v>750</v>
      </c>
      <c r="X1295" s="98">
        <v>2035</v>
      </c>
      <c r="Y1295" s="99">
        <v>46153.69323892361</v>
      </c>
      <c r="Z1295" s="100">
        <v>46160</v>
      </c>
      <c r="AA1295" s="101"/>
      <c r="AB1295" s="101"/>
      <c r="AC1295" s="101"/>
      <c r="AD1295" s="101"/>
      <c r="AE1295" s="102" t="s">
        <v>40</v>
      </c>
      <c r="AF1295" s="102" t="s">
        <v>40</v>
      </c>
      <c r="AG1295" s="102" t="s">
        <v>40</v>
      </c>
      <c r="AH1295" s="102" t="s">
        <v>40</v>
      </c>
      <c r="AI1295" s="102" t="s">
        <v>40</v>
      </c>
      <c r="AJ1295" s="102" t="s">
        <v>40</v>
      </c>
      <c r="AK1295" s="102" t="s">
        <v>40</v>
      </c>
      <c r="AL1295" s="101"/>
      <c r="AM1295" s="101"/>
      <c r="AN1295" s="102" t="s">
        <v>40</v>
      </c>
      <c r="AO1295" s="102" t="s">
        <v>40</v>
      </c>
      <c r="AP1295" s="102" t="s">
        <v>40</v>
      </c>
      <c r="AQ1295" s="102" t="s">
        <v>40</v>
      </c>
      <c r="AR1295" s="101"/>
    </row>
    <row r="1296" spans="1:44">
      <c r="A1296" t="str">
        <f>VLOOKUP(Q1296,'Rotas x Madrugada'!A:C,2,0)</f>
        <v>J</v>
      </c>
      <c r="B1296" t="str">
        <f>VLOOKUP(Q1296,'Rotas x Madrugada'!A:C,3,0)</f>
        <v>Sim</v>
      </c>
      <c r="D1296" s="19">
        <f t="shared" si="40"/>
        <v>46162</v>
      </c>
      <c r="E1296" s="19">
        <f>IF(A1296="RETIRA",Z1296,VLOOKUP(Q1296,'Rotas x Madrugada'!A:D,4,0))</f>
        <v>46146</v>
      </c>
      <c r="F1296" s="19">
        <f>IF(A1296="RETIRA",Z1296,Z1296+2)</f>
        <v>46162</v>
      </c>
      <c r="G1296" s="19" t="str">
        <f>CONCATENATE(U1296,"-",V1296)</f>
        <v>INC08-TF</v>
      </c>
      <c r="H1296" s="19" t="str">
        <f t="shared" ca="1" si="41"/>
        <v>OK</v>
      </c>
      <c r="I1296" s="46">
        <f ca="1">Z1296-$B$1</f>
        <v>3</v>
      </c>
      <c r="J1296" s="46">
        <f>VLOOKUP(G1296,'D. Produção'!A:B,2,)</f>
        <v>2</v>
      </c>
      <c r="K1296" s="87">
        <v>335869</v>
      </c>
      <c r="L1296" s="88" t="s">
        <v>183</v>
      </c>
      <c r="M1296" s="87">
        <v>25</v>
      </c>
      <c r="N1296" s="87">
        <v>5455651</v>
      </c>
      <c r="O1296" s="88" t="s">
        <v>35</v>
      </c>
      <c r="P1296" s="88" t="s">
        <v>580</v>
      </c>
      <c r="Q1296" s="88" t="s">
        <v>168</v>
      </c>
      <c r="R1296" s="89">
        <v>2.0350000000000001</v>
      </c>
      <c r="S1296" s="89">
        <v>40.700000000000003</v>
      </c>
      <c r="T1296" s="87">
        <v>1</v>
      </c>
      <c r="U1296" s="88" t="s">
        <v>63</v>
      </c>
      <c r="V1296" s="88" t="s">
        <v>96</v>
      </c>
      <c r="W1296" s="90">
        <v>1000</v>
      </c>
      <c r="X1296" s="90">
        <v>2035</v>
      </c>
      <c r="Y1296" s="91">
        <v>46153.69323892361</v>
      </c>
      <c r="Z1296" s="92">
        <v>46160</v>
      </c>
      <c r="AA1296" s="93"/>
      <c r="AB1296" s="93"/>
      <c r="AC1296" s="93"/>
      <c r="AD1296" s="93"/>
      <c r="AE1296" s="94" t="s">
        <v>40</v>
      </c>
      <c r="AF1296" s="94" t="s">
        <v>40</v>
      </c>
      <c r="AG1296" s="94" t="s">
        <v>40</v>
      </c>
      <c r="AH1296" s="94" t="s">
        <v>40</v>
      </c>
      <c r="AI1296" s="94" t="s">
        <v>40</v>
      </c>
      <c r="AJ1296" s="94" t="s">
        <v>40</v>
      </c>
      <c r="AK1296" s="94" t="s">
        <v>40</v>
      </c>
      <c r="AL1296" s="93"/>
      <c r="AM1296" s="93"/>
      <c r="AN1296" s="94" t="s">
        <v>40</v>
      </c>
      <c r="AO1296" s="94" t="s">
        <v>40</v>
      </c>
      <c r="AP1296" s="94" t="s">
        <v>40</v>
      </c>
      <c r="AQ1296" s="94" t="s">
        <v>40</v>
      </c>
      <c r="AR1296" s="93"/>
    </row>
    <row r="1297" spans="1:44">
      <c r="A1297" t="str">
        <f>VLOOKUP(Q1297,'Rotas x Madrugada'!A:C,2,0)</f>
        <v>J</v>
      </c>
      <c r="B1297" t="str">
        <f>VLOOKUP(Q1297,'Rotas x Madrugada'!A:C,3,0)</f>
        <v>Sim</v>
      </c>
      <c r="D1297" s="19">
        <f t="shared" si="40"/>
        <v>46162</v>
      </c>
      <c r="E1297" s="19">
        <f>IF(A1297="RETIRA",Z1297,VLOOKUP(Q1297,'Rotas x Madrugada'!A:D,4,0))</f>
        <v>46146</v>
      </c>
      <c r="F1297" s="19">
        <f>IF(A1297="RETIRA",Z1297,Z1297+2)</f>
        <v>46162</v>
      </c>
      <c r="G1297" s="19" t="str">
        <f>CONCATENATE(U1297,"-",V1297)</f>
        <v>INC08-TF</v>
      </c>
      <c r="H1297" s="19" t="str">
        <f t="shared" ca="1" si="41"/>
        <v>OK</v>
      </c>
      <c r="I1297" s="46">
        <f ca="1">Z1297-$B$1</f>
        <v>3</v>
      </c>
      <c r="J1297" s="46">
        <f>VLOOKUP(G1297,'D. Produção'!A:B,2,)</f>
        <v>2</v>
      </c>
      <c r="K1297" s="95">
        <v>335869</v>
      </c>
      <c r="L1297" s="96" t="s">
        <v>184</v>
      </c>
      <c r="M1297" s="95">
        <v>26</v>
      </c>
      <c r="N1297" s="95">
        <v>5455652</v>
      </c>
      <c r="O1297" s="96" t="s">
        <v>35</v>
      </c>
      <c r="P1297" s="96" t="s">
        <v>580</v>
      </c>
      <c r="Q1297" s="96" t="s">
        <v>168</v>
      </c>
      <c r="R1297" s="97">
        <v>1.0175000000000001</v>
      </c>
      <c r="S1297" s="97">
        <v>20.350000000000001</v>
      </c>
      <c r="T1297" s="95">
        <v>1</v>
      </c>
      <c r="U1297" s="96" t="s">
        <v>63</v>
      </c>
      <c r="V1297" s="96" t="s">
        <v>96</v>
      </c>
      <c r="W1297" s="98">
        <v>500</v>
      </c>
      <c r="X1297" s="98">
        <v>2035</v>
      </c>
      <c r="Y1297" s="99">
        <v>46153.69323892361</v>
      </c>
      <c r="Z1297" s="100">
        <v>46160</v>
      </c>
      <c r="AA1297" s="101"/>
      <c r="AB1297" s="101"/>
      <c r="AC1297" s="101"/>
      <c r="AD1297" s="101"/>
      <c r="AE1297" s="102" t="s">
        <v>40</v>
      </c>
      <c r="AF1297" s="102" t="s">
        <v>40</v>
      </c>
      <c r="AG1297" s="102" t="s">
        <v>40</v>
      </c>
      <c r="AH1297" s="102" t="s">
        <v>40</v>
      </c>
      <c r="AI1297" s="102" t="s">
        <v>40</v>
      </c>
      <c r="AJ1297" s="102" t="s">
        <v>40</v>
      </c>
      <c r="AK1297" s="102" t="s">
        <v>40</v>
      </c>
      <c r="AL1297" s="101"/>
      <c r="AM1297" s="101"/>
      <c r="AN1297" s="102" t="s">
        <v>40</v>
      </c>
      <c r="AO1297" s="102" t="s">
        <v>40</v>
      </c>
      <c r="AP1297" s="102" t="s">
        <v>40</v>
      </c>
      <c r="AQ1297" s="102" t="s">
        <v>40</v>
      </c>
      <c r="AR1297" s="101"/>
    </row>
    <row r="1298" spans="1:44">
      <c r="A1298" t="str">
        <f>VLOOKUP(Q1298,'Rotas x Madrugada'!A:C,2,0)</f>
        <v>J</v>
      </c>
      <c r="B1298" t="str">
        <f>VLOOKUP(Q1298,'Rotas x Madrugada'!A:C,3,0)</f>
        <v>Sim</v>
      </c>
      <c r="D1298" s="19">
        <f t="shared" si="40"/>
        <v>46162</v>
      </c>
      <c r="E1298" s="19">
        <f>IF(A1298="RETIRA",Z1298,VLOOKUP(Q1298,'Rotas x Madrugada'!A:D,4,0))</f>
        <v>46146</v>
      </c>
      <c r="F1298" s="19">
        <f>IF(A1298="RETIRA",Z1298,Z1298+2)</f>
        <v>46162</v>
      </c>
      <c r="G1298" s="19" t="str">
        <f>CONCATENATE(U1298,"-",V1298)</f>
        <v>INC08-TF</v>
      </c>
      <c r="H1298" s="19" t="str">
        <f t="shared" ca="1" si="41"/>
        <v>OK</v>
      </c>
      <c r="I1298" s="46">
        <f ca="1">Z1298-$B$1</f>
        <v>3</v>
      </c>
      <c r="J1298" s="46">
        <f>VLOOKUP(G1298,'D. Produção'!A:B,2,)</f>
        <v>2</v>
      </c>
      <c r="K1298" s="87">
        <v>335869</v>
      </c>
      <c r="L1298" s="88" t="s">
        <v>162</v>
      </c>
      <c r="M1298" s="87">
        <v>27</v>
      </c>
      <c r="N1298" s="87">
        <v>5455653</v>
      </c>
      <c r="O1298" s="88" t="s">
        <v>35</v>
      </c>
      <c r="P1298" s="88" t="s">
        <v>580</v>
      </c>
      <c r="Q1298" s="88" t="s">
        <v>168</v>
      </c>
      <c r="R1298" s="89">
        <v>1.0175000000000001</v>
      </c>
      <c r="S1298" s="89">
        <v>20.350000000000001</v>
      </c>
      <c r="T1298" s="87">
        <v>1</v>
      </c>
      <c r="U1298" s="88" t="s">
        <v>63</v>
      </c>
      <c r="V1298" s="88" t="s">
        <v>96</v>
      </c>
      <c r="W1298" s="90">
        <v>500</v>
      </c>
      <c r="X1298" s="90">
        <v>2035</v>
      </c>
      <c r="Y1298" s="91">
        <v>46153.69323892361</v>
      </c>
      <c r="Z1298" s="92">
        <v>46160</v>
      </c>
      <c r="AA1298" s="93"/>
      <c r="AB1298" s="93"/>
      <c r="AC1298" s="93"/>
      <c r="AD1298" s="93"/>
      <c r="AE1298" s="94" t="s">
        <v>40</v>
      </c>
      <c r="AF1298" s="94" t="s">
        <v>40</v>
      </c>
      <c r="AG1298" s="94" t="s">
        <v>40</v>
      </c>
      <c r="AH1298" s="94" t="s">
        <v>40</v>
      </c>
      <c r="AI1298" s="94" t="s">
        <v>40</v>
      </c>
      <c r="AJ1298" s="94" t="s">
        <v>40</v>
      </c>
      <c r="AK1298" s="94" t="s">
        <v>40</v>
      </c>
      <c r="AL1298" s="93"/>
      <c r="AM1298" s="93"/>
      <c r="AN1298" s="94" t="s">
        <v>40</v>
      </c>
      <c r="AO1298" s="94" t="s">
        <v>40</v>
      </c>
      <c r="AP1298" s="94" t="s">
        <v>40</v>
      </c>
      <c r="AQ1298" s="94" t="s">
        <v>40</v>
      </c>
      <c r="AR1298" s="93"/>
    </row>
    <row r="1299" spans="1:44">
      <c r="A1299" t="str">
        <f>VLOOKUP(Q1299,'Rotas x Madrugada'!A:C,2,0)</f>
        <v>J</v>
      </c>
      <c r="B1299" t="str">
        <f>VLOOKUP(Q1299,'Rotas x Madrugada'!A:C,3,0)</f>
        <v>Sim</v>
      </c>
      <c r="D1299" s="19">
        <f t="shared" si="40"/>
        <v>46162</v>
      </c>
      <c r="E1299" s="19">
        <f>IF(A1299="RETIRA",Z1299,VLOOKUP(Q1299,'Rotas x Madrugada'!A:D,4,0))</f>
        <v>46146</v>
      </c>
      <c r="F1299" s="19">
        <f>IF(A1299="RETIRA",Z1299,Z1299+2)</f>
        <v>46162</v>
      </c>
      <c r="G1299" s="19" t="str">
        <f>CONCATENATE(U1299,"-",V1299)</f>
        <v>INC08-TF</v>
      </c>
      <c r="H1299" s="19" t="str">
        <f t="shared" ca="1" si="41"/>
        <v>OK</v>
      </c>
      <c r="I1299" s="46">
        <f ca="1">Z1299-$B$1</f>
        <v>3</v>
      </c>
      <c r="J1299" s="46">
        <f>VLOOKUP(G1299,'D. Produção'!A:B,2,)</f>
        <v>2</v>
      </c>
      <c r="K1299" s="95">
        <v>335869</v>
      </c>
      <c r="L1299" s="96" t="s">
        <v>164</v>
      </c>
      <c r="M1299" s="95">
        <v>28</v>
      </c>
      <c r="N1299" s="95">
        <v>5455654</v>
      </c>
      <c r="O1299" s="96" t="s">
        <v>35</v>
      </c>
      <c r="P1299" s="96" t="s">
        <v>580</v>
      </c>
      <c r="Q1299" s="96" t="s">
        <v>168</v>
      </c>
      <c r="R1299" s="97">
        <v>1.0175000000000001</v>
      </c>
      <c r="S1299" s="97">
        <v>20.350000000000001</v>
      </c>
      <c r="T1299" s="95">
        <v>1</v>
      </c>
      <c r="U1299" s="96" t="s">
        <v>63</v>
      </c>
      <c r="V1299" s="96" t="s">
        <v>96</v>
      </c>
      <c r="W1299" s="98">
        <v>500</v>
      </c>
      <c r="X1299" s="98">
        <v>2035</v>
      </c>
      <c r="Y1299" s="99">
        <v>46153.69323892361</v>
      </c>
      <c r="Z1299" s="100">
        <v>46160</v>
      </c>
      <c r="AA1299" s="101"/>
      <c r="AB1299" s="101"/>
      <c r="AC1299" s="101"/>
      <c r="AD1299" s="101"/>
      <c r="AE1299" s="102" t="s">
        <v>40</v>
      </c>
      <c r="AF1299" s="102" t="s">
        <v>40</v>
      </c>
      <c r="AG1299" s="102" t="s">
        <v>40</v>
      </c>
      <c r="AH1299" s="102" t="s">
        <v>40</v>
      </c>
      <c r="AI1299" s="102" t="s">
        <v>40</v>
      </c>
      <c r="AJ1299" s="102" t="s">
        <v>40</v>
      </c>
      <c r="AK1299" s="102" t="s">
        <v>40</v>
      </c>
      <c r="AL1299" s="101"/>
      <c r="AM1299" s="101"/>
      <c r="AN1299" s="102" t="s">
        <v>40</v>
      </c>
      <c r="AO1299" s="102" t="s">
        <v>40</v>
      </c>
      <c r="AP1299" s="102" t="s">
        <v>40</v>
      </c>
      <c r="AQ1299" s="102" t="s">
        <v>40</v>
      </c>
      <c r="AR1299" s="101"/>
    </row>
    <row r="1300" spans="1:44">
      <c r="A1300" t="str">
        <f>VLOOKUP(Q1300,'Rotas x Madrugada'!A:C,2,0)</f>
        <v>J</v>
      </c>
      <c r="B1300" t="str">
        <f>VLOOKUP(Q1300,'Rotas x Madrugada'!A:C,3,0)</f>
        <v>Sim</v>
      </c>
      <c r="D1300" s="19">
        <f t="shared" si="40"/>
        <v>46162</v>
      </c>
      <c r="E1300" s="19">
        <f>IF(A1300="RETIRA",Z1300,VLOOKUP(Q1300,'Rotas x Madrugada'!A:D,4,0))</f>
        <v>46146</v>
      </c>
      <c r="F1300" s="19">
        <f>IF(A1300="RETIRA",Z1300,Z1300+2)</f>
        <v>46162</v>
      </c>
      <c r="G1300" s="19" t="str">
        <f>CONCATENATE(U1300,"-",V1300)</f>
        <v>INC08-TF</v>
      </c>
      <c r="H1300" s="19" t="str">
        <f t="shared" ca="1" si="41"/>
        <v>OK</v>
      </c>
      <c r="I1300" s="46">
        <f ca="1">Z1300-$B$1</f>
        <v>3</v>
      </c>
      <c r="J1300" s="46">
        <f>VLOOKUP(G1300,'D. Produção'!A:B,2,)</f>
        <v>2</v>
      </c>
      <c r="K1300" s="87">
        <v>335869</v>
      </c>
      <c r="L1300" s="88" t="s">
        <v>199</v>
      </c>
      <c r="M1300" s="87">
        <v>29</v>
      </c>
      <c r="N1300" s="87">
        <v>5455655</v>
      </c>
      <c r="O1300" s="88" t="s">
        <v>35</v>
      </c>
      <c r="P1300" s="88" t="s">
        <v>580</v>
      </c>
      <c r="Q1300" s="88" t="s">
        <v>168</v>
      </c>
      <c r="R1300" s="89">
        <v>1.0175000000000001</v>
      </c>
      <c r="S1300" s="89">
        <v>20.350000000000001</v>
      </c>
      <c r="T1300" s="87">
        <v>1</v>
      </c>
      <c r="U1300" s="88" t="s">
        <v>63</v>
      </c>
      <c r="V1300" s="88" t="s">
        <v>96</v>
      </c>
      <c r="W1300" s="90">
        <v>500</v>
      </c>
      <c r="X1300" s="90">
        <v>2035</v>
      </c>
      <c r="Y1300" s="91">
        <v>46153.69323892361</v>
      </c>
      <c r="Z1300" s="92">
        <v>46160</v>
      </c>
      <c r="AA1300" s="93"/>
      <c r="AB1300" s="93"/>
      <c r="AC1300" s="93"/>
      <c r="AD1300" s="93"/>
      <c r="AE1300" s="94" t="s">
        <v>40</v>
      </c>
      <c r="AF1300" s="94" t="s">
        <v>40</v>
      </c>
      <c r="AG1300" s="94" t="s">
        <v>40</v>
      </c>
      <c r="AH1300" s="94" t="s">
        <v>40</v>
      </c>
      <c r="AI1300" s="94" t="s">
        <v>40</v>
      </c>
      <c r="AJ1300" s="94" t="s">
        <v>40</v>
      </c>
      <c r="AK1300" s="94" t="s">
        <v>40</v>
      </c>
      <c r="AL1300" s="93"/>
      <c r="AM1300" s="93"/>
      <c r="AN1300" s="94" t="s">
        <v>40</v>
      </c>
      <c r="AO1300" s="94" t="s">
        <v>40</v>
      </c>
      <c r="AP1300" s="94" t="s">
        <v>40</v>
      </c>
      <c r="AQ1300" s="94" t="s">
        <v>40</v>
      </c>
      <c r="AR1300" s="93"/>
    </row>
    <row r="1301" spans="1:44">
      <c r="A1301" t="str">
        <f>VLOOKUP(Q1301,'Rotas x Madrugada'!A:C,2,0)</f>
        <v>J</v>
      </c>
      <c r="B1301" t="str">
        <f>VLOOKUP(Q1301,'Rotas x Madrugada'!A:C,3,0)</f>
        <v>Sim</v>
      </c>
      <c r="D1301" s="19">
        <f t="shared" si="40"/>
        <v>46162</v>
      </c>
      <c r="E1301" s="19">
        <f>IF(A1301="RETIRA",Z1301,VLOOKUP(Q1301,'Rotas x Madrugada'!A:D,4,0))</f>
        <v>46146</v>
      </c>
      <c r="F1301" s="19">
        <f>IF(A1301="RETIRA",Z1301,Z1301+2)</f>
        <v>46162</v>
      </c>
      <c r="G1301" s="19" t="str">
        <f>CONCATENATE(U1301,"-",V1301)</f>
        <v>INC08-TF</v>
      </c>
      <c r="H1301" s="19" t="str">
        <f t="shared" ca="1" si="41"/>
        <v>OK</v>
      </c>
      <c r="I1301" s="46">
        <f ca="1">Z1301-$B$1</f>
        <v>3</v>
      </c>
      <c r="J1301" s="46">
        <f>VLOOKUP(G1301,'D. Produção'!A:B,2,)</f>
        <v>2</v>
      </c>
      <c r="K1301" s="95">
        <v>335869</v>
      </c>
      <c r="L1301" s="96" t="s">
        <v>147</v>
      </c>
      <c r="M1301" s="95">
        <v>30</v>
      </c>
      <c r="N1301" s="95">
        <v>5455656</v>
      </c>
      <c r="O1301" s="96" t="s">
        <v>35</v>
      </c>
      <c r="P1301" s="96" t="s">
        <v>580</v>
      </c>
      <c r="Q1301" s="96" t="s">
        <v>168</v>
      </c>
      <c r="R1301" s="97">
        <v>1.0175000000000001</v>
      </c>
      <c r="S1301" s="97">
        <v>20.350000000000001</v>
      </c>
      <c r="T1301" s="95">
        <v>1</v>
      </c>
      <c r="U1301" s="96" t="s">
        <v>63</v>
      </c>
      <c r="V1301" s="96" t="s">
        <v>96</v>
      </c>
      <c r="W1301" s="98">
        <v>500</v>
      </c>
      <c r="X1301" s="98">
        <v>2035</v>
      </c>
      <c r="Y1301" s="99">
        <v>46153.69323892361</v>
      </c>
      <c r="Z1301" s="100">
        <v>46160</v>
      </c>
      <c r="AA1301" s="101"/>
      <c r="AB1301" s="101"/>
      <c r="AC1301" s="101"/>
      <c r="AD1301" s="101"/>
      <c r="AE1301" s="102" t="s">
        <v>40</v>
      </c>
      <c r="AF1301" s="102" t="s">
        <v>40</v>
      </c>
      <c r="AG1301" s="102" t="s">
        <v>40</v>
      </c>
      <c r="AH1301" s="102" t="s">
        <v>40</v>
      </c>
      <c r="AI1301" s="102" t="s">
        <v>40</v>
      </c>
      <c r="AJ1301" s="102" t="s">
        <v>40</v>
      </c>
      <c r="AK1301" s="102" t="s">
        <v>40</v>
      </c>
      <c r="AL1301" s="101"/>
      <c r="AM1301" s="101"/>
      <c r="AN1301" s="102" t="s">
        <v>40</v>
      </c>
      <c r="AO1301" s="102" t="s">
        <v>40</v>
      </c>
      <c r="AP1301" s="102" t="s">
        <v>40</v>
      </c>
      <c r="AQ1301" s="102" t="s">
        <v>40</v>
      </c>
      <c r="AR1301" s="101"/>
    </row>
    <row r="1302" spans="1:44">
      <c r="A1302" t="str">
        <f>VLOOKUP(Q1302,'Rotas x Madrugada'!A:C,2,0)</f>
        <v>J</v>
      </c>
      <c r="B1302" t="str">
        <f>VLOOKUP(Q1302,'Rotas x Madrugada'!A:C,3,0)</f>
        <v>Sim</v>
      </c>
      <c r="D1302" s="19">
        <f t="shared" si="40"/>
        <v>46162</v>
      </c>
      <c r="E1302" s="19">
        <f>IF(A1302="RETIRA",Z1302,VLOOKUP(Q1302,'Rotas x Madrugada'!A:D,4,0))</f>
        <v>46146</v>
      </c>
      <c r="F1302" s="19">
        <f>IF(A1302="RETIRA",Z1302,Z1302+2)</f>
        <v>46162</v>
      </c>
      <c r="G1302" s="19" t="str">
        <f>CONCATENATE(U1302,"-",V1302)</f>
        <v>INC08-TF</v>
      </c>
      <c r="H1302" s="19" t="str">
        <f t="shared" ca="1" si="41"/>
        <v>OK</v>
      </c>
      <c r="I1302" s="46">
        <f ca="1">Z1302-$B$1</f>
        <v>3</v>
      </c>
      <c r="J1302" s="46">
        <f>VLOOKUP(G1302,'D. Produção'!A:B,2,)</f>
        <v>2</v>
      </c>
      <c r="K1302" s="87">
        <v>335869</v>
      </c>
      <c r="L1302" s="88" t="s">
        <v>148</v>
      </c>
      <c r="M1302" s="87">
        <v>31</v>
      </c>
      <c r="N1302" s="87">
        <v>5455657</v>
      </c>
      <c r="O1302" s="88" t="s">
        <v>35</v>
      </c>
      <c r="P1302" s="88" t="s">
        <v>580</v>
      </c>
      <c r="Q1302" s="88" t="s">
        <v>168</v>
      </c>
      <c r="R1302" s="89">
        <v>1.0175000000000001</v>
      </c>
      <c r="S1302" s="89">
        <v>20.350000000000001</v>
      </c>
      <c r="T1302" s="87">
        <v>1</v>
      </c>
      <c r="U1302" s="88" t="s">
        <v>63</v>
      </c>
      <c r="V1302" s="88" t="s">
        <v>96</v>
      </c>
      <c r="W1302" s="90">
        <v>500</v>
      </c>
      <c r="X1302" s="90">
        <v>2035</v>
      </c>
      <c r="Y1302" s="91">
        <v>46153.69323892361</v>
      </c>
      <c r="Z1302" s="92">
        <v>46160</v>
      </c>
      <c r="AA1302" s="93"/>
      <c r="AB1302" s="93"/>
      <c r="AC1302" s="93"/>
      <c r="AD1302" s="93"/>
      <c r="AE1302" s="94" t="s">
        <v>40</v>
      </c>
      <c r="AF1302" s="94" t="s">
        <v>40</v>
      </c>
      <c r="AG1302" s="94" t="s">
        <v>40</v>
      </c>
      <c r="AH1302" s="94" t="s">
        <v>40</v>
      </c>
      <c r="AI1302" s="94" t="s">
        <v>40</v>
      </c>
      <c r="AJ1302" s="94" t="s">
        <v>40</v>
      </c>
      <c r="AK1302" s="94" t="s">
        <v>40</v>
      </c>
      <c r="AL1302" s="93"/>
      <c r="AM1302" s="93"/>
      <c r="AN1302" s="94" t="s">
        <v>40</v>
      </c>
      <c r="AO1302" s="94" t="s">
        <v>40</v>
      </c>
      <c r="AP1302" s="94" t="s">
        <v>40</v>
      </c>
      <c r="AQ1302" s="94" t="s">
        <v>40</v>
      </c>
      <c r="AR1302" s="93"/>
    </row>
    <row r="1303" spans="1:44">
      <c r="A1303" t="str">
        <f>VLOOKUP(Q1303,'Rotas x Madrugada'!A:C,2,0)</f>
        <v>J</v>
      </c>
      <c r="B1303" t="str">
        <f>VLOOKUP(Q1303,'Rotas x Madrugada'!A:C,3,0)</f>
        <v>Sim</v>
      </c>
      <c r="D1303" s="19">
        <f t="shared" si="40"/>
        <v>46162</v>
      </c>
      <c r="E1303" s="19">
        <f>IF(A1303="RETIRA",Z1303,VLOOKUP(Q1303,'Rotas x Madrugada'!A:D,4,0))</f>
        <v>46146</v>
      </c>
      <c r="F1303" s="19">
        <f>IF(A1303="RETIRA",Z1303,Z1303+2)</f>
        <v>46162</v>
      </c>
      <c r="G1303" s="19" t="str">
        <f>CONCATENATE(U1303,"-",V1303)</f>
        <v>INC08-TE12</v>
      </c>
      <c r="H1303" s="19" t="str">
        <f t="shared" ca="1" si="41"/>
        <v>OK</v>
      </c>
      <c r="I1303" s="46">
        <f ca="1">Z1303-$B$1</f>
        <v>3</v>
      </c>
      <c r="J1303" s="46">
        <f>VLOOKUP(G1303,'D. Produção'!A:B,2,)</f>
        <v>2</v>
      </c>
      <c r="K1303" s="95">
        <v>335869</v>
      </c>
      <c r="L1303" s="96" t="s">
        <v>78</v>
      </c>
      <c r="M1303" s="95">
        <v>1</v>
      </c>
      <c r="N1303" s="95">
        <v>5455627</v>
      </c>
      <c r="O1303" s="96" t="s">
        <v>35</v>
      </c>
      <c r="P1303" s="96" t="s">
        <v>580</v>
      </c>
      <c r="Q1303" s="96" t="s">
        <v>168</v>
      </c>
      <c r="R1303" s="97">
        <v>1.6639999999999999</v>
      </c>
      <c r="S1303" s="97">
        <v>33.28</v>
      </c>
      <c r="T1303" s="95">
        <v>1</v>
      </c>
      <c r="U1303" s="96" t="s">
        <v>63</v>
      </c>
      <c r="V1303" s="96" t="s">
        <v>120</v>
      </c>
      <c r="W1303" s="98">
        <v>800</v>
      </c>
      <c r="X1303" s="98">
        <v>2080</v>
      </c>
      <c r="Y1303" s="99">
        <v>46153.69323892361</v>
      </c>
      <c r="Z1303" s="100">
        <v>46160</v>
      </c>
      <c r="AA1303" s="101"/>
      <c r="AB1303" s="101"/>
      <c r="AC1303" s="101"/>
      <c r="AD1303" s="101"/>
      <c r="AE1303" s="101"/>
      <c r="AF1303" s="101"/>
      <c r="AG1303" s="101"/>
      <c r="AH1303" s="101"/>
      <c r="AI1303" s="102" t="s">
        <v>40</v>
      </c>
      <c r="AJ1303" s="102" t="s">
        <v>40</v>
      </c>
      <c r="AK1303" s="102" t="s">
        <v>40</v>
      </c>
      <c r="AL1303" s="101"/>
      <c r="AM1303" s="101"/>
      <c r="AN1303" s="102" t="s">
        <v>40</v>
      </c>
      <c r="AO1303" s="102" t="s">
        <v>40</v>
      </c>
      <c r="AP1303" s="102" t="s">
        <v>40</v>
      </c>
      <c r="AQ1303" s="102" t="s">
        <v>40</v>
      </c>
      <c r="AR1303" s="101"/>
    </row>
    <row r="1304" spans="1:44">
      <c r="A1304" t="str">
        <f>VLOOKUP(Q1304,'Rotas x Madrugada'!A:C,2,0)</f>
        <v>J</v>
      </c>
      <c r="B1304" t="str">
        <f>VLOOKUP(Q1304,'Rotas x Madrugada'!A:C,3,0)</f>
        <v>Sim</v>
      </c>
      <c r="D1304" s="19">
        <f t="shared" si="40"/>
        <v>46162</v>
      </c>
      <c r="E1304" s="19">
        <f>IF(A1304="RETIRA",Z1304,VLOOKUP(Q1304,'Rotas x Madrugada'!A:D,4,0))</f>
        <v>46146</v>
      </c>
      <c r="F1304" s="19">
        <f>IF(A1304="RETIRA",Z1304,Z1304+2)</f>
        <v>46162</v>
      </c>
      <c r="G1304" s="19" t="str">
        <f>CONCATENATE(U1304,"-",V1304)</f>
        <v>INC08-TE12</v>
      </c>
      <c r="H1304" s="19" t="str">
        <f t="shared" ca="1" si="41"/>
        <v>OK</v>
      </c>
      <c r="I1304" s="46">
        <f ca="1">Z1304-$B$1</f>
        <v>3</v>
      </c>
      <c r="J1304" s="46">
        <f>VLOOKUP(G1304,'D. Produção'!A:B,2,)</f>
        <v>2</v>
      </c>
      <c r="K1304" s="87">
        <v>335869</v>
      </c>
      <c r="L1304" s="88" t="s">
        <v>80</v>
      </c>
      <c r="M1304" s="87">
        <v>2</v>
      </c>
      <c r="N1304" s="87">
        <v>5455628</v>
      </c>
      <c r="O1304" s="88" t="s">
        <v>35</v>
      </c>
      <c r="P1304" s="88" t="s">
        <v>580</v>
      </c>
      <c r="Q1304" s="88" t="s">
        <v>168</v>
      </c>
      <c r="R1304" s="89">
        <v>1.6639999999999999</v>
      </c>
      <c r="S1304" s="89">
        <v>33.28</v>
      </c>
      <c r="T1304" s="87">
        <v>1</v>
      </c>
      <c r="U1304" s="88" t="s">
        <v>63</v>
      </c>
      <c r="V1304" s="88" t="s">
        <v>120</v>
      </c>
      <c r="W1304" s="90">
        <v>800</v>
      </c>
      <c r="X1304" s="90">
        <v>2080</v>
      </c>
      <c r="Y1304" s="91">
        <v>46153.69323892361</v>
      </c>
      <c r="Z1304" s="92">
        <v>46160</v>
      </c>
      <c r="AA1304" s="93"/>
      <c r="AB1304" s="93"/>
      <c r="AC1304" s="93"/>
      <c r="AD1304" s="93"/>
      <c r="AE1304" s="93"/>
      <c r="AF1304" s="93"/>
      <c r="AG1304" s="93"/>
      <c r="AH1304" s="93"/>
      <c r="AI1304" s="94" t="s">
        <v>40</v>
      </c>
      <c r="AJ1304" s="94" t="s">
        <v>40</v>
      </c>
      <c r="AK1304" s="94" t="s">
        <v>40</v>
      </c>
      <c r="AL1304" s="93"/>
      <c r="AM1304" s="93"/>
      <c r="AN1304" s="94" t="s">
        <v>40</v>
      </c>
      <c r="AO1304" s="94" t="s">
        <v>40</v>
      </c>
      <c r="AP1304" s="94" t="s">
        <v>40</v>
      </c>
      <c r="AQ1304" s="94" t="s">
        <v>40</v>
      </c>
      <c r="AR1304" s="93"/>
    </row>
    <row r="1305" spans="1:44">
      <c r="A1305" t="str">
        <f>VLOOKUP(Q1305,'Rotas x Madrugada'!A:C,2,0)</f>
        <v>J</v>
      </c>
      <c r="B1305" t="str">
        <f>VLOOKUP(Q1305,'Rotas x Madrugada'!A:C,3,0)</f>
        <v>Sim</v>
      </c>
      <c r="D1305" s="19">
        <f t="shared" si="40"/>
        <v>46162</v>
      </c>
      <c r="E1305" s="19">
        <f>IF(A1305="RETIRA",Z1305,VLOOKUP(Q1305,'Rotas x Madrugada'!A:D,4,0))</f>
        <v>46146</v>
      </c>
      <c r="F1305" s="19">
        <f>IF(A1305="RETIRA",Z1305,Z1305+2)</f>
        <v>46162</v>
      </c>
      <c r="G1305" s="19" t="str">
        <f>CONCATENATE(U1305,"-",V1305)</f>
        <v>INC08-TE12</v>
      </c>
      <c r="H1305" s="19" t="str">
        <f t="shared" ca="1" si="41"/>
        <v>OK</v>
      </c>
      <c r="I1305" s="46">
        <f ca="1">Z1305-$B$1</f>
        <v>3</v>
      </c>
      <c r="J1305" s="46">
        <f>VLOOKUP(G1305,'D. Produção'!A:B,2,)</f>
        <v>2</v>
      </c>
      <c r="K1305" s="95">
        <v>335869</v>
      </c>
      <c r="L1305" s="96" t="s">
        <v>180</v>
      </c>
      <c r="M1305" s="95">
        <v>3</v>
      </c>
      <c r="N1305" s="95">
        <v>5455629</v>
      </c>
      <c r="O1305" s="96" t="s">
        <v>35</v>
      </c>
      <c r="P1305" s="96" t="s">
        <v>580</v>
      </c>
      <c r="Q1305" s="96" t="s">
        <v>168</v>
      </c>
      <c r="R1305" s="97">
        <v>2.1840000000000002</v>
      </c>
      <c r="S1305" s="97">
        <v>43.68</v>
      </c>
      <c r="T1305" s="95">
        <v>1</v>
      </c>
      <c r="U1305" s="96" t="s">
        <v>63</v>
      </c>
      <c r="V1305" s="96" t="s">
        <v>120</v>
      </c>
      <c r="W1305" s="98">
        <v>1050</v>
      </c>
      <c r="X1305" s="98">
        <v>2080</v>
      </c>
      <c r="Y1305" s="99">
        <v>46153.69323892361</v>
      </c>
      <c r="Z1305" s="100">
        <v>46160</v>
      </c>
      <c r="AA1305" s="101"/>
      <c r="AB1305" s="101"/>
      <c r="AC1305" s="101"/>
      <c r="AD1305" s="101"/>
      <c r="AE1305" s="101"/>
      <c r="AF1305" s="101"/>
      <c r="AG1305" s="101"/>
      <c r="AH1305" s="101"/>
      <c r="AI1305" s="102" t="s">
        <v>40</v>
      </c>
      <c r="AJ1305" s="102" t="s">
        <v>40</v>
      </c>
      <c r="AK1305" s="102" t="s">
        <v>40</v>
      </c>
      <c r="AL1305" s="101"/>
      <c r="AM1305" s="101"/>
      <c r="AN1305" s="102" t="s">
        <v>40</v>
      </c>
      <c r="AO1305" s="102" t="s">
        <v>40</v>
      </c>
      <c r="AP1305" s="102" t="s">
        <v>40</v>
      </c>
      <c r="AQ1305" s="102" t="s">
        <v>40</v>
      </c>
      <c r="AR1305" s="101"/>
    </row>
    <row r="1306" spans="1:44">
      <c r="A1306" t="str">
        <f>VLOOKUP(Q1306,'Rotas x Madrugada'!A:C,2,0)</f>
        <v>J</v>
      </c>
      <c r="B1306" t="str">
        <f>VLOOKUP(Q1306,'Rotas x Madrugada'!A:C,3,0)</f>
        <v>Sim</v>
      </c>
      <c r="D1306" s="19">
        <f t="shared" si="40"/>
        <v>46162</v>
      </c>
      <c r="E1306" s="19">
        <f>IF(A1306="RETIRA",Z1306,VLOOKUP(Q1306,'Rotas x Madrugada'!A:D,4,0))</f>
        <v>46146</v>
      </c>
      <c r="F1306" s="19">
        <f>IF(A1306="RETIRA",Z1306,Z1306+2)</f>
        <v>46162</v>
      </c>
      <c r="G1306" s="19" t="str">
        <f>CONCATENATE(U1306,"-",V1306)</f>
        <v>INC08-TE12</v>
      </c>
      <c r="H1306" s="19" t="str">
        <f t="shared" ca="1" si="41"/>
        <v>OK</v>
      </c>
      <c r="I1306" s="46">
        <f ca="1">Z1306-$B$1</f>
        <v>3</v>
      </c>
      <c r="J1306" s="46">
        <f>VLOOKUP(G1306,'D. Produção'!A:B,2,)</f>
        <v>2</v>
      </c>
      <c r="K1306" s="87">
        <v>335869</v>
      </c>
      <c r="L1306" s="88" t="s">
        <v>161</v>
      </c>
      <c r="M1306" s="87">
        <v>4</v>
      </c>
      <c r="N1306" s="87">
        <v>5455630</v>
      </c>
      <c r="O1306" s="88" t="s">
        <v>35</v>
      </c>
      <c r="P1306" s="88" t="s">
        <v>580</v>
      </c>
      <c r="Q1306" s="88" t="s">
        <v>168</v>
      </c>
      <c r="R1306" s="89">
        <v>1.1439999999999999</v>
      </c>
      <c r="S1306" s="89">
        <v>22.88</v>
      </c>
      <c r="T1306" s="87">
        <v>1</v>
      </c>
      <c r="U1306" s="88" t="s">
        <v>63</v>
      </c>
      <c r="V1306" s="88" t="s">
        <v>120</v>
      </c>
      <c r="W1306" s="90">
        <v>550</v>
      </c>
      <c r="X1306" s="90">
        <v>2080</v>
      </c>
      <c r="Y1306" s="91">
        <v>46153.69323892361</v>
      </c>
      <c r="Z1306" s="92">
        <v>46160</v>
      </c>
      <c r="AA1306" s="93"/>
      <c r="AB1306" s="93"/>
      <c r="AC1306" s="93"/>
      <c r="AD1306" s="93"/>
      <c r="AE1306" s="93"/>
      <c r="AF1306" s="93"/>
      <c r="AG1306" s="93"/>
      <c r="AH1306" s="93"/>
      <c r="AI1306" s="94" t="s">
        <v>40</v>
      </c>
      <c r="AJ1306" s="94" t="s">
        <v>40</v>
      </c>
      <c r="AK1306" s="94" t="s">
        <v>40</v>
      </c>
      <c r="AL1306" s="93"/>
      <c r="AM1306" s="93"/>
      <c r="AN1306" s="94" t="s">
        <v>40</v>
      </c>
      <c r="AO1306" s="94" t="s">
        <v>40</v>
      </c>
      <c r="AP1306" s="94" t="s">
        <v>40</v>
      </c>
      <c r="AQ1306" s="94" t="s">
        <v>40</v>
      </c>
      <c r="AR1306" s="93"/>
    </row>
    <row r="1307" spans="1:44">
      <c r="A1307" t="str">
        <f>VLOOKUP(Q1307,'Rotas x Madrugada'!A:C,2,0)</f>
        <v>J</v>
      </c>
      <c r="B1307" t="str">
        <f>VLOOKUP(Q1307,'Rotas x Madrugada'!A:C,3,0)</f>
        <v>Sim</v>
      </c>
      <c r="D1307" s="19">
        <f t="shared" si="40"/>
        <v>46162</v>
      </c>
      <c r="E1307" s="19">
        <f>IF(A1307="RETIRA",Z1307,VLOOKUP(Q1307,'Rotas x Madrugada'!A:D,4,0))</f>
        <v>46146</v>
      </c>
      <c r="F1307" s="19">
        <f>IF(A1307="RETIRA",Z1307,Z1307+2)</f>
        <v>46162</v>
      </c>
      <c r="G1307" s="19" t="str">
        <f>CONCATENATE(U1307,"-",V1307)</f>
        <v>INC08-TE12</v>
      </c>
      <c r="H1307" s="19" t="str">
        <f t="shared" ca="1" si="41"/>
        <v>OK</v>
      </c>
      <c r="I1307" s="46">
        <f ca="1">Z1307-$B$1</f>
        <v>3</v>
      </c>
      <c r="J1307" s="46">
        <f>VLOOKUP(G1307,'D. Produção'!A:B,2,)</f>
        <v>2</v>
      </c>
      <c r="K1307" s="95">
        <v>335869</v>
      </c>
      <c r="L1307" s="96" t="s">
        <v>218</v>
      </c>
      <c r="M1307" s="95">
        <v>5</v>
      </c>
      <c r="N1307" s="95">
        <v>5455631</v>
      </c>
      <c r="O1307" s="96" t="s">
        <v>35</v>
      </c>
      <c r="P1307" s="96" t="s">
        <v>580</v>
      </c>
      <c r="Q1307" s="96" t="s">
        <v>168</v>
      </c>
      <c r="R1307" s="97">
        <v>1.1439999999999999</v>
      </c>
      <c r="S1307" s="97">
        <v>22.88</v>
      </c>
      <c r="T1307" s="95">
        <v>1</v>
      </c>
      <c r="U1307" s="96" t="s">
        <v>63</v>
      </c>
      <c r="V1307" s="96" t="s">
        <v>120</v>
      </c>
      <c r="W1307" s="98">
        <v>550</v>
      </c>
      <c r="X1307" s="98">
        <v>2080</v>
      </c>
      <c r="Y1307" s="99">
        <v>46153.69323892361</v>
      </c>
      <c r="Z1307" s="100">
        <v>46160</v>
      </c>
      <c r="AA1307" s="101"/>
      <c r="AB1307" s="101"/>
      <c r="AC1307" s="101"/>
      <c r="AD1307" s="101"/>
      <c r="AE1307" s="101"/>
      <c r="AF1307" s="101"/>
      <c r="AG1307" s="101"/>
      <c r="AH1307" s="101"/>
      <c r="AI1307" s="102" t="s">
        <v>40</v>
      </c>
      <c r="AJ1307" s="102" t="s">
        <v>40</v>
      </c>
      <c r="AK1307" s="102" t="s">
        <v>40</v>
      </c>
      <c r="AL1307" s="101"/>
      <c r="AM1307" s="101"/>
      <c r="AN1307" s="102" t="s">
        <v>40</v>
      </c>
      <c r="AO1307" s="102" t="s">
        <v>40</v>
      </c>
      <c r="AP1307" s="102" t="s">
        <v>40</v>
      </c>
      <c r="AQ1307" s="102" t="s">
        <v>40</v>
      </c>
      <c r="AR1307" s="101"/>
    </row>
    <row r="1308" spans="1:44">
      <c r="A1308" t="str">
        <f>VLOOKUP(Q1308,'Rotas x Madrugada'!A:C,2,0)</f>
        <v>J</v>
      </c>
      <c r="B1308" t="str">
        <f>VLOOKUP(Q1308,'Rotas x Madrugada'!A:C,3,0)</f>
        <v>Sim</v>
      </c>
      <c r="D1308" s="19">
        <f t="shared" si="40"/>
        <v>46162</v>
      </c>
      <c r="E1308" s="19">
        <f>IF(A1308="RETIRA",Z1308,VLOOKUP(Q1308,'Rotas x Madrugada'!A:D,4,0))</f>
        <v>46146</v>
      </c>
      <c r="F1308" s="19">
        <f>IF(A1308="RETIRA",Z1308,Z1308+2)</f>
        <v>46162</v>
      </c>
      <c r="G1308" s="19" t="str">
        <f>CONCATENATE(U1308,"-",V1308)</f>
        <v>INC08-TE12</v>
      </c>
      <c r="H1308" s="19" t="str">
        <f t="shared" ca="1" si="41"/>
        <v>OK</v>
      </c>
      <c r="I1308" s="46">
        <f ca="1">Z1308-$B$1</f>
        <v>3</v>
      </c>
      <c r="J1308" s="46">
        <f>VLOOKUP(G1308,'D. Produção'!A:B,2,)</f>
        <v>2</v>
      </c>
      <c r="K1308" s="87">
        <v>335869</v>
      </c>
      <c r="L1308" s="88" t="s">
        <v>209</v>
      </c>
      <c r="M1308" s="87">
        <v>6</v>
      </c>
      <c r="N1308" s="87">
        <v>5455632</v>
      </c>
      <c r="O1308" s="88" t="s">
        <v>35</v>
      </c>
      <c r="P1308" s="88" t="s">
        <v>580</v>
      </c>
      <c r="Q1308" s="88" t="s">
        <v>168</v>
      </c>
      <c r="R1308" s="89">
        <v>1.1439999999999999</v>
      </c>
      <c r="S1308" s="89">
        <v>22.88</v>
      </c>
      <c r="T1308" s="87">
        <v>1</v>
      </c>
      <c r="U1308" s="88" t="s">
        <v>63</v>
      </c>
      <c r="V1308" s="88" t="s">
        <v>120</v>
      </c>
      <c r="W1308" s="90">
        <v>550</v>
      </c>
      <c r="X1308" s="90">
        <v>2080</v>
      </c>
      <c r="Y1308" s="91">
        <v>46153.69323892361</v>
      </c>
      <c r="Z1308" s="92">
        <v>46160</v>
      </c>
      <c r="AA1308" s="93"/>
      <c r="AB1308" s="93"/>
      <c r="AC1308" s="93"/>
      <c r="AD1308" s="93"/>
      <c r="AE1308" s="93"/>
      <c r="AF1308" s="93"/>
      <c r="AG1308" s="93"/>
      <c r="AH1308" s="93"/>
      <c r="AI1308" s="94" t="s">
        <v>40</v>
      </c>
      <c r="AJ1308" s="94" t="s">
        <v>40</v>
      </c>
      <c r="AK1308" s="94" t="s">
        <v>40</v>
      </c>
      <c r="AL1308" s="93"/>
      <c r="AM1308" s="93"/>
      <c r="AN1308" s="94" t="s">
        <v>40</v>
      </c>
      <c r="AO1308" s="94" t="s">
        <v>40</v>
      </c>
      <c r="AP1308" s="94" t="s">
        <v>40</v>
      </c>
      <c r="AQ1308" s="94" t="s">
        <v>40</v>
      </c>
      <c r="AR1308" s="93"/>
    </row>
    <row r="1309" spans="1:44">
      <c r="A1309" t="str">
        <f>VLOOKUP(Q1309,'Rotas x Madrugada'!A:C,2,0)</f>
        <v>J</v>
      </c>
      <c r="B1309" t="str">
        <f>VLOOKUP(Q1309,'Rotas x Madrugada'!A:C,3,0)</f>
        <v>Sim</v>
      </c>
      <c r="D1309" s="19">
        <f t="shared" si="40"/>
        <v>46162</v>
      </c>
      <c r="E1309" s="19">
        <f>IF(A1309="RETIRA",Z1309,VLOOKUP(Q1309,'Rotas x Madrugada'!A:D,4,0))</f>
        <v>46146</v>
      </c>
      <c r="F1309" s="19">
        <f>IF(A1309="RETIRA",Z1309,Z1309+2)</f>
        <v>46162</v>
      </c>
      <c r="G1309" s="19" t="str">
        <f>CONCATENATE(U1309,"-",V1309)</f>
        <v>INC08-TE12</v>
      </c>
      <c r="H1309" s="19" t="str">
        <f t="shared" ca="1" si="41"/>
        <v>OK</v>
      </c>
      <c r="I1309" s="46">
        <f ca="1">Z1309-$B$1</f>
        <v>3</v>
      </c>
      <c r="J1309" s="46">
        <f>VLOOKUP(G1309,'D. Produção'!A:B,2,)</f>
        <v>2</v>
      </c>
      <c r="K1309" s="95">
        <v>335869</v>
      </c>
      <c r="L1309" s="96" t="s">
        <v>117</v>
      </c>
      <c r="M1309" s="95">
        <v>7</v>
      </c>
      <c r="N1309" s="95">
        <v>5455633</v>
      </c>
      <c r="O1309" s="96" t="s">
        <v>35</v>
      </c>
      <c r="P1309" s="96" t="s">
        <v>580</v>
      </c>
      <c r="Q1309" s="96" t="s">
        <v>168</v>
      </c>
      <c r="R1309" s="97">
        <v>1.1439999999999999</v>
      </c>
      <c r="S1309" s="97">
        <v>22.88</v>
      </c>
      <c r="T1309" s="95">
        <v>1</v>
      </c>
      <c r="U1309" s="96" t="s">
        <v>63</v>
      </c>
      <c r="V1309" s="96" t="s">
        <v>120</v>
      </c>
      <c r="W1309" s="98">
        <v>550</v>
      </c>
      <c r="X1309" s="98">
        <v>2080</v>
      </c>
      <c r="Y1309" s="99">
        <v>46153.69323892361</v>
      </c>
      <c r="Z1309" s="100">
        <v>46160</v>
      </c>
      <c r="AA1309" s="101"/>
      <c r="AB1309" s="101"/>
      <c r="AC1309" s="101"/>
      <c r="AD1309" s="101"/>
      <c r="AE1309" s="101"/>
      <c r="AF1309" s="101"/>
      <c r="AG1309" s="101"/>
      <c r="AH1309" s="101"/>
      <c r="AI1309" s="102" t="s">
        <v>40</v>
      </c>
      <c r="AJ1309" s="102" t="s">
        <v>40</v>
      </c>
      <c r="AK1309" s="102" t="s">
        <v>40</v>
      </c>
      <c r="AL1309" s="101"/>
      <c r="AM1309" s="101"/>
      <c r="AN1309" s="102" t="s">
        <v>40</v>
      </c>
      <c r="AO1309" s="102" t="s">
        <v>40</v>
      </c>
      <c r="AP1309" s="102" t="s">
        <v>40</v>
      </c>
      <c r="AQ1309" s="102" t="s">
        <v>40</v>
      </c>
      <c r="AR1309" s="101"/>
    </row>
    <row r="1310" spans="1:44">
      <c r="A1310" t="str">
        <f>VLOOKUP(Q1310,'Rotas x Madrugada'!A:C,2,0)</f>
        <v>J</v>
      </c>
      <c r="B1310" t="str">
        <f>VLOOKUP(Q1310,'Rotas x Madrugada'!A:C,3,0)</f>
        <v>Sim</v>
      </c>
      <c r="D1310" s="19">
        <f t="shared" si="40"/>
        <v>46162</v>
      </c>
      <c r="E1310" s="19">
        <f>IF(A1310="RETIRA",Z1310,VLOOKUP(Q1310,'Rotas x Madrugada'!A:D,4,0))</f>
        <v>46146</v>
      </c>
      <c r="F1310" s="19">
        <f>IF(A1310="RETIRA",Z1310,Z1310+2)</f>
        <v>46162</v>
      </c>
      <c r="G1310" s="19" t="str">
        <f>CONCATENATE(U1310,"-",V1310)</f>
        <v>INC08-TE12</v>
      </c>
      <c r="H1310" s="19" t="str">
        <f t="shared" ca="1" si="41"/>
        <v>OK</v>
      </c>
      <c r="I1310" s="46">
        <f ca="1">Z1310-$B$1</f>
        <v>3</v>
      </c>
      <c r="J1310" s="46">
        <f>VLOOKUP(G1310,'D. Produção'!A:B,2,)</f>
        <v>2</v>
      </c>
      <c r="K1310" s="87">
        <v>335869</v>
      </c>
      <c r="L1310" s="88" t="s">
        <v>224</v>
      </c>
      <c r="M1310" s="87">
        <v>8</v>
      </c>
      <c r="N1310" s="87">
        <v>5455634</v>
      </c>
      <c r="O1310" s="88" t="s">
        <v>35</v>
      </c>
      <c r="P1310" s="88" t="s">
        <v>580</v>
      </c>
      <c r="Q1310" s="88" t="s">
        <v>168</v>
      </c>
      <c r="R1310" s="89">
        <v>1.1439999999999999</v>
      </c>
      <c r="S1310" s="89">
        <v>22.88</v>
      </c>
      <c r="T1310" s="87">
        <v>1</v>
      </c>
      <c r="U1310" s="88" t="s">
        <v>63</v>
      </c>
      <c r="V1310" s="88" t="s">
        <v>120</v>
      </c>
      <c r="W1310" s="90">
        <v>550</v>
      </c>
      <c r="X1310" s="90">
        <v>2080</v>
      </c>
      <c r="Y1310" s="91">
        <v>46153.69323892361</v>
      </c>
      <c r="Z1310" s="92">
        <v>46160</v>
      </c>
      <c r="AA1310" s="93"/>
      <c r="AB1310" s="93"/>
      <c r="AC1310" s="93"/>
      <c r="AD1310" s="93"/>
      <c r="AE1310" s="93"/>
      <c r="AF1310" s="93"/>
      <c r="AG1310" s="93"/>
      <c r="AH1310" s="93"/>
      <c r="AI1310" s="94" t="s">
        <v>40</v>
      </c>
      <c r="AJ1310" s="94" t="s">
        <v>40</v>
      </c>
      <c r="AK1310" s="94" t="s">
        <v>40</v>
      </c>
      <c r="AL1310" s="93"/>
      <c r="AM1310" s="93"/>
      <c r="AN1310" s="94" t="s">
        <v>40</v>
      </c>
      <c r="AO1310" s="94" t="s">
        <v>40</v>
      </c>
      <c r="AP1310" s="94" t="s">
        <v>40</v>
      </c>
      <c r="AQ1310" s="94" t="s">
        <v>40</v>
      </c>
      <c r="AR1310" s="93"/>
    </row>
    <row r="1311" spans="1:44">
      <c r="A1311" t="str">
        <f>VLOOKUP(Q1311,'Rotas x Madrugada'!A:C,2,0)</f>
        <v>J</v>
      </c>
      <c r="B1311" t="str">
        <f>VLOOKUP(Q1311,'Rotas x Madrugada'!A:C,3,0)</f>
        <v>Sim</v>
      </c>
      <c r="D1311" s="19">
        <f t="shared" si="40"/>
        <v>46162</v>
      </c>
      <c r="E1311" s="19">
        <f>IF(A1311="RETIRA",Z1311,VLOOKUP(Q1311,'Rotas x Madrugada'!A:D,4,0))</f>
        <v>46146</v>
      </c>
      <c r="F1311" s="19">
        <f>IF(A1311="RETIRA",Z1311,Z1311+2)</f>
        <v>46162</v>
      </c>
      <c r="G1311" s="19" t="str">
        <f>CONCATENATE(U1311,"-",V1311)</f>
        <v>INC08-TE12</v>
      </c>
      <c r="H1311" s="19" t="str">
        <f t="shared" ca="1" si="41"/>
        <v>OK</v>
      </c>
      <c r="I1311" s="46">
        <f ca="1">Z1311-$B$1</f>
        <v>3</v>
      </c>
      <c r="J1311" s="46">
        <f>VLOOKUP(G1311,'D. Produção'!A:B,2,)</f>
        <v>2</v>
      </c>
      <c r="K1311" s="95">
        <v>335869</v>
      </c>
      <c r="L1311" s="96" t="s">
        <v>192</v>
      </c>
      <c r="M1311" s="95">
        <v>9</v>
      </c>
      <c r="N1311" s="95">
        <v>5455635</v>
      </c>
      <c r="O1311" s="96" t="s">
        <v>35</v>
      </c>
      <c r="P1311" s="96" t="s">
        <v>580</v>
      </c>
      <c r="Q1311" s="96" t="s">
        <v>168</v>
      </c>
      <c r="R1311" s="97">
        <v>1.1439999999999999</v>
      </c>
      <c r="S1311" s="97">
        <v>22.88</v>
      </c>
      <c r="T1311" s="95">
        <v>1</v>
      </c>
      <c r="U1311" s="96" t="s">
        <v>63</v>
      </c>
      <c r="V1311" s="96" t="s">
        <v>120</v>
      </c>
      <c r="W1311" s="98">
        <v>550</v>
      </c>
      <c r="X1311" s="98">
        <v>2080</v>
      </c>
      <c r="Y1311" s="99">
        <v>46153.69323892361</v>
      </c>
      <c r="Z1311" s="100">
        <v>46160</v>
      </c>
      <c r="AA1311" s="101"/>
      <c r="AB1311" s="101"/>
      <c r="AC1311" s="101"/>
      <c r="AD1311" s="101"/>
      <c r="AE1311" s="101"/>
      <c r="AF1311" s="101"/>
      <c r="AG1311" s="101"/>
      <c r="AH1311" s="101"/>
      <c r="AI1311" s="102" t="s">
        <v>40</v>
      </c>
      <c r="AJ1311" s="102" t="s">
        <v>40</v>
      </c>
      <c r="AK1311" s="102" t="s">
        <v>40</v>
      </c>
      <c r="AL1311" s="101"/>
      <c r="AM1311" s="101"/>
      <c r="AN1311" s="102" t="s">
        <v>40</v>
      </c>
      <c r="AO1311" s="102" t="s">
        <v>40</v>
      </c>
      <c r="AP1311" s="102" t="s">
        <v>40</v>
      </c>
      <c r="AQ1311" s="102" t="s">
        <v>40</v>
      </c>
      <c r="AR1311" s="101"/>
    </row>
    <row r="1312" spans="1:44">
      <c r="A1312" t="str">
        <f>VLOOKUP(Q1312,'Rotas x Madrugada'!A:C,2,0)</f>
        <v>J</v>
      </c>
      <c r="B1312" t="str">
        <f>VLOOKUP(Q1312,'Rotas x Madrugada'!A:C,3,0)</f>
        <v>Sim</v>
      </c>
      <c r="D1312" s="19">
        <f t="shared" si="40"/>
        <v>46162</v>
      </c>
      <c r="E1312" s="19">
        <f>IF(A1312="RETIRA",Z1312,VLOOKUP(Q1312,'Rotas x Madrugada'!A:D,4,0))</f>
        <v>46146</v>
      </c>
      <c r="F1312" s="19">
        <f>IF(A1312="RETIRA",Z1312,Z1312+2)</f>
        <v>46162</v>
      </c>
      <c r="G1312" s="19" t="str">
        <f>CONCATENATE(U1312,"-",V1312)</f>
        <v>INC08-TE12</v>
      </c>
      <c r="H1312" s="19" t="str">
        <f t="shared" ca="1" si="41"/>
        <v>OK</v>
      </c>
      <c r="I1312" s="46">
        <f ca="1">Z1312-$B$1</f>
        <v>3</v>
      </c>
      <c r="J1312" s="46">
        <f>VLOOKUP(G1312,'D. Produção'!A:B,2,)</f>
        <v>2</v>
      </c>
      <c r="K1312" s="87">
        <v>335869</v>
      </c>
      <c r="L1312" s="88" t="s">
        <v>193</v>
      </c>
      <c r="M1312" s="87">
        <v>10</v>
      </c>
      <c r="N1312" s="87">
        <v>5455636</v>
      </c>
      <c r="O1312" s="88" t="s">
        <v>35</v>
      </c>
      <c r="P1312" s="88" t="s">
        <v>580</v>
      </c>
      <c r="Q1312" s="88" t="s">
        <v>168</v>
      </c>
      <c r="R1312" s="89">
        <v>1.1439999999999999</v>
      </c>
      <c r="S1312" s="89">
        <v>22.88</v>
      </c>
      <c r="T1312" s="87">
        <v>1</v>
      </c>
      <c r="U1312" s="88" t="s">
        <v>63</v>
      </c>
      <c r="V1312" s="88" t="s">
        <v>120</v>
      </c>
      <c r="W1312" s="90">
        <v>550</v>
      </c>
      <c r="X1312" s="90">
        <v>2080</v>
      </c>
      <c r="Y1312" s="91">
        <v>46153.69323892361</v>
      </c>
      <c r="Z1312" s="92">
        <v>46160</v>
      </c>
      <c r="AA1312" s="93"/>
      <c r="AB1312" s="93"/>
      <c r="AC1312" s="93"/>
      <c r="AD1312" s="93"/>
      <c r="AE1312" s="93"/>
      <c r="AF1312" s="93"/>
      <c r="AG1312" s="93"/>
      <c r="AH1312" s="93"/>
      <c r="AI1312" s="94" t="s">
        <v>40</v>
      </c>
      <c r="AJ1312" s="94" t="s">
        <v>40</v>
      </c>
      <c r="AK1312" s="94" t="s">
        <v>40</v>
      </c>
      <c r="AL1312" s="93"/>
      <c r="AM1312" s="93"/>
      <c r="AN1312" s="94" t="s">
        <v>40</v>
      </c>
      <c r="AO1312" s="94" t="s">
        <v>40</v>
      </c>
      <c r="AP1312" s="94" t="s">
        <v>40</v>
      </c>
      <c r="AQ1312" s="94" t="s">
        <v>40</v>
      </c>
      <c r="AR1312" s="93"/>
    </row>
    <row r="1313" spans="1:44">
      <c r="A1313" t="str">
        <f>VLOOKUP(Q1313,'Rotas x Madrugada'!A:C,2,0)</f>
        <v>J</v>
      </c>
      <c r="B1313" t="str">
        <f>VLOOKUP(Q1313,'Rotas x Madrugada'!A:C,3,0)</f>
        <v>Sim</v>
      </c>
      <c r="D1313" s="19">
        <f t="shared" si="40"/>
        <v>46162</v>
      </c>
      <c r="E1313" s="19">
        <f>IF(A1313="RETIRA",Z1313,VLOOKUP(Q1313,'Rotas x Madrugada'!A:D,4,0))</f>
        <v>46146</v>
      </c>
      <c r="F1313" s="19">
        <f>IF(A1313="RETIRA",Z1313,Z1313+2)</f>
        <v>46162</v>
      </c>
      <c r="G1313" s="19" t="str">
        <f>CONCATENATE(U1313,"-",V1313)</f>
        <v>INC08-TE12</v>
      </c>
      <c r="H1313" s="19" t="str">
        <f t="shared" ca="1" si="41"/>
        <v>OK</v>
      </c>
      <c r="I1313" s="46">
        <f ca="1">Z1313-$B$1</f>
        <v>3</v>
      </c>
      <c r="J1313" s="46">
        <f>VLOOKUP(G1313,'D. Produção'!A:B,2,)</f>
        <v>2</v>
      </c>
      <c r="K1313" s="95">
        <v>335869</v>
      </c>
      <c r="L1313" s="96" t="s">
        <v>581</v>
      </c>
      <c r="M1313" s="95">
        <v>11</v>
      </c>
      <c r="N1313" s="95">
        <v>5455637</v>
      </c>
      <c r="O1313" s="96" t="s">
        <v>35</v>
      </c>
      <c r="P1313" s="96" t="s">
        <v>580</v>
      </c>
      <c r="Q1313" s="96" t="s">
        <v>168</v>
      </c>
      <c r="R1313" s="97">
        <v>1.1439999999999999</v>
      </c>
      <c r="S1313" s="97">
        <v>22.88</v>
      </c>
      <c r="T1313" s="95">
        <v>1</v>
      </c>
      <c r="U1313" s="96" t="s">
        <v>63</v>
      </c>
      <c r="V1313" s="96" t="s">
        <v>120</v>
      </c>
      <c r="W1313" s="98">
        <v>550</v>
      </c>
      <c r="X1313" s="98">
        <v>2080</v>
      </c>
      <c r="Y1313" s="99">
        <v>46153.69323892361</v>
      </c>
      <c r="Z1313" s="100">
        <v>46160</v>
      </c>
      <c r="AA1313" s="101"/>
      <c r="AB1313" s="101"/>
      <c r="AC1313" s="101"/>
      <c r="AD1313" s="101"/>
      <c r="AE1313" s="101"/>
      <c r="AF1313" s="101"/>
      <c r="AG1313" s="101"/>
      <c r="AH1313" s="101"/>
      <c r="AI1313" s="102" t="s">
        <v>40</v>
      </c>
      <c r="AJ1313" s="102" t="s">
        <v>40</v>
      </c>
      <c r="AK1313" s="102" t="s">
        <v>40</v>
      </c>
      <c r="AL1313" s="101"/>
      <c r="AM1313" s="101"/>
      <c r="AN1313" s="102" t="s">
        <v>40</v>
      </c>
      <c r="AO1313" s="102" t="s">
        <v>40</v>
      </c>
      <c r="AP1313" s="102" t="s">
        <v>40</v>
      </c>
      <c r="AQ1313" s="102" t="s">
        <v>40</v>
      </c>
      <c r="AR1313" s="101"/>
    </row>
    <row r="1314" spans="1:44">
      <c r="A1314" t="str">
        <f>VLOOKUP(Q1314,'Rotas x Madrugada'!A:C,2,0)</f>
        <v>J</v>
      </c>
      <c r="B1314" t="str">
        <f>VLOOKUP(Q1314,'Rotas x Madrugada'!A:C,3,0)</f>
        <v>Sim</v>
      </c>
      <c r="D1314" s="19">
        <f t="shared" si="40"/>
        <v>46162</v>
      </c>
      <c r="E1314" s="19">
        <f>IF(A1314="RETIRA",Z1314,VLOOKUP(Q1314,'Rotas x Madrugada'!A:D,4,0))</f>
        <v>46146</v>
      </c>
      <c r="F1314" s="19">
        <f>IF(A1314="RETIRA",Z1314,Z1314+2)</f>
        <v>46162</v>
      </c>
      <c r="G1314" s="19" t="str">
        <f>CONCATENATE(U1314,"-",V1314)</f>
        <v>INC08-TE12</v>
      </c>
      <c r="H1314" s="19" t="str">
        <f t="shared" ca="1" si="41"/>
        <v>OK</v>
      </c>
      <c r="I1314" s="46">
        <f ca="1">Z1314-$B$1</f>
        <v>3</v>
      </c>
      <c r="J1314" s="46">
        <f>VLOOKUP(G1314,'D. Produção'!A:B,2,)</f>
        <v>2</v>
      </c>
      <c r="K1314" s="87">
        <v>335869</v>
      </c>
      <c r="L1314" s="88" t="s">
        <v>582</v>
      </c>
      <c r="M1314" s="87">
        <v>12</v>
      </c>
      <c r="N1314" s="87">
        <v>5455638</v>
      </c>
      <c r="O1314" s="88" t="s">
        <v>35</v>
      </c>
      <c r="P1314" s="88" t="s">
        <v>580</v>
      </c>
      <c r="Q1314" s="88" t="s">
        <v>168</v>
      </c>
      <c r="R1314" s="89">
        <v>1.1439999999999999</v>
      </c>
      <c r="S1314" s="89">
        <v>22.88</v>
      </c>
      <c r="T1314" s="87">
        <v>1</v>
      </c>
      <c r="U1314" s="88" t="s">
        <v>63</v>
      </c>
      <c r="V1314" s="88" t="s">
        <v>120</v>
      </c>
      <c r="W1314" s="90">
        <v>550</v>
      </c>
      <c r="X1314" s="90">
        <v>2080</v>
      </c>
      <c r="Y1314" s="91">
        <v>46153.69323892361</v>
      </c>
      <c r="Z1314" s="92">
        <v>46160</v>
      </c>
      <c r="AA1314" s="93"/>
      <c r="AB1314" s="93"/>
      <c r="AC1314" s="93"/>
      <c r="AD1314" s="93"/>
      <c r="AE1314" s="93"/>
      <c r="AF1314" s="93"/>
      <c r="AG1314" s="93"/>
      <c r="AH1314" s="93"/>
      <c r="AI1314" s="94" t="s">
        <v>40</v>
      </c>
      <c r="AJ1314" s="94" t="s">
        <v>40</v>
      </c>
      <c r="AK1314" s="94" t="s">
        <v>40</v>
      </c>
      <c r="AL1314" s="93"/>
      <c r="AM1314" s="93"/>
      <c r="AN1314" s="94" t="s">
        <v>40</v>
      </c>
      <c r="AO1314" s="94" t="s">
        <v>40</v>
      </c>
      <c r="AP1314" s="94" t="s">
        <v>40</v>
      </c>
      <c r="AQ1314" s="94" t="s">
        <v>40</v>
      </c>
      <c r="AR1314" s="93"/>
    </row>
    <row r="1315" spans="1:44">
      <c r="A1315" t="str">
        <f>VLOOKUP(Q1315,'Rotas x Madrugada'!A:C,2,0)</f>
        <v>J</v>
      </c>
      <c r="B1315" t="str">
        <f>VLOOKUP(Q1315,'Rotas x Madrugada'!A:C,3,0)</f>
        <v>Sim</v>
      </c>
      <c r="D1315" s="19">
        <f t="shared" si="40"/>
        <v>46162</v>
      </c>
      <c r="E1315" s="19">
        <f>IF(A1315="RETIRA",Z1315,VLOOKUP(Q1315,'Rotas x Madrugada'!A:D,4,0))</f>
        <v>46146</v>
      </c>
      <c r="F1315" s="19">
        <f>IF(A1315="RETIRA",Z1315,Z1315+2)</f>
        <v>46162</v>
      </c>
      <c r="G1315" s="19" t="str">
        <f>CONCATENATE(U1315,"-",V1315)</f>
        <v>INC08-TE12</v>
      </c>
      <c r="H1315" s="19" t="str">
        <f t="shared" ca="1" si="41"/>
        <v>OK</v>
      </c>
      <c r="I1315" s="46">
        <f ca="1">Z1315-$B$1</f>
        <v>3</v>
      </c>
      <c r="J1315" s="46">
        <f>VLOOKUP(G1315,'D. Produção'!A:B,2,)</f>
        <v>2</v>
      </c>
      <c r="K1315" s="95">
        <v>335869</v>
      </c>
      <c r="L1315" s="96" t="s">
        <v>571</v>
      </c>
      <c r="M1315" s="95">
        <v>13</v>
      </c>
      <c r="N1315" s="95">
        <v>5455639</v>
      </c>
      <c r="O1315" s="96" t="s">
        <v>35</v>
      </c>
      <c r="P1315" s="96" t="s">
        <v>580</v>
      </c>
      <c r="Q1315" s="96" t="s">
        <v>168</v>
      </c>
      <c r="R1315" s="97">
        <v>1.605</v>
      </c>
      <c r="S1315" s="97">
        <v>32.1</v>
      </c>
      <c r="T1315" s="95">
        <v>1</v>
      </c>
      <c r="U1315" s="96" t="s">
        <v>63</v>
      </c>
      <c r="V1315" s="96" t="s">
        <v>120</v>
      </c>
      <c r="W1315" s="98">
        <v>750</v>
      </c>
      <c r="X1315" s="98">
        <v>2140</v>
      </c>
      <c r="Y1315" s="99">
        <v>46153.69323892361</v>
      </c>
      <c r="Z1315" s="100">
        <v>46160</v>
      </c>
      <c r="AA1315" s="101"/>
      <c r="AB1315" s="101"/>
      <c r="AC1315" s="101"/>
      <c r="AD1315" s="101"/>
      <c r="AE1315" s="101"/>
      <c r="AF1315" s="101"/>
      <c r="AG1315" s="101"/>
      <c r="AH1315" s="101"/>
      <c r="AI1315" s="102" t="s">
        <v>40</v>
      </c>
      <c r="AJ1315" s="102" t="s">
        <v>40</v>
      </c>
      <c r="AK1315" s="102" t="s">
        <v>40</v>
      </c>
      <c r="AL1315" s="101"/>
      <c r="AM1315" s="101"/>
      <c r="AN1315" s="102" t="s">
        <v>40</v>
      </c>
      <c r="AO1315" s="102" t="s">
        <v>40</v>
      </c>
      <c r="AP1315" s="102" t="s">
        <v>40</v>
      </c>
      <c r="AQ1315" s="102" t="s">
        <v>40</v>
      </c>
      <c r="AR1315" s="101"/>
    </row>
    <row r="1316" spans="1:44">
      <c r="A1316" t="str">
        <f>VLOOKUP(Q1316,'Rotas x Madrugada'!A:C,2,0)</f>
        <v>J</v>
      </c>
      <c r="B1316" t="str">
        <f>VLOOKUP(Q1316,'Rotas x Madrugada'!A:C,3,0)</f>
        <v>Sim</v>
      </c>
      <c r="D1316" s="19">
        <f t="shared" si="40"/>
        <v>46162</v>
      </c>
      <c r="E1316" s="19">
        <f>IF(A1316="RETIRA",Z1316,VLOOKUP(Q1316,'Rotas x Madrugada'!A:D,4,0))</f>
        <v>46146</v>
      </c>
      <c r="F1316" s="19">
        <f>IF(A1316="RETIRA",Z1316,Z1316+2)</f>
        <v>46162</v>
      </c>
      <c r="G1316" s="19" t="str">
        <f>CONCATENATE(U1316,"-",V1316)</f>
        <v>INC08-TE12</v>
      </c>
      <c r="H1316" s="19" t="str">
        <f t="shared" ca="1" si="41"/>
        <v>OK</v>
      </c>
      <c r="I1316" s="46">
        <f ca="1">Z1316-$B$1</f>
        <v>3</v>
      </c>
      <c r="J1316" s="46">
        <f>VLOOKUP(G1316,'D. Produção'!A:B,2,)</f>
        <v>2</v>
      </c>
      <c r="K1316" s="87">
        <v>335869</v>
      </c>
      <c r="L1316" s="88" t="s">
        <v>572</v>
      </c>
      <c r="M1316" s="87">
        <v>14</v>
      </c>
      <c r="N1316" s="87">
        <v>5455640</v>
      </c>
      <c r="O1316" s="88" t="s">
        <v>35</v>
      </c>
      <c r="P1316" s="88" t="s">
        <v>580</v>
      </c>
      <c r="Q1316" s="88" t="s">
        <v>168</v>
      </c>
      <c r="R1316" s="89">
        <v>1.9259999999999999</v>
      </c>
      <c r="S1316" s="89">
        <v>38.520000000000003</v>
      </c>
      <c r="T1316" s="87">
        <v>1</v>
      </c>
      <c r="U1316" s="88" t="s">
        <v>63</v>
      </c>
      <c r="V1316" s="88" t="s">
        <v>120</v>
      </c>
      <c r="W1316" s="90">
        <v>900</v>
      </c>
      <c r="X1316" s="90">
        <v>2140</v>
      </c>
      <c r="Y1316" s="91">
        <v>46153.69323892361</v>
      </c>
      <c r="Z1316" s="92">
        <v>46160</v>
      </c>
      <c r="AA1316" s="93"/>
      <c r="AB1316" s="93"/>
      <c r="AC1316" s="93"/>
      <c r="AD1316" s="93"/>
      <c r="AE1316" s="93"/>
      <c r="AF1316" s="93"/>
      <c r="AG1316" s="93"/>
      <c r="AH1316" s="93"/>
      <c r="AI1316" s="94" t="s">
        <v>40</v>
      </c>
      <c r="AJ1316" s="94" t="s">
        <v>40</v>
      </c>
      <c r="AK1316" s="94" t="s">
        <v>40</v>
      </c>
      <c r="AL1316" s="93"/>
      <c r="AM1316" s="93"/>
      <c r="AN1316" s="94" t="s">
        <v>40</v>
      </c>
      <c r="AO1316" s="94" t="s">
        <v>40</v>
      </c>
      <c r="AP1316" s="94" t="s">
        <v>40</v>
      </c>
      <c r="AQ1316" s="94" t="s">
        <v>40</v>
      </c>
      <c r="AR1316" s="93"/>
    </row>
    <row r="1317" spans="1:44">
      <c r="A1317" t="str">
        <f>VLOOKUP(Q1317,'Rotas x Madrugada'!A:C,2,0)</f>
        <v>J</v>
      </c>
      <c r="B1317" t="str">
        <f>VLOOKUP(Q1317,'Rotas x Madrugada'!A:C,3,0)</f>
        <v>Sim</v>
      </c>
      <c r="D1317" s="19">
        <f t="shared" si="40"/>
        <v>46162</v>
      </c>
      <c r="E1317" s="19">
        <f>IF(A1317="RETIRA",Z1317,VLOOKUP(Q1317,'Rotas x Madrugada'!A:D,4,0))</f>
        <v>46146</v>
      </c>
      <c r="F1317" s="19">
        <f>IF(A1317="RETIRA",Z1317,Z1317+2)</f>
        <v>46162</v>
      </c>
      <c r="G1317" s="19" t="str">
        <f>CONCATENATE(U1317,"-",V1317)</f>
        <v>INC08-TE12</v>
      </c>
      <c r="H1317" s="19" t="str">
        <f t="shared" ca="1" si="41"/>
        <v>OK</v>
      </c>
      <c r="I1317" s="46">
        <f ca="1">Z1317-$B$1</f>
        <v>3</v>
      </c>
      <c r="J1317" s="46">
        <f>VLOOKUP(G1317,'D. Produção'!A:B,2,)</f>
        <v>2</v>
      </c>
      <c r="K1317" s="95">
        <v>335869</v>
      </c>
      <c r="L1317" s="96" t="s">
        <v>573</v>
      </c>
      <c r="M1317" s="95">
        <v>15</v>
      </c>
      <c r="N1317" s="95">
        <v>5455641</v>
      </c>
      <c r="O1317" s="96" t="s">
        <v>35</v>
      </c>
      <c r="P1317" s="96" t="s">
        <v>580</v>
      </c>
      <c r="Q1317" s="96" t="s">
        <v>168</v>
      </c>
      <c r="R1317" s="97">
        <v>1.9259999999999999</v>
      </c>
      <c r="S1317" s="97">
        <v>38.520000000000003</v>
      </c>
      <c r="T1317" s="95">
        <v>1</v>
      </c>
      <c r="U1317" s="96" t="s">
        <v>63</v>
      </c>
      <c r="V1317" s="96" t="s">
        <v>120</v>
      </c>
      <c r="W1317" s="98">
        <v>900</v>
      </c>
      <c r="X1317" s="98">
        <v>2140</v>
      </c>
      <c r="Y1317" s="99">
        <v>46153.69323892361</v>
      </c>
      <c r="Z1317" s="100">
        <v>46160</v>
      </c>
      <c r="AA1317" s="101"/>
      <c r="AB1317" s="101"/>
      <c r="AC1317" s="101"/>
      <c r="AD1317" s="101"/>
      <c r="AE1317" s="101"/>
      <c r="AF1317" s="101"/>
      <c r="AG1317" s="101"/>
      <c r="AH1317" s="101"/>
      <c r="AI1317" s="102" t="s">
        <v>40</v>
      </c>
      <c r="AJ1317" s="102" t="s">
        <v>40</v>
      </c>
      <c r="AK1317" s="102" t="s">
        <v>40</v>
      </c>
      <c r="AL1317" s="101"/>
      <c r="AM1317" s="101"/>
      <c r="AN1317" s="102" t="s">
        <v>40</v>
      </c>
      <c r="AO1317" s="102" t="s">
        <v>40</v>
      </c>
      <c r="AP1317" s="102" t="s">
        <v>40</v>
      </c>
      <c r="AQ1317" s="102" t="s">
        <v>40</v>
      </c>
      <c r="AR1317" s="101"/>
    </row>
    <row r="1318" spans="1:44">
      <c r="A1318" t="str">
        <f>VLOOKUP(Q1318,'Rotas x Madrugada'!A:C,2,0)</f>
        <v>J</v>
      </c>
      <c r="B1318" t="str">
        <f>VLOOKUP(Q1318,'Rotas x Madrugada'!A:C,3,0)</f>
        <v>Sim</v>
      </c>
      <c r="D1318" s="19">
        <f t="shared" si="40"/>
        <v>46162</v>
      </c>
      <c r="E1318" s="19">
        <f>IF(A1318="RETIRA",Z1318,VLOOKUP(Q1318,'Rotas x Madrugada'!A:D,4,0))</f>
        <v>46146</v>
      </c>
      <c r="F1318" s="19">
        <f>IF(A1318="RETIRA",Z1318,Z1318+2)</f>
        <v>46162</v>
      </c>
      <c r="G1318" s="19" t="str">
        <f>CONCATENATE(U1318,"-",V1318)</f>
        <v>INC08-TE12</v>
      </c>
      <c r="H1318" s="19" t="str">
        <f t="shared" ca="1" si="41"/>
        <v>OK</v>
      </c>
      <c r="I1318" s="46">
        <f ca="1">Z1318-$B$1</f>
        <v>3</v>
      </c>
      <c r="J1318" s="46">
        <f>VLOOKUP(G1318,'D. Produção'!A:B,2,)</f>
        <v>2</v>
      </c>
      <c r="K1318" s="87">
        <v>335869</v>
      </c>
      <c r="L1318" s="88" t="s">
        <v>583</v>
      </c>
      <c r="M1318" s="87">
        <v>16</v>
      </c>
      <c r="N1318" s="87">
        <v>5455642</v>
      </c>
      <c r="O1318" s="88" t="s">
        <v>35</v>
      </c>
      <c r="P1318" s="88" t="s">
        <v>580</v>
      </c>
      <c r="Q1318" s="88" t="s">
        <v>168</v>
      </c>
      <c r="R1318" s="89">
        <v>1.9259999999999999</v>
      </c>
      <c r="S1318" s="89">
        <v>38.520000000000003</v>
      </c>
      <c r="T1318" s="87">
        <v>1</v>
      </c>
      <c r="U1318" s="88" t="s">
        <v>63</v>
      </c>
      <c r="V1318" s="88" t="s">
        <v>120</v>
      </c>
      <c r="W1318" s="90">
        <v>900</v>
      </c>
      <c r="X1318" s="90">
        <v>2140</v>
      </c>
      <c r="Y1318" s="91">
        <v>46153.69323892361</v>
      </c>
      <c r="Z1318" s="92">
        <v>46160</v>
      </c>
      <c r="AA1318" s="93"/>
      <c r="AB1318" s="93"/>
      <c r="AC1318" s="93"/>
      <c r="AD1318" s="93"/>
      <c r="AE1318" s="93"/>
      <c r="AF1318" s="93"/>
      <c r="AG1318" s="93"/>
      <c r="AH1318" s="93"/>
      <c r="AI1318" s="94" t="s">
        <v>40</v>
      </c>
      <c r="AJ1318" s="94" t="s">
        <v>40</v>
      </c>
      <c r="AK1318" s="94" t="s">
        <v>40</v>
      </c>
      <c r="AL1318" s="93"/>
      <c r="AM1318" s="93"/>
      <c r="AN1318" s="94" t="s">
        <v>40</v>
      </c>
      <c r="AO1318" s="94" t="s">
        <v>40</v>
      </c>
      <c r="AP1318" s="94" t="s">
        <v>40</v>
      </c>
      <c r="AQ1318" s="94" t="s">
        <v>40</v>
      </c>
      <c r="AR1318" s="93"/>
    </row>
    <row r="1319" spans="1:44">
      <c r="A1319" t="str">
        <f>VLOOKUP(Q1319,'Rotas x Madrugada'!A:C,2,0)</f>
        <v>J</v>
      </c>
      <c r="B1319" t="str">
        <f>VLOOKUP(Q1319,'Rotas x Madrugada'!A:C,3,0)</f>
        <v>Sim</v>
      </c>
      <c r="D1319" s="19">
        <f t="shared" si="40"/>
        <v>46162</v>
      </c>
      <c r="E1319" s="19">
        <f>IF(A1319="RETIRA",Z1319,VLOOKUP(Q1319,'Rotas x Madrugada'!A:D,4,0))</f>
        <v>46146</v>
      </c>
      <c r="F1319" s="19">
        <f>IF(A1319="RETIRA",Z1319,Z1319+2)</f>
        <v>46162</v>
      </c>
      <c r="G1319" s="19" t="str">
        <f>CONCATENATE(U1319,"-",V1319)</f>
        <v>INC08-TE12</v>
      </c>
      <c r="H1319" s="19" t="str">
        <f t="shared" ca="1" si="41"/>
        <v>OK</v>
      </c>
      <c r="I1319" s="46">
        <f ca="1">Z1319-$B$1</f>
        <v>3</v>
      </c>
      <c r="J1319" s="46">
        <f>VLOOKUP(G1319,'D. Produção'!A:B,2,)</f>
        <v>2</v>
      </c>
      <c r="K1319" s="95">
        <v>335869</v>
      </c>
      <c r="L1319" s="96" t="s">
        <v>584</v>
      </c>
      <c r="M1319" s="95">
        <v>17</v>
      </c>
      <c r="N1319" s="95">
        <v>5455643</v>
      </c>
      <c r="O1319" s="96" t="s">
        <v>35</v>
      </c>
      <c r="P1319" s="96" t="s">
        <v>580</v>
      </c>
      <c r="Q1319" s="96" t="s">
        <v>168</v>
      </c>
      <c r="R1319" s="97">
        <v>1.9259999999999999</v>
      </c>
      <c r="S1319" s="97">
        <v>38.520000000000003</v>
      </c>
      <c r="T1319" s="95">
        <v>1</v>
      </c>
      <c r="U1319" s="96" t="s">
        <v>63</v>
      </c>
      <c r="V1319" s="96" t="s">
        <v>120</v>
      </c>
      <c r="W1319" s="98">
        <v>900</v>
      </c>
      <c r="X1319" s="98">
        <v>2140</v>
      </c>
      <c r="Y1319" s="99">
        <v>46153.69323892361</v>
      </c>
      <c r="Z1319" s="100">
        <v>46160</v>
      </c>
      <c r="AA1319" s="101"/>
      <c r="AB1319" s="101"/>
      <c r="AC1319" s="101"/>
      <c r="AD1319" s="101"/>
      <c r="AE1319" s="101"/>
      <c r="AF1319" s="101"/>
      <c r="AG1319" s="101"/>
      <c r="AH1319" s="101"/>
      <c r="AI1319" s="102" t="s">
        <v>40</v>
      </c>
      <c r="AJ1319" s="102" t="s">
        <v>40</v>
      </c>
      <c r="AK1319" s="102" t="s">
        <v>40</v>
      </c>
      <c r="AL1319" s="101"/>
      <c r="AM1319" s="101"/>
      <c r="AN1319" s="102" t="s">
        <v>40</v>
      </c>
      <c r="AO1319" s="102" t="s">
        <v>40</v>
      </c>
      <c r="AP1319" s="102" t="s">
        <v>40</v>
      </c>
      <c r="AQ1319" s="102" t="s">
        <v>40</v>
      </c>
      <c r="AR1319" s="101"/>
    </row>
    <row r="1320" spans="1:44">
      <c r="A1320" t="str">
        <f>VLOOKUP(Q1320,'Rotas x Madrugada'!A:C,2,0)</f>
        <v>J</v>
      </c>
      <c r="B1320" t="str">
        <f>VLOOKUP(Q1320,'Rotas x Madrugada'!A:C,3,0)</f>
        <v>Sim</v>
      </c>
      <c r="D1320" s="19">
        <f t="shared" si="40"/>
        <v>46162</v>
      </c>
      <c r="E1320" s="19">
        <f>IF(A1320="RETIRA",Z1320,VLOOKUP(Q1320,'Rotas x Madrugada'!A:D,4,0))</f>
        <v>46146</v>
      </c>
      <c r="F1320" s="19">
        <f>IF(A1320="RETIRA",Z1320,Z1320+2)</f>
        <v>46162</v>
      </c>
      <c r="G1320" s="19" t="str">
        <f>CONCATENATE(U1320,"-",V1320)</f>
        <v>INC08-TE12</v>
      </c>
      <c r="H1320" s="19" t="str">
        <f t="shared" ca="1" si="41"/>
        <v>OK</v>
      </c>
      <c r="I1320" s="46">
        <f ca="1">Z1320-$B$1</f>
        <v>3</v>
      </c>
      <c r="J1320" s="46">
        <f>VLOOKUP(G1320,'D. Produção'!A:B,2,)</f>
        <v>2</v>
      </c>
      <c r="K1320" s="87">
        <v>335869</v>
      </c>
      <c r="L1320" s="88" t="s">
        <v>585</v>
      </c>
      <c r="M1320" s="87">
        <v>18</v>
      </c>
      <c r="N1320" s="87">
        <v>5455644</v>
      </c>
      <c r="O1320" s="88" t="s">
        <v>35</v>
      </c>
      <c r="P1320" s="88" t="s">
        <v>580</v>
      </c>
      <c r="Q1320" s="88" t="s">
        <v>168</v>
      </c>
      <c r="R1320" s="89">
        <v>1.9259999999999999</v>
      </c>
      <c r="S1320" s="89">
        <v>38.520000000000003</v>
      </c>
      <c r="T1320" s="87">
        <v>1</v>
      </c>
      <c r="U1320" s="88" t="s">
        <v>63</v>
      </c>
      <c r="V1320" s="88" t="s">
        <v>120</v>
      </c>
      <c r="W1320" s="90">
        <v>900</v>
      </c>
      <c r="X1320" s="90">
        <v>2140</v>
      </c>
      <c r="Y1320" s="91">
        <v>46153.69323892361</v>
      </c>
      <c r="Z1320" s="92">
        <v>46160</v>
      </c>
      <c r="AA1320" s="93"/>
      <c r="AB1320" s="93"/>
      <c r="AC1320" s="93"/>
      <c r="AD1320" s="93"/>
      <c r="AE1320" s="93"/>
      <c r="AF1320" s="93"/>
      <c r="AG1320" s="93"/>
      <c r="AH1320" s="93"/>
      <c r="AI1320" s="94" t="s">
        <v>40</v>
      </c>
      <c r="AJ1320" s="94" t="s">
        <v>40</v>
      </c>
      <c r="AK1320" s="94" t="s">
        <v>40</v>
      </c>
      <c r="AL1320" s="93"/>
      <c r="AM1320" s="93"/>
      <c r="AN1320" s="94" t="s">
        <v>40</v>
      </c>
      <c r="AO1320" s="94" t="s">
        <v>40</v>
      </c>
      <c r="AP1320" s="94" t="s">
        <v>40</v>
      </c>
      <c r="AQ1320" s="94" t="s">
        <v>40</v>
      </c>
      <c r="AR1320" s="93"/>
    </row>
    <row r="1321" spans="1:44">
      <c r="A1321" t="str">
        <f>VLOOKUP(Q1321,'Rotas x Madrugada'!A:C,2,0)</f>
        <v>J</v>
      </c>
      <c r="B1321" t="str">
        <f>VLOOKUP(Q1321,'Rotas x Madrugada'!A:C,3,0)</f>
        <v>Sim</v>
      </c>
      <c r="D1321" s="19">
        <f t="shared" si="40"/>
        <v>46162</v>
      </c>
      <c r="E1321" s="19">
        <f>IF(A1321="RETIRA",Z1321,VLOOKUP(Q1321,'Rotas x Madrugada'!A:D,4,0))</f>
        <v>46146</v>
      </c>
      <c r="F1321" s="19">
        <f>IF(A1321="RETIRA",Z1321,Z1321+2)</f>
        <v>46162</v>
      </c>
      <c r="G1321" s="19" t="str">
        <f>CONCATENATE(U1321,"-",V1321)</f>
        <v>INC08-TE12</v>
      </c>
      <c r="H1321" s="19" t="str">
        <f t="shared" ca="1" si="41"/>
        <v>OK</v>
      </c>
      <c r="I1321" s="46">
        <f ca="1">Z1321-$B$1</f>
        <v>3</v>
      </c>
      <c r="J1321" s="46">
        <f>VLOOKUP(G1321,'D. Produção'!A:B,2,)</f>
        <v>2</v>
      </c>
      <c r="K1321" s="95">
        <v>335869</v>
      </c>
      <c r="L1321" s="96" t="s">
        <v>586</v>
      </c>
      <c r="M1321" s="95">
        <v>19</v>
      </c>
      <c r="N1321" s="95">
        <v>5455645</v>
      </c>
      <c r="O1321" s="96" t="s">
        <v>35</v>
      </c>
      <c r="P1321" s="96" t="s">
        <v>580</v>
      </c>
      <c r="Q1321" s="96" t="s">
        <v>168</v>
      </c>
      <c r="R1321" s="97">
        <v>2.0329999999999999</v>
      </c>
      <c r="S1321" s="97">
        <v>40.659999999999997</v>
      </c>
      <c r="T1321" s="95">
        <v>1</v>
      </c>
      <c r="U1321" s="96" t="s">
        <v>63</v>
      </c>
      <c r="V1321" s="96" t="s">
        <v>120</v>
      </c>
      <c r="W1321" s="98">
        <v>950</v>
      </c>
      <c r="X1321" s="98">
        <v>2140</v>
      </c>
      <c r="Y1321" s="99">
        <v>46153.69323892361</v>
      </c>
      <c r="Z1321" s="100">
        <v>46160</v>
      </c>
      <c r="AA1321" s="101"/>
      <c r="AB1321" s="101"/>
      <c r="AC1321" s="101"/>
      <c r="AD1321" s="101"/>
      <c r="AE1321" s="101"/>
      <c r="AF1321" s="101"/>
      <c r="AG1321" s="101"/>
      <c r="AH1321" s="101"/>
      <c r="AI1321" s="102" t="s">
        <v>40</v>
      </c>
      <c r="AJ1321" s="102" t="s">
        <v>40</v>
      </c>
      <c r="AK1321" s="102" t="s">
        <v>40</v>
      </c>
      <c r="AL1321" s="101"/>
      <c r="AM1321" s="101"/>
      <c r="AN1321" s="102" t="s">
        <v>40</v>
      </c>
      <c r="AO1321" s="102" t="s">
        <v>40</v>
      </c>
      <c r="AP1321" s="102" t="s">
        <v>40</v>
      </c>
      <c r="AQ1321" s="102" t="s">
        <v>40</v>
      </c>
      <c r="AR1321" s="101"/>
    </row>
    <row r="1322" spans="1:44">
      <c r="A1322" t="str">
        <f>VLOOKUP(Q1322,'Rotas x Madrugada'!A:C,2,0)</f>
        <v>J</v>
      </c>
      <c r="B1322" t="str">
        <f>VLOOKUP(Q1322,'Rotas x Madrugada'!A:C,3,0)</f>
        <v>Sim</v>
      </c>
      <c r="D1322" s="19">
        <f t="shared" si="40"/>
        <v>46162</v>
      </c>
      <c r="E1322" s="19">
        <f>IF(A1322="RETIRA",Z1322,VLOOKUP(Q1322,'Rotas x Madrugada'!A:D,4,0))</f>
        <v>46146</v>
      </c>
      <c r="F1322" s="19">
        <f>IF(A1322="RETIRA",Z1322,Z1322+2)</f>
        <v>46162</v>
      </c>
      <c r="G1322" s="19" t="str">
        <f>CONCATENATE(U1322,"-",V1322)</f>
        <v>INC08-TE12</v>
      </c>
      <c r="H1322" s="19" t="str">
        <f t="shared" ca="1" si="41"/>
        <v>OK</v>
      </c>
      <c r="I1322" s="46">
        <f ca="1">Z1322-$B$1</f>
        <v>3</v>
      </c>
      <c r="J1322" s="46">
        <f>VLOOKUP(G1322,'D. Produção'!A:B,2,)</f>
        <v>2</v>
      </c>
      <c r="K1322" s="87">
        <v>335869</v>
      </c>
      <c r="L1322" s="88" t="s">
        <v>587</v>
      </c>
      <c r="M1322" s="87">
        <v>20</v>
      </c>
      <c r="N1322" s="87">
        <v>5455646</v>
      </c>
      <c r="O1322" s="88" t="s">
        <v>35</v>
      </c>
      <c r="P1322" s="88" t="s">
        <v>580</v>
      </c>
      <c r="Q1322" s="88" t="s">
        <v>168</v>
      </c>
      <c r="R1322" s="89">
        <v>2.0329999999999999</v>
      </c>
      <c r="S1322" s="89">
        <v>40.659999999999997</v>
      </c>
      <c r="T1322" s="87">
        <v>1</v>
      </c>
      <c r="U1322" s="88" t="s">
        <v>63</v>
      </c>
      <c r="V1322" s="88" t="s">
        <v>120</v>
      </c>
      <c r="W1322" s="90">
        <v>950</v>
      </c>
      <c r="X1322" s="90">
        <v>2140</v>
      </c>
      <c r="Y1322" s="91">
        <v>46153.69323892361</v>
      </c>
      <c r="Z1322" s="92">
        <v>46160</v>
      </c>
      <c r="AA1322" s="93"/>
      <c r="AB1322" s="93"/>
      <c r="AC1322" s="93"/>
      <c r="AD1322" s="93"/>
      <c r="AE1322" s="93"/>
      <c r="AF1322" s="93"/>
      <c r="AG1322" s="93"/>
      <c r="AH1322" s="93"/>
      <c r="AI1322" s="94" t="s">
        <v>40</v>
      </c>
      <c r="AJ1322" s="94" t="s">
        <v>40</v>
      </c>
      <c r="AK1322" s="94" t="s">
        <v>40</v>
      </c>
      <c r="AL1322" s="93"/>
      <c r="AM1322" s="93"/>
      <c r="AN1322" s="94" t="s">
        <v>40</v>
      </c>
      <c r="AO1322" s="94" t="s">
        <v>40</v>
      </c>
      <c r="AP1322" s="94" t="s">
        <v>40</v>
      </c>
      <c r="AQ1322" s="94" t="s">
        <v>40</v>
      </c>
      <c r="AR1322" s="93"/>
    </row>
    <row r="1323" spans="1:44">
      <c r="A1323" t="str">
        <f>VLOOKUP(Q1323,'Rotas x Madrugada'!A:C,2,0)</f>
        <v>J</v>
      </c>
      <c r="B1323" t="str">
        <f>VLOOKUP(Q1323,'Rotas x Madrugada'!A:C,3,0)</f>
        <v>Sim</v>
      </c>
      <c r="D1323" s="19">
        <f t="shared" si="40"/>
        <v>46162</v>
      </c>
      <c r="E1323" s="19">
        <f>IF(A1323="RETIRA",Z1323,VLOOKUP(Q1323,'Rotas x Madrugada'!A:D,4,0))</f>
        <v>46146</v>
      </c>
      <c r="F1323" s="19">
        <f>IF(A1323="RETIRA",Z1323,Z1323+2)</f>
        <v>46162</v>
      </c>
      <c r="G1323" s="19" t="str">
        <f>CONCATENATE(U1323,"-",V1323)</f>
        <v>INC08-TE12</v>
      </c>
      <c r="H1323" s="19" t="str">
        <f t="shared" ca="1" si="41"/>
        <v>OK</v>
      </c>
      <c r="I1323" s="46">
        <f ca="1">Z1323-$B$1</f>
        <v>3</v>
      </c>
      <c r="J1323" s="46">
        <f>VLOOKUP(G1323,'D. Produção'!A:B,2,)</f>
        <v>2</v>
      </c>
      <c r="K1323" s="95">
        <v>335869</v>
      </c>
      <c r="L1323" s="96" t="s">
        <v>588</v>
      </c>
      <c r="M1323" s="95">
        <v>21</v>
      </c>
      <c r="N1323" s="95">
        <v>5455647</v>
      </c>
      <c r="O1323" s="96" t="s">
        <v>35</v>
      </c>
      <c r="P1323" s="96" t="s">
        <v>580</v>
      </c>
      <c r="Q1323" s="96" t="s">
        <v>168</v>
      </c>
      <c r="R1323" s="97">
        <v>2.14</v>
      </c>
      <c r="S1323" s="97">
        <v>42.8</v>
      </c>
      <c r="T1323" s="95">
        <v>1</v>
      </c>
      <c r="U1323" s="96" t="s">
        <v>63</v>
      </c>
      <c r="V1323" s="96" t="s">
        <v>120</v>
      </c>
      <c r="W1323" s="98">
        <v>1000</v>
      </c>
      <c r="X1323" s="98">
        <v>2140</v>
      </c>
      <c r="Y1323" s="99">
        <v>46153.69323892361</v>
      </c>
      <c r="Z1323" s="100">
        <v>46160</v>
      </c>
      <c r="AA1323" s="101"/>
      <c r="AB1323" s="101"/>
      <c r="AC1323" s="101"/>
      <c r="AD1323" s="101"/>
      <c r="AE1323" s="101"/>
      <c r="AF1323" s="101"/>
      <c r="AG1323" s="101"/>
      <c r="AH1323" s="101"/>
      <c r="AI1323" s="102" t="s">
        <v>40</v>
      </c>
      <c r="AJ1323" s="102" t="s">
        <v>40</v>
      </c>
      <c r="AK1323" s="102" t="s">
        <v>40</v>
      </c>
      <c r="AL1323" s="101"/>
      <c r="AM1323" s="101"/>
      <c r="AN1323" s="102" t="s">
        <v>40</v>
      </c>
      <c r="AO1323" s="102" t="s">
        <v>40</v>
      </c>
      <c r="AP1323" s="102" t="s">
        <v>40</v>
      </c>
      <c r="AQ1323" s="102" t="s">
        <v>40</v>
      </c>
      <c r="AR1323" s="101"/>
    </row>
    <row r="1324" spans="1:44">
      <c r="A1324" t="str">
        <f>VLOOKUP(Q1324,'Rotas x Madrugada'!A:C,2,0)</f>
        <v>J</v>
      </c>
      <c r="B1324" t="str">
        <f>VLOOKUP(Q1324,'Rotas x Madrugada'!A:C,3,0)</f>
        <v>Sim</v>
      </c>
      <c r="D1324" s="19">
        <f t="shared" si="40"/>
        <v>46162</v>
      </c>
      <c r="E1324" s="19">
        <f>IF(A1324="RETIRA",Z1324,VLOOKUP(Q1324,'Rotas x Madrugada'!A:D,4,0))</f>
        <v>46146</v>
      </c>
      <c r="F1324" s="19">
        <f>IF(A1324="RETIRA",Z1324,Z1324+2)</f>
        <v>46162</v>
      </c>
      <c r="G1324" s="19" t="str">
        <f>CONCATENATE(U1324,"-",V1324)</f>
        <v>INC08-TE12</v>
      </c>
      <c r="H1324" s="19" t="str">
        <f t="shared" ca="1" si="41"/>
        <v>OK</v>
      </c>
      <c r="I1324" s="46">
        <f ca="1">Z1324-$B$1</f>
        <v>3</v>
      </c>
      <c r="J1324" s="46">
        <f>VLOOKUP(G1324,'D. Produção'!A:B,2,)</f>
        <v>2</v>
      </c>
      <c r="K1324" s="87">
        <v>335869</v>
      </c>
      <c r="L1324" s="88" t="s">
        <v>589</v>
      </c>
      <c r="M1324" s="87">
        <v>22</v>
      </c>
      <c r="N1324" s="87">
        <v>5455648</v>
      </c>
      <c r="O1324" s="88" t="s">
        <v>35</v>
      </c>
      <c r="P1324" s="88" t="s">
        <v>580</v>
      </c>
      <c r="Q1324" s="88" t="s">
        <v>168</v>
      </c>
      <c r="R1324" s="89">
        <v>2.2469999999999999</v>
      </c>
      <c r="S1324" s="89">
        <v>44.94</v>
      </c>
      <c r="T1324" s="87">
        <v>1</v>
      </c>
      <c r="U1324" s="88" t="s">
        <v>63</v>
      </c>
      <c r="V1324" s="88" t="s">
        <v>120</v>
      </c>
      <c r="W1324" s="90">
        <v>1050</v>
      </c>
      <c r="X1324" s="90">
        <v>2140</v>
      </c>
      <c r="Y1324" s="91">
        <v>46153.69323892361</v>
      </c>
      <c r="Z1324" s="92">
        <v>46160</v>
      </c>
      <c r="AA1324" s="93"/>
      <c r="AB1324" s="93"/>
      <c r="AC1324" s="93"/>
      <c r="AD1324" s="93"/>
      <c r="AE1324" s="93"/>
      <c r="AF1324" s="93"/>
      <c r="AG1324" s="93"/>
      <c r="AH1324" s="93"/>
      <c r="AI1324" s="94" t="s">
        <v>40</v>
      </c>
      <c r="AJ1324" s="94" t="s">
        <v>40</v>
      </c>
      <c r="AK1324" s="94" t="s">
        <v>40</v>
      </c>
      <c r="AL1324" s="93"/>
      <c r="AM1324" s="93"/>
      <c r="AN1324" s="94" t="s">
        <v>40</v>
      </c>
      <c r="AO1324" s="94" t="s">
        <v>40</v>
      </c>
      <c r="AP1324" s="94" t="s">
        <v>40</v>
      </c>
      <c r="AQ1324" s="94" t="s">
        <v>40</v>
      </c>
      <c r="AR1324" s="93"/>
    </row>
    <row r="1325" spans="1:44">
      <c r="A1325" t="str">
        <f>VLOOKUP(Q1325,'Rotas x Madrugada'!A:C,2,0)</f>
        <v>J</v>
      </c>
      <c r="B1325" t="str">
        <f>VLOOKUP(Q1325,'Rotas x Madrugada'!A:C,3,0)</f>
        <v>Sim</v>
      </c>
      <c r="D1325" s="19">
        <f t="shared" si="40"/>
        <v>46162</v>
      </c>
      <c r="E1325" s="19">
        <f>IF(A1325="RETIRA",Z1325,VLOOKUP(Q1325,'Rotas x Madrugada'!A:D,4,0))</f>
        <v>46146</v>
      </c>
      <c r="F1325" s="19">
        <f>IF(A1325="RETIRA",Z1325,Z1325+2)</f>
        <v>46162</v>
      </c>
      <c r="G1325" s="19" t="str">
        <f>CONCATENATE(U1325,"-",V1325)</f>
        <v>INC08-TE12</v>
      </c>
      <c r="H1325" s="19" t="str">
        <f t="shared" ca="1" si="41"/>
        <v>OK</v>
      </c>
      <c r="I1325" s="46">
        <f ca="1">Z1325-$B$1</f>
        <v>3</v>
      </c>
      <c r="J1325" s="46">
        <f>VLOOKUP(G1325,'D. Produção'!A:B,2,)</f>
        <v>2</v>
      </c>
      <c r="K1325" s="95">
        <v>335869</v>
      </c>
      <c r="L1325" s="96" t="s">
        <v>590</v>
      </c>
      <c r="M1325" s="95">
        <v>23</v>
      </c>
      <c r="N1325" s="95">
        <v>5455649</v>
      </c>
      <c r="O1325" s="96" t="s">
        <v>35</v>
      </c>
      <c r="P1325" s="96" t="s">
        <v>580</v>
      </c>
      <c r="Q1325" s="96" t="s">
        <v>168</v>
      </c>
      <c r="R1325" s="97">
        <v>2.2469999999999999</v>
      </c>
      <c r="S1325" s="97">
        <v>44.94</v>
      </c>
      <c r="T1325" s="95">
        <v>1</v>
      </c>
      <c r="U1325" s="96" t="s">
        <v>63</v>
      </c>
      <c r="V1325" s="96" t="s">
        <v>120</v>
      </c>
      <c r="W1325" s="98">
        <v>1050</v>
      </c>
      <c r="X1325" s="98">
        <v>2140</v>
      </c>
      <c r="Y1325" s="99">
        <v>46153.69323892361</v>
      </c>
      <c r="Z1325" s="100">
        <v>46160</v>
      </c>
      <c r="AA1325" s="101"/>
      <c r="AB1325" s="101"/>
      <c r="AC1325" s="101"/>
      <c r="AD1325" s="101"/>
      <c r="AE1325" s="101"/>
      <c r="AF1325" s="101"/>
      <c r="AG1325" s="101"/>
      <c r="AH1325" s="101"/>
      <c r="AI1325" s="102" t="s">
        <v>40</v>
      </c>
      <c r="AJ1325" s="102" t="s">
        <v>40</v>
      </c>
      <c r="AK1325" s="102" t="s">
        <v>40</v>
      </c>
      <c r="AL1325" s="101"/>
      <c r="AM1325" s="101"/>
      <c r="AN1325" s="102" t="s">
        <v>40</v>
      </c>
      <c r="AO1325" s="102" t="s">
        <v>40</v>
      </c>
      <c r="AP1325" s="102" t="s">
        <v>40</v>
      </c>
      <c r="AQ1325" s="102" t="s">
        <v>40</v>
      </c>
      <c r="AR1325" s="101"/>
    </row>
    <row r="1326" spans="1:44" ht="31.5">
      <c r="A1326" t="str">
        <f>VLOOKUP(Q1326,'Rotas x Madrugada'!A:C,2,0)</f>
        <v>K</v>
      </c>
      <c r="B1326" t="str">
        <f>VLOOKUP(Q1326,'Rotas x Madrugada'!A:C,3,0)</f>
        <v>Sim</v>
      </c>
      <c r="D1326" s="19">
        <f t="shared" si="40"/>
        <v>46162</v>
      </c>
      <c r="E1326" s="19">
        <f>IF(A1326="RETIRA",Z1326,VLOOKUP(Q1326,'Rotas x Madrugada'!A:D,4,0))</f>
        <v>46146</v>
      </c>
      <c r="F1326" s="19">
        <f>IF(A1326="RETIRA",Z1326,Z1326+2)</f>
        <v>46162</v>
      </c>
      <c r="G1326" s="19" t="str">
        <f>CONCATENATE(U1326,"-",V1326)</f>
        <v>INC06-TF</v>
      </c>
      <c r="H1326" s="19" t="str">
        <f t="shared" ca="1" si="41"/>
        <v>OK</v>
      </c>
      <c r="I1326" s="46">
        <f ca="1">Z1326-$B$1</f>
        <v>3</v>
      </c>
      <c r="J1326" s="46">
        <f>VLOOKUP(G1326,'D. Produção'!A:B,2,)</f>
        <v>2</v>
      </c>
      <c r="K1326" s="87">
        <v>335880</v>
      </c>
      <c r="L1326" s="88" t="s">
        <v>61</v>
      </c>
      <c r="M1326" s="87">
        <v>1</v>
      </c>
      <c r="N1326" s="87">
        <v>5455695</v>
      </c>
      <c r="O1326" s="88" t="s">
        <v>35</v>
      </c>
      <c r="P1326" s="88" t="s">
        <v>591</v>
      </c>
      <c r="Q1326" s="88" t="s">
        <v>125</v>
      </c>
      <c r="R1326" s="89">
        <v>2.0436000000000001</v>
      </c>
      <c r="S1326" s="89">
        <v>30.654</v>
      </c>
      <c r="T1326" s="87">
        <v>1</v>
      </c>
      <c r="U1326" s="88" t="s">
        <v>185</v>
      </c>
      <c r="V1326" s="88" t="s">
        <v>96</v>
      </c>
      <c r="W1326" s="90">
        <v>1040</v>
      </c>
      <c r="X1326" s="90">
        <v>1965</v>
      </c>
      <c r="Y1326" s="91">
        <v>46154.41140153935</v>
      </c>
      <c r="Z1326" s="92">
        <v>46160</v>
      </c>
      <c r="AA1326" s="93"/>
      <c r="AB1326" s="93"/>
      <c r="AC1326" s="93"/>
      <c r="AD1326" s="93"/>
      <c r="AE1326" s="94" t="s">
        <v>40</v>
      </c>
      <c r="AF1326" s="94" t="s">
        <v>40</v>
      </c>
      <c r="AG1326" s="94" t="s">
        <v>40</v>
      </c>
      <c r="AH1326" s="94" t="s">
        <v>40</v>
      </c>
      <c r="AI1326" s="94" t="s">
        <v>40</v>
      </c>
      <c r="AJ1326" s="94" t="s">
        <v>40</v>
      </c>
      <c r="AK1326" s="94" t="s">
        <v>40</v>
      </c>
      <c r="AL1326" s="93"/>
      <c r="AM1326" s="93"/>
      <c r="AN1326" s="94" t="s">
        <v>40</v>
      </c>
      <c r="AO1326" s="94" t="s">
        <v>40</v>
      </c>
      <c r="AP1326" s="94" t="s">
        <v>40</v>
      </c>
      <c r="AQ1326" s="94" t="s">
        <v>40</v>
      </c>
      <c r="AR1326" s="93"/>
    </row>
    <row r="1327" spans="1:44" ht="31.5">
      <c r="A1327" t="str">
        <f>VLOOKUP(Q1327,'Rotas x Madrugada'!A:C,2,0)</f>
        <v>K</v>
      </c>
      <c r="B1327" t="str">
        <f>VLOOKUP(Q1327,'Rotas x Madrugada'!A:C,3,0)</f>
        <v>Sim</v>
      </c>
      <c r="D1327" s="19">
        <f t="shared" si="40"/>
        <v>46162</v>
      </c>
      <c r="E1327" s="19">
        <f>IF(A1327="RETIRA",Z1327,VLOOKUP(Q1327,'Rotas x Madrugada'!A:D,4,0))</f>
        <v>46146</v>
      </c>
      <c r="F1327" s="19">
        <f>IF(A1327="RETIRA",Z1327,Z1327+2)</f>
        <v>46162</v>
      </c>
      <c r="G1327" s="19" t="str">
        <f>CONCATENATE(U1327,"-",V1327)</f>
        <v>INC06-TF</v>
      </c>
      <c r="H1327" s="19" t="str">
        <f t="shared" ca="1" si="41"/>
        <v>OK</v>
      </c>
      <c r="I1327" s="46">
        <f ca="1">Z1327-$B$1</f>
        <v>3</v>
      </c>
      <c r="J1327" s="46">
        <f>VLOOKUP(G1327,'D. Produção'!A:B,2,)</f>
        <v>2</v>
      </c>
      <c r="K1327" s="95">
        <v>335880</v>
      </c>
      <c r="L1327" s="96" t="s">
        <v>121</v>
      </c>
      <c r="M1327" s="95">
        <v>2</v>
      </c>
      <c r="N1327" s="95">
        <v>5455696</v>
      </c>
      <c r="O1327" s="96" t="s">
        <v>35</v>
      </c>
      <c r="P1327" s="96" t="s">
        <v>591</v>
      </c>
      <c r="Q1327" s="96" t="s">
        <v>125</v>
      </c>
      <c r="R1327" s="97">
        <v>2.0436000000000001</v>
      </c>
      <c r="S1327" s="97">
        <v>30.654</v>
      </c>
      <c r="T1327" s="95">
        <v>1</v>
      </c>
      <c r="U1327" s="96" t="s">
        <v>185</v>
      </c>
      <c r="V1327" s="96" t="s">
        <v>96</v>
      </c>
      <c r="W1327" s="98">
        <v>1040</v>
      </c>
      <c r="X1327" s="98">
        <v>1965</v>
      </c>
      <c r="Y1327" s="99">
        <v>46154.41140153935</v>
      </c>
      <c r="Z1327" s="100">
        <v>46160</v>
      </c>
      <c r="AA1327" s="101"/>
      <c r="AB1327" s="101"/>
      <c r="AC1327" s="101"/>
      <c r="AD1327" s="101"/>
      <c r="AE1327" s="102" t="s">
        <v>40</v>
      </c>
      <c r="AF1327" s="102" t="s">
        <v>40</v>
      </c>
      <c r="AG1327" s="102" t="s">
        <v>40</v>
      </c>
      <c r="AH1327" s="102" t="s">
        <v>40</v>
      </c>
      <c r="AI1327" s="102" t="s">
        <v>40</v>
      </c>
      <c r="AJ1327" s="102" t="s">
        <v>40</v>
      </c>
      <c r="AK1327" s="102" t="s">
        <v>40</v>
      </c>
      <c r="AL1327" s="101"/>
      <c r="AM1327" s="101"/>
      <c r="AN1327" s="102" t="s">
        <v>40</v>
      </c>
      <c r="AO1327" s="102" t="s">
        <v>40</v>
      </c>
      <c r="AP1327" s="102" t="s">
        <v>40</v>
      </c>
      <c r="AQ1327" s="102" t="s">
        <v>40</v>
      </c>
      <c r="AR1327" s="101"/>
    </row>
    <row r="1328" spans="1:44" ht="31.5">
      <c r="A1328" t="str">
        <f>VLOOKUP(Q1328,'Rotas x Madrugada'!A:C,2,0)</f>
        <v>K</v>
      </c>
      <c r="B1328" t="str">
        <f>VLOOKUP(Q1328,'Rotas x Madrugada'!A:C,3,0)</f>
        <v>Sim</v>
      </c>
      <c r="D1328" s="19">
        <f t="shared" si="40"/>
        <v>46162</v>
      </c>
      <c r="E1328" s="19">
        <f>IF(A1328="RETIRA",Z1328,VLOOKUP(Q1328,'Rotas x Madrugada'!A:D,4,0))</f>
        <v>46146</v>
      </c>
      <c r="F1328" s="19">
        <f>IF(A1328="RETIRA",Z1328,Z1328+2)</f>
        <v>46162</v>
      </c>
      <c r="G1328" s="19" t="str">
        <f>CONCATENATE(U1328,"-",V1328)</f>
        <v>INC06-TF</v>
      </c>
      <c r="H1328" s="19" t="str">
        <f t="shared" ca="1" si="41"/>
        <v>OK</v>
      </c>
      <c r="I1328" s="46">
        <f ca="1">Z1328-$B$1</f>
        <v>3</v>
      </c>
      <c r="J1328" s="46">
        <f>VLOOKUP(G1328,'D. Produção'!A:B,2,)</f>
        <v>2</v>
      </c>
      <c r="K1328" s="87">
        <v>335880</v>
      </c>
      <c r="L1328" s="88" t="s">
        <v>143</v>
      </c>
      <c r="M1328" s="87">
        <v>3</v>
      </c>
      <c r="N1328" s="87">
        <v>5455697</v>
      </c>
      <c r="O1328" s="88" t="s">
        <v>35</v>
      </c>
      <c r="P1328" s="88" t="s">
        <v>591</v>
      </c>
      <c r="Q1328" s="88" t="s">
        <v>125</v>
      </c>
      <c r="R1328" s="89">
        <v>2.0043000000000002</v>
      </c>
      <c r="S1328" s="89">
        <v>30.064499999999999</v>
      </c>
      <c r="T1328" s="87">
        <v>1</v>
      </c>
      <c r="U1328" s="88" t="s">
        <v>185</v>
      </c>
      <c r="V1328" s="88" t="s">
        <v>96</v>
      </c>
      <c r="W1328" s="90">
        <v>1020</v>
      </c>
      <c r="X1328" s="90">
        <v>1965</v>
      </c>
      <c r="Y1328" s="91">
        <v>46154.41140153935</v>
      </c>
      <c r="Z1328" s="92">
        <v>46160</v>
      </c>
      <c r="AA1328" s="93"/>
      <c r="AB1328" s="93"/>
      <c r="AC1328" s="93"/>
      <c r="AD1328" s="93"/>
      <c r="AE1328" s="94" t="s">
        <v>40</v>
      </c>
      <c r="AF1328" s="94" t="s">
        <v>40</v>
      </c>
      <c r="AG1328" s="94" t="s">
        <v>40</v>
      </c>
      <c r="AH1328" s="94" t="s">
        <v>40</v>
      </c>
      <c r="AI1328" s="94" t="s">
        <v>40</v>
      </c>
      <c r="AJ1328" s="94" t="s">
        <v>40</v>
      </c>
      <c r="AK1328" s="94" t="s">
        <v>40</v>
      </c>
      <c r="AL1328" s="93"/>
      <c r="AM1328" s="93"/>
      <c r="AN1328" s="94" t="s">
        <v>40</v>
      </c>
      <c r="AO1328" s="94" t="s">
        <v>40</v>
      </c>
      <c r="AP1328" s="94" t="s">
        <v>40</v>
      </c>
      <c r="AQ1328" s="94" t="s">
        <v>40</v>
      </c>
      <c r="AR1328" s="93"/>
    </row>
    <row r="1329" spans="1:44" ht="31.5">
      <c r="A1329" t="str">
        <f>VLOOKUP(Q1329,'Rotas x Madrugada'!A:C,2,0)</f>
        <v>K</v>
      </c>
      <c r="B1329" t="str">
        <f>VLOOKUP(Q1329,'Rotas x Madrugada'!A:C,3,0)</f>
        <v>Sim</v>
      </c>
      <c r="D1329" s="19">
        <f t="shared" si="40"/>
        <v>46162</v>
      </c>
      <c r="E1329" s="19">
        <f>IF(A1329="RETIRA",Z1329,VLOOKUP(Q1329,'Rotas x Madrugada'!A:D,4,0))</f>
        <v>46146</v>
      </c>
      <c r="F1329" s="19">
        <f>IF(A1329="RETIRA",Z1329,Z1329+2)</f>
        <v>46162</v>
      </c>
      <c r="G1329" s="19" t="str">
        <f>CONCATENATE(U1329,"-",V1329)</f>
        <v>INC06-TF</v>
      </c>
      <c r="H1329" s="19" t="str">
        <f t="shared" ca="1" si="41"/>
        <v>OK</v>
      </c>
      <c r="I1329" s="46">
        <f ca="1">Z1329-$B$1</f>
        <v>3</v>
      </c>
      <c r="J1329" s="46">
        <f>VLOOKUP(G1329,'D. Produção'!A:B,2,)</f>
        <v>2</v>
      </c>
      <c r="K1329" s="95">
        <v>335880</v>
      </c>
      <c r="L1329" s="96" t="s">
        <v>132</v>
      </c>
      <c r="M1329" s="95">
        <v>4</v>
      </c>
      <c r="N1329" s="95">
        <v>5455698</v>
      </c>
      <c r="O1329" s="96" t="s">
        <v>35</v>
      </c>
      <c r="P1329" s="96" t="s">
        <v>591</v>
      </c>
      <c r="Q1329" s="96" t="s">
        <v>125</v>
      </c>
      <c r="R1329" s="97">
        <v>2.0043000000000002</v>
      </c>
      <c r="S1329" s="97">
        <v>30.064499999999999</v>
      </c>
      <c r="T1329" s="95">
        <v>1</v>
      </c>
      <c r="U1329" s="96" t="s">
        <v>185</v>
      </c>
      <c r="V1329" s="96" t="s">
        <v>96</v>
      </c>
      <c r="W1329" s="98">
        <v>1020</v>
      </c>
      <c r="X1329" s="98">
        <v>1965</v>
      </c>
      <c r="Y1329" s="99">
        <v>46154.41140153935</v>
      </c>
      <c r="Z1329" s="100">
        <v>46160</v>
      </c>
      <c r="AA1329" s="101"/>
      <c r="AB1329" s="101"/>
      <c r="AC1329" s="101"/>
      <c r="AD1329" s="101"/>
      <c r="AE1329" s="102" t="s">
        <v>40</v>
      </c>
      <c r="AF1329" s="102" t="s">
        <v>40</v>
      </c>
      <c r="AG1329" s="102" t="s">
        <v>40</v>
      </c>
      <c r="AH1329" s="102" t="s">
        <v>40</v>
      </c>
      <c r="AI1329" s="102" t="s">
        <v>40</v>
      </c>
      <c r="AJ1329" s="102" t="s">
        <v>40</v>
      </c>
      <c r="AK1329" s="102" t="s">
        <v>40</v>
      </c>
      <c r="AL1329" s="101"/>
      <c r="AM1329" s="101"/>
      <c r="AN1329" s="102" t="s">
        <v>40</v>
      </c>
      <c r="AO1329" s="102" t="s">
        <v>40</v>
      </c>
      <c r="AP1329" s="102" t="s">
        <v>40</v>
      </c>
      <c r="AQ1329" s="102" t="s">
        <v>40</v>
      </c>
      <c r="AR1329" s="101"/>
    </row>
    <row r="1330" spans="1:44">
      <c r="A1330" t="str">
        <f>VLOOKUP(Q1330,'Rotas x Madrugada'!A:C,2,0)</f>
        <v>I</v>
      </c>
      <c r="B1330" t="str">
        <f>VLOOKUP(Q1330,'Rotas x Madrugada'!A:C,3,0)</f>
        <v>Não</v>
      </c>
      <c r="D1330" s="19">
        <f t="shared" si="40"/>
        <v>46162</v>
      </c>
      <c r="E1330" s="19">
        <f>IF(A1330="RETIRA",Z1330,VLOOKUP(Q1330,'Rotas x Madrugada'!A:D,4,0))</f>
        <v>46147</v>
      </c>
      <c r="F1330" s="19">
        <f>IF(A1330="RETIRA",Z1330,Z1330+2)</f>
        <v>46162</v>
      </c>
      <c r="G1330" s="19" t="str">
        <f>CONCATENATE(U1330,"-",V1330)</f>
        <v>INC08-TF</v>
      </c>
      <c r="H1330" s="19" t="str">
        <f t="shared" ca="1" si="41"/>
        <v>OK</v>
      </c>
      <c r="I1330" s="46">
        <f ca="1">Z1330-$B$1</f>
        <v>3</v>
      </c>
      <c r="J1330" s="46">
        <f>VLOOKUP(G1330,'D. Produção'!A:B,2,)</f>
        <v>2</v>
      </c>
      <c r="K1330" s="87">
        <v>335898</v>
      </c>
      <c r="L1330" s="88" t="s">
        <v>61</v>
      </c>
      <c r="M1330" s="87">
        <v>1</v>
      </c>
      <c r="N1330" s="87">
        <v>5456008</v>
      </c>
      <c r="O1330" s="88" t="s">
        <v>35</v>
      </c>
      <c r="P1330" s="88" t="s">
        <v>187</v>
      </c>
      <c r="Q1330" s="88" t="s">
        <v>130</v>
      </c>
      <c r="R1330" s="89">
        <v>0.91839999999999999</v>
      </c>
      <c r="S1330" s="89">
        <v>18.369</v>
      </c>
      <c r="T1330" s="87">
        <v>1</v>
      </c>
      <c r="U1330" s="88" t="s">
        <v>63</v>
      </c>
      <c r="V1330" s="88" t="s">
        <v>96</v>
      </c>
      <c r="W1330" s="90">
        <v>585</v>
      </c>
      <c r="X1330" s="90">
        <v>1570</v>
      </c>
      <c r="Y1330" s="91">
        <v>46154.392674803239</v>
      </c>
      <c r="Z1330" s="92">
        <v>46160</v>
      </c>
      <c r="AA1330" s="93"/>
      <c r="AB1330" s="93"/>
      <c r="AC1330" s="93"/>
      <c r="AD1330" s="93"/>
      <c r="AE1330" s="94" t="s">
        <v>40</v>
      </c>
      <c r="AF1330" s="94" t="s">
        <v>40</v>
      </c>
      <c r="AG1330" s="94" t="s">
        <v>40</v>
      </c>
      <c r="AH1330" s="94" t="s">
        <v>40</v>
      </c>
      <c r="AI1330" s="94" t="s">
        <v>40</v>
      </c>
      <c r="AJ1330" s="94" t="s">
        <v>40</v>
      </c>
      <c r="AK1330" s="94" t="s">
        <v>40</v>
      </c>
      <c r="AL1330" s="93"/>
      <c r="AM1330" s="93"/>
      <c r="AN1330" s="94" t="s">
        <v>40</v>
      </c>
      <c r="AO1330" s="94" t="s">
        <v>40</v>
      </c>
      <c r="AP1330" s="94" t="s">
        <v>40</v>
      </c>
      <c r="AQ1330" s="94" t="s">
        <v>40</v>
      </c>
      <c r="AR1330" s="93"/>
    </row>
    <row r="1331" spans="1:44" ht="21">
      <c r="A1331" t="str">
        <f>VLOOKUP(Q1331,'Rotas x Madrugada'!A:C,2,0)</f>
        <v>C</v>
      </c>
      <c r="B1331" t="str">
        <f>VLOOKUP(Q1331,'Rotas x Madrugada'!A:C,3,0)</f>
        <v>Sim</v>
      </c>
      <c r="D1331" s="19">
        <f t="shared" si="40"/>
        <v>46162</v>
      </c>
      <c r="E1331" s="19">
        <f>IF(A1331="RETIRA",Z1331,VLOOKUP(Q1331,'Rotas x Madrugada'!A:D,4,0))</f>
        <v>46148</v>
      </c>
      <c r="F1331" s="19">
        <f>IF(A1331="RETIRA",Z1331,Z1331+2)</f>
        <v>46162</v>
      </c>
      <c r="G1331" s="19" t="str">
        <f>CONCATENATE(U1331,"-",V1331)</f>
        <v>INC06-TF</v>
      </c>
      <c r="H1331" s="19" t="str">
        <f t="shared" ca="1" si="41"/>
        <v>OK</v>
      </c>
      <c r="I1331" s="46">
        <f ca="1">Z1331-$B$1</f>
        <v>3</v>
      </c>
      <c r="J1331" s="46">
        <f>VLOOKUP(G1331,'D. Produção'!A:B,2,)</f>
        <v>2</v>
      </c>
      <c r="K1331" s="95">
        <v>335905</v>
      </c>
      <c r="L1331" s="96" t="s">
        <v>61</v>
      </c>
      <c r="M1331" s="95">
        <v>1</v>
      </c>
      <c r="N1331" s="95">
        <v>5456039</v>
      </c>
      <c r="O1331" s="96" t="s">
        <v>35</v>
      </c>
      <c r="P1331" s="96" t="s">
        <v>315</v>
      </c>
      <c r="Q1331" s="96" t="s">
        <v>255</v>
      </c>
      <c r="R1331" s="97">
        <v>1.4803999999999999</v>
      </c>
      <c r="S1331" s="97">
        <v>22.2059</v>
      </c>
      <c r="T1331" s="95">
        <v>1</v>
      </c>
      <c r="U1331" s="96" t="s">
        <v>185</v>
      </c>
      <c r="V1331" s="96" t="s">
        <v>96</v>
      </c>
      <c r="W1331" s="98">
        <v>805</v>
      </c>
      <c r="X1331" s="98">
        <v>1839</v>
      </c>
      <c r="Y1331" s="99">
        <v>46154.441803738424</v>
      </c>
      <c r="Z1331" s="100">
        <v>46160</v>
      </c>
      <c r="AA1331" s="101"/>
      <c r="AB1331" s="101"/>
      <c r="AC1331" s="101"/>
      <c r="AD1331" s="101"/>
      <c r="AE1331" s="102" t="s">
        <v>40</v>
      </c>
      <c r="AF1331" s="102" t="s">
        <v>40</v>
      </c>
      <c r="AG1331" s="102" t="s">
        <v>40</v>
      </c>
      <c r="AH1331" s="102" t="s">
        <v>40</v>
      </c>
      <c r="AI1331" s="102" t="s">
        <v>40</v>
      </c>
      <c r="AJ1331" s="102" t="s">
        <v>40</v>
      </c>
      <c r="AK1331" s="102" t="s">
        <v>40</v>
      </c>
      <c r="AL1331" s="101"/>
      <c r="AM1331" s="101"/>
      <c r="AN1331" s="102" t="s">
        <v>40</v>
      </c>
      <c r="AO1331" s="102" t="s">
        <v>40</v>
      </c>
      <c r="AP1331" s="102" t="s">
        <v>40</v>
      </c>
      <c r="AQ1331" s="102" t="s">
        <v>40</v>
      </c>
      <c r="AR1331" s="101"/>
    </row>
    <row r="1332" spans="1:44" ht="21">
      <c r="A1332" t="str">
        <f>VLOOKUP(Q1332,'Rotas x Madrugada'!A:C,2,0)</f>
        <v>C</v>
      </c>
      <c r="B1332" t="str">
        <f>VLOOKUP(Q1332,'Rotas x Madrugada'!A:C,3,0)</f>
        <v>Sim</v>
      </c>
      <c r="D1332" s="19">
        <f t="shared" si="40"/>
        <v>46162</v>
      </c>
      <c r="E1332" s="19">
        <f>IF(A1332="RETIRA",Z1332,VLOOKUP(Q1332,'Rotas x Madrugada'!A:D,4,0))</f>
        <v>46148</v>
      </c>
      <c r="F1332" s="19">
        <f>IF(A1332="RETIRA",Z1332,Z1332+2)</f>
        <v>46162</v>
      </c>
      <c r="G1332" s="19" t="str">
        <f>CONCATENATE(U1332,"-",V1332)</f>
        <v>INC06-TF</v>
      </c>
      <c r="H1332" s="19" t="str">
        <f t="shared" ca="1" si="41"/>
        <v>OK</v>
      </c>
      <c r="I1332" s="46">
        <f ca="1">Z1332-$B$1</f>
        <v>3</v>
      </c>
      <c r="J1332" s="46">
        <f>VLOOKUP(G1332,'D. Produção'!A:B,2,)</f>
        <v>2</v>
      </c>
      <c r="K1332" s="87">
        <v>335905</v>
      </c>
      <c r="L1332" s="88" t="s">
        <v>121</v>
      </c>
      <c r="M1332" s="87">
        <v>2</v>
      </c>
      <c r="N1332" s="87">
        <v>5456040</v>
      </c>
      <c r="O1332" s="88" t="s">
        <v>35</v>
      </c>
      <c r="P1332" s="88" t="s">
        <v>315</v>
      </c>
      <c r="Q1332" s="88" t="s">
        <v>255</v>
      </c>
      <c r="R1332" s="89">
        <v>1.4803999999999999</v>
      </c>
      <c r="S1332" s="89">
        <v>22.2059</v>
      </c>
      <c r="T1332" s="87">
        <v>1</v>
      </c>
      <c r="U1332" s="88" t="s">
        <v>185</v>
      </c>
      <c r="V1332" s="88" t="s">
        <v>96</v>
      </c>
      <c r="W1332" s="90">
        <v>805</v>
      </c>
      <c r="X1332" s="90">
        <v>1839</v>
      </c>
      <c r="Y1332" s="91">
        <v>46154.441803738424</v>
      </c>
      <c r="Z1332" s="92">
        <v>46160</v>
      </c>
      <c r="AA1332" s="93"/>
      <c r="AB1332" s="93"/>
      <c r="AC1332" s="93"/>
      <c r="AD1332" s="93"/>
      <c r="AE1332" s="94" t="s">
        <v>40</v>
      </c>
      <c r="AF1332" s="94" t="s">
        <v>40</v>
      </c>
      <c r="AG1332" s="94" t="s">
        <v>40</v>
      </c>
      <c r="AH1332" s="94" t="s">
        <v>40</v>
      </c>
      <c r="AI1332" s="94" t="s">
        <v>40</v>
      </c>
      <c r="AJ1332" s="94" t="s">
        <v>40</v>
      </c>
      <c r="AK1332" s="94" t="s">
        <v>40</v>
      </c>
      <c r="AL1332" s="93"/>
      <c r="AM1332" s="93"/>
      <c r="AN1332" s="94" t="s">
        <v>40</v>
      </c>
      <c r="AO1332" s="94" t="s">
        <v>40</v>
      </c>
      <c r="AP1332" s="94" t="s">
        <v>40</v>
      </c>
      <c r="AQ1332" s="94" t="s">
        <v>40</v>
      </c>
      <c r="AR1332" s="93"/>
    </row>
    <row r="1333" spans="1:44" ht="21">
      <c r="A1333" t="str">
        <f>VLOOKUP(Q1333,'Rotas x Madrugada'!A:C,2,0)</f>
        <v>C</v>
      </c>
      <c r="B1333" t="str">
        <f>VLOOKUP(Q1333,'Rotas x Madrugada'!A:C,3,0)</f>
        <v>Sim</v>
      </c>
      <c r="D1333" s="19">
        <f t="shared" si="40"/>
        <v>46162</v>
      </c>
      <c r="E1333" s="19">
        <f>IF(A1333="RETIRA",Z1333,VLOOKUP(Q1333,'Rotas x Madrugada'!A:D,4,0))</f>
        <v>46148</v>
      </c>
      <c r="F1333" s="19">
        <f>IF(A1333="RETIRA",Z1333,Z1333+2)</f>
        <v>46162</v>
      </c>
      <c r="G1333" s="19" t="str">
        <f>CONCATENATE(U1333,"-",V1333)</f>
        <v>INC06-TF</v>
      </c>
      <c r="H1333" s="19" t="str">
        <f t="shared" ca="1" si="41"/>
        <v>OK</v>
      </c>
      <c r="I1333" s="46">
        <f ca="1">Z1333-$B$1</f>
        <v>3</v>
      </c>
      <c r="J1333" s="46">
        <f>VLOOKUP(G1333,'D. Produção'!A:B,2,)</f>
        <v>2</v>
      </c>
      <c r="K1333" s="95">
        <v>335905</v>
      </c>
      <c r="L1333" s="96" t="s">
        <v>143</v>
      </c>
      <c r="M1333" s="95">
        <v>3</v>
      </c>
      <c r="N1333" s="95">
        <v>5456041</v>
      </c>
      <c r="O1333" s="96" t="s">
        <v>35</v>
      </c>
      <c r="P1333" s="96" t="s">
        <v>315</v>
      </c>
      <c r="Q1333" s="96" t="s">
        <v>255</v>
      </c>
      <c r="R1333" s="97">
        <v>0.60209999999999997</v>
      </c>
      <c r="S1333" s="97">
        <v>9.0315999999999992</v>
      </c>
      <c r="T1333" s="95">
        <v>1</v>
      </c>
      <c r="U1333" s="96" t="s">
        <v>185</v>
      </c>
      <c r="V1333" s="96" t="s">
        <v>96</v>
      </c>
      <c r="W1333" s="98">
        <v>1347</v>
      </c>
      <c r="X1333" s="98">
        <v>447</v>
      </c>
      <c r="Y1333" s="99">
        <v>46154.441803738424</v>
      </c>
      <c r="Z1333" s="100">
        <v>46160</v>
      </c>
      <c r="AA1333" s="101"/>
      <c r="AB1333" s="101"/>
      <c r="AC1333" s="101"/>
      <c r="AD1333" s="101"/>
      <c r="AE1333" s="102" t="s">
        <v>40</v>
      </c>
      <c r="AF1333" s="102" t="s">
        <v>40</v>
      </c>
      <c r="AG1333" s="102" t="s">
        <v>40</v>
      </c>
      <c r="AH1333" s="102" t="s">
        <v>40</v>
      </c>
      <c r="AI1333" s="102" t="s">
        <v>40</v>
      </c>
      <c r="AJ1333" s="102" t="s">
        <v>40</v>
      </c>
      <c r="AK1333" s="102" t="s">
        <v>40</v>
      </c>
      <c r="AL1333" s="101"/>
      <c r="AM1333" s="101"/>
      <c r="AN1333" s="102" t="s">
        <v>40</v>
      </c>
      <c r="AO1333" s="102" t="s">
        <v>40</v>
      </c>
      <c r="AP1333" s="102" t="s">
        <v>40</v>
      </c>
      <c r="AQ1333" s="102" t="s">
        <v>40</v>
      </c>
      <c r="AR1333" s="101"/>
    </row>
    <row r="1334" spans="1:44" ht="21">
      <c r="A1334" t="str">
        <f>VLOOKUP(Q1334,'Rotas x Madrugada'!A:C,2,0)</f>
        <v>C</v>
      </c>
      <c r="B1334" t="str">
        <f>VLOOKUP(Q1334,'Rotas x Madrugada'!A:C,3,0)</f>
        <v>Sim</v>
      </c>
      <c r="D1334" s="19">
        <f t="shared" si="40"/>
        <v>46162</v>
      </c>
      <c r="E1334" s="19">
        <f>IF(A1334="RETIRA",Z1334,VLOOKUP(Q1334,'Rotas x Madrugada'!A:D,4,0))</f>
        <v>46148</v>
      </c>
      <c r="F1334" s="19">
        <f>IF(A1334="RETIRA",Z1334,Z1334+2)</f>
        <v>46162</v>
      </c>
      <c r="G1334" s="19" t="str">
        <f>CONCATENATE(U1334,"-",V1334)</f>
        <v>INC06-TF</v>
      </c>
      <c r="H1334" s="19" t="str">
        <f t="shared" ca="1" si="41"/>
        <v>OK</v>
      </c>
      <c r="I1334" s="46">
        <f ca="1">Z1334-$B$1</f>
        <v>3</v>
      </c>
      <c r="J1334" s="46">
        <f>VLOOKUP(G1334,'D. Produção'!A:B,2,)</f>
        <v>2</v>
      </c>
      <c r="K1334" s="87">
        <v>335905</v>
      </c>
      <c r="L1334" s="88" t="s">
        <v>132</v>
      </c>
      <c r="M1334" s="87">
        <v>4</v>
      </c>
      <c r="N1334" s="87">
        <v>5456042</v>
      </c>
      <c r="O1334" s="88" t="s">
        <v>35</v>
      </c>
      <c r="P1334" s="88" t="s">
        <v>315</v>
      </c>
      <c r="Q1334" s="88" t="s">
        <v>255</v>
      </c>
      <c r="R1334" s="89">
        <v>0.74229999999999996</v>
      </c>
      <c r="S1334" s="89">
        <v>11.1343</v>
      </c>
      <c r="T1334" s="87">
        <v>1</v>
      </c>
      <c r="U1334" s="88" t="s">
        <v>185</v>
      </c>
      <c r="V1334" s="88" t="s">
        <v>96</v>
      </c>
      <c r="W1334" s="90">
        <v>1422</v>
      </c>
      <c r="X1334" s="90">
        <v>522</v>
      </c>
      <c r="Y1334" s="91">
        <v>46154.441803738424</v>
      </c>
      <c r="Z1334" s="92">
        <v>46160</v>
      </c>
      <c r="AA1334" s="93"/>
      <c r="AB1334" s="93"/>
      <c r="AC1334" s="93"/>
      <c r="AD1334" s="93"/>
      <c r="AE1334" s="94" t="s">
        <v>40</v>
      </c>
      <c r="AF1334" s="94" t="s">
        <v>40</v>
      </c>
      <c r="AG1334" s="94" t="s">
        <v>40</v>
      </c>
      <c r="AH1334" s="94" t="s">
        <v>40</v>
      </c>
      <c r="AI1334" s="94" t="s">
        <v>40</v>
      </c>
      <c r="AJ1334" s="94" t="s">
        <v>40</v>
      </c>
      <c r="AK1334" s="94" t="s">
        <v>40</v>
      </c>
      <c r="AL1334" s="93"/>
      <c r="AM1334" s="93"/>
      <c r="AN1334" s="94" t="s">
        <v>40</v>
      </c>
      <c r="AO1334" s="94" t="s">
        <v>40</v>
      </c>
      <c r="AP1334" s="94" t="s">
        <v>40</v>
      </c>
      <c r="AQ1334" s="94" t="s">
        <v>40</v>
      </c>
      <c r="AR1334" s="93"/>
    </row>
    <row r="1335" spans="1:44" ht="21">
      <c r="A1335" t="str">
        <f>VLOOKUP(Q1335,'Rotas x Madrugada'!A:C,2,0)</f>
        <v>C</v>
      </c>
      <c r="B1335" t="str">
        <f>VLOOKUP(Q1335,'Rotas x Madrugada'!A:C,3,0)</f>
        <v>Sim</v>
      </c>
      <c r="D1335" s="19">
        <f t="shared" si="40"/>
        <v>46162</v>
      </c>
      <c r="E1335" s="19">
        <f>IF(A1335="RETIRA",Z1335,VLOOKUP(Q1335,'Rotas x Madrugada'!A:D,4,0))</f>
        <v>46148</v>
      </c>
      <c r="F1335" s="19">
        <f>IF(A1335="RETIRA",Z1335,Z1335+2)</f>
        <v>46162</v>
      </c>
      <c r="G1335" s="19" t="str">
        <f>CONCATENATE(U1335,"-",V1335)</f>
        <v>INC06-TF</v>
      </c>
      <c r="H1335" s="19" t="str">
        <f t="shared" ca="1" si="41"/>
        <v>OK</v>
      </c>
      <c r="I1335" s="46">
        <f ca="1">Z1335-$B$1</f>
        <v>3</v>
      </c>
      <c r="J1335" s="46">
        <f>VLOOKUP(G1335,'D. Produção'!A:B,2,)</f>
        <v>2</v>
      </c>
      <c r="K1335" s="95">
        <v>335905</v>
      </c>
      <c r="L1335" s="96" t="s">
        <v>92</v>
      </c>
      <c r="M1335" s="95">
        <v>5</v>
      </c>
      <c r="N1335" s="95">
        <v>5456043</v>
      </c>
      <c r="O1335" s="96" t="s">
        <v>35</v>
      </c>
      <c r="P1335" s="96" t="s">
        <v>315</v>
      </c>
      <c r="Q1335" s="96" t="s">
        <v>255</v>
      </c>
      <c r="R1335" s="97">
        <v>0.90900000000000003</v>
      </c>
      <c r="S1335" s="97">
        <v>13.634399999999999</v>
      </c>
      <c r="T1335" s="95">
        <v>1</v>
      </c>
      <c r="U1335" s="96" t="s">
        <v>185</v>
      </c>
      <c r="V1335" s="96" t="s">
        <v>96</v>
      </c>
      <c r="W1335" s="98">
        <v>760</v>
      </c>
      <c r="X1335" s="98">
        <v>1196</v>
      </c>
      <c r="Y1335" s="99">
        <v>46154.441803738424</v>
      </c>
      <c r="Z1335" s="100">
        <v>46160</v>
      </c>
      <c r="AA1335" s="101"/>
      <c r="AB1335" s="101"/>
      <c r="AC1335" s="101"/>
      <c r="AD1335" s="101"/>
      <c r="AE1335" s="102" t="s">
        <v>40</v>
      </c>
      <c r="AF1335" s="102" t="s">
        <v>40</v>
      </c>
      <c r="AG1335" s="102" t="s">
        <v>40</v>
      </c>
      <c r="AH1335" s="102" t="s">
        <v>40</v>
      </c>
      <c r="AI1335" s="102" t="s">
        <v>40</v>
      </c>
      <c r="AJ1335" s="102" t="s">
        <v>40</v>
      </c>
      <c r="AK1335" s="102" t="s">
        <v>40</v>
      </c>
      <c r="AL1335" s="101"/>
      <c r="AM1335" s="101"/>
      <c r="AN1335" s="102" t="s">
        <v>40</v>
      </c>
      <c r="AO1335" s="102" t="s">
        <v>40</v>
      </c>
      <c r="AP1335" s="102" t="s">
        <v>40</v>
      </c>
      <c r="AQ1335" s="102" t="s">
        <v>40</v>
      </c>
      <c r="AR1335" s="101"/>
    </row>
    <row r="1336" spans="1:44" ht="21">
      <c r="A1336" t="str">
        <f>VLOOKUP(Q1336,'Rotas x Madrugada'!A:C,2,0)</f>
        <v>C</v>
      </c>
      <c r="B1336" t="str">
        <f>VLOOKUP(Q1336,'Rotas x Madrugada'!A:C,3,0)</f>
        <v>Sim</v>
      </c>
      <c r="D1336" s="19">
        <f t="shared" si="40"/>
        <v>46162</v>
      </c>
      <c r="E1336" s="19">
        <f>IF(A1336="RETIRA",Z1336,VLOOKUP(Q1336,'Rotas x Madrugada'!A:D,4,0))</f>
        <v>46148</v>
      </c>
      <c r="F1336" s="19">
        <f>IF(A1336="RETIRA",Z1336,Z1336+2)</f>
        <v>46162</v>
      </c>
      <c r="G1336" s="19" t="str">
        <f>CONCATENATE(U1336,"-",V1336)</f>
        <v>INC06-TF</v>
      </c>
      <c r="H1336" s="19" t="str">
        <f t="shared" ca="1" si="41"/>
        <v>OK</v>
      </c>
      <c r="I1336" s="46">
        <f ca="1">Z1336-$B$1</f>
        <v>3</v>
      </c>
      <c r="J1336" s="46">
        <f>VLOOKUP(G1336,'D. Produção'!A:B,2,)</f>
        <v>2</v>
      </c>
      <c r="K1336" s="87">
        <v>335905</v>
      </c>
      <c r="L1336" s="88" t="s">
        <v>97</v>
      </c>
      <c r="M1336" s="87">
        <v>6</v>
      </c>
      <c r="N1336" s="87">
        <v>5456044</v>
      </c>
      <c r="O1336" s="88" t="s">
        <v>35</v>
      </c>
      <c r="P1336" s="88" t="s">
        <v>315</v>
      </c>
      <c r="Q1336" s="88" t="s">
        <v>255</v>
      </c>
      <c r="R1336" s="89">
        <v>0.90900000000000003</v>
      </c>
      <c r="S1336" s="89">
        <v>13.634399999999999</v>
      </c>
      <c r="T1336" s="87">
        <v>1</v>
      </c>
      <c r="U1336" s="88" t="s">
        <v>185</v>
      </c>
      <c r="V1336" s="88" t="s">
        <v>96</v>
      </c>
      <c r="W1336" s="90">
        <v>760</v>
      </c>
      <c r="X1336" s="90">
        <v>1196</v>
      </c>
      <c r="Y1336" s="91">
        <v>46154.441803738424</v>
      </c>
      <c r="Z1336" s="92">
        <v>46160</v>
      </c>
      <c r="AA1336" s="93"/>
      <c r="AB1336" s="93"/>
      <c r="AC1336" s="93"/>
      <c r="AD1336" s="93"/>
      <c r="AE1336" s="94" t="s">
        <v>40</v>
      </c>
      <c r="AF1336" s="94" t="s">
        <v>40</v>
      </c>
      <c r="AG1336" s="94" t="s">
        <v>40</v>
      </c>
      <c r="AH1336" s="94" t="s">
        <v>40</v>
      </c>
      <c r="AI1336" s="94" t="s">
        <v>40</v>
      </c>
      <c r="AJ1336" s="94" t="s">
        <v>40</v>
      </c>
      <c r="AK1336" s="94" t="s">
        <v>40</v>
      </c>
      <c r="AL1336" s="93"/>
      <c r="AM1336" s="93"/>
      <c r="AN1336" s="94" t="s">
        <v>40</v>
      </c>
      <c r="AO1336" s="94" t="s">
        <v>40</v>
      </c>
      <c r="AP1336" s="94" t="s">
        <v>40</v>
      </c>
      <c r="AQ1336" s="94" t="s">
        <v>40</v>
      </c>
      <c r="AR1336" s="93"/>
    </row>
    <row r="1337" spans="1:44" ht="21">
      <c r="A1337" t="str">
        <f>VLOOKUP(Q1337,'Rotas x Madrugada'!A:C,2,0)</f>
        <v>C</v>
      </c>
      <c r="B1337" t="str">
        <f>VLOOKUP(Q1337,'Rotas x Madrugada'!A:C,3,0)</f>
        <v>Sim</v>
      </c>
      <c r="D1337" s="19">
        <f t="shared" si="40"/>
        <v>46162</v>
      </c>
      <c r="E1337" s="19">
        <f>IF(A1337="RETIRA",Z1337,VLOOKUP(Q1337,'Rotas x Madrugada'!A:D,4,0))</f>
        <v>46148</v>
      </c>
      <c r="F1337" s="19">
        <f>IF(A1337="RETIRA",Z1337,Z1337+2)</f>
        <v>46162</v>
      </c>
      <c r="G1337" s="19" t="str">
        <f>CONCATENATE(U1337,"-",V1337)</f>
        <v>INC06-TF</v>
      </c>
      <c r="H1337" s="19" t="str">
        <f t="shared" ca="1" si="41"/>
        <v>OK</v>
      </c>
      <c r="I1337" s="46">
        <f ca="1">Z1337-$B$1</f>
        <v>3</v>
      </c>
      <c r="J1337" s="46">
        <f>VLOOKUP(G1337,'D. Produção'!A:B,2,)</f>
        <v>2</v>
      </c>
      <c r="K1337" s="95">
        <v>335905</v>
      </c>
      <c r="L1337" s="96" t="s">
        <v>98</v>
      </c>
      <c r="M1337" s="95">
        <v>7</v>
      </c>
      <c r="N1337" s="95">
        <v>5456045</v>
      </c>
      <c r="O1337" s="96" t="s">
        <v>35</v>
      </c>
      <c r="P1337" s="96" t="s">
        <v>315</v>
      </c>
      <c r="Q1337" s="96" t="s">
        <v>255</v>
      </c>
      <c r="R1337" s="97">
        <v>1.0566</v>
      </c>
      <c r="S1337" s="97">
        <v>15.8483</v>
      </c>
      <c r="T1337" s="95">
        <v>1</v>
      </c>
      <c r="U1337" s="96" t="s">
        <v>185</v>
      </c>
      <c r="V1337" s="96" t="s">
        <v>96</v>
      </c>
      <c r="W1337" s="98">
        <v>647</v>
      </c>
      <c r="X1337" s="98">
        <v>1633</v>
      </c>
      <c r="Y1337" s="99">
        <v>46154.441803738424</v>
      </c>
      <c r="Z1337" s="100">
        <v>46160</v>
      </c>
      <c r="AA1337" s="101"/>
      <c r="AB1337" s="101"/>
      <c r="AC1337" s="101"/>
      <c r="AD1337" s="101"/>
      <c r="AE1337" s="102" t="s">
        <v>40</v>
      </c>
      <c r="AF1337" s="102" t="s">
        <v>40</v>
      </c>
      <c r="AG1337" s="102" t="s">
        <v>40</v>
      </c>
      <c r="AH1337" s="102" t="s">
        <v>40</v>
      </c>
      <c r="AI1337" s="102" t="s">
        <v>40</v>
      </c>
      <c r="AJ1337" s="102" t="s">
        <v>40</v>
      </c>
      <c r="AK1337" s="102" t="s">
        <v>40</v>
      </c>
      <c r="AL1337" s="101"/>
      <c r="AM1337" s="101"/>
      <c r="AN1337" s="102" t="s">
        <v>40</v>
      </c>
      <c r="AO1337" s="102" t="s">
        <v>40</v>
      </c>
      <c r="AP1337" s="102" t="s">
        <v>40</v>
      </c>
      <c r="AQ1337" s="102" t="s">
        <v>40</v>
      </c>
      <c r="AR1337" s="101"/>
    </row>
    <row r="1338" spans="1:44" ht="21">
      <c r="A1338" t="str">
        <f>VLOOKUP(Q1338,'Rotas x Madrugada'!A:C,2,0)</f>
        <v>C</v>
      </c>
      <c r="B1338" t="str">
        <f>VLOOKUP(Q1338,'Rotas x Madrugada'!A:C,3,0)</f>
        <v>Sim</v>
      </c>
      <c r="D1338" s="19">
        <f t="shared" si="40"/>
        <v>46162</v>
      </c>
      <c r="E1338" s="19">
        <f>IF(A1338="RETIRA",Z1338,VLOOKUP(Q1338,'Rotas x Madrugada'!A:D,4,0))</f>
        <v>46148</v>
      </c>
      <c r="F1338" s="19">
        <f>IF(A1338="RETIRA",Z1338,Z1338+2)</f>
        <v>46162</v>
      </c>
      <c r="G1338" s="19" t="str">
        <f>CONCATENATE(U1338,"-",V1338)</f>
        <v>INC06-TF</v>
      </c>
      <c r="H1338" s="19" t="str">
        <f t="shared" ca="1" si="41"/>
        <v>OK</v>
      </c>
      <c r="I1338" s="46">
        <f ca="1">Z1338-$B$1</f>
        <v>3</v>
      </c>
      <c r="J1338" s="46">
        <f>VLOOKUP(G1338,'D. Produção'!A:B,2,)</f>
        <v>2</v>
      </c>
      <c r="K1338" s="87">
        <v>335905</v>
      </c>
      <c r="L1338" s="88" t="s">
        <v>99</v>
      </c>
      <c r="M1338" s="87">
        <v>8</v>
      </c>
      <c r="N1338" s="87">
        <v>5456046</v>
      </c>
      <c r="O1338" s="88" t="s">
        <v>35</v>
      </c>
      <c r="P1338" s="88" t="s">
        <v>315</v>
      </c>
      <c r="Q1338" s="88" t="s">
        <v>255</v>
      </c>
      <c r="R1338" s="89">
        <v>1.0566</v>
      </c>
      <c r="S1338" s="89">
        <v>15.8483</v>
      </c>
      <c r="T1338" s="87">
        <v>1</v>
      </c>
      <c r="U1338" s="88" t="s">
        <v>185</v>
      </c>
      <c r="V1338" s="88" t="s">
        <v>96</v>
      </c>
      <c r="W1338" s="90">
        <v>647</v>
      </c>
      <c r="X1338" s="90">
        <v>1633</v>
      </c>
      <c r="Y1338" s="91">
        <v>46154.441803738424</v>
      </c>
      <c r="Z1338" s="92">
        <v>46160</v>
      </c>
      <c r="AA1338" s="93"/>
      <c r="AB1338" s="93"/>
      <c r="AC1338" s="93"/>
      <c r="AD1338" s="93"/>
      <c r="AE1338" s="94" t="s">
        <v>40</v>
      </c>
      <c r="AF1338" s="94" t="s">
        <v>40</v>
      </c>
      <c r="AG1338" s="94" t="s">
        <v>40</v>
      </c>
      <c r="AH1338" s="94" t="s">
        <v>40</v>
      </c>
      <c r="AI1338" s="94" t="s">
        <v>40</v>
      </c>
      <c r="AJ1338" s="94" t="s">
        <v>40</v>
      </c>
      <c r="AK1338" s="94" t="s">
        <v>40</v>
      </c>
      <c r="AL1338" s="93"/>
      <c r="AM1338" s="93"/>
      <c r="AN1338" s="94" t="s">
        <v>40</v>
      </c>
      <c r="AO1338" s="94" t="s">
        <v>40</v>
      </c>
      <c r="AP1338" s="94" t="s">
        <v>40</v>
      </c>
      <c r="AQ1338" s="94" t="s">
        <v>40</v>
      </c>
      <c r="AR1338" s="93"/>
    </row>
    <row r="1339" spans="1:44" ht="21">
      <c r="A1339" t="str">
        <f>VLOOKUP(Q1339,'Rotas x Madrugada'!A:C,2,0)</f>
        <v>C</v>
      </c>
      <c r="B1339" t="str">
        <f>VLOOKUP(Q1339,'Rotas x Madrugada'!A:C,3,0)</f>
        <v>Sim</v>
      </c>
      <c r="D1339" s="19">
        <f t="shared" si="40"/>
        <v>46162</v>
      </c>
      <c r="E1339" s="19">
        <f>IF(A1339="RETIRA",Z1339,VLOOKUP(Q1339,'Rotas x Madrugada'!A:D,4,0))</f>
        <v>46148</v>
      </c>
      <c r="F1339" s="19">
        <f>IF(A1339="RETIRA",Z1339,Z1339+2)</f>
        <v>46162</v>
      </c>
      <c r="G1339" s="19" t="str">
        <f>CONCATENATE(U1339,"-",V1339)</f>
        <v>INC06-TF</v>
      </c>
      <c r="H1339" s="19" t="str">
        <f t="shared" ca="1" si="41"/>
        <v>OK</v>
      </c>
      <c r="I1339" s="46">
        <f ca="1">Z1339-$B$1</f>
        <v>3</v>
      </c>
      <c r="J1339" s="46">
        <f>VLOOKUP(G1339,'D. Produção'!A:B,2,)</f>
        <v>2</v>
      </c>
      <c r="K1339" s="95">
        <v>335905</v>
      </c>
      <c r="L1339" s="96" t="s">
        <v>100</v>
      </c>
      <c r="M1339" s="95">
        <v>9</v>
      </c>
      <c r="N1339" s="95">
        <v>5456047</v>
      </c>
      <c r="O1339" s="96" t="s">
        <v>35</v>
      </c>
      <c r="P1339" s="96" t="s">
        <v>315</v>
      </c>
      <c r="Q1339" s="96" t="s">
        <v>255</v>
      </c>
      <c r="R1339" s="97">
        <v>1.0566</v>
      </c>
      <c r="S1339" s="97">
        <v>15.8483</v>
      </c>
      <c r="T1339" s="95">
        <v>1</v>
      </c>
      <c r="U1339" s="96" t="s">
        <v>185</v>
      </c>
      <c r="V1339" s="96" t="s">
        <v>96</v>
      </c>
      <c r="W1339" s="98">
        <v>647</v>
      </c>
      <c r="X1339" s="98">
        <v>1633</v>
      </c>
      <c r="Y1339" s="99">
        <v>46154.441803738424</v>
      </c>
      <c r="Z1339" s="100">
        <v>46160</v>
      </c>
      <c r="AA1339" s="101"/>
      <c r="AB1339" s="101"/>
      <c r="AC1339" s="101"/>
      <c r="AD1339" s="101"/>
      <c r="AE1339" s="102" t="s">
        <v>40</v>
      </c>
      <c r="AF1339" s="102" t="s">
        <v>40</v>
      </c>
      <c r="AG1339" s="102" t="s">
        <v>40</v>
      </c>
      <c r="AH1339" s="102" t="s">
        <v>40</v>
      </c>
      <c r="AI1339" s="102" t="s">
        <v>40</v>
      </c>
      <c r="AJ1339" s="102" t="s">
        <v>40</v>
      </c>
      <c r="AK1339" s="102" t="s">
        <v>40</v>
      </c>
      <c r="AL1339" s="101"/>
      <c r="AM1339" s="101"/>
      <c r="AN1339" s="102" t="s">
        <v>40</v>
      </c>
      <c r="AO1339" s="102" t="s">
        <v>40</v>
      </c>
      <c r="AP1339" s="102" t="s">
        <v>40</v>
      </c>
      <c r="AQ1339" s="102" t="s">
        <v>40</v>
      </c>
      <c r="AR1339" s="101"/>
    </row>
    <row r="1340" spans="1:44" ht="21">
      <c r="A1340" t="str">
        <f>VLOOKUP(Q1340,'Rotas x Madrugada'!A:C,2,0)</f>
        <v>C</v>
      </c>
      <c r="B1340" t="str">
        <f>VLOOKUP(Q1340,'Rotas x Madrugada'!A:C,3,0)</f>
        <v>Sim</v>
      </c>
      <c r="D1340" s="19">
        <f t="shared" si="40"/>
        <v>46162</v>
      </c>
      <c r="E1340" s="19">
        <f>IF(A1340="RETIRA",Z1340,VLOOKUP(Q1340,'Rotas x Madrugada'!A:D,4,0))</f>
        <v>46148</v>
      </c>
      <c r="F1340" s="19">
        <f>IF(A1340="RETIRA",Z1340,Z1340+2)</f>
        <v>46162</v>
      </c>
      <c r="G1340" s="19" t="str">
        <f>CONCATENATE(U1340,"-",V1340)</f>
        <v>INC06-TF</v>
      </c>
      <c r="H1340" s="19" t="str">
        <f t="shared" ca="1" si="41"/>
        <v>OK</v>
      </c>
      <c r="I1340" s="46">
        <f ca="1">Z1340-$B$1</f>
        <v>3</v>
      </c>
      <c r="J1340" s="46">
        <f>VLOOKUP(G1340,'D. Produção'!A:B,2,)</f>
        <v>2</v>
      </c>
      <c r="K1340" s="87">
        <v>335905</v>
      </c>
      <c r="L1340" s="88" t="s">
        <v>101</v>
      </c>
      <c r="M1340" s="87">
        <v>10</v>
      </c>
      <c r="N1340" s="87">
        <v>5456048</v>
      </c>
      <c r="O1340" s="88" t="s">
        <v>35</v>
      </c>
      <c r="P1340" s="88" t="s">
        <v>315</v>
      </c>
      <c r="Q1340" s="88" t="s">
        <v>255</v>
      </c>
      <c r="R1340" s="89">
        <v>1.0566</v>
      </c>
      <c r="S1340" s="89">
        <v>15.8483</v>
      </c>
      <c r="T1340" s="87">
        <v>1</v>
      </c>
      <c r="U1340" s="88" t="s">
        <v>185</v>
      </c>
      <c r="V1340" s="88" t="s">
        <v>96</v>
      </c>
      <c r="W1340" s="90">
        <v>647</v>
      </c>
      <c r="X1340" s="90">
        <v>1633</v>
      </c>
      <c r="Y1340" s="91">
        <v>46154.441803738424</v>
      </c>
      <c r="Z1340" s="92">
        <v>46160</v>
      </c>
      <c r="AA1340" s="93"/>
      <c r="AB1340" s="93"/>
      <c r="AC1340" s="93"/>
      <c r="AD1340" s="93"/>
      <c r="AE1340" s="94" t="s">
        <v>40</v>
      </c>
      <c r="AF1340" s="94" t="s">
        <v>40</v>
      </c>
      <c r="AG1340" s="94" t="s">
        <v>40</v>
      </c>
      <c r="AH1340" s="94" t="s">
        <v>40</v>
      </c>
      <c r="AI1340" s="94" t="s">
        <v>40</v>
      </c>
      <c r="AJ1340" s="94" t="s">
        <v>40</v>
      </c>
      <c r="AK1340" s="94" t="s">
        <v>40</v>
      </c>
      <c r="AL1340" s="93"/>
      <c r="AM1340" s="93"/>
      <c r="AN1340" s="94" t="s">
        <v>40</v>
      </c>
      <c r="AO1340" s="94" t="s">
        <v>40</v>
      </c>
      <c r="AP1340" s="94" t="s">
        <v>40</v>
      </c>
      <c r="AQ1340" s="94" t="s">
        <v>40</v>
      </c>
      <c r="AR1340" s="93"/>
    </row>
    <row r="1341" spans="1:44" ht="21">
      <c r="A1341" t="str">
        <f>VLOOKUP(Q1341,'Rotas x Madrugada'!A:C,2,0)</f>
        <v>C</v>
      </c>
      <c r="B1341" t="str">
        <f>VLOOKUP(Q1341,'Rotas x Madrugada'!A:C,3,0)</f>
        <v>Sim</v>
      </c>
      <c r="D1341" s="19">
        <f t="shared" si="40"/>
        <v>46162</v>
      </c>
      <c r="E1341" s="19">
        <f>IF(A1341="RETIRA",Z1341,VLOOKUP(Q1341,'Rotas x Madrugada'!A:D,4,0))</f>
        <v>46148</v>
      </c>
      <c r="F1341" s="19">
        <f>IF(A1341="RETIRA",Z1341,Z1341+2)</f>
        <v>46162</v>
      </c>
      <c r="G1341" s="19" t="str">
        <f>CONCATENATE(U1341,"-",V1341)</f>
        <v>INC06-TF</v>
      </c>
      <c r="H1341" s="19" t="str">
        <f t="shared" ca="1" si="41"/>
        <v>OK</v>
      </c>
      <c r="I1341" s="46">
        <f ca="1">Z1341-$B$1</f>
        <v>3</v>
      </c>
      <c r="J1341" s="46">
        <f>VLOOKUP(G1341,'D. Produção'!A:B,2,)</f>
        <v>2</v>
      </c>
      <c r="K1341" s="95">
        <v>335905</v>
      </c>
      <c r="L1341" s="96" t="s">
        <v>102</v>
      </c>
      <c r="M1341" s="95">
        <v>11</v>
      </c>
      <c r="N1341" s="95">
        <v>5456049</v>
      </c>
      <c r="O1341" s="96" t="s">
        <v>35</v>
      </c>
      <c r="P1341" s="96" t="s">
        <v>315</v>
      </c>
      <c r="Q1341" s="96" t="s">
        <v>255</v>
      </c>
      <c r="R1341" s="97">
        <v>0.96519999999999995</v>
      </c>
      <c r="S1341" s="97">
        <v>14.477600000000001</v>
      </c>
      <c r="T1341" s="95">
        <v>1</v>
      </c>
      <c r="U1341" s="96" t="s">
        <v>185</v>
      </c>
      <c r="V1341" s="96" t="s">
        <v>96</v>
      </c>
      <c r="W1341" s="98">
        <v>807</v>
      </c>
      <c r="X1341" s="98">
        <v>1196</v>
      </c>
      <c r="Y1341" s="99">
        <v>46154.441803738424</v>
      </c>
      <c r="Z1341" s="100">
        <v>46160</v>
      </c>
      <c r="AA1341" s="101"/>
      <c r="AB1341" s="101"/>
      <c r="AC1341" s="101"/>
      <c r="AD1341" s="101"/>
      <c r="AE1341" s="102" t="s">
        <v>40</v>
      </c>
      <c r="AF1341" s="102" t="s">
        <v>40</v>
      </c>
      <c r="AG1341" s="102" t="s">
        <v>40</v>
      </c>
      <c r="AH1341" s="102" t="s">
        <v>40</v>
      </c>
      <c r="AI1341" s="102" t="s">
        <v>40</v>
      </c>
      <c r="AJ1341" s="102" t="s">
        <v>40</v>
      </c>
      <c r="AK1341" s="102" t="s">
        <v>40</v>
      </c>
      <c r="AL1341" s="101"/>
      <c r="AM1341" s="101"/>
      <c r="AN1341" s="102" t="s">
        <v>40</v>
      </c>
      <c r="AO1341" s="102" t="s">
        <v>40</v>
      </c>
      <c r="AP1341" s="102" t="s">
        <v>40</v>
      </c>
      <c r="AQ1341" s="102" t="s">
        <v>40</v>
      </c>
      <c r="AR1341" s="101"/>
    </row>
    <row r="1342" spans="1:44" ht="21">
      <c r="A1342" t="str">
        <f>VLOOKUP(Q1342,'Rotas x Madrugada'!A:C,2,0)</f>
        <v>C</v>
      </c>
      <c r="B1342" t="str">
        <f>VLOOKUP(Q1342,'Rotas x Madrugada'!A:C,3,0)</f>
        <v>Sim</v>
      </c>
      <c r="D1342" s="19">
        <f t="shared" si="40"/>
        <v>46162</v>
      </c>
      <c r="E1342" s="19">
        <f>IF(A1342="RETIRA",Z1342,VLOOKUP(Q1342,'Rotas x Madrugada'!A:D,4,0))</f>
        <v>46148</v>
      </c>
      <c r="F1342" s="19">
        <f>IF(A1342="RETIRA",Z1342,Z1342+2)</f>
        <v>46162</v>
      </c>
      <c r="G1342" s="19" t="str">
        <f>CONCATENATE(U1342,"-",V1342)</f>
        <v>INC06-TF</v>
      </c>
      <c r="H1342" s="19" t="str">
        <f t="shared" ca="1" si="41"/>
        <v>OK</v>
      </c>
      <c r="I1342" s="46">
        <f ca="1">Z1342-$B$1</f>
        <v>3</v>
      </c>
      <c r="J1342" s="46">
        <f>VLOOKUP(G1342,'D. Produção'!A:B,2,)</f>
        <v>2</v>
      </c>
      <c r="K1342" s="87">
        <v>335905</v>
      </c>
      <c r="L1342" s="88" t="s">
        <v>103</v>
      </c>
      <c r="M1342" s="87">
        <v>12</v>
      </c>
      <c r="N1342" s="87">
        <v>5456050</v>
      </c>
      <c r="O1342" s="88" t="s">
        <v>35</v>
      </c>
      <c r="P1342" s="88" t="s">
        <v>315</v>
      </c>
      <c r="Q1342" s="88" t="s">
        <v>255</v>
      </c>
      <c r="R1342" s="89">
        <v>0.96519999999999995</v>
      </c>
      <c r="S1342" s="89">
        <v>14.477600000000001</v>
      </c>
      <c r="T1342" s="87">
        <v>1</v>
      </c>
      <c r="U1342" s="88" t="s">
        <v>185</v>
      </c>
      <c r="V1342" s="88" t="s">
        <v>96</v>
      </c>
      <c r="W1342" s="90">
        <v>807</v>
      </c>
      <c r="X1342" s="90">
        <v>1196</v>
      </c>
      <c r="Y1342" s="91">
        <v>46154.441803738424</v>
      </c>
      <c r="Z1342" s="92">
        <v>46160</v>
      </c>
      <c r="AA1342" s="93"/>
      <c r="AB1342" s="93"/>
      <c r="AC1342" s="93"/>
      <c r="AD1342" s="93"/>
      <c r="AE1342" s="94" t="s">
        <v>40</v>
      </c>
      <c r="AF1342" s="94" t="s">
        <v>40</v>
      </c>
      <c r="AG1342" s="94" t="s">
        <v>40</v>
      </c>
      <c r="AH1342" s="94" t="s">
        <v>40</v>
      </c>
      <c r="AI1342" s="94" t="s">
        <v>40</v>
      </c>
      <c r="AJ1342" s="94" t="s">
        <v>40</v>
      </c>
      <c r="AK1342" s="94" t="s">
        <v>40</v>
      </c>
      <c r="AL1342" s="93"/>
      <c r="AM1342" s="93"/>
      <c r="AN1342" s="94" t="s">
        <v>40</v>
      </c>
      <c r="AO1342" s="94" t="s">
        <v>40</v>
      </c>
      <c r="AP1342" s="94" t="s">
        <v>40</v>
      </c>
      <c r="AQ1342" s="94" t="s">
        <v>40</v>
      </c>
      <c r="AR1342" s="93"/>
    </row>
    <row r="1343" spans="1:44" ht="21">
      <c r="A1343" t="str">
        <f>VLOOKUP(Q1343,'Rotas x Madrugada'!A:C,2,0)</f>
        <v>C</v>
      </c>
      <c r="B1343" t="str">
        <f>VLOOKUP(Q1343,'Rotas x Madrugada'!A:C,3,0)</f>
        <v>Sim</v>
      </c>
      <c r="D1343" s="19">
        <f t="shared" si="40"/>
        <v>46162</v>
      </c>
      <c r="E1343" s="19">
        <f>IF(A1343="RETIRA",Z1343,VLOOKUP(Q1343,'Rotas x Madrugada'!A:D,4,0))</f>
        <v>46148</v>
      </c>
      <c r="F1343" s="19">
        <f>IF(A1343="RETIRA",Z1343,Z1343+2)</f>
        <v>46162</v>
      </c>
      <c r="G1343" s="19" t="str">
        <f>CONCATENATE(U1343,"-",V1343)</f>
        <v>INC06-TF</v>
      </c>
      <c r="H1343" s="19" t="str">
        <f t="shared" ca="1" si="41"/>
        <v>OK</v>
      </c>
      <c r="I1343" s="46">
        <f ca="1">Z1343-$B$1</f>
        <v>3</v>
      </c>
      <c r="J1343" s="46">
        <f>VLOOKUP(G1343,'D. Produção'!A:B,2,)</f>
        <v>2</v>
      </c>
      <c r="K1343" s="95">
        <v>335905</v>
      </c>
      <c r="L1343" s="96" t="s">
        <v>104</v>
      </c>
      <c r="M1343" s="95">
        <v>13</v>
      </c>
      <c r="N1343" s="95">
        <v>5456051</v>
      </c>
      <c r="O1343" s="96" t="s">
        <v>35</v>
      </c>
      <c r="P1343" s="96" t="s">
        <v>315</v>
      </c>
      <c r="Q1343" s="96" t="s">
        <v>255</v>
      </c>
      <c r="R1343" s="97">
        <v>0.96519999999999995</v>
      </c>
      <c r="S1343" s="97">
        <v>14.477600000000001</v>
      </c>
      <c r="T1343" s="95">
        <v>1</v>
      </c>
      <c r="U1343" s="96" t="s">
        <v>185</v>
      </c>
      <c r="V1343" s="96" t="s">
        <v>96</v>
      </c>
      <c r="W1343" s="98">
        <v>807</v>
      </c>
      <c r="X1343" s="98">
        <v>1196</v>
      </c>
      <c r="Y1343" s="99">
        <v>46154.441803738424</v>
      </c>
      <c r="Z1343" s="100">
        <v>46160</v>
      </c>
      <c r="AA1343" s="101"/>
      <c r="AB1343" s="101"/>
      <c r="AC1343" s="101"/>
      <c r="AD1343" s="101"/>
      <c r="AE1343" s="102" t="s">
        <v>40</v>
      </c>
      <c r="AF1343" s="102" t="s">
        <v>40</v>
      </c>
      <c r="AG1343" s="102" t="s">
        <v>40</v>
      </c>
      <c r="AH1343" s="102" t="s">
        <v>40</v>
      </c>
      <c r="AI1343" s="102" t="s">
        <v>40</v>
      </c>
      <c r="AJ1343" s="102" t="s">
        <v>40</v>
      </c>
      <c r="AK1343" s="102" t="s">
        <v>40</v>
      </c>
      <c r="AL1343" s="101"/>
      <c r="AM1343" s="101"/>
      <c r="AN1343" s="102" t="s">
        <v>40</v>
      </c>
      <c r="AO1343" s="102" t="s">
        <v>40</v>
      </c>
      <c r="AP1343" s="102" t="s">
        <v>40</v>
      </c>
      <c r="AQ1343" s="102" t="s">
        <v>40</v>
      </c>
      <c r="AR1343" s="101"/>
    </row>
    <row r="1344" spans="1:44" ht="21">
      <c r="A1344" t="str">
        <f>VLOOKUP(Q1344,'Rotas x Madrugada'!A:C,2,0)</f>
        <v>C</v>
      </c>
      <c r="B1344" t="str">
        <f>VLOOKUP(Q1344,'Rotas x Madrugada'!A:C,3,0)</f>
        <v>Sim</v>
      </c>
      <c r="D1344" s="19">
        <f t="shared" si="40"/>
        <v>46162</v>
      </c>
      <c r="E1344" s="19">
        <f>IF(A1344="RETIRA",Z1344,VLOOKUP(Q1344,'Rotas x Madrugada'!A:D,4,0))</f>
        <v>46148</v>
      </c>
      <c r="F1344" s="19">
        <f>IF(A1344="RETIRA",Z1344,Z1344+2)</f>
        <v>46162</v>
      </c>
      <c r="G1344" s="19" t="str">
        <f>CONCATENATE(U1344,"-",V1344)</f>
        <v>INC06-TF</v>
      </c>
      <c r="H1344" s="19" t="str">
        <f t="shared" ca="1" si="41"/>
        <v>OK</v>
      </c>
      <c r="I1344" s="46">
        <f ca="1">Z1344-$B$1</f>
        <v>3</v>
      </c>
      <c r="J1344" s="46">
        <f>VLOOKUP(G1344,'D. Produção'!A:B,2,)</f>
        <v>2</v>
      </c>
      <c r="K1344" s="87">
        <v>335905</v>
      </c>
      <c r="L1344" s="88" t="s">
        <v>105</v>
      </c>
      <c r="M1344" s="87">
        <v>14</v>
      </c>
      <c r="N1344" s="87">
        <v>5456052</v>
      </c>
      <c r="O1344" s="88" t="s">
        <v>35</v>
      </c>
      <c r="P1344" s="88" t="s">
        <v>315</v>
      </c>
      <c r="Q1344" s="88" t="s">
        <v>255</v>
      </c>
      <c r="R1344" s="89">
        <v>0.96519999999999995</v>
      </c>
      <c r="S1344" s="89">
        <v>14.477600000000001</v>
      </c>
      <c r="T1344" s="87">
        <v>1</v>
      </c>
      <c r="U1344" s="88" t="s">
        <v>185</v>
      </c>
      <c r="V1344" s="88" t="s">
        <v>96</v>
      </c>
      <c r="W1344" s="90">
        <v>807</v>
      </c>
      <c r="X1344" s="90">
        <v>1196</v>
      </c>
      <c r="Y1344" s="91">
        <v>46154.441803738424</v>
      </c>
      <c r="Z1344" s="92">
        <v>46160</v>
      </c>
      <c r="AA1344" s="93"/>
      <c r="AB1344" s="93"/>
      <c r="AC1344" s="93"/>
      <c r="AD1344" s="93"/>
      <c r="AE1344" s="94" t="s">
        <v>40</v>
      </c>
      <c r="AF1344" s="94" t="s">
        <v>40</v>
      </c>
      <c r="AG1344" s="94" t="s">
        <v>40</v>
      </c>
      <c r="AH1344" s="94" t="s">
        <v>40</v>
      </c>
      <c r="AI1344" s="94" t="s">
        <v>40</v>
      </c>
      <c r="AJ1344" s="94" t="s">
        <v>40</v>
      </c>
      <c r="AK1344" s="94" t="s">
        <v>40</v>
      </c>
      <c r="AL1344" s="93"/>
      <c r="AM1344" s="93"/>
      <c r="AN1344" s="94" t="s">
        <v>40</v>
      </c>
      <c r="AO1344" s="94" t="s">
        <v>40</v>
      </c>
      <c r="AP1344" s="94" t="s">
        <v>40</v>
      </c>
      <c r="AQ1344" s="94" t="s">
        <v>40</v>
      </c>
      <c r="AR1344" s="93"/>
    </row>
    <row r="1345" spans="1:44" ht="21">
      <c r="A1345" t="str">
        <f>VLOOKUP(Q1345,'Rotas x Madrugada'!A:C,2,0)</f>
        <v>C</v>
      </c>
      <c r="B1345" t="str">
        <f>VLOOKUP(Q1345,'Rotas x Madrugada'!A:C,3,0)</f>
        <v>Sim</v>
      </c>
      <c r="D1345" s="19">
        <f t="shared" si="40"/>
        <v>46162</v>
      </c>
      <c r="E1345" s="19">
        <f>IF(A1345="RETIRA",Z1345,VLOOKUP(Q1345,'Rotas x Madrugada'!A:D,4,0))</f>
        <v>46148</v>
      </c>
      <c r="F1345" s="19">
        <f>IF(A1345="RETIRA",Z1345,Z1345+2)</f>
        <v>46162</v>
      </c>
      <c r="G1345" s="19" t="str">
        <f>CONCATENATE(U1345,"-",V1345)</f>
        <v>INC06-TF</v>
      </c>
      <c r="H1345" s="19" t="str">
        <f t="shared" ca="1" si="41"/>
        <v>OK</v>
      </c>
      <c r="I1345" s="46">
        <f ca="1">Z1345-$B$1</f>
        <v>3</v>
      </c>
      <c r="J1345" s="46">
        <f>VLOOKUP(G1345,'D. Produção'!A:B,2,)</f>
        <v>2</v>
      </c>
      <c r="K1345" s="95">
        <v>335905</v>
      </c>
      <c r="L1345" s="96" t="s">
        <v>106</v>
      </c>
      <c r="M1345" s="95">
        <v>15</v>
      </c>
      <c r="N1345" s="95">
        <v>5456053</v>
      </c>
      <c r="O1345" s="96" t="s">
        <v>35</v>
      </c>
      <c r="P1345" s="96" t="s">
        <v>315</v>
      </c>
      <c r="Q1345" s="96" t="s">
        <v>255</v>
      </c>
      <c r="R1345" s="97">
        <v>1.0307999999999999</v>
      </c>
      <c r="S1345" s="97">
        <v>15.4619</v>
      </c>
      <c r="T1345" s="95">
        <v>1</v>
      </c>
      <c r="U1345" s="96" t="s">
        <v>185</v>
      </c>
      <c r="V1345" s="96" t="s">
        <v>96</v>
      </c>
      <c r="W1345" s="98">
        <v>905</v>
      </c>
      <c r="X1345" s="98">
        <v>1139</v>
      </c>
      <c r="Y1345" s="99">
        <v>46154.441803738424</v>
      </c>
      <c r="Z1345" s="100">
        <v>46160</v>
      </c>
      <c r="AA1345" s="101"/>
      <c r="AB1345" s="101"/>
      <c r="AC1345" s="101"/>
      <c r="AD1345" s="101"/>
      <c r="AE1345" s="102" t="s">
        <v>40</v>
      </c>
      <c r="AF1345" s="102" t="s">
        <v>40</v>
      </c>
      <c r="AG1345" s="102" t="s">
        <v>40</v>
      </c>
      <c r="AH1345" s="102" t="s">
        <v>40</v>
      </c>
      <c r="AI1345" s="102" t="s">
        <v>40</v>
      </c>
      <c r="AJ1345" s="102" t="s">
        <v>40</v>
      </c>
      <c r="AK1345" s="102" t="s">
        <v>40</v>
      </c>
      <c r="AL1345" s="101"/>
      <c r="AM1345" s="101"/>
      <c r="AN1345" s="102" t="s">
        <v>40</v>
      </c>
      <c r="AO1345" s="102" t="s">
        <v>40</v>
      </c>
      <c r="AP1345" s="102" t="s">
        <v>40</v>
      </c>
      <c r="AQ1345" s="102" t="s">
        <v>40</v>
      </c>
      <c r="AR1345" s="101"/>
    </row>
    <row r="1346" spans="1:44" ht="21">
      <c r="A1346" t="str">
        <f>VLOOKUP(Q1346,'Rotas x Madrugada'!A:C,2,0)</f>
        <v>C</v>
      </c>
      <c r="B1346" t="str">
        <f>VLOOKUP(Q1346,'Rotas x Madrugada'!A:C,3,0)</f>
        <v>Sim</v>
      </c>
      <c r="D1346" s="19">
        <f t="shared" si="40"/>
        <v>46162</v>
      </c>
      <c r="E1346" s="19">
        <f>IF(A1346="RETIRA",Z1346,VLOOKUP(Q1346,'Rotas x Madrugada'!A:D,4,0))</f>
        <v>46148</v>
      </c>
      <c r="F1346" s="19">
        <f>IF(A1346="RETIRA",Z1346,Z1346+2)</f>
        <v>46162</v>
      </c>
      <c r="G1346" s="19" t="str">
        <f>CONCATENATE(U1346,"-",V1346)</f>
        <v>INC06-TF</v>
      </c>
      <c r="H1346" s="19" t="str">
        <f t="shared" ca="1" si="41"/>
        <v>OK</v>
      </c>
      <c r="I1346" s="46">
        <f ca="1">Z1346-$B$1</f>
        <v>3</v>
      </c>
      <c r="J1346" s="46">
        <f>VLOOKUP(G1346,'D. Produção'!A:B,2,)</f>
        <v>2</v>
      </c>
      <c r="K1346" s="87">
        <v>335905</v>
      </c>
      <c r="L1346" s="88" t="s">
        <v>107</v>
      </c>
      <c r="M1346" s="87">
        <v>16</v>
      </c>
      <c r="N1346" s="87">
        <v>5456054</v>
      </c>
      <c r="O1346" s="88" t="s">
        <v>35</v>
      </c>
      <c r="P1346" s="88" t="s">
        <v>315</v>
      </c>
      <c r="Q1346" s="88" t="s">
        <v>255</v>
      </c>
      <c r="R1346" s="89">
        <v>1.0307999999999999</v>
      </c>
      <c r="S1346" s="89">
        <v>15.4619</v>
      </c>
      <c r="T1346" s="87">
        <v>1</v>
      </c>
      <c r="U1346" s="88" t="s">
        <v>185</v>
      </c>
      <c r="V1346" s="88" t="s">
        <v>96</v>
      </c>
      <c r="W1346" s="90">
        <v>905</v>
      </c>
      <c r="X1346" s="90">
        <v>1139</v>
      </c>
      <c r="Y1346" s="91">
        <v>46154.441803738424</v>
      </c>
      <c r="Z1346" s="92">
        <v>46160</v>
      </c>
      <c r="AA1346" s="93"/>
      <c r="AB1346" s="93"/>
      <c r="AC1346" s="93"/>
      <c r="AD1346" s="93"/>
      <c r="AE1346" s="94" t="s">
        <v>40</v>
      </c>
      <c r="AF1346" s="94" t="s">
        <v>40</v>
      </c>
      <c r="AG1346" s="94" t="s">
        <v>40</v>
      </c>
      <c r="AH1346" s="94" t="s">
        <v>40</v>
      </c>
      <c r="AI1346" s="94" t="s">
        <v>40</v>
      </c>
      <c r="AJ1346" s="94" t="s">
        <v>40</v>
      </c>
      <c r="AK1346" s="94" t="s">
        <v>40</v>
      </c>
      <c r="AL1346" s="93"/>
      <c r="AM1346" s="93"/>
      <c r="AN1346" s="94" t="s">
        <v>40</v>
      </c>
      <c r="AO1346" s="94" t="s">
        <v>40</v>
      </c>
      <c r="AP1346" s="94" t="s">
        <v>40</v>
      </c>
      <c r="AQ1346" s="94" t="s">
        <v>40</v>
      </c>
      <c r="AR1346" s="93"/>
    </row>
    <row r="1347" spans="1:44" ht="21">
      <c r="A1347" t="str">
        <f>VLOOKUP(Q1347,'Rotas x Madrugada'!A:C,2,0)</f>
        <v>C</v>
      </c>
      <c r="B1347" t="str">
        <f>VLOOKUP(Q1347,'Rotas x Madrugada'!A:C,3,0)</f>
        <v>Sim</v>
      </c>
      <c r="D1347" s="19">
        <f t="shared" si="40"/>
        <v>46162</v>
      </c>
      <c r="E1347" s="19">
        <f>IF(A1347="RETIRA",Z1347,VLOOKUP(Q1347,'Rotas x Madrugada'!A:D,4,0))</f>
        <v>46148</v>
      </c>
      <c r="F1347" s="19">
        <f>IF(A1347="RETIRA",Z1347,Z1347+2)</f>
        <v>46162</v>
      </c>
      <c r="G1347" s="19" t="str">
        <f>CONCATENATE(U1347,"-",V1347)</f>
        <v>INC06-TF</v>
      </c>
      <c r="H1347" s="19" t="str">
        <f t="shared" ca="1" si="41"/>
        <v>OK</v>
      </c>
      <c r="I1347" s="46">
        <f ca="1">Z1347-$B$1</f>
        <v>3</v>
      </c>
      <c r="J1347" s="46">
        <f>VLOOKUP(G1347,'D. Produção'!A:B,2,)</f>
        <v>2</v>
      </c>
      <c r="K1347" s="95">
        <v>335905</v>
      </c>
      <c r="L1347" s="96" t="s">
        <v>108</v>
      </c>
      <c r="M1347" s="95">
        <v>17</v>
      </c>
      <c r="N1347" s="95">
        <v>5456055</v>
      </c>
      <c r="O1347" s="96" t="s">
        <v>35</v>
      </c>
      <c r="P1347" s="96" t="s">
        <v>315</v>
      </c>
      <c r="Q1347" s="96" t="s">
        <v>255</v>
      </c>
      <c r="R1347" s="97">
        <v>1.0307999999999999</v>
      </c>
      <c r="S1347" s="97">
        <v>15.4619</v>
      </c>
      <c r="T1347" s="95">
        <v>1</v>
      </c>
      <c r="U1347" s="96" t="s">
        <v>185</v>
      </c>
      <c r="V1347" s="96" t="s">
        <v>96</v>
      </c>
      <c r="W1347" s="98">
        <v>905</v>
      </c>
      <c r="X1347" s="98">
        <v>1139</v>
      </c>
      <c r="Y1347" s="99">
        <v>46154.441803738424</v>
      </c>
      <c r="Z1347" s="100">
        <v>46160</v>
      </c>
      <c r="AA1347" s="101"/>
      <c r="AB1347" s="101"/>
      <c r="AC1347" s="101"/>
      <c r="AD1347" s="101"/>
      <c r="AE1347" s="102" t="s">
        <v>40</v>
      </c>
      <c r="AF1347" s="102" t="s">
        <v>40</v>
      </c>
      <c r="AG1347" s="102" t="s">
        <v>40</v>
      </c>
      <c r="AH1347" s="102" t="s">
        <v>40</v>
      </c>
      <c r="AI1347" s="102" t="s">
        <v>40</v>
      </c>
      <c r="AJ1347" s="102" t="s">
        <v>40</v>
      </c>
      <c r="AK1347" s="102" t="s">
        <v>40</v>
      </c>
      <c r="AL1347" s="101"/>
      <c r="AM1347" s="101"/>
      <c r="AN1347" s="102" t="s">
        <v>40</v>
      </c>
      <c r="AO1347" s="102" t="s">
        <v>40</v>
      </c>
      <c r="AP1347" s="102" t="s">
        <v>40</v>
      </c>
      <c r="AQ1347" s="102" t="s">
        <v>40</v>
      </c>
      <c r="AR1347" s="101"/>
    </row>
    <row r="1348" spans="1:44" ht="21">
      <c r="A1348" t="str">
        <f>VLOOKUP(Q1348,'Rotas x Madrugada'!A:C,2,0)</f>
        <v>C</v>
      </c>
      <c r="B1348" t="str">
        <f>VLOOKUP(Q1348,'Rotas x Madrugada'!A:C,3,0)</f>
        <v>Sim</v>
      </c>
      <c r="D1348" s="19">
        <f t="shared" ref="D1348:D1411" si="42">IF(E1348&gt;F1348,E1348,F1348)</f>
        <v>46162</v>
      </c>
      <c r="E1348" s="19">
        <f>IF(A1348="RETIRA",Z1348,VLOOKUP(Q1348,'Rotas x Madrugada'!A:D,4,0))</f>
        <v>46148</v>
      </c>
      <c r="F1348" s="19">
        <f>IF(A1348="RETIRA",Z1348,Z1348+2)</f>
        <v>46162</v>
      </c>
      <c r="G1348" s="19" t="str">
        <f>CONCATENATE(U1348,"-",V1348)</f>
        <v>INC06-TF</v>
      </c>
      <c r="H1348" s="19" t="str">
        <f t="shared" ca="1" si="41"/>
        <v>OK</v>
      </c>
      <c r="I1348" s="46">
        <f ca="1">Z1348-$B$1</f>
        <v>3</v>
      </c>
      <c r="J1348" s="46">
        <f>VLOOKUP(G1348,'D. Produção'!A:B,2,)</f>
        <v>2</v>
      </c>
      <c r="K1348" s="87">
        <v>335905</v>
      </c>
      <c r="L1348" s="88" t="s">
        <v>109</v>
      </c>
      <c r="M1348" s="87">
        <v>18</v>
      </c>
      <c r="N1348" s="87">
        <v>5456056</v>
      </c>
      <c r="O1348" s="88" t="s">
        <v>35</v>
      </c>
      <c r="P1348" s="88" t="s">
        <v>315</v>
      </c>
      <c r="Q1348" s="88" t="s">
        <v>255</v>
      </c>
      <c r="R1348" s="89">
        <v>1.0307999999999999</v>
      </c>
      <c r="S1348" s="89">
        <v>15.4619</v>
      </c>
      <c r="T1348" s="87">
        <v>1</v>
      </c>
      <c r="U1348" s="88" t="s">
        <v>185</v>
      </c>
      <c r="V1348" s="88" t="s">
        <v>96</v>
      </c>
      <c r="W1348" s="90">
        <v>905</v>
      </c>
      <c r="X1348" s="90">
        <v>1139</v>
      </c>
      <c r="Y1348" s="91">
        <v>46154.441803738424</v>
      </c>
      <c r="Z1348" s="92">
        <v>46160</v>
      </c>
      <c r="AA1348" s="93"/>
      <c r="AB1348" s="93"/>
      <c r="AC1348" s="93"/>
      <c r="AD1348" s="93"/>
      <c r="AE1348" s="94" t="s">
        <v>40</v>
      </c>
      <c r="AF1348" s="94" t="s">
        <v>40</v>
      </c>
      <c r="AG1348" s="94" t="s">
        <v>40</v>
      </c>
      <c r="AH1348" s="94" t="s">
        <v>40</v>
      </c>
      <c r="AI1348" s="94" t="s">
        <v>40</v>
      </c>
      <c r="AJ1348" s="94" t="s">
        <v>40</v>
      </c>
      <c r="AK1348" s="94" t="s">
        <v>40</v>
      </c>
      <c r="AL1348" s="93"/>
      <c r="AM1348" s="93"/>
      <c r="AN1348" s="94" t="s">
        <v>40</v>
      </c>
      <c r="AO1348" s="94" t="s">
        <v>40</v>
      </c>
      <c r="AP1348" s="94" t="s">
        <v>40</v>
      </c>
      <c r="AQ1348" s="94" t="s">
        <v>40</v>
      </c>
      <c r="AR1348" s="93"/>
    </row>
    <row r="1349" spans="1:44" ht="21">
      <c r="A1349" t="str">
        <f>VLOOKUP(Q1349,'Rotas x Madrugada'!A:C,2,0)</f>
        <v>C</v>
      </c>
      <c r="B1349" t="str">
        <f>VLOOKUP(Q1349,'Rotas x Madrugada'!A:C,3,0)</f>
        <v>Sim</v>
      </c>
      <c r="D1349" s="19">
        <f t="shared" si="42"/>
        <v>46162</v>
      </c>
      <c r="E1349" s="19">
        <f>IF(A1349="RETIRA",Z1349,VLOOKUP(Q1349,'Rotas x Madrugada'!A:D,4,0))</f>
        <v>46148</v>
      </c>
      <c r="F1349" s="19">
        <f>IF(A1349="RETIRA",Z1349,Z1349+2)</f>
        <v>46162</v>
      </c>
      <c r="G1349" s="19" t="str">
        <f>CONCATENATE(U1349,"-",V1349)</f>
        <v>INC06-TF</v>
      </c>
      <c r="H1349" s="19" t="str">
        <f t="shared" ref="H1349:H1412" ca="1" si="43">IF(I1349&lt;-10,"PROBLEMA",IF(I1349&lt;J1349,"URGENTE",IF(I1349=J1349,"PRODUZIR","OK")))</f>
        <v>OK</v>
      </c>
      <c r="I1349" s="46">
        <f ca="1">Z1349-$B$1</f>
        <v>3</v>
      </c>
      <c r="J1349" s="46">
        <f>VLOOKUP(G1349,'D. Produção'!A:B,2,)</f>
        <v>2</v>
      </c>
      <c r="K1349" s="95">
        <v>335905</v>
      </c>
      <c r="L1349" s="96" t="s">
        <v>110</v>
      </c>
      <c r="M1349" s="95">
        <v>19</v>
      </c>
      <c r="N1349" s="95">
        <v>5456057</v>
      </c>
      <c r="O1349" s="96" t="s">
        <v>35</v>
      </c>
      <c r="P1349" s="96" t="s">
        <v>315</v>
      </c>
      <c r="Q1349" s="96" t="s">
        <v>255</v>
      </c>
      <c r="R1349" s="97">
        <v>1.3015000000000001</v>
      </c>
      <c r="S1349" s="97">
        <v>19.522500000000001</v>
      </c>
      <c r="T1349" s="95">
        <v>1</v>
      </c>
      <c r="U1349" s="96" t="s">
        <v>185</v>
      </c>
      <c r="V1349" s="96" t="s">
        <v>96</v>
      </c>
      <c r="W1349" s="98">
        <v>797</v>
      </c>
      <c r="X1349" s="98">
        <v>1633</v>
      </c>
      <c r="Y1349" s="99">
        <v>46154.441803738424</v>
      </c>
      <c r="Z1349" s="100">
        <v>46160</v>
      </c>
      <c r="AA1349" s="101"/>
      <c r="AB1349" s="101"/>
      <c r="AC1349" s="101"/>
      <c r="AD1349" s="101"/>
      <c r="AE1349" s="102" t="s">
        <v>40</v>
      </c>
      <c r="AF1349" s="102" t="s">
        <v>40</v>
      </c>
      <c r="AG1349" s="102" t="s">
        <v>40</v>
      </c>
      <c r="AH1349" s="102" t="s">
        <v>40</v>
      </c>
      <c r="AI1349" s="102" t="s">
        <v>40</v>
      </c>
      <c r="AJ1349" s="102" t="s">
        <v>40</v>
      </c>
      <c r="AK1349" s="102" t="s">
        <v>40</v>
      </c>
      <c r="AL1349" s="101"/>
      <c r="AM1349" s="101"/>
      <c r="AN1349" s="102" t="s">
        <v>40</v>
      </c>
      <c r="AO1349" s="102" t="s">
        <v>40</v>
      </c>
      <c r="AP1349" s="102" t="s">
        <v>40</v>
      </c>
      <c r="AQ1349" s="102" t="s">
        <v>40</v>
      </c>
      <c r="AR1349" s="101"/>
    </row>
    <row r="1350" spans="1:44" ht="21">
      <c r="A1350" t="str">
        <f>VLOOKUP(Q1350,'Rotas x Madrugada'!A:C,2,0)</f>
        <v>C</v>
      </c>
      <c r="B1350" t="str">
        <f>VLOOKUP(Q1350,'Rotas x Madrugada'!A:C,3,0)</f>
        <v>Sim</v>
      </c>
      <c r="D1350" s="19">
        <f t="shared" si="42"/>
        <v>46162</v>
      </c>
      <c r="E1350" s="19">
        <f>IF(A1350="RETIRA",Z1350,VLOOKUP(Q1350,'Rotas x Madrugada'!A:D,4,0))</f>
        <v>46148</v>
      </c>
      <c r="F1350" s="19">
        <f>IF(A1350="RETIRA",Z1350,Z1350+2)</f>
        <v>46162</v>
      </c>
      <c r="G1350" s="19" t="str">
        <f>CONCATENATE(U1350,"-",V1350)</f>
        <v>INC06-TF</v>
      </c>
      <c r="H1350" s="19" t="str">
        <f t="shared" ca="1" si="43"/>
        <v>OK</v>
      </c>
      <c r="I1350" s="46">
        <f ca="1">Z1350-$B$1</f>
        <v>3</v>
      </c>
      <c r="J1350" s="46">
        <f>VLOOKUP(G1350,'D. Produção'!A:B,2,)</f>
        <v>2</v>
      </c>
      <c r="K1350" s="87">
        <v>335905</v>
      </c>
      <c r="L1350" s="88" t="s">
        <v>111</v>
      </c>
      <c r="M1350" s="87">
        <v>20</v>
      </c>
      <c r="N1350" s="87">
        <v>5456058</v>
      </c>
      <c r="O1350" s="88" t="s">
        <v>35</v>
      </c>
      <c r="P1350" s="88" t="s">
        <v>315</v>
      </c>
      <c r="Q1350" s="88" t="s">
        <v>255</v>
      </c>
      <c r="R1350" s="89">
        <v>1.3015000000000001</v>
      </c>
      <c r="S1350" s="89">
        <v>19.522500000000001</v>
      </c>
      <c r="T1350" s="87">
        <v>1</v>
      </c>
      <c r="U1350" s="88" t="s">
        <v>185</v>
      </c>
      <c r="V1350" s="88" t="s">
        <v>96</v>
      </c>
      <c r="W1350" s="90">
        <v>797</v>
      </c>
      <c r="X1350" s="90">
        <v>1633</v>
      </c>
      <c r="Y1350" s="91">
        <v>46154.441803738424</v>
      </c>
      <c r="Z1350" s="92">
        <v>46160</v>
      </c>
      <c r="AA1350" s="93"/>
      <c r="AB1350" s="93"/>
      <c r="AC1350" s="93"/>
      <c r="AD1350" s="93"/>
      <c r="AE1350" s="94" t="s">
        <v>40</v>
      </c>
      <c r="AF1350" s="94" t="s">
        <v>40</v>
      </c>
      <c r="AG1350" s="94" t="s">
        <v>40</v>
      </c>
      <c r="AH1350" s="94" t="s">
        <v>40</v>
      </c>
      <c r="AI1350" s="94" t="s">
        <v>40</v>
      </c>
      <c r="AJ1350" s="94" t="s">
        <v>40</v>
      </c>
      <c r="AK1350" s="94" t="s">
        <v>40</v>
      </c>
      <c r="AL1350" s="93"/>
      <c r="AM1350" s="93"/>
      <c r="AN1350" s="94" t="s">
        <v>40</v>
      </c>
      <c r="AO1350" s="94" t="s">
        <v>40</v>
      </c>
      <c r="AP1350" s="94" t="s">
        <v>40</v>
      </c>
      <c r="AQ1350" s="94" t="s">
        <v>40</v>
      </c>
      <c r="AR1350" s="93"/>
    </row>
    <row r="1351" spans="1:44" ht="21">
      <c r="A1351" t="str">
        <f>VLOOKUP(Q1351,'Rotas x Madrugada'!A:C,2,0)</f>
        <v>C</v>
      </c>
      <c r="B1351" t="str">
        <f>VLOOKUP(Q1351,'Rotas x Madrugada'!A:C,3,0)</f>
        <v>Sim</v>
      </c>
      <c r="D1351" s="19">
        <f t="shared" si="42"/>
        <v>46162</v>
      </c>
      <c r="E1351" s="19">
        <f>IF(A1351="RETIRA",Z1351,VLOOKUP(Q1351,'Rotas x Madrugada'!A:D,4,0))</f>
        <v>46148</v>
      </c>
      <c r="F1351" s="19">
        <f>IF(A1351="RETIRA",Z1351,Z1351+2)</f>
        <v>46162</v>
      </c>
      <c r="G1351" s="19" t="str">
        <f>CONCATENATE(U1351,"-",V1351)</f>
        <v>INC06-TF</v>
      </c>
      <c r="H1351" s="19" t="str">
        <f t="shared" ca="1" si="43"/>
        <v>OK</v>
      </c>
      <c r="I1351" s="46">
        <f ca="1">Z1351-$B$1</f>
        <v>3</v>
      </c>
      <c r="J1351" s="46">
        <f>VLOOKUP(G1351,'D. Produção'!A:B,2,)</f>
        <v>2</v>
      </c>
      <c r="K1351" s="95">
        <v>335905</v>
      </c>
      <c r="L1351" s="96" t="s">
        <v>112</v>
      </c>
      <c r="M1351" s="95">
        <v>21</v>
      </c>
      <c r="N1351" s="95">
        <v>5456059</v>
      </c>
      <c r="O1351" s="96" t="s">
        <v>35</v>
      </c>
      <c r="P1351" s="96" t="s">
        <v>315</v>
      </c>
      <c r="Q1351" s="96" t="s">
        <v>255</v>
      </c>
      <c r="R1351" s="97">
        <v>1.3015000000000001</v>
      </c>
      <c r="S1351" s="97">
        <v>19.522500000000001</v>
      </c>
      <c r="T1351" s="95">
        <v>1</v>
      </c>
      <c r="U1351" s="96" t="s">
        <v>185</v>
      </c>
      <c r="V1351" s="96" t="s">
        <v>96</v>
      </c>
      <c r="W1351" s="98">
        <v>797</v>
      </c>
      <c r="X1351" s="98">
        <v>1633</v>
      </c>
      <c r="Y1351" s="99">
        <v>46154.441803738424</v>
      </c>
      <c r="Z1351" s="100">
        <v>46160</v>
      </c>
      <c r="AA1351" s="101"/>
      <c r="AB1351" s="101"/>
      <c r="AC1351" s="101"/>
      <c r="AD1351" s="101"/>
      <c r="AE1351" s="102" t="s">
        <v>40</v>
      </c>
      <c r="AF1351" s="102" t="s">
        <v>40</v>
      </c>
      <c r="AG1351" s="102" t="s">
        <v>40</v>
      </c>
      <c r="AH1351" s="102" t="s">
        <v>40</v>
      </c>
      <c r="AI1351" s="102" t="s">
        <v>40</v>
      </c>
      <c r="AJ1351" s="102" t="s">
        <v>40</v>
      </c>
      <c r="AK1351" s="102" t="s">
        <v>40</v>
      </c>
      <c r="AL1351" s="101"/>
      <c r="AM1351" s="101"/>
      <c r="AN1351" s="102" t="s">
        <v>40</v>
      </c>
      <c r="AO1351" s="102" t="s">
        <v>40</v>
      </c>
      <c r="AP1351" s="102" t="s">
        <v>40</v>
      </c>
      <c r="AQ1351" s="102" t="s">
        <v>40</v>
      </c>
      <c r="AR1351" s="101"/>
    </row>
    <row r="1352" spans="1:44" ht="21">
      <c r="A1352" t="str">
        <f>VLOOKUP(Q1352,'Rotas x Madrugada'!A:C,2,0)</f>
        <v>C</v>
      </c>
      <c r="B1352" t="str">
        <f>VLOOKUP(Q1352,'Rotas x Madrugada'!A:C,3,0)</f>
        <v>Sim</v>
      </c>
      <c r="D1352" s="19">
        <f t="shared" si="42"/>
        <v>46162</v>
      </c>
      <c r="E1352" s="19">
        <f>IF(A1352="RETIRA",Z1352,VLOOKUP(Q1352,'Rotas x Madrugada'!A:D,4,0))</f>
        <v>46148</v>
      </c>
      <c r="F1352" s="19">
        <f>IF(A1352="RETIRA",Z1352,Z1352+2)</f>
        <v>46162</v>
      </c>
      <c r="G1352" s="19" t="str">
        <f>CONCATENATE(U1352,"-",V1352)</f>
        <v>INC06-TF</v>
      </c>
      <c r="H1352" s="19" t="str">
        <f t="shared" ca="1" si="43"/>
        <v>OK</v>
      </c>
      <c r="I1352" s="46">
        <f ca="1">Z1352-$B$1</f>
        <v>3</v>
      </c>
      <c r="J1352" s="46">
        <f>VLOOKUP(G1352,'D. Produção'!A:B,2,)</f>
        <v>2</v>
      </c>
      <c r="K1352" s="87">
        <v>335905</v>
      </c>
      <c r="L1352" s="88" t="s">
        <v>113</v>
      </c>
      <c r="M1352" s="87">
        <v>22</v>
      </c>
      <c r="N1352" s="87">
        <v>5456060</v>
      </c>
      <c r="O1352" s="88" t="s">
        <v>35</v>
      </c>
      <c r="P1352" s="88" t="s">
        <v>315</v>
      </c>
      <c r="Q1352" s="88" t="s">
        <v>255</v>
      </c>
      <c r="R1352" s="89">
        <v>1.3015000000000001</v>
      </c>
      <c r="S1352" s="89">
        <v>19.522500000000001</v>
      </c>
      <c r="T1352" s="87">
        <v>1</v>
      </c>
      <c r="U1352" s="88" t="s">
        <v>185</v>
      </c>
      <c r="V1352" s="88" t="s">
        <v>96</v>
      </c>
      <c r="W1352" s="90">
        <v>797</v>
      </c>
      <c r="X1352" s="90">
        <v>1633</v>
      </c>
      <c r="Y1352" s="91">
        <v>46154.441803738424</v>
      </c>
      <c r="Z1352" s="92">
        <v>46160</v>
      </c>
      <c r="AA1352" s="93"/>
      <c r="AB1352" s="93"/>
      <c r="AC1352" s="93"/>
      <c r="AD1352" s="93"/>
      <c r="AE1352" s="94" t="s">
        <v>40</v>
      </c>
      <c r="AF1352" s="94" t="s">
        <v>40</v>
      </c>
      <c r="AG1352" s="94" t="s">
        <v>40</v>
      </c>
      <c r="AH1352" s="94" t="s">
        <v>40</v>
      </c>
      <c r="AI1352" s="94" t="s">
        <v>40</v>
      </c>
      <c r="AJ1352" s="94" t="s">
        <v>40</v>
      </c>
      <c r="AK1352" s="94" t="s">
        <v>40</v>
      </c>
      <c r="AL1352" s="93"/>
      <c r="AM1352" s="93"/>
      <c r="AN1352" s="94" t="s">
        <v>40</v>
      </c>
      <c r="AO1352" s="94" t="s">
        <v>40</v>
      </c>
      <c r="AP1352" s="94" t="s">
        <v>40</v>
      </c>
      <c r="AQ1352" s="94" t="s">
        <v>40</v>
      </c>
      <c r="AR1352" s="93"/>
    </row>
    <row r="1353" spans="1:44" ht="21">
      <c r="A1353" t="str">
        <f>VLOOKUP(Q1353,'Rotas x Madrugada'!A:C,2,0)</f>
        <v>C</v>
      </c>
      <c r="B1353" t="str">
        <f>VLOOKUP(Q1353,'Rotas x Madrugada'!A:C,3,0)</f>
        <v>Sim</v>
      </c>
      <c r="D1353" s="19">
        <f t="shared" si="42"/>
        <v>46162</v>
      </c>
      <c r="E1353" s="19">
        <f>IF(A1353="RETIRA",Z1353,VLOOKUP(Q1353,'Rotas x Madrugada'!A:D,4,0))</f>
        <v>46148</v>
      </c>
      <c r="F1353" s="19">
        <f>IF(A1353="RETIRA",Z1353,Z1353+2)</f>
        <v>46162</v>
      </c>
      <c r="G1353" s="19" t="str">
        <f>CONCATENATE(U1353,"-",V1353)</f>
        <v>INC06-TF</v>
      </c>
      <c r="H1353" s="19" t="str">
        <f t="shared" ca="1" si="43"/>
        <v>OK</v>
      </c>
      <c r="I1353" s="46">
        <f ca="1">Z1353-$B$1</f>
        <v>3</v>
      </c>
      <c r="J1353" s="46">
        <f>VLOOKUP(G1353,'D. Produção'!A:B,2,)</f>
        <v>2</v>
      </c>
      <c r="K1353" s="95">
        <v>335905</v>
      </c>
      <c r="L1353" s="96" t="s">
        <v>114</v>
      </c>
      <c r="M1353" s="95">
        <v>23</v>
      </c>
      <c r="N1353" s="95">
        <v>5456061</v>
      </c>
      <c r="O1353" s="96" t="s">
        <v>35</v>
      </c>
      <c r="P1353" s="96" t="s">
        <v>315</v>
      </c>
      <c r="Q1353" s="96" t="s">
        <v>255</v>
      </c>
      <c r="R1353" s="97">
        <v>1.3015000000000001</v>
      </c>
      <c r="S1353" s="97">
        <v>19.522500000000001</v>
      </c>
      <c r="T1353" s="95">
        <v>1</v>
      </c>
      <c r="U1353" s="96" t="s">
        <v>185</v>
      </c>
      <c r="V1353" s="96" t="s">
        <v>96</v>
      </c>
      <c r="W1353" s="98">
        <v>797</v>
      </c>
      <c r="X1353" s="98">
        <v>1633</v>
      </c>
      <c r="Y1353" s="99">
        <v>46154.441803738424</v>
      </c>
      <c r="Z1353" s="100">
        <v>46160</v>
      </c>
      <c r="AA1353" s="101"/>
      <c r="AB1353" s="101"/>
      <c r="AC1353" s="101"/>
      <c r="AD1353" s="101"/>
      <c r="AE1353" s="102" t="s">
        <v>40</v>
      </c>
      <c r="AF1353" s="102" t="s">
        <v>40</v>
      </c>
      <c r="AG1353" s="102" t="s">
        <v>40</v>
      </c>
      <c r="AH1353" s="102" t="s">
        <v>40</v>
      </c>
      <c r="AI1353" s="102" t="s">
        <v>40</v>
      </c>
      <c r="AJ1353" s="102" t="s">
        <v>40</v>
      </c>
      <c r="AK1353" s="102" t="s">
        <v>40</v>
      </c>
      <c r="AL1353" s="101"/>
      <c r="AM1353" s="101"/>
      <c r="AN1353" s="102" t="s">
        <v>40</v>
      </c>
      <c r="AO1353" s="102" t="s">
        <v>40</v>
      </c>
      <c r="AP1353" s="102" t="s">
        <v>40</v>
      </c>
      <c r="AQ1353" s="102" t="s">
        <v>40</v>
      </c>
      <c r="AR1353" s="101"/>
    </row>
    <row r="1354" spans="1:44" ht="21">
      <c r="A1354" t="str">
        <f>VLOOKUP(Q1354,'Rotas x Madrugada'!A:C,2,0)</f>
        <v>C</v>
      </c>
      <c r="B1354" t="str">
        <f>VLOOKUP(Q1354,'Rotas x Madrugada'!A:C,3,0)</f>
        <v>Sim</v>
      </c>
      <c r="D1354" s="19">
        <f t="shared" si="42"/>
        <v>46162</v>
      </c>
      <c r="E1354" s="19">
        <f>IF(A1354="RETIRA",Z1354,VLOOKUP(Q1354,'Rotas x Madrugada'!A:D,4,0))</f>
        <v>46148</v>
      </c>
      <c r="F1354" s="19">
        <f>IF(A1354="RETIRA",Z1354,Z1354+2)</f>
        <v>46162</v>
      </c>
      <c r="G1354" s="19" t="str">
        <f>CONCATENATE(U1354,"-",V1354)</f>
        <v>INC06-TF</v>
      </c>
      <c r="H1354" s="19" t="str">
        <f t="shared" ca="1" si="43"/>
        <v>OK</v>
      </c>
      <c r="I1354" s="46">
        <f ca="1">Z1354-$B$1</f>
        <v>3</v>
      </c>
      <c r="J1354" s="46">
        <f>VLOOKUP(G1354,'D. Produção'!A:B,2,)</f>
        <v>2</v>
      </c>
      <c r="K1354" s="87">
        <v>335905</v>
      </c>
      <c r="L1354" s="88" t="s">
        <v>115</v>
      </c>
      <c r="M1354" s="87">
        <v>24</v>
      </c>
      <c r="N1354" s="87">
        <v>5456062</v>
      </c>
      <c r="O1354" s="88" t="s">
        <v>35</v>
      </c>
      <c r="P1354" s="88" t="s">
        <v>315</v>
      </c>
      <c r="Q1354" s="88" t="s">
        <v>255</v>
      </c>
      <c r="R1354" s="89">
        <v>1.3015000000000001</v>
      </c>
      <c r="S1354" s="89">
        <v>19.522500000000001</v>
      </c>
      <c r="T1354" s="87">
        <v>1</v>
      </c>
      <c r="U1354" s="88" t="s">
        <v>185</v>
      </c>
      <c r="V1354" s="88" t="s">
        <v>96</v>
      </c>
      <c r="W1354" s="90">
        <v>797</v>
      </c>
      <c r="X1354" s="90">
        <v>1633</v>
      </c>
      <c r="Y1354" s="91">
        <v>46154.441803738424</v>
      </c>
      <c r="Z1354" s="92">
        <v>46160</v>
      </c>
      <c r="AA1354" s="93"/>
      <c r="AB1354" s="93"/>
      <c r="AC1354" s="93"/>
      <c r="AD1354" s="93"/>
      <c r="AE1354" s="94" t="s">
        <v>40</v>
      </c>
      <c r="AF1354" s="94" t="s">
        <v>40</v>
      </c>
      <c r="AG1354" s="94" t="s">
        <v>40</v>
      </c>
      <c r="AH1354" s="94" t="s">
        <v>40</v>
      </c>
      <c r="AI1354" s="94" t="s">
        <v>40</v>
      </c>
      <c r="AJ1354" s="94" t="s">
        <v>40</v>
      </c>
      <c r="AK1354" s="94" t="s">
        <v>40</v>
      </c>
      <c r="AL1354" s="93"/>
      <c r="AM1354" s="93"/>
      <c r="AN1354" s="94" t="s">
        <v>40</v>
      </c>
      <c r="AO1354" s="94" t="s">
        <v>40</v>
      </c>
      <c r="AP1354" s="94" t="s">
        <v>40</v>
      </c>
      <c r="AQ1354" s="94" t="s">
        <v>40</v>
      </c>
      <c r="AR1354" s="93"/>
    </row>
    <row r="1355" spans="1:44" ht="21">
      <c r="A1355" t="str">
        <f>VLOOKUP(Q1355,'Rotas x Madrugada'!A:C,2,0)</f>
        <v>C</v>
      </c>
      <c r="B1355" t="str">
        <f>VLOOKUP(Q1355,'Rotas x Madrugada'!A:C,3,0)</f>
        <v>Sim</v>
      </c>
      <c r="D1355" s="19">
        <f t="shared" si="42"/>
        <v>46162</v>
      </c>
      <c r="E1355" s="19">
        <f>IF(A1355="RETIRA",Z1355,VLOOKUP(Q1355,'Rotas x Madrugada'!A:D,4,0))</f>
        <v>46148</v>
      </c>
      <c r="F1355" s="19">
        <f>IF(A1355="RETIRA",Z1355,Z1355+2)</f>
        <v>46162</v>
      </c>
      <c r="G1355" s="19" t="str">
        <f>CONCATENATE(U1355,"-",V1355)</f>
        <v>INC06-TF</v>
      </c>
      <c r="H1355" s="19" t="str">
        <f t="shared" ca="1" si="43"/>
        <v>OK</v>
      </c>
      <c r="I1355" s="46">
        <f ca="1">Z1355-$B$1</f>
        <v>3</v>
      </c>
      <c r="J1355" s="46">
        <f>VLOOKUP(G1355,'D. Produção'!A:B,2,)</f>
        <v>2</v>
      </c>
      <c r="K1355" s="95">
        <v>335905</v>
      </c>
      <c r="L1355" s="96" t="s">
        <v>183</v>
      </c>
      <c r="M1355" s="95">
        <v>25</v>
      </c>
      <c r="N1355" s="95">
        <v>5456063</v>
      </c>
      <c r="O1355" s="96" t="s">
        <v>35</v>
      </c>
      <c r="P1355" s="96" t="s">
        <v>315</v>
      </c>
      <c r="Q1355" s="96" t="s">
        <v>255</v>
      </c>
      <c r="R1355" s="97">
        <v>1.3015000000000001</v>
      </c>
      <c r="S1355" s="97">
        <v>19.522500000000001</v>
      </c>
      <c r="T1355" s="95">
        <v>1</v>
      </c>
      <c r="U1355" s="96" t="s">
        <v>185</v>
      </c>
      <c r="V1355" s="96" t="s">
        <v>96</v>
      </c>
      <c r="W1355" s="98">
        <v>797</v>
      </c>
      <c r="X1355" s="98">
        <v>1633</v>
      </c>
      <c r="Y1355" s="99">
        <v>46154.441803738424</v>
      </c>
      <c r="Z1355" s="100">
        <v>46160</v>
      </c>
      <c r="AA1355" s="101"/>
      <c r="AB1355" s="101"/>
      <c r="AC1355" s="101"/>
      <c r="AD1355" s="101"/>
      <c r="AE1355" s="102" t="s">
        <v>40</v>
      </c>
      <c r="AF1355" s="102" t="s">
        <v>40</v>
      </c>
      <c r="AG1355" s="102" t="s">
        <v>40</v>
      </c>
      <c r="AH1355" s="102" t="s">
        <v>40</v>
      </c>
      <c r="AI1355" s="102" t="s">
        <v>40</v>
      </c>
      <c r="AJ1355" s="102" t="s">
        <v>40</v>
      </c>
      <c r="AK1355" s="102" t="s">
        <v>40</v>
      </c>
      <c r="AL1355" s="101"/>
      <c r="AM1355" s="101"/>
      <c r="AN1355" s="102" t="s">
        <v>40</v>
      </c>
      <c r="AO1355" s="102" t="s">
        <v>40</v>
      </c>
      <c r="AP1355" s="102" t="s">
        <v>40</v>
      </c>
      <c r="AQ1355" s="102" t="s">
        <v>40</v>
      </c>
      <c r="AR1355" s="101"/>
    </row>
    <row r="1356" spans="1:44" ht="21">
      <c r="A1356" t="str">
        <f>VLOOKUP(Q1356,'Rotas x Madrugada'!A:C,2,0)</f>
        <v>C</v>
      </c>
      <c r="B1356" t="str">
        <f>VLOOKUP(Q1356,'Rotas x Madrugada'!A:C,3,0)</f>
        <v>Sim</v>
      </c>
      <c r="D1356" s="19">
        <f t="shared" si="42"/>
        <v>46162</v>
      </c>
      <c r="E1356" s="19">
        <f>IF(A1356="RETIRA",Z1356,VLOOKUP(Q1356,'Rotas x Madrugada'!A:D,4,0))</f>
        <v>46148</v>
      </c>
      <c r="F1356" s="19">
        <f>IF(A1356="RETIRA",Z1356,Z1356+2)</f>
        <v>46162</v>
      </c>
      <c r="G1356" s="19" t="str">
        <f>CONCATENATE(U1356,"-",V1356)</f>
        <v>INC06-TF</v>
      </c>
      <c r="H1356" s="19" t="str">
        <f t="shared" ca="1" si="43"/>
        <v>OK</v>
      </c>
      <c r="I1356" s="46">
        <f ca="1">Z1356-$B$1</f>
        <v>3</v>
      </c>
      <c r="J1356" s="46">
        <f>VLOOKUP(G1356,'D. Produção'!A:B,2,)</f>
        <v>2</v>
      </c>
      <c r="K1356" s="87">
        <v>335905</v>
      </c>
      <c r="L1356" s="88" t="s">
        <v>184</v>
      </c>
      <c r="M1356" s="87">
        <v>26</v>
      </c>
      <c r="N1356" s="87">
        <v>5456064</v>
      </c>
      <c r="O1356" s="88" t="s">
        <v>35</v>
      </c>
      <c r="P1356" s="88" t="s">
        <v>315</v>
      </c>
      <c r="Q1356" s="88" t="s">
        <v>255</v>
      </c>
      <c r="R1356" s="89">
        <v>1.3015000000000001</v>
      </c>
      <c r="S1356" s="89">
        <v>19.522500000000001</v>
      </c>
      <c r="T1356" s="87">
        <v>1</v>
      </c>
      <c r="U1356" s="88" t="s">
        <v>185</v>
      </c>
      <c r="V1356" s="88" t="s">
        <v>96</v>
      </c>
      <c r="W1356" s="90">
        <v>797</v>
      </c>
      <c r="X1356" s="90">
        <v>1633</v>
      </c>
      <c r="Y1356" s="91">
        <v>46154.441803738424</v>
      </c>
      <c r="Z1356" s="92">
        <v>46160</v>
      </c>
      <c r="AA1356" s="93"/>
      <c r="AB1356" s="93"/>
      <c r="AC1356" s="93"/>
      <c r="AD1356" s="93"/>
      <c r="AE1356" s="94" t="s">
        <v>40</v>
      </c>
      <c r="AF1356" s="94" t="s">
        <v>40</v>
      </c>
      <c r="AG1356" s="94" t="s">
        <v>40</v>
      </c>
      <c r="AH1356" s="94" t="s">
        <v>40</v>
      </c>
      <c r="AI1356" s="94" t="s">
        <v>40</v>
      </c>
      <c r="AJ1356" s="94" t="s">
        <v>40</v>
      </c>
      <c r="AK1356" s="94" t="s">
        <v>40</v>
      </c>
      <c r="AL1356" s="93"/>
      <c r="AM1356" s="93"/>
      <c r="AN1356" s="94" t="s">
        <v>40</v>
      </c>
      <c r="AO1356" s="94" t="s">
        <v>40</v>
      </c>
      <c r="AP1356" s="94" t="s">
        <v>40</v>
      </c>
      <c r="AQ1356" s="94" t="s">
        <v>40</v>
      </c>
      <c r="AR1356" s="93"/>
    </row>
    <row r="1357" spans="1:44" ht="21">
      <c r="A1357" t="str">
        <f>VLOOKUP(Q1357,'Rotas x Madrugada'!A:C,2,0)</f>
        <v>C</v>
      </c>
      <c r="B1357" t="str">
        <f>VLOOKUP(Q1357,'Rotas x Madrugada'!A:C,3,0)</f>
        <v>Sim</v>
      </c>
      <c r="D1357" s="19">
        <f t="shared" si="42"/>
        <v>46162</v>
      </c>
      <c r="E1357" s="19">
        <f>IF(A1357="RETIRA",Z1357,VLOOKUP(Q1357,'Rotas x Madrugada'!A:D,4,0))</f>
        <v>46148</v>
      </c>
      <c r="F1357" s="19">
        <f>IF(A1357="RETIRA",Z1357,Z1357+2)</f>
        <v>46162</v>
      </c>
      <c r="G1357" s="19" t="str">
        <f>CONCATENATE(U1357,"-",V1357)</f>
        <v>INC08-TF</v>
      </c>
      <c r="H1357" s="19" t="str">
        <f t="shared" ca="1" si="43"/>
        <v>OK</v>
      </c>
      <c r="I1357" s="46">
        <f ca="1">Z1357-$B$1</f>
        <v>3</v>
      </c>
      <c r="J1357" s="46">
        <f>VLOOKUP(G1357,'D. Produção'!A:B,2,)</f>
        <v>2</v>
      </c>
      <c r="K1357" s="95">
        <v>335905</v>
      </c>
      <c r="L1357" s="96" t="s">
        <v>162</v>
      </c>
      <c r="M1357" s="95">
        <v>27</v>
      </c>
      <c r="N1357" s="95">
        <v>5456065</v>
      </c>
      <c r="O1357" s="96" t="s">
        <v>35</v>
      </c>
      <c r="P1357" s="96" t="s">
        <v>315</v>
      </c>
      <c r="Q1357" s="96" t="s">
        <v>255</v>
      </c>
      <c r="R1357" s="97">
        <v>1.1391</v>
      </c>
      <c r="S1357" s="97">
        <v>22.782699999999998</v>
      </c>
      <c r="T1357" s="95">
        <v>1</v>
      </c>
      <c r="U1357" s="96" t="s">
        <v>63</v>
      </c>
      <c r="V1357" s="96" t="s">
        <v>96</v>
      </c>
      <c r="W1357" s="98">
        <v>544</v>
      </c>
      <c r="X1357" s="98">
        <v>2094</v>
      </c>
      <c r="Y1357" s="99">
        <v>46154.441803738424</v>
      </c>
      <c r="Z1357" s="100">
        <v>46160</v>
      </c>
      <c r="AA1357" s="101"/>
      <c r="AB1357" s="101"/>
      <c r="AC1357" s="101"/>
      <c r="AD1357" s="101"/>
      <c r="AE1357" s="102" t="s">
        <v>40</v>
      </c>
      <c r="AF1357" s="102" t="s">
        <v>40</v>
      </c>
      <c r="AG1357" s="102" t="s">
        <v>40</v>
      </c>
      <c r="AH1357" s="102" t="s">
        <v>40</v>
      </c>
      <c r="AI1357" s="102" t="s">
        <v>40</v>
      </c>
      <c r="AJ1357" s="102" t="s">
        <v>40</v>
      </c>
      <c r="AK1357" s="102" t="s">
        <v>40</v>
      </c>
      <c r="AL1357" s="101"/>
      <c r="AM1357" s="101"/>
      <c r="AN1357" s="102" t="s">
        <v>40</v>
      </c>
      <c r="AO1357" s="102" t="s">
        <v>40</v>
      </c>
      <c r="AP1357" s="102" t="s">
        <v>40</v>
      </c>
      <c r="AQ1357" s="102" t="s">
        <v>40</v>
      </c>
      <c r="AR1357" s="101"/>
    </row>
    <row r="1358" spans="1:44" ht="21">
      <c r="A1358" t="str">
        <f>VLOOKUP(Q1358,'Rotas x Madrugada'!A:C,2,0)</f>
        <v>C</v>
      </c>
      <c r="B1358" t="str">
        <f>VLOOKUP(Q1358,'Rotas x Madrugada'!A:C,3,0)</f>
        <v>Sim</v>
      </c>
      <c r="D1358" s="19">
        <f t="shared" si="42"/>
        <v>46162</v>
      </c>
      <c r="E1358" s="19">
        <f>IF(A1358="RETIRA",Z1358,VLOOKUP(Q1358,'Rotas x Madrugada'!A:D,4,0))</f>
        <v>46148</v>
      </c>
      <c r="F1358" s="19">
        <f>IF(A1358="RETIRA",Z1358,Z1358+2)</f>
        <v>46162</v>
      </c>
      <c r="G1358" s="19" t="str">
        <f>CONCATENATE(U1358,"-",V1358)</f>
        <v>INC08-TF</v>
      </c>
      <c r="H1358" s="19" t="str">
        <f t="shared" ca="1" si="43"/>
        <v>OK</v>
      </c>
      <c r="I1358" s="46">
        <f ca="1">Z1358-$B$1</f>
        <v>3</v>
      </c>
      <c r="J1358" s="46">
        <f>VLOOKUP(G1358,'D. Produção'!A:B,2,)</f>
        <v>2</v>
      </c>
      <c r="K1358" s="87">
        <v>335905</v>
      </c>
      <c r="L1358" s="88" t="s">
        <v>164</v>
      </c>
      <c r="M1358" s="87">
        <v>28</v>
      </c>
      <c r="N1358" s="87">
        <v>5456066</v>
      </c>
      <c r="O1358" s="88" t="s">
        <v>35</v>
      </c>
      <c r="P1358" s="88" t="s">
        <v>315</v>
      </c>
      <c r="Q1358" s="88" t="s">
        <v>255</v>
      </c>
      <c r="R1358" s="89">
        <v>1.1391</v>
      </c>
      <c r="S1358" s="89">
        <v>22.782699999999998</v>
      </c>
      <c r="T1358" s="87">
        <v>1</v>
      </c>
      <c r="U1358" s="88" t="s">
        <v>63</v>
      </c>
      <c r="V1358" s="88" t="s">
        <v>96</v>
      </c>
      <c r="W1358" s="90">
        <v>544</v>
      </c>
      <c r="X1358" s="90">
        <v>2094</v>
      </c>
      <c r="Y1358" s="91">
        <v>46154.441803738424</v>
      </c>
      <c r="Z1358" s="92">
        <v>46160</v>
      </c>
      <c r="AA1358" s="93"/>
      <c r="AB1358" s="93"/>
      <c r="AC1358" s="93"/>
      <c r="AD1358" s="93"/>
      <c r="AE1358" s="94" t="s">
        <v>40</v>
      </c>
      <c r="AF1358" s="94" t="s">
        <v>40</v>
      </c>
      <c r="AG1358" s="94" t="s">
        <v>40</v>
      </c>
      <c r="AH1358" s="94" t="s">
        <v>40</v>
      </c>
      <c r="AI1358" s="94" t="s">
        <v>40</v>
      </c>
      <c r="AJ1358" s="94" t="s">
        <v>40</v>
      </c>
      <c r="AK1358" s="94" t="s">
        <v>40</v>
      </c>
      <c r="AL1358" s="93"/>
      <c r="AM1358" s="93"/>
      <c r="AN1358" s="94" t="s">
        <v>40</v>
      </c>
      <c r="AO1358" s="94" t="s">
        <v>40</v>
      </c>
      <c r="AP1358" s="94" t="s">
        <v>40</v>
      </c>
      <c r="AQ1358" s="94" t="s">
        <v>40</v>
      </c>
      <c r="AR1358" s="93"/>
    </row>
    <row r="1359" spans="1:44">
      <c r="A1359" t="str">
        <f>VLOOKUP(Q1359,'Rotas x Madrugada'!A:C,2,0)</f>
        <v>I</v>
      </c>
      <c r="B1359" t="str">
        <f>VLOOKUP(Q1359,'Rotas x Madrugada'!A:C,3,0)</f>
        <v>Não</v>
      </c>
      <c r="D1359" s="19">
        <f t="shared" si="42"/>
        <v>46162</v>
      </c>
      <c r="E1359" s="19">
        <f>IF(A1359="RETIRA",Z1359,VLOOKUP(Q1359,'Rotas x Madrugada'!A:D,4,0))</f>
        <v>46147</v>
      </c>
      <c r="F1359" s="19">
        <f>IF(A1359="RETIRA",Z1359,Z1359+2)</f>
        <v>46162</v>
      </c>
      <c r="G1359" s="19" t="str">
        <f>CONCATENATE(U1359,"-",V1359)</f>
        <v>INC06-TF</v>
      </c>
      <c r="H1359" s="19" t="str">
        <f t="shared" ca="1" si="43"/>
        <v>OK</v>
      </c>
      <c r="I1359" s="46">
        <f ca="1">Z1359-$B$1</f>
        <v>3</v>
      </c>
      <c r="J1359" s="46">
        <f>VLOOKUP(G1359,'D. Produção'!A:B,2,)</f>
        <v>2</v>
      </c>
      <c r="K1359" s="95">
        <v>335906</v>
      </c>
      <c r="L1359" s="96" t="s">
        <v>61</v>
      </c>
      <c r="M1359" s="95">
        <v>1</v>
      </c>
      <c r="N1359" s="95">
        <v>5456067</v>
      </c>
      <c r="O1359" s="96" t="s">
        <v>35</v>
      </c>
      <c r="P1359" s="96" t="s">
        <v>187</v>
      </c>
      <c r="Q1359" s="96" t="s">
        <v>130</v>
      </c>
      <c r="R1359" s="97">
        <v>1.1726000000000001</v>
      </c>
      <c r="S1359" s="97">
        <v>17.588999999999999</v>
      </c>
      <c r="T1359" s="95">
        <v>1</v>
      </c>
      <c r="U1359" s="96" t="s">
        <v>185</v>
      </c>
      <c r="V1359" s="96" t="s">
        <v>96</v>
      </c>
      <c r="W1359" s="98">
        <v>1430</v>
      </c>
      <c r="X1359" s="98">
        <v>820</v>
      </c>
      <c r="Y1359" s="99">
        <v>46154.459428125003</v>
      </c>
      <c r="Z1359" s="100">
        <v>46160</v>
      </c>
      <c r="AA1359" s="101"/>
      <c r="AB1359" s="101"/>
      <c r="AC1359" s="101"/>
      <c r="AD1359" s="101"/>
      <c r="AE1359" s="102" t="s">
        <v>40</v>
      </c>
      <c r="AF1359" s="102" t="s">
        <v>40</v>
      </c>
      <c r="AG1359" s="102" t="s">
        <v>40</v>
      </c>
      <c r="AH1359" s="102" t="s">
        <v>40</v>
      </c>
      <c r="AI1359" s="102" t="s">
        <v>40</v>
      </c>
      <c r="AJ1359" s="102" t="s">
        <v>40</v>
      </c>
      <c r="AK1359" s="102" t="s">
        <v>40</v>
      </c>
      <c r="AL1359" s="101"/>
      <c r="AM1359" s="101"/>
      <c r="AN1359" s="102" t="s">
        <v>40</v>
      </c>
      <c r="AO1359" s="102" t="s">
        <v>40</v>
      </c>
      <c r="AP1359" s="102" t="s">
        <v>40</v>
      </c>
      <c r="AQ1359" s="102" t="s">
        <v>40</v>
      </c>
      <c r="AR1359" s="101"/>
    </row>
    <row r="1360" spans="1:44">
      <c r="A1360" t="str">
        <f>VLOOKUP(Q1360,'Rotas x Madrugada'!A:C,2,0)</f>
        <v>J</v>
      </c>
      <c r="B1360" t="str">
        <f>VLOOKUP(Q1360,'Rotas x Madrugada'!A:C,3,0)</f>
        <v>Sim</v>
      </c>
      <c r="D1360" s="19">
        <f t="shared" si="42"/>
        <v>46162</v>
      </c>
      <c r="E1360" s="19">
        <f>IF(A1360="RETIRA",Z1360,VLOOKUP(Q1360,'Rotas x Madrugada'!A:D,4,0))</f>
        <v>46146</v>
      </c>
      <c r="F1360" s="19">
        <f>IF(A1360="RETIRA",Z1360,Z1360+2)</f>
        <v>46162</v>
      </c>
      <c r="G1360" s="19" t="str">
        <f>CONCATENATE(U1360,"-",V1360)</f>
        <v>INC08-TFQ</v>
      </c>
      <c r="H1360" s="19" t="e">
        <f t="shared" ca="1" si="43"/>
        <v>#N/A</v>
      </c>
      <c r="I1360" s="46">
        <f ca="1">Z1360-$B$1</f>
        <v>3</v>
      </c>
      <c r="J1360" s="46" t="e">
        <f>VLOOKUP(G1360,'D. Produção'!A:B,2,)</f>
        <v>#N/A</v>
      </c>
      <c r="K1360" s="87">
        <v>335911</v>
      </c>
      <c r="L1360" s="88" t="s">
        <v>78</v>
      </c>
      <c r="M1360" s="87">
        <v>1</v>
      </c>
      <c r="N1360" s="87">
        <v>5456082</v>
      </c>
      <c r="O1360" s="88" t="s">
        <v>35</v>
      </c>
      <c r="P1360" s="88" t="s">
        <v>466</v>
      </c>
      <c r="Q1360" s="88" t="s">
        <v>168</v>
      </c>
      <c r="R1360" s="89">
        <v>2.7475000000000001</v>
      </c>
      <c r="S1360" s="89">
        <v>54.950400000000002</v>
      </c>
      <c r="T1360" s="87">
        <v>1</v>
      </c>
      <c r="U1360" s="88" t="s">
        <v>63</v>
      </c>
      <c r="V1360" s="88" t="s">
        <v>166</v>
      </c>
      <c r="W1360" s="90">
        <v>1152</v>
      </c>
      <c r="X1360" s="90">
        <v>2385</v>
      </c>
      <c r="Y1360" s="91">
        <v>46154.519951620372</v>
      </c>
      <c r="Z1360" s="92">
        <v>46160</v>
      </c>
      <c r="AA1360" s="93"/>
      <c r="AB1360" s="93"/>
      <c r="AC1360" s="93"/>
      <c r="AD1360" s="93"/>
      <c r="AE1360" s="93"/>
      <c r="AF1360" s="93"/>
      <c r="AG1360" s="94" t="s">
        <v>40</v>
      </c>
      <c r="AH1360" s="94" t="s">
        <v>40</v>
      </c>
      <c r="AI1360" s="94" t="s">
        <v>40</v>
      </c>
      <c r="AJ1360" s="94" t="s">
        <v>40</v>
      </c>
      <c r="AK1360" s="94" t="s">
        <v>40</v>
      </c>
      <c r="AL1360" s="93"/>
      <c r="AM1360" s="93"/>
      <c r="AN1360" s="94" t="s">
        <v>40</v>
      </c>
      <c r="AO1360" s="94" t="s">
        <v>40</v>
      </c>
      <c r="AP1360" s="94" t="s">
        <v>40</v>
      </c>
      <c r="AQ1360" s="94" t="s">
        <v>40</v>
      </c>
      <c r="AR1360" s="93"/>
    </row>
    <row r="1361" spans="1:44" ht="31.5">
      <c r="A1361" t="str">
        <f>VLOOKUP(Q1361,'Rotas x Madrugada'!A:C,2,0)</f>
        <v>J</v>
      </c>
      <c r="B1361" t="str">
        <f>VLOOKUP(Q1361,'Rotas x Madrugada'!A:C,3,0)</f>
        <v>Sim</v>
      </c>
      <c r="D1361" s="19">
        <f t="shared" si="42"/>
        <v>46162</v>
      </c>
      <c r="E1361" s="19">
        <f>IF(A1361="RETIRA",Z1361,VLOOKUP(Q1361,'Rotas x Madrugada'!A:D,4,0))</f>
        <v>46146</v>
      </c>
      <c r="F1361" s="19">
        <f>IF(A1361="RETIRA",Z1361,Z1361+2)</f>
        <v>46162</v>
      </c>
      <c r="G1361" s="19" t="str">
        <f>CONCATENATE(U1361,"-",V1361)</f>
        <v>INC08-TF</v>
      </c>
      <c r="H1361" s="19" t="str">
        <f t="shared" ca="1" si="43"/>
        <v>OK</v>
      </c>
      <c r="I1361" s="46">
        <f ca="1">Z1361-$B$1</f>
        <v>3</v>
      </c>
      <c r="J1361" s="46">
        <f>VLOOKUP(G1361,'D. Produção'!A:B,2,)</f>
        <v>2</v>
      </c>
      <c r="K1361" s="95">
        <v>335915</v>
      </c>
      <c r="L1361" s="96" t="s">
        <v>78</v>
      </c>
      <c r="M1361" s="95">
        <v>1</v>
      </c>
      <c r="N1361" s="95">
        <v>5456087</v>
      </c>
      <c r="O1361" s="96" t="s">
        <v>35</v>
      </c>
      <c r="P1361" s="96" t="s">
        <v>167</v>
      </c>
      <c r="Q1361" s="96" t="s">
        <v>168</v>
      </c>
      <c r="R1361" s="97">
        <v>1.341</v>
      </c>
      <c r="S1361" s="97">
        <v>26.82</v>
      </c>
      <c r="T1361" s="95">
        <v>1</v>
      </c>
      <c r="U1361" s="96" t="s">
        <v>63</v>
      </c>
      <c r="V1361" s="96" t="s">
        <v>96</v>
      </c>
      <c r="W1361" s="98">
        <v>600</v>
      </c>
      <c r="X1361" s="98">
        <v>2235</v>
      </c>
      <c r="Y1361" s="99">
        <v>46154.538429282409</v>
      </c>
      <c r="Z1361" s="100">
        <v>46160</v>
      </c>
      <c r="AA1361" s="101"/>
      <c r="AB1361" s="101"/>
      <c r="AC1361" s="101"/>
      <c r="AD1361" s="101"/>
      <c r="AE1361" s="102" t="s">
        <v>40</v>
      </c>
      <c r="AF1361" s="102" t="s">
        <v>40</v>
      </c>
      <c r="AG1361" s="102" t="s">
        <v>40</v>
      </c>
      <c r="AH1361" s="102" t="s">
        <v>40</v>
      </c>
      <c r="AI1361" s="102" t="s">
        <v>40</v>
      </c>
      <c r="AJ1361" s="102" t="s">
        <v>40</v>
      </c>
      <c r="AK1361" s="102" t="s">
        <v>40</v>
      </c>
      <c r="AL1361" s="101"/>
      <c r="AM1361" s="101"/>
      <c r="AN1361" s="102" t="s">
        <v>40</v>
      </c>
      <c r="AO1361" s="102" t="s">
        <v>40</v>
      </c>
      <c r="AP1361" s="102" t="s">
        <v>40</v>
      </c>
      <c r="AQ1361" s="102" t="s">
        <v>40</v>
      </c>
      <c r="AR1361" s="101"/>
    </row>
    <row r="1362" spans="1:44" ht="31.5">
      <c r="A1362" t="str">
        <f>VLOOKUP(Q1362,'Rotas x Madrugada'!A:C,2,0)</f>
        <v>J</v>
      </c>
      <c r="B1362" t="str">
        <f>VLOOKUP(Q1362,'Rotas x Madrugada'!A:C,3,0)</f>
        <v>Sim</v>
      </c>
      <c r="D1362" s="19">
        <f t="shared" si="42"/>
        <v>46162</v>
      </c>
      <c r="E1362" s="19">
        <f>IF(A1362="RETIRA",Z1362,VLOOKUP(Q1362,'Rotas x Madrugada'!A:D,4,0))</f>
        <v>46146</v>
      </c>
      <c r="F1362" s="19">
        <f>IF(A1362="RETIRA",Z1362,Z1362+2)</f>
        <v>46162</v>
      </c>
      <c r="G1362" s="19" t="str">
        <f>CONCATENATE(U1362,"-",V1362)</f>
        <v>INC08-TE12</v>
      </c>
      <c r="H1362" s="19" t="str">
        <f t="shared" ca="1" si="43"/>
        <v>OK</v>
      </c>
      <c r="I1362" s="46">
        <f ca="1">Z1362-$B$1</f>
        <v>3</v>
      </c>
      <c r="J1362" s="46">
        <f>VLOOKUP(G1362,'D. Produção'!A:B,2,)</f>
        <v>2</v>
      </c>
      <c r="K1362" s="87">
        <v>335915</v>
      </c>
      <c r="L1362" s="88" t="s">
        <v>80</v>
      </c>
      <c r="M1362" s="87">
        <v>2</v>
      </c>
      <c r="N1362" s="87">
        <v>5456088</v>
      </c>
      <c r="O1362" s="88" t="s">
        <v>35</v>
      </c>
      <c r="P1362" s="88" t="s">
        <v>167</v>
      </c>
      <c r="Q1362" s="88" t="s">
        <v>168</v>
      </c>
      <c r="R1362" s="89">
        <v>1.4787999999999999</v>
      </c>
      <c r="S1362" s="89">
        <v>29.574999999999999</v>
      </c>
      <c r="T1362" s="87">
        <v>1</v>
      </c>
      <c r="U1362" s="88" t="s">
        <v>63</v>
      </c>
      <c r="V1362" s="88" t="s">
        <v>120</v>
      </c>
      <c r="W1362" s="90">
        <v>650</v>
      </c>
      <c r="X1362" s="90">
        <v>2275</v>
      </c>
      <c r="Y1362" s="91">
        <v>46154.538429282409</v>
      </c>
      <c r="Z1362" s="92">
        <v>46160</v>
      </c>
      <c r="AA1362" s="93"/>
      <c r="AB1362" s="93"/>
      <c r="AC1362" s="93"/>
      <c r="AD1362" s="93"/>
      <c r="AE1362" s="93"/>
      <c r="AF1362" s="93"/>
      <c r="AG1362" s="93"/>
      <c r="AH1362" s="93"/>
      <c r="AI1362" s="94" t="s">
        <v>40</v>
      </c>
      <c r="AJ1362" s="94" t="s">
        <v>40</v>
      </c>
      <c r="AK1362" s="94" t="s">
        <v>40</v>
      </c>
      <c r="AL1362" s="93"/>
      <c r="AM1362" s="93"/>
      <c r="AN1362" s="94" t="s">
        <v>40</v>
      </c>
      <c r="AO1362" s="94" t="s">
        <v>40</v>
      </c>
      <c r="AP1362" s="94" t="s">
        <v>40</v>
      </c>
      <c r="AQ1362" s="94" t="s">
        <v>40</v>
      </c>
      <c r="AR1362" s="93"/>
    </row>
    <row r="1363" spans="1:44" ht="31.5">
      <c r="A1363" t="str">
        <f>VLOOKUP(Q1363,'Rotas x Madrugada'!A:C,2,0)</f>
        <v>J</v>
      </c>
      <c r="B1363" t="str">
        <f>VLOOKUP(Q1363,'Rotas x Madrugada'!A:C,3,0)</f>
        <v>Sim</v>
      </c>
      <c r="D1363" s="19">
        <f t="shared" si="42"/>
        <v>46162</v>
      </c>
      <c r="E1363" s="19">
        <f>IF(A1363="RETIRA",Z1363,VLOOKUP(Q1363,'Rotas x Madrugada'!A:D,4,0))</f>
        <v>46146</v>
      </c>
      <c r="F1363" s="19">
        <f>IF(A1363="RETIRA",Z1363,Z1363+2)</f>
        <v>46162</v>
      </c>
      <c r="G1363" s="19" t="str">
        <f>CONCATENATE(U1363,"-",V1363)</f>
        <v>INC08-TF</v>
      </c>
      <c r="H1363" s="19" t="str">
        <f t="shared" ca="1" si="43"/>
        <v>OK</v>
      </c>
      <c r="I1363" s="46">
        <f ca="1">Z1363-$B$1</f>
        <v>3</v>
      </c>
      <c r="J1363" s="46">
        <f>VLOOKUP(G1363,'D. Produção'!A:B,2,)</f>
        <v>2</v>
      </c>
      <c r="K1363" s="95">
        <v>335915</v>
      </c>
      <c r="L1363" s="96" t="s">
        <v>180</v>
      </c>
      <c r="M1363" s="95">
        <v>3</v>
      </c>
      <c r="N1363" s="95">
        <v>5456089</v>
      </c>
      <c r="O1363" s="96" t="s">
        <v>35</v>
      </c>
      <c r="P1363" s="96" t="s">
        <v>167</v>
      </c>
      <c r="Q1363" s="96" t="s">
        <v>168</v>
      </c>
      <c r="R1363" s="97">
        <v>1.341</v>
      </c>
      <c r="S1363" s="97">
        <v>26.82</v>
      </c>
      <c r="T1363" s="95">
        <v>1</v>
      </c>
      <c r="U1363" s="96" t="s">
        <v>63</v>
      </c>
      <c r="V1363" s="96" t="s">
        <v>96</v>
      </c>
      <c r="W1363" s="98">
        <v>600</v>
      </c>
      <c r="X1363" s="98">
        <v>2235</v>
      </c>
      <c r="Y1363" s="99">
        <v>46154.538429282409</v>
      </c>
      <c r="Z1363" s="100">
        <v>46160</v>
      </c>
      <c r="AA1363" s="101"/>
      <c r="AB1363" s="101"/>
      <c r="AC1363" s="101"/>
      <c r="AD1363" s="101"/>
      <c r="AE1363" s="102" t="s">
        <v>40</v>
      </c>
      <c r="AF1363" s="102" t="s">
        <v>40</v>
      </c>
      <c r="AG1363" s="102" t="s">
        <v>40</v>
      </c>
      <c r="AH1363" s="102" t="s">
        <v>40</v>
      </c>
      <c r="AI1363" s="102" t="s">
        <v>40</v>
      </c>
      <c r="AJ1363" s="102" t="s">
        <v>40</v>
      </c>
      <c r="AK1363" s="102" t="s">
        <v>40</v>
      </c>
      <c r="AL1363" s="101"/>
      <c r="AM1363" s="101"/>
      <c r="AN1363" s="102" t="s">
        <v>40</v>
      </c>
      <c r="AO1363" s="102" t="s">
        <v>40</v>
      </c>
      <c r="AP1363" s="102" t="s">
        <v>40</v>
      </c>
      <c r="AQ1363" s="102" t="s">
        <v>40</v>
      </c>
      <c r="AR1363" s="101"/>
    </row>
    <row r="1364" spans="1:44" ht="31.5">
      <c r="A1364" t="str">
        <f>VLOOKUP(Q1364,'Rotas x Madrugada'!A:C,2,0)</f>
        <v>J</v>
      </c>
      <c r="B1364" t="str">
        <f>VLOOKUP(Q1364,'Rotas x Madrugada'!A:C,3,0)</f>
        <v>Sim</v>
      </c>
      <c r="D1364" s="19">
        <f t="shared" si="42"/>
        <v>46162</v>
      </c>
      <c r="E1364" s="19">
        <f>IF(A1364="RETIRA",Z1364,VLOOKUP(Q1364,'Rotas x Madrugada'!A:D,4,0))</f>
        <v>46146</v>
      </c>
      <c r="F1364" s="19">
        <f>IF(A1364="RETIRA",Z1364,Z1364+2)</f>
        <v>46162</v>
      </c>
      <c r="G1364" s="19" t="str">
        <f>CONCATENATE(U1364,"-",V1364)</f>
        <v>INC08-TE12</v>
      </c>
      <c r="H1364" s="19" t="str">
        <f t="shared" ca="1" si="43"/>
        <v>OK</v>
      </c>
      <c r="I1364" s="46">
        <f ca="1">Z1364-$B$1</f>
        <v>3</v>
      </c>
      <c r="J1364" s="46">
        <f>VLOOKUP(G1364,'D. Produção'!A:B,2,)</f>
        <v>2</v>
      </c>
      <c r="K1364" s="87">
        <v>335915</v>
      </c>
      <c r="L1364" s="88" t="s">
        <v>181</v>
      </c>
      <c r="M1364" s="87">
        <v>4</v>
      </c>
      <c r="N1364" s="87">
        <v>5456090</v>
      </c>
      <c r="O1364" s="88" t="s">
        <v>35</v>
      </c>
      <c r="P1364" s="88" t="s">
        <v>167</v>
      </c>
      <c r="Q1364" s="88" t="s">
        <v>168</v>
      </c>
      <c r="R1364" s="89">
        <v>1.365</v>
      </c>
      <c r="S1364" s="89">
        <v>27.3</v>
      </c>
      <c r="T1364" s="87">
        <v>1</v>
      </c>
      <c r="U1364" s="88" t="s">
        <v>63</v>
      </c>
      <c r="V1364" s="88" t="s">
        <v>120</v>
      </c>
      <c r="W1364" s="90">
        <v>600</v>
      </c>
      <c r="X1364" s="90">
        <v>2275</v>
      </c>
      <c r="Y1364" s="91">
        <v>46154.538429282409</v>
      </c>
      <c r="Z1364" s="92">
        <v>46160</v>
      </c>
      <c r="AA1364" s="93"/>
      <c r="AB1364" s="93"/>
      <c r="AC1364" s="93"/>
      <c r="AD1364" s="93"/>
      <c r="AE1364" s="93"/>
      <c r="AF1364" s="93"/>
      <c r="AG1364" s="93"/>
      <c r="AH1364" s="93"/>
      <c r="AI1364" s="94" t="s">
        <v>40</v>
      </c>
      <c r="AJ1364" s="94" t="s">
        <v>40</v>
      </c>
      <c r="AK1364" s="94" t="s">
        <v>40</v>
      </c>
      <c r="AL1364" s="93"/>
      <c r="AM1364" s="93"/>
      <c r="AN1364" s="94" t="s">
        <v>40</v>
      </c>
      <c r="AO1364" s="94" t="s">
        <v>40</v>
      </c>
      <c r="AP1364" s="94" t="s">
        <v>40</v>
      </c>
      <c r="AQ1364" s="94" t="s">
        <v>40</v>
      </c>
      <c r="AR1364" s="93"/>
    </row>
    <row r="1365" spans="1:44" ht="31.5">
      <c r="A1365" t="str">
        <f>VLOOKUP(Q1365,'Rotas x Madrugada'!A:C,2,0)</f>
        <v>J</v>
      </c>
      <c r="B1365" t="str">
        <f>VLOOKUP(Q1365,'Rotas x Madrugada'!A:C,3,0)</f>
        <v>Sim</v>
      </c>
      <c r="D1365" s="19">
        <f t="shared" si="42"/>
        <v>46162</v>
      </c>
      <c r="E1365" s="19">
        <f>IF(A1365="RETIRA",Z1365,VLOOKUP(Q1365,'Rotas x Madrugada'!A:D,4,0))</f>
        <v>46146</v>
      </c>
      <c r="F1365" s="19">
        <f>IF(A1365="RETIRA",Z1365,Z1365+2)</f>
        <v>46162</v>
      </c>
      <c r="G1365" s="19" t="str">
        <f>CONCATENATE(U1365,"-",V1365)</f>
        <v>INC08-TE12</v>
      </c>
      <c r="H1365" s="19" t="str">
        <f t="shared" ca="1" si="43"/>
        <v>OK</v>
      </c>
      <c r="I1365" s="46">
        <f ca="1">Z1365-$B$1</f>
        <v>3</v>
      </c>
      <c r="J1365" s="46">
        <f>VLOOKUP(G1365,'D. Produção'!A:B,2,)</f>
        <v>2</v>
      </c>
      <c r="K1365" s="95">
        <v>335917</v>
      </c>
      <c r="L1365" s="96" t="s">
        <v>78</v>
      </c>
      <c r="M1365" s="95">
        <v>1</v>
      </c>
      <c r="N1365" s="95">
        <v>5456149</v>
      </c>
      <c r="O1365" s="96" t="s">
        <v>35</v>
      </c>
      <c r="P1365" s="96" t="s">
        <v>167</v>
      </c>
      <c r="Q1365" s="96" t="s">
        <v>168</v>
      </c>
      <c r="R1365" s="97">
        <v>2.8188</v>
      </c>
      <c r="S1365" s="97">
        <v>56.375999999999998</v>
      </c>
      <c r="T1365" s="95">
        <v>1</v>
      </c>
      <c r="U1365" s="96" t="s">
        <v>63</v>
      </c>
      <c r="V1365" s="96" t="s">
        <v>120</v>
      </c>
      <c r="W1365" s="98">
        <v>1080</v>
      </c>
      <c r="X1365" s="98">
        <v>2610</v>
      </c>
      <c r="Y1365" s="99">
        <v>46154.539811921299</v>
      </c>
      <c r="Z1365" s="100">
        <v>46160</v>
      </c>
      <c r="AA1365" s="101"/>
      <c r="AB1365" s="101"/>
      <c r="AC1365" s="101"/>
      <c r="AD1365" s="101"/>
      <c r="AE1365" s="101"/>
      <c r="AF1365" s="101"/>
      <c r="AG1365" s="101"/>
      <c r="AH1365" s="101"/>
      <c r="AI1365" s="102" t="s">
        <v>40</v>
      </c>
      <c r="AJ1365" s="102" t="s">
        <v>40</v>
      </c>
      <c r="AK1365" s="102" t="s">
        <v>40</v>
      </c>
      <c r="AL1365" s="101"/>
      <c r="AM1365" s="101"/>
      <c r="AN1365" s="102" t="s">
        <v>40</v>
      </c>
      <c r="AO1365" s="102" t="s">
        <v>40</v>
      </c>
      <c r="AP1365" s="102" t="s">
        <v>40</v>
      </c>
      <c r="AQ1365" s="102" t="s">
        <v>40</v>
      </c>
      <c r="AR1365" s="101"/>
    </row>
    <row r="1366" spans="1:44">
      <c r="A1366" t="str">
        <f>VLOOKUP(Q1366,'Rotas x Madrugada'!A:C,2,0)</f>
        <v>I</v>
      </c>
      <c r="B1366" t="str">
        <f>VLOOKUP(Q1366,'Rotas x Madrugada'!A:C,3,0)</f>
        <v>Não</v>
      </c>
      <c r="D1366" s="19">
        <f t="shared" si="42"/>
        <v>46162</v>
      </c>
      <c r="E1366" s="19">
        <f>IF(A1366="RETIRA",Z1366,VLOOKUP(Q1366,'Rotas x Madrugada'!A:D,4,0))</f>
        <v>46147</v>
      </c>
      <c r="F1366" s="19">
        <f>IF(A1366="RETIRA",Z1366,Z1366+2)</f>
        <v>46162</v>
      </c>
      <c r="G1366" s="19" t="str">
        <f>CONCATENATE(U1366,"-",V1366)</f>
        <v>INC06-TF</v>
      </c>
      <c r="H1366" s="19" t="str">
        <f t="shared" ca="1" si="43"/>
        <v>OK</v>
      </c>
      <c r="I1366" s="46">
        <f ca="1">Z1366-$B$1</f>
        <v>3</v>
      </c>
      <c r="J1366" s="46">
        <f>VLOOKUP(G1366,'D. Produção'!A:B,2,)</f>
        <v>2</v>
      </c>
      <c r="K1366" s="87">
        <v>335953</v>
      </c>
      <c r="L1366" s="88" t="s">
        <v>61</v>
      </c>
      <c r="M1366" s="87">
        <v>1</v>
      </c>
      <c r="N1366" s="87">
        <v>5456479</v>
      </c>
      <c r="O1366" s="88" t="s">
        <v>35</v>
      </c>
      <c r="P1366" s="88" t="s">
        <v>187</v>
      </c>
      <c r="Q1366" s="88" t="s">
        <v>130</v>
      </c>
      <c r="R1366" s="89">
        <v>0.42199999999999999</v>
      </c>
      <c r="S1366" s="89">
        <v>6.3295000000000003</v>
      </c>
      <c r="T1366" s="87">
        <v>1</v>
      </c>
      <c r="U1366" s="88" t="s">
        <v>185</v>
      </c>
      <c r="V1366" s="88" t="s">
        <v>96</v>
      </c>
      <c r="W1366" s="90">
        <v>708</v>
      </c>
      <c r="X1366" s="90">
        <v>596</v>
      </c>
      <c r="Y1366" s="91">
        <v>46154.568928819448</v>
      </c>
      <c r="Z1366" s="92">
        <v>46160</v>
      </c>
      <c r="AA1366" s="93"/>
      <c r="AB1366" s="93"/>
      <c r="AC1366" s="93"/>
      <c r="AD1366" s="93"/>
      <c r="AE1366" s="94" t="s">
        <v>40</v>
      </c>
      <c r="AF1366" s="94" t="s">
        <v>40</v>
      </c>
      <c r="AG1366" s="94" t="s">
        <v>40</v>
      </c>
      <c r="AH1366" s="94" t="s">
        <v>40</v>
      </c>
      <c r="AI1366" s="94" t="s">
        <v>40</v>
      </c>
      <c r="AJ1366" s="94" t="s">
        <v>40</v>
      </c>
      <c r="AK1366" s="94" t="s">
        <v>40</v>
      </c>
      <c r="AL1366" s="93"/>
      <c r="AM1366" s="93"/>
      <c r="AN1366" s="94" t="s">
        <v>40</v>
      </c>
      <c r="AO1366" s="94" t="s">
        <v>40</v>
      </c>
      <c r="AP1366" s="94" t="s">
        <v>40</v>
      </c>
      <c r="AQ1366" s="94" t="s">
        <v>40</v>
      </c>
      <c r="AR1366" s="93"/>
    </row>
    <row r="1367" spans="1:44">
      <c r="A1367" t="str">
        <f>VLOOKUP(Q1367,'Rotas x Madrugada'!A:C,2,0)</f>
        <v>I</v>
      </c>
      <c r="B1367" t="str">
        <f>VLOOKUP(Q1367,'Rotas x Madrugada'!A:C,3,0)</f>
        <v>Não</v>
      </c>
      <c r="D1367" s="19">
        <f t="shared" si="42"/>
        <v>46162</v>
      </c>
      <c r="E1367" s="19">
        <f>IF(A1367="RETIRA",Z1367,VLOOKUP(Q1367,'Rotas x Madrugada'!A:D,4,0))</f>
        <v>46147</v>
      </c>
      <c r="F1367" s="19">
        <f>IF(A1367="RETIRA",Z1367,Z1367+2)</f>
        <v>46162</v>
      </c>
      <c r="G1367" s="19" t="str">
        <f>CONCATENATE(U1367,"-",V1367)</f>
        <v>INC06-TF</v>
      </c>
      <c r="H1367" s="19" t="str">
        <f t="shared" ca="1" si="43"/>
        <v>OK</v>
      </c>
      <c r="I1367" s="46">
        <f ca="1">Z1367-$B$1</f>
        <v>3</v>
      </c>
      <c r="J1367" s="46">
        <f>VLOOKUP(G1367,'D. Produção'!A:B,2,)</f>
        <v>2</v>
      </c>
      <c r="K1367" s="95">
        <v>335953</v>
      </c>
      <c r="L1367" s="96" t="s">
        <v>121</v>
      </c>
      <c r="M1367" s="95">
        <v>2</v>
      </c>
      <c r="N1367" s="95">
        <v>5456480</v>
      </c>
      <c r="O1367" s="96" t="s">
        <v>35</v>
      </c>
      <c r="P1367" s="96" t="s">
        <v>187</v>
      </c>
      <c r="Q1367" s="96" t="s">
        <v>130</v>
      </c>
      <c r="R1367" s="97">
        <v>0.42199999999999999</v>
      </c>
      <c r="S1367" s="97">
        <v>6.3295000000000003</v>
      </c>
      <c r="T1367" s="95">
        <v>1</v>
      </c>
      <c r="U1367" s="96" t="s">
        <v>185</v>
      </c>
      <c r="V1367" s="96" t="s">
        <v>96</v>
      </c>
      <c r="W1367" s="98">
        <v>708</v>
      </c>
      <c r="X1367" s="98">
        <v>596</v>
      </c>
      <c r="Y1367" s="99">
        <v>46154.568928819448</v>
      </c>
      <c r="Z1367" s="100">
        <v>46160</v>
      </c>
      <c r="AA1367" s="101"/>
      <c r="AB1367" s="101"/>
      <c r="AC1367" s="101"/>
      <c r="AD1367" s="101"/>
      <c r="AE1367" s="102" t="s">
        <v>40</v>
      </c>
      <c r="AF1367" s="102" t="s">
        <v>40</v>
      </c>
      <c r="AG1367" s="102" t="s">
        <v>40</v>
      </c>
      <c r="AH1367" s="102" t="s">
        <v>40</v>
      </c>
      <c r="AI1367" s="102" t="s">
        <v>40</v>
      </c>
      <c r="AJ1367" s="102" t="s">
        <v>40</v>
      </c>
      <c r="AK1367" s="102" t="s">
        <v>40</v>
      </c>
      <c r="AL1367" s="101"/>
      <c r="AM1367" s="101"/>
      <c r="AN1367" s="102" t="s">
        <v>40</v>
      </c>
      <c r="AO1367" s="102" t="s">
        <v>40</v>
      </c>
      <c r="AP1367" s="102" t="s">
        <v>40</v>
      </c>
      <c r="AQ1367" s="102" t="s">
        <v>40</v>
      </c>
      <c r="AR1367" s="101"/>
    </row>
    <row r="1368" spans="1:44">
      <c r="A1368" t="str">
        <f>VLOOKUP(Q1368,'Rotas x Madrugada'!A:C,2,0)</f>
        <v>I</v>
      </c>
      <c r="B1368" t="str">
        <f>VLOOKUP(Q1368,'Rotas x Madrugada'!A:C,3,0)</f>
        <v>Não</v>
      </c>
      <c r="D1368" s="19">
        <f t="shared" si="42"/>
        <v>46162</v>
      </c>
      <c r="E1368" s="19">
        <f>IF(A1368="RETIRA",Z1368,VLOOKUP(Q1368,'Rotas x Madrugada'!A:D,4,0))</f>
        <v>46147</v>
      </c>
      <c r="F1368" s="19">
        <f>IF(A1368="RETIRA",Z1368,Z1368+2)</f>
        <v>46162</v>
      </c>
      <c r="G1368" s="19" t="str">
        <f>CONCATENATE(U1368,"-",V1368)</f>
        <v>INC08-TF</v>
      </c>
      <c r="H1368" s="19" t="str">
        <f t="shared" ca="1" si="43"/>
        <v>OK</v>
      </c>
      <c r="I1368" s="46">
        <f ca="1">Z1368-$B$1</f>
        <v>3</v>
      </c>
      <c r="J1368" s="46">
        <f>VLOOKUP(G1368,'D. Produção'!A:B,2,)</f>
        <v>2</v>
      </c>
      <c r="K1368" s="87">
        <v>335955</v>
      </c>
      <c r="L1368" s="88" t="s">
        <v>78</v>
      </c>
      <c r="M1368" s="87">
        <v>1</v>
      </c>
      <c r="N1368" s="87">
        <v>5456494</v>
      </c>
      <c r="O1368" s="88" t="s">
        <v>35</v>
      </c>
      <c r="P1368" s="88" t="s">
        <v>187</v>
      </c>
      <c r="Q1368" s="88" t="s">
        <v>130</v>
      </c>
      <c r="R1368" s="89">
        <v>0.627</v>
      </c>
      <c r="S1368" s="89">
        <v>12.54</v>
      </c>
      <c r="T1368" s="87">
        <v>1</v>
      </c>
      <c r="U1368" s="88" t="s">
        <v>63</v>
      </c>
      <c r="V1368" s="88" t="s">
        <v>96</v>
      </c>
      <c r="W1368" s="90">
        <v>330</v>
      </c>
      <c r="X1368" s="90">
        <v>1900</v>
      </c>
      <c r="Y1368" s="91">
        <v>46154.568929548608</v>
      </c>
      <c r="Z1368" s="92">
        <v>46160</v>
      </c>
      <c r="AA1368" s="93"/>
      <c r="AB1368" s="93"/>
      <c r="AC1368" s="93"/>
      <c r="AD1368" s="93"/>
      <c r="AE1368" s="94" t="s">
        <v>40</v>
      </c>
      <c r="AF1368" s="94" t="s">
        <v>40</v>
      </c>
      <c r="AG1368" s="94" t="s">
        <v>40</v>
      </c>
      <c r="AH1368" s="94" t="s">
        <v>40</v>
      </c>
      <c r="AI1368" s="94" t="s">
        <v>40</v>
      </c>
      <c r="AJ1368" s="94" t="s">
        <v>40</v>
      </c>
      <c r="AK1368" s="94" t="s">
        <v>40</v>
      </c>
      <c r="AL1368" s="93"/>
      <c r="AM1368" s="93"/>
      <c r="AN1368" s="94" t="s">
        <v>40</v>
      </c>
      <c r="AO1368" s="94" t="s">
        <v>40</v>
      </c>
      <c r="AP1368" s="94" t="s">
        <v>40</v>
      </c>
      <c r="AQ1368" s="94" t="s">
        <v>40</v>
      </c>
      <c r="AR1368" s="93"/>
    </row>
    <row r="1369" spans="1:44">
      <c r="A1369" t="str">
        <f>VLOOKUP(Q1369,'Rotas x Madrugada'!A:C,2,0)</f>
        <v>I</v>
      </c>
      <c r="B1369" t="str">
        <f>VLOOKUP(Q1369,'Rotas x Madrugada'!A:C,3,0)</f>
        <v>Não</v>
      </c>
      <c r="D1369" s="19">
        <f t="shared" si="42"/>
        <v>46162</v>
      </c>
      <c r="E1369" s="19">
        <f>IF(A1369="RETIRA",Z1369,VLOOKUP(Q1369,'Rotas x Madrugada'!A:D,4,0))</f>
        <v>46147</v>
      </c>
      <c r="F1369" s="19">
        <f>IF(A1369="RETIRA",Z1369,Z1369+2)</f>
        <v>46162</v>
      </c>
      <c r="G1369" s="19" t="str">
        <f>CONCATENATE(U1369,"-",V1369)</f>
        <v>INC08-TE12</v>
      </c>
      <c r="H1369" s="19" t="str">
        <f t="shared" ca="1" si="43"/>
        <v>OK</v>
      </c>
      <c r="I1369" s="46">
        <f ca="1">Z1369-$B$1</f>
        <v>3</v>
      </c>
      <c r="J1369" s="46">
        <f>VLOOKUP(G1369,'D. Produção'!A:B,2,)</f>
        <v>2</v>
      </c>
      <c r="K1369" s="95">
        <v>335955</v>
      </c>
      <c r="L1369" s="96" t="s">
        <v>80</v>
      </c>
      <c r="M1369" s="95">
        <v>2</v>
      </c>
      <c r="N1369" s="95">
        <v>5456495</v>
      </c>
      <c r="O1369" s="96" t="s">
        <v>35</v>
      </c>
      <c r="P1369" s="96" t="s">
        <v>187</v>
      </c>
      <c r="Q1369" s="96" t="s">
        <v>130</v>
      </c>
      <c r="R1369" s="97">
        <v>1.0069999999999999</v>
      </c>
      <c r="S1369" s="97">
        <v>20.14</v>
      </c>
      <c r="T1369" s="95">
        <v>1</v>
      </c>
      <c r="U1369" s="96" t="s">
        <v>63</v>
      </c>
      <c r="V1369" s="96" t="s">
        <v>120</v>
      </c>
      <c r="W1369" s="98">
        <v>530</v>
      </c>
      <c r="X1369" s="98">
        <v>1900</v>
      </c>
      <c r="Y1369" s="99">
        <v>46154.568929548608</v>
      </c>
      <c r="Z1369" s="100">
        <v>46160</v>
      </c>
      <c r="AA1369" s="101"/>
      <c r="AB1369" s="101"/>
      <c r="AC1369" s="101"/>
      <c r="AD1369" s="101"/>
      <c r="AE1369" s="101"/>
      <c r="AF1369" s="101"/>
      <c r="AG1369" s="101"/>
      <c r="AH1369" s="101"/>
      <c r="AI1369" s="102" t="s">
        <v>40</v>
      </c>
      <c r="AJ1369" s="102" t="s">
        <v>40</v>
      </c>
      <c r="AK1369" s="102" t="s">
        <v>40</v>
      </c>
      <c r="AL1369" s="101"/>
      <c r="AM1369" s="101"/>
      <c r="AN1369" s="102" t="s">
        <v>40</v>
      </c>
      <c r="AO1369" s="102" t="s">
        <v>40</v>
      </c>
      <c r="AP1369" s="102" t="s">
        <v>40</v>
      </c>
      <c r="AQ1369" s="102" t="s">
        <v>40</v>
      </c>
      <c r="AR1369" s="101"/>
    </row>
    <row r="1370" spans="1:44" ht="31.5">
      <c r="A1370" t="str">
        <f>VLOOKUP(Q1370,'Rotas x Madrugada'!A:C,2,0)</f>
        <v>J</v>
      </c>
      <c r="B1370" t="str">
        <f>VLOOKUP(Q1370,'Rotas x Madrugada'!A:C,3,0)</f>
        <v>Sim</v>
      </c>
      <c r="D1370" s="19">
        <f t="shared" si="42"/>
        <v>46162</v>
      </c>
      <c r="E1370" s="19">
        <f>IF(A1370="RETIRA",Z1370,VLOOKUP(Q1370,'Rotas x Madrugada'!A:D,4,0))</f>
        <v>46146</v>
      </c>
      <c r="F1370" s="19">
        <f>IF(A1370="RETIRA",Z1370,Z1370+2)</f>
        <v>46162</v>
      </c>
      <c r="G1370" s="19" t="str">
        <f>CONCATENATE(U1370,"-",V1370)</f>
        <v>INC08-TE12</v>
      </c>
      <c r="H1370" s="19" t="str">
        <f t="shared" ca="1" si="43"/>
        <v>OK</v>
      </c>
      <c r="I1370" s="46">
        <f ca="1">Z1370-$B$1</f>
        <v>3</v>
      </c>
      <c r="J1370" s="46">
        <f>VLOOKUP(G1370,'D. Produção'!A:B,2,)</f>
        <v>2</v>
      </c>
      <c r="K1370" s="87">
        <v>335957</v>
      </c>
      <c r="L1370" s="88" t="s">
        <v>78</v>
      </c>
      <c r="M1370" s="87">
        <v>1</v>
      </c>
      <c r="N1370" s="87">
        <v>5456523</v>
      </c>
      <c r="O1370" s="88" t="s">
        <v>35</v>
      </c>
      <c r="P1370" s="88" t="s">
        <v>167</v>
      </c>
      <c r="Q1370" s="88" t="s">
        <v>168</v>
      </c>
      <c r="R1370" s="89">
        <v>0.2276</v>
      </c>
      <c r="S1370" s="89">
        <v>4.5510000000000002</v>
      </c>
      <c r="T1370" s="87">
        <v>1</v>
      </c>
      <c r="U1370" s="88" t="s">
        <v>63</v>
      </c>
      <c r="V1370" s="88" t="s">
        <v>120</v>
      </c>
      <c r="W1370" s="90">
        <v>410</v>
      </c>
      <c r="X1370" s="90">
        <v>555</v>
      </c>
      <c r="Y1370" s="91">
        <v>46154.60848116898</v>
      </c>
      <c r="Z1370" s="92">
        <v>46160</v>
      </c>
      <c r="AA1370" s="93"/>
      <c r="AB1370" s="93"/>
      <c r="AC1370" s="93"/>
      <c r="AD1370" s="93"/>
      <c r="AE1370" s="93"/>
      <c r="AF1370" s="93"/>
      <c r="AG1370" s="93"/>
      <c r="AH1370" s="93"/>
      <c r="AI1370" s="94" t="s">
        <v>40</v>
      </c>
      <c r="AJ1370" s="94" t="s">
        <v>40</v>
      </c>
      <c r="AK1370" s="94" t="s">
        <v>40</v>
      </c>
      <c r="AL1370" s="93"/>
      <c r="AM1370" s="93"/>
      <c r="AN1370" s="94" t="s">
        <v>40</v>
      </c>
      <c r="AO1370" s="94" t="s">
        <v>40</v>
      </c>
      <c r="AP1370" s="94" t="s">
        <v>40</v>
      </c>
      <c r="AQ1370" s="94" t="s">
        <v>40</v>
      </c>
      <c r="AR1370" s="93"/>
    </row>
    <row r="1371" spans="1:44" ht="31.5">
      <c r="A1371" t="str">
        <f>VLOOKUP(Q1371,'Rotas x Madrugada'!A:C,2,0)</f>
        <v>J</v>
      </c>
      <c r="B1371" t="str">
        <f>VLOOKUP(Q1371,'Rotas x Madrugada'!A:C,3,0)</f>
        <v>Sim</v>
      </c>
      <c r="D1371" s="19">
        <f t="shared" si="42"/>
        <v>46162</v>
      </c>
      <c r="E1371" s="19">
        <f>IF(A1371="RETIRA",Z1371,VLOOKUP(Q1371,'Rotas x Madrugada'!A:D,4,0))</f>
        <v>46146</v>
      </c>
      <c r="F1371" s="19">
        <f>IF(A1371="RETIRA",Z1371,Z1371+2)</f>
        <v>46162</v>
      </c>
      <c r="G1371" s="19" t="str">
        <f>CONCATENATE(U1371,"-",V1371)</f>
        <v>INC08-TE12</v>
      </c>
      <c r="H1371" s="19" t="str">
        <f t="shared" ca="1" si="43"/>
        <v>OK</v>
      </c>
      <c r="I1371" s="46">
        <f ca="1">Z1371-$B$1</f>
        <v>3</v>
      </c>
      <c r="J1371" s="46">
        <f>VLOOKUP(G1371,'D. Produção'!A:B,2,)</f>
        <v>2</v>
      </c>
      <c r="K1371" s="95">
        <v>335957</v>
      </c>
      <c r="L1371" s="96" t="s">
        <v>80</v>
      </c>
      <c r="M1371" s="95">
        <v>2</v>
      </c>
      <c r="N1371" s="95">
        <v>5456524</v>
      </c>
      <c r="O1371" s="96" t="s">
        <v>35</v>
      </c>
      <c r="P1371" s="96" t="s">
        <v>167</v>
      </c>
      <c r="Q1371" s="96" t="s">
        <v>168</v>
      </c>
      <c r="R1371" s="97">
        <v>0.2276</v>
      </c>
      <c r="S1371" s="97">
        <v>4.5510000000000002</v>
      </c>
      <c r="T1371" s="95">
        <v>1</v>
      </c>
      <c r="U1371" s="96" t="s">
        <v>63</v>
      </c>
      <c r="V1371" s="96" t="s">
        <v>120</v>
      </c>
      <c r="W1371" s="98">
        <v>410</v>
      </c>
      <c r="X1371" s="98">
        <v>555</v>
      </c>
      <c r="Y1371" s="99">
        <v>46154.60848116898</v>
      </c>
      <c r="Z1371" s="100">
        <v>46160</v>
      </c>
      <c r="AA1371" s="101"/>
      <c r="AB1371" s="101"/>
      <c r="AC1371" s="101"/>
      <c r="AD1371" s="101"/>
      <c r="AE1371" s="101"/>
      <c r="AF1371" s="101"/>
      <c r="AG1371" s="101"/>
      <c r="AH1371" s="101"/>
      <c r="AI1371" s="102" t="s">
        <v>40</v>
      </c>
      <c r="AJ1371" s="102" t="s">
        <v>40</v>
      </c>
      <c r="AK1371" s="102" t="s">
        <v>40</v>
      </c>
      <c r="AL1371" s="101"/>
      <c r="AM1371" s="101"/>
      <c r="AN1371" s="102" t="s">
        <v>40</v>
      </c>
      <c r="AO1371" s="102" t="s">
        <v>40</v>
      </c>
      <c r="AP1371" s="102" t="s">
        <v>40</v>
      </c>
      <c r="AQ1371" s="102" t="s">
        <v>40</v>
      </c>
      <c r="AR1371" s="101"/>
    </row>
    <row r="1372" spans="1:44" ht="31.5">
      <c r="A1372" t="str">
        <f>VLOOKUP(Q1372,'Rotas x Madrugada'!A:C,2,0)</f>
        <v>J</v>
      </c>
      <c r="B1372" t="str">
        <f>VLOOKUP(Q1372,'Rotas x Madrugada'!A:C,3,0)</f>
        <v>Sim</v>
      </c>
      <c r="D1372" s="19">
        <f t="shared" si="42"/>
        <v>46162</v>
      </c>
      <c r="E1372" s="19">
        <f>IF(A1372="RETIRA",Z1372,VLOOKUP(Q1372,'Rotas x Madrugada'!A:D,4,0))</f>
        <v>46146</v>
      </c>
      <c r="F1372" s="19">
        <f>IF(A1372="RETIRA",Z1372,Z1372+2)</f>
        <v>46162</v>
      </c>
      <c r="G1372" s="19" t="str">
        <f>CONCATENATE(U1372,"-",V1372)</f>
        <v>INC06-TE16</v>
      </c>
      <c r="H1372" s="19" t="str">
        <f t="shared" ca="1" si="43"/>
        <v>OK</v>
      </c>
      <c r="I1372" s="46">
        <f ca="1">Z1372-$B$1</f>
        <v>3</v>
      </c>
      <c r="J1372" s="46">
        <f>VLOOKUP(G1372,'D. Produção'!A:B,2,)</f>
        <v>2</v>
      </c>
      <c r="K1372" s="87">
        <v>335957</v>
      </c>
      <c r="L1372" s="88" t="s">
        <v>180</v>
      </c>
      <c r="M1372" s="87">
        <v>3</v>
      </c>
      <c r="N1372" s="87">
        <v>5456525</v>
      </c>
      <c r="O1372" s="88" t="s">
        <v>35</v>
      </c>
      <c r="P1372" s="88" t="s">
        <v>167</v>
      </c>
      <c r="Q1372" s="88" t="s">
        <v>168</v>
      </c>
      <c r="R1372" s="89">
        <v>0.65559999999999996</v>
      </c>
      <c r="S1372" s="89">
        <v>9.8339999999999996</v>
      </c>
      <c r="T1372" s="87">
        <v>1</v>
      </c>
      <c r="U1372" s="88" t="s">
        <v>185</v>
      </c>
      <c r="V1372" s="88" t="s">
        <v>123</v>
      </c>
      <c r="W1372" s="90">
        <v>880</v>
      </c>
      <c r="X1372" s="90">
        <v>745</v>
      </c>
      <c r="Y1372" s="91">
        <v>46154.60848116898</v>
      </c>
      <c r="Z1372" s="92">
        <v>46160</v>
      </c>
      <c r="AA1372" s="93"/>
      <c r="AB1372" s="93"/>
      <c r="AC1372" s="93"/>
      <c r="AD1372" s="93"/>
      <c r="AE1372" s="93"/>
      <c r="AF1372" s="93"/>
      <c r="AG1372" s="93"/>
      <c r="AH1372" s="93"/>
      <c r="AI1372" s="94" t="s">
        <v>40</v>
      </c>
      <c r="AJ1372" s="94" t="s">
        <v>40</v>
      </c>
      <c r="AK1372" s="94" t="s">
        <v>40</v>
      </c>
      <c r="AL1372" s="93"/>
      <c r="AM1372" s="93"/>
      <c r="AN1372" s="94" t="s">
        <v>40</v>
      </c>
      <c r="AO1372" s="94" t="s">
        <v>40</v>
      </c>
      <c r="AP1372" s="94" t="s">
        <v>40</v>
      </c>
      <c r="AQ1372" s="94" t="s">
        <v>40</v>
      </c>
      <c r="AR1372" s="93"/>
    </row>
    <row r="1373" spans="1:44" ht="31.5">
      <c r="A1373" t="str">
        <f>VLOOKUP(Q1373,'Rotas x Madrugada'!A:C,2,0)</f>
        <v>J</v>
      </c>
      <c r="B1373" t="str">
        <f>VLOOKUP(Q1373,'Rotas x Madrugada'!A:C,3,0)</f>
        <v>Sim</v>
      </c>
      <c r="D1373" s="19">
        <f t="shared" si="42"/>
        <v>46162</v>
      </c>
      <c r="E1373" s="19">
        <f>IF(A1373="RETIRA",Z1373,VLOOKUP(Q1373,'Rotas x Madrugada'!A:D,4,0))</f>
        <v>46146</v>
      </c>
      <c r="F1373" s="19">
        <f>IF(A1373="RETIRA",Z1373,Z1373+2)</f>
        <v>46162</v>
      </c>
      <c r="G1373" s="19" t="str">
        <f>CONCATENATE(U1373,"-",V1373)</f>
        <v>INC08-TF</v>
      </c>
      <c r="H1373" s="19" t="str">
        <f t="shared" ca="1" si="43"/>
        <v>OK</v>
      </c>
      <c r="I1373" s="46">
        <f ca="1">Z1373-$B$1</f>
        <v>3</v>
      </c>
      <c r="J1373" s="46">
        <f>VLOOKUP(G1373,'D. Produção'!A:B,2,)</f>
        <v>2</v>
      </c>
      <c r="K1373" s="95">
        <v>335958</v>
      </c>
      <c r="L1373" s="96" t="s">
        <v>78</v>
      </c>
      <c r="M1373" s="95">
        <v>1</v>
      </c>
      <c r="N1373" s="95">
        <v>5456526</v>
      </c>
      <c r="O1373" s="96" t="s">
        <v>35</v>
      </c>
      <c r="P1373" s="96" t="s">
        <v>167</v>
      </c>
      <c r="Q1373" s="96" t="s">
        <v>168</v>
      </c>
      <c r="R1373" s="97">
        <v>0.35489999999999999</v>
      </c>
      <c r="S1373" s="97">
        <v>7.0975000000000001</v>
      </c>
      <c r="T1373" s="95">
        <v>1</v>
      </c>
      <c r="U1373" s="96" t="s">
        <v>63</v>
      </c>
      <c r="V1373" s="96" t="s">
        <v>96</v>
      </c>
      <c r="W1373" s="98">
        <v>425</v>
      </c>
      <c r="X1373" s="98">
        <v>835</v>
      </c>
      <c r="Y1373" s="99">
        <v>46154.575792708332</v>
      </c>
      <c r="Z1373" s="100">
        <v>46160</v>
      </c>
      <c r="AA1373" s="101"/>
      <c r="AB1373" s="101"/>
      <c r="AC1373" s="101"/>
      <c r="AD1373" s="101"/>
      <c r="AE1373" s="102" t="s">
        <v>40</v>
      </c>
      <c r="AF1373" s="102" t="s">
        <v>40</v>
      </c>
      <c r="AG1373" s="102" t="s">
        <v>40</v>
      </c>
      <c r="AH1373" s="102" t="s">
        <v>40</v>
      </c>
      <c r="AI1373" s="102" t="s">
        <v>40</v>
      </c>
      <c r="AJ1373" s="102" t="s">
        <v>40</v>
      </c>
      <c r="AK1373" s="102" t="s">
        <v>40</v>
      </c>
      <c r="AL1373" s="101"/>
      <c r="AM1373" s="101"/>
      <c r="AN1373" s="102" t="s">
        <v>40</v>
      </c>
      <c r="AO1373" s="102" t="s">
        <v>40</v>
      </c>
      <c r="AP1373" s="102" t="s">
        <v>40</v>
      </c>
      <c r="AQ1373" s="102" t="s">
        <v>40</v>
      </c>
      <c r="AR1373" s="101"/>
    </row>
    <row r="1374" spans="1:44" ht="31.5">
      <c r="A1374" t="str">
        <f>VLOOKUP(Q1374,'Rotas x Madrugada'!A:C,2,0)</f>
        <v>J</v>
      </c>
      <c r="B1374" t="str">
        <f>VLOOKUP(Q1374,'Rotas x Madrugada'!A:C,3,0)</f>
        <v>Sim</v>
      </c>
      <c r="D1374" s="19">
        <f t="shared" si="42"/>
        <v>46162</v>
      </c>
      <c r="E1374" s="19">
        <f>IF(A1374="RETIRA",Z1374,VLOOKUP(Q1374,'Rotas x Madrugada'!A:D,4,0))</f>
        <v>46146</v>
      </c>
      <c r="F1374" s="19">
        <f>IF(A1374="RETIRA",Z1374,Z1374+2)</f>
        <v>46162</v>
      </c>
      <c r="G1374" s="19" t="str">
        <f>CONCATENATE(U1374,"-",V1374)</f>
        <v>INC08-TF</v>
      </c>
      <c r="H1374" s="19" t="str">
        <f t="shared" ca="1" si="43"/>
        <v>OK</v>
      </c>
      <c r="I1374" s="46">
        <f ca="1">Z1374-$B$1</f>
        <v>3</v>
      </c>
      <c r="J1374" s="46">
        <f>VLOOKUP(G1374,'D. Produção'!A:B,2,)</f>
        <v>2</v>
      </c>
      <c r="K1374" s="87">
        <v>335958</v>
      </c>
      <c r="L1374" s="88" t="s">
        <v>80</v>
      </c>
      <c r="M1374" s="87">
        <v>2</v>
      </c>
      <c r="N1374" s="87">
        <v>5456527</v>
      </c>
      <c r="O1374" s="88" t="s">
        <v>35</v>
      </c>
      <c r="P1374" s="88" t="s">
        <v>167</v>
      </c>
      <c r="Q1374" s="88" t="s">
        <v>168</v>
      </c>
      <c r="R1374" s="89">
        <v>0.35489999999999999</v>
      </c>
      <c r="S1374" s="89">
        <v>7.0975000000000001</v>
      </c>
      <c r="T1374" s="87">
        <v>1</v>
      </c>
      <c r="U1374" s="88" t="s">
        <v>63</v>
      </c>
      <c r="V1374" s="88" t="s">
        <v>96</v>
      </c>
      <c r="W1374" s="90">
        <v>425</v>
      </c>
      <c r="X1374" s="90">
        <v>835</v>
      </c>
      <c r="Y1374" s="91">
        <v>46154.575792708332</v>
      </c>
      <c r="Z1374" s="92">
        <v>46160</v>
      </c>
      <c r="AA1374" s="93"/>
      <c r="AB1374" s="93"/>
      <c r="AC1374" s="93"/>
      <c r="AD1374" s="93"/>
      <c r="AE1374" s="94" t="s">
        <v>40</v>
      </c>
      <c r="AF1374" s="94" t="s">
        <v>40</v>
      </c>
      <c r="AG1374" s="94" t="s">
        <v>40</v>
      </c>
      <c r="AH1374" s="94" t="s">
        <v>40</v>
      </c>
      <c r="AI1374" s="94" t="s">
        <v>40</v>
      </c>
      <c r="AJ1374" s="94" t="s">
        <v>40</v>
      </c>
      <c r="AK1374" s="94" t="s">
        <v>40</v>
      </c>
      <c r="AL1374" s="93"/>
      <c r="AM1374" s="93"/>
      <c r="AN1374" s="94" t="s">
        <v>40</v>
      </c>
      <c r="AO1374" s="94" t="s">
        <v>40</v>
      </c>
      <c r="AP1374" s="94" t="s">
        <v>40</v>
      </c>
      <c r="AQ1374" s="94" t="s">
        <v>40</v>
      </c>
      <c r="AR1374" s="93"/>
    </row>
    <row r="1375" spans="1:44" ht="31.5">
      <c r="A1375" t="str">
        <f>VLOOKUP(Q1375,'Rotas x Madrugada'!A:C,2,0)</f>
        <v>J</v>
      </c>
      <c r="B1375" t="str">
        <f>VLOOKUP(Q1375,'Rotas x Madrugada'!A:C,3,0)</f>
        <v>Sim</v>
      </c>
      <c r="D1375" s="19">
        <f t="shared" si="42"/>
        <v>46162</v>
      </c>
      <c r="E1375" s="19">
        <f>IF(A1375="RETIRA",Z1375,VLOOKUP(Q1375,'Rotas x Madrugada'!A:D,4,0))</f>
        <v>46146</v>
      </c>
      <c r="F1375" s="19">
        <f>IF(A1375="RETIRA",Z1375,Z1375+2)</f>
        <v>46162</v>
      </c>
      <c r="G1375" s="19" t="str">
        <f>CONCATENATE(U1375,"-",V1375)</f>
        <v>INC08-TF</v>
      </c>
      <c r="H1375" s="19" t="str">
        <f t="shared" ca="1" si="43"/>
        <v>OK</v>
      </c>
      <c r="I1375" s="46">
        <f ca="1">Z1375-$B$1</f>
        <v>3</v>
      </c>
      <c r="J1375" s="46">
        <f>VLOOKUP(G1375,'D. Produção'!A:B,2,)</f>
        <v>2</v>
      </c>
      <c r="K1375" s="95">
        <v>335958</v>
      </c>
      <c r="L1375" s="96" t="s">
        <v>81</v>
      </c>
      <c r="M1375" s="95">
        <v>3</v>
      </c>
      <c r="N1375" s="95">
        <v>5456528</v>
      </c>
      <c r="O1375" s="96" t="s">
        <v>35</v>
      </c>
      <c r="P1375" s="96" t="s">
        <v>167</v>
      </c>
      <c r="Q1375" s="96" t="s">
        <v>168</v>
      </c>
      <c r="R1375" s="97">
        <v>0.35489999999999999</v>
      </c>
      <c r="S1375" s="97">
        <v>7.0975000000000001</v>
      </c>
      <c r="T1375" s="95">
        <v>1</v>
      </c>
      <c r="U1375" s="96" t="s">
        <v>63</v>
      </c>
      <c r="V1375" s="96" t="s">
        <v>96</v>
      </c>
      <c r="W1375" s="98">
        <v>425</v>
      </c>
      <c r="X1375" s="98">
        <v>835</v>
      </c>
      <c r="Y1375" s="99">
        <v>46154.575792708332</v>
      </c>
      <c r="Z1375" s="100">
        <v>46160</v>
      </c>
      <c r="AA1375" s="101"/>
      <c r="AB1375" s="101"/>
      <c r="AC1375" s="101"/>
      <c r="AD1375" s="101"/>
      <c r="AE1375" s="102" t="s">
        <v>40</v>
      </c>
      <c r="AF1375" s="102" t="s">
        <v>40</v>
      </c>
      <c r="AG1375" s="102" t="s">
        <v>40</v>
      </c>
      <c r="AH1375" s="102" t="s">
        <v>40</v>
      </c>
      <c r="AI1375" s="102" t="s">
        <v>40</v>
      </c>
      <c r="AJ1375" s="102" t="s">
        <v>40</v>
      </c>
      <c r="AK1375" s="102" t="s">
        <v>40</v>
      </c>
      <c r="AL1375" s="101"/>
      <c r="AM1375" s="101"/>
      <c r="AN1375" s="102" t="s">
        <v>40</v>
      </c>
      <c r="AO1375" s="102" t="s">
        <v>40</v>
      </c>
      <c r="AP1375" s="102" t="s">
        <v>40</v>
      </c>
      <c r="AQ1375" s="102" t="s">
        <v>40</v>
      </c>
      <c r="AR1375" s="101"/>
    </row>
    <row r="1376" spans="1:44" ht="31.5">
      <c r="A1376" t="str">
        <f>VLOOKUP(Q1376,'Rotas x Madrugada'!A:C,2,0)</f>
        <v>J</v>
      </c>
      <c r="B1376" t="str">
        <f>VLOOKUP(Q1376,'Rotas x Madrugada'!A:C,3,0)</f>
        <v>Sim</v>
      </c>
      <c r="D1376" s="19">
        <f t="shared" si="42"/>
        <v>46162</v>
      </c>
      <c r="E1376" s="19">
        <f>IF(A1376="RETIRA",Z1376,VLOOKUP(Q1376,'Rotas x Madrugada'!A:D,4,0))</f>
        <v>46146</v>
      </c>
      <c r="F1376" s="19">
        <f>IF(A1376="RETIRA",Z1376,Z1376+2)</f>
        <v>46162</v>
      </c>
      <c r="G1376" s="19" t="str">
        <f>CONCATENATE(U1376,"-",V1376)</f>
        <v>INC08-TF</v>
      </c>
      <c r="H1376" s="19" t="str">
        <f t="shared" ca="1" si="43"/>
        <v>OK</v>
      </c>
      <c r="I1376" s="46">
        <f ca="1">Z1376-$B$1</f>
        <v>3</v>
      </c>
      <c r="J1376" s="46">
        <f>VLOOKUP(G1376,'D. Produção'!A:B,2,)</f>
        <v>2</v>
      </c>
      <c r="K1376" s="87">
        <v>335958</v>
      </c>
      <c r="L1376" s="88" t="s">
        <v>82</v>
      </c>
      <c r="M1376" s="87">
        <v>4</v>
      </c>
      <c r="N1376" s="87">
        <v>5456529</v>
      </c>
      <c r="O1376" s="88" t="s">
        <v>35</v>
      </c>
      <c r="P1376" s="88" t="s">
        <v>167</v>
      </c>
      <c r="Q1376" s="88" t="s">
        <v>168</v>
      </c>
      <c r="R1376" s="89">
        <v>0.35489999999999999</v>
      </c>
      <c r="S1376" s="89">
        <v>7.0975000000000001</v>
      </c>
      <c r="T1376" s="87">
        <v>1</v>
      </c>
      <c r="U1376" s="88" t="s">
        <v>63</v>
      </c>
      <c r="V1376" s="88" t="s">
        <v>96</v>
      </c>
      <c r="W1376" s="90">
        <v>425</v>
      </c>
      <c r="X1376" s="90">
        <v>835</v>
      </c>
      <c r="Y1376" s="91">
        <v>46154.575792708332</v>
      </c>
      <c r="Z1376" s="92">
        <v>46160</v>
      </c>
      <c r="AA1376" s="93"/>
      <c r="AB1376" s="93"/>
      <c r="AC1376" s="93"/>
      <c r="AD1376" s="93"/>
      <c r="AE1376" s="94" t="s">
        <v>40</v>
      </c>
      <c r="AF1376" s="94" t="s">
        <v>40</v>
      </c>
      <c r="AG1376" s="94" t="s">
        <v>40</v>
      </c>
      <c r="AH1376" s="94" t="s">
        <v>40</v>
      </c>
      <c r="AI1376" s="94" t="s">
        <v>40</v>
      </c>
      <c r="AJ1376" s="94" t="s">
        <v>40</v>
      </c>
      <c r="AK1376" s="94" t="s">
        <v>40</v>
      </c>
      <c r="AL1376" s="93"/>
      <c r="AM1376" s="93"/>
      <c r="AN1376" s="94" t="s">
        <v>40</v>
      </c>
      <c r="AO1376" s="94" t="s">
        <v>40</v>
      </c>
      <c r="AP1376" s="94" t="s">
        <v>40</v>
      </c>
      <c r="AQ1376" s="94" t="s">
        <v>40</v>
      </c>
      <c r="AR1376" s="93"/>
    </row>
    <row r="1377" spans="1:44" ht="31.5">
      <c r="A1377" t="str">
        <f>VLOOKUP(Q1377,'Rotas x Madrugada'!A:C,2,0)</f>
        <v>J</v>
      </c>
      <c r="B1377" t="str">
        <f>VLOOKUP(Q1377,'Rotas x Madrugada'!A:C,3,0)</f>
        <v>Sim</v>
      </c>
      <c r="D1377" s="19">
        <f t="shared" si="42"/>
        <v>46162</v>
      </c>
      <c r="E1377" s="19">
        <f>IF(A1377="RETIRA",Z1377,VLOOKUP(Q1377,'Rotas x Madrugada'!A:D,4,0))</f>
        <v>46146</v>
      </c>
      <c r="F1377" s="19">
        <f>IF(A1377="RETIRA",Z1377,Z1377+2)</f>
        <v>46162</v>
      </c>
      <c r="G1377" s="19" t="str">
        <f>CONCATENATE(U1377,"-",V1377)</f>
        <v>INC08-TF</v>
      </c>
      <c r="H1377" s="19" t="str">
        <f t="shared" ca="1" si="43"/>
        <v>OK</v>
      </c>
      <c r="I1377" s="46">
        <f ca="1">Z1377-$B$1</f>
        <v>3</v>
      </c>
      <c r="J1377" s="46">
        <f>VLOOKUP(G1377,'D. Produção'!A:B,2,)</f>
        <v>2</v>
      </c>
      <c r="K1377" s="95">
        <v>335958</v>
      </c>
      <c r="L1377" s="96" t="s">
        <v>83</v>
      </c>
      <c r="M1377" s="95">
        <v>5</v>
      </c>
      <c r="N1377" s="95">
        <v>5456530</v>
      </c>
      <c r="O1377" s="96" t="s">
        <v>35</v>
      </c>
      <c r="P1377" s="96" t="s">
        <v>167</v>
      </c>
      <c r="Q1377" s="96" t="s">
        <v>168</v>
      </c>
      <c r="R1377" s="97">
        <v>0.35489999999999999</v>
      </c>
      <c r="S1377" s="97">
        <v>7.0975000000000001</v>
      </c>
      <c r="T1377" s="95">
        <v>1</v>
      </c>
      <c r="U1377" s="96" t="s">
        <v>63</v>
      </c>
      <c r="V1377" s="96" t="s">
        <v>96</v>
      </c>
      <c r="W1377" s="98">
        <v>425</v>
      </c>
      <c r="X1377" s="98">
        <v>835</v>
      </c>
      <c r="Y1377" s="99">
        <v>46154.575792708332</v>
      </c>
      <c r="Z1377" s="100">
        <v>46160</v>
      </c>
      <c r="AA1377" s="101"/>
      <c r="AB1377" s="101"/>
      <c r="AC1377" s="101"/>
      <c r="AD1377" s="101"/>
      <c r="AE1377" s="102" t="s">
        <v>40</v>
      </c>
      <c r="AF1377" s="102" t="s">
        <v>40</v>
      </c>
      <c r="AG1377" s="102" t="s">
        <v>40</v>
      </c>
      <c r="AH1377" s="102" t="s">
        <v>40</v>
      </c>
      <c r="AI1377" s="102" t="s">
        <v>40</v>
      </c>
      <c r="AJ1377" s="102" t="s">
        <v>40</v>
      </c>
      <c r="AK1377" s="102" t="s">
        <v>40</v>
      </c>
      <c r="AL1377" s="101"/>
      <c r="AM1377" s="101"/>
      <c r="AN1377" s="102" t="s">
        <v>40</v>
      </c>
      <c r="AO1377" s="102" t="s">
        <v>40</v>
      </c>
      <c r="AP1377" s="102" t="s">
        <v>40</v>
      </c>
      <c r="AQ1377" s="102" t="s">
        <v>40</v>
      </c>
      <c r="AR1377" s="101"/>
    </row>
    <row r="1378" spans="1:44" ht="31.5">
      <c r="A1378" t="str">
        <f>VLOOKUP(Q1378,'Rotas x Madrugada'!A:C,2,0)</f>
        <v>J</v>
      </c>
      <c r="B1378" t="str">
        <f>VLOOKUP(Q1378,'Rotas x Madrugada'!A:C,3,0)</f>
        <v>Sim</v>
      </c>
      <c r="D1378" s="19">
        <f t="shared" si="42"/>
        <v>46162</v>
      </c>
      <c r="E1378" s="19">
        <f>IF(A1378="RETIRA",Z1378,VLOOKUP(Q1378,'Rotas x Madrugada'!A:D,4,0))</f>
        <v>46146</v>
      </c>
      <c r="F1378" s="19">
        <f>IF(A1378="RETIRA",Z1378,Z1378+2)</f>
        <v>46162</v>
      </c>
      <c r="G1378" s="19" t="str">
        <f>CONCATENATE(U1378,"-",V1378)</f>
        <v>INC08-TF</v>
      </c>
      <c r="H1378" s="19" t="str">
        <f t="shared" ca="1" si="43"/>
        <v>OK</v>
      </c>
      <c r="I1378" s="46">
        <f ca="1">Z1378-$B$1</f>
        <v>3</v>
      </c>
      <c r="J1378" s="46">
        <f>VLOOKUP(G1378,'D. Produção'!A:B,2,)</f>
        <v>2</v>
      </c>
      <c r="K1378" s="87">
        <v>335958</v>
      </c>
      <c r="L1378" s="88" t="s">
        <v>84</v>
      </c>
      <c r="M1378" s="87">
        <v>6</v>
      </c>
      <c r="N1378" s="87">
        <v>5456531</v>
      </c>
      <c r="O1378" s="88" t="s">
        <v>35</v>
      </c>
      <c r="P1378" s="88" t="s">
        <v>167</v>
      </c>
      <c r="Q1378" s="88" t="s">
        <v>168</v>
      </c>
      <c r="R1378" s="89">
        <v>0.35489999999999999</v>
      </c>
      <c r="S1378" s="89">
        <v>7.0975000000000001</v>
      </c>
      <c r="T1378" s="87">
        <v>1</v>
      </c>
      <c r="U1378" s="88" t="s">
        <v>63</v>
      </c>
      <c r="V1378" s="88" t="s">
        <v>96</v>
      </c>
      <c r="W1378" s="90">
        <v>425</v>
      </c>
      <c r="X1378" s="90">
        <v>835</v>
      </c>
      <c r="Y1378" s="91">
        <v>46154.575792708332</v>
      </c>
      <c r="Z1378" s="92">
        <v>46160</v>
      </c>
      <c r="AA1378" s="93"/>
      <c r="AB1378" s="93"/>
      <c r="AC1378" s="93"/>
      <c r="AD1378" s="93"/>
      <c r="AE1378" s="94" t="s">
        <v>40</v>
      </c>
      <c r="AF1378" s="94" t="s">
        <v>40</v>
      </c>
      <c r="AG1378" s="94" t="s">
        <v>40</v>
      </c>
      <c r="AH1378" s="94" t="s">
        <v>40</v>
      </c>
      <c r="AI1378" s="94" t="s">
        <v>40</v>
      </c>
      <c r="AJ1378" s="94" t="s">
        <v>40</v>
      </c>
      <c r="AK1378" s="94" t="s">
        <v>40</v>
      </c>
      <c r="AL1378" s="93"/>
      <c r="AM1378" s="93"/>
      <c r="AN1378" s="94" t="s">
        <v>40</v>
      </c>
      <c r="AO1378" s="94" t="s">
        <v>40</v>
      </c>
      <c r="AP1378" s="94" t="s">
        <v>40</v>
      </c>
      <c r="AQ1378" s="94" t="s">
        <v>40</v>
      </c>
      <c r="AR1378" s="93"/>
    </row>
    <row r="1379" spans="1:44" ht="31.5">
      <c r="A1379" t="str">
        <f>VLOOKUP(Q1379,'Rotas x Madrugada'!A:C,2,0)</f>
        <v>J</v>
      </c>
      <c r="B1379" t="str">
        <f>VLOOKUP(Q1379,'Rotas x Madrugada'!A:C,3,0)</f>
        <v>Sim</v>
      </c>
      <c r="D1379" s="19">
        <f t="shared" si="42"/>
        <v>46162</v>
      </c>
      <c r="E1379" s="19">
        <f>IF(A1379="RETIRA",Z1379,VLOOKUP(Q1379,'Rotas x Madrugada'!A:D,4,0))</f>
        <v>46146</v>
      </c>
      <c r="F1379" s="19">
        <f>IF(A1379="RETIRA",Z1379,Z1379+2)</f>
        <v>46162</v>
      </c>
      <c r="G1379" s="19" t="str">
        <f>CONCATENATE(U1379,"-",V1379)</f>
        <v>INC08-TF</v>
      </c>
      <c r="H1379" s="19" t="str">
        <f t="shared" ca="1" si="43"/>
        <v>OK</v>
      </c>
      <c r="I1379" s="46">
        <f ca="1">Z1379-$B$1</f>
        <v>3</v>
      </c>
      <c r="J1379" s="46">
        <f>VLOOKUP(G1379,'D. Produção'!A:B,2,)</f>
        <v>2</v>
      </c>
      <c r="K1379" s="95">
        <v>335958</v>
      </c>
      <c r="L1379" s="96" t="s">
        <v>201</v>
      </c>
      <c r="M1379" s="95">
        <v>7</v>
      </c>
      <c r="N1379" s="95">
        <v>5456532</v>
      </c>
      <c r="O1379" s="96" t="s">
        <v>35</v>
      </c>
      <c r="P1379" s="96" t="s">
        <v>167</v>
      </c>
      <c r="Q1379" s="96" t="s">
        <v>168</v>
      </c>
      <c r="R1379" s="97">
        <v>0.35489999999999999</v>
      </c>
      <c r="S1379" s="97">
        <v>7.0975000000000001</v>
      </c>
      <c r="T1379" s="95">
        <v>1</v>
      </c>
      <c r="U1379" s="96" t="s">
        <v>63</v>
      </c>
      <c r="V1379" s="96" t="s">
        <v>96</v>
      </c>
      <c r="W1379" s="98">
        <v>425</v>
      </c>
      <c r="X1379" s="98">
        <v>835</v>
      </c>
      <c r="Y1379" s="99">
        <v>46154.575792708332</v>
      </c>
      <c r="Z1379" s="100">
        <v>46160</v>
      </c>
      <c r="AA1379" s="101"/>
      <c r="AB1379" s="101"/>
      <c r="AC1379" s="101"/>
      <c r="AD1379" s="101"/>
      <c r="AE1379" s="102" t="s">
        <v>40</v>
      </c>
      <c r="AF1379" s="102" t="s">
        <v>40</v>
      </c>
      <c r="AG1379" s="102" t="s">
        <v>40</v>
      </c>
      <c r="AH1379" s="102" t="s">
        <v>40</v>
      </c>
      <c r="AI1379" s="102" t="s">
        <v>40</v>
      </c>
      <c r="AJ1379" s="102" t="s">
        <v>40</v>
      </c>
      <c r="AK1379" s="102" t="s">
        <v>40</v>
      </c>
      <c r="AL1379" s="101"/>
      <c r="AM1379" s="101"/>
      <c r="AN1379" s="102" t="s">
        <v>40</v>
      </c>
      <c r="AO1379" s="102" t="s">
        <v>40</v>
      </c>
      <c r="AP1379" s="102" t="s">
        <v>40</v>
      </c>
      <c r="AQ1379" s="102" t="s">
        <v>40</v>
      </c>
      <c r="AR1379" s="101"/>
    </row>
    <row r="1380" spans="1:44" ht="31.5">
      <c r="A1380" t="str">
        <f>VLOOKUP(Q1380,'Rotas x Madrugada'!A:C,2,0)</f>
        <v>J</v>
      </c>
      <c r="B1380" t="str">
        <f>VLOOKUP(Q1380,'Rotas x Madrugada'!A:C,3,0)</f>
        <v>Sim</v>
      </c>
      <c r="D1380" s="19">
        <f t="shared" si="42"/>
        <v>46162</v>
      </c>
      <c r="E1380" s="19">
        <f>IF(A1380="RETIRA",Z1380,VLOOKUP(Q1380,'Rotas x Madrugada'!A:D,4,0))</f>
        <v>46146</v>
      </c>
      <c r="F1380" s="19">
        <f>IF(A1380="RETIRA",Z1380,Z1380+2)</f>
        <v>46162</v>
      </c>
      <c r="G1380" s="19" t="str">
        <f>CONCATENATE(U1380,"-",V1380)</f>
        <v>INC08-TF</v>
      </c>
      <c r="H1380" s="19" t="str">
        <f t="shared" ca="1" si="43"/>
        <v>OK</v>
      </c>
      <c r="I1380" s="46">
        <f ca="1">Z1380-$B$1</f>
        <v>3</v>
      </c>
      <c r="J1380" s="46">
        <f>VLOOKUP(G1380,'D. Produção'!A:B,2,)</f>
        <v>2</v>
      </c>
      <c r="K1380" s="87">
        <v>335958</v>
      </c>
      <c r="L1380" s="88" t="s">
        <v>202</v>
      </c>
      <c r="M1380" s="87">
        <v>8</v>
      </c>
      <c r="N1380" s="87">
        <v>5456533</v>
      </c>
      <c r="O1380" s="88" t="s">
        <v>35</v>
      </c>
      <c r="P1380" s="88" t="s">
        <v>167</v>
      </c>
      <c r="Q1380" s="88" t="s">
        <v>168</v>
      </c>
      <c r="R1380" s="89">
        <v>0.35489999999999999</v>
      </c>
      <c r="S1380" s="89">
        <v>7.0975000000000001</v>
      </c>
      <c r="T1380" s="87">
        <v>1</v>
      </c>
      <c r="U1380" s="88" t="s">
        <v>63</v>
      </c>
      <c r="V1380" s="88" t="s">
        <v>96</v>
      </c>
      <c r="W1380" s="90">
        <v>425</v>
      </c>
      <c r="X1380" s="90">
        <v>835</v>
      </c>
      <c r="Y1380" s="91">
        <v>46154.575792708332</v>
      </c>
      <c r="Z1380" s="92">
        <v>46160</v>
      </c>
      <c r="AA1380" s="93"/>
      <c r="AB1380" s="93"/>
      <c r="AC1380" s="93"/>
      <c r="AD1380" s="93"/>
      <c r="AE1380" s="94" t="s">
        <v>40</v>
      </c>
      <c r="AF1380" s="94" t="s">
        <v>40</v>
      </c>
      <c r="AG1380" s="94" t="s">
        <v>40</v>
      </c>
      <c r="AH1380" s="94" t="s">
        <v>40</v>
      </c>
      <c r="AI1380" s="94" t="s">
        <v>40</v>
      </c>
      <c r="AJ1380" s="94" t="s">
        <v>40</v>
      </c>
      <c r="AK1380" s="94" t="s">
        <v>40</v>
      </c>
      <c r="AL1380" s="93"/>
      <c r="AM1380" s="93"/>
      <c r="AN1380" s="94" t="s">
        <v>40</v>
      </c>
      <c r="AO1380" s="94" t="s">
        <v>40</v>
      </c>
      <c r="AP1380" s="94" t="s">
        <v>40</v>
      </c>
      <c r="AQ1380" s="94" t="s">
        <v>40</v>
      </c>
      <c r="AR1380" s="93"/>
    </row>
    <row r="1381" spans="1:44" ht="31.5">
      <c r="A1381" t="str">
        <f>VLOOKUP(Q1381,'Rotas x Madrugada'!A:C,2,0)</f>
        <v>J</v>
      </c>
      <c r="B1381" t="str">
        <f>VLOOKUP(Q1381,'Rotas x Madrugada'!A:C,3,0)</f>
        <v>Sim</v>
      </c>
      <c r="D1381" s="19">
        <f t="shared" si="42"/>
        <v>46162</v>
      </c>
      <c r="E1381" s="19">
        <f>IF(A1381="RETIRA",Z1381,VLOOKUP(Q1381,'Rotas x Madrugada'!A:D,4,0))</f>
        <v>46146</v>
      </c>
      <c r="F1381" s="19">
        <f>IF(A1381="RETIRA",Z1381,Z1381+2)</f>
        <v>46162</v>
      </c>
      <c r="G1381" s="19" t="str">
        <f>CONCATENATE(U1381,"-",V1381)</f>
        <v>INC08-TE12</v>
      </c>
      <c r="H1381" s="19" t="str">
        <f t="shared" ca="1" si="43"/>
        <v>OK</v>
      </c>
      <c r="I1381" s="46">
        <f ca="1">Z1381-$B$1</f>
        <v>3</v>
      </c>
      <c r="J1381" s="46">
        <f>VLOOKUP(G1381,'D. Produção'!A:B,2,)</f>
        <v>2</v>
      </c>
      <c r="K1381" s="95">
        <v>335958</v>
      </c>
      <c r="L1381" s="96" t="s">
        <v>220</v>
      </c>
      <c r="M1381" s="95">
        <v>9</v>
      </c>
      <c r="N1381" s="95">
        <v>5456534</v>
      </c>
      <c r="O1381" s="96" t="s">
        <v>35</v>
      </c>
      <c r="P1381" s="96" t="s">
        <v>167</v>
      </c>
      <c r="Q1381" s="96" t="s">
        <v>168</v>
      </c>
      <c r="R1381" s="97">
        <v>0.41560000000000002</v>
      </c>
      <c r="S1381" s="97">
        <v>8.3125</v>
      </c>
      <c r="T1381" s="95">
        <v>1</v>
      </c>
      <c r="U1381" s="96" t="s">
        <v>63</v>
      </c>
      <c r="V1381" s="96" t="s">
        <v>120</v>
      </c>
      <c r="W1381" s="98">
        <v>475</v>
      </c>
      <c r="X1381" s="98">
        <v>875</v>
      </c>
      <c r="Y1381" s="99">
        <v>46154.575792708332</v>
      </c>
      <c r="Z1381" s="100">
        <v>46160</v>
      </c>
      <c r="AA1381" s="101"/>
      <c r="AB1381" s="101"/>
      <c r="AC1381" s="101"/>
      <c r="AD1381" s="101"/>
      <c r="AE1381" s="101"/>
      <c r="AF1381" s="101"/>
      <c r="AG1381" s="101"/>
      <c r="AH1381" s="101"/>
      <c r="AI1381" s="102" t="s">
        <v>40</v>
      </c>
      <c r="AJ1381" s="102" t="s">
        <v>40</v>
      </c>
      <c r="AK1381" s="102" t="s">
        <v>40</v>
      </c>
      <c r="AL1381" s="101"/>
      <c r="AM1381" s="101"/>
      <c r="AN1381" s="102" t="s">
        <v>40</v>
      </c>
      <c r="AO1381" s="102" t="s">
        <v>40</v>
      </c>
      <c r="AP1381" s="102" t="s">
        <v>40</v>
      </c>
      <c r="AQ1381" s="102" t="s">
        <v>40</v>
      </c>
      <c r="AR1381" s="101"/>
    </row>
    <row r="1382" spans="1:44" ht="31.5">
      <c r="A1382" t="str">
        <f>VLOOKUP(Q1382,'Rotas x Madrugada'!A:C,2,0)</f>
        <v>J</v>
      </c>
      <c r="B1382" t="str">
        <f>VLOOKUP(Q1382,'Rotas x Madrugada'!A:C,3,0)</f>
        <v>Sim</v>
      </c>
      <c r="D1382" s="19">
        <f t="shared" si="42"/>
        <v>46162</v>
      </c>
      <c r="E1382" s="19">
        <f>IF(A1382="RETIRA",Z1382,VLOOKUP(Q1382,'Rotas x Madrugada'!A:D,4,0))</f>
        <v>46146</v>
      </c>
      <c r="F1382" s="19">
        <f>IF(A1382="RETIRA",Z1382,Z1382+2)</f>
        <v>46162</v>
      </c>
      <c r="G1382" s="19" t="str">
        <f>CONCATENATE(U1382,"-",V1382)</f>
        <v>INC08-TE12</v>
      </c>
      <c r="H1382" s="19" t="str">
        <f t="shared" ca="1" si="43"/>
        <v>OK</v>
      </c>
      <c r="I1382" s="46">
        <f ca="1">Z1382-$B$1</f>
        <v>3</v>
      </c>
      <c r="J1382" s="46">
        <f>VLOOKUP(G1382,'D. Produção'!A:B,2,)</f>
        <v>2</v>
      </c>
      <c r="K1382" s="87">
        <v>335958</v>
      </c>
      <c r="L1382" s="88" t="s">
        <v>85</v>
      </c>
      <c r="M1382" s="87">
        <v>10</v>
      </c>
      <c r="N1382" s="87">
        <v>5456535</v>
      </c>
      <c r="O1382" s="88" t="s">
        <v>35</v>
      </c>
      <c r="P1382" s="88" t="s">
        <v>167</v>
      </c>
      <c r="Q1382" s="88" t="s">
        <v>168</v>
      </c>
      <c r="R1382" s="89">
        <v>0.41560000000000002</v>
      </c>
      <c r="S1382" s="89">
        <v>8.3125</v>
      </c>
      <c r="T1382" s="87">
        <v>1</v>
      </c>
      <c r="U1382" s="88" t="s">
        <v>63</v>
      </c>
      <c r="V1382" s="88" t="s">
        <v>120</v>
      </c>
      <c r="W1382" s="90">
        <v>475</v>
      </c>
      <c r="X1382" s="90">
        <v>875</v>
      </c>
      <c r="Y1382" s="91">
        <v>46154.575792708332</v>
      </c>
      <c r="Z1382" s="92">
        <v>46160</v>
      </c>
      <c r="AA1382" s="93"/>
      <c r="AB1382" s="93"/>
      <c r="AC1382" s="93"/>
      <c r="AD1382" s="93"/>
      <c r="AE1382" s="93"/>
      <c r="AF1382" s="93"/>
      <c r="AG1382" s="93"/>
      <c r="AH1382" s="93"/>
      <c r="AI1382" s="94" t="s">
        <v>40</v>
      </c>
      <c r="AJ1382" s="94" t="s">
        <v>40</v>
      </c>
      <c r="AK1382" s="94" t="s">
        <v>40</v>
      </c>
      <c r="AL1382" s="93"/>
      <c r="AM1382" s="93"/>
      <c r="AN1382" s="94" t="s">
        <v>40</v>
      </c>
      <c r="AO1382" s="94" t="s">
        <v>40</v>
      </c>
      <c r="AP1382" s="94" t="s">
        <v>40</v>
      </c>
      <c r="AQ1382" s="94" t="s">
        <v>40</v>
      </c>
      <c r="AR1382" s="93"/>
    </row>
    <row r="1383" spans="1:44" ht="31.5">
      <c r="A1383" t="str">
        <f>VLOOKUP(Q1383,'Rotas x Madrugada'!A:C,2,0)</f>
        <v>J</v>
      </c>
      <c r="B1383" t="str">
        <f>VLOOKUP(Q1383,'Rotas x Madrugada'!A:C,3,0)</f>
        <v>Sim</v>
      </c>
      <c r="D1383" s="19">
        <f t="shared" si="42"/>
        <v>46162</v>
      </c>
      <c r="E1383" s="19">
        <f>IF(A1383="RETIRA",Z1383,VLOOKUP(Q1383,'Rotas x Madrugada'!A:D,4,0))</f>
        <v>46146</v>
      </c>
      <c r="F1383" s="19">
        <f>IF(A1383="RETIRA",Z1383,Z1383+2)</f>
        <v>46162</v>
      </c>
      <c r="G1383" s="19" t="str">
        <f>CONCATENATE(U1383,"-",V1383)</f>
        <v>INC08-TE12</v>
      </c>
      <c r="H1383" s="19" t="str">
        <f t="shared" ca="1" si="43"/>
        <v>OK</v>
      </c>
      <c r="I1383" s="46">
        <f ca="1">Z1383-$B$1</f>
        <v>3</v>
      </c>
      <c r="J1383" s="46">
        <f>VLOOKUP(G1383,'D. Produção'!A:B,2,)</f>
        <v>2</v>
      </c>
      <c r="K1383" s="95">
        <v>335958</v>
      </c>
      <c r="L1383" s="96" t="s">
        <v>602</v>
      </c>
      <c r="M1383" s="95">
        <v>11</v>
      </c>
      <c r="N1383" s="95">
        <v>5456536</v>
      </c>
      <c r="O1383" s="96" t="s">
        <v>35</v>
      </c>
      <c r="P1383" s="96" t="s">
        <v>167</v>
      </c>
      <c r="Q1383" s="96" t="s">
        <v>168</v>
      </c>
      <c r="R1383" s="97">
        <v>0.41560000000000002</v>
      </c>
      <c r="S1383" s="97">
        <v>8.3125</v>
      </c>
      <c r="T1383" s="95">
        <v>1</v>
      </c>
      <c r="U1383" s="96" t="s">
        <v>63</v>
      </c>
      <c r="V1383" s="96" t="s">
        <v>120</v>
      </c>
      <c r="W1383" s="98">
        <v>475</v>
      </c>
      <c r="X1383" s="98">
        <v>875</v>
      </c>
      <c r="Y1383" s="99">
        <v>46154.575792708332</v>
      </c>
      <c r="Z1383" s="100">
        <v>46160</v>
      </c>
      <c r="AA1383" s="101"/>
      <c r="AB1383" s="101"/>
      <c r="AC1383" s="101"/>
      <c r="AD1383" s="101"/>
      <c r="AE1383" s="101"/>
      <c r="AF1383" s="101"/>
      <c r="AG1383" s="101"/>
      <c r="AH1383" s="101"/>
      <c r="AI1383" s="102" t="s">
        <v>40</v>
      </c>
      <c r="AJ1383" s="102" t="s">
        <v>40</v>
      </c>
      <c r="AK1383" s="102" t="s">
        <v>40</v>
      </c>
      <c r="AL1383" s="101"/>
      <c r="AM1383" s="101"/>
      <c r="AN1383" s="102" t="s">
        <v>40</v>
      </c>
      <c r="AO1383" s="102" t="s">
        <v>40</v>
      </c>
      <c r="AP1383" s="102" t="s">
        <v>40</v>
      </c>
      <c r="AQ1383" s="102" t="s">
        <v>40</v>
      </c>
      <c r="AR1383" s="101"/>
    </row>
    <row r="1384" spans="1:44" ht="31.5">
      <c r="A1384" t="str">
        <f>VLOOKUP(Q1384,'Rotas x Madrugada'!A:C,2,0)</f>
        <v>J</v>
      </c>
      <c r="B1384" t="str">
        <f>VLOOKUP(Q1384,'Rotas x Madrugada'!A:C,3,0)</f>
        <v>Sim</v>
      </c>
      <c r="D1384" s="19">
        <f t="shared" si="42"/>
        <v>46162</v>
      </c>
      <c r="E1384" s="19">
        <f>IF(A1384="RETIRA",Z1384,VLOOKUP(Q1384,'Rotas x Madrugada'!A:D,4,0))</f>
        <v>46146</v>
      </c>
      <c r="F1384" s="19">
        <f>IF(A1384="RETIRA",Z1384,Z1384+2)</f>
        <v>46162</v>
      </c>
      <c r="G1384" s="19" t="str">
        <f>CONCATENATE(U1384,"-",V1384)</f>
        <v>INC08-TE12</v>
      </c>
      <c r="H1384" s="19" t="str">
        <f t="shared" ca="1" si="43"/>
        <v>OK</v>
      </c>
      <c r="I1384" s="46">
        <f ca="1">Z1384-$B$1</f>
        <v>3</v>
      </c>
      <c r="J1384" s="46">
        <f>VLOOKUP(G1384,'D. Produção'!A:B,2,)</f>
        <v>2</v>
      </c>
      <c r="K1384" s="87">
        <v>335958</v>
      </c>
      <c r="L1384" s="88" t="s">
        <v>86</v>
      </c>
      <c r="M1384" s="87">
        <v>12</v>
      </c>
      <c r="N1384" s="87">
        <v>5456537</v>
      </c>
      <c r="O1384" s="88" t="s">
        <v>35</v>
      </c>
      <c r="P1384" s="88" t="s">
        <v>167</v>
      </c>
      <c r="Q1384" s="88" t="s">
        <v>168</v>
      </c>
      <c r="R1384" s="89">
        <v>0.41560000000000002</v>
      </c>
      <c r="S1384" s="89">
        <v>8.3125</v>
      </c>
      <c r="T1384" s="87">
        <v>1</v>
      </c>
      <c r="U1384" s="88" t="s">
        <v>63</v>
      </c>
      <c r="V1384" s="88" t="s">
        <v>120</v>
      </c>
      <c r="W1384" s="90">
        <v>475</v>
      </c>
      <c r="X1384" s="90">
        <v>875</v>
      </c>
      <c r="Y1384" s="91">
        <v>46154.575792708332</v>
      </c>
      <c r="Z1384" s="92">
        <v>46160</v>
      </c>
      <c r="AA1384" s="93"/>
      <c r="AB1384" s="93"/>
      <c r="AC1384" s="93"/>
      <c r="AD1384" s="93"/>
      <c r="AE1384" s="93"/>
      <c r="AF1384" s="93"/>
      <c r="AG1384" s="93"/>
      <c r="AH1384" s="93"/>
      <c r="AI1384" s="94" t="s">
        <v>40</v>
      </c>
      <c r="AJ1384" s="94" t="s">
        <v>40</v>
      </c>
      <c r="AK1384" s="94" t="s">
        <v>40</v>
      </c>
      <c r="AL1384" s="93"/>
      <c r="AM1384" s="93"/>
      <c r="AN1384" s="94" t="s">
        <v>40</v>
      </c>
      <c r="AO1384" s="94" t="s">
        <v>40</v>
      </c>
      <c r="AP1384" s="94" t="s">
        <v>40</v>
      </c>
      <c r="AQ1384" s="94" t="s">
        <v>40</v>
      </c>
      <c r="AR1384" s="93"/>
    </row>
    <row r="1385" spans="1:44" ht="31.5">
      <c r="A1385" t="str">
        <f>VLOOKUP(Q1385,'Rotas x Madrugada'!A:C,2,0)</f>
        <v>J</v>
      </c>
      <c r="B1385" t="str">
        <f>VLOOKUP(Q1385,'Rotas x Madrugada'!A:C,3,0)</f>
        <v>Sim</v>
      </c>
      <c r="D1385" s="19">
        <f t="shared" si="42"/>
        <v>46162</v>
      </c>
      <c r="E1385" s="19">
        <f>IF(A1385="RETIRA",Z1385,VLOOKUP(Q1385,'Rotas x Madrugada'!A:D,4,0))</f>
        <v>46146</v>
      </c>
      <c r="F1385" s="19">
        <f>IF(A1385="RETIRA",Z1385,Z1385+2)</f>
        <v>46162</v>
      </c>
      <c r="G1385" s="19" t="str">
        <f>CONCATENATE(U1385,"-",V1385)</f>
        <v>INC08-TE12</v>
      </c>
      <c r="H1385" s="19" t="str">
        <f t="shared" ca="1" si="43"/>
        <v>OK</v>
      </c>
      <c r="I1385" s="46">
        <f ca="1">Z1385-$B$1</f>
        <v>3</v>
      </c>
      <c r="J1385" s="46">
        <f>VLOOKUP(G1385,'D. Produção'!A:B,2,)</f>
        <v>2</v>
      </c>
      <c r="K1385" s="95">
        <v>335958</v>
      </c>
      <c r="L1385" s="96" t="s">
        <v>87</v>
      </c>
      <c r="M1385" s="95">
        <v>13</v>
      </c>
      <c r="N1385" s="95">
        <v>5456538</v>
      </c>
      <c r="O1385" s="96" t="s">
        <v>35</v>
      </c>
      <c r="P1385" s="96" t="s">
        <v>167</v>
      </c>
      <c r="Q1385" s="96" t="s">
        <v>168</v>
      </c>
      <c r="R1385" s="97">
        <v>0.41560000000000002</v>
      </c>
      <c r="S1385" s="97">
        <v>8.3125</v>
      </c>
      <c r="T1385" s="95">
        <v>1</v>
      </c>
      <c r="U1385" s="96" t="s">
        <v>63</v>
      </c>
      <c r="V1385" s="96" t="s">
        <v>120</v>
      </c>
      <c r="W1385" s="98">
        <v>475</v>
      </c>
      <c r="X1385" s="98">
        <v>875</v>
      </c>
      <c r="Y1385" s="99">
        <v>46154.575792708332</v>
      </c>
      <c r="Z1385" s="100">
        <v>46160</v>
      </c>
      <c r="AA1385" s="101"/>
      <c r="AB1385" s="101"/>
      <c r="AC1385" s="101"/>
      <c r="AD1385" s="101"/>
      <c r="AE1385" s="101"/>
      <c r="AF1385" s="101"/>
      <c r="AG1385" s="101"/>
      <c r="AH1385" s="101"/>
      <c r="AI1385" s="102" t="s">
        <v>40</v>
      </c>
      <c r="AJ1385" s="102" t="s">
        <v>40</v>
      </c>
      <c r="AK1385" s="102" t="s">
        <v>40</v>
      </c>
      <c r="AL1385" s="101"/>
      <c r="AM1385" s="101"/>
      <c r="AN1385" s="102" t="s">
        <v>40</v>
      </c>
      <c r="AO1385" s="102" t="s">
        <v>40</v>
      </c>
      <c r="AP1385" s="102" t="s">
        <v>40</v>
      </c>
      <c r="AQ1385" s="102" t="s">
        <v>40</v>
      </c>
      <c r="AR1385" s="101"/>
    </row>
    <row r="1386" spans="1:44" ht="31.5">
      <c r="A1386" t="str">
        <f>VLOOKUP(Q1386,'Rotas x Madrugada'!A:C,2,0)</f>
        <v>J</v>
      </c>
      <c r="B1386" t="str">
        <f>VLOOKUP(Q1386,'Rotas x Madrugada'!A:C,3,0)</f>
        <v>Sim</v>
      </c>
      <c r="D1386" s="19">
        <f t="shared" si="42"/>
        <v>46162</v>
      </c>
      <c r="E1386" s="19">
        <f>IF(A1386="RETIRA",Z1386,VLOOKUP(Q1386,'Rotas x Madrugada'!A:D,4,0))</f>
        <v>46146</v>
      </c>
      <c r="F1386" s="19">
        <f>IF(A1386="RETIRA",Z1386,Z1386+2)</f>
        <v>46162</v>
      </c>
      <c r="G1386" s="19" t="str">
        <f>CONCATENATE(U1386,"-",V1386)</f>
        <v>INC08-TE12</v>
      </c>
      <c r="H1386" s="19" t="str">
        <f t="shared" ca="1" si="43"/>
        <v>OK</v>
      </c>
      <c r="I1386" s="46">
        <f ca="1">Z1386-$B$1</f>
        <v>3</v>
      </c>
      <c r="J1386" s="46">
        <f>VLOOKUP(G1386,'D. Produção'!A:B,2,)</f>
        <v>2</v>
      </c>
      <c r="K1386" s="87">
        <v>335958</v>
      </c>
      <c r="L1386" s="88" t="s">
        <v>88</v>
      </c>
      <c r="M1386" s="87">
        <v>14</v>
      </c>
      <c r="N1386" s="87">
        <v>5456539</v>
      </c>
      <c r="O1386" s="88" t="s">
        <v>35</v>
      </c>
      <c r="P1386" s="88" t="s">
        <v>167</v>
      </c>
      <c r="Q1386" s="88" t="s">
        <v>168</v>
      </c>
      <c r="R1386" s="89">
        <v>0.41560000000000002</v>
      </c>
      <c r="S1386" s="89">
        <v>8.3125</v>
      </c>
      <c r="T1386" s="87">
        <v>1</v>
      </c>
      <c r="U1386" s="88" t="s">
        <v>63</v>
      </c>
      <c r="V1386" s="88" t="s">
        <v>120</v>
      </c>
      <c r="W1386" s="90">
        <v>475</v>
      </c>
      <c r="X1386" s="90">
        <v>875</v>
      </c>
      <c r="Y1386" s="91">
        <v>46154.575792708332</v>
      </c>
      <c r="Z1386" s="92">
        <v>46160</v>
      </c>
      <c r="AA1386" s="93"/>
      <c r="AB1386" s="93"/>
      <c r="AC1386" s="93"/>
      <c r="AD1386" s="93"/>
      <c r="AE1386" s="93"/>
      <c r="AF1386" s="93"/>
      <c r="AG1386" s="93"/>
      <c r="AH1386" s="93"/>
      <c r="AI1386" s="94" t="s">
        <v>40</v>
      </c>
      <c r="AJ1386" s="94" t="s">
        <v>40</v>
      </c>
      <c r="AK1386" s="94" t="s">
        <v>40</v>
      </c>
      <c r="AL1386" s="93"/>
      <c r="AM1386" s="93"/>
      <c r="AN1386" s="94" t="s">
        <v>40</v>
      </c>
      <c r="AO1386" s="94" t="s">
        <v>40</v>
      </c>
      <c r="AP1386" s="94" t="s">
        <v>40</v>
      </c>
      <c r="AQ1386" s="94" t="s">
        <v>40</v>
      </c>
      <c r="AR1386" s="93"/>
    </row>
    <row r="1387" spans="1:44" ht="31.5">
      <c r="A1387" t="str">
        <f>VLOOKUP(Q1387,'Rotas x Madrugada'!A:C,2,0)</f>
        <v>J</v>
      </c>
      <c r="B1387" t="str">
        <f>VLOOKUP(Q1387,'Rotas x Madrugada'!A:C,3,0)</f>
        <v>Sim</v>
      </c>
      <c r="D1387" s="19">
        <f t="shared" si="42"/>
        <v>46162</v>
      </c>
      <c r="E1387" s="19">
        <f>IF(A1387="RETIRA",Z1387,VLOOKUP(Q1387,'Rotas x Madrugada'!A:D,4,0))</f>
        <v>46146</v>
      </c>
      <c r="F1387" s="19">
        <f>IF(A1387="RETIRA",Z1387,Z1387+2)</f>
        <v>46162</v>
      </c>
      <c r="G1387" s="19" t="str">
        <f>CONCATENATE(U1387,"-",V1387)</f>
        <v>INC08-TE12</v>
      </c>
      <c r="H1387" s="19" t="str">
        <f t="shared" ca="1" si="43"/>
        <v>OK</v>
      </c>
      <c r="I1387" s="46">
        <f ca="1">Z1387-$B$1</f>
        <v>3</v>
      </c>
      <c r="J1387" s="46">
        <f>VLOOKUP(G1387,'D. Produção'!A:B,2,)</f>
        <v>2</v>
      </c>
      <c r="K1387" s="95">
        <v>335958</v>
      </c>
      <c r="L1387" s="96" t="s">
        <v>89</v>
      </c>
      <c r="M1387" s="95">
        <v>15</v>
      </c>
      <c r="N1387" s="95">
        <v>5456540</v>
      </c>
      <c r="O1387" s="96" t="s">
        <v>35</v>
      </c>
      <c r="P1387" s="96" t="s">
        <v>167</v>
      </c>
      <c r="Q1387" s="96" t="s">
        <v>168</v>
      </c>
      <c r="R1387" s="97">
        <v>0.41560000000000002</v>
      </c>
      <c r="S1387" s="97">
        <v>8.3125</v>
      </c>
      <c r="T1387" s="95">
        <v>1</v>
      </c>
      <c r="U1387" s="96" t="s">
        <v>63</v>
      </c>
      <c r="V1387" s="96" t="s">
        <v>120</v>
      </c>
      <c r="W1387" s="98">
        <v>475</v>
      </c>
      <c r="X1387" s="98">
        <v>875</v>
      </c>
      <c r="Y1387" s="99">
        <v>46154.575792708332</v>
      </c>
      <c r="Z1387" s="100">
        <v>46160</v>
      </c>
      <c r="AA1387" s="101"/>
      <c r="AB1387" s="101"/>
      <c r="AC1387" s="101"/>
      <c r="AD1387" s="101"/>
      <c r="AE1387" s="101"/>
      <c r="AF1387" s="101"/>
      <c r="AG1387" s="101"/>
      <c r="AH1387" s="101"/>
      <c r="AI1387" s="102" t="s">
        <v>40</v>
      </c>
      <c r="AJ1387" s="102" t="s">
        <v>40</v>
      </c>
      <c r="AK1387" s="102" t="s">
        <v>40</v>
      </c>
      <c r="AL1387" s="101"/>
      <c r="AM1387" s="101"/>
      <c r="AN1387" s="102" t="s">
        <v>40</v>
      </c>
      <c r="AO1387" s="102" t="s">
        <v>40</v>
      </c>
      <c r="AP1387" s="102" t="s">
        <v>40</v>
      </c>
      <c r="AQ1387" s="102" t="s">
        <v>40</v>
      </c>
      <c r="AR1387" s="101"/>
    </row>
    <row r="1388" spans="1:44" ht="31.5">
      <c r="A1388" t="str">
        <f>VLOOKUP(Q1388,'Rotas x Madrugada'!A:C,2,0)</f>
        <v>J</v>
      </c>
      <c r="B1388" t="str">
        <f>VLOOKUP(Q1388,'Rotas x Madrugada'!A:C,3,0)</f>
        <v>Sim</v>
      </c>
      <c r="D1388" s="19">
        <f t="shared" si="42"/>
        <v>46162</v>
      </c>
      <c r="E1388" s="19">
        <f>IF(A1388="RETIRA",Z1388,VLOOKUP(Q1388,'Rotas x Madrugada'!A:D,4,0))</f>
        <v>46146</v>
      </c>
      <c r="F1388" s="19">
        <f>IF(A1388="RETIRA",Z1388,Z1388+2)</f>
        <v>46162</v>
      </c>
      <c r="G1388" s="19" t="str">
        <f>CONCATENATE(U1388,"-",V1388)</f>
        <v>INC08-TE12</v>
      </c>
      <c r="H1388" s="19" t="str">
        <f t="shared" ca="1" si="43"/>
        <v>OK</v>
      </c>
      <c r="I1388" s="46">
        <f ca="1">Z1388-$B$1</f>
        <v>3</v>
      </c>
      <c r="J1388" s="46">
        <f>VLOOKUP(G1388,'D. Produção'!A:B,2,)</f>
        <v>2</v>
      </c>
      <c r="K1388" s="87">
        <v>335958</v>
      </c>
      <c r="L1388" s="88" t="s">
        <v>90</v>
      </c>
      <c r="M1388" s="87">
        <v>16</v>
      </c>
      <c r="N1388" s="87">
        <v>5456541</v>
      </c>
      <c r="O1388" s="88" t="s">
        <v>35</v>
      </c>
      <c r="P1388" s="88" t="s">
        <v>167</v>
      </c>
      <c r="Q1388" s="88" t="s">
        <v>168</v>
      </c>
      <c r="R1388" s="89">
        <v>0.41560000000000002</v>
      </c>
      <c r="S1388" s="89">
        <v>8.3125</v>
      </c>
      <c r="T1388" s="87">
        <v>1</v>
      </c>
      <c r="U1388" s="88" t="s">
        <v>63</v>
      </c>
      <c r="V1388" s="88" t="s">
        <v>120</v>
      </c>
      <c r="W1388" s="90">
        <v>475</v>
      </c>
      <c r="X1388" s="90">
        <v>875</v>
      </c>
      <c r="Y1388" s="91">
        <v>46154.575792708332</v>
      </c>
      <c r="Z1388" s="92">
        <v>46160</v>
      </c>
      <c r="AA1388" s="93"/>
      <c r="AB1388" s="93"/>
      <c r="AC1388" s="93"/>
      <c r="AD1388" s="93"/>
      <c r="AE1388" s="93"/>
      <c r="AF1388" s="93"/>
      <c r="AG1388" s="93"/>
      <c r="AH1388" s="93"/>
      <c r="AI1388" s="94" t="s">
        <v>40</v>
      </c>
      <c r="AJ1388" s="94" t="s">
        <v>40</v>
      </c>
      <c r="AK1388" s="94" t="s">
        <v>40</v>
      </c>
      <c r="AL1388" s="93"/>
      <c r="AM1388" s="93"/>
      <c r="AN1388" s="94" t="s">
        <v>40</v>
      </c>
      <c r="AO1388" s="94" t="s">
        <v>40</v>
      </c>
      <c r="AP1388" s="94" t="s">
        <v>40</v>
      </c>
      <c r="AQ1388" s="94" t="s">
        <v>40</v>
      </c>
      <c r="AR1388" s="93"/>
    </row>
    <row r="1389" spans="1:44" ht="31.5">
      <c r="A1389" t="str">
        <f>VLOOKUP(Q1389,'Rotas x Madrugada'!A:C,2,0)</f>
        <v>J</v>
      </c>
      <c r="B1389" t="str">
        <f>VLOOKUP(Q1389,'Rotas x Madrugada'!A:C,3,0)</f>
        <v>Sim</v>
      </c>
      <c r="D1389" s="19">
        <f t="shared" si="42"/>
        <v>46162</v>
      </c>
      <c r="E1389" s="19">
        <f>IF(A1389="RETIRA",Z1389,VLOOKUP(Q1389,'Rotas x Madrugada'!A:D,4,0))</f>
        <v>46146</v>
      </c>
      <c r="F1389" s="19">
        <f>IF(A1389="RETIRA",Z1389,Z1389+2)</f>
        <v>46162</v>
      </c>
      <c r="G1389" s="19" t="str">
        <f>CONCATENATE(U1389,"-",V1389)</f>
        <v>INC08-TE12</v>
      </c>
      <c r="H1389" s="19" t="str">
        <f t="shared" ca="1" si="43"/>
        <v>OK</v>
      </c>
      <c r="I1389" s="46">
        <f ca="1">Z1389-$B$1</f>
        <v>3</v>
      </c>
      <c r="J1389" s="46">
        <f>VLOOKUP(G1389,'D. Produção'!A:B,2,)</f>
        <v>2</v>
      </c>
      <c r="K1389" s="95">
        <v>335958</v>
      </c>
      <c r="L1389" s="96" t="s">
        <v>509</v>
      </c>
      <c r="M1389" s="95">
        <v>17</v>
      </c>
      <c r="N1389" s="95">
        <v>5456542</v>
      </c>
      <c r="O1389" s="96" t="s">
        <v>35</v>
      </c>
      <c r="P1389" s="96" t="s">
        <v>167</v>
      </c>
      <c r="Q1389" s="96" t="s">
        <v>168</v>
      </c>
      <c r="R1389" s="97">
        <v>0.31790000000000002</v>
      </c>
      <c r="S1389" s="97">
        <v>6.3585000000000003</v>
      </c>
      <c r="T1389" s="95">
        <v>1</v>
      </c>
      <c r="U1389" s="96" t="s">
        <v>63</v>
      </c>
      <c r="V1389" s="96" t="s">
        <v>120</v>
      </c>
      <c r="W1389" s="98">
        <v>785</v>
      </c>
      <c r="X1389" s="98">
        <v>405</v>
      </c>
      <c r="Y1389" s="99">
        <v>46154.575792708332</v>
      </c>
      <c r="Z1389" s="100">
        <v>46160</v>
      </c>
      <c r="AA1389" s="101"/>
      <c r="AB1389" s="101"/>
      <c r="AC1389" s="101"/>
      <c r="AD1389" s="101"/>
      <c r="AE1389" s="101"/>
      <c r="AF1389" s="101"/>
      <c r="AG1389" s="101"/>
      <c r="AH1389" s="101"/>
      <c r="AI1389" s="102" t="s">
        <v>40</v>
      </c>
      <c r="AJ1389" s="102" t="s">
        <v>40</v>
      </c>
      <c r="AK1389" s="102" t="s">
        <v>40</v>
      </c>
      <c r="AL1389" s="101"/>
      <c r="AM1389" s="101"/>
      <c r="AN1389" s="102" t="s">
        <v>40</v>
      </c>
      <c r="AO1389" s="102" t="s">
        <v>40</v>
      </c>
      <c r="AP1389" s="102" t="s">
        <v>40</v>
      </c>
      <c r="AQ1389" s="102" t="s">
        <v>40</v>
      </c>
      <c r="AR1389" s="101"/>
    </row>
    <row r="1390" spans="1:44" ht="31.5">
      <c r="A1390" t="str">
        <f>VLOOKUP(Q1390,'Rotas x Madrugada'!A:C,2,0)</f>
        <v>J</v>
      </c>
      <c r="B1390" t="str">
        <f>VLOOKUP(Q1390,'Rotas x Madrugada'!A:C,3,0)</f>
        <v>Sim</v>
      </c>
      <c r="D1390" s="19">
        <f t="shared" si="42"/>
        <v>46162</v>
      </c>
      <c r="E1390" s="19">
        <f>IF(A1390="RETIRA",Z1390,VLOOKUP(Q1390,'Rotas x Madrugada'!A:D,4,0))</f>
        <v>46146</v>
      </c>
      <c r="F1390" s="19">
        <f>IF(A1390="RETIRA",Z1390,Z1390+2)</f>
        <v>46162</v>
      </c>
      <c r="G1390" s="19" t="str">
        <f>CONCATENATE(U1390,"-",V1390)</f>
        <v>INC08-TE12</v>
      </c>
      <c r="H1390" s="19" t="str">
        <f t="shared" ca="1" si="43"/>
        <v>OK</v>
      </c>
      <c r="I1390" s="46">
        <f ca="1">Z1390-$B$1</f>
        <v>3</v>
      </c>
      <c r="J1390" s="46">
        <f>VLOOKUP(G1390,'D. Produção'!A:B,2,)</f>
        <v>2</v>
      </c>
      <c r="K1390" s="87">
        <v>335958</v>
      </c>
      <c r="L1390" s="88" t="s">
        <v>510</v>
      </c>
      <c r="M1390" s="87">
        <v>18</v>
      </c>
      <c r="N1390" s="87">
        <v>5456543</v>
      </c>
      <c r="O1390" s="88" t="s">
        <v>35</v>
      </c>
      <c r="P1390" s="88" t="s">
        <v>167</v>
      </c>
      <c r="Q1390" s="88" t="s">
        <v>168</v>
      </c>
      <c r="R1390" s="89">
        <v>0.31790000000000002</v>
      </c>
      <c r="S1390" s="89">
        <v>6.3585000000000003</v>
      </c>
      <c r="T1390" s="87">
        <v>1</v>
      </c>
      <c r="U1390" s="88" t="s">
        <v>63</v>
      </c>
      <c r="V1390" s="88" t="s">
        <v>120</v>
      </c>
      <c r="W1390" s="90">
        <v>785</v>
      </c>
      <c r="X1390" s="90">
        <v>405</v>
      </c>
      <c r="Y1390" s="91">
        <v>46154.575792708332</v>
      </c>
      <c r="Z1390" s="92">
        <v>46160</v>
      </c>
      <c r="AA1390" s="93"/>
      <c r="AB1390" s="93"/>
      <c r="AC1390" s="93"/>
      <c r="AD1390" s="93"/>
      <c r="AE1390" s="93"/>
      <c r="AF1390" s="93"/>
      <c r="AG1390" s="93"/>
      <c r="AH1390" s="93"/>
      <c r="AI1390" s="94" t="s">
        <v>40</v>
      </c>
      <c r="AJ1390" s="94" t="s">
        <v>40</v>
      </c>
      <c r="AK1390" s="94" t="s">
        <v>40</v>
      </c>
      <c r="AL1390" s="93"/>
      <c r="AM1390" s="93"/>
      <c r="AN1390" s="94" t="s">
        <v>40</v>
      </c>
      <c r="AO1390" s="94" t="s">
        <v>40</v>
      </c>
      <c r="AP1390" s="94" t="s">
        <v>40</v>
      </c>
      <c r="AQ1390" s="94" t="s">
        <v>40</v>
      </c>
      <c r="AR1390" s="93"/>
    </row>
    <row r="1391" spans="1:44" ht="31.5">
      <c r="A1391" t="str">
        <f>VLOOKUP(Q1391,'Rotas x Madrugada'!A:C,2,0)</f>
        <v>J</v>
      </c>
      <c r="B1391" t="str">
        <f>VLOOKUP(Q1391,'Rotas x Madrugada'!A:C,3,0)</f>
        <v>Sim</v>
      </c>
      <c r="D1391" s="19">
        <f t="shared" si="42"/>
        <v>46162</v>
      </c>
      <c r="E1391" s="19">
        <f>IF(A1391="RETIRA",Z1391,VLOOKUP(Q1391,'Rotas x Madrugada'!A:D,4,0))</f>
        <v>46146</v>
      </c>
      <c r="F1391" s="19">
        <f>IF(A1391="RETIRA",Z1391,Z1391+2)</f>
        <v>46162</v>
      </c>
      <c r="G1391" s="19" t="str">
        <f>CONCATENATE(U1391,"-",V1391)</f>
        <v>INC08-TE12</v>
      </c>
      <c r="H1391" s="19" t="str">
        <f t="shared" ca="1" si="43"/>
        <v>OK</v>
      </c>
      <c r="I1391" s="46">
        <f ca="1">Z1391-$B$1</f>
        <v>3</v>
      </c>
      <c r="J1391" s="46">
        <f>VLOOKUP(G1391,'D. Produção'!A:B,2,)</f>
        <v>2</v>
      </c>
      <c r="K1391" s="95">
        <v>335958</v>
      </c>
      <c r="L1391" s="96" t="s">
        <v>525</v>
      </c>
      <c r="M1391" s="95">
        <v>19</v>
      </c>
      <c r="N1391" s="95">
        <v>5456544</v>
      </c>
      <c r="O1391" s="96" t="s">
        <v>35</v>
      </c>
      <c r="P1391" s="96" t="s">
        <v>167</v>
      </c>
      <c r="Q1391" s="96" t="s">
        <v>168</v>
      </c>
      <c r="R1391" s="97">
        <v>0.31790000000000002</v>
      </c>
      <c r="S1391" s="97">
        <v>6.3585000000000003</v>
      </c>
      <c r="T1391" s="95">
        <v>1</v>
      </c>
      <c r="U1391" s="96" t="s">
        <v>63</v>
      </c>
      <c r="V1391" s="96" t="s">
        <v>120</v>
      </c>
      <c r="W1391" s="98">
        <v>785</v>
      </c>
      <c r="X1391" s="98">
        <v>405</v>
      </c>
      <c r="Y1391" s="99">
        <v>46154.575792708332</v>
      </c>
      <c r="Z1391" s="100">
        <v>46160</v>
      </c>
      <c r="AA1391" s="101"/>
      <c r="AB1391" s="101"/>
      <c r="AC1391" s="101"/>
      <c r="AD1391" s="101"/>
      <c r="AE1391" s="101"/>
      <c r="AF1391" s="101"/>
      <c r="AG1391" s="101"/>
      <c r="AH1391" s="101"/>
      <c r="AI1391" s="102" t="s">
        <v>40</v>
      </c>
      <c r="AJ1391" s="102" t="s">
        <v>40</v>
      </c>
      <c r="AK1391" s="102" t="s">
        <v>40</v>
      </c>
      <c r="AL1391" s="101"/>
      <c r="AM1391" s="101"/>
      <c r="AN1391" s="102" t="s">
        <v>40</v>
      </c>
      <c r="AO1391" s="102" t="s">
        <v>40</v>
      </c>
      <c r="AP1391" s="102" t="s">
        <v>40</v>
      </c>
      <c r="AQ1391" s="102" t="s">
        <v>40</v>
      </c>
      <c r="AR1391" s="101"/>
    </row>
    <row r="1392" spans="1:44" ht="31.5">
      <c r="A1392" t="str">
        <f>VLOOKUP(Q1392,'Rotas x Madrugada'!A:C,2,0)</f>
        <v>J</v>
      </c>
      <c r="B1392" t="str">
        <f>VLOOKUP(Q1392,'Rotas x Madrugada'!A:C,3,0)</f>
        <v>Sim</v>
      </c>
      <c r="D1392" s="19">
        <f t="shared" si="42"/>
        <v>46162</v>
      </c>
      <c r="E1392" s="19">
        <f>IF(A1392="RETIRA",Z1392,VLOOKUP(Q1392,'Rotas x Madrugada'!A:D,4,0))</f>
        <v>46146</v>
      </c>
      <c r="F1392" s="19">
        <f>IF(A1392="RETIRA",Z1392,Z1392+2)</f>
        <v>46162</v>
      </c>
      <c r="G1392" s="19" t="str">
        <f>CONCATENATE(U1392,"-",V1392)</f>
        <v>INC08-TE12</v>
      </c>
      <c r="H1392" s="19" t="str">
        <f t="shared" ca="1" si="43"/>
        <v>OK</v>
      </c>
      <c r="I1392" s="46">
        <f ca="1">Z1392-$B$1</f>
        <v>3</v>
      </c>
      <c r="J1392" s="46">
        <f>VLOOKUP(G1392,'D. Produção'!A:B,2,)</f>
        <v>2</v>
      </c>
      <c r="K1392" s="87">
        <v>335958</v>
      </c>
      <c r="L1392" s="88" t="s">
        <v>308</v>
      </c>
      <c r="M1392" s="87">
        <v>20</v>
      </c>
      <c r="N1392" s="87">
        <v>5456545</v>
      </c>
      <c r="O1392" s="88" t="s">
        <v>35</v>
      </c>
      <c r="P1392" s="88" t="s">
        <v>167</v>
      </c>
      <c r="Q1392" s="88" t="s">
        <v>168</v>
      </c>
      <c r="R1392" s="89">
        <v>0.46910000000000002</v>
      </c>
      <c r="S1392" s="89">
        <v>9.3825000000000003</v>
      </c>
      <c r="T1392" s="87">
        <v>1</v>
      </c>
      <c r="U1392" s="88" t="s">
        <v>63</v>
      </c>
      <c r="V1392" s="88" t="s">
        <v>120</v>
      </c>
      <c r="W1392" s="90">
        <v>695</v>
      </c>
      <c r="X1392" s="90">
        <v>675</v>
      </c>
      <c r="Y1392" s="91">
        <v>46154.575792708332</v>
      </c>
      <c r="Z1392" s="92">
        <v>46160</v>
      </c>
      <c r="AA1392" s="93"/>
      <c r="AB1392" s="93"/>
      <c r="AC1392" s="93"/>
      <c r="AD1392" s="93"/>
      <c r="AE1392" s="93"/>
      <c r="AF1392" s="93"/>
      <c r="AG1392" s="93"/>
      <c r="AH1392" s="93"/>
      <c r="AI1392" s="94" t="s">
        <v>40</v>
      </c>
      <c r="AJ1392" s="94" t="s">
        <v>40</v>
      </c>
      <c r="AK1392" s="94" t="s">
        <v>40</v>
      </c>
      <c r="AL1392" s="93"/>
      <c r="AM1392" s="93"/>
      <c r="AN1392" s="94" t="s">
        <v>40</v>
      </c>
      <c r="AO1392" s="94" t="s">
        <v>40</v>
      </c>
      <c r="AP1392" s="94" t="s">
        <v>40</v>
      </c>
      <c r="AQ1392" s="94" t="s">
        <v>40</v>
      </c>
      <c r="AR1392" s="93"/>
    </row>
    <row r="1393" spans="1:44" ht="31.5">
      <c r="A1393" t="str">
        <f>VLOOKUP(Q1393,'Rotas x Madrugada'!A:C,2,0)</f>
        <v>J</v>
      </c>
      <c r="B1393" t="str">
        <f>VLOOKUP(Q1393,'Rotas x Madrugada'!A:C,3,0)</f>
        <v>Sim</v>
      </c>
      <c r="D1393" s="19">
        <f t="shared" si="42"/>
        <v>46162</v>
      </c>
      <c r="E1393" s="19">
        <f>IF(A1393="RETIRA",Z1393,VLOOKUP(Q1393,'Rotas x Madrugada'!A:D,4,0))</f>
        <v>46146</v>
      </c>
      <c r="F1393" s="19">
        <f>IF(A1393="RETIRA",Z1393,Z1393+2)</f>
        <v>46162</v>
      </c>
      <c r="G1393" s="19" t="str">
        <f>CONCATENATE(U1393,"-",V1393)</f>
        <v>INC08-TF</v>
      </c>
      <c r="H1393" s="19" t="str">
        <f t="shared" ca="1" si="43"/>
        <v>OK</v>
      </c>
      <c r="I1393" s="46">
        <f ca="1">Z1393-$B$1</f>
        <v>3</v>
      </c>
      <c r="J1393" s="46">
        <f>VLOOKUP(G1393,'D. Produção'!A:B,2,)</f>
        <v>2</v>
      </c>
      <c r="K1393" s="95">
        <v>335958</v>
      </c>
      <c r="L1393" s="96" t="s">
        <v>309</v>
      </c>
      <c r="M1393" s="95">
        <v>21</v>
      </c>
      <c r="N1393" s="95">
        <v>5456546</v>
      </c>
      <c r="O1393" s="96" t="s">
        <v>35</v>
      </c>
      <c r="P1393" s="96" t="s">
        <v>167</v>
      </c>
      <c r="Q1393" s="96" t="s">
        <v>168</v>
      </c>
      <c r="R1393" s="97">
        <v>1.4950000000000001</v>
      </c>
      <c r="S1393" s="97">
        <v>29.899799999999999</v>
      </c>
      <c r="T1393" s="95">
        <v>1</v>
      </c>
      <c r="U1393" s="96" t="s">
        <v>63</v>
      </c>
      <c r="V1393" s="96" t="s">
        <v>96</v>
      </c>
      <c r="W1393" s="98">
        <v>678</v>
      </c>
      <c r="X1393" s="98">
        <v>2205</v>
      </c>
      <c r="Y1393" s="99">
        <v>46154.575792708332</v>
      </c>
      <c r="Z1393" s="100">
        <v>46160</v>
      </c>
      <c r="AA1393" s="101"/>
      <c r="AB1393" s="101"/>
      <c r="AC1393" s="101"/>
      <c r="AD1393" s="101"/>
      <c r="AE1393" s="102" t="s">
        <v>40</v>
      </c>
      <c r="AF1393" s="102" t="s">
        <v>40</v>
      </c>
      <c r="AG1393" s="102" t="s">
        <v>40</v>
      </c>
      <c r="AH1393" s="102" t="s">
        <v>40</v>
      </c>
      <c r="AI1393" s="102" t="s">
        <v>40</v>
      </c>
      <c r="AJ1393" s="102" t="s">
        <v>40</v>
      </c>
      <c r="AK1393" s="102" t="s">
        <v>40</v>
      </c>
      <c r="AL1393" s="101"/>
      <c r="AM1393" s="101"/>
      <c r="AN1393" s="102" t="s">
        <v>40</v>
      </c>
      <c r="AO1393" s="102" t="s">
        <v>40</v>
      </c>
      <c r="AP1393" s="102" t="s">
        <v>40</v>
      </c>
      <c r="AQ1393" s="102" t="s">
        <v>40</v>
      </c>
      <c r="AR1393" s="101"/>
    </row>
    <row r="1394" spans="1:44" ht="31.5">
      <c r="A1394" t="str">
        <f>VLOOKUP(Q1394,'Rotas x Madrugada'!A:C,2,0)</f>
        <v>J</v>
      </c>
      <c r="B1394" t="str">
        <f>VLOOKUP(Q1394,'Rotas x Madrugada'!A:C,3,0)</f>
        <v>Sim</v>
      </c>
      <c r="D1394" s="19">
        <f t="shared" si="42"/>
        <v>46162</v>
      </c>
      <c r="E1394" s="19">
        <f>IF(A1394="RETIRA",Z1394,VLOOKUP(Q1394,'Rotas x Madrugada'!A:D,4,0))</f>
        <v>46146</v>
      </c>
      <c r="F1394" s="19">
        <f>IF(A1394="RETIRA",Z1394,Z1394+2)</f>
        <v>46162</v>
      </c>
      <c r="G1394" s="19" t="str">
        <f>CONCATENATE(U1394,"-",V1394)</f>
        <v>INC08-TF</v>
      </c>
      <c r="H1394" s="19" t="str">
        <f t="shared" ca="1" si="43"/>
        <v>OK</v>
      </c>
      <c r="I1394" s="46">
        <f ca="1">Z1394-$B$1</f>
        <v>3</v>
      </c>
      <c r="J1394" s="46">
        <f>VLOOKUP(G1394,'D. Produção'!A:B,2,)</f>
        <v>2</v>
      </c>
      <c r="K1394" s="87">
        <v>335958</v>
      </c>
      <c r="L1394" s="88" t="s">
        <v>310</v>
      </c>
      <c r="M1394" s="87">
        <v>22</v>
      </c>
      <c r="N1394" s="87">
        <v>5456547</v>
      </c>
      <c r="O1394" s="88" t="s">
        <v>35</v>
      </c>
      <c r="P1394" s="88" t="s">
        <v>167</v>
      </c>
      <c r="Q1394" s="88" t="s">
        <v>168</v>
      </c>
      <c r="R1394" s="89">
        <v>1.4950000000000001</v>
      </c>
      <c r="S1394" s="89">
        <v>29.899799999999999</v>
      </c>
      <c r="T1394" s="87">
        <v>1</v>
      </c>
      <c r="U1394" s="88" t="s">
        <v>63</v>
      </c>
      <c r="V1394" s="88" t="s">
        <v>96</v>
      </c>
      <c r="W1394" s="90">
        <v>678</v>
      </c>
      <c r="X1394" s="90">
        <v>2205</v>
      </c>
      <c r="Y1394" s="91">
        <v>46154.575792708332</v>
      </c>
      <c r="Z1394" s="92">
        <v>46160</v>
      </c>
      <c r="AA1394" s="93"/>
      <c r="AB1394" s="93"/>
      <c r="AC1394" s="93"/>
      <c r="AD1394" s="93"/>
      <c r="AE1394" s="94" t="s">
        <v>40</v>
      </c>
      <c r="AF1394" s="94" t="s">
        <v>40</v>
      </c>
      <c r="AG1394" s="94" t="s">
        <v>40</v>
      </c>
      <c r="AH1394" s="94" t="s">
        <v>40</v>
      </c>
      <c r="AI1394" s="94" t="s">
        <v>40</v>
      </c>
      <c r="AJ1394" s="94" t="s">
        <v>40</v>
      </c>
      <c r="AK1394" s="94" t="s">
        <v>40</v>
      </c>
      <c r="AL1394" s="93"/>
      <c r="AM1394" s="93"/>
      <c r="AN1394" s="94" t="s">
        <v>40</v>
      </c>
      <c r="AO1394" s="94" t="s">
        <v>40</v>
      </c>
      <c r="AP1394" s="94" t="s">
        <v>40</v>
      </c>
      <c r="AQ1394" s="94" t="s">
        <v>40</v>
      </c>
      <c r="AR1394" s="93"/>
    </row>
    <row r="1395" spans="1:44" ht="31.5">
      <c r="A1395" t="str">
        <f>VLOOKUP(Q1395,'Rotas x Madrugada'!A:C,2,0)</f>
        <v>J</v>
      </c>
      <c r="B1395" t="str">
        <f>VLOOKUP(Q1395,'Rotas x Madrugada'!A:C,3,0)</f>
        <v>Sim</v>
      </c>
      <c r="D1395" s="19">
        <f t="shared" si="42"/>
        <v>46162</v>
      </c>
      <c r="E1395" s="19">
        <f>IF(A1395="RETIRA",Z1395,VLOOKUP(Q1395,'Rotas x Madrugada'!A:D,4,0))</f>
        <v>46146</v>
      </c>
      <c r="F1395" s="19">
        <f>IF(A1395="RETIRA",Z1395,Z1395+2)</f>
        <v>46162</v>
      </c>
      <c r="G1395" s="19" t="str">
        <f>CONCATENATE(U1395,"-",V1395)</f>
        <v>INC08-TF</v>
      </c>
      <c r="H1395" s="19" t="str">
        <f t="shared" ca="1" si="43"/>
        <v>OK</v>
      </c>
      <c r="I1395" s="46">
        <f ca="1">Z1395-$B$1</f>
        <v>3</v>
      </c>
      <c r="J1395" s="46">
        <f>VLOOKUP(G1395,'D. Produção'!A:B,2,)</f>
        <v>2</v>
      </c>
      <c r="K1395" s="95">
        <v>335958</v>
      </c>
      <c r="L1395" s="96" t="s">
        <v>311</v>
      </c>
      <c r="M1395" s="95">
        <v>23</v>
      </c>
      <c r="N1395" s="95">
        <v>5456548</v>
      </c>
      <c r="O1395" s="96" t="s">
        <v>35</v>
      </c>
      <c r="P1395" s="96" t="s">
        <v>167</v>
      </c>
      <c r="Q1395" s="96" t="s">
        <v>168</v>
      </c>
      <c r="R1395" s="97">
        <v>1.4950000000000001</v>
      </c>
      <c r="S1395" s="97">
        <v>29.899799999999999</v>
      </c>
      <c r="T1395" s="95">
        <v>1</v>
      </c>
      <c r="U1395" s="96" t="s">
        <v>63</v>
      </c>
      <c r="V1395" s="96" t="s">
        <v>96</v>
      </c>
      <c r="W1395" s="98">
        <v>678</v>
      </c>
      <c r="X1395" s="98">
        <v>2205</v>
      </c>
      <c r="Y1395" s="99">
        <v>46154.575792708332</v>
      </c>
      <c r="Z1395" s="100">
        <v>46160</v>
      </c>
      <c r="AA1395" s="101"/>
      <c r="AB1395" s="101"/>
      <c r="AC1395" s="101"/>
      <c r="AD1395" s="101"/>
      <c r="AE1395" s="102" t="s">
        <v>40</v>
      </c>
      <c r="AF1395" s="102" t="s">
        <v>40</v>
      </c>
      <c r="AG1395" s="102" t="s">
        <v>40</v>
      </c>
      <c r="AH1395" s="102" t="s">
        <v>40</v>
      </c>
      <c r="AI1395" s="102" t="s">
        <v>40</v>
      </c>
      <c r="AJ1395" s="102" t="s">
        <v>40</v>
      </c>
      <c r="AK1395" s="102" t="s">
        <v>40</v>
      </c>
      <c r="AL1395" s="101"/>
      <c r="AM1395" s="101"/>
      <c r="AN1395" s="102" t="s">
        <v>40</v>
      </c>
      <c r="AO1395" s="102" t="s">
        <v>40</v>
      </c>
      <c r="AP1395" s="102" t="s">
        <v>40</v>
      </c>
      <c r="AQ1395" s="102" t="s">
        <v>40</v>
      </c>
      <c r="AR1395" s="101"/>
    </row>
    <row r="1396" spans="1:44" ht="31.5">
      <c r="A1396" t="str">
        <f>VLOOKUP(Q1396,'Rotas x Madrugada'!A:C,2,0)</f>
        <v>J</v>
      </c>
      <c r="B1396" t="str">
        <f>VLOOKUP(Q1396,'Rotas x Madrugada'!A:C,3,0)</f>
        <v>Sim</v>
      </c>
      <c r="D1396" s="19">
        <f t="shared" si="42"/>
        <v>46162</v>
      </c>
      <c r="E1396" s="19">
        <f>IF(A1396="RETIRA",Z1396,VLOOKUP(Q1396,'Rotas x Madrugada'!A:D,4,0))</f>
        <v>46146</v>
      </c>
      <c r="F1396" s="19">
        <f>IF(A1396="RETIRA",Z1396,Z1396+2)</f>
        <v>46162</v>
      </c>
      <c r="G1396" s="19" t="str">
        <f>CONCATENATE(U1396,"-",V1396)</f>
        <v>INC08-TE12</v>
      </c>
      <c r="H1396" s="19" t="str">
        <f t="shared" ca="1" si="43"/>
        <v>OK</v>
      </c>
      <c r="I1396" s="46">
        <f ca="1">Z1396-$B$1</f>
        <v>3</v>
      </c>
      <c r="J1396" s="46">
        <f>VLOOKUP(G1396,'D. Produção'!A:B,2,)</f>
        <v>2</v>
      </c>
      <c r="K1396" s="87">
        <v>335958</v>
      </c>
      <c r="L1396" s="88" t="s">
        <v>312</v>
      </c>
      <c r="M1396" s="87">
        <v>24</v>
      </c>
      <c r="N1396" s="87">
        <v>5456549</v>
      </c>
      <c r="O1396" s="88" t="s">
        <v>35</v>
      </c>
      <c r="P1396" s="88" t="s">
        <v>167</v>
      </c>
      <c r="Q1396" s="88" t="s">
        <v>168</v>
      </c>
      <c r="R1396" s="89">
        <v>1.4679</v>
      </c>
      <c r="S1396" s="89">
        <v>29.357399999999998</v>
      </c>
      <c r="T1396" s="87">
        <v>1</v>
      </c>
      <c r="U1396" s="88" t="s">
        <v>63</v>
      </c>
      <c r="V1396" s="88" t="s">
        <v>120</v>
      </c>
      <c r="W1396" s="90">
        <v>678</v>
      </c>
      <c r="X1396" s="90">
        <v>2165</v>
      </c>
      <c r="Y1396" s="91">
        <v>46154.575792708332</v>
      </c>
      <c r="Z1396" s="92">
        <v>46160</v>
      </c>
      <c r="AA1396" s="93"/>
      <c r="AB1396" s="93"/>
      <c r="AC1396" s="93"/>
      <c r="AD1396" s="93"/>
      <c r="AE1396" s="93"/>
      <c r="AF1396" s="93"/>
      <c r="AG1396" s="93"/>
      <c r="AH1396" s="93"/>
      <c r="AI1396" s="94" t="s">
        <v>40</v>
      </c>
      <c r="AJ1396" s="94" t="s">
        <v>40</v>
      </c>
      <c r="AK1396" s="94" t="s">
        <v>40</v>
      </c>
      <c r="AL1396" s="93"/>
      <c r="AM1396" s="93"/>
      <c r="AN1396" s="94" t="s">
        <v>40</v>
      </c>
      <c r="AO1396" s="94" t="s">
        <v>40</v>
      </c>
      <c r="AP1396" s="94" t="s">
        <v>40</v>
      </c>
      <c r="AQ1396" s="94" t="s">
        <v>40</v>
      </c>
      <c r="AR1396" s="93"/>
    </row>
    <row r="1397" spans="1:44" ht="31.5">
      <c r="A1397" t="str">
        <f>VLOOKUP(Q1397,'Rotas x Madrugada'!A:C,2,0)</f>
        <v>J</v>
      </c>
      <c r="B1397" t="str">
        <f>VLOOKUP(Q1397,'Rotas x Madrugada'!A:C,3,0)</f>
        <v>Sim</v>
      </c>
      <c r="D1397" s="19">
        <f t="shared" si="42"/>
        <v>46162</v>
      </c>
      <c r="E1397" s="19">
        <f>IF(A1397="RETIRA",Z1397,VLOOKUP(Q1397,'Rotas x Madrugada'!A:D,4,0))</f>
        <v>46146</v>
      </c>
      <c r="F1397" s="19">
        <f>IF(A1397="RETIRA",Z1397,Z1397+2)</f>
        <v>46162</v>
      </c>
      <c r="G1397" s="19" t="str">
        <f>CONCATENATE(U1397,"-",V1397)</f>
        <v>INC08-TE12</v>
      </c>
      <c r="H1397" s="19" t="str">
        <f t="shared" ca="1" si="43"/>
        <v>OK</v>
      </c>
      <c r="I1397" s="46">
        <f ca="1">Z1397-$B$1</f>
        <v>3</v>
      </c>
      <c r="J1397" s="46">
        <f>VLOOKUP(G1397,'D. Produção'!A:B,2,)</f>
        <v>2</v>
      </c>
      <c r="K1397" s="95">
        <v>335958</v>
      </c>
      <c r="L1397" s="96" t="s">
        <v>221</v>
      </c>
      <c r="M1397" s="95">
        <v>25</v>
      </c>
      <c r="N1397" s="95">
        <v>5456550</v>
      </c>
      <c r="O1397" s="96" t="s">
        <v>35</v>
      </c>
      <c r="P1397" s="96" t="s">
        <v>167</v>
      </c>
      <c r="Q1397" s="96" t="s">
        <v>168</v>
      </c>
      <c r="R1397" s="97">
        <v>1.4679</v>
      </c>
      <c r="S1397" s="97">
        <v>29.357399999999998</v>
      </c>
      <c r="T1397" s="95">
        <v>1</v>
      </c>
      <c r="U1397" s="96" t="s">
        <v>63</v>
      </c>
      <c r="V1397" s="96" t="s">
        <v>120</v>
      </c>
      <c r="W1397" s="98">
        <v>678</v>
      </c>
      <c r="X1397" s="98">
        <v>2165</v>
      </c>
      <c r="Y1397" s="99">
        <v>46154.575792708332</v>
      </c>
      <c r="Z1397" s="100">
        <v>46160</v>
      </c>
      <c r="AA1397" s="101"/>
      <c r="AB1397" s="101"/>
      <c r="AC1397" s="101"/>
      <c r="AD1397" s="101"/>
      <c r="AE1397" s="101"/>
      <c r="AF1397" s="101"/>
      <c r="AG1397" s="101"/>
      <c r="AH1397" s="101"/>
      <c r="AI1397" s="102" t="s">
        <v>40</v>
      </c>
      <c r="AJ1397" s="102" t="s">
        <v>40</v>
      </c>
      <c r="AK1397" s="102" t="s">
        <v>40</v>
      </c>
      <c r="AL1397" s="101"/>
      <c r="AM1397" s="101"/>
      <c r="AN1397" s="102" t="s">
        <v>40</v>
      </c>
      <c r="AO1397" s="102" t="s">
        <v>40</v>
      </c>
      <c r="AP1397" s="102" t="s">
        <v>40</v>
      </c>
      <c r="AQ1397" s="102" t="s">
        <v>40</v>
      </c>
      <c r="AR1397" s="101"/>
    </row>
    <row r="1398" spans="1:44" ht="31.5">
      <c r="A1398" t="str">
        <f>VLOOKUP(Q1398,'Rotas x Madrugada'!A:C,2,0)</f>
        <v>J</v>
      </c>
      <c r="B1398" t="str">
        <f>VLOOKUP(Q1398,'Rotas x Madrugada'!A:C,3,0)</f>
        <v>Sim</v>
      </c>
      <c r="D1398" s="19">
        <f t="shared" si="42"/>
        <v>46162</v>
      </c>
      <c r="E1398" s="19">
        <f>IF(A1398="RETIRA",Z1398,VLOOKUP(Q1398,'Rotas x Madrugada'!A:D,4,0))</f>
        <v>46146</v>
      </c>
      <c r="F1398" s="19">
        <f>IF(A1398="RETIRA",Z1398,Z1398+2)</f>
        <v>46162</v>
      </c>
      <c r="G1398" s="19" t="str">
        <f>CONCATENATE(U1398,"-",V1398)</f>
        <v>INC08-TE12</v>
      </c>
      <c r="H1398" s="19" t="str">
        <f t="shared" ca="1" si="43"/>
        <v>OK</v>
      </c>
      <c r="I1398" s="46">
        <f ca="1">Z1398-$B$1</f>
        <v>3</v>
      </c>
      <c r="J1398" s="46">
        <f>VLOOKUP(G1398,'D. Produção'!A:B,2,)</f>
        <v>2</v>
      </c>
      <c r="K1398" s="87">
        <v>335958</v>
      </c>
      <c r="L1398" s="88" t="s">
        <v>222</v>
      </c>
      <c r="M1398" s="87">
        <v>26</v>
      </c>
      <c r="N1398" s="87">
        <v>5456551</v>
      </c>
      <c r="O1398" s="88" t="s">
        <v>35</v>
      </c>
      <c r="P1398" s="88" t="s">
        <v>167</v>
      </c>
      <c r="Q1398" s="88" t="s">
        <v>168</v>
      </c>
      <c r="R1398" s="89">
        <v>1.4679</v>
      </c>
      <c r="S1398" s="89">
        <v>29.357399999999998</v>
      </c>
      <c r="T1398" s="87">
        <v>1</v>
      </c>
      <c r="U1398" s="88" t="s">
        <v>63</v>
      </c>
      <c r="V1398" s="88" t="s">
        <v>120</v>
      </c>
      <c r="W1398" s="90">
        <v>678</v>
      </c>
      <c r="X1398" s="90">
        <v>2165</v>
      </c>
      <c r="Y1398" s="91">
        <v>46154.575792708332</v>
      </c>
      <c r="Z1398" s="92">
        <v>46160</v>
      </c>
      <c r="AA1398" s="93"/>
      <c r="AB1398" s="93"/>
      <c r="AC1398" s="93"/>
      <c r="AD1398" s="93"/>
      <c r="AE1398" s="93"/>
      <c r="AF1398" s="93"/>
      <c r="AG1398" s="93"/>
      <c r="AH1398" s="93"/>
      <c r="AI1398" s="94" t="s">
        <v>40</v>
      </c>
      <c r="AJ1398" s="94" t="s">
        <v>40</v>
      </c>
      <c r="AK1398" s="94" t="s">
        <v>40</v>
      </c>
      <c r="AL1398" s="93"/>
      <c r="AM1398" s="93"/>
      <c r="AN1398" s="94" t="s">
        <v>40</v>
      </c>
      <c r="AO1398" s="94" t="s">
        <v>40</v>
      </c>
      <c r="AP1398" s="94" t="s">
        <v>40</v>
      </c>
      <c r="AQ1398" s="94" t="s">
        <v>40</v>
      </c>
      <c r="AR1398" s="93"/>
    </row>
    <row r="1399" spans="1:44" ht="31.5">
      <c r="A1399" t="str">
        <f>VLOOKUP(Q1399,'Rotas x Madrugada'!A:C,2,0)</f>
        <v>J</v>
      </c>
      <c r="B1399" t="str">
        <f>VLOOKUP(Q1399,'Rotas x Madrugada'!A:C,3,0)</f>
        <v>Sim</v>
      </c>
      <c r="D1399" s="19">
        <f t="shared" si="42"/>
        <v>46162</v>
      </c>
      <c r="E1399" s="19">
        <f>IF(A1399="RETIRA",Z1399,VLOOKUP(Q1399,'Rotas x Madrugada'!A:D,4,0))</f>
        <v>46146</v>
      </c>
      <c r="F1399" s="19">
        <f>IF(A1399="RETIRA",Z1399,Z1399+2)</f>
        <v>46162</v>
      </c>
      <c r="G1399" s="19" t="str">
        <f>CONCATENATE(U1399,"-",V1399)</f>
        <v>INC08-TE12</v>
      </c>
      <c r="H1399" s="19" t="str">
        <f t="shared" ca="1" si="43"/>
        <v>OK</v>
      </c>
      <c r="I1399" s="46">
        <f ca="1">Z1399-$B$1</f>
        <v>3</v>
      </c>
      <c r="J1399" s="46">
        <f>VLOOKUP(G1399,'D. Produção'!A:B,2,)</f>
        <v>2</v>
      </c>
      <c r="K1399" s="95">
        <v>335958</v>
      </c>
      <c r="L1399" s="96" t="s">
        <v>603</v>
      </c>
      <c r="M1399" s="95">
        <v>27</v>
      </c>
      <c r="N1399" s="95">
        <v>5456552</v>
      </c>
      <c r="O1399" s="96" t="s">
        <v>35</v>
      </c>
      <c r="P1399" s="96" t="s">
        <v>167</v>
      </c>
      <c r="Q1399" s="96" t="s">
        <v>168</v>
      </c>
      <c r="R1399" s="97">
        <v>1.4679</v>
      </c>
      <c r="S1399" s="97">
        <v>29.357399999999998</v>
      </c>
      <c r="T1399" s="95">
        <v>1</v>
      </c>
      <c r="U1399" s="96" t="s">
        <v>63</v>
      </c>
      <c r="V1399" s="96" t="s">
        <v>120</v>
      </c>
      <c r="W1399" s="98">
        <v>678</v>
      </c>
      <c r="X1399" s="98">
        <v>2165</v>
      </c>
      <c r="Y1399" s="99">
        <v>46154.575792708332</v>
      </c>
      <c r="Z1399" s="100">
        <v>46160</v>
      </c>
      <c r="AA1399" s="101"/>
      <c r="AB1399" s="101"/>
      <c r="AC1399" s="101"/>
      <c r="AD1399" s="101"/>
      <c r="AE1399" s="101"/>
      <c r="AF1399" s="101"/>
      <c r="AG1399" s="101"/>
      <c r="AH1399" s="101"/>
      <c r="AI1399" s="102" t="s">
        <v>40</v>
      </c>
      <c r="AJ1399" s="102" t="s">
        <v>40</v>
      </c>
      <c r="AK1399" s="102" t="s">
        <v>40</v>
      </c>
      <c r="AL1399" s="101"/>
      <c r="AM1399" s="101"/>
      <c r="AN1399" s="102" t="s">
        <v>40</v>
      </c>
      <c r="AO1399" s="102" t="s">
        <v>40</v>
      </c>
      <c r="AP1399" s="102" t="s">
        <v>40</v>
      </c>
      <c r="AQ1399" s="102" t="s">
        <v>40</v>
      </c>
      <c r="AR1399" s="101"/>
    </row>
    <row r="1400" spans="1:44" ht="31.5">
      <c r="A1400" t="str">
        <f>VLOOKUP(Q1400,'Rotas x Madrugada'!A:C,2,0)</f>
        <v>J</v>
      </c>
      <c r="B1400" t="str">
        <f>VLOOKUP(Q1400,'Rotas x Madrugada'!A:C,3,0)</f>
        <v>Sim</v>
      </c>
      <c r="D1400" s="19">
        <f t="shared" si="42"/>
        <v>46162</v>
      </c>
      <c r="E1400" s="19">
        <f>IF(A1400="RETIRA",Z1400,VLOOKUP(Q1400,'Rotas x Madrugada'!A:D,4,0))</f>
        <v>46146</v>
      </c>
      <c r="F1400" s="19">
        <f>IF(A1400="RETIRA",Z1400,Z1400+2)</f>
        <v>46162</v>
      </c>
      <c r="G1400" s="19" t="str">
        <f>CONCATENATE(U1400,"-",V1400)</f>
        <v>INC08-TE12</v>
      </c>
      <c r="H1400" s="19" t="str">
        <f t="shared" ca="1" si="43"/>
        <v>OK</v>
      </c>
      <c r="I1400" s="46">
        <f ca="1">Z1400-$B$1</f>
        <v>3</v>
      </c>
      <c r="J1400" s="46">
        <f>VLOOKUP(G1400,'D. Produção'!A:B,2,)</f>
        <v>2</v>
      </c>
      <c r="K1400" s="87">
        <v>335958</v>
      </c>
      <c r="L1400" s="88" t="s">
        <v>604</v>
      </c>
      <c r="M1400" s="87">
        <v>28</v>
      </c>
      <c r="N1400" s="87">
        <v>5456553</v>
      </c>
      <c r="O1400" s="88" t="s">
        <v>35</v>
      </c>
      <c r="P1400" s="88" t="s">
        <v>167</v>
      </c>
      <c r="Q1400" s="88" t="s">
        <v>168</v>
      </c>
      <c r="R1400" s="89">
        <v>1.4679</v>
      </c>
      <c r="S1400" s="89">
        <v>29.357399999999998</v>
      </c>
      <c r="T1400" s="87">
        <v>1</v>
      </c>
      <c r="U1400" s="88" t="s">
        <v>63</v>
      </c>
      <c r="V1400" s="88" t="s">
        <v>120</v>
      </c>
      <c r="W1400" s="90">
        <v>678</v>
      </c>
      <c r="X1400" s="90">
        <v>2165</v>
      </c>
      <c r="Y1400" s="91">
        <v>46154.575792708332</v>
      </c>
      <c r="Z1400" s="92">
        <v>46160</v>
      </c>
      <c r="AA1400" s="93"/>
      <c r="AB1400" s="93"/>
      <c r="AC1400" s="93"/>
      <c r="AD1400" s="93"/>
      <c r="AE1400" s="93"/>
      <c r="AF1400" s="93"/>
      <c r="AG1400" s="93"/>
      <c r="AH1400" s="93"/>
      <c r="AI1400" s="94" t="s">
        <v>40</v>
      </c>
      <c r="AJ1400" s="94" t="s">
        <v>40</v>
      </c>
      <c r="AK1400" s="94" t="s">
        <v>40</v>
      </c>
      <c r="AL1400" s="93"/>
      <c r="AM1400" s="93"/>
      <c r="AN1400" s="94" t="s">
        <v>40</v>
      </c>
      <c r="AO1400" s="94" t="s">
        <v>40</v>
      </c>
      <c r="AP1400" s="94" t="s">
        <v>40</v>
      </c>
      <c r="AQ1400" s="94" t="s">
        <v>40</v>
      </c>
      <c r="AR1400" s="93"/>
    </row>
    <row r="1401" spans="1:44" ht="31.5">
      <c r="A1401" t="str">
        <f>VLOOKUP(Q1401,'Rotas x Madrugada'!A:C,2,0)</f>
        <v>J</v>
      </c>
      <c r="B1401" t="str">
        <f>VLOOKUP(Q1401,'Rotas x Madrugada'!A:C,3,0)</f>
        <v>Sim</v>
      </c>
      <c r="D1401" s="19">
        <f t="shared" si="42"/>
        <v>46162</v>
      </c>
      <c r="E1401" s="19">
        <f>IF(A1401="RETIRA",Z1401,VLOOKUP(Q1401,'Rotas x Madrugada'!A:D,4,0))</f>
        <v>46146</v>
      </c>
      <c r="F1401" s="19">
        <f>IF(A1401="RETIRA",Z1401,Z1401+2)</f>
        <v>46162</v>
      </c>
      <c r="G1401" s="19" t="str">
        <f>CONCATENATE(U1401,"-",V1401)</f>
        <v>INC08-TE12</v>
      </c>
      <c r="H1401" s="19" t="str">
        <f t="shared" ca="1" si="43"/>
        <v>OK</v>
      </c>
      <c r="I1401" s="46">
        <f ca="1">Z1401-$B$1</f>
        <v>3</v>
      </c>
      <c r="J1401" s="46">
        <f>VLOOKUP(G1401,'D. Produção'!A:B,2,)</f>
        <v>2</v>
      </c>
      <c r="K1401" s="95">
        <v>335958</v>
      </c>
      <c r="L1401" s="96" t="s">
        <v>605</v>
      </c>
      <c r="M1401" s="95">
        <v>29</v>
      </c>
      <c r="N1401" s="95">
        <v>5456554</v>
      </c>
      <c r="O1401" s="96" t="s">
        <v>35</v>
      </c>
      <c r="P1401" s="96" t="s">
        <v>167</v>
      </c>
      <c r="Q1401" s="96" t="s">
        <v>168</v>
      </c>
      <c r="R1401" s="97">
        <v>1.4679</v>
      </c>
      <c r="S1401" s="97">
        <v>29.357399999999998</v>
      </c>
      <c r="T1401" s="95">
        <v>1</v>
      </c>
      <c r="U1401" s="96" t="s">
        <v>63</v>
      </c>
      <c r="V1401" s="96" t="s">
        <v>120</v>
      </c>
      <c r="W1401" s="98">
        <v>678</v>
      </c>
      <c r="X1401" s="98">
        <v>2165</v>
      </c>
      <c r="Y1401" s="99">
        <v>46154.575792708332</v>
      </c>
      <c r="Z1401" s="100">
        <v>46160</v>
      </c>
      <c r="AA1401" s="101"/>
      <c r="AB1401" s="101"/>
      <c r="AC1401" s="101"/>
      <c r="AD1401" s="101"/>
      <c r="AE1401" s="101"/>
      <c r="AF1401" s="101"/>
      <c r="AG1401" s="101"/>
      <c r="AH1401" s="101"/>
      <c r="AI1401" s="102" t="s">
        <v>40</v>
      </c>
      <c r="AJ1401" s="102" t="s">
        <v>40</v>
      </c>
      <c r="AK1401" s="102" t="s">
        <v>40</v>
      </c>
      <c r="AL1401" s="101"/>
      <c r="AM1401" s="101"/>
      <c r="AN1401" s="102" t="s">
        <v>40</v>
      </c>
      <c r="AO1401" s="102" t="s">
        <v>40</v>
      </c>
      <c r="AP1401" s="102" t="s">
        <v>40</v>
      </c>
      <c r="AQ1401" s="102" t="s">
        <v>40</v>
      </c>
      <c r="AR1401" s="101"/>
    </row>
    <row r="1402" spans="1:44" ht="31.5">
      <c r="A1402" t="str">
        <f>VLOOKUP(Q1402,'Rotas x Madrugada'!A:C,2,0)</f>
        <v>J</v>
      </c>
      <c r="B1402" t="str">
        <f>VLOOKUP(Q1402,'Rotas x Madrugada'!A:C,3,0)</f>
        <v>Sim</v>
      </c>
      <c r="D1402" s="19">
        <f t="shared" si="42"/>
        <v>46162</v>
      </c>
      <c r="E1402" s="19">
        <f>IF(A1402="RETIRA",Z1402,VLOOKUP(Q1402,'Rotas x Madrugada'!A:D,4,0))</f>
        <v>46146</v>
      </c>
      <c r="F1402" s="19">
        <f>IF(A1402="RETIRA",Z1402,Z1402+2)</f>
        <v>46162</v>
      </c>
      <c r="G1402" s="19" t="str">
        <f>CONCATENATE(U1402,"-",V1402)</f>
        <v>INC08-TF</v>
      </c>
      <c r="H1402" s="19" t="str">
        <f t="shared" ca="1" si="43"/>
        <v>OK</v>
      </c>
      <c r="I1402" s="46">
        <f ca="1">Z1402-$B$1</f>
        <v>3</v>
      </c>
      <c r="J1402" s="46">
        <f>VLOOKUP(G1402,'D. Produção'!A:B,2,)</f>
        <v>2</v>
      </c>
      <c r="K1402" s="87">
        <v>335958</v>
      </c>
      <c r="L1402" s="88" t="s">
        <v>458</v>
      </c>
      <c r="M1402" s="87">
        <v>30</v>
      </c>
      <c r="N1402" s="87">
        <v>5456555</v>
      </c>
      <c r="O1402" s="88" t="s">
        <v>35</v>
      </c>
      <c r="P1402" s="88" t="s">
        <v>167</v>
      </c>
      <c r="Q1402" s="88" t="s">
        <v>168</v>
      </c>
      <c r="R1402" s="89">
        <v>1.4000999999999999</v>
      </c>
      <c r="S1402" s="89">
        <v>28.0014</v>
      </c>
      <c r="T1402" s="87">
        <v>1</v>
      </c>
      <c r="U1402" s="88" t="s">
        <v>63</v>
      </c>
      <c r="V1402" s="88" t="s">
        <v>96</v>
      </c>
      <c r="W1402" s="90">
        <v>678</v>
      </c>
      <c r="X1402" s="90">
        <v>2065</v>
      </c>
      <c r="Y1402" s="91">
        <v>46154.575792708332</v>
      </c>
      <c r="Z1402" s="92">
        <v>46160</v>
      </c>
      <c r="AA1402" s="93"/>
      <c r="AB1402" s="93"/>
      <c r="AC1402" s="93"/>
      <c r="AD1402" s="93"/>
      <c r="AE1402" s="94" t="s">
        <v>40</v>
      </c>
      <c r="AF1402" s="94" t="s">
        <v>40</v>
      </c>
      <c r="AG1402" s="94" t="s">
        <v>40</v>
      </c>
      <c r="AH1402" s="94" t="s">
        <v>40</v>
      </c>
      <c r="AI1402" s="94" t="s">
        <v>40</v>
      </c>
      <c r="AJ1402" s="94" t="s">
        <v>40</v>
      </c>
      <c r="AK1402" s="94" t="s">
        <v>40</v>
      </c>
      <c r="AL1402" s="93"/>
      <c r="AM1402" s="93"/>
      <c r="AN1402" s="94" t="s">
        <v>40</v>
      </c>
      <c r="AO1402" s="94" t="s">
        <v>40</v>
      </c>
      <c r="AP1402" s="94" t="s">
        <v>40</v>
      </c>
      <c r="AQ1402" s="94" t="s">
        <v>40</v>
      </c>
      <c r="AR1402" s="93"/>
    </row>
    <row r="1403" spans="1:44" ht="31.5">
      <c r="A1403" t="str">
        <f>VLOOKUP(Q1403,'Rotas x Madrugada'!A:C,2,0)</f>
        <v>J</v>
      </c>
      <c r="B1403" t="str">
        <f>VLOOKUP(Q1403,'Rotas x Madrugada'!A:C,3,0)</f>
        <v>Sim</v>
      </c>
      <c r="D1403" s="19">
        <f t="shared" si="42"/>
        <v>46162</v>
      </c>
      <c r="E1403" s="19">
        <f>IF(A1403="RETIRA",Z1403,VLOOKUP(Q1403,'Rotas x Madrugada'!A:D,4,0))</f>
        <v>46146</v>
      </c>
      <c r="F1403" s="19">
        <f>IF(A1403="RETIRA",Z1403,Z1403+2)</f>
        <v>46162</v>
      </c>
      <c r="G1403" s="19" t="str">
        <f>CONCATENATE(U1403,"-",V1403)</f>
        <v>INC08-TE12</v>
      </c>
      <c r="H1403" s="19" t="str">
        <f t="shared" ca="1" si="43"/>
        <v>OK</v>
      </c>
      <c r="I1403" s="46">
        <f ca="1">Z1403-$B$1</f>
        <v>3</v>
      </c>
      <c r="J1403" s="46">
        <f>VLOOKUP(G1403,'D. Produção'!A:B,2,)</f>
        <v>2</v>
      </c>
      <c r="K1403" s="95">
        <v>335958</v>
      </c>
      <c r="L1403" s="96" t="s">
        <v>313</v>
      </c>
      <c r="M1403" s="95">
        <v>31</v>
      </c>
      <c r="N1403" s="95">
        <v>5456556</v>
      </c>
      <c r="O1403" s="96" t="s">
        <v>35</v>
      </c>
      <c r="P1403" s="96" t="s">
        <v>167</v>
      </c>
      <c r="Q1403" s="96" t="s">
        <v>168</v>
      </c>
      <c r="R1403" s="97">
        <v>1.373</v>
      </c>
      <c r="S1403" s="97">
        <v>27.459</v>
      </c>
      <c r="T1403" s="95">
        <v>1</v>
      </c>
      <c r="U1403" s="96" t="s">
        <v>63</v>
      </c>
      <c r="V1403" s="96" t="s">
        <v>120</v>
      </c>
      <c r="W1403" s="98">
        <v>678</v>
      </c>
      <c r="X1403" s="98">
        <v>2025</v>
      </c>
      <c r="Y1403" s="99">
        <v>46154.575792708332</v>
      </c>
      <c r="Z1403" s="100">
        <v>46160</v>
      </c>
      <c r="AA1403" s="101"/>
      <c r="AB1403" s="101"/>
      <c r="AC1403" s="101"/>
      <c r="AD1403" s="101"/>
      <c r="AE1403" s="101"/>
      <c r="AF1403" s="101"/>
      <c r="AG1403" s="101"/>
      <c r="AH1403" s="101"/>
      <c r="AI1403" s="102" t="s">
        <v>40</v>
      </c>
      <c r="AJ1403" s="102" t="s">
        <v>40</v>
      </c>
      <c r="AK1403" s="102" t="s">
        <v>40</v>
      </c>
      <c r="AL1403" s="101"/>
      <c r="AM1403" s="101"/>
      <c r="AN1403" s="102" t="s">
        <v>40</v>
      </c>
      <c r="AO1403" s="102" t="s">
        <v>40</v>
      </c>
      <c r="AP1403" s="102" t="s">
        <v>40</v>
      </c>
      <c r="AQ1403" s="102" t="s">
        <v>40</v>
      </c>
      <c r="AR1403" s="101"/>
    </row>
    <row r="1404" spans="1:44" ht="31.5">
      <c r="A1404" t="str">
        <f>VLOOKUP(Q1404,'Rotas x Madrugada'!A:C,2,0)</f>
        <v>J</v>
      </c>
      <c r="B1404" t="str">
        <f>VLOOKUP(Q1404,'Rotas x Madrugada'!A:C,3,0)</f>
        <v>Sim</v>
      </c>
      <c r="D1404" s="19">
        <f t="shared" si="42"/>
        <v>46162</v>
      </c>
      <c r="E1404" s="19">
        <f>IF(A1404="RETIRA",Z1404,VLOOKUP(Q1404,'Rotas x Madrugada'!A:D,4,0))</f>
        <v>46146</v>
      </c>
      <c r="F1404" s="19">
        <f>IF(A1404="RETIRA",Z1404,Z1404+2)</f>
        <v>46162</v>
      </c>
      <c r="G1404" s="19" t="str">
        <f>CONCATENATE(U1404,"-",V1404)</f>
        <v>INC08-TE12</v>
      </c>
      <c r="H1404" s="19" t="str">
        <f t="shared" ca="1" si="43"/>
        <v>OK</v>
      </c>
      <c r="I1404" s="46">
        <f ca="1">Z1404-$B$1</f>
        <v>3</v>
      </c>
      <c r="J1404" s="46">
        <f>VLOOKUP(G1404,'D. Produção'!A:B,2,)</f>
        <v>2</v>
      </c>
      <c r="K1404" s="87">
        <v>335958</v>
      </c>
      <c r="L1404" s="88" t="s">
        <v>606</v>
      </c>
      <c r="M1404" s="87">
        <v>32</v>
      </c>
      <c r="N1404" s="87">
        <v>5456557</v>
      </c>
      <c r="O1404" s="88" t="s">
        <v>35</v>
      </c>
      <c r="P1404" s="88" t="s">
        <v>167</v>
      </c>
      <c r="Q1404" s="88" t="s">
        <v>168</v>
      </c>
      <c r="R1404" s="89">
        <v>1.373</v>
      </c>
      <c r="S1404" s="89">
        <v>27.459</v>
      </c>
      <c r="T1404" s="87">
        <v>1</v>
      </c>
      <c r="U1404" s="88" t="s">
        <v>63</v>
      </c>
      <c r="V1404" s="88" t="s">
        <v>120</v>
      </c>
      <c r="W1404" s="90">
        <v>678</v>
      </c>
      <c r="X1404" s="90">
        <v>2025</v>
      </c>
      <c r="Y1404" s="91">
        <v>46154.575792708332</v>
      </c>
      <c r="Z1404" s="92">
        <v>46160</v>
      </c>
      <c r="AA1404" s="93"/>
      <c r="AB1404" s="93"/>
      <c r="AC1404" s="93"/>
      <c r="AD1404" s="93"/>
      <c r="AE1404" s="93"/>
      <c r="AF1404" s="93"/>
      <c r="AG1404" s="93"/>
      <c r="AH1404" s="93"/>
      <c r="AI1404" s="94" t="s">
        <v>40</v>
      </c>
      <c r="AJ1404" s="94" t="s">
        <v>40</v>
      </c>
      <c r="AK1404" s="94" t="s">
        <v>40</v>
      </c>
      <c r="AL1404" s="93"/>
      <c r="AM1404" s="93"/>
      <c r="AN1404" s="94" t="s">
        <v>40</v>
      </c>
      <c r="AO1404" s="94" t="s">
        <v>40</v>
      </c>
      <c r="AP1404" s="94" t="s">
        <v>40</v>
      </c>
      <c r="AQ1404" s="94" t="s">
        <v>40</v>
      </c>
      <c r="AR1404" s="93"/>
    </row>
    <row r="1405" spans="1:44" ht="21">
      <c r="A1405" t="str">
        <f>VLOOKUP(Q1405,'Rotas x Madrugada'!A:C,2,0)</f>
        <v>NH</v>
      </c>
      <c r="B1405" t="str">
        <f>VLOOKUP(Q1405,'Rotas x Madrugada'!A:C,3,0)</f>
        <v>Não</v>
      </c>
      <c r="D1405" s="19">
        <f t="shared" si="42"/>
        <v>46162</v>
      </c>
      <c r="E1405" s="19">
        <f>IF(A1405="RETIRA",Z1405,VLOOKUP(Q1405,'Rotas x Madrugada'!A:D,4,0))</f>
        <v>46146</v>
      </c>
      <c r="F1405" s="19">
        <f>IF(A1405="RETIRA",Z1405,Z1405+2)</f>
        <v>46162</v>
      </c>
      <c r="G1405" s="19" t="str">
        <f>CONCATENATE(U1405,"-",V1405)</f>
        <v>INC08-TF</v>
      </c>
      <c r="H1405" s="19" t="str">
        <f t="shared" ca="1" si="43"/>
        <v>OK</v>
      </c>
      <c r="I1405" s="46">
        <f ca="1">Z1405-$B$1</f>
        <v>3</v>
      </c>
      <c r="J1405" s="46">
        <f>VLOOKUP(G1405,'D. Produção'!A:B,2,)</f>
        <v>2</v>
      </c>
      <c r="K1405" s="95">
        <v>335971</v>
      </c>
      <c r="L1405" s="96" t="s">
        <v>78</v>
      </c>
      <c r="M1405" s="95">
        <v>1</v>
      </c>
      <c r="N1405" s="95">
        <v>5456593</v>
      </c>
      <c r="O1405" s="96" t="s">
        <v>35</v>
      </c>
      <c r="P1405" s="96" t="s">
        <v>607</v>
      </c>
      <c r="Q1405" s="96" t="s">
        <v>170</v>
      </c>
      <c r="R1405" s="97">
        <v>1.9508000000000001</v>
      </c>
      <c r="S1405" s="97">
        <v>39.015000000000001</v>
      </c>
      <c r="T1405" s="95">
        <v>1</v>
      </c>
      <c r="U1405" s="96" t="s">
        <v>63</v>
      </c>
      <c r="V1405" s="96" t="s">
        <v>96</v>
      </c>
      <c r="W1405" s="98">
        <v>850</v>
      </c>
      <c r="X1405" s="98">
        <v>2295</v>
      </c>
      <c r="Y1405" s="99">
        <v>46154.62422114583</v>
      </c>
      <c r="Z1405" s="100">
        <v>46160</v>
      </c>
      <c r="AA1405" s="101"/>
      <c r="AB1405" s="101"/>
      <c r="AC1405" s="101"/>
      <c r="AD1405" s="101"/>
      <c r="AE1405" s="102" t="s">
        <v>40</v>
      </c>
      <c r="AF1405" s="102" t="s">
        <v>40</v>
      </c>
      <c r="AG1405" s="102" t="s">
        <v>40</v>
      </c>
      <c r="AH1405" s="102" t="s">
        <v>40</v>
      </c>
      <c r="AI1405" s="102" t="s">
        <v>40</v>
      </c>
      <c r="AJ1405" s="102" t="s">
        <v>40</v>
      </c>
      <c r="AK1405" s="102" t="s">
        <v>40</v>
      </c>
      <c r="AL1405" s="101"/>
      <c r="AM1405" s="101"/>
      <c r="AN1405" s="102" t="s">
        <v>40</v>
      </c>
      <c r="AO1405" s="102" t="s">
        <v>40</v>
      </c>
      <c r="AP1405" s="102" t="s">
        <v>40</v>
      </c>
      <c r="AQ1405" s="102" t="s">
        <v>40</v>
      </c>
      <c r="AR1405" s="101"/>
    </row>
    <row r="1406" spans="1:44" ht="21">
      <c r="A1406" t="str">
        <f>VLOOKUP(Q1406,'Rotas x Madrugada'!A:C,2,0)</f>
        <v>NH</v>
      </c>
      <c r="B1406" t="str">
        <f>VLOOKUP(Q1406,'Rotas x Madrugada'!A:C,3,0)</f>
        <v>Não</v>
      </c>
      <c r="D1406" s="19">
        <f t="shared" si="42"/>
        <v>46162</v>
      </c>
      <c r="E1406" s="19">
        <f>IF(A1406="RETIRA",Z1406,VLOOKUP(Q1406,'Rotas x Madrugada'!A:D,4,0))</f>
        <v>46146</v>
      </c>
      <c r="F1406" s="19">
        <f>IF(A1406="RETIRA",Z1406,Z1406+2)</f>
        <v>46162</v>
      </c>
      <c r="G1406" s="19" t="str">
        <f>CONCATENATE(U1406,"-",V1406)</f>
        <v>INC08-TE12</v>
      </c>
      <c r="H1406" s="19" t="str">
        <f t="shared" ca="1" si="43"/>
        <v>OK</v>
      </c>
      <c r="I1406" s="46">
        <f ca="1">Z1406-$B$1</f>
        <v>3</v>
      </c>
      <c r="J1406" s="46">
        <f>VLOOKUP(G1406,'D. Produção'!A:B,2,)</f>
        <v>2</v>
      </c>
      <c r="K1406" s="87">
        <v>335971</v>
      </c>
      <c r="L1406" s="88" t="s">
        <v>80</v>
      </c>
      <c r="M1406" s="87">
        <v>2</v>
      </c>
      <c r="N1406" s="87">
        <v>5456594</v>
      </c>
      <c r="O1406" s="88" t="s">
        <v>35</v>
      </c>
      <c r="P1406" s="88" t="s">
        <v>607</v>
      </c>
      <c r="Q1406" s="88" t="s">
        <v>170</v>
      </c>
      <c r="R1406" s="89">
        <v>2.1015000000000001</v>
      </c>
      <c r="S1406" s="89">
        <v>42.03</v>
      </c>
      <c r="T1406" s="87">
        <v>1</v>
      </c>
      <c r="U1406" s="88" t="s">
        <v>63</v>
      </c>
      <c r="V1406" s="88" t="s">
        <v>120</v>
      </c>
      <c r="W1406" s="90">
        <v>900</v>
      </c>
      <c r="X1406" s="90">
        <v>2335</v>
      </c>
      <c r="Y1406" s="91">
        <v>46154.62422114583</v>
      </c>
      <c r="Z1406" s="92">
        <v>46160</v>
      </c>
      <c r="AA1406" s="93"/>
      <c r="AB1406" s="93"/>
      <c r="AC1406" s="93"/>
      <c r="AD1406" s="93"/>
      <c r="AE1406" s="93"/>
      <c r="AF1406" s="93"/>
      <c r="AG1406" s="93"/>
      <c r="AH1406" s="93"/>
      <c r="AI1406" s="94" t="s">
        <v>40</v>
      </c>
      <c r="AJ1406" s="94" t="s">
        <v>40</v>
      </c>
      <c r="AK1406" s="94" t="s">
        <v>40</v>
      </c>
      <c r="AL1406" s="93"/>
      <c r="AM1406" s="93"/>
      <c r="AN1406" s="94" t="s">
        <v>40</v>
      </c>
      <c r="AO1406" s="94" t="s">
        <v>40</v>
      </c>
      <c r="AP1406" s="94" t="s">
        <v>40</v>
      </c>
      <c r="AQ1406" s="94" t="s">
        <v>40</v>
      </c>
      <c r="AR1406" s="93"/>
    </row>
    <row r="1407" spans="1:44" ht="21">
      <c r="A1407" t="str">
        <f>VLOOKUP(Q1407,'Rotas x Madrugada'!A:C,2,0)</f>
        <v>NH</v>
      </c>
      <c r="B1407" t="str">
        <f>VLOOKUP(Q1407,'Rotas x Madrugada'!A:C,3,0)</f>
        <v>Não</v>
      </c>
      <c r="D1407" s="19">
        <f t="shared" si="42"/>
        <v>46162</v>
      </c>
      <c r="E1407" s="19">
        <f>IF(A1407="RETIRA",Z1407,VLOOKUP(Q1407,'Rotas x Madrugada'!A:D,4,0))</f>
        <v>46146</v>
      </c>
      <c r="F1407" s="19">
        <f>IF(A1407="RETIRA",Z1407,Z1407+2)</f>
        <v>46162</v>
      </c>
      <c r="G1407" s="19" t="str">
        <f>CONCATENATE(U1407,"-",V1407)</f>
        <v>INC08-TE12</v>
      </c>
      <c r="H1407" s="19" t="str">
        <f t="shared" ca="1" si="43"/>
        <v>OK</v>
      </c>
      <c r="I1407" s="46">
        <f ca="1">Z1407-$B$1</f>
        <v>3</v>
      </c>
      <c r="J1407" s="46">
        <f>VLOOKUP(G1407,'D. Produção'!A:B,2,)</f>
        <v>2</v>
      </c>
      <c r="K1407" s="95">
        <v>335971</v>
      </c>
      <c r="L1407" s="96" t="s">
        <v>180</v>
      </c>
      <c r="M1407" s="95">
        <v>3</v>
      </c>
      <c r="N1407" s="95">
        <v>5456595</v>
      </c>
      <c r="O1407" s="96" t="s">
        <v>35</v>
      </c>
      <c r="P1407" s="96" t="s">
        <v>607</v>
      </c>
      <c r="Q1407" s="96" t="s">
        <v>170</v>
      </c>
      <c r="R1407" s="97">
        <v>2.1819999999999999</v>
      </c>
      <c r="S1407" s="97">
        <v>43.639200000000002</v>
      </c>
      <c r="T1407" s="95">
        <v>1</v>
      </c>
      <c r="U1407" s="96" t="s">
        <v>63</v>
      </c>
      <c r="V1407" s="96" t="s">
        <v>120</v>
      </c>
      <c r="W1407" s="98">
        <v>870</v>
      </c>
      <c r="X1407" s="98">
        <v>2508</v>
      </c>
      <c r="Y1407" s="99">
        <v>46154.62422114583</v>
      </c>
      <c r="Z1407" s="100">
        <v>46160</v>
      </c>
      <c r="AA1407" s="101"/>
      <c r="AB1407" s="101"/>
      <c r="AC1407" s="101"/>
      <c r="AD1407" s="101"/>
      <c r="AE1407" s="101"/>
      <c r="AF1407" s="101"/>
      <c r="AG1407" s="101"/>
      <c r="AH1407" s="101"/>
      <c r="AI1407" s="102" t="s">
        <v>40</v>
      </c>
      <c r="AJ1407" s="102" t="s">
        <v>40</v>
      </c>
      <c r="AK1407" s="102" t="s">
        <v>40</v>
      </c>
      <c r="AL1407" s="101"/>
      <c r="AM1407" s="101"/>
      <c r="AN1407" s="102" t="s">
        <v>40</v>
      </c>
      <c r="AO1407" s="102" t="s">
        <v>40</v>
      </c>
      <c r="AP1407" s="102" t="s">
        <v>40</v>
      </c>
      <c r="AQ1407" s="102" t="s">
        <v>40</v>
      </c>
      <c r="AR1407" s="101"/>
    </row>
    <row r="1408" spans="1:44" ht="21">
      <c r="A1408" t="str">
        <f>VLOOKUP(Q1408,'Rotas x Madrugada'!A:C,2,0)</f>
        <v>NH</v>
      </c>
      <c r="B1408" t="str">
        <f>VLOOKUP(Q1408,'Rotas x Madrugada'!A:C,3,0)</f>
        <v>Não</v>
      </c>
      <c r="D1408" s="19">
        <f t="shared" si="42"/>
        <v>46162</v>
      </c>
      <c r="E1408" s="19">
        <f>IF(A1408="RETIRA",Z1408,VLOOKUP(Q1408,'Rotas x Madrugada'!A:D,4,0))</f>
        <v>46146</v>
      </c>
      <c r="F1408" s="19">
        <f>IF(A1408="RETIRA",Z1408,Z1408+2)</f>
        <v>46162</v>
      </c>
      <c r="G1408" s="19" t="str">
        <f>CONCATENATE(U1408,"-",V1408)</f>
        <v>INC08-TF</v>
      </c>
      <c r="H1408" s="19" t="str">
        <f t="shared" ca="1" si="43"/>
        <v>OK</v>
      </c>
      <c r="I1408" s="46">
        <f ca="1">Z1408-$B$1</f>
        <v>3</v>
      </c>
      <c r="J1408" s="46">
        <f>VLOOKUP(G1408,'D. Produção'!A:B,2,)</f>
        <v>2</v>
      </c>
      <c r="K1408" s="87">
        <v>335971</v>
      </c>
      <c r="L1408" s="88" t="s">
        <v>181</v>
      </c>
      <c r="M1408" s="87">
        <v>4</v>
      </c>
      <c r="N1408" s="87">
        <v>5456596</v>
      </c>
      <c r="O1408" s="88" t="s">
        <v>35</v>
      </c>
      <c r="P1408" s="88" t="s">
        <v>607</v>
      </c>
      <c r="Q1408" s="88" t="s">
        <v>170</v>
      </c>
      <c r="R1408" s="89">
        <v>2.0238</v>
      </c>
      <c r="S1408" s="89">
        <v>40.475200000000001</v>
      </c>
      <c r="T1408" s="87">
        <v>1</v>
      </c>
      <c r="U1408" s="88" t="s">
        <v>63</v>
      </c>
      <c r="V1408" s="88" t="s">
        <v>96</v>
      </c>
      <c r="W1408" s="90">
        <v>820</v>
      </c>
      <c r="X1408" s="90">
        <v>2468</v>
      </c>
      <c r="Y1408" s="91">
        <v>46154.62422114583</v>
      </c>
      <c r="Z1408" s="92">
        <v>46160</v>
      </c>
      <c r="AA1408" s="93"/>
      <c r="AB1408" s="93"/>
      <c r="AC1408" s="93"/>
      <c r="AD1408" s="93"/>
      <c r="AE1408" s="94" t="s">
        <v>40</v>
      </c>
      <c r="AF1408" s="94" t="s">
        <v>40</v>
      </c>
      <c r="AG1408" s="94" t="s">
        <v>40</v>
      </c>
      <c r="AH1408" s="94" t="s">
        <v>40</v>
      </c>
      <c r="AI1408" s="94" t="s">
        <v>40</v>
      </c>
      <c r="AJ1408" s="94" t="s">
        <v>40</v>
      </c>
      <c r="AK1408" s="94" t="s">
        <v>40</v>
      </c>
      <c r="AL1408" s="93"/>
      <c r="AM1408" s="93"/>
      <c r="AN1408" s="94" t="s">
        <v>40</v>
      </c>
      <c r="AO1408" s="94" t="s">
        <v>40</v>
      </c>
      <c r="AP1408" s="94" t="s">
        <v>40</v>
      </c>
      <c r="AQ1408" s="94" t="s">
        <v>40</v>
      </c>
      <c r="AR1408" s="93"/>
    </row>
    <row r="1409" spans="1:44" ht="21">
      <c r="A1409" t="str">
        <f>VLOOKUP(Q1409,'Rotas x Madrugada'!A:C,2,0)</f>
        <v>NH</v>
      </c>
      <c r="B1409" t="str">
        <f>VLOOKUP(Q1409,'Rotas x Madrugada'!A:C,3,0)</f>
        <v>Não</v>
      </c>
      <c r="D1409" s="19">
        <f t="shared" si="42"/>
        <v>46162</v>
      </c>
      <c r="E1409" s="19">
        <f>IF(A1409="RETIRA",Z1409,VLOOKUP(Q1409,'Rotas x Madrugada'!A:D,4,0))</f>
        <v>46146</v>
      </c>
      <c r="F1409" s="19">
        <f>IF(A1409="RETIRA",Z1409,Z1409+2)</f>
        <v>46162</v>
      </c>
      <c r="G1409" s="19" t="str">
        <f>CONCATENATE(U1409,"-",V1409)</f>
        <v>INC08-TE12</v>
      </c>
      <c r="H1409" s="19" t="str">
        <f t="shared" ca="1" si="43"/>
        <v>OK</v>
      </c>
      <c r="I1409" s="46">
        <f ca="1">Z1409-$B$1</f>
        <v>3</v>
      </c>
      <c r="J1409" s="46">
        <f>VLOOKUP(G1409,'D. Produção'!A:B,2,)</f>
        <v>2</v>
      </c>
      <c r="K1409" s="95">
        <v>335971</v>
      </c>
      <c r="L1409" s="96" t="s">
        <v>218</v>
      </c>
      <c r="M1409" s="95">
        <v>5</v>
      </c>
      <c r="N1409" s="95">
        <v>5456597</v>
      </c>
      <c r="O1409" s="96" t="s">
        <v>35</v>
      </c>
      <c r="P1409" s="96" t="s">
        <v>607</v>
      </c>
      <c r="Q1409" s="96" t="s">
        <v>170</v>
      </c>
      <c r="R1409" s="97">
        <v>2.4493</v>
      </c>
      <c r="S1409" s="97">
        <v>48.985599999999998</v>
      </c>
      <c r="T1409" s="95">
        <v>1</v>
      </c>
      <c r="U1409" s="96" t="s">
        <v>63</v>
      </c>
      <c r="V1409" s="96" t="s">
        <v>120</v>
      </c>
      <c r="W1409" s="98">
        <v>860</v>
      </c>
      <c r="X1409" s="98">
        <v>2848</v>
      </c>
      <c r="Y1409" s="99">
        <v>46154.62422114583</v>
      </c>
      <c r="Z1409" s="100">
        <v>46160</v>
      </c>
      <c r="AA1409" s="101"/>
      <c r="AB1409" s="101"/>
      <c r="AC1409" s="101"/>
      <c r="AD1409" s="101"/>
      <c r="AE1409" s="101"/>
      <c r="AF1409" s="101"/>
      <c r="AG1409" s="101"/>
      <c r="AH1409" s="101"/>
      <c r="AI1409" s="102" t="s">
        <v>40</v>
      </c>
      <c r="AJ1409" s="102" t="s">
        <v>40</v>
      </c>
      <c r="AK1409" s="102" t="s">
        <v>40</v>
      </c>
      <c r="AL1409" s="101"/>
      <c r="AM1409" s="101"/>
      <c r="AN1409" s="102" t="s">
        <v>40</v>
      </c>
      <c r="AO1409" s="102" t="s">
        <v>40</v>
      </c>
      <c r="AP1409" s="102" t="s">
        <v>40</v>
      </c>
      <c r="AQ1409" s="102" t="s">
        <v>40</v>
      </c>
      <c r="AR1409" s="101"/>
    </row>
    <row r="1410" spans="1:44" ht="21">
      <c r="A1410" t="str">
        <f>VLOOKUP(Q1410,'Rotas x Madrugada'!A:C,2,0)</f>
        <v>NH</v>
      </c>
      <c r="B1410" t="str">
        <f>VLOOKUP(Q1410,'Rotas x Madrugada'!A:C,3,0)</f>
        <v>Não</v>
      </c>
      <c r="D1410" s="19">
        <f t="shared" si="42"/>
        <v>46162</v>
      </c>
      <c r="E1410" s="19">
        <f>IF(A1410="RETIRA",Z1410,VLOOKUP(Q1410,'Rotas x Madrugada'!A:D,4,0))</f>
        <v>46146</v>
      </c>
      <c r="F1410" s="19">
        <f>IF(A1410="RETIRA",Z1410,Z1410+2)</f>
        <v>46162</v>
      </c>
      <c r="G1410" s="19" t="str">
        <f>CONCATENATE(U1410,"-",V1410)</f>
        <v>INC08-TF</v>
      </c>
      <c r="H1410" s="19" t="str">
        <f t="shared" ca="1" si="43"/>
        <v>OK</v>
      </c>
      <c r="I1410" s="46">
        <f ca="1">Z1410-$B$1</f>
        <v>3</v>
      </c>
      <c r="J1410" s="46">
        <f>VLOOKUP(G1410,'D. Produção'!A:B,2,)</f>
        <v>2</v>
      </c>
      <c r="K1410" s="87">
        <v>335971</v>
      </c>
      <c r="L1410" s="88" t="s">
        <v>209</v>
      </c>
      <c r="M1410" s="87">
        <v>6</v>
      </c>
      <c r="N1410" s="87">
        <v>5456598</v>
      </c>
      <c r="O1410" s="88" t="s">
        <v>35</v>
      </c>
      <c r="P1410" s="88" t="s">
        <v>607</v>
      </c>
      <c r="Q1410" s="88" t="s">
        <v>170</v>
      </c>
      <c r="R1410" s="89">
        <v>2.2745000000000002</v>
      </c>
      <c r="S1410" s="89">
        <v>45.489600000000003</v>
      </c>
      <c r="T1410" s="87">
        <v>1</v>
      </c>
      <c r="U1410" s="88" t="s">
        <v>63</v>
      </c>
      <c r="V1410" s="88" t="s">
        <v>96</v>
      </c>
      <c r="W1410" s="90">
        <v>810</v>
      </c>
      <c r="X1410" s="90">
        <v>2808</v>
      </c>
      <c r="Y1410" s="91">
        <v>46154.62422114583</v>
      </c>
      <c r="Z1410" s="92">
        <v>46160</v>
      </c>
      <c r="AA1410" s="93"/>
      <c r="AB1410" s="93"/>
      <c r="AC1410" s="93"/>
      <c r="AD1410" s="93"/>
      <c r="AE1410" s="94" t="s">
        <v>40</v>
      </c>
      <c r="AF1410" s="94" t="s">
        <v>40</v>
      </c>
      <c r="AG1410" s="94" t="s">
        <v>40</v>
      </c>
      <c r="AH1410" s="94" t="s">
        <v>40</v>
      </c>
      <c r="AI1410" s="94" t="s">
        <v>40</v>
      </c>
      <c r="AJ1410" s="94" t="s">
        <v>40</v>
      </c>
      <c r="AK1410" s="94" t="s">
        <v>40</v>
      </c>
      <c r="AL1410" s="93"/>
      <c r="AM1410" s="93"/>
      <c r="AN1410" s="94" t="s">
        <v>40</v>
      </c>
      <c r="AO1410" s="94" t="s">
        <v>40</v>
      </c>
      <c r="AP1410" s="94" t="s">
        <v>40</v>
      </c>
      <c r="AQ1410" s="94" t="s">
        <v>40</v>
      </c>
      <c r="AR1410" s="93"/>
    </row>
    <row r="1411" spans="1:44" ht="21">
      <c r="A1411" t="str">
        <f>VLOOKUP(Q1411,'Rotas x Madrugada'!A:C,2,0)</f>
        <v>A</v>
      </c>
      <c r="B1411" t="str">
        <f>VLOOKUP(Q1411,'Rotas x Madrugada'!A:C,3,0)</f>
        <v>Sim</v>
      </c>
      <c r="D1411" s="19">
        <f t="shared" si="42"/>
        <v>46162</v>
      </c>
      <c r="E1411" s="19">
        <f>IF(A1411="RETIRA",Z1411,VLOOKUP(Q1411,'Rotas x Madrugada'!A:D,4,0))</f>
        <v>46148</v>
      </c>
      <c r="F1411" s="19">
        <f>IF(A1411="RETIRA",Z1411,Z1411+2)</f>
        <v>46162</v>
      </c>
      <c r="G1411" s="19" t="str">
        <f>CONCATENATE(U1411,"-",V1411)</f>
        <v>LMLT06-PF</v>
      </c>
      <c r="H1411" s="19" t="str">
        <f t="shared" ca="1" si="43"/>
        <v>URGENTE</v>
      </c>
      <c r="I1411" s="46">
        <f ca="1">Z1411-$B$1</f>
        <v>3</v>
      </c>
      <c r="J1411" s="46">
        <f>VLOOKUP(G1411,'D. Produção'!A:B,2,)</f>
        <v>4</v>
      </c>
      <c r="K1411" s="95">
        <v>336016</v>
      </c>
      <c r="L1411" s="96" t="s">
        <v>61</v>
      </c>
      <c r="M1411" s="95">
        <v>1</v>
      </c>
      <c r="N1411" s="95">
        <v>5456921</v>
      </c>
      <c r="O1411" s="96" t="s">
        <v>35</v>
      </c>
      <c r="P1411" s="96" t="s">
        <v>608</v>
      </c>
      <c r="Q1411" s="96" t="s">
        <v>146</v>
      </c>
      <c r="R1411" s="97">
        <v>0.42859999999999998</v>
      </c>
      <c r="S1411" s="97">
        <v>6.4294000000000002</v>
      </c>
      <c r="T1411" s="95">
        <v>1</v>
      </c>
      <c r="U1411" s="96" t="s">
        <v>197</v>
      </c>
      <c r="V1411" s="96" t="s">
        <v>39</v>
      </c>
      <c r="W1411" s="98">
        <v>675</v>
      </c>
      <c r="X1411" s="98">
        <v>635</v>
      </c>
      <c r="Y1411" s="99">
        <v>46154.659866435184</v>
      </c>
      <c r="Z1411" s="100">
        <v>46160</v>
      </c>
      <c r="AA1411" s="101"/>
      <c r="AB1411" s="101"/>
      <c r="AC1411" s="101"/>
      <c r="AD1411" s="102" t="s">
        <v>40</v>
      </c>
      <c r="AE1411" s="102" t="s">
        <v>40</v>
      </c>
      <c r="AF1411" s="102" t="s">
        <v>40</v>
      </c>
      <c r="AG1411" s="102" t="s">
        <v>40</v>
      </c>
      <c r="AH1411" s="102" t="s">
        <v>40</v>
      </c>
      <c r="AI1411" s="102" t="s">
        <v>40</v>
      </c>
      <c r="AJ1411" s="102" t="s">
        <v>40</v>
      </c>
      <c r="AK1411" s="102" t="s">
        <v>40</v>
      </c>
      <c r="AL1411" s="102" t="s">
        <v>40</v>
      </c>
      <c r="AM1411" s="102" t="s">
        <v>40</v>
      </c>
      <c r="AN1411" s="102" t="s">
        <v>40</v>
      </c>
      <c r="AO1411" s="102" t="s">
        <v>40</v>
      </c>
      <c r="AP1411" s="102" t="s">
        <v>40</v>
      </c>
      <c r="AQ1411" s="102" t="s">
        <v>40</v>
      </c>
      <c r="AR1411" s="101"/>
    </row>
    <row r="1412" spans="1:44" ht="21">
      <c r="A1412" t="str">
        <f>VLOOKUP(Q1412,'Rotas x Madrugada'!A:C,2,0)</f>
        <v>A</v>
      </c>
      <c r="B1412" t="str">
        <f>VLOOKUP(Q1412,'Rotas x Madrugada'!A:C,3,0)</f>
        <v>Sim</v>
      </c>
      <c r="D1412" s="19">
        <f t="shared" ref="D1412:D1475" si="44">IF(E1412&gt;F1412,E1412,F1412)</f>
        <v>46162</v>
      </c>
      <c r="E1412" s="19">
        <f>IF(A1412="RETIRA",Z1412,VLOOKUP(Q1412,'Rotas x Madrugada'!A:D,4,0))</f>
        <v>46148</v>
      </c>
      <c r="F1412" s="19">
        <f>IF(A1412="RETIRA",Z1412,Z1412+2)</f>
        <v>46162</v>
      </c>
      <c r="G1412" s="19" t="str">
        <f>CONCATENATE(U1412,"-",V1412)</f>
        <v>LMLT06-PF</v>
      </c>
      <c r="H1412" s="19" t="str">
        <f t="shared" ca="1" si="43"/>
        <v>URGENTE</v>
      </c>
      <c r="I1412" s="46">
        <f ca="1">Z1412-$B$1</f>
        <v>3</v>
      </c>
      <c r="J1412" s="46">
        <f>VLOOKUP(G1412,'D. Produção'!A:B,2,)</f>
        <v>4</v>
      </c>
      <c r="K1412" s="87">
        <v>336016</v>
      </c>
      <c r="L1412" s="88" t="s">
        <v>121</v>
      </c>
      <c r="M1412" s="87">
        <v>2</v>
      </c>
      <c r="N1412" s="87">
        <v>5456922</v>
      </c>
      <c r="O1412" s="88" t="s">
        <v>35</v>
      </c>
      <c r="P1412" s="88" t="s">
        <v>608</v>
      </c>
      <c r="Q1412" s="88" t="s">
        <v>146</v>
      </c>
      <c r="R1412" s="89">
        <v>0.42859999999999998</v>
      </c>
      <c r="S1412" s="89">
        <v>6.4294000000000002</v>
      </c>
      <c r="T1412" s="87">
        <v>1</v>
      </c>
      <c r="U1412" s="88" t="s">
        <v>197</v>
      </c>
      <c r="V1412" s="88" t="s">
        <v>39</v>
      </c>
      <c r="W1412" s="90">
        <v>675</v>
      </c>
      <c r="X1412" s="90">
        <v>635</v>
      </c>
      <c r="Y1412" s="91">
        <v>46154.659866435184</v>
      </c>
      <c r="Z1412" s="92">
        <v>46160</v>
      </c>
      <c r="AA1412" s="93"/>
      <c r="AB1412" s="93"/>
      <c r="AC1412" s="93"/>
      <c r="AD1412" s="94" t="s">
        <v>40</v>
      </c>
      <c r="AE1412" s="94" t="s">
        <v>40</v>
      </c>
      <c r="AF1412" s="94" t="s">
        <v>40</v>
      </c>
      <c r="AG1412" s="94" t="s">
        <v>40</v>
      </c>
      <c r="AH1412" s="94" t="s">
        <v>40</v>
      </c>
      <c r="AI1412" s="94" t="s">
        <v>40</v>
      </c>
      <c r="AJ1412" s="94" t="s">
        <v>40</v>
      </c>
      <c r="AK1412" s="94" t="s">
        <v>40</v>
      </c>
      <c r="AL1412" s="94" t="s">
        <v>40</v>
      </c>
      <c r="AM1412" s="94" t="s">
        <v>40</v>
      </c>
      <c r="AN1412" s="94" t="s">
        <v>40</v>
      </c>
      <c r="AO1412" s="94" t="s">
        <v>40</v>
      </c>
      <c r="AP1412" s="94" t="s">
        <v>40</v>
      </c>
      <c r="AQ1412" s="94" t="s">
        <v>40</v>
      </c>
      <c r="AR1412" s="93"/>
    </row>
    <row r="1413" spans="1:44" ht="21">
      <c r="A1413" t="str">
        <f>VLOOKUP(Q1413,'Rotas x Madrugada'!A:C,2,0)</f>
        <v>A</v>
      </c>
      <c r="B1413" t="str">
        <f>VLOOKUP(Q1413,'Rotas x Madrugada'!A:C,3,0)</f>
        <v>Sim</v>
      </c>
      <c r="D1413" s="19">
        <f t="shared" si="44"/>
        <v>46162</v>
      </c>
      <c r="E1413" s="19">
        <f>IF(A1413="RETIRA",Z1413,VLOOKUP(Q1413,'Rotas x Madrugada'!A:D,4,0))</f>
        <v>46148</v>
      </c>
      <c r="F1413" s="19">
        <f>IF(A1413="RETIRA",Z1413,Z1413+2)</f>
        <v>46162</v>
      </c>
      <c r="G1413" s="19" t="str">
        <f>CONCATENATE(U1413,"-",V1413)</f>
        <v>LMLT06-PF</v>
      </c>
      <c r="H1413" s="19" t="str">
        <f t="shared" ref="H1413:H1476" ca="1" si="45">IF(I1413&lt;-10,"PROBLEMA",IF(I1413&lt;J1413,"URGENTE",IF(I1413=J1413,"PRODUZIR","OK")))</f>
        <v>URGENTE</v>
      </c>
      <c r="I1413" s="46">
        <f ca="1">Z1413-$B$1</f>
        <v>3</v>
      </c>
      <c r="J1413" s="46">
        <f>VLOOKUP(G1413,'D. Produção'!A:B,2,)</f>
        <v>4</v>
      </c>
      <c r="K1413" s="95">
        <v>336016</v>
      </c>
      <c r="L1413" s="96" t="s">
        <v>143</v>
      </c>
      <c r="M1413" s="95">
        <v>3</v>
      </c>
      <c r="N1413" s="95">
        <v>5456923</v>
      </c>
      <c r="O1413" s="96" t="s">
        <v>35</v>
      </c>
      <c r="P1413" s="96" t="s">
        <v>608</v>
      </c>
      <c r="Q1413" s="96" t="s">
        <v>146</v>
      </c>
      <c r="R1413" s="97">
        <v>0.42859999999999998</v>
      </c>
      <c r="S1413" s="97">
        <v>6.4294000000000002</v>
      </c>
      <c r="T1413" s="95">
        <v>1</v>
      </c>
      <c r="U1413" s="96" t="s">
        <v>197</v>
      </c>
      <c r="V1413" s="96" t="s">
        <v>39</v>
      </c>
      <c r="W1413" s="98">
        <v>675</v>
      </c>
      <c r="X1413" s="98">
        <v>635</v>
      </c>
      <c r="Y1413" s="99">
        <v>46154.659866435184</v>
      </c>
      <c r="Z1413" s="100">
        <v>46160</v>
      </c>
      <c r="AA1413" s="101"/>
      <c r="AB1413" s="101"/>
      <c r="AC1413" s="101"/>
      <c r="AD1413" s="102" t="s">
        <v>40</v>
      </c>
      <c r="AE1413" s="102" t="s">
        <v>40</v>
      </c>
      <c r="AF1413" s="102" t="s">
        <v>40</v>
      </c>
      <c r="AG1413" s="102" t="s">
        <v>40</v>
      </c>
      <c r="AH1413" s="102" t="s">
        <v>40</v>
      </c>
      <c r="AI1413" s="102" t="s">
        <v>40</v>
      </c>
      <c r="AJ1413" s="102" t="s">
        <v>40</v>
      </c>
      <c r="AK1413" s="102" t="s">
        <v>40</v>
      </c>
      <c r="AL1413" s="102" t="s">
        <v>40</v>
      </c>
      <c r="AM1413" s="102" t="s">
        <v>40</v>
      </c>
      <c r="AN1413" s="102" t="s">
        <v>40</v>
      </c>
      <c r="AO1413" s="102" t="s">
        <v>40</v>
      </c>
      <c r="AP1413" s="102" t="s">
        <v>40</v>
      </c>
      <c r="AQ1413" s="102" t="s">
        <v>40</v>
      </c>
      <c r="AR1413" s="101"/>
    </row>
    <row r="1414" spans="1:44" ht="21">
      <c r="A1414" t="str">
        <f>VLOOKUP(Q1414,'Rotas x Madrugada'!A:C,2,0)</f>
        <v>A</v>
      </c>
      <c r="B1414" t="str">
        <f>VLOOKUP(Q1414,'Rotas x Madrugada'!A:C,3,0)</f>
        <v>Sim</v>
      </c>
      <c r="D1414" s="19">
        <f t="shared" si="44"/>
        <v>46162</v>
      </c>
      <c r="E1414" s="19">
        <f>IF(A1414="RETIRA",Z1414,VLOOKUP(Q1414,'Rotas x Madrugada'!A:D,4,0))</f>
        <v>46148</v>
      </c>
      <c r="F1414" s="19">
        <f>IF(A1414="RETIRA",Z1414,Z1414+2)</f>
        <v>46162</v>
      </c>
      <c r="G1414" s="19" t="str">
        <f>CONCATENATE(U1414,"-",V1414)</f>
        <v>LMLT06-PF</v>
      </c>
      <c r="H1414" s="19" t="str">
        <f t="shared" ca="1" si="45"/>
        <v>URGENTE</v>
      </c>
      <c r="I1414" s="46">
        <f ca="1">Z1414-$B$1</f>
        <v>3</v>
      </c>
      <c r="J1414" s="46">
        <f>VLOOKUP(G1414,'D. Produção'!A:B,2,)</f>
        <v>4</v>
      </c>
      <c r="K1414" s="87">
        <v>336016</v>
      </c>
      <c r="L1414" s="88" t="s">
        <v>132</v>
      </c>
      <c r="M1414" s="87">
        <v>4</v>
      </c>
      <c r="N1414" s="87">
        <v>5456924</v>
      </c>
      <c r="O1414" s="88" t="s">
        <v>35</v>
      </c>
      <c r="P1414" s="88" t="s">
        <v>608</v>
      </c>
      <c r="Q1414" s="88" t="s">
        <v>146</v>
      </c>
      <c r="R1414" s="89">
        <v>0.42859999999999998</v>
      </c>
      <c r="S1414" s="89">
        <v>6.4294000000000002</v>
      </c>
      <c r="T1414" s="87">
        <v>1</v>
      </c>
      <c r="U1414" s="88" t="s">
        <v>197</v>
      </c>
      <c r="V1414" s="88" t="s">
        <v>39</v>
      </c>
      <c r="W1414" s="90">
        <v>675</v>
      </c>
      <c r="X1414" s="90">
        <v>635</v>
      </c>
      <c r="Y1414" s="91">
        <v>46154.659866435184</v>
      </c>
      <c r="Z1414" s="92">
        <v>46160</v>
      </c>
      <c r="AA1414" s="93"/>
      <c r="AB1414" s="93"/>
      <c r="AC1414" s="93"/>
      <c r="AD1414" s="94" t="s">
        <v>40</v>
      </c>
      <c r="AE1414" s="94" t="s">
        <v>40</v>
      </c>
      <c r="AF1414" s="94" t="s">
        <v>40</v>
      </c>
      <c r="AG1414" s="94" t="s">
        <v>40</v>
      </c>
      <c r="AH1414" s="94" t="s">
        <v>40</v>
      </c>
      <c r="AI1414" s="94" t="s">
        <v>40</v>
      </c>
      <c r="AJ1414" s="94" t="s">
        <v>40</v>
      </c>
      <c r="AK1414" s="94" t="s">
        <v>40</v>
      </c>
      <c r="AL1414" s="94" t="s">
        <v>40</v>
      </c>
      <c r="AM1414" s="94" t="s">
        <v>40</v>
      </c>
      <c r="AN1414" s="94" t="s">
        <v>40</v>
      </c>
      <c r="AO1414" s="94" t="s">
        <v>40</v>
      </c>
      <c r="AP1414" s="94" t="s">
        <v>40</v>
      </c>
      <c r="AQ1414" s="94" t="s">
        <v>40</v>
      </c>
      <c r="AR1414" s="93"/>
    </row>
    <row r="1415" spans="1:44" ht="21">
      <c r="A1415" t="str">
        <f>VLOOKUP(Q1415,'Rotas x Madrugada'!A:C,2,0)</f>
        <v>A</v>
      </c>
      <c r="B1415" t="str">
        <f>VLOOKUP(Q1415,'Rotas x Madrugada'!A:C,3,0)</f>
        <v>Sim</v>
      </c>
      <c r="D1415" s="19">
        <f t="shared" si="44"/>
        <v>46162</v>
      </c>
      <c r="E1415" s="19">
        <f>IF(A1415="RETIRA",Z1415,VLOOKUP(Q1415,'Rotas x Madrugada'!A:D,4,0))</f>
        <v>46148</v>
      </c>
      <c r="F1415" s="19">
        <f>IF(A1415="RETIRA",Z1415,Z1415+2)</f>
        <v>46162</v>
      </c>
      <c r="G1415" s="19" t="str">
        <f>CONCATENATE(U1415,"-",V1415)</f>
        <v>LMLT06-PF</v>
      </c>
      <c r="H1415" s="19" t="str">
        <f t="shared" ca="1" si="45"/>
        <v>URGENTE</v>
      </c>
      <c r="I1415" s="46">
        <f ca="1">Z1415-$B$1</f>
        <v>3</v>
      </c>
      <c r="J1415" s="46">
        <f>VLOOKUP(G1415,'D. Produção'!A:B,2,)</f>
        <v>4</v>
      </c>
      <c r="K1415" s="95">
        <v>336016</v>
      </c>
      <c r="L1415" s="96" t="s">
        <v>92</v>
      </c>
      <c r="M1415" s="95">
        <v>5</v>
      </c>
      <c r="N1415" s="95">
        <v>5456925</v>
      </c>
      <c r="O1415" s="96" t="s">
        <v>35</v>
      </c>
      <c r="P1415" s="96" t="s">
        <v>608</v>
      </c>
      <c r="Q1415" s="96" t="s">
        <v>146</v>
      </c>
      <c r="R1415" s="97">
        <v>0.42859999999999998</v>
      </c>
      <c r="S1415" s="97">
        <v>6.4294000000000002</v>
      </c>
      <c r="T1415" s="95">
        <v>1</v>
      </c>
      <c r="U1415" s="96" t="s">
        <v>197</v>
      </c>
      <c r="V1415" s="96" t="s">
        <v>39</v>
      </c>
      <c r="W1415" s="98">
        <v>675</v>
      </c>
      <c r="X1415" s="98">
        <v>635</v>
      </c>
      <c r="Y1415" s="99">
        <v>46154.659866435184</v>
      </c>
      <c r="Z1415" s="100">
        <v>46160</v>
      </c>
      <c r="AA1415" s="101"/>
      <c r="AB1415" s="101"/>
      <c r="AC1415" s="101"/>
      <c r="AD1415" s="102" t="s">
        <v>40</v>
      </c>
      <c r="AE1415" s="102" t="s">
        <v>40</v>
      </c>
      <c r="AF1415" s="102" t="s">
        <v>40</v>
      </c>
      <c r="AG1415" s="102" t="s">
        <v>40</v>
      </c>
      <c r="AH1415" s="102" t="s">
        <v>40</v>
      </c>
      <c r="AI1415" s="102" t="s">
        <v>40</v>
      </c>
      <c r="AJ1415" s="102" t="s">
        <v>40</v>
      </c>
      <c r="AK1415" s="102" t="s">
        <v>40</v>
      </c>
      <c r="AL1415" s="102" t="s">
        <v>40</v>
      </c>
      <c r="AM1415" s="102" t="s">
        <v>40</v>
      </c>
      <c r="AN1415" s="102" t="s">
        <v>40</v>
      </c>
      <c r="AO1415" s="102" t="s">
        <v>40</v>
      </c>
      <c r="AP1415" s="102" t="s">
        <v>40</v>
      </c>
      <c r="AQ1415" s="102" t="s">
        <v>40</v>
      </c>
      <c r="AR1415" s="101"/>
    </row>
    <row r="1416" spans="1:44" ht="21">
      <c r="A1416" t="str">
        <f>VLOOKUP(Q1416,'Rotas x Madrugada'!A:C,2,0)</f>
        <v>A</v>
      </c>
      <c r="B1416" t="str">
        <f>VLOOKUP(Q1416,'Rotas x Madrugada'!A:C,3,0)</f>
        <v>Sim</v>
      </c>
      <c r="D1416" s="19">
        <f t="shared" si="44"/>
        <v>46162</v>
      </c>
      <c r="E1416" s="19">
        <f>IF(A1416="RETIRA",Z1416,VLOOKUP(Q1416,'Rotas x Madrugada'!A:D,4,0))</f>
        <v>46148</v>
      </c>
      <c r="F1416" s="19">
        <f>IF(A1416="RETIRA",Z1416,Z1416+2)</f>
        <v>46162</v>
      </c>
      <c r="G1416" s="19" t="str">
        <f>CONCATENATE(U1416,"-",V1416)</f>
        <v>LMLT06-PF</v>
      </c>
      <c r="H1416" s="19" t="str">
        <f t="shared" ca="1" si="45"/>
        <v>URGENTE</v>
      </c>
      <c r="I1416" s="46">
        <f ca="1">Z1416-$B$1</f>
        <v>3</v>
      </c>
      <c r="J1416" s="46">
        <f>VLOOKUP(G1416,'D. Produção'!A:B,2,)</f>
        <v>4</v>
      </c>
      <c r="K1416" s="87">
        <v>336016</v>
      </c>
      <c r="L1416" s="88" t="s">
        <v>97</v>
      </c>
      <c r="M1416" s="87">
        <v>6</v>
      </c>
      <c r="N1416" s="87">
        <v>5456926</v>
      </c>
      <c r="O1416" s="88" t="s">
        <v>35</v>
      </c>
      <c r="P1416" s="88" t="s">
        <v>608</v>
      </c>
      <c r="Q1416" s="88" t="s">
        <v>146</v>
      </c>
      <c r="R1416" s="89">
        <v>0.42859999999999998</v>
      </c>
      <c r="S1416" s="89">
        <v>6.4294000000000002</v>
      </c>
      <c r="T1416" s="87">
        <v>1</v>
      </c>
      <c r="U1416" s="88" t="s">
        <v>197</v>
      </c>
      <c r="V1416" s="88" t="s">
        <v>39</v>
      </c>
      <c r="W1416" s="90">
        <v>675</v>
      </c>
      <c r="X1416" s="90">
        <v>635</v>
      </c>
      <c r="Y1416" s="91">
        <v>46154.659866435184</v>
      </c>
      <c r="Z1416" s="92">
        <v>46160</v>
      </c>
      <c r="AA1416" s="93"/>
      <c r="AB1416" s="93"/>
      <c r="AC1416" s="93"/>
      <c r="AD1416" s="94" t="s">
        <v>40</v>
      </c>
      <c r="AE1416" s="94" t="s">
        <v>40</v>
      </c>
      <c r="AF1416" s="94" t="s">
        <v>40</v>
      </c>
      <c r="AG1416" s="94" t="s">
        <v>40</v>
      </c>
      <c r="AH1416" s="94" t="s">
        <v>40</v>
      </c>
      <c r="AI1416" s="94" t="s">
        <v>40</v>
      </c>
      <c r="AJ1416" s="94" t="s">
        <v>40</v>
      </c>
      <c r="AK1416" s="94" t="s">
        <v>40</v>
      </c>
      <c r="AL1416" s="94" t="s">
        <v>40</v>
      </c>
      <c r="AM1416" s="94" t="s">
        <v>40</v>
      </c>
      <c r="AN1416" s="94" t="s">
        <v>40</v>
      </c>
      <c r="AO1416" s="94" t="s">
        <v>40</v>
      </c>
      <c r="AP1416" s="94" t="s">
        <v>40</v>
      </c>
      <c r="AQ1416" s="94" t="s">
        <v>40</v>
      </c>
      <c r="AR1416" s="93"/>
    </row>
    <row r="1417" spans="1:44" ht="21">
      <c r="A1417" t="str">
        <f>VLOOKUP(Q1417,'Rotas x Madrugada'!A:C,2,0)</f>
        <v>A</v>
      </c>
      <c r="B1417" t="str">
        <f>VLOOKUP(Q1417,'Rotas x Madrugada'!A:C,3,0)</f>
        <v>Sim</v>
      </c>
      <c r="D1417" s="19">
        <f t="shared" si="44"/>
        <v>46162</v>
      </c>
      <c r="E1417" s="19">
        <f>IF(A1417="RETIRA",Z1417,VLOOKUP(Q1417,'Rotas x Madrugada'!A:D,4,0))</f>
        <v>46148</v>
      </c>
      <c r="F1417" s="19">
        <f>IF(A1417="RETIRA",Z1417,Z1417+2)</f>
        <v>46162</v>
      </c>
      <c r="G1417" s="19" t="str">
        <f>CONCATENATE(U1417,"-",V1417)</f>
        <v>LMLT06-PF</v>
      </c>
      <c r="H1417" s="19" t="str">
        <f t="shared" ca="1" si="45"/>
        <v>URGENTE</v>
      </c>
      <c r="I1417" s="46">
        <f ca="1">Z1417-$B$1</f>
        <v>3</v>
      </c>
      <c r="J1417" s="46">
        <f>VLOOKUP(G1417,'D. Produção'!A:B,2,)</f>
        <v>4</v>
      </c>
      <c r="K1417" s="95">
        <v>336016</v>
      </c>
      <c r="L1417" s="96" t="s">
        <v>98</v>
      </c>
      <c r="M1417" s="95">
        <v>7</v>
      </c>
      <c r="N1417" s="95">
        <v>5456927</v>
      </c>
      <c r="O1417" s="96" t="s">
        <v>35</v>
      </c>
      <c r="P1417" s="96" t="s">
        <v>608</v>
      </c>
      <c r="Q1417" s="96" t="s">
        <v>146</v>
      </c>
      <c r="R1417" s="97">
        <v>0.42859999999999998</v>
      </c>
      <c r="S1417" s="97">
        <v>6.4294000000000002</v>
      </c>
      <c r="T1417" s="95">
        <v>1</v>
      </c>
      <c r="U1417" s="96" t="s">
        <v>197</v>
      </c>
      <c r="V1417" s="96" t="s">
        <v>39</v>
      </c>
      <c r="W1417" s="98">
        <v>675</v>
      </c>
      <c r="X1417" s="98">
        <v>635</v>
      </c>
      <c r="Y1417" s="99">
        <v>46154.659866435184</v>
      </c>
      <c r="Z1417" s="100">
        <v>46160</v>
      </c>
      <c r="AA1417" s="101"/>
      <c r="AB1417" s="101"/>
      <c r="AC1417" s="101"/>
      <c r="AD1417" s="102" t="s">
        <v>40</v>
      </c>
      <c r="AE1417" s="102" t="s">
        <v>40</v>
      </c>
      <c r="AF1417" s="102" t="s">
        <v>40</v>
      </c>
      <c r="AG1417" s="102" t="s">
        <v>40</v>
      </c>
      <c r="AH1417" s="102" t="s">
        <v>40</v>
      </c>
      <c r="AI1417" s="102" t="s">
        <v>40</v>
      </c>
      <c r="AJ1417" s="102" t="s">
        <v>40</v>
      </c>
      <c r="AK1417" s="102" t="s">
        <v>40</v>
      </c>
      <c r="AL1417" s="102" t="s">
        <v>40</v>
      </c>
      <c r="AM1417" s="102" t="s">
        <v>40</v>
      </c>
      <c r="AN1417" s="102" t="s">
        <v>40</v>
      </c>
      <c r="AO1417" s="102" t="s">
        <v>40</v>
      </c>
      <c r="AP1417" s="102" t="s">
        <v>40</v>
      </c>
      <c r="AQ1417" s="102" t="s">
        <v>40</v>
      </c>
      <c r="AR1417" s="101"/>
    </row>
    <row r="1418" spans="1:44" ht="21">
      <c r="A1418" t="str">
        <f>VLOOKUP(Q1418,'Rotas x Madrugada'!A:C,2,0)</f>
        <v>A</v>
      </c>
      <c r="B1418" t="str">
        <f>VLOOKUP(Q1418,'Rotas x Madrugada'!A:C,3,0)</f>
        <v>Sim</v>
      </c>
      <c r="D1418" s="19">
        <f t="shared" si="44"/>
        <v>46162</v>
      </c>
      <c r="E1418" s="19">
        <f>IF(A1418="RETIRA",Z1418,VLOOKUP(Q1418,'Rotas x Madrugada'!A:D,4,0))</f>
        <v>46148</v>
      </c>
      <c r="F1418" s="19">
        <f>IF(A1418="RETIRA",Z1418,Z1418+2)</f>
        <v>46162</v>
      </c>
      <c r="G1418" s="19" t="str">
        <f>CONCATENATE(U1418,"-",V1418)</f>
        <v>LMLT06-PF</v>
      </c>
      <c r="H1418" s="19" t="str">
        <f t="shared" ca="1" si="45"/>
        <v>URGENTE</v>
      </c>
      <c r="I1418" s="46">
        <f ca="1">Z1418-$B$1</f>
        <v>3</v>
      </c>
      <c r="J1418" s="46">
        <f>VLOOKUP(G1418,'D. Produção'!A:B,2,)</f>
        <v>4</v>
      </c>
      <c r="K1418" s="87">
        <v>336016</v>
      </c>
      <c r="L1418" s="88" t="s">
        <v>99</v>
      </c>
      <c r="M1418" s="87">
        <v>8</v>
      </c>
      <c r="N1418" s="87">
        <v>5456928</v>
      </c>
      <c r="O1418" s="88" t="s">
        <v>35</v>
      </c>
      <c r="P1418" s="88" t="s">
        <v>608</v>
      </c>
      <c r="Q1418" s="88" t="s">
        <v>146</v>
      </c>
      <c r="R1418" s="89">
        <v>0.42859999999999998</v>
      </c>
      <c r="S1418" s="89">
        <v>6.4294000000000002</v>
      </c>
      <c r="T1418" s="87">
        <v>1</v>
      </c>
      <c r="U1418" s="88" t="s">
        <v>197</v>
      </c>
      <c r="V1418" s="88" t="s">
        <v>39</v>
      </c>
      <c r="W1418" s="90">
        <v>675</v>
      </c>
      <c r="X1418" s="90">
        <v>635</v>
      </c>
      <c r="Y1418" s="91">
        <v>46154.659866435184</v>
      </c>
      <c r="Z1418" s="92">
        <v>46160</v>
      </c>
      <c r="AA1418" s="93"/>
      <c r="AB1418" s="93"/>
      <c r="AC1418" s="93"/>
      <c r="AD1418" s="94" t="s">
        <v>40</v>
      </c>
      <c r="AE1418" s="94" t="s">
        <v>40</v>
      </c>
      <c r="AF1418" s="94" t="s">
        <v>40</v>
      </c>
      <c r="AG1418" s="94" t="s">
        <v>40</v>
      </c>
      <c r="AH1418" s="94" t="s">
        <v>40</v>
      </c>
      <c r="AI1418" s="94" t="s">
        <v>40</v>
      </c>
      <c r="AJ1418" s="94" t="s">
        <v>40</v>
      </c>
      <c r="AK1418" s="94" t="s">
        <v>40</v>
      </c>
      <c r="AL1418" s="94" t="s">
        <v>40</v>
      </c>
      <c r="AM1418" s="94" t="s">
        <v>40</v>
      </c>
      <c r="AN1418" s="94" t="s">
        <v>40</v>
      </c>
      <c r="AO1418" s="94" t="s">
        <v>40</v>
      </c>
      <c r="AP1418" s="94" t="s">
        <v>40</v>
      </c>
      <c r="AQ1418" s="94" t="s">
        <v>40</v>
      </c>
      <c r="AR1418" s="93"/>
    </row>
    <row r="1419" spans="1:44" ht="21">
      <c r="A1419" t="str">
        <f>VLOOKUP(Q1419,'Rotas x Madrugada'!A:C,2,0)</f>
        <v>A</v>
      </c>
      <c r="B1419" t="str">
        <f>VLOOKUP(Q1419,'Rotas x Madrugada'!A:C,3,0)</f>
        <v>Sim</v>
      </c>
      <c r="D1419" s="19">
        <f t="shared" si="44"/>
        <v>46162</v>
      </c>
      <c r="E1419" s="19">
        <f>IF(A1419="RETIRA",Z1419,VLOOKUP(Q1419,'Rotas x Madrugada'!A:D,4,0))</f>
        <v>46148</v>
      </c>
      <c r="F1419" s="19">
        <f>IF(A1419="RETIRA",Z1419,Z1419+2)</f>
        <v>46162</v>
      </c>
      <c r="G1419" s="19" t="str">
        <f>CONCATENATE(U1419,"-",V1419)</f>
        <v>LMLT06-PF</v>
      </c>
      <c r="H1419" s="19" t="str">
        <f t="shared" ca="1" si="45"/>
        <v>URGENTE</v>
      </c>
      <c r="I1419" s="46">
        <f ca="1">Z1419-$B$1</f>
        <v>3</v>
      </c>
      <c r="J1419" s="46">
        <f>VLOOKUP(G1419,'D. Produção'!A:B,2,)</f>
        <v>4</v>
      </c>
      <c r="K1419" s="95">
        <v>336016</v>
      </c>
      <c r="L1419" s="96" t="s">
        <v>100</v>
      </c>
      <c r="M1419" s="95">
        <v>9</v>
      </c>
      <c r="N1419" s="95">
        <v>5456929</v>
      </c>
      <c r="O1419" s="96" t="s">
        <v>35</v>
      </c>
      <c r="P1419" s="96" t="s">
        <v>608</v>
      </c>
      <c r="Q1419" s="96" t="s">
        <v>146</v>
      </c>
      <c r="R1419" s="97">
        <v>0.42859999999999998</v>
      </c>
      <c r="S1419" s="97">
        <v>6.4294000000000002</v>
      </c>
      <c r="T1419" s="95">
        <v>1</v>
      </c>
      <c r="U1419" s="96" t="s">
        <v>197</v>
      </c>
      <c r="V1419" s="96" t="s">
        <v>39</v>
      </c>
      <c r="W1419" s="98">
        <v>675</v>
      </c>
      <c r="X1419" s="98">
        <v>635</v>
      </c>
      <c r="Y1419" s="99">
        <v>46154.659866435184</v>
      </c>
      <c r="Z1419" s="100">
        <v>46160</v>
      </c>
      <c r="AA1419" s="101"/>
      <c r="AB1419" s="101"/>
      <c r="AC1419" s="101"/>
      <c r="AD1419" s="102" t="s">
        <v>40</v>
      </c>
      <c r="AE1419" s="102" t="s">
        <v>40</v>
      </c>
      <c r="AF1419" s="102" t="s">
        <v>40</v>
      </c>
      <c r="AG1419" s="102" t="s">
        <v>40</v>
      </c>
      <c r="AH1419" s="102" t="s">
        <v>40</v>
      </c>
      <c r="AI1419" s="102" t="s">
        <v>40</v>
      </c>
      <c r="AJ1419" s="102" t="s">
        <v>40</v>
      </c>
      <c r="AK1419" s="102" t="s">
        <v>40</v>
      </c>
      <c r="AL1419" s="102" t="s">
        <v>40</v>
      </c>
      <c r="AM1419" s="102" t="s">
        <v>40</v>
      </c>
      <c r="AN1419" s="102" t="s">
        <v>40</v>
      </c>
      <c r="AO1419" s="102" t="s">
        <v>40</v>
      </c>
      <c r="AP1419" s="102" t="s">
        <v>40</v>
      </c>
      <c r="AQ1419" s="102" t="s">
        <v>40</v>
      </c>
      <c r="AR1419" s="101"/>
    </row>
    <row r="1420" spans="1:44" ht="21">
      <c r="A1420" t="str">
        <f>VLOOKUP(Q1420,'Rotas x Madrugada'!A:C,2,0)</f>
        <v>A</v>
      </c>
      <c r="B1420" t="str">
        <f>VLOOKUP(Q1420,'Rotas x Madrugada'!A:C,3,0)</f>
        <v>Sim</v>
      </c>
      <c r="D1420" s="19">
        <f t="shared" si="44"/>
        <v>46162</v>
      </c>
      <c r="E1420" s="19">
        <f>IF(A1420="RETIRA",Z1420,VLOOKUP(Q1420,'Rotas x Madrugada'!A:D,4,0))</f>
        <v>46148</v>
      </c>
      <c r="F1420" s="19">
        <f>IF(A1420="RETIRA",Z1420,Z1420+2)</f>
        <v>46162</v>
      </c>
      <c r="G1420" s="19" t="str">
        <f>CONCATENATE(U1420,"-",V1420)</f>
        <v>LMLT06-PF</v>
      </c>
      <c r="H1420" s="19" t="str">
        <f t="shared" ca="1" si="45"/>
        <v>URGENTE</v>
      </c>
      <c r="I1420" s="46">
        <f ca="1">Z1420-$B$1</f>
        <v>3</v>
      </c>
      <c r="J1420" s="46">
        <f>VLOOKUP(G1420,'D. Produção'!A:B,2,)</f>
        <v>4</v>
      </c>
      <c r="K1420" s="87">
        <v>336016</v>
      </c>
      <c r="L1420" s="88" t="s">
        <v>101</v>
      </c>
      <c r="M1420" s="87">
        <v>10</v>
      </c>
      <c r="N1420" s="87">
        <v>5456930</v>
      </c>
      <c r="O1420" s="88" t="s">
        <v>35</v>
      </c>
      <c r="P1420" s="88" t="s">
        <v>608</v>
      </c>
      <c r="Q1420" s="88" t="s">
        <v>146</v>
      </c>
      <c r="R1420" s="89">
        <v>0.42859999999999998</v>
      </c>
      <c r="S1420" s="89">
        <v>6.4294000000000002</v>
      </c>
      <c r="T1420" s="87">
        <v>1</v>
      </c>
      <c r="U1420" s="88" t="s">
        <v>197</v>
      </c>
      <c r="V1420" s="88" t="s">
        <v>39</v>
      </c>
      <c r="W1420" s="90">
        <v>675</v>
      </c>
      <c r="X1420" s="90">
        <v>635</v>
      </c>
      <c r="Y1420" s="91">
        <v>46154.659866435184</v>
      </c>
      <c r="Z1420" s="92">
        <v>46160</v>
      </c>
      <c r="AA1420" s="93"/>
      <c r="AB1420" s="93"/>
      <c r="AC1420" s="93"/>
      <c r="AD1420" s="94" t="s">
        <v>40</v>
      </c>
      <c r="AE1420" s="94" t="s">
        <v>40</v>
      </c>
      <c r="AF1420" s="94" t="s">
        <v>40</v>
      </c>
      <c r="AG1420" s="94" t="s">
        <v>40</v>
      </c>
      <c r="AH1420" s="94" t="s">
        <v>40</v>
      </c>
      <c r="AI1420" s="94" t="s">
        <v>40</v>
      </c>
      <c r="AJ1420" s="94" t="s">
        <v>40</v>
      </c>
      <c r="AK1420" s="94" t="s">
        <v>40</v>
      </c>
      <c r="AL1420" s="94" t="s">
        <v>40</v>
      </c>
      <c r="AM1420" s="94" t="s">
        <v>40</v>
      </c>
      <c r="AN1420" s="94" t="s">
        <v>40</v>
      </c>
      <c r="AO1420" s="94" t="s">
        <v>40</v>
      </c>
      <c r="AP1420" s="94" t="s">
        <v>40</v>
      </c>
      <c r="AQ1420" s="94" t="s">
        <v>40</v>
      </c>
      <c r="AR1420" s="93"/>
    </row>
    <row r="1421" spans="1:44" ht="21">
      <c r="A1421" t="str">
        <f>VLOOKUP(Q1421,'Rotas x Madrugada'!A:C,2,0)</f>
        <v>A</v>
      </c>
      <c r="B1421" t="str">
        <f>VLOOKUP(Q1421,'Rotas x Madrugada'!A:C,3,0)</f>
        <v>Sim</v>
      </c>
      <c r="D1421" s="19">
        <f t="shared" si="44"/>
        <v>46162</v>
      </c>
      <c r="E1421" s="19">
        <f>IF(A1421="RETIRA",Z1421,VLOOKUP(Q1421,'Rotas x Madrugada'!A:D,4,0))</f>
        <v>46148</v>
      </c>
      <c r="F1421" s="19">
        <f>IF(A1421="RETIRA",Z1421,Z1421+2)</f>
        <v>46162</v>
      </c>
      <c r="G1421" s="19" t="str">
        <f>CONCATENATE(U1421,"-",V1421)</f>
        <v>LMLT06-PF</v>
      </c>
      <c r="H1421" s="19" t="str">
        <f t="shared" ca="1" si="45"/>
        <v>URGENTE</v>
      </c>
      <c r="I1421" s="46">
        <f ca="1">Z1421-$B$1</f>
        <v>3</v>
      </c>
      <c r="J1421" s="46">
        <f>VLOOKUP(G1421,'D. Produção'!A:B,2,)</f>
        <v>4</v>
      </c>
      <c r="K1421" s="95">
        <v>336016</v>
      </c>
      <c r="L1421" s="96" t="s">
        <v>102</v>
      </c>
      <c r="M1421" s="95">
        <v>11</v>
      </c>
      <c r="N1421" s="95">
        <v>5456931</v>
      </c>
      <c r="O1421" s="96" t="s">
        <v>35</v>
      </c>
      <c r="P1421" s="96" t="s">
        <v>608</v>
      </c>
      <c r="Q1421" s="96" t="s">
        <v>146</v>
      </c>
      <c r="R1421" s="97">
        <v>0.42859999999999998</v>
      </c>
      <c r="S1421" s="97">
        <v>6.4294000000000002</v>
      </c>
      <c r="T1421" s="95">
        <v>1</v>
      </c>
      <c r="U1421" s="96" t="s">
        <v>197</v>
      </c>
      <c r="V1421" s="96" t="s">
        <v>39</v>
      </c>
      <c r="W1421" s="98">
        <v>675</v>
      </c>
      <c r="X1421" s="98">
        <v>635</v>
      </c>
      <c r="Y1421" s="99">
        <v>46154.659866435184</v>
      </c>
      <c r="Z1421" s="100">
        <v>46160</v>
      </c>
      <c r="AA1421" s="101"/>
      <c r="AB1421" s="101"/>
      <c r="AC1421" s="101"/>
      <c r="AD1421" s="102" t="s">
        <v>40</v>
      </c>
      <c r="AE1421" s="102" t="s">
        <v>40</v>
      </c>
      <c r="AF1421" s="102" t="s">
        <v>40</v>
      </c>
      <c r="AG1421" s="102" t="s">
        <v>40</v>
      </c>
      <c r="AH1421" s="102" t="s">
        <v>40</v>
      </c>
      <c r="AI1421" s="102" t="s">
        <v>40</v>
      </c>
      <c r="AJ1421" s="102" t="s">
        <v>40</v>
      </c>
      <c r="AK1421" s="102" t="s">
        <v>40</v>
      </c>
      <c r="AL1421" s="102" t="s">
        <v>40</v>
      </c>
      <c r="AM1421" s="102" t="s">
        <v>40</v>
      </c>
      <c r="AN1421" s="102" t="s">
        <v>40</v>
      </c>
      <c r="AO1421" s="102" t="s">
        <v>40</v>
      </c>
      <c r="AP1421" s="102" t="s">
        <v>40</v>
      </c>
      <c r="AQ1421" s="102" t="s">
        <v>40</v>
      </c>
      <c r="AR1421" s="101"/>
    </row>
    <row r="1422" spans="1:44" ht="21">
      <c r="A1422" t="str">
        <f>VLOOKUP(Q1422,'Rotas x Madrugada'!A:C,2,0)</f>
        <v>A</v>
      </c>
      <c r="B1422" t="str">
        <f>VLOOKUP(Q1422,'Rotas x Madrugada'!A:C,3,0)</f>
        <v>Sim</v>
      </c>
      <c r="D1422" s="19">
        <f t="shared" si="44"/>
        <v>46162</v>
      </c>
      <c r="E1422" s="19">
        <f>IF(A1422="RETIRA",Z1422,VLOOKUP(Q1422,'Rotas x Madrugada'!A:D,4,0))</f>
        <v>46148</v>
      </c>
      <c r="F1422" s="19">
        <f>IF(A1422="RETIRA",Z1422,Z1422+2)</f>
        <v>46162</v>
      </c>
      <c r="G1422" s="19" t="str">
        <f>CONCATENATE(U1422,"-",V1422)</f>
        <v>LMLT06-PF</v>
      </c>
      <c r="H1422" s="19" t="str">
        <f t="shared" ca="1" si="45"/>
        <v>URGENTE</v>
      </c>
      <c r="I1422" s="46">
        <f ca="1">Z1422-$B$1</f>
        <v>3</v>
      </c>
      <c r="J1422" s="46">
        <f>VLOOKUP(G1422,'D. Produção'!A:B,2,)</f>
        <v>4</v>
      </c>
      <c r="K1422" s="87">
        <v>336016</v>
      </c>
      <c r="L1422" s="88" t="s">
        <v>103</v>
      </c>
      <c r="M1422" s="87">
        <v>12</v>
      </c>
      <c r="N1422" s="87">
        <v>5456932</v>
      </c>
      <c r="O1422" s="88" t="s">
        <v>35</v>
      </c>
      <c r="P1422" s="88" t="s">
        <v>608</v>
      </c>
      <c r="Q1422" s="88" t="s">
        <v>146</v>
      </c>
      <c r="R1422" s="89">
        <v>0.42859999999999998</v>
      </c>
      <c r="S1422" s="89">
        <v>6.4294000000000002</v>
      </c>
      <c r="T1422" s="87">
        <v>1</v>
      </c>
      <c r="U1422" s="88" t="s">
        <v>197</v>
      </c>
      <c r="V1422" s="88" t="s">
        <v>39</v>
      </c>
      <c r="W1422" s="90">
        <v>675</v>
      </c>
      <c r="X1422" s="90">
        <v>635</v>
      </c>
      <c r="Y1422" s="91">
        <v>46154.659866435184</v>
      </c>
      <c r="Z1422" s="92">
        <v>46160</v>
      </c>
      <c r="AA1422" s="93"/>
      <c r="AB1422" s="93"/>
      <c r="AC1422" s="93"/>
      <c r="AD1422" s="94" t="s">
        <v>40</v>
      </c>
      <c r="AE1422" s="94" t="s">
        <v>40</v>
      </c>
      <c r="AF1422" s="94" t="s">
        <v>40</v>
      </c>
      <c r="AG1422" s="94" t="s">
        <v>40</v>
      </c>
      <c r="AH1422" s="94" t="s">
        <v>40</v>
      </c>
      <c r="AI1422" s="94" t="s">
        <v>40</v>
      </c>
      <c r="AJ1422" s="94" t="s">
        <v>40</v>
      </c>
      <c r="AK1422" s="94" t="s">
        <v>40</v>
      </c>
      <c r="AL1422" s="94" t="s">
        <v>40</v>
      </c>
      <c r="AM1422" s="94" t="s">
        <v>40</v>
      </c>
      <c r="AN1422" s="94" t="s">
        <v>40</v>
      </c>
      <c r="AO1422" s="94" t="s">
        <v>40</v>
      </c>
      <c r="AP1422" s="94" t="s">
        <v>40</v>
      </c>
      <c r="AQ1422" s="94" t="s">
        <v>40</v>
      </c>
      <c r="AR1422" s="93"/>
    </row>
    <row r="1423" spans="1:44" ht="21">
      <c r="A1423" t="str">
        <f>VLOOKUP(Q1423,'Rotas x Madrugada'!A:C,2,0)</f>
        <v>A</v>
      </c>
      <c r="B1423" t="str">
        <f>VLOOKUP(Q1423,'Rotas x Madrugada'!A:C,3,0)</f>
        <v>Sim</v>
      </c>
      <c r="D1423" s="19">
        <f t="shared" si="44"/>
        <v>46162</v>
      </c>
      <c r="E1423" s="19">
        <f>IF(A1423="RETIRA",Z1423,VLOOKUP(Q1423,'Rotas x Madrugada'!A:D,4,0))</f>
        <v>46148</v>
      </c>
      <c r="F1423" s="19">
        <f>IF(A1423="RETIRA",Z1423,Z1423+2)</f>
        <v>46162</v>
      </c>
      <c r="G1423" s="19" t="str">
        <f>CONCATENATE(U1423,"-",V1423)</f>
        <v>LMLT06-PF</v>
      </c>
      <c r="H1423" s="19" t="str">
        <f t="shared" ca="1" si="45"/>
        <v>URGENTE</v>
      </c>
      <c r="I1423" s="46">
        <f ca="1">Z1423-$B$1</f>
        <v>3</v>
      </c>
      <c r="J1423" s="46">
        <f>VLOOKUP(G1423,'D. Produção'!A:B,2,)</f>
        <v>4</v>
      </c>
      <c r="K1423" s="95">
        <v>336016</v>
      </c>
      <c r="L1423" s="96" t="s">
        <v>104</v>
      </c>
      <c r="M1423" s="95">
        <v>13</v>
      </c>
      <c r="N1423" s="95">
        <v>5456933</v>
      </c>
      <c r="O1423" s="96" t="s">
        <v>35</v>
      </c>
      <c r="P1423" s="96" t="s">
        <v>608</v>
      </c>
      <c r="Q1423" s="96" t="s">
        <v>146</v>
      </c>
      <c r="R1423" s="97">
        <v>0.42859999999999998</v>
      </c>
      <c r="S1423" s="97">
        <v>6.4294000000000002</v>
      </c>
      <c r="T1423" s="95">
        <v>1</v>
      </c>
      <c r="U1423" s="96" t="s">
        <v>197</v>
      </c>
      <c r="V1423" s="96" t="s">
        <v>39</v>
      </c>
      <c r="W1423" s="98">
        <v>675</v>
      </c>
      <c r="X1423" s="98">
        <v>635</v>
      </c>
      <c r="Y1423" s="99">
        <v>46154.659866435184</v>
      </c>
      <c r="Z1423" s="100">
        <v>46160</v>
      </c>
      <c r="AA1423" s="101"/>
      <c r="AB1423" s="101"/>
      <c r="AC1423" s="101"/>
      <c r="AD1423" s="102" t="s">
        <v>40</v>
      </c>
      <c r="AE1423" s="102" t="s">
        <v>40</v>
      </c>
      <c r="AF1423" s="102" t="s">
        <v>40</v>
      </c>
      <c r="AG1423" s="102" t="s">
        <v>40</v>
      </c>
      <c r="AH1423" s="102" t="s">
        <v>40</v>
      </c>
      <c r="AI1423" s="102" t="s">
        <v>40</v>
      </c>
      <c r="AJ1423" s="102" t="s">
        <v>40</v>
      </c>
      <c r="AK1423" s="102" t="s">
        <v>40</v>
      </c>
      <c r="AL1423" s="102" t="s">
        <v>40</v>
      </c>
      <c r="AM1423" s="102" t="s">
        <v>40</v>
      </c>
      <c r="AN1423" s="102" t="s">
        <v>40</v>
      </c>
      <c r="AO1423" s="102" t="s">
        <v>40</v>
      </c>
      <c r="AP1423" s="102" t="s">
        <v>40</v>
      </c>
      <c r="AQ1423" s="102" t="s">
        <v>40</v>
      </c>
      <c r="AR1423" s="101"/>
    </row>
    <row r="1424" spans="1:44" ht="21">
      <c r="A1424" t="str">
        <f>VLOOKUP(Q1424,'Rotas x Madrugada'!A:C,2,0)</f>
        <v>A</v>
      </c>
      <c r="B1424" t="str">
        <f>VLOOKUP(Q1424,'Rotas x Madrugada'!A:C,3,0)</f>
        <v>Sim</v>
      </c>
      <c r="D1424" s="19">
        <f t="shared" si="44"/>
        <v>46162</v>
      </c>
      <c r="E1424" s="19">
        <f>IF(A1424="RETIRA",Z1424,VLOOKUP(Q1424,'Rotas x Madrugada'!A:D,4,0))</f>
        <v>46148</v>
      </c>
      <c r="F1424" s="19">
        <f>IF(A1424="RETIRA",Z1424,Z1424+2)</f>
        <v>46162</v>
      </c>
      <c r="G1424" s="19" t="str">
        <f>CONCATENATE(U1424,"-",V1424)</f>
        <v>LMLT06-PF</v>
      </c>
      <c r="H1424" s="19" t="str">
        <f t="shared" ca="1" si="45"/>
        <v>URGENTE</v>
      </c>
      <c r="I1424" s="46">
        <f ca="1">Z1424-$B$1</f>
        <v>3</v>
      </c>
      <c r="J1424" s="46">
        <f>VLOOKUP(G1424,'D. Produção'!A:B,2,)</f>
        <v>4</v>
      </c>
      <c r="K1424" s="87">
        <v>336016</v>
      </c>
      <c r="L1424" s="88" t="s">
        <v>105</v>
      </c>
      <c r="M1424" s="87">
        <v>14</v>
      </c>
      <c r="N1424" s="87">
        <v>5456934</v>
      </c>
      <c r="O1424" s="88" t="s">
        <v>35</v>
      </c>
      <c r="P1424" s="88" t="s">
        <v>608</v>
      </c>
      <c r="Q1424" s="88" t="s">
        <v>146</v>
      </c>
      <c r="R1424" s="89">
        <v>0.42859999999999998</v>
      </c>
      <c r="S1424" s="89">
        <v>6.4294000000000002</v>
      </c>
      <c r="T1424" s="87">
        <v>1</v>
      </c>
      <c r="U1424" s="88" t="s">
        <v>197</v>
      </c>
      <c r="V1424" s="88" t="s">
        <v>39</v>
      </c>
      <c r="W1424" s="90">
        <v>675</v>
      </c>
      <c r="X1424" s="90">
        <v>635</v>
      </c>
      <c r="Y1424" s="91">
        <v>46154.659866435184</v>
      </c>
      <c r="Z1424" s="92">
        <v>46160</v>
      </c>
      <c r="AA1424" s="93"/>
      <c r="AB1424" s="93"/>
      <c r="AC1424" s="93"/>
      <c r="AD1424" s="94" t="s">
        <v>40</v>
      </c>
      <c r="AE1424" s="94" t="s">
        <v>40</v>
      </c>
      <c r="AF1424" s="94" t="s">
        <v>40</v>
      </c>
      <c r="AG1424" s="94" t="s">
        <v>40</v>
      </c>
      <c r="AH1424" s="94" t="s">
        <v>40</v>
      </c>
      <c r="AI1424" s="94" t="s">
        <v>40</v>
      </c>
      <c r="AJ1424" s="94" t="s">
        <v>40</v>
      </c>
      <c r="AK1424" s="94" t="s">
        <v>40</v>
      </c>
      <c r="AL1424" s="94" t="s">
        <v>40</v>
      </c>
      <c r="AM1424" s="94" t="s">
        <v>40</v>
      </c>
      <c r="AN1424" s="94" t="s">
        <v>40</v>
      </c>
      <c r="AO1424" s="94" t="s">
        <v>40</v>
      </c>
      <c r="AP1424" s="94" t="s">
        <v>40</v>
      </c>
      <c r="AQ1424" s="94" t="s">
        <v>40</v>
      </c>
      <c r="AR1424" s="93"/>
    </row>
    <row r="1425" spans="1:44" ht="21">
      <c r="A1425" t="str">
        <f>VLOOKUP(Q1425,'Rotas x Madrugada'!A:C,2,0)</f>
        <v>A</v>
      </c>
      <c r="B1425" t="str">
        <f>VLOOKUP(Q1425,'Rotas x Madrugada'!A:C,3,0)</f>
        <v>Sim</v>
      </c>
      <c r="D1425" s="19">
        <f t="shared" si="44"/>
        <v>46162</v>
      </c>
      <c r="E1425" s="19">
        <f>IF(A1425="RETIRA",Z1425,VLOOKUP(Q1425,'Rotas x Madrugada'!A:D,4,0))</f>
        <v>46148</v>
      </c>
      <c r="F1425" s="19">
        <f>IF(A1425="RETIRA",Z1425,Z1425+2)</f>
        <v>46162</v>
      </c>
      <c r="G1425" s="19" t="str">
        <f>CONCATENATE(U1425,"-",V1425)</f>
        <v>LMLT06-PF</v>
      </c>
      <c r="H1425" s="19" t="str">
        <f t="shared" ca="1" si="45"/>
        <v>URGENTE</v>
      </c>
      <c r="I1425" s="46">
        <f ca="1">Z1425-$B$1</f>
        <v>3</v>
      </c>
      <c r="J1425" s="46">
        <f>VLOOKUP(G1425,'D. Produção'!A:B,2,)</f>
        <v>4</v>
      </c>
      <c r="K1425" s="95">
        <v>336016</v>
      </c>
      <c r="L1425" s="96" t="s">
        <v>106</v>
      </c>
      <c r="M1425" s="95">
        <v>15</v>
      </c>
      <c r="N1425" s="95">
        <v>5456935</v>
      </c>
      <c r="O1425" s="96" t="s">
        <v>35</v>
      </c>
      <c r="P1425" s="96" t="s">
        <v>608</v>
      </c>
      <c r="Q1425" s="96" t="s">
        <v>146</v>
      </c>
      <c r="R1425" s="97">
        <v>0.42859999999999998</v>
      </c>
      <c r="S1425" s="97">
        <v>6.4294000000000002</v>
      </c>
      <c r="T1425" s="95">
        <v>1</v>
      </c>
      <c r="U1425" s="96" t="s">
        <v>197</v>
      </c>
      <c r="V1425" s="96" t="s">
        <v>39</v>
      </c>
      <c r="W1425" s="98">
        <v>675</v>
      </c>
      <c r="X1425" s="98">
        <v>635</v>
      </c>
      <c r="Y1425" s="99">
        <v>46154.659866435184</v>
      </c>
      <c r="Z1425" s="100">
        <v>46160</v>
      </c>
      <c r="AA1425" s="101"/>
      <c r="AB1425" s="101"/>
      <c r="AC1425" s="101"/>
      <c r="AD1425" s="102" t="s">
        <v>40</v>
      </c>
      <c r="AE1425" s="102" t="s">
        <v>40</v>
      </c>
      <c r="AF1425" s="102" t="s">
        <v>40</v>
      </c>
      <c r="AG1425" s="102" t="s">
        <v>40</v>
      </c>
      <c r="AH1425" s="102" t="s">
        <v>40</v>
      </c>
      <c r="AI1425" s="102" t="s">
        <v>40</v>
      </c>
      <c r="AJ1425" s="102" t="s">
        <v>40</v>
      </c>
      <c r="AK1425" s="102" t="s">
        <v>40</v>
      </c>
      <c r="AL1425" s="102" t="s">
        <v>40</v>
      </c>
      <c r="AM1425" s="102" t="s">
        <v>40</v>
      </c>
      <c r="AN1425" s="102" t="s">
        <v>40</v>
      </c>
      <c r="AO1425" s="102" t="s">
        <v>40</v>
      </c>
      <c r="AP1425" s="102" t="s">
        <v>40</v>
      </c>
      <c r="AQ1425" s="102" t="s">
        <v>40</v>
      </c>
      <c r="AR1425" s="101"/>
    </row>
    <row r="1426" spans="1:44" ht="21">
      <c r="A1426" t="str">
        <f>VLOOKUP(Q1426,'Rotas x Madrugada'!A:C,2,0)</f>
        <v>A</v>
      </c>
      <c r="B1426" t="str">
        <f>VLOOKUP(Q1426,'Rotas x Madrugada'!A:C,3,0)</f>
        <v>Sim</v>
      </c>
      <c r="D1426" s="19">
        <f t="shared" si="44"/>
        <v>46162</v>
      </c>
      <c r="E1426" s="19">
        <f>IF(A1426="RETIRA",Z1426,VLOOKUP(Q1426,'Rotas x Madrugada'!A:D,4,0))</f>
        <v>46148</v>
      </c>
      <c r="F1426" s="19">
        <f>IF(A1426="RETIRA",Z1426,Z1426+2)</f>
        <v>46162</v>
      </c>
      <c r="G1426" s="19" t="str">
        <f>CONCATENATE(U1426,"-",V1426)</f>
        <v>LMLT06-PF</v>
      </c>
      <c r="H1426" s="19" t="str">
        <f t="shared" ca="1" si="45"/>
        <v>URGENTE</v>
      </c>
      <c r="I1426" s="46">
        <f ca="1">Z1426-$B$1</f>
        <v>3</v>
      </c>
      <c r="J1426" s="46">
        <f>VLOOKUP(G1426,'D. Produção'!A:B,2,)</f>
        <v>4</v>
      </c>
      <c r="K1426" s="87">
        <v>336016</v>
      </c>
      <c r="L1426" s="88" t="s">
        <v>107</v>
      </c>
      <c r="M1426" s="87">
        <v>16</v>
      </c>
      <c r="N1426" s="87">
        <v>5456936</v>
      </c>
      <c r="O1426" s="88" t="s">
        <v>35</v>
      </c>
      <c r="P1426" s="88" t="s">
        <v>608</v>
      </c>
      <c r="Q1426" s="88" t="s">
        <v>146</v>
      </c>
      <c r="R1426" s="89">
        <v>0.42859999999999998</v>
      </c>
      <c r="S1426" s="89">
        <v>6.4294000000000002</v>
      </c>
      <c r="T1426" s="87">
        <v>1</v>
      </c>
      <c r="U1426" s="88" t="s">
        <v>197</v>
      </c>
      <c r="V1426" s="88" t="s">
        <v>39</v>
      </c>
      <c r="W1426" s="90">
        <v>675</v>
      </c>
      <c r="X1426" s="90">
        <v>635</v>
      </c>
      <c r="Y1426" s="91">
        <v>46154.659866435184</v>
      </c>
      <c r="Z1426" s="92">
        <v>46160</v>
      </c>
      <c r="AA1426" s="93"/>
      <c r="AB1426" s="93"/>
      <c r="AC1426" s="93"/>
      <c r="AD1426" s="94" t="s">
        <v>40</v>
      </c>
      <c r="AE1426" s="94" t="s">
        <v>40</v>
      </c>
      <c r="AF1426" s="94" t="s">
        <v>40</v>
      </c>
      <c r="AG1426" s="94" t="s">
        <v>40</v>
      </c>
      <c r="AH1426" s="94" t="s">
        <v>40</v>
      </c>
      <c r="AI1426" s="94" t="s">
        <v>40</v>
      </c>
      <c r="AJ1426" s="94" t="s">
        <v>40</v>
      </c>
      <c r="AK1426" s="94" t="s">
        <v>40</v>
      </c>
      <c r="AL1426" s="94" t="s">
        <v>40</v>
      </c>
      <c r="AM1426" s="94" t="s">
        <v>40</v>
      </c>
      <c r="AN1426" s="94" t="s">
        <v>40</v>
      </c>
      <c r="AO1426" s="94" t="s">
        <v>40</v>
      </c>
      <c r="AP1426" s="94" t="s">
        <v>40</v>
      </c>
      <c r="AQ1426" s="94" t="s">
        <v>40</v>
      </c>
      <c r="AR1426" s="93"/>
    </row>
    <row r="1427" spans="1:44" ht="21">
      <c r="A1427" t="str">
        <f>VLOOKUP(Q1427,'Rotas x Madrugada'!A:C,2,0)</f>
        <v>A</v>
      </c>
      <c r="B1427" t="str">
        <f>VLOOKUP(Q1427,'Rotas x Madrugada'!A:C,3,0)</f>
        <v>Sim</v>
      </c>
      <c r="D1427" s="19">
        <f t="shared" si="44"/>
        <v>46162</v>
      </c>
      <c r="E1427" s="19">
        <f>IF(A1427="RETIRA",Z1427,VLOOKUP(Q1427,'Rotas x Madrugada'!A:D,4,0))</f>
        <v>46148</v>
      </c>
      <c r="F1427" s="19">
        <f>IF(A1427="RETIRA",Z1427,Z1427+2)</f>
        <v>46162</v>
      </c>
      <c r="G1427" s="19" t="str">
        <f>CONCATENATE(U1427,"-",V1427)</f>
        <v>LMLT06-PF</v>
      </c>
      <c r="H1427" s="19" t="str">
        <f t="shared" ca="1" si="45"/>
        <v>URGENTE</v>
      </c>
      <c r="I1427" s="46">
        <f ca="1">Z1427-$B$1</f>
        <v>3</v>
      </c>
      <c r="J1427" s="46">
        <f>VLOOKUP(G1427,'D. Produção'!A:B,2,)</f>
        <v>4</v>
      </c>
      <c r="K1427" s="95">
        <v>336016</v>
      </c>
      <c r="L1427" s="96" t="s">
        <v>108</v>
      </c>
      <c r="M1427" s="95">
        <v>17</v>
      </c>
      <c r="N1427" s="95">
        <v>5456937</v>
      </c>
      <c r="O1427" s="96" t="s">
        <v>35</v>
      </c>
      <c r="P1427" s="96" t="s">
        <v>608</v>
      </c>
      <c r="Q1427" s="96" t="s">
        <v>146</v>
      </c>
      <c r="R1427" s="97">
        <v>0.42859999999999998</v>
      </c>
      <c r="S1427" s="97">
        <v>6.4294000000000002</v>
      </c>
      <c r="T1427" s="95">
        <v>1</v>
      </c>
      <c r="U1427" s="96" t="s">
        <v>197</v>
      </c>
      <c r="V1427" s="96" t="s">
        <v>39</v>
      </c>
      <c r="W1427" s="98">
        <v>675</v>
      </c>
      <c r="X1427" s="98">
        <v>635</v>
      </c>
      <c r="Y1427" s="99">
        <v>46154.659866435184</v>
      </c>
      <c r="Z1427" s="100">
        <v>46160</v>
      </c>
      <c r="AA1427" s="101"/>
      <c r="AB1427" s="101"/>
      <c r="AC1427" s="101"/>
      <c r="AD1427" s="102" t="s">
        <v>40</v>
      </c>
      <c r="AE1427" s="102" t="s">
        <v>40</v>
      </c>
      <c r="AF1427" s="102" t="s">
        <v>40</v>
      </c>
      <c r="AG1427" s="102" t="s">
        <v>40</v>
      </c>
      <c r="AH1427" s="102" t="s">
        <v>40</v>
      </c>
      <c r="AI1427" s="102" t="s">
        <v>40</v>
      </c>
      <c r="AJ1427" s="102" t="s">
        <v>40</v>
      </c>
      <c r="AK1427" s="102" t="s">
        <v>40</v>
      </c>
      <c r="AL1427" s="102" t="s">
        <v>40</v>
      </c>
      <c r="AM1427" s="102" t="s">
        <v>40</v>
      </c>
      <c r="AN1427" s="102" t="s">
        <v>40</v>
      </c>
      <c r="AO1427" s="102" t="s">
        <v>40</v>
      </c>
      <c r="AP1427" s="102" t="s">
        <v>40</v>
      </c>
      <c r="AQ1427" s="102" t="s">
        <v>40</v>
      </c>
      <c r="AR1427" s="101"/>
    </row>
    <row r="1428" spans="1:44" ht="21">
      <c r="A1428" t="str">
        <f>VLOOKUP(Q1428,'Rotas x Madrugada'!A:C,2,0)</f>
        <v>A</v>
      </c>
      <c r="B1428" t="str">
        <f>VLOOKUP(Q1428,'Rotas x Madrugada'!A:C,3,0)</f>
        <v>Sim</v>
      </c>
      <c r="D1428" s="19">
        <f t="shared" si="44"/>
        <v>46162</v>
      </c>
      <c r="E1428" s="19">
        <f>IF(A1428="RETIRA",Z1428,VLOOKUP(Q1428,'Rotas x Madrugada'!A:D,4,0))</f>
        <v>46148</v>
      </c>
      <c r="F1428" s="19">
        <f>IF(A1428="RETIRA",Z1428,Z1428+2)</f>
        <v>46162</v>
      </c>
      <c r="G1428" s="19" t="str">
        <f>CONCATENATE(U1428,"-",V1428)</f>
        <v>LMLT06-PF</v>
      </c>
      <c r="H1428" s="19" t="str">
        <f t="shared" ca="1" si="45"/>
        <v>URGENTE</v>
      </c>
      <c r="I1428" s="46">
        <f ca="1">Z1428-$B$1</f>
        <v>3</v>
      </c>
      <c r="J1428" s="46">
        <f>VLOOKUP(G1428,'D. Produção'!A:B,2,)</f>
        <v>4</v>
      </c>
      <c r="K1428" s="87">
        <v>336016</v>
      </c>
      <c r="L1428" s="88" t="s">
        <v>109</v>
      </c>
      <c r="M1428" s="87">
        <v>18</v>
      </c>
      <c r="N1428" s="87">
        <v>5456938</v>
      </c>
      <c r="O1428" s="88" t="s">
        <v>35</v>
      </c>
      <c r="P1428" s="88" t="s">
        <v>608</v>
      </c>
      <c r="Q1428" s="88" t="s">
        <v>146</v>
      </c>
      <c r="R1428" s="89">
        <v>0.42859999999999998</v>
      </c>
      <c r="S1428" s="89">
        <v>6.4294000000000002</v>
      </c>
      <c r="T1428" s="87">
        <v>1</v>
      </c>
      <c r="U1428" s="88" t="s">
        <v>197</v>
      </c>
      <c r="V1428" s="88" t="s">
        <v>39</v>
      </c>
      <c r="W1428" s="90">
        <v>675</v>
      </c>
      <c r="X1428" s="90">
        <v>635</v>
      </c>
      <c r="Y1428" s="91">
        <v>46154.659866435184</v>
      </c>
      <c r="Z1428" s="92">
        <v>46160</v>
      </c>
      <c r="AA1428" s="93"/>
      <c r="AB1428" s="93"/>
      <c r="AC1428" s="93"/>
      <c r="AD1428" s="94" t="s">
        <v>40</v>
      </c>
      <c r="AE1428" s="94" t="s">
        <v>40</v>
      </c>
      <c r="AF1428" s="94" t="s">
        <v>40</v>
      </c>
      <c r="AG1428" s="94" t="s">
        <v>40</v>
      </c>
      <c r="AH1428" s="94" t="s">
        <v>40</v>
      </c>
      <c r="AI1428" s="94" t="s">
        <v>40</v>
      </c>
      <c r="AJ1428" s="94" t="s">
        <v>40</v>
      </c>
      <c r="AK1428" s="94" t="s">
        <v>40</v>
      </c>
      <c r="AL1428" s="94" t="s">
        <v>40</v>
      </c>
      <c r="AM1428" s="94" t="s">
        <v>40</v>
      </c>
      <c r="AN1428" s="94" t="s">
        <v>40</v>
      </c>
      <c r="AO1428" s="94" t="s">
        <v>40</v>
      </c>
      <c r="AP1428" s="94" t="s">
        <v>40</v>
      </c>
      <c r="AQ1428" s="94" t="s">
        <v>40</v>
      </c>
      <c r="AR1428" s="93"/>
    </row>
    <row r="1429" spans="1:44" ht="21">
      <c r="A1429" t="str">
        <f>VLOOKUP(Q1429,'Rotas x Madrugada'!A:C,2,0)</f>
        <v>A</v>
      </c>
      <c r="B1429" t="str">
        <f>VLOOKUP(Q1429,'Rotas x Madrugada'!A:C,3,0)</f>
        <v>Sim</v>
      </c>
      <c r="D1429" s="19">
        <f t="shared" si="44"/>
        <v>46162</v>
      </c>
      <c r="E1429" s="19">
        <f>IF(A1429="RETIRA",Z1429,VLOOKUP(Q1429,'Rotas x Madrugada'!A:D,4,0))</f>
        <v>46148</v>
      </c>
      <c r="F1429" s="19">
        <f>IF(A1429="RETIRA",Z1429,Z1429+2)</f>
        <v>46162</v>
      </c>
      <c r="G1429" s="19" t="str">
        <f>CONCATENATE(U1429,"-",V1429)</f>
        <v>LMLT06-PF</v>
      </c>
      <c r="H1429" s="19" t="str">
        <f t="shared" ca="1" si="45"/>
        <v>URGENTE</v>
      </c>
      <c r="I1429" s="46">
        <f ca="1">Z1429-$B$1</f>
        <v>3</v>
      </c>
      <c r="J1429" s="46">
        <f>VLOOKUP(G1429,'D. Produção'!A:B,2,)</f>
        <v>4</v>
      </c>
      <c r="K1429" s="95">
        <v>336016</v>
      </c>
      <c r="L1429" s="96" t="s">
        <v>110</v>
      </c>
      <c r="M1429" s="95">
        <v>19</v>
      </c>
      <c r="N1429" s="95">
        <v>5456939</v>
      </c>
      <c r="O1429" s="96" t="s">
        <v>35</v>
      </c>
      <c r="P1429" s="96" t="s">
        <v>608</v>
      </c>
      <c r="Q1429" s="96" t="s">
        <v>146</v>
      </c>
      <c r="R1429" s="97">
        <v>0.42859999999999998</v>
      </c>
      <c r="S1429" s="97">
        <v>6.4294000000000002</v>
      </c>
      <c r="T1429" s="95">
        <v>1</v>
      </c>
      <c r="U1429" s="96" t="s">
        <v>197</v>
      </c>
      <c r="V1429" s="96" t="s">
        <v>39</v>
      </c>
      <c r="W1429" s="98">
        <v>675</v>
      </c>
      <c r="X1429" s="98">
        <v>635</v>
      </c>
      <c r="Y1429" s="99">
        <v>46154.659866435184</v>
      </c>
      <c r="Z1429" s="100">
        <v>46160</v>
      </c>
      <c r="AA1429" s="101"/>
      <c r="AB1429" s="101"/>
      <c r="AC1429" s="101"/>
      <c r="AD1429" s="102" t="s">
        <v>40</v>
      </c>
      <c r="AE1429" s="102" t="s">
        <v>40</v>
      </c>
      <c r="AF1429" s="102" t="s">
        <v>40</v>
      </c>
      <c r="AG1429" s="102" t="s">
        <v>40</v>
      </c>
      <c r="AH1429" s="102" t="s">
        <v>40</v>
      </c>
      <c r="AI1429" s="102" t="s">
        <v>40</v>
      </c>
      <c r="AJ1429" s="102" t="s">
        <v>40</v>
      </c>
      <c r="AK1429" s="102" t="s">
        <v>40</v>
      </c>
      <c r="AL1429" s="102" t="s">
        <v>40</v>
      </c>
      <c r="AM1429" s="102" t="s">
        <v>40</v>
      </c>
      <c r="AN1429" s="102" t="s">
        <v>40</v>
      </c>
      <c r="AO1429" s="102" t="s">
        <v>40</v>
      </c>
      <c r="AP1429" s="102" t="s">
        <v>40</v>
      </c>
      <c r="AQ1429" s="102" t="s">
        <v>40</v>
      </c>
      <c r="AR1429" s="101"/>
    </row>
    <row r="1430" spans="1:44" ht="21">
      <c r="A1430" t="str">
        <f>VLOOKUP(Q1430,'Rotas x Madrugada'!A:C,2,0)</f>
        <v>A</v>
      </c>
      <c r="B1430" t="str">
        <f>VLOOKUP(Q1430,'Rotas x Madrugada'!A:C,3,0)</f>
        <v>Sim</v>
      </c>
      <c r="D1430" s="19">
        <f t="shared" si="44"/>
        <v>46162</v>
      </c>
      <c r="E1430" s="19">
        <f>IF(A1430="RETIRA",Z1430,VLOOKUP(Q1430,'Rotas x Madrugada'!A:D,4,0))</f>
        <v>46148</v>
      </c>
      <c r="F1430" s="19">
        <f>IF(A1430="RETIRA",Z1430,Z1430+2)</f>
        <v>46162</v>
      </c>
      <c r="G1430" s="19" t="str">
        <f>CONCATENATE(U1430,"-",V1430)</f>
        <v>LMLT06-PF</v>
      </c>
      <c r="H1430" s="19" t="str">
        <f t="shared" ca="1" si="45"/>
        <v>URGENTE</v>
      </c>
      <c r="I1430" s="46">
        <f ca="1">Z1430-$B$1</f>
        <v>3</v>
      </c>
      <c r="J1430" s="46">
        <f>VLOOKUP(G1430,'D. Produção'!A:B,2,)</f>
        <v>4</v>
      </c>
      <c r="K1430" s="87">
        <v>336016</v>
      </c>
      <c r="L1430" s="88" t="s">
        <v>111</v>
      </c>
      <c r="M1430" s="87">
        <v>20</v>
      </c>
      <c r="N1430" s="87">
        <v>5456940</v>
      </c>
      <c r="O1430" s="88" t="s">
        <v>35</v>
      </c>
      <c r="P1430" s="88" t="s">
        <v>608</v>
      </c>
      <c r="Q1430" s="88" t="s">
        <v>146</v>
      </c>
      <c r="R1430" s="89">
        <v>0.42859999999999998</v>
      </c>
      <c r="S1430" s="89">
        <v>6.4294000000000002</v>
      </c>
      <c r="T1430" s="87">
        <v>1</v>
      </c>
      <c r="U1430" s="88" t="s">
        <v>197</v>
      </c>
      <c r="V1430" s="88" t="s">
        <v>39</v>
      </c>
      <c r="W1430" s="90">
        <v>675</v>
      </c>
      <c r="X1430" s="90">
        <v>635</v>
      </c>
      <c r="Y1430" s="91">
        <v>46154.659866435184</v>
      </c>
      <c r="Z1430" s="92">
        <v>46160</v>
      </c>
      <c r="AA1430" s="93"/>
      <c r="AB1430" s="93"/>
      <c r="AC1430" s="93"/>
      <c r="AD1430" s="94" t="s">
        <v>40</v>
      </c>
      <c r="AE1430" s="94" t="s">
        <v>40</v>
      </c>
      <c r="AF1430" s="94" t="s">
        <v>40</v>
      </c>
      <c r="AG1430" s="94" t="s">
        <v>40</v>
      </c>
      <c r="AH1430" s="94" t="s">
        <v>40</v>
      </c>
      <c r="AI1430" s="94" t="s">
        <v>40</v>
      </c>
      <c r="AJ1430" s="94" t="s">
        <v>40</v>
      </c>
      <c r="AK1430" s="94" t="s">
        <v>40</v>
      </c>
      <c r="AL1430" s="94" t="s">
        <v>40</v>
      </c>
      <c r="AM1430" s="94" t="s">
        <v>40</v>
      </c>
      <c r="AN1430" s="94" t="s">
        <v>40</v>
      </c>
      <c r="AO1430" s="94" t="s">
        <v>40</v>
      </c>
      <c r="AP1430" s="94" t="s">
        <v>40</v>
      </c>
      <c r="AQ1430" s="94" t="s">
        <v>40</v>
      </c>
      <c r="AR1430" s="93"/>
    </row>
    <row r="1431" spans="1:44" ht="21">
      <c r="A1431" t="str">
        <f>VLOOKUP(Q1431,'Rotas x Madrugada'!A:C,2,0)</f>
        <v>A</v>
      </c>
      <c r="B1431" t="str">
        <f>VLOOKUP(Q1431,'Rotas x Madrugada'!A:C,3,0)</f>
        <v>Sim</v>
      </c>
      <c r="D1431" s="19">
        <f t="shared" si="44"/>
        <v>46162</v>
      </c>
      <c r="E1431" s="19">
        <f>IF(A1431="RETIRA",Z1431,VLOOKUP(Q1431,'Rotas x Madrugada'!A:D,4,0))</f>
        <v>46148</v>
      </c>
      <c r="F1431" s="19">
        <f>IF(A1431="RETIRA",Z1431,Z1431+2)</f>
        <v>46162</v>
      </c>
      <c r="G1431" s="19" t="str">
        <f>CONCATENATE(U1431,"-",V1431)</f>
        <v>LMLT06-PF</v>
      </c>
      <c r="H1431" s="19" t="str">
        <f t="shared" ca="1" si="45"/>
        <v>URGENTE</v>
      </c>
      <c r="I1431" s="46">
        <f ca="1">Z1431-$B$1</f>
        <v>3</v>
      </c>
      <c r="J1431" s="46">
        <f>VLOOKUP(G1431,'D. Produção'!A:B,2,)</f>
        <v>4</v>
      </c>
      <c r="K1431" s="95">
        <v>336016</v>
      </c>
      <c r="L1431" s="96" t="s">
        <v>112</v>
      </c>
      <c r="M1431" s="95">
        <v>21</v>
      </c>
      <c r="N1431" s="95">
        <v>5456941</v>
      </c>
      <c r="O1431" s="96" t="s">
        <v>35</v>
      </c>
      <c r="P1431" s="96" t="s">
        <v>608</v>
      </c>
      <c r="Q1431" s="96" t="s">
        <v>146</v>
      </c>
      <c r="R1431" s="97">
        <v>0.42859999999999998</v>
      </c>
      <c r="S1431" s="97">
        <v>6.4294000000000002</v>
      </c>
      <c r="T1431" s="95">
        <v>1</v>
      </c>
      <c r="U1431" s="96" t="s">
        <v>197</v>
      </c>
      <c r="V1431" s="96" t="s">
        <v>39</v>
      </c>
      <c r="W1431" s="98">
        <v>675</v>
      </c>
      <c r="X1431" s="98">
        <v>635</v>
      </c>
      <c r="Y1431" s="99">
        <v>46154.659866435184</v>
      </c>
      <c r="Z1431" s="100">
        <v>46160</v>
      </c>
      <c r="AA1431" s="101"/>
      <c r="AB1431" s="101"/>
      <c r="AC1431" s="101"/>
      <c r="AD1431" s="102" t="s">
        <v>40</v>
      </c>
      <c r="AE1431" s="102" t="s">
        <v>40</v>
      </c>
      <c r="AF1431" s="102" t="s">
        <v>40</v>
      </c>
      <c r="AG1431" s="102" t="s">
        <v>40</v>
      </c>
      <c r="AH1431" s="102" t="s">
        <v>40</v>
      </c>
      <c r="AI1431" s="102" t="s">
        <v>40</v>
      </c>
      <c r="AJ1431" s="102" t="s">
        <v>40</v>
      </c>
      <c r="AK1431" s="102" t="s">
        <v>40</v>
      </c>
      <c r="AL1431" s="102" t="s">
        <v>40</v>
      </c>
      <c r="AM1431" s="102" t="s">
        <v>40</v>
      </c>
      <c r="AN1431" s="102" t="s">
        <v>40</v>
      </c>
      <c r="AO1431" s="102" t="s">
        <v>40</v>
      </c>
      <c r="AP1431" s="102" t="s">
        <v>40</v>
      </c>
      <c r="AQ1431" s="102" t="s">
        <v>40</v>
      </c>
      <c r="AR1431" s="101"/>
    </row>
    <row r="1432" spans="1:44" ht="21">
      <c r="A1432" t="str">
        <f>VLOOKUP(Q1432,'Rotas x Madrugada'!A:C,2,0)</f>
        <v>A</v>
      </c>
      <c r="B1432" t="str">
        <f>VLOOKUP(Q1432,'Rotas x Madrugada'!A:C,3,0)</f>
        <v>Sim</v>
      </c>
      <c r="D1432" s="19">
        <f t="shared" si="44"/>
        <v>46162</v>
      </c>
      <c r="E1432" s="19">
        <f>IF(A1432="RETIRA",Z1432,VLOOKUP(Q1432,'Rotas x Madrugada'!A:D,4,0))</f>
        <v>46148</v>
      </c>
      <c r="F1432" s="19">
        <f>IF(A1432="RETIRA",Z1432,Z1432+2)</f>
        <v>46162</v>
      </c>
      <c r="G1432" s="19" t="str">
        <f>CONCATENATE(U1432,"-",V1432)</f>
        <v>LMLT06-PF</v>
      </c>
      <c r="H1432" s="19" t="str">
        <f t="shared" ca="1" si="45"/>
        <v>URGENTE</v>
      </c>
      <c r="I1432" s="46">
        <f ca="1">Z1432-$B$1</f>
        <v>3</v>
      </c>
      <c r="J1432" s="46">
        <f>VLOOKUP(G1432,'D. Produção'!A:B,2,)</f>
        <v>4</v>
      </c>
      <c r="K1432" s="87">
        <v>336016</v>
      </c>
      <c r="L1432" s="88" t="s">
        <v>113</v>
      </c>
      <c r="M1432" s="87">
        <v>22</v>
      </c>
      <c r="N1432" s="87">
        <v>5456942</v>
      </c>
      <c r="O1432" s="88" t="s">
        <v>35</v>
      </c>
      <c r="P1432" s="88" t="s">
        <v>608</v>
      </c>
      <c r="Q1432" s="88" t="s">
        <v>146</v>
      </c>
      <c r="R1432" s="89">
        <v>0.42859999999999998</v>
      </c>
      <c r="S1432" s="89">
        <v>6.4294000000000002</v>
      </c>
      <c r="T1432" s="87">
        <v>1</v>
      </c>
      <c r="U1432" s="88" t="s">
        <v>197</v>
      </c>
      <c r="V1432" s="88" t="s">
        <v>39</v>
      </c>
      <c r="W1432" s="90">
        <v>675</v>
      </c>
      <c r="X1432" s="90">
        <v>635</v>
      </c>
      <c r="Y1432" s="91">
        <v>46154.659866435184</v>
      </c>
      <c r="Z1432" s="92">
        <v>46160</v>
      </c>
      <c r="AA1432" s="93"/>
      <c r="AB1432" s="93"/>
      <c r="AC1432" s="93"/>
      <c r="AD1432" s="94" t="s">
        <v>40</v>
      </c>
      <c r="AE1432" s="94" t="s">
        <v>40</v>
      </c>
      <c r="AF1432" s="94" t="s">
        <v>40</v>
      </c>
      <c r="AG1432" s="94" t="s">
        <v>40</v>
      </c>
      <c r="AH1432" s="94" t="s">
        <v>40</v>
      </c>
      <c r="AI1432" s="94" t="s">
        <v>40</v>
      </c>
      <c r="AJ1432" s="94" t="s">
        <v>40</v>
      </c>
      <c r="AK1432" s="94" t="s">
        <v>40</v>
      </c>
      <c r="AL1432" s="94" t="s">
        <v>40</v>
      </c>
      <c r="AM1432" s="94" t="s">
        <v>40</v>
      </c>
      <c r="AN1432" s="94" t="s">
        <v>40</v>
      </c>
      <c r="AO1432" s="94" t="s">
        <v>40</v>
      </c>
      <c r="AP1432" s="94" t="s">
        <v>40</v>
      </c>
      <c r="AQ1432" s="94" t="s">
        <v>40</v>
      </c>
      <c r="AR1432" s="93"/>
    </row>
    <row r="1433" spans="1:44" ht="21">
      <c r="A1433" t="str">
        <f>VLOOKUP(Q1433,'Rotas x Madrugada'!A:C,2,0)</f>
        <v>A</v>
      </c>
      <c r="B1433" t="str">
        <f>VLOOKUP(Q1433,'Rotas x Madrugada'!A:C,3,0)</f>
        <v>Sim</v>
      </c>
      <c r="D1433" s="19">
        <f t="shared" si="44"/>
        <v>46162</v>
      </c>
      <c r="E1433" s="19">
        <f>IF(A1433="RETIRA",Z1433,VLOOKUP(Q1433,'Rotas x Madrugada'!A:D,4,0))</f>
        <v>46148</v>
      </c>
      <c r="F1433" s="19">
        <f>IF(A1433="RETIRA",Z1433,Z1433+2)</f>
        <v>46162</v>
      </c>
      <c r="G1433" s="19" t="str">
        <f>CONCATENATE(U1433,"-",V1433)</f>
        <v>LMLT06-PF</v>
      </c>
      <c r="H1433" s="19" t="str">
        <f t="shared" ca="1" si="45"/>
        <v>URGENTE</v>
      </c>
      <c r="I1433" s="46">
        <f ca="1">Z1433-$B$1</f>
        <v>3</v>
      </c>
      <c r="J1433" s="46">
        <f>VLOOKUP(G1433,'D. Produção'!A:B,2,)</f>
        <v>4</v>
      </c>
      <c r="K1433" s="95">
        <v>336016</v>
      </c>
      <c r="L1433" s="96" t="s">
        <v>114</v>
      </c>
      <c r="M1433" s="95">
        <v>23</v>
      </c>
      <c r="N1433" s="95">
        <v>5456943</v>
      </c>
      <c r="O1433" s="96" t="s">
        <v>35</v>
      </c>
      <c r="P1433" s="96" t="s">
        <v>608</v>
      </c>
      <c r="Q1433" s="96" t="s">
        <v>146</v>
      </c>
      <c r="R1433" s="97">
        <v>0.42859999999999998</v>
      </c>
      <c r="S1433" s="97">
        <v>6.4294000000000002</v>
      </c>
      <c r="T1433" s="95">
        <v>1</v>
      </c>
      <c r="U1433" s="96" t="s">
        <v>197</v>
      </c>
      <c r="V1433" s="96" t="s">
        <v>39</v>
      </c>
      <c r="W1433" s="98">
        <v>675</v>
      </c>
      <c r="X1433" s="98">
        <v>635</v>
      </c>
      <c r="Y1433" s="99">
        <v>46154.659866435184</v>
      </c>
      <c r="Z1433" s="100">
        <v>46160</v>
      </c>
      <c r="AA1433" s="101"/>
      <c r="AB1433" s="101"/>
      <c r="AC1433" s="101"/>
      <c r="AD1433" s="102" t="s">
        <v>40</v>
      </c>
      <c r="AE1433" s="102" t="s">
        <v>40</v>
      </c>
      <c r="AF1433" s="102" t="s">
        <v>40</v>
      </c>
      <c r="AG1433" s="102" t="s">
        <v>40</v>
      </c>
      <c r="AH1433" s="102" t="s">
        <v>40</v>
      </c>
      <c r="AI1433" s="102" t="s">
        <v>40</v>
      </c>
      <c r="AJ1433" s="102" t="s">
        <v>40</v>
      </c>
      <c r="AK1433" s="102" t="s">
        <v>40</v>
      </c>
      <c r="AL1433" s="102" t="s">
        <v>40</v>
      </c>
      <c r="AM1433" s="102" t="s">
        <v>40</v>
      </c>
      <c r="AN1433" s="102" t="s">
        <v>40</v>
      </c>
      <c r="AO1433" s="102" t="s">
        <v>40</v>
      </c>
      <c r="AP1433" s="102" t="s">
        <v>40</v>
      </c>
      <c r="AQ1433" s="102" t="s">
        <v>40</v>
      </c>
      <c r="AR1433" s="101"/>
    </row>
    <row r="1434" spans="1:44" ht="21">
      <c r="A1434" t="str">
        <f>VLOOKUP(Q1434,'Rotas x Madrugada'!A:C,2,0)</f>
        <v>A</v>
      </c>
      <c r="B1434" t="str">
        <f>VLOOKUP(Q1434,'Rotas x Madrugada'!A:C,3,0)</f>
        <v>Sim</v>
      </c>
      <c r="D1434" s="19">
        <f t="shared" si="44"/>
        <v>46162</v>
      </c>
      <c r="E1434" s="19">
        <f>IF(A1434="RETIRA",Z1434,VLOOKUP(Q1434,'Rotas x Madrugada'!A:D,4,0))</f>
        <v>46148</v>
      </c>
      <c r="F1434" s="19">
        <f>IF(A1434="RETIRA",Z1434,Z1434+2)</f>
        <v>46162</v>
      </c>
      <c r="G1434" s="19" t="str">
        <f>CONCATENATE(U1434,"-",V1434)</f>
        <v>LMLT06-PF</v>
      </c>
      <c r="H1434" s="19" t="str">
        <f t="shared" ca="1" si="45"/>
        <v>URGENTE</v>
      </c>
      <c r="I1434" s="46">
        <f ca="1">Z1434-$B$1</f>
        <v>3</v>
      </c>
      <c r="J1434" s="46">
        <f>VLOOKUP(G1434,'D. Produção'!A:B,2,)</f>
        <v>4</v>
      </c>
      <c r="K1434" s="87">
        <v>336016</v>
      </c>
      <c r="L1434" s="88" t="s">
        <v>115</v>
      </c>
      <c r="M1434" s="87">
        <v>24</v>
      </c>
      <c r="N1434" s="87">
        <v>5456944</v>
      </c>
      <c r="O1434" s="88" t="s">
        <v>35</v>
      </c>
      <c r="P1434" s="88" t="s">
        <v>608</v>
      </c>
      <c r="Q1434" s="88" t="s">
        <v>146</v>
      </c>
      <c r="R1434" s="89">
        <v>0.42859999999999998</v>
      </c>
      <c r="S1434" s="89">
        <v>6.4294000000000002</v>
      </c>
      <c r="T1434" s="87">
        <v>1</v>
      </c>
      <c r="U1434" s="88" t="s">
        <v>197</v>
      </c>
      <c r="V1434" s="88" t="s">
        <v>39</v>
      </c>
      <c r="W1434" s="90">
        <v>675</v>
      </c>
      <c r="X1434" s="90">
        <v>635</v>
      </c>
      <c r="Y1434" s="91">
        <v>46154.659866435184</v>
      </c>
      <c r="Z1434" s="92">
        <v>46160</v>
      </c>
      <c r="AA1434" s="93"/>
      <c r="AB1434" s="93"/>
      <c r="AC1434" s="93"/>
      <c r="AD1434" s="94" t="s">
        <v>40</v>
      </c>
      <c r="AE1434" s="94" t="s">
        <v>40</v>
      </c>
      <c r="AF1434" s="94" t="s">
        <v>40</v>
      </c>
      <c r="AG1434" s="94" t="s">
        <v>40</v>
      </c>
      <c r="AH1434" s="94" t="s">
        <v>40</v>
      </c>
      <c r="AI1434" s="94" t="s">
        <v>40</v>
      </c>
      <c r="AJ1434" s="94" t="s">
        <v>40</v>
      </c>
      <c r="AK1434" s="94" t="s">
        <v>40</v>
      </c>
      <c r="AL1434" s="94" t="s">
        <v>40</v>
      </c>
      <c r="AM1434" s="94" t="s">
        <v>40</v>
      </c>
      <c r="AN1434" s="94" t="s">
        <v>40</v>
      </c>
      <c r="AO1434" s="94" t="s">
        <v>40</v>
      </c>
      <c r="AP1434" s="94" t="s">
        <v>40</v>
      </c>
      <c r="AQ1434" s="94" t="s">
        <v>40</v>
      </c>
      <c r="AR1434" s="93"/>
    </row>
    <row r="1435" spans="1:44" ht="21">
      <c r="A1435" t="str">
        <f>VLOOKUP(Q1435,'Rotas x Madrugada'!A:C,2,0)</f>
        <v>A</v>
      </c>
      <c r="B1435" t="str">
        <f>VLOOKUP(Q1435,'Rotas x Madrugada'!A:C,3,0)</f>
        <v>Sim</v>
      </c>
      <c r="D1435" s="19">
        <f t="shared" si="44"/>
        <v>46162</v>
      </c>
      <c r="E1435" s="19">
        <f>IF(A1435="RETIRA",Z1435,VLOOKUP(Q1435,'Rotas x Madrugada'!A:D,4,0))</f>
        <v>46148</v>
      </c>
      <c r="F1435" s="19">
        <f>IF(A1435="RETIRA",Z1435,Z1435+2)</f>
        <v>46162</v>
      </c>
      <c r="G1435" s="19" t="str">
        <f>CONCATENATE(U1435,"-",V1435)</f>
        <v>LMLT06-PF</v>
      </c>
      <c r="H1435" s="19" t="str">
        <f t="shared" ca="1" si="45"/>
        <v>URGENTE</v>
      </c>
      <c r="I1435" s="46">
        <f ca="1">Z1435-$B$1</f>
        <v>3</v>
      </c>
      <c r="J1435" s="46">
        <f>VLOOKUP(G1435,'D. Produção'!A:B,2,)</f>
        <v>4</v>
      </c>
      <c r="K1435" s="95">
        <v>336016</v>
      </c>
      <c r="L1435" s="96" t="s">
        <v>183</v>
      </c>
      <c r="M1435" s="95">
        <v>25</v>
      </c>
      <c r="N1435" s="95">
        <v>5456945</v>
      </c>
      <c r="O1435" s="96" t="s">
        <v>35</v>
      </c>
      <c r="P1435" s="96" t="s">
        <v>608</v>
      </c>
      <c r="Q1435" s="96" t="s">
        <v>146</v>
      </c>
      <c r="R1435" s="97">
        <v>0.42859999999999998</v>
      </c>
      <c r="S1435" s="97">
        <v>6.4294000000000002</v>
      </c>
      <c r="T1435" s="95">
        <v>1</v>
      </c>
      <c r="U1435" s="96" t="s">
        <v>197</v>
      </c>
      <c r="V1435" s="96" t="s">
        <v>39</v>
      </c>
      <c r="W1435" s="98">
        <v>675</v>
      </c>
      <c r="X1435" s="98">
        <v>635</v>
      </c>
      <c r="Y1435" s="99">
        <v>46154.659866435184</v>
      </c>
      <c r="Z1435" s="100">
        <v>46160</v>
      </c>
      <c r="AA1435" s="101"/>
      <c r="AB1435" s="101"/>
      <c r="AC1435" s="101"/>
      <c r="AD1435" s="102" t="s">
        <v>40</v>
      </c>
      <c r="AE1435" s="102" t="s">
        <v>40</v>
      </c>
      <c r="AF1435" s="102" t="s">
        <v>40</v>
      </c>
      <c r="AG1435" s="102" t="s">
        <v>40</v>
      </c>
      <c r="AH1435" s="102" t="s">
        <v>40</v>
      </c>
      <c r="AI1435" s="102" t="s">
        <v>40</v>
      </c>
      <c r="AJ1435" s="102" t="s">
        <v>40</v>
      </c>
      <c r="AK1435" s="102" t="s">
        <v>40</v>
      </c>
      <c r="AL1435" s="102" t="s">
        <v>40</v>
      </c>
      <c r="AM1435" s="102" t="s">
        <v>40</v>
      </c>
      <c r="AN1435" s="102" t="s">
        <v>40</v>
      </c>
      <c r="AO1435" s="102" t="s">
        <v>40</v>
      </c>
      <c r="AP1435" s="102" t="s">
        <v>40</v>
      </c>
      <c r="AQ1435" s="102" t="s">
        <v>40</v>
      </c>
      <c r="AR1435" s="101"/>
    </row>
    <row r="1436" spans="1:44" ht="21">
      <c r="A1436" t="str">
        <f>VLOOKUP(Q1436,'Rotas x Madrugada'!A:C,2,0)</f>
        <v>A</v>
      </c>
      <c r="B1436" t="str">
        <f>VLOOKUP(Q1436,'Rotas x Madrugada'!A:C,3,0)</f>
        <v>Sim</v>
      </c>
      <c r="D1436" s="19">
        <f t="shared" si="44"/>
        <v>46162</v>
      </c>
      <c r="E1436" s="19">
        <f>IF(A1436="RETIRA",Z1436,VLOOKUP(Q1436,'Rotas x Madrugada'!A:D,4,0))</f>
        <v>46148</v>
      </c>
      <c r="F1436" s="19">
        <f>IF(A1436="RETIRA",Z1436,Z1436+2)</f>
        <v>46162</v>
      </c>
      <c r="G1436" s="19" t="str">
        <f>CONCATENATE(U1436,"-",V1436)</f>
        <v>LMLT06-PF</v>
      </c>
      <c r="H1436" s="19" t="str">
        <f t="shared" ca="1" si="45"/>
        <v>URGENTE</v>
      </c>
      <c r="I1436" s="46">
        <f ca="1">Z1436-$B$1</f>
        <v>3</v>
      </c>
      <c r="J1436" s="46">
        <f>VLOOKUP(G1436,'D. Produção'!A:B,2,)</f>
        <v>4</v>
      </c>
      <c r="K1436" s="87">
        <v>336016</v>
      </c>
      <c r="L1436" s="88" t="s">
        <v>184</v>
      </c>
      <c r="M1436" s="87">
        <v>26</v>
      </c>
      <c r="N1436" s="87">
        <v>5456946</v>
      </c>
      <c r="O1436" s="88" t="s">
        <v>35</v>
      </c>
      <c r="P1436" s="88" t="s">
        <v>608</v>
      </c>
      <c r="Q1436" s="88" t="s">
        <v>146</v>
      </c>
      <c r="R1436" s="89">
        <v>0.42859999999999998</v>
      </c>
      <c r="S1436" s="89">
        <v>6.4294000000000002</v>
      </c>
      <c r="T1436" s="87">
        <v>1</v>
      </c>
      <c r="U1436" s="88" t="s">
        <v>197</v>
      </c>
      <c r="V1436" s="88" t="s">
        <v>39</v>
      </c>
      <c r="W1436" s="90">
        <v>675</v>
      </c>
      <c r="X1436" s="90">
        <v>635</v>
      </c>
      <c r="Y1436" s="91">
        <v>46154.659866435184</v>
      </c>
      <c r="Z1436" s="92">
        <v>46160</v>
      </c>
      <c r="AA1436" s="93"/>
      <c r="AB1436" s="93"/>
      <c r="AC1436" s="93"/>
      <c r="AD1436" s="94" t="s">
        <v>40</v>
      </c>
      <c r="AE1436" s="94" t="s">
        <v>40</v>
      </c>
      <c r="AF1436" s="94" t="s">
        <v>40</v>
      </c>
      <c r="AG1436" s="94" t="s">
        <v>40</v>
      </c>
      <c r="AH1436" s="94" t="s">
        <v>40</v>
      </c>
      <c r="AI1436" s="94" t="s">
        <v>40</v>
      </c>
      <c r="AJ1436" s="94" t="s">
        <v>40</v>
      </c>
      <c r="AK1436" s="94" t="s">
        <v>40</v>
      </c>
      <c r="AL1436" s="94" t="s">
        <v>40</v>
      </c>
      <c r="AM1436" s="94" t="s">
        <v>40</v>
      </c>
      <c r="AN1436" s="94" t="s">
        <v>40</v>
      </c>
      <c r="AO1436" s="94" t="s">
        <v>40</v>
      </c>
      <c r="AP1436" s="94" t="s">
        <v>40</v>
      </c>
      <c r="AQ1436" s="94" t="s">
        <v>40</v>
      </c>
      <c r="AR1436" s="93"/>
    </row>
    <row r="1437" spans="1:44" ht="21">
      <c r="A1437" t="str">
        <f>VLOOKUP(Q1437,'Rotas x Madrugada'!A:C,2,0)</f>
        <v>A</v>
      </c>
      <c r="B1437" t="str">
        <f>VLOOKUP(Q1437,'Rotas x Madrugada'!A:C,3,0)</f>
        <v>Sim</v>
      </c>
      <c r="D1437" s="19">
        <f t="shared" si="44"/>
        <v>46162</v>
      </c>
      <c r="E1437" s="19">
        <f>IF(A1437="RETIRA",Z1437,VLOOKUP(Q1437,'Rotas x Madrugada'!A:D,4,0))</f>
        <v>46148</v>
      </c>
      <c r="F1437" s="19">
        <f>IF(A1437="RETIRA",Z1437,Z1437+2)</f>
        <v>46162</v>
      </c>
      <c r="G1437" s="19" t="str">
        <f>CONCATENATE(U1437,"-",V1437)</f>
        <v>LMLT06-PF</v>
      </c>
      <c r="H1437" s="19" t="str">
        <f t="shared" ca="1" si="45"/>
        <v>URGENTE</v>
      </c>
      <c r="I1437" s="46">
        <f ca="1">Z1437-$B$1</f>
        <v>3</v>
      </c>
      <c r="J1437" s="46">
        <f>VLOOKUP(G1437,'D. Produção'!A:B,2,)</f>
        <v>4</v>
      </c>
      <c r="K1437" s="95">
        <v>336016</v>
      </c>
      <c r="L1437" s="96" t="s">
        <v>162</v>
      </c>
      <c r="M1437" s="95">
        <v>27</v>
      </c>
      <c r="N1437" s="95">
        <v>5456947</v>
      </c>
      <c r="O1437" s="96" t="s">
        <v>35</v>
      </c>
      <c r="P1437" s="96" t="s">
        <v>608</v>
      </c>
      <c r="Q1437" s="96" t="s">
        <v>146</v>
      </c>
      <c r="R1437" s="97">
        <v>0.42859999999999998</v>
      </c>
      <c r="S1437" s="97">
        <v>6.4294000000000002</v>
      </c>
      <c r="T1437" s="95">
        <v>1</v>
      </c>
      <c r="U1437" s="96" t="s">
        <v>197</v>
      </c>
      <c r="V1437" s="96" t="s">
        <v>39</v>
      </c>
      <c r="W1437" s="98">
        <v>675</v>
      </c>
      <c r="X1437" s="98">
        <v>635</v>
      </c>
      <c r="Y1437" s="99">
        <v>46154.659866435184</v>
      </c>
      <c r="Z1437" s="100">
        <v>46160</v>
      </c>
      <c r="AA1437" s="101"/>
      <c r="AB1437" s="101"/>
      <c r="AC1437" s="101"/>
      <c r="AD1437" s="102" t="s">
        <v>40</v>
      </c>
      <c r="AE1437" s="102" t="s">
        <v>40</v>
      </c>
      <c r="AF1437" s="102" t="s">
        <v>40</v>
      </c>
      <c r="AG1437" s="102" t="s">
        <v>40</v>
      </c>
      <c r="AH1437" s="102" t="s">
        <v>40</v>
      </c>
      <c r="AI1437" s="102" t="s">
        <v>40</v>
      </c>
      <c r="AJ1437" s="102" t="s">
        <v>40</v>
      </c>
      <c r="AK1437" s="102" t="s">
        <v>40</v>
      </c>
      <c r="AL1437" s="102" t="s">
        <v>40</v>
      </c>
      <c r="AM1437" s="102" t="s">
        <v>40</v>
      </c>
      <c r="AN1437" s="102" t="s">
        <v>40</v>
      </c>
      <c r="AO1437" s="102" t="s">
        <v>40</v>
      </c>
      <c r="AP1437" s="102" t="s">
        <v>40</v>
      </c>
      <c r="AQ1437" s="102" t="s">
        <v>40</v>
      </c>
      <c r="AR1437" s="101"/>
    </row>
    <row r="1438" spans="1:44" ht="21">
      <c r="A1438" t="str">
        <f>VLOOKUP(Q1438,'Rotas x Madrugada'!A:C,2,0)</f>
        <v>A</v>
      </c>
      <c r="B1438" t="str">
        <f>VLOOKUP(Q1438,'Rotas x Madrugada'!A:C,3,0)</f>
        <v>Sim</v>
      </c>
      <c r="D1438" s="19">
        <f t="shared" si="44"/>
        <v>46162</v>
      </c>
      <c r="E1438" s="19">
        <f>IF(A1438="RETIRA",Z1438,VLOOKUP(Q1438,'Rotas x Madrugada'!A:D,4,0))</f>
        <v>46148</v>
      </c>
      <c r="F1438" s="19">
        <f>IF(A1438="RETIRA",Z1438,Z1438+2)</f>
        <v>46162</v>
      </c>
      <c r="G1438" s="19" t="str">
        <f>CONCATENATE(U1438,"-",V1438)</f>
        <v>LMLT06-PF</v>
      </c>
      <c r="H1438" s="19" t="str">
        <f t="shared" ca="1" si="45"/>
        <v>URGENTE</v>
      </c>
      <c r="I1438" s="46">
        <f ca="1">Z1438-$B$1</f>
        <v>3</v>
      </c>
      <c r="J1438" s="46">
        <f>VLOOKUP(G1438,'D. Produção'!A:B,2,)</f>
        <v>4</v>
      </c>
      <c r="K1438" s="87">
        <v>336016</v>
      </c>
      <c r="L1438" s="88" t="s">
        <v>164</v>
      </c>
      <c r="M1438" s="87">
        <v>28</v>
      </c>
      <c r="N1438" s="87">
        <v>5456948</v>
      </c>
      <c r="O1438" s="88" t="s">
        <v>35</v>
      </c>
      <c r="P1438" s="88" t="s">
        <v>608</v>
      </c>
      <c r="Q1438" s="88" t="s">
        <v>146</v>
      </c>
      <c r="R1438" s="89">
        <v>0.42859999999999998</v>
      </c>
      <c r="S1438" s="89">
        <v>6.4294000000000002</v>
      </c>
      <c r="T1438" s="87">
        <v>1</v>
      </c>
      <c r="U1438" s="88" t="s">
        <v>197</v>
      </c>
      <c r="V1438" s="88" t="s">
        <v>39</v>
      </c>
      <c r="W1438" s="90">
        <v>675</v>
      </c>
      <c r="X1438" s="90">
        <v>635</v>
      </c>
      <c r="Y1438" s="91">
        <v>46154.659866435184</v>
      </c>
      <c r="Z1438" s="92">
        <v>46160</v>
      </c>
      <c r="AA1438" s="93"/>
      <c r="AB1438" s="93"/>
      <c r="AC1438" s="93"/>
      <c r="AD1438" s="94" t="s">
        <v>40</v>
      </c>
      <c r="AE1438" s="94" t="s">
        <v>40</v>
      </c>
      <c r="AF1438" s="94" t="s">
        <v>40</v>
      </c>
      <c r="AG1438" s="94" t="s">
        <v>40</v>
      </c>
      <c r="AH1438" s="94" t="s">
        <v>40</v>
      </c>
      <c r="AI1438" s="94" t="s">
        <v>40</v>
      </c>
      <c r="AJ1438" s="94" t="s">
        <v>40</v>
      </c>
      <c r="AK1438" s="94" t="s">
        <v>40</v>
      </c>
      <c r="AL1438" s="94" t="s">
        <v>40</v>
      </c>
      <c r="AM1438" s="94" t="s">
        <v>40</v>
      </c>
      <c r="AN1438" s="94" t="s">
        <v>40</v>
      </c>
      <c r="AO1438" s="94" t="s">
        <v>40</v>
      </c>
      <c r="AP1438" s="94" t="s">
        <v>40</v>
      </c>
      <c r="AQ1438" s="94" t="s">
        <v>40</v>
      </c>
      <c r="AR1438" s="93"/>
    </row>
    <row r="1439" spans="1:44" ht="21">
      <c r="A1439" t="str">
        <f>VLOOKUP(Q1439,'Rotas x Madrugada'!A:C,2,0)</f>
        <v>A</v>
      </c>
      <c r="B1439" t="str">
        <f>VLOOKUP(Q1439,'Rotas x Madrugada'!A:C,3,0)</f>
        <v>Sim</v>
      </c>
      <c r="D1439" s="19">
        <f t="shared" si="44"/>
        <v>46162</v>
      </c>
      <c r="E1439" s="19">
        <f>IF(A1439="RETIRA",Z1439,VLOOKUP(Q1439,'Rotas x Madrugada'!A:D,4,0))</f>
        <v>46148</v>
      </c>
      <c r="F1439" s="19">
        <f>IF(A1439="RETIRA",Z1439,Z1439+2)</f>
        <v>46162</v>
      </c>
      <c r="G1439" s="19" t="str">
        <f>CONCATENATE(U1439,"-",V1439)</f>
        <v>LMLT06-PF</v>
      </c>
      <c r="H1439" s="19" t="str">
        <f t="shared" ca="1" si="45"/>
        <v>URGENTE</v>
      </c>
      <c r="I1439" s="46">
        <f ca="1">Z1439-$B$1</f>
        <v>3</v>
      </c>
      <c r="J1439" s="46">
        <f>VLOOKUP(G1439,'D. Produção'!A:B,2,)</f>
        <v>4</v>
      </c>
      <c r="K1439" s="95">
        <v>336016</v>
      </c>
      <c r="L1439" s="96" t="s">
        <v>199</v>
      </c>
      <c r="M1439" s="95">
        <v>29</v>
      </c>
      <c r="N1439" s="95">
        <v>5456949</v>
      </c>
      <c r="O1439" s="96" t="s">
        <v>35</v>
      </c>
      <c r="P1439" s="96" t="s">
        <v>608</v>
      </c>
      <c r="Q1439" s="96" t="s">
        <v>146</v>
      </c>
      <c r="R1439" s="97">
        <v>0.42859999999999998</v>
      </c>
      <c r="S1439" s="97">
        <v>6.4294000000000002</v>
      </c>
      <c r="T1439" s="95">
        <v>1</v>
      </c>
      <c r="U1439" s="96" t="s">
        <v>197</v>
      </c>
      <c r="V1439" s="96" t="s">
        <v>39</v>
      </c>
      <c r="W1439" s="98">
        <v>675</v>
      </c>
      <c r="X1439" s="98">
        <v>635</v>
      </c>
      <c r="Y1439" s="99">
        <v>46154.659866435184</v>
      </c>
      <c r="Z1439" s="100">
        <v>46160</v>
      </c>
      <c r="AA1439" s="101"/>
      <c r="AB1439" s="101"/>
      <c r="AC1439" s="101"/>
      <c r="AD1439" s="102" t="s">
        <v>40</v>
      </c>
      <c r="AE1439" s="102" t="s">
        <v>40</v>
      </c>
      <c r="AF1439" s="102" t="s">
        <v>40</v>
      </c>
      <c r="AG1439" s="102" t="s">
        <v>40</v>
      </c>
      <c r="AH1439" s="102" t="s">
        <v>40</v>
      </c>
      <c r="AI1439" s="102" t="s">
        <v>40</v>
      </c>
      <c r="AJ1439" s="102" t="s">
        <v>40</v>
      </c>
      <c r="AK1439" s="102" t="s">
        <v>40</v>
      </c>
      <c r="AL1439" s="102" t="s">
        <v>40</v>
      </c>
      <c r="AM1439" s="102" t="s">
        <v>40</v>
      </c>
      <c r="AN1439" s="102" t="s">
        <v>40</v>
      </c>
      <c r="AO1439" s="102" t="s">
        <v>40</v>
      </c>
      <c r="AP1439" s="102" t="s">
        <v>40</v>
      </c>
      <c r="AQ1439" s="102" t="s">
        <v>40</v>
      </c>
      <c r="AR1439" s="101"/>
    </row>
    <row r="1440" spans="1:44" ht="21">
      <c r="A1440" t="str">
        <f>VLOOKUP(Q1440,'Rotas x Madrugada'!A:C,2,0)</f>
        <v>A</v>
      </c>
      <c r="B1440" t="str">
        <f>VLOOKUP(Q1440,'Rotas x Madrugada'!A:C,3,0)</f>
        <v>Sim</v>
      </c>
      <c r="D1440" s="19">
        <f t="shared" si="44"/>
        <v>46162</v>
      </c>
      <c r="E1440" s="19">
        <f>IF(A1440="RETIRA",Z1440,VLOOKUP(Q1440,'Rotas x Madrugada'!A:D,4,0))</f>
        <v>46148</v>
      </c>
      <c r="F1440" s="19">
        <f>IF(A1440="RETIRA",Z1440,Z1440+2)</f>
        <v>46162</v>
      </c>
      <c r="G1440" s="19" t="str">
        <f>CONCATENATE(U1440,"-",V1440)</f>
        <v>LMLT06-PF</v>
      </c>
      <c r="H1440" s="19" t="str">
        <f t="shared" ca="1" si="45"/>
        <v>URGENTE</v>
      </c>
      <c r="I1440" s="46">
        <f ca="1">Z1440-$B$1</f>
        <v>3</v>
      </c>
      <c r="J1440" s="46">
        <f>VLOOKUP(G1440,'D. Produção'!A:B,2,)</f>
        <v>4</v>
      </c>
      <c r="K1440" s="87">
        <v>336016</v>
      </c>
      <c r="L1440" s="88" t="s">
        <v>147</v>
      </c>
      <c r="M1440" s="87">
        <v>30</v>
      </c>
      <c r="N1440" s="87">
        <v>5456950</v>
      </c>
      <c r="O1440" s="88" t="s">
        <v>35</v>
      </c>
      <c r="P1440" s="88" t="s">
        <v>608</v>
      </c>
      <c r="Q1440" s="88" t="s">
        <v>146</v>
      </c>
      <c r="R1440" s="89">
        <v>0.42859999999999998</v>
      </c>
      <c r="S1440" s="89">
        <v>6.4294000000000002</v>
      </c>
      <c r="T1440" s="87">
        <v>1</v>
      </c>
      <c r="U1440" s="88" t="s">
        <v>197</v>
      </c>
      <c r="V1440" s="88" t="s">
        <v>39</v>
      </c>
      <c r="W1440" s="90">
        <v>675</v>
      </c>
      <c r="X1440" s="90">
        <v>635</v>
      </c>
      <c r="Y1440" s="91">
        <v>46154.659866435184</v>
      </c>
      <c r="Z1440" s="92">
        <v>46160</v>
      </c>
      <c r="AA1440" s="93"/>
      <c r="AB1440" s="93"/>
      <c r="AC1440" s="93"/>
      <c r="AD1440" s="94" t="s">
        <v>40</v>
      </c>
      <c r="AE1440" s="94" t="s">
        <v>40</v>
      </c>
      <c r="AF1440" s="94" t="s">
        <v>40</v>
      </c>
      <c r="AG1440" s="94" t="s">
        <v>40</v>
      </c>
      <c r="AH1440" s="94" t="s">
        <v>40</v>
      </c>
      <c r="AI1440" s="94" t="s">
        <v>40</v>
      </c>
      <c r="AJ1440" s="94" t="s">
        <v>40</v>
      </c>
      <c r="AK1440" s="94" t="s">
        <v>40</v>
      </c>
      <c r="AL1440" s="94" t="s">
        <v>40</v>
      </c>
      <c r="AM1440" s="94" t="s">
        <v>40</v>
      </c>
      <c r="AN1440" s="94" t="s">
        <v>40</v>
      </c>
      <c r="AO1440" s="94" t="s">
        <v>40</v>
      </c>
      <c r="AP1440" s="94" t="s">
        <v>40</v>
      </c>
      <c r="AQ1440" s="94" t="s">
        <v>40</v>
      </c>
      <c r="AR1440" s="93"/>
    </row>
    <row r="1441" spans="1:44" ht="21">
      <c r="A1441" t="str">
        <f>VLOOKUP(Q1441,'Rotas x Madrugada'!A:C,2,0)</f>
        <v>A</v>
      </c>
      <c r="B1441" t="str">
        <f>VLOOKUP(Q1441,'Rotas x Madrugada'!A:C,3,0)</f>
        <v>Sim</v>
      </c>
      <c r="D1441" s="19">
        <f t="shared" si="44"/>
        <v>46162</v>
      </c>
      <c r="E1441" s="19">
        <f>IF(A1441="RETIRA",Z1441,VLOOKUP(Q1441,'Rotas x Madrugada'!A:D,4,0))</f>
        <v>46148</v>
      </c>
      <c r="F1441" s="19">
        <f>IF(A1441="RETIRA",Z1441,Z1441+2)</f>
        <v>46162</v>
      </c>
      <c r="G1441" s="19" t="str">
        <f>CONCATENATE(U1441,"-",V1441)</f>
        <v>LMLT06-PF</v>
      </c>
      <c r="H1441" s="19" t="str">
        <f t="shared" ca="1" si="45"/>
        <v>URGENTE</v>
      </c>
      <c r="I1441" s="46">
        <f ca="1">Z1441-$B$1</f>
        <v>3</v>
      </c>
      <c r="J1441" s="46">
        <f>VLOOKUP(G1441,'D. Produção'!A:B,2,)</f>
        <v>4</v>
      </c>
      <c r="K1441" s="95">
        <v>336016</v>
      </c>
      <c r="L1441" s="96" t="s">
        <v>148</v>
      </c>
      <c r="M1441" s="95">
        <v>31</v>
      </c>
      <c r="N1441" s="95">
        <v>5456951</v>
      </c>
      <c r="O1441" s="96" t="s">
        <v>35</v>
      </c>
      <c r="P1441" s="96" t="s">
        <v>608</v>
      </c>
      <c r="Q1441" s="96" t="s">
        <v>146</v>
      </c>
      <c r="R1441" s="97">
        <v>0.42859999999999998</v>
      </c>
      <c r="S1441" s="97">
        <v>6.4294000000000002</v>
      </c>
      <c r="T1441" s="95">
        <v>1</v>
      </c>
      <c r="U1441" s="96" t="s">
        <v>197</v>
      </c>
      <c r="V1441" s="96" t="s">
        <v>39</v>
      </c>
      <c r="W1441" s="98">
        <v>675</v>
      </c>
      <c r="X1441" s="98">
        <v>635</v>
      </c>
      <c r="Y1441" s="99">
        <v>46154.659866435184</v>
      </c>
      <c r="Z1441" s="100">
        <v>46160</v>
      </c>
      <c r="AA1441" s="101"/>
      <c r="AB1441" s="101"/>
      <c r="AC1441" s="101"/>
      <c r="AD1441" s="102" t="s">
        <v>40</v>
      </c>
      <c r="AE1441" s="102" t="s">
        <v>40</v>
      </c>
      <c r="AF1441" s="102" t="s">
        <v>40</v>
      </c>
      <c r="AG1441" s="102" t="s">
        <v>40</v>
      </c>
      <c r="AH1441" s="102" t="s">
        <v>40</v>
      </c>
      <c r="AI1441" s="102" t="s">
        <v>40</v>
      </c>
      <c r="AJ1441" s="102" t="s">
        <v>40</v>
      </c>
      <c r="AK1441" s="102" t="s">
        <v>40</v>
      </c>
      <c r="AL1441" s="102" t="s">
        <v>40</v>
      </c>
      <c r="AM1441" s="102" t="s">
        <v>40</v>
      </c>
      <c r="AN1441" s="102" t="s">
        <v>40</v>
      </c>
      <c r="AO1441" s="102" t="s">
        <v>40</v>
      </c>
      <c r="AP1441" s="102" t="s">
        <v>40</v>
      </c>
      <c r="AQ1441" s="102" t="s">
        <v>40</v>
      </c>
      <c r="AR1441" s="101"/>
    </row>
    <row r="1442" spans="1:44" ht="21">
      <c r="A1442" t="str">
        <f>VLOOKUP(Q1442,'Rotas x Madrugada'!A:C,2,0)</f>
        <v>A</v>
      </c>
      <c r="B1442" t="str">
        <f>VLOOKUP(Q1442,'Rotas x Madrugada'!A:C,3,0)</f>
        <v>Sim</v>
      </c>
      <c r="D1442" s="19">
        <f t="shared" si="44"/>
        <v>46162</v>
      </c>
      <c r="E1442" s="19">
        <f>IF(A1442="RETIRA",Z1442,VLOOKUP(Q1442,'Rotas x Madrugada'!A:D,4,0))</f>
        <v>46148</v>
      </c>
      <c r="F1442" s="19">
        <f>IF(A1442="RETIRA",Z1442,Z1442+2)</f>
        <v>46162</v>
      </c>
      <c r="G1442" s="19" t="str">
        <f>CONCATENATE(U1442,"-",V1442)</f>
        <v>LMLT06-PF</v>
      </c>
      <c r="H1442" s="19" t="str">
        <f t="shared" ca="1" si="45"/>
        <v>URGENTE</v>
      </c>
      <c r="I1442" s="46">
        <f ca="1">Z1442-$B$1</f>
        <v>3</v>
      </c>
      <c r="J1442" s="46">
        <f>VLOOKUP(G1442,'D. Produção'!A:B,2,)</f>
        <v>4</v>
      </c>
      <c r="K1442" s="87">
        <v>336016</v>
      </c>
      <c r="L1442" s="88" t="s">
        <v>116</v>
      </c>
      <c r="M1442" s="87">
        <v>32</v>
      </c>
      <c r="N1442" s="87">
        <v>5456952</v>
      </c>
      <c r="O1442" s="88" t="s">
        <v>35</v>
      </c>
      <c r="P1442" s="88" t="s">
        <v>608</v>
      </c>
      <c r="Q1442" s="88" t="s">
        <v>146</v>
      </c>
      <c r="R1442" s="89">
        <v>0.42859999999999998</v>
      </c>
      <c r="S1442" s="89">
        <v>6.4294000000000002</v>
      </c>
      <c r="T1442" s="87">
        <v>1</v>
      </c>
      <c r="U1442" s="88" t="s">
        <v>197</v>
      </c>
      <c r="V1442" s="88" t="s">
        <v>39</v>
      </c>
      <c r="W1442" s="90">
        <v>675</v>
      </c>
      <c r="X1442" s="90">
        <v>635</v>
      </c>
      <c r="Y1442" s="91">
        <v>46154.659866435184</v>
      </c>
      <c r="Z1442" s="92">
        <v>46160</v>
      </c>
      <c r="AA1442" s="93"/>
      <c r="AB1442" s="93"/>
      <c r="AC1442" s="93"/>
      <c r="AD1442" s="94" t="s">
        <v>40</v>
      </c>
      <c r="AE1442" s="94" t="s">
        <v>40</v>
      </c>
      <c r="AF1442" s="94" t="s">
        <v>40</v>
      </c>
      <c r="AG1442" s="94" t="s">
        <v>40</v>
      </c>
      <c r="AH1442" s="94" t="s">
        <v>40</v>
      </c>
      <c r="AI1442" s="94" t="s">
        <v>40</v>
      </c>
      <c r="AJ1442" s="94" t="s">
        <v>40</v>
      </c>
      <c r="AK1442" s="94" t="s">
        <v>40</v>
      </c>
      <c r="AL1442" s="94" t="s">
        <v>40</v>
      </c>
      <c r="AM1442" s="94" t="s">
        <v>40</v>
      </c>
      <c r="AN1442" s="94" t="s">
        <v>40</v>
      </c>
      <c r="AO1442" s="94" t="s">
        <v>40</v>
      </c>
      <c r="AP1442" s="94" t="s">
        <v>40</v>
      </c>
      <c r="AQ1442" s="94" t="s">
        <v>40</v>
      </c>
      <c r="AR1442" s="93"/>
    </row>
    <row r="1443" spans="1:44" ht="21">
      <c r="A1443" t="str">
        <f>VLOOKUP(Q1443,'Rotas x Madrugada'!A:C,2,0)</f>
        <v>A</v>
      </c>
      <c r="B1443" t="str">
        <f>VLOOKUP(Q1443,'Rotas x Madrugada'!A:C,3,0)</f>
        <v>Sim</v>
      </c>
      <c r="D1443" s="19">
        <f t="shared" si="44"/>
        <v>46162</v>
      </c>
      <c r="E1443" s="19">
        <f>IF(A1443="RETIRA",Z1443,VLOOKUP(Q1443,'Rotas x Madrugada'!A:D,4,0))</f>
        <v>46148</v>
      </c>
      <c r="F1443" s="19">
        <f>IF(A1443="RETIRA",Z1443,Z1443+2)</f>
        <v>46162</v>
      </c>
      <c r="G1443" s="19" t="str">
        <f>CONCATENATE(U1443,"-",V1443)</f>
        <v>LMLT06-PF</v>
      </c>
      <c r="H1443" s="19" t="str">
        <f t="shared" ca="1" si="45"/>
        <v>URGENTE</v>
      </c>
      <c r="I1443" s="46">
        <f ca="1">Z1443-$B$1</f>
        <v>3</v>
      </c>
      <c r="J1443" s="46">
        <f>VLOOKUP(G1443,'D. Produção'!A:B,2,)</f>
        <v>4</v>
      </c>
      <c r="K1443" s="95">
        <v>336016</v>
      </c>
      <c r="L1443" s="96" t="s">
        <v>149</v>
      </c>
      <c r="M1443" s="95">
        <v>33</v>
      </c>
      <c r="N1443" s="95">
        <v>5456953</v>
      </c>
      <c r="O1443" s="96" t="s">
        <v>35</v>
      </c>
      <c r="P1443" s="96" t="s">
        <v>608</v>
      </c>
      <c r="Q1443" s="96" t="s">
        <v>146</v>
      </c>
      <c r="R1443" s="97">
        <v>0.42859999999999998</v>
      </c>
      <c r="S1443" s="97">
        <v>6.4294000000000002</v>
      </c>
      <c r="T1443" s="95">
        <v>1</v>
      </c>
      <c r="U1443" s="96" t="s">
        <v>197</v>
      </c>
      <c r="V1443" s="96" t="s">
        <v>39</v>
      </c>
      <c r="W1443" s="98">
        <v>675</v>
      </c>
      <c r="X1443" s="98">
        <v>635</v>
      </c>
      <c r="Y1443" s="99">
        <v>46154.659866435184</v>
      </c>
      <c r="Z1443" s="100">
        <v>46160</v>
      </c>
      <c r="AA1443" s="101"/>
      <c r="AB1443" s="101"/>
      <c r="AC1443" s="101"/>
      <c r="AD1443" s="102" t="s">
        <v>40</v>
      </c>
      <c r="AE1443" s="102" t="s">
        <v>40</v>
      </c>
      <c r="AF1443" s="102" t="s">
        <v>40</v>
      </c>
      <c r="AG1443" s="102" t="s">
        <v>40</v>
      </c>
      <c r="AH1443" s="102" t="s">
        <v>40</v>
      </c>
      <c r="AI1443" s="102" t="s">
        <v>40</v>
      </c>
      <c r="AJ1443" s="102" t="s">
        <v>40</v>
      </c>
      <c r="AK1443" s="102" t="s">
        <v>40</v>
      </c>
      <c r="AL1443" s="102" t="s">
        <v>40</v>
      </c>
      <c r="AM1443" s="102" t="s">
        <v>40</v>
      </c>
      <c r="AN1443" s="102" t="s">
        <v>40</v>
      </c>
      <c r="AO1443" s="102" t="s">
        <v>40</v>
      </c>
      <c r="AP1443" s="102" t="s">
        <v>40</v>
      </c>
      <c r="AQ1443" s="102" t="s">
        <v>40</v>
      </c>
      <c r="AR1443" s="101"/>
    </row>
    <row r="1444" spans="1:44" ht="21">
      <c r="A1444" t="str">
        <f>VLOOKUP(Q1444,'Rotas x Madrugada'!A:C,2,0)</f>
        <v>A</v>
      </c>
      <c r="B1444" t="str">
        <f>VLOOKUP(Q1444,'Rotas x Madrugada'!A:C,3,0)</f>
        <v>Sim</v>
      </c>
      <c r="D1444" s="19">
        <f t="shared" si="44"/>
        <v>46162</v>
      </c>
      <c r="E1444" s="19">
        <f>IF(A1444="RETIRA",Z1444,VLOOKUP(Q1444,'Rotas x Madrugada'!A:D,4,0))</f>
        <v>46148</v>
      </c>
      <c r="F1444" s="19">
        <f>IF(A1444="RETIRA",Z1444,Z1444+2)</f>
        <v>46162</v>
      </c>
      <c r="G1444" s="19" t="str">
        <f>CONCATENATE(U1444,"-",V1444)</f>
        <v>LMLT06-PF</v>
      </c>
      <c r="H1444" s="19" t="str">
        <f t="shared" ca="1" si="45"/>
        <v>URGENTE</v>
      </c>
      <c r="I1444" s="46">
        <f ca="1">Z1444-$B$1</f>
        <v>3</v>
      </c>
      <c r="J1444" s="46">
        <f>VLOOKUP(G1444,'D. Produção'!A:B,2,)</f>
        <v>4</v>
      </c>
      <c r="K1444" s="87">
        <v>336016</v>
      </c>
      <c r="L1444" s="88" t="s">
        <v>150</v>
      </c>
      <c r="M1444" s="87">
        <v>34</v>
      </c>
      <c r="N1444" s="87">
        <v>5456954</v>
      </c>
      <c r="O1444" s="88" t="s">
        <v>35</v>
      </c>
      <c r="P1444" s="88" t="s">
        <v>608</v>
      </c>
      <c r="Q1444" s="88" t="s">
        <v>146</v>
      </c>
      <c r="R1444" s="89">
        <v>0.42859999999999998</v>
      </c>
      <c r="S1444" s="89">
        <v>6.4294000000000002</v>
      </c>
      <c r="T1444" s="87">
        <v>1</v>
      </c>
      <c r="U1444" s="88" t="s">
        <v>197</v>
      </c>
      <c r="V1444" s="88" t="s">
        <v>39</v>
      </c>
      <c r="W1444" s="90">
        <v>675</v>
      </c>
      <c r="X1444" s="90">
        <v>635</v>
      </c>
      <c r="Y1444" s="91">
        <v>46154.659866435184</v>
      </c>
      <c r="Z1444" s="92">
        <v>46160</v>
      </c>
      <c r="AA1444" s="93"/>
      <c r="AB1444" s="93"/>
      <c r="AC1444" s="93"/>
      <c r="AD1444" s="94" t="s">
        <v>40</v>
      </c>
      <c r="AE1444" s="94" t="s">
        <v>40</v>
      </c>
      <c r="AF1444" s="94" t="s">
        <v>40</v>
      </c>
      <c r="AG1444" s="94" t="s">
        <v>40</v>
      </c>
      <c r="AH1444" s="94" t="s">
        <v>40</v>
      </c>
      <c r="AI1444" s="94" t="s">
        <v>40</v>
      </c>
      <c r="AJ1444" s="94" t="s">
        <v>40</v>
      </c>
      <c r="AK1444" s="94" t="s">
        <v>40</v>
      </c>
      <c r="AL1444" s="94" t="s">
        <v>40</v>
      </c>
      <c r="AM1444" s="94" t="s">
        <v>40</v>
      </c>
      <c r="AN1444" s="94" t="s">
        <v>40</v>
      </c>
      <c r="AO1444" s="94" t="s">
        <v>40</v>
      </c>
      <c r="AP1444" s="94" t="s">
        <v>40</v>
      </c>
      <c r="AQ1444" s="94" t="s">
        <v>40</v>
      </c>
      <c r="AR1444" s="93"/>
    </row>
    <row r="1445" spans="1:44" ht="21">
      <c r="A1445" t="str">
        <f>VLOOKUP(Q1445,'Rotas x Madrugada'!A:C,2,0)</f>
        <v>A</v>
      </c>
      <c r="B1445" t="str">
        <f>VLOOKUP(Q1445,'Rotas x Madrugada'!A:C,3,0)</f>
        <v>Sim</v>
      </c>
      <c r="D1445" s="19">
        <f t="shared" si="44"/>
        <v>46162</v>
      </c>
      <c r="E1445" s="19">
        <f>IF(A1445="RETIRA",Z1445,VLOOKUP(Q1445,'Rotas x Madrugada'!A:D,4,0))</f>
        <v>46148</v>
      </c>
      <c r="F1445" s="19">
        <f>IF(A1445="RETIRA",Z1445,Z1445+2)</f>
        <v>46162</v>
      </c>
      <c r="G1445" s="19" t="str">
        <f>CONCATENATE(U1445,"-",V1445)</f>
        <v>LMLT06-PF</v>
      </c>
      <c r="H1445" s="19" t="str">
        <f t="shared" ca="1" si="45"/>
        <v>URGENTE</v>
      </c>
      <c r="I1445" s="46">
        <f ca="1">Z1445-$B$1</f>
        <v>3</v>
      </c>
      <c r="J1445" s="46">
        <f>VLOOKUP(G1445,'D. Produção'!A:B,2,)</f>
        <v>4</v>
      </c>
      <c r="K1445" s="95">
        <v>336016</v>
      </c>
      <c r="L1445" s="96" t="s">
        <v>151</v>
      </c>
      <c r="M1445" s="95">
        <v>35</v>
      </c>
      <c r="N1445" s="95">
        <v>5456955</v>
      </c>
      <c r="O1445" s="96" t="s">
        <v>35</v>
      </c>
      <c r="P1445" s="96" t="s">
        <v>608</v>
      </c>
      <c r="Q1445" s="96" t="s">
        <v>146</v>
      </c>
      <c r="R1445" s="97">
        <v>0.42859999999999998</v>
      </c>
      <c r="S1445" s="97">
        <v>6.4294000000000002</v>
      </c>
      <c r="T1445" s="95">
        <v>1</v>
      </c>
      <c r="U1445" s="96" t="s">
        <v>197</v>
      </c>
      <c r="V1445" s="96" t="s">
        <v>39</v>
      </c>
      <c r="W1445" s="98">
        <v>675</v>
      </c>
      <c r="X1445" s="98">
        <v>635</v>
      </c>
      <c r="Y1445" s="99">
        <v>46154.659866435184</v>
      </c>
      <c r="Z1445" s="100">
        <v>46160</v>
      </c>
      <c r="AA1445" s="101"/>
      <c r="AB1445" s="101"/>
      <c r="AC1445" s="101"/>
      <c r="AD1445" s="102" t="s">
        <v>40</v>
      </c>
      <c r="AE1445" s="102" t="s">
        <v>40</v>
      </c>
      <c r="AF1445" s="102" t="s">
        <v>40</v>
      </c>
      <c r="AG1445" s="102" t="s">
        <v>40</v>
      </c>
      <c r="AH1445" s="102" t="s">
        <v>40</v>
      </c>
      <c r="AI1445" s="102" t="s">
        <v>40</v>
      </c>
      <c r="AJ1445" s="102" t="s">
        <v>40</v>
      </c>
      <c r="AK1445" s="102" t="s">
        <v>40</v>
      </c>
      <c r="AL1445" s="102" t="s">
        <v>40</v>
      </c>
      <c r="AM1445" s="102" t="s">
        <v>40</v>
      </c>
      <c r="AN1445" s="102" t="s">
        <v>40</v>
      </c>
      <c r="AO1445" s="102" t="s">
        <v>40</v>
      </c>
      <c r="AP1445" s="102" t="s">
        <v>40</v>
      </c>
      <c r="AQ1445" s="102" t="s">
        <v>40</v>
      </c>
      <c r="AR1445" s="101"/>
    </row>
    <row r="1446" spans="1:44" ht="21">
      <c r="A1446" t="str">
        <f>VLOOKUP(Q1446,'Rotas x Madrugada'!A:C,2,0)</f>
        <v>A</v>
      </c>
      <c r="B1446" t="str">
        <f>VLOOKUP(Q1446,'Rotas x Madrugada'!A:C,3,0)</f>
        <v>Sim</v>
      </c>
      <c r="D1446" s="19">
        <f t="shared" si="44"/>
        <v>46162</v>
      </c>
      <c r="E1446" s="19">
        <f>IF(A1446="RETIRA",Z1446,VLOOKUP(Q1446,'Rotas x Madrugada'!A:D,4,0))</f>
        <v>46148</v>
      </c>
      <c r="F1446" s="19">
        <f>IF(A1446="RETIRA",Z1446,Z1446+2)</f>
        <v>46162</v>
      </c>
      <c r="G1446" s="19" t="str">
        <f>CONCATENATE(U1446,"-",V1446)</f>
        <v>LMLT06-PF</v>
      </c>
      <c r="H1446" s="19" t="str">
        <f t="shared" ca="1" si="45"/>
        <v>URGENTE</v>
      </c>
      <c r="I1446" s="46">
        <f ca="1">Z1446-$B$1</f>
        <v>3</v>
      </c>
      <c r="J1446" s="46">
        <f>VLOOKUP(G1446,'D. Produção'!A:B,2,)</f>
        <v>4</v>
      </c>
      <c r="K1446" s="87">
        <v>336016</v>
      </c>
      <c r="L1446" s="88" t="s">
        <v>186</v>
      </c>
      <c r="M1446" s="87">
        <v>36</v>
      </c>
      <c r="N1446" s="87">
        <v>5456956</v>
      </c>
      <c r="O1446" s="88" t="s">
        <v>35</v>
      </c>
      <c r="P1446" s="88" t="s">
        <v>608</v>
      </c>
      <c r="Q1446" s="88" t="s">
        <v>146</v>
      </c>
      <c r="R1446" s="89">
        <v>0.42859999999999998</v>
      </c>
      <c r="S1446" s="89">
        <v>6.4294000000000002</v>
      </c>
      <c r="T1446" s="87">
        <v>1</v>
      </c>
      <c r="U1446" s="88" t="s">
        <v>197</v>
      </c>
      <c r="V1446" s="88" t="s">
        <v>39</v>
      </c>
      <c r="W1446" s="90">
        <v>675</v>
      </c>
      <c r="X1446" s="90">
        <v>635</v>
      </c>
      <c r="Y1446" s="91">
        <v>46154.659866435184</v>
      </c>
      <c r="Z1446" s="92">
        <v>46160</v>
      </c>
      <c r="AA1446" s="93"/>
      <c r="AB1446" s="93"/>
      <c r="AC1446" s="93"/>
      <c r="AD1446" s="94" t="s">
        <v>40</v>
      </c>
      <c r="AE1446" s="94" t="s">
        <v>40</v>
      </c>
      <c r="AF1446" s="94" t="s">
        <v>40</v>
      </c>
      <c r="AG1446" s="94" t="s">
        <v>40</v>
      </c>
      <c r="AH1446" s="94" t="s">
        <v>40</v>
      </c>
      <c r="AI1446" s="94" t="s">
        <v>40</v>
      </c>
      <c r="AJ1446" s="94" t="s">
        <v>40</v>
      </c>
      <c r="AK1446" s="94" t="s">
        <v>40</v>
      </c>
      <c r="AL1446" s="94" t="s">
        <v>40</v>
      </c>
      <c r="AM1446" s="94" t="s">
        <v>40</v>
      </c>
      <c r="AN1446" s="94" t="s">
        <v>40</v>
      </c>
      <c r="AO1446" s="94" t="s">
        <v>40</v>
      </c>
      <c r="AP1446" s="94" t="s">
        <v>40</v>
      </c>
      <c r="AQ1446" s="94" t="s">
        <v>40</v>
      </c>
      <c r="AR1446" s="93"/>
    </row>
    <row r="1447" spans="1:44" ht="21">
      <c r="A1447" t="str">
        <f>VLOOKUP(Q1447,'Rotas x Madrugada'!A:C,2,0)</f>
        <v>A</v>
      </c>
      <c r="B1447" t="str">
        <f>VLOOKUP(Q1447,'Rotas x Madrugada'!A:C,3,0)</f>
        <v>Sim</v>
      </c>
      <c r="D1447" s="19">
        <f t="shared" si="44"/>
        <v>46162</v>
      </c>
      <c r="E1447" s="19">
        <f>IF(A1447="RETIRA",Z1447,VLOOKUP(Q1447,'Rotas x Madrugada'!A:D,4,0))</f>
        <v>46148</v>
      </c>
      <c r="F1447" s="19">
        <f>IF(A1447="RETIRA",Z1447,Z1447+2)</f>
        <v>46162</v>
      </c>
      <c r="G1447" s="19" t="str">
        <f>CONCATENATE(U1447,"-",V1447)</f>
        <v>LMLT06-PF</v>
      </c>
      <c r="H1447" s="19" t="str">
        <f t="shared" ca="1" si="45"/>
        <v>URGENTE</v>
      </c>
      <c r="I1447" s="46">
        <f ca="1">Z1447-$B$1</f>
        <v>3</v>
      </c>
      <c r="J1447" s="46">
        <f>VLOOKUP(G1447,'D. Produção'!A:B,2,)</f>
        <v>4</v>
      </c>
      <c r="K1447" s="95">
        <v>336016</v>
      </c>
      <c r="L1447" s="96" t="s">
        <v>152</v>
      </c>
      <c r="M1447" s="95">
        <v>37</v>
      </c>
      <c r="N1447" s="95">
        <v>5456957</v>
      </c>
      <c r="O1447" s="96" t="s">
        <v>35</v>
      </c>
      <c r="P1447" s="96" t="s">
        <v>608</v>
      </c>
      <c r="Q1447" s="96" t="s">
        <v>146</v>
      </c>
      <c r="R1447" s="97">
        <v>0.42859999999999998</v>
      </c>
      <c r="S1447" s="97">
        <v>6.4294000000000002</v>
      </c>
      <c r="T1447" s="95">
        <v>1</v>
      </c>
      <c r="U1447" s="96" t="s">
        <v>197</v>
      </c>
      <c r="V1447" s="96" t="s">
        <v>39</v>
      </c>
      <c r="W1447" s="98">
        <v>675</v>
      </c>
      <c r="X1447" s="98">
        <v>635</v>
      </c>
      <c r="Y1447" s="99">
        <v>46154.659866435184</v>
      </c>
      <c r="Z1447" s="100">
        <v>46160</v>
      </c>
      <c r="AA1447" s="101"/>
      <c r="AB1447" s="101"/>
      <c r="AC1447" s="101"/>
      <c r="AD1447" s="102" t="s">
        <v>40</v>
      </c>
      <c r="AE1447" s="102" t="s">
        <v>40</v>
      </c>
      <c r="AF1447" s="102" t="s">
        <v>40</v>
      </c>
      <c r="AG1447" s="102" t="s">
        <v>40</v>
      </c>
      <c r="AH1447" s="102" t="s">
        <v>40</v>
      </c>
      <c r="AI1447" s="102" t="s">
        <v>40</v>
      </c>
      <c r="AJ1447" s="102" t="s">
        <v>40</v>
      </c>
      <c r="AK1447" s="102" t="s">
        <v>40</v>
      </c>
      <c r="AL1447" s="102" t="s">
        <v>40</v>
      </c>
      <c r="AM1447" s="102" t="s">
        <v>40</v>
      </c>
      <c r="AN1447" s="102" t="s">
        <v>40</v>
      </c>
      <c r="AO1447" s="102" t="s">
        <v>40</v>
      </c>
      <c r="AP1447" s="102" t="s">
        <v>40</v>
      </c>
      <c r="AQ1447" s="102" t="s">
        <v>40</v>
      </c>
      <c r="AR1447" s="101"/>
    </row>
    <row r="1448" spans="1:44" ht="21">
      <c r="A1448" t="str">
        <f>VLOOKUP(Q1448,'Rotas x Madrugada'!A:C,2,0)</f>
        <v>A</v>
      </c>
      <c r="B1448" t="str">
        <f>VLOOKUP(Q1448,'Rotas x Madrugada'!A:C,3,0)</f>
        <v>Sim</v>
      </c>
      <c r="D1448" s="19">
        <f t="shared" si="44"/>
        <v>46162</v>
      </c>
      <c r="E1448" s="19">
        <f>IF(A1448="RETIRA",Z1448,VLOOKUP(Q1448,'Rotas x Madrugada'!A:D,4,0))</f>
        <v>46148</v>
      </c>
      <c r="F1448" s="19">
        <f>IF(A1448="RETIRA",Z1448,Z1448+2)</f>
        <v>46162</v>
      </c>
      <c r="G1448" s="19" t="str">
        <f>CONCATENATE(U1448,"-",V1448)</f>
        <v>LMLT06-PF</v>
      </c>
      <c r="H1448" s="19" t="str">
        <f t="shared" ca="1" si="45"/>
        <v>URGENTE</v>
      </c>
      <c r="I1448" s="46">
        <f ca="1">Z1448-$B$1</f>
        <v>3</v>
      </c>
      <c r="J1448" s="46">
        <f>VLOOKUP(G1448,'D. Produção'!A:B,2,)</f>
        <v>4</v>
      </c>
      <c r="K1448" s="87">
        <v>336016</v>
      </c>
      <c r="L1448" s="88" t="s">
        <v>34</v>
      </c>
      <c r="M1448" s="87">
        <v>38</v>
      </c>
      <c r="N1448" s="87">
        <v>5456958</v>
      </c>
      <c r="O1448" s="88" t="s">
        <v>35</v>
      </c>
      <c r="P1448" s="88" t="s">
        <v>608</v>
      </c>
      <c r="Q1448" s="88" t="s">
        <v>146</v>
      </c>
      <c r="R1448" s="89">
        <v>0.42859999999999998</v>
      </c>
      <c r="S1448" s="89">
        <v>6.4294000000000002</v>
      </c>
      <c r="T1448" s="87">
        <v>1</v>
      </c>
      <c r="U1448" s="88" t="s">
        <v>197</v>
      </c>
      <c r="V1448" s="88" t="s">
        <v>39</v>
      </c>
      <c r="W1448" s="90">
        <v>675</v>
      </c>
      <c r="X1448" s="90">
        <v>635</v>
      </c>
      <c r="Y1448" s="91">
        <v>46154.659866435184</v>
      </c>
      <c r="Z1448" s="92">
        <v>46160</v>
      </c>
      <c r="AA1448" s="93"/>
      <c r="AB1448" s="93"/>
      <c r="AC1448" s="93"/>
      <c r="AD1448" s="94" t="s">
        <v>40</v>
      </c>
      <c r="AE1448" s="94" t="s">
        <v>40</v>
      </c>
      <c r="AF1448" s="94" t="s">
        <v>40</v>
      </c>
      <c r="AG1448" s="94" t="s">
        <v>40</v>
      </c>
      <c r="AH1448" s="94" t="s">
        <v>40</v>
      </c>
      <c r="AI1448" s="94" t="s">
        <v>40</v>
      </c>
      <c r="AJ1448" s="94" t="s">
        <v>40</v>
      </c>
      <c r="AK1448" s="94" t="s">
        <v>40</v>
      </c>
      <c r="AL1448" s="94" t="s">
        <v>40</v>
      </c>
      <c r="AM1448" s="94" t="s">
        <v>40</v>
      </c>
      <c r="AN1448" s="94" t="s">
        <v>40</v>
      </c>
      <c r="AO1448" s="94" t="s">
        <v>40</v>
      </c>
      <c r="AP1448" s="94" t="s">
        <v>40</v>
      </c>
      <c r="AQ1448" s="94" t="s">
        <v>40</v>
      </c>
      <c r="AR1448" s="93"/>
    </row>
    <row r="1449" spans="1:44" ht="21">
      <c r="A1449" t="str">
        <f>VLOOKUP(Q1449,'Rotas x Madrugada'!A:C,2,0)</f>
        <v>A</v>
      </c>
      <c r="B1449" t="str">
        <f>VLOOKUP(Q1449,'Rotas x Madrugada'!A:C,3,0)</f>
        <v>Sim</v>
      </c>
      <c r="D1449" s="19">
        <f t="shared" si="44"/>
        <v>46162</v>
      </c>
      <c r="E1449" s="19">
        <f>IF(A1449="RETIRA",Z1449,VLOOKUP(Q1449,'Rotas x Madrugada'!A:D,4,0))</f>
        <v>46148</v>
      </c>
      <c r="F1449" s="19">
        <f>IF(A1449="RETIRA",Z1449,Z1449+2)</f>
        <v>46162</v>
      </c>
      <c r="G1449" s="19" t="str">
        <f>CONCATENATE(U1449,"-",V1449)</f>
        <v>LMLT06-PF</v>
      </c>
      <c r="H1449" s="19" t="str">
        <f t="shared" ca="1" si="45"/>
        <v>URGENTE</v>
      </c>
      <c r="I1449" s="46">
        <f ca="1">Z1449-$B$1</f>
        <v>3</v>
      </c>
      <c r="J1449" s="46">
        <f>VLOOKUP(G1449,'D. Produção'!A:B,2,)</f>
        <v>4</v>
      </c>
      <c r="K1449" s="95">
        <v>336016</v>
      </c>
      <c r="L1449" s="96" t="s">
        <v>153</v>
      </c>
      <c r="M1449" s="95">
        <v>39</v>
      </c>
      <c r="N1449" s="95">
        <v>5456959</v>
      </c>
      <c r="O1449" s="96" t="s">
        <v>35</v>
      </c>
      <c r="P1449" s="96" t="s">
        <v>608</v>
      </c>
      <c r="Q1449" s="96" t="s">
        <v>146</v>
      </c>
      <c r="R1449" s="97">
        <v>0.42859999999999998</v>
      </c>
      <c r="S1449" s="97">
        <v>6.4294000000000002</v>
      </c>
      <c r="T1449" s="95">
        <v>1</v>
      </c>
      <c r="U1449" s="96" t="s">
        <v>197</v>
      </c>
      <c r="V1449" s="96" t="s">
        <v>39</v>
      </c>
      <c r="W1449" s="98">
        <v>675</v>
      </c>
      <c r="X1449" s="98">
        <v>635</v>
      </c>
      <c r="Y1449" s="99">
        <v>46154.659866435184</v>
      </c>
      <c r="Z1449" s="100">
        <v>46160</v>
      </c>
      <c r="AA1449" s="101"/>
      <c r="AB1449" s="101"/>
      <c r="AC1449" s="101"/>
      <c r="AD1449" s="102" t="s">
        <v>40</v>
      </c>
      <c r="AE1449" s="102" t="s">
        <v>40</v>
      </c>
      <c r="AF1449" s="102" t="s">
        <v>40</v>
      </c>
      <c r="AG1449" s="102" t="s">
        <v>40</v>
      </c>
      <c r="AH1449" s="102" t="s">
        <v>40</v>
      </c>
      <c r="AI1449" s="102" t="s">
        <v>40</v>
      </c>
      <c r="AJ1449" s="102" t="s">
        <v>40</v>
      </c>
      <c r="AK1449" s="102" t="s">
        <v>40</v>
      </c>
      <c r="AL1449" s="102" t="s">
        <v>40</v>
      </c>
      <c r="AM1449" s="102" t="s">
        <v>40</v>
      </c>
      <c r="AN1449" s="102" t="s">
        <v>40</v>
      </c>
      <c r="AO1449" s="102" t="s">
        <v>40</v>
      </c>
      <c r="AP1449" s="102" t="s">
        <v>40</v>
      </c>
      <c r="AQ1449" s="102" t="s">
        <v>40</v>
      </c>
      <c r="AR1449" s="101"/>
    </row>
    <row r="1450" spans="1:44" ht="21">
      <c r="A1450" t="str">
        <f>VLOOKUP(Q1450,'Rotas x Madrugada'!A:C,2,0)</f>
        <v>A</v>
      </c>
      <c r="B1450" t="str">
        <f>VLOOKUP(Q1450,'Rotas x Madrugada'!A:C,3,0)</f>
        <v>Sim</v>
      </c>
      <c r="D1450" s="19">
        <f t="shared" si="44"/>
        <v>46162</v>
      </c>
      <c r="E1450" s="19">
        <f>IF(A1450="RETIRA",Z1450,VLOOKUP(Q1450,'Rotas x Madrugada'!A:D,4,0))</f>
        <v>46148</v>
      </c>
      <c r="F1450" s="19">
        <f>IF(A1450="RETIRA",Z1450,Z1450+2)</f>
        <v>46162</v>
      </c>
      <c r="G1450" s="19" t="str">
        <f>CONCATENATE(U1450,"-",V1450)</f>
        <v>LMLT06-PF</v>
      </c>
      <c r="H1450" s="19" t="str">
        <f t="shared" ca="1" si="45"/>
        <v>URGENTE</v>
      </c>
      <c r="I1450" s="46">
        <f ca="1">Z1450-$B$1</f>
        <v>3</v>
      </c>
      <c r="J1450" s="46">
        <f>VLOOKUP(G1450,'D. Produção'!A:B,2,)</f>
        <v>4</v>
      </c>
      <c r="K1450" s="87">
        <v>336016</v>
      </c>
      <c r="L1450" s="88" t="s">
        <v>41</v>
      </c>
      <c r="M1450" s="87">
        <v>40</v>
      </c>
      <c r="N1450" s="87">
        <v>5456960</v>
      </c>
      <c r="O1450" s="88" t="s">
        <v>35</v>
      </c>
      <c r="P1450" s="88" t="s">
        <v>608</v>
      </c>
      <c r="Q1450" s="88" t="s">
        <v>146</v>
      </c>
      <c r="R1450" s="89">
        <v>0.42859999999999998</v>
      </c>
      <c r="S1450" s="89">
        <v>6.4294000000000002</v>
      </c>
      <c r="T1450" s="87">
        <v>1</v>
      </c>
      <c r="U1450" s="88" t="s">
        <v>197</v>
      </c>
      <c r="V1450" s="88" t="s">
        <v>39</v>
      </c>
      <c r="W1450" s="90">
        <v>675</v>
      </c>
      <c r="X1450" s="90">
        <v>635</v>
      </c>
      <c r="Y1450" s="91">
        <v>46154.659866435184</v>
      </c>
      <c r="Z1450" s="92">
        <v>46160</v>
      </c>
      <c r="AA1450" s="93"/>
      <c r="AB1450" s="93"/>
      <c r="AC1450" s="93"/>
      <c r="AD1450" s="94" t="s">
        <v>40</v>
      </c>
      <c r="AE1450" s="94" t="s">
        <v>40</v>
      </c>
      <c r="AF1450" s="94" t="s">
        <v>40</v>
      </c>
      <c r="AG1450" s="94" t="s">
        <v>40</v>
      </c>
      <c r="AH1450" s="94" t="s">
        <v>40</v>
      </c>
      <c r="AI1450" s="94" t="s">
        <v>40</v>
      </c>
      <c r="AJ1450" s="94" t="s">
        <v>40</v>
      </c>
      <c r="AK1450" s="94" t="s">
        <v>40</v>
      </c>
      <c r="AL1450" s="94" t="s">
        <v>40</v>
      </c>
      <c r="AM1450" s="94" t="s">
        <v>40</v>
      </c>
      <c r="AN1450" s="94" t="s">
        <v>40</v>
      </c>
      <c r="AO1450" s="94" t="s">
        <v>40</v>
      </c>
      <c r="AP1450" s="94" t="s">
        <v>40</v>
      </c>
      <c r="AQ1450" s="94" t="s">
        <v>40</v>
      </c>
      <c r="AR1450" s="93"/>
    </row>
    <row r="1451" spans="1:44" ht="21">
      <c r="A1451" t="str">
        <f>VLOOKUP(Q1451,'Rotas x Madrugada'!A:C,2,0)</f>
        <v>A</v>
      </c>
      <c r="B1451" t="str">
        <f>VLOOKUP(Q1451,'Rotas x Madrugada'!A:C,3,0)</f>
        <v>Sim</v>
      </c>
      <c r="D1451" s="19">
        <f t="shared" si="44"/>
        <v>46162</v>
      </c>
      <c r="E1451" s="19">
        <f>IF(A1451="RETIRA",Z1451,VLOOKUP(Q1451,'Rotas x Madrugada'!A:D,4,0))</f>
        <v>46148</v>
      </c>
      <c r="F1451" s="19">
        <f>IF(A1451="RETIRA",Z1451,Z1451+2)</f>
        <v>46162</v>
      </c>
      <c r="G1451" s="19" t="str">
        <f>CONCATENATE(U1451,"-",V1451)</f>
        <v>LMLT06-PF</v>
      </c>
      <c r="H1451" s="19" t="str">
        <f t="shared" ca="1" si="45"/>
        <v>URGENTE</v>
      </c>
      <c r="I1451" s="46">
        <f ca="1">Z1451-$B$1</f>
        <v>3</v>
      </c>
      <c r="J1451" s="46">
        <f>VLOOKUP(G1451,'D. Produção'!A:B,2,)</f>
        <v>4</v>
      </c>
      <c r="K1451" s="95">
        <v>336016</v>
      </c>
      <c r="L1451" s="96" t="s">
        <v>154</v>
      </c>
      <c r="M1451" s="95">
        <v>41</v>
      </c>
      <c r="N1451" s="95">
        <v>5456961</v>
      </c>
      <c r="O1451" s="96" t="s">
        <v>35</v>
      </c>
      <c r="P1451" s="96" t="s">
        <v>608</v>
      </c>
      <c r="Q1451" s="96" t="s">
        <v>146</v>
      </c>
      <c r="R1451" s="97">
        <v>0.42859999999999998</v>
      </c>
      <c r="S1451" s="97">
        <v>6.4294000000000002</v>
      </c>
      <c r="T1451" s="95">
        <v>1</v>
      </c>
      <c r="U1451" s="96" t="s">
        <v>197</v>
      </c>
      <c r="V1451" s="96" t="s">
        <v>39</v>
      </c>
      <c r="W1451" s="98">
        <v>675</v>
      </c>
      <c r="X1451" s="98">
        <v>635</v>
      </c>
      <c r="Y1451" s="99">
        <v>46154.659866435184</v>
      </c>
      <c r="Z1451" s="100">
        <v>46160</v>
      </c>
      <c r="AA1451" s="101"/>
      <c r="AB1451" s="101"/>
      <c r="AC1451" s="101"/>
      <c r="AD1451" s="102" t="s">
        <v>40</v>
      </c>
      <c r="AE1451" s="102" t="s">
        <v>40</v>
      </c>
      <c r="AF1451" s="102" t="s">
        <v>40</v>
      </c>
      <c r="AG1451" s="102" t="s">
        <v>40</v>
      </c>
      <c r="AH1451" s="102" t="s">
        <v>40</v>
      </c>
      <c r="AI1451" s="102" t="s">
        <v>40</v>
      </c>
      <c r="AJ1451" s="102" t="s">
        <v>40</v>
      </c>
      <c r="AK1451" s="102" t="s">
        <v>40</v>
      </c>
      <c r="AL1451" s="102" t="s">
        <v>40</v>
      </c>
      <c r="AM1451" s="102" t="s">
        <v>40</v>
      </c>
      <c r="AN1451" s="102" t="s">
        <v>40</v>
      </c>
      <c r="AO1451" s="102" t="s">
        <v>40</v>
      </c>
      <c r="AP1451" s="102" t="s">
        <v>40</v>
      </c>
      <c r="AQ1451" s="102" t="s">
        <v>40</v>
      </c>
      <c r="AR1451" s="101"/>
    </row>
    <row r="1452" spans="1:44" ht="21">
      <c r="A1452" t="str">
        <f>VLOOKUP(Q1452,'Rotas x Madrugada'!A:C,2,0)</f>
        <v>A</v>
      </c>
      <c r="B1452" t="str">
        <f>VLOOKUP(Q1452,'Rotas x Madrugada'!A:C,3,0)</f>
        <v>Sim</v>
      </c>
      <c r="D1452" s="19">
        <f t="shared" si="44"/>
        <v>46162</v>
      </c>
      <c r="E1452" s="19">
        <f>IF(A1452="RETIRA",Z1452,VLOOKUP(Q1452,'Rotas x Madrugada'!A:D,4,0))</f>
        <v>46148</v>
      </c>
      <c r="F1452" s="19">
        <f>IF(A1452="RETIRA",Z1452,Z1452+2)</f>
        <v>46162</v>
      </c>
      <c r="G1452" s="19" t="str">
        <f>CONCATENATE(U1452,"-",V1452)</f>
        <v>LMLT06-PF</v>
      </c>
      <c r="H1452" s="19" t="str">
        <f t="shared" ca="1" si="45"/>
        <v>URGENTE</v>
      </c>
      <c r="I1452" s="46">
        <f ca="1">Z1452-$B$1</f>
        <v>3</v>
      </c>
      <c r="J1452" s="46">
        <f>VLOOKUP(G1452,'D. Produção'!A:B,2,)</f>
        <v>4</v>
      </c>
      <c r="K1452" s="87">
        <v>336016</v>
      </c>
      <c r="L1452" s="88" t="s">
        <v>155</v>
      </c>
      <c r="M1452" s="87">
        <v>42</v>
      </c>
      <c r="N1452" s="87">
        <v>5456962</v>
      </c>
      <c r="O1452" s="88" t="s">
        <v>35</v>
      </c>
      <c r="P1452" s="88" t="s">
        <v>608</v>
      </c>
      <c r="Q1452" s="88" t="s">
        <v>146</v>
      </c>
      <c r="R1452" s="89">
        <v>0.42859999999999998</v>
      </c>
      <c r="S1452" s="89">
        <v>6.4294000000000002</v>
      </c>
      <c r="T1452" s="87">
        <v>1</v>
      </c>
      <c r="U1452" s="88" t="s">
        <v>197</v>
      </c>
      <c r="V1452" s="88" t="s">
        <v>39</v>
      </c>
      <c r="W1452" s="90">
        <v>675</v>
      </c>
      <c r="X1452" s="90">
        <v>635</v>
      </c>
      <c r="Y1452" s="91">
        <v>46154.659866435184</v>
      </c>
      <c r="Z1452" s="92">
        <v>46160</v>
      </c>
      <c r="AA1452" s="93"/>
      <c r="AB1452" s="93"/>
      <c r="AC1452" s="93"/>
      <c r="AD1452" s="94" t="s">
        <v>40</v>
      </c>
      <c r="AE1452" s="94" t="s">
        <v>40</v>
      </c>
      <c r="AF1452" s="94" t="s">
        <v>40</v>
      </c>
      <c r="AG1452" s="94" t="s">
        <v>40</v>
      </c>
      <c r="AH1452" s="94" t="s">
        <v>40</v>
      </c>
      <c r="AI1452" s="94" t="s">
        <v>40</v>
      </c>
      <c r="AJ1452" s="94" t="s">
        <v>40</v>
      </c>
      <c r="AK1452" s="94" t="s">
        <v>40</v>
      </c>
      <c r="AL1452" s="94" t="s">
        <v>40</v>
      </c>
      <c r="AM1452" s="94" t="s">
        <v>40</v>
      </c>
      <c r="AN1452" s="94" t="s">
        <v>40</v>
      </c>
      <c r="AO1452" s="94" t="s">
        <v>40</v>
      </c>
      <c r="AP1452" s="94" t="s">
        <v>40</v>
      </c>
      <c r="AQ1452" s="94" t="s">
        <v>40</v>
      </c>
      <c r="AR1452" s="93"/>
    </row>
    <row r="1453" spans="1:44" ht="21">
      <c r="A1453" t="str">
        <f>VLOOKUP(Q1453,'Rotas x Madrugada'!A:C,2,0)</f>
        <v>A</v>
      </c>
      <c r="B1453" t="str">
        <f>VLOOKUP(Q1453,'Rotas x Madrugada'!A:C,3,0)</f>
        <v>Sim</v>
      </c>
      <c r="D1453" s="19">
        <f t="shared" si="44"/>
        <v>46162</v>
      </c>
      <c r="E1453" s="19">
        <f>IF(A1453="RETIRA",Z1453,VLOOKUP(Q1453,'Rotas x Madrugada'!A:D,4,0))</f>
        <v>46148</v>
      </c>
      <c r="F1453" s="19">
        <f>IF(A1453="RETIRA",Z1453,Z1453+2)</f>
        <v>46162</v>
      </c>
      <c r="G1453" s="19" t="str">
        <f>CONCATENATE(U1453,"-",V1453)</f>
        <v>LMLT06-PF</v>
      </c>
      <c r="H1453" s="19" t="str">
        <f t="shared" ca="1" si="45"/>
        <v>URGENTE</v>
      </c>
      <c r="I1453" s="46">
        <f ca="1">Z1453-$B$1</f>
        <v>3</v>
      </c>
      <c r="J1453" s="46">
        <f>VLOOKUP(G1453,'D. Produção'!A:B,2,)</f>
        <v>4</v>
      </c>
      <c r="K1453" s="95">
        <v>336016</v>
      </c>
      <c r="L1453" s="96" t="s">
        <v>156</v>
      </c>
      <c r="M1453" s="95">
        <v>43</v>
      </c>
      <c r="N1453" s="95">
        <v>5456963</v>
      </c>
      <c r="O1453" s="96" t="s">
        <v>35</v>
      </c>
      <c r="P1453" s="96" t="s">
        <v>608</v>
      </c>
      <c r="Q1453" s="96" t="s">
        <v>146</v>
      </c>
      <c r="R1453" s="97">
        <v>0.42859999999999998</v>
      </c>
      <c r="S1453" s="97">
        <v>6.4294000000000002</v>
      </c>
      <c r="T1453" s="95">
        <v>1</v>
      </c>
      <c r="U1453" s="96" t="s">
        <v>197</v>
      </c>
      <c r="V1453" s="96" t="s">
        <v>39</v>
      </c>
      <c r="W1453" s="98">
        <v>675</v>
      </c>
      <c r="X1453" s="98">
        <v>635</v>
      </c>
      <c r="Y1453" s="99">
        <v>46154.659866435184</v>
      </c>
      <c r="Z1453" s="100">
        <v>46160</v>
      </c>
      <c r="AA1453" s="101"/>
      <c r="AB1453" s="101"/>
      <c r="AC1453" s="101"/>
      <c r="AD1453" s="102" t="s">
        <v>40</v>
      </c>
      <c r="AE1453" s="102" t="s">
        <v>40</v>
      </c>
      <c r="AF1453" s="102" t="s">
        <v>40</v>
      </c>
      <c r="AG1453" s="102" t="s">
        <v>40</v>
      </c>
      <c r="AH1453" s="102" t="s">
        <v>40</v>
      </c>
      <c r="AI1453" s="102" t="s">
        <v>40</v>
      </c>
      <c r="AJ1453" s="102" t="s">
        <v>40</v>
      </c>
      <c r="AK1453" s="102" t="s">
        <v>40</v>
      </c>
      <c r="AL1453" s="102" t="s">
        <v>40</v>
      </c>
      <c r="AM1453" s="102" t="s">
        <v>40</v>
      </c>
      <c r="AN1453" s="102" t="s">
        <v>40</v>
      </c>
      <c r="AO1453" s="102" t="s">
        <v>40</v>
      </c>
      <c r="AP1453" s="102" t="s">
        <v>40</v>
      </c>
      <c r="AQ1453" s="102" t="s">
        <v>40</v>
      </c>
      <c r="AR1453" s="101"/>
    </row>
    <row r="1454" spans="1:44" ht="21">
      <c r="A1454" t="str">
        <f>VLOOKUP(Q1454,'Rotas x Madrugada'!A:C,2,0)</f>
        <v>A</v>
      </c>
      <c r="B1454" t="str">
        <f>VLOOKUP(Q1454,'Rotas x Madrugada'!A:C,3,0)</f>
        <v>Sim</v>
      </c>
      <c r="D1454" s="19">
        <f t="shared" si="44"/>
        <v>46162</v>
      </c>
      <c r="E1454" s="19">
        <f>IF(A1454="RETIRA",Z1454,VLOOKUP(Q1454,'Rotas x Madrugada'!A:D,4,0))</f>
        <v>46148</v>
      </c>
      <c r="F1454" s="19">
        <f>IF(A1454="RETIRA",Z1454,Z1454+2)</f>
        <v>46162</v>
      </c>
      <c r="G1454" s="19" t="str">
        <f>CONCATENATE(U1454,"-",V1454)</f>
        <v>LMLT06-PF</v>
      </c>
      <c r="H1454" s="19" t="str">
        <f t="shared" ca="1" si="45"/>
        <v>URGENTE</v>
      </c>
      <c r="I1454" s="46">
        <f ca="1">Z1454-$B$1</f>
        <v>3</v>
      </c>
      <c r="J1454" s="46">
        <f>VLOOKUP(G1454,'D. Produção'!A:B,2,)</f>
        <v>4</v>
      </c>
      <c r="K1454" s="87">
        <v>336016</v>
      </c>
      <c r="L1454" s="88" t="s">
        <v>157</v>
      </c>
      <c r="M1454" s="87">
        <v>44</v>
      </c>
      <c r="N1454" s="87">
        <v>5456964</v>
      </c>
      <c r="O1454" s="88" t="s">
        <v>35</v>
      </c>
      <c r="P1454" s="88" t="s">
        <v>608</v>
      </c>
      <c r="Q1454" s="88" t="s">
        <v>146</v>
      </c>
      <c r="R1454" s="89">
        <v>0.42859999999999998</v>
      </c>
      <c r="S1454" s="89">
        <v>6.4294000000000002</v>
      </c>
      <c r="T1454" s="87">
        <v>1</v>
      </c>
      <c r="U1454" s="88" t="s">
        <v>197</v>
      </c>
      <c r="V1454" s="88" t="s">
        <v>39</v>
      </c>
      <c r="W1454" s="90">
        <v>675</v>
      </c>
      <c r="X1454" s="90">
        <v>635</v>
      </c>
      <c r="Y1454" s="91">
        <v>46154.659866435184</v>
      </c>
      <c r="Z1454" s="92">
        <v>46160</v>
      </c>
      <c r="AA1454" s="93"/>
      <c r="AB1454" s="93"/>
      <c r="AC1454" s="93"/>
      <c r="AD1454" s="94" t="s">
        <v>40</v>
      </c>
      <c r="AE1454" s="94" t="s">
        <v>40</v>
      </c>
      <c r="AF1454" s="94" t="s">
        <v>40</v>
      </c>
      <c r="AG1454" s="94" t="s">
        <v>40</v>
      </c>
      <c r="AH1454" s="94" t="s">
        <v>40</v>
      </c>
      <c r="AI1454" s="94" t="s">
        <v>40</v>
      </c>
      <c r="AJ1454" s="94" t="s">
        <v>40</v>
      </c>
      <c r="AK1454" s="94" t="s">
        <v>40</v>
      </c>
      <c r="AL1454" s="94" t="s">
        <v>40</v>
      </c>
      <c r="AM1454" s="94" t="s">
        <v>40</v>
      </c>
      <c r="AN1454" s="94" t="s">
        <v>40</v>
      </c>
      <c r="AO1454" s="94" t="s">
        <v>40</v>
      </c>
      <c r="AP1454" s="94" t="s">
        <v>40</v>
      </c>
      <c r="AQ1454" s="94" t="s">
        <v>40</v>
      </c>
      <c r="AR1454" s="93"/>
    </row>
    <row r="1455" spans="1:44" ht="21">
      <c r="A1455" t="str">
        <f>VLOOKUP(Q1455,'Rotas x Madrugada'!A:C,2,0)</f>
        <v>A</v>
      </c>
      <c r="B1455" t="str">
        <f>VLOOKUP(Q1455,'Rotas x Madrugada'!A:C,3,0)</f>
        <v>Sim</v>
      </c>
      <c r="D1455" s="19">
        <f t="shared" si="44"/>
        <v>46162</v>
      </c>
      <c r="E1455" s="19">
        <f>IF(A1455="RETIRA",Z1455,VLOOKUP(Q1455,'Rotas x Madrugada'!A:D,4,0))</f>
        <v>46148</v>
      </c>
      <c r="F1455" s="19">
        <f>IF(A1455="RETIRA",Z1455,Z1455+2)</f>
        <v>46162</v>
      </c>
      <c r="G1455" s="19" t="str">
        <f>CONCATENATE(U1455,"-",V1455)</f>
        <v>LMLT06-PF</v>
      </c>
      <c r="H1455" s="19" t="str">
        <f t="shared" ca="1" si="45"/>
        <v>URGENTE</v>
      </c>
      <c r="I1455" s="46">
        <f ca="1">Z1455-$B$1</f>
        <v>3</v>
      </c>
      <c r="J1455" s="46">
        <f>VLOOKUP(G1455,'D. Produção'!A:B,2,)</f>
        <v>4</v>
      </c>
      <c r="K1455" s="95">
        <v>336016</v>
      </c>
      <c r="L1455" s="96" t="s">
        <v>158</v>
      </c>
      <c r="M1455" s="95">
        <v>45</v>
      </c>
      <c r="N1455" s="95">
        <v>5456965</v>
      </c>
      <c r="O1455" s="96" t="s">
        <v>35</v>
      </c>
      <c r="P1455" s="96" t="s">
        <v>608</v>
      </c>
      <c r="Q1455" s="96" t="s">
        <v>146</v>
      </c>
      <c r="R1455" s="97">
        <v>0.42859999999999998</v>
      </c>
      <c r="S1455" s="97">
        <v>6.4294000000000002</v>
      </c>
      <c r="T1455" s="95">
        <v>1</v>
      </c>
      <c r="U1455" s="96" t="s">
        <v>197</v>
      </c>
      <c r="V1455" s="96" t="s">
        <v>39</v>
      </c>
      <c r="W1455" s="98">
        <v>675</v>
      </c>
      <c r="X1455" s="98">
        <v>635</v>
      </c>
      <c r="Y1455" s="99">
        <v>46154.659866435184</v>
      </c>
      <c r="Z1455" s="100">
        <v>46160</v>
      </c>
      <c r="AA1455" s="101"/>
      <c r="AB1455" s="101"/>
      <c r="AC1455" s="101"/>
      <c r="AD1455" s="102" t="s">
        <v>40</v>
      </c>
      <c r="AE1455" s="102" t="s">
        <v>40</v>
      </c>
      <c r="AF1455" s="102" t="s">
        <v>40</v>
      </c>
      <c r="AG1455" s="102" t="s">
        <v>40</v>
      </c>
      <c r="AH1455" s="102" t="s">
        <v>40</v>
      </c>
      <c r="AI1455" s="102" t="s">
        <v>40</v>
      </c>
      <c r="AJ1455" s="102" t="s">
        <v>40</v>
      </c>
      <c r="AK1455" s="102" t="s">
        <v>40</v>
      </c>
      <c r="AL1455" s="102" t="s">
        <v>40</v>
      </c>
      <c r="AM1455" s="102" t="s">
        <v>40</v>
      </c>
      <c r="AN1455" s="102" t="s">
        <v>40</v>
      </c>
      <c r="AO1455" s="102" t="s">
        <v>40</v>
      </c>
      <c r="AP1455" s="102" t="s">
        <v>40</v>
      </c>
      <c r="AQ1455" s="102" t="s">
        <v>40</v>
      </c>
      <c r="AR1455" s="101"/>
    </row>
    <row r="1456" spans="1:44" ht="21">
      <c r="A1456" t="str">
        <f>VLOOKUP(Q1456,'Rotas x Madrugada'!A:C,2,0)</f>
        <v>A</v>
      </c>
      <c r="B1456" t="str">
        <f>VLOOKUP(Q1456,'Rotas x Madrugada'!A:C,3,0)</f>
        <v>Sim</v>
      </c>
      <c r="D1456" s="19">
        <f t="shared" si="44"/>
        <v>46162</v>
      </c>
      <c r="E1456" s="19">
        <f>IF(A1456="RETIRA",Z1456,VLOOKUP(Q1456,'Rotas x Madrugada'!A:D,4,0))</f>
        <v>46148</v>
      </c>
      <c r="F1456" s="19">
        <f>IF(A1456="RETIRA",Z1456,Z1456+2)</f>
        <v>46162</v>
      </c>
      <c r="G1456" s="19" t="str">
        <f>CONCATENATE(U1456,"-",V1456)</f>
        <v>LMLT06-PF</v>
      </c>
      <c r="H1456" s="19" t="str">
        <f t="shared" ca="1" si="45"/>
        <v>URGENTE</v>
      </c>
      <c r="I1456" s="46">
        <f ca="1">Z1456-$B$1</f>
        <v>3</v>
      </c>
      <c r="J1456" s="46">
        <f>VLOOKUP(G1456,'D. Produção'!A:B,2,)</f>
        <v>4</v>
      </c>
      <c r="K1456" s="87">
        <v>336016</v>
      </c>
      <c r="L1456" s="88" t="s">
        <v>129</v>
      </c>
      <c r="M1456" s="87">
        <v>46</v>
      </c>
      <c r="N1456" s="87">
        <v>5456966</v>
      </c>
      <c r="O1456" s="88" t="s">
        <v>35</v>
      </c>
      <c r="P1456" s="88" t="s">
        <v>608</v>
      </c>
      <c r="Q1456" s="88" t="s">
        <v>146</v>
      </c>
      <c r="R1456" s="89">
        <v>0.42859999999999998</v>
      </c>
      <c r="S1456" s="89">
        <v>6.4294000000000002</v>
      </c>
      <c r="T1456" s="87">
        <v>1</v>
      </c>
      <c r="U1456" s="88" t="s">
        <v>197</v>
      </c>
      <c r="V1456" s="88" t="s">
        <v>39</v>
      </c>
      <c r="W1456" s="90">
        <v>675</v>
      </c>
      <c r="X1456" s="90">
        <v>635</v>
      </c>
      <c r="Y1456" s="91">
        <v>46154.659866435184</v>
      </c>
      <c r="Z1456" s="92">
        <v>46160</v>
      </c>
      <c r="AA1456" s="93"/>
      <c r="AB1456" s="93"/>
      <c r="AC1456" s="93"/>
      <c r="AD1456" s="94" t="s">
        <v>40</v>
      </c>
      <c r="AE1456" s="94" t="s">
        <v>40</v>
      </c>
      <c r="AF1456" s="94" t="s">
        <v>40</v>
      </c>
      <c r="AG1456" s="94" t="s">
        <v>40</v>
      </c>
      <c r="AH1456" s="94" t="s">
        <v>40</v>
      </c>
      <c r="AI1456" s="94" t="s">
        <v>40</v>
      </c>
      <c r="AJ1456" s="94" t="s">
        <v>40</v>
      </c>
      <c r="AK1456" s="94" t="s">
        <v>40</v>
      </c>
      <c r="AL1456" s="94" t="s">
        <v>40</v>
      </c>
      <c r="AM1456" s="94" t="s">
        <v>40</v>
      </c>
      <c r="AN1456" s="94" t="s">
        <v>40</v>
      </c>
      <c r="AO1456" s="94" t="s">
        <v>40</v>
      </c>
      <c r="AP1456" s="94" t="s">
        <v>40</v>
      </c>
      <c r="AQ1456" s="94" t="s">
        <v>40</v>
      </c>
      <c r="AR1456" s="93"/>
    </row>
    <row r="1457" spans="1:44" ht="21">
      <c r="A1457" t="str">
        <f>VLOOKUP(Q1457,'Rotas x Madrugada'!A:C,2,0)</f>
        <v>A</v>
      </c>
      <c r="B1457" t="str">
        <f>VLOOKUP(Q1457,'Rotas x Madrugada'!A:C,3,0)</f>
        <v>Sim</v>
      </c>
      <c r="D1457" s="19">
        <f t="shared" si="44"/>
        <v>46162</v>
      </c>
      <c r="E1457" s="19">
        <f>IF(A1457="RETIRA",Z1457,VLOOKUP(Q1457,'Rotas x Madrugada'!A:D,4,0))</f>
        <v>46148</v>
      </c>
      <c r="F1457" s="19">
        <f>IF(A1457="RETIRA",Z1457,Z1457+2)</f>
        <v>46162</v>
      </c>
      <c r="G1457" s="19" t="str">
        <f>CONCATENATE(U1457,"-",V1457)</f>
        <v>LMLT06-PF</v>
      </c>
      <c r="H1457" s="19" t="str">
        <f t="shared" ca="1" si="45"/>
        <v>URGENTE</v>
      </c>
      <c r="I1457" s="46">
        <f ca="1">Z1457-$B$1</f>
        <v>3</v>
      </c>
      <c r="J1457" s="46">
        <f>VLOOKUP(G1457,'D. Produção'!A:B,2,)</f>
        <v>4</v>
      </c>
      <c r="K1457" s="95">
        <v>336016</v>
      </c>
      <c r="L1457" s="96" t="s">
        <v>159</v>
      </c>
      <c r="M1457" s="95">
        <v>47</v>
      </c>
      <c r="N1457" s="95">
        <v>5456967</v>
      </c>
      <c r="O1457" s="96" t="s">
        <v>35</v>
      </c>
      <c r="P1457" s="96" t="s">
        <v>608</v>
      </c>
      <c r="Q1457" s="96" t="s">
        <v>146</v>
      </c>
      <c r="R1457" s="97">
        <v>0.42859999999999998</v>
      </c>
      <c r="S1457" s="97">
        <v>6.4294000000000002</v>
      </c>
      <c r="T1457" s="95">
        <v>1</v>
      </c>
      <c r="U1457" s="96" t="s">
        <v>197</v>
      </c>
      <c r="V1457" s="96" t="s">
        <v>39</v>
      </c>
      <c r="W1457" s="98">
        <v>675</v>
      </c>
      <c r="X1457" s="98">
        <v>635</v>
      </c>
      <c r="Y1457" s="99">
        <v>46154.659866435184</v>
      </c>
      <c r="Z1457" s="100">
        <v>46160</v>
      </c>
      <c r="AA1457" s="101"/>
      <c r="AB1457" s="101"/>
      <c r="AC1457" s="101"/>
      <c r="AD1457" s="102" t="s">
        <v>40</v>
      </c>
      <c r="AE1457" s="102" t="s">
        <v>40</v>
      </c>
      <c r="AF1457" s="102" t="s">
        <v>40</v>
      </c>
      <c r="AG1457" s="102" t="s">
        <v>40</v>
      </c>
      <c r="AH1457" s="102" t="s">
        <v>40</v>
      </c>
      <c r="AI1457" s="102" t="s">
        <v>40</v>
      </c>
      <c r="AJ1457" s="102" t="s">
        <v>40</v>
      </c>
      <c r="AK1457" s="102" t="s">
        <v>40</v>
      </c>
      <c r="AL1457" s="102" t="s">
        <v>40</v>
      </c>
      <c r="AM1457" s="102" t="s">
        <v>40</v>
      </c>
      <c r="AN1457" s="102" t="s">
        <v>40</v>
      </c>
      <c r="AO1457" s="102" t="s">
        <v>40</v>
      </c>
      <c r="AP1457" s="102" t="s">
        <v>40</v>
      </c>
      <c r="AQ1457" s="102" t="s">
        <v>40</v>
      </c>
      <c r="AR1457" s="101"/>
    </row>
    <row r="1458" spans="1:44" ht="21">
      <c r="A1458" t="str">
        <f>VLOOKUP(Q1458,'Rotas x Madrugada'!A:C,2,0)</f>
        <v>A</v>
      </c>
      <c r="B1458" t="str">
        <f>VLOOKUP(Q1458,'Rotas x Madrugada'!A:C,3,0)</f>
        <v>Sim</v>
      </c>
      <c r="D1458" s="19">
        <f t="shared" si="44"/>
        <v>46162</v>
      </c>
      <c r="E1458" s="19">
        <f>IF(A1458="RETIRA",Z1458,VLOOKUP(Q1458,'Rotas x Madrugada'!A:D,4,0))</f>
        <v>46148</v>
      </c>
      <c r="F1458" s="19">
        <f>IF(A1458="RETIRA",Z1458,Z1458+2)</f>
        <v>46162</v>
      </c>
      <c r="G1458" s="19" t="str">
        <f>CONCATENATE(U1458,"-",V1458)</f>
        <v>LMLT06-PF</v>
      </c>
      <c r="H1458" s="19" t="str">
        <f t="shared" ca="1" si="45"/>
        <v>URGENTE</v>
      </c>
      <c r="I1458" s="46">
        <f ca="1">Z1458-$B$1</f>
        <v>3</v>
      </c>
      <c r="J1458" s="46">
        <f>VLOOKUP(G1458,'D. Produção'!A:B,2,)</f>
        <v>4</v>
      </c>
      <c r="K1458" s="87">
        <v>336016</v>
      </c>
      <c r="L1458" s="88" t="s">
        <v>160</v>
      </c>
      <c r="M1458" s="87">
        <v>48</v>
      </c>
      <c r="N1458" s="87">
        <v>5456968</v>
      </c>
      <c r="O1458" s="88" t="s">
        <v>35</v>
      </c>
      <c r="P1458" s="88" t="s">
        <v>608</v>
      </c>
      <c r="Q1458" s="88" t="s">
        <v>146</v>
      </c>
      <c r="R1458" s="89">
        <v>0.42859999999999998</v>
      </c>
      <c r="S1458" s="89">
        <v>6.4294000000000002</v>
      </c>
      <c r="T1458" s="87">
        <v>1</v>
      </c>
      <c r="U1458" s="88" t="s">
        <v>197</v>
      </c>
      <c r="V1458" s="88" t="s">
        <v>39</v>
      </c>
      <c r="W1458" s="90">
        <v>675</v>
      </c>
      <c r="X1458" s="90">
        <v>635</v>
      </c>
      <c r="Y1458" s="91">
        <v>46154.659866435184</v>
      </c>
      <c r="Z1458" s="92">
        <v>46160</v>
      </c>
      <c r="AA1458" s="93"/>
      <c r="AB1458" s="93"/>
      <c r="AC1458" s="93"/>
      <c r="AD1458" s="94" t="s">
        <v>40</v>
      </c>
      <c r="AE1458" s="94" t="s">
        <v>40</v>
      </c>
      <c r="AF1458" s="94" t="s">
        <v>40</v>
      </c>
      <c r="AG1458" s="94" t="s">
        <v>40</v>
      </c>
      <c r="AH1458" s="94" t="s">
        <v>40</v>
      </c>
      <c r="AI1458" s="94" t="s">
        <v>40</v>
      </c>
      <c r="AJ1458" s="94" t="s">
        <v>40</v>
      </c>
      <c r="AK1458" s="94" t="s">
        <v>40</v>
      </c>
      <c r="AL1458" s="94" t="s">
        <v>40</v>
      </c>
      <c r="AM1458" s="94" t="s">
        <v>40</v>
      </c>
      <c r="AN1458" s="94" t="s">
        <v>40</v>
      </c>
      <c r="AO1458" s="94" t="s">
        <v>40</v>
      </c>
      <c r="AP1458" s="94" t="s">
        <v>40</v>
      </c>
      <c r="AQ1458" s="94" t="s">
        <v>40</v>
      </c>
      <c r="AR1458" s="93"/>
    </row>
    <row r="1459" spans="1:44" ht="21">
      <c r="A1459" t="str">
        <f>VLOOKUP(Q1459,'Rotas x Madrugada'!A:C,2,0)</f>
        <v>A</v>
      </c>
      <c r="B1459" t="str">
        <f>VLOOKUP(Q1459,'Rotas x Madrugada'!A:C,3,0)</f>
        <v>Sim</v>
      </c>
      <c r="D1459" s="19">
        <f t="shared" si="44"/>
        <v>46162</v>
      </c>
      <c r="E1459" s="19">
        <f>IF(A1459="RETIRA",Z1459,VLOOKUP(Q1459,'Rotas x Madrugada'!A:D,4,0))</f>
        <v>46148</v>
      </c>
      <c r="F1459" s="19">
        <f>IF(A1459="RETIRA",Z1459,Z1459+2)</f>
        <v>46162</v>
      </c>
      <c r="G1459" s="19" t="str">
        <f>CONCATENATE(U1459,"-",V1459)</f>
        <v>LMLT06-PF</v>
      </c>
      <c r="H1459" s="19" t="str">
        <f t="shared" ca="1" si="45"/>
        <v>URGENTE</v>
      </c>
      <c r="I1459" s="46">
        <f ca="1">Z1459-$B$1</f>
        <v>3</v>
      </c>
      <c r="J1459" s="46">
        <f>VLOOKUP(G1459,'D. Produção'!A:B,2,)</f>
        <v>4</v>
      </c>
      <c r="K1459" s="95">
        <v>336016</v>
      </c>
      <c r="L1459" s="96" t="s">
        <v>230</v>
      </c>
      <c r="M1459" s="95">
        <v>49</v>
      </c>
      <c r="N1459" s="95">
        <v>5456969</v>
      </c>
      <c r="O1459" s="96" t="s">
        <v>35</v>
      </c>
      <c r="P1459" s="96" t="s">
        <v>608</v>
      </c>
      <c r="Q1459" s="96" t="s">
        <v>146</v>
      </c>
      <c r="R1459" s="97">
        <v>0.42859999999999998</v>
      </c>
      <c r="S1459" s="97">
        <v>6.4294000000000002</v>
      </c>
      <c r="T1459" s="95">
        <v>1</v>
      </c>
      <c r="U1459" s="96" t="s">
        <v>197</v>
      </c>
      <c r="V1459" s="96" t="s">
        <v>39</v>
      </c>
      <c r="W1459" s="98">
        <v>675</v>
      </c>
      <c r="X1459" s="98">
        <v>635</v>
      </c>
      <c r="Y1459" s="99">
        <v>46154.659866435184</v>
      </c>
      <c r="Z1459" s="100">
        <v>46160</v>
      </c>
      <c r="AA1459" s="101"/>
      <c r="AB1459" s="101"/>
      <c r="AC1459" s="101"/>
      <c r="AD1459" s="102" t="s">
        <v>40</v>
      </c>
      <c r="AE1459" s="102" t="s">
        <v>40</v>
      </c>
      <c r="AF1459" s="102" t="s">
        <v>40</v>
      </c>
      <c r="AG1459" s="102" t="s">
        <v>40</v>
      </c>
      <c r="AH1459" s="102" t="s">
        <v>40</v>
      </c>
      <c r="AI1459" s="102" t="s">
        <v>40</v>
      </c>
      <c r="AJ1459" s="102" t="s">
        <v>40</v>
      </c>
      <c r="AK1459" s="102" t="s">
        <v>40</v>
      </c>
      <c r="AL1459" s="102" t="s">
        <v>40</v>
      </c>
      <c r="AM1459" s="102" t="s">
        <v>40</v>
      </c>
      <c r="AN1459" s="102" t="s">
        <v>40</v>
      </c>
      <c r="AO1459" s="102" t="s">
        <v>40</v>
      </c>
      <c r="AP1459" s="102" t="s">
        <v>40</v>
      </c>
      <c r="AQ1459" s="102" t="s">
        <v>40</v>
      </c>
      <c r="AR1459" s="101"/>
    </row>
    <row r="1460" spans="1:44" ht="21">
      <c r="A1460" t="str">
        <f>VLOOKUP(Q1460,'Rotas x Madrugada'!A:C,2,0)</f>
        <v>A</v>
      </c>
      <c r="B1460" t="str">
        <f>VLOOKUP(Q1460,'Rotas x Madrugada'!A:C,3,0)</f>
        <v>Sim</v>
      </c>
      <c r="D1460" s="19">
        <f t="shared" si="44"/>
        <v>46162</v>
      </c>
      <c r="E1460" s="19">
        <f>IF(A1460="RETIRA",Z1460,VLOOKUP(Q1460,'Rotas x Madrugada'!A:D,4,0))</f>
        <v>46148</v>
      </c>
      <c r="F1460" s="19">
        <f>IF(A1460="RETIRA",Z1460,Z1460+2)</f>
        <v>46162</v>
      </c>
      <c r="G1460" s="19" t="str">
        <f>CONCATENATE(U1460,"-",V1460)</f>
        <v>LMLT06-PF</v>
      </c>
      <c r="H1460" s="19" t="str">
        <f t="shared" ca="1" si="45"/>
        <v>URGENTE</v>
      </c>
      <c r="I1460" s="46">
        <f ca="1">Z1460-$B$1</f>
        <v>3</v>
      </c>
      <c r="J1460" s="46">
        <f>VLOOKUP(G1460,'D. Produção'!A:B,2,)</f>
        <v>4</v>
      </c>
      <c r="K1460" s="87">
        <v>336016</v>
      </c>
      <c r="L1460" s="88" t="s">
        <v>231</v>
      </c>
      <c r="M1460" s="87">
        <v>50</v>
      </c>
      <c r="N1460" s="87">
        <v>5456970</v>
      </c>
      <c r="O1460" s="88" t="s">
        <v>35</v>
      </c>
      <c r="P1460" s="88" t="s">
        <v>608</v>
      </c>
      <c r="Q1460" s="88" t="s">
        <v>146</v>
      </c>
      <c r="R1460" s="89">
        <v>0.42859999999999998</v>
      </c>
      <c r="S1460" s="89">
        <v>6.4294000000000002</v>
      </c>
      <c r="T1460" s="87">
        <v>1</v>
      </c>
      <c r="U1460" s="88" t="s">
        <v>197</v>
      </c>
      <c r="V1460" s="88" t="s">
        <v>39</v>
      </c>
      <c r="W1460" s="90">
        <v>675</v>
      </c>
      <c r="X1460" s="90">
        <v>635</v>
      </c>
      <c r="Y1460" s="91">
        <v>46154.659866435184</v>
      </c>
      <c r="Z1460" s="92">
        <v>46160</v>
      </c>
      <c r="AA1460" s="93"/>
      <c r="AB1460" s="93"/>
      <c r="AC1460" s="93"/>
      <c r="AD1460" s="94" t="s">
        <v>40</v>
      </c>
      <c r="AE1460" s="94" t="s">
        <v>40</v>
      </c>
      <c r="AF1460" s="94" t="s">
        <v>40</v>
      </c>
      <c r="AG1460" s="94" t="s">
        <v>40</v>
      </c>
      <c r="AH1460" s="94" t="s">
        <v>40</v>
      </c>
      <c r="AI1460" s="94" t="s">
        <v>40</v>
      </c>
      <c r="AJ1460" s="94" t="s">
        <v>40</v>
      </c>
      <c r="AK1460" s="94" t="s">
        <v>40</v>
      </c>
      <c r="AL1460" s="94" t="s">
        <v>40</v>
      </c>
      <c r="AM1460" s="94" t="s">
        <v>40</v>
      </c>
      <c r="AN1460" s="94" t="s">
        <v>40</v>
      </c>
      <c r="AO1460" s="94" t="s">
        <v>40</v>
      </c>
      <c r="AP1460" s="94" t="s">
        <v>40</v>
      </c>
      <c r="AQ1460" s="94" t="s">
        <v>40</v>
      </c>
      <c r="AR1460" s="93"/>
    </row>
    <row r="1461" spans="1:44" ht="21">
      <c r="A1461" t="str">
        <f>VLOOKUP(Q1461,'Rotas x Madrugada'!A:C,2,0)</f>
        <v>A</v>
      </c>
      <c r="B1461" t="str">
        <f>VLOOKUP(Q1461,'Rotas x Madrugada'!A:C,3,0)</f>
        <v>Sim</v>
      </c>
      <c r="D1461" s="19">
        <f t="shared" si="44"/>
        <v>46162</v>
      </c>
      <c r="E1461" s="19">
        <f>IF(A1461="RETIRA",Z1461,VLOOKUP(Q1461,'Rotas x Madrugada'!A:D,4,0))</f>
        <v>46148</v>
      </c>
      <c r="F1461" s="19">
        <f>IF(A1461="RETIRA",Z1461,Z1461+2)</f>
        <v>46162</v>
      </c>
      <c r="G1461" s="19" t="str">
        <f>CONCATENATE(U1461,"-",V1461)</f>
        <v>LMLT06-PF</v>
      </c>
      <c r="H1461" s="19" t="str">
        <f t="shared" ca="1" si="45"/>
        <v>URGENTE</v>
      </c>
      <c r="I1461" s="46">
        <f ca="1">Z1461-$B$1</f>
        <v>3</v>
      </c>
      <c r="J1461" s="46">
        <f>VLOOKUP(G1461,'D. Produção'!A:B,2,)</f>
        <v>4</v>
      </c>
      <c r="K1461" s="95">
        <v>336016</v>
      </c>
      <c r="L1461" s="96" t="s">
        <v>232</v>
      </c>
      <c r="M1461" s="95">
        <v>51</v>
      </c>
      <c r="N1461" s="95">
        <v>5456971</v>
      </c>
      <c r="O1461" s="96" t="s">
        <v>35</v>
      </c>
      <c r="P1461" s="96" t="s">
        <v>608</v>
      </c>
      <c r="Q1461" s="96" t="s">
        <v>146</v>
      </c>
      <c r="R1461" s="97">
        <v>0.42859999999999998</v>
      </c>
      <c r="S1461" s="97">
        <v>6.4294000000000002</v>
      </c>
      <c r="T1461" s="95">
        <v>1</v>
      </c>
      <c r="U1461" s="96" t="s">
        <v>197</v>
      </c>
      <c r="V1461" s="96" t="s">
        <v>39</v>
      </c>
      <c r="W1461" s="98">
        <v>675</v>
      </c>
      <c r="X1461" s="98">
        <v>635</v>
      </c>
      <c r="Y1461" s="99">
        <v>46154.659866435184</v>
      </c>
      <c r="Z1461" s="100">
        <v>46160</v>
      </c>
      <c r="AA1461" s="101"/>
      <c r="AB1461" s="101"/>
      <c r="AC1461" s="101"/>
      <c r="AD1461" s="102" t="s">
        <v>40</v>
      </c>
      <c r="AE1461" s="102" t="s">
        <v>40</v>
      </c>
      <c r="AF1461" s="102" t="s">
        <v>40</v>
      </c>
      <c r="AG1461" s="102" t="s">
        <v>40</v>
      </c>
      <c r="AH1461" s="102" t="s">
        <v>40</v>
      </c>
      <c r="AI1461" s="102" t="s">
        <v>40</v>
      </c>
      <c r="AJ1461" s="102" t="s">
        <v>40</v>
      </c>
      <c r="AK1461" s="102" t="s">
        <v>40</v>
      </c>
      <c r="AL1461" s="102" t="s">
        <v>40</v>
      </c>
      <c r="AM1461" s="102" t="s">
        <v>40</v>
      </c>
      <c r="AN1461" s="102" t="s">
        <v>40</v>
      </c>
      <c r="AO1461" s="102" t="s">
        <v>40</v>
      </c>
      <c r="AP1461" s="102" t="s">
        <v>40</v>
      </c>
      <c r="AQ1461" s="102" t="s">
        <v>40</v>
      </c>
      <c r="AR1461" s="101"/>
    </row>
    <row r="1462" spans="1:44" ht="21">
      <c r="A1462" t="str">
        <f>VLOOKUP(Q1462,'Rotas x Madrugada'!A:C,2,0)</f>
        <v>A</v>
      </c>
      <c r="B1462" t="str">
        <f>VLOOKUP(Q1462,'Rotas x Madrugada'!A:C,3,0)</f>
        <v>Sim</v>
      </c>
      <c r="D1462" s="19">
        <f t="shared" si="44"/>
        <v>46162</v>
      </c>
      <c r="E1462" s="19">
        <f>IF(A1462="RETIRA",Z1462,VLOOKUP(Q1462,'Rotas x Madrugada'!A:D,4,0))</f>
        <v>46148</v>
      </c>
      <c r="F1462" s="19">
        <f>IF(A1462="RETIRA",Z1462,Z1462+2)</f>
        <v>46162</v>
      </c>
      <c r="G1462" s="19" t="str">
        <f>CONCATENATE(U1462,"-",V1462)</f>
        <v>LMLT06-PF</v>
      </c>
      <c r="H1462" s="19" t="str">
        <f t="shared" ca="1" si="45"/>
        <v>URGENTE</v>
      </c>
      <c r="I1462" s="46">
        <f ca="1">Z1462-$B$1</f>
        <v>3</v>
      </c>
      <c r="J1462" s="46">
        <f>VLOOKUP(G1462,'D. Produção'!A:B,2,)</f>
        <v>4</v>
      </c>
      <c r="K1462" s="87">
        <v>336016</v>
      </c>
      <c r="L1462" s="88" t="s">
        <v>233</v>
      </c>
      <c r="M1462" s="87">
        <v>52</v>
      </c>
      <c r="N1462" s="87">
        <v>5456972</v>
      </c>
      <c r="O1462" s="88" t="s">
        <v>35</v>
      </c>
      <c r="P1462" s="88" t="s">
        <v>608</v>
      </c>
      <c r="Q1462" s="88" t="s">
        <v>146</v>
      </c>
      <c r="R1462" s="89">
        <v>0.42859999999999998</v>
      </c>
      <c r="S1462" s="89">
        <v>6.4294000000000002</v>
      </c>
      <c r="T1462" s="87">
        <v>1</v>
      </c>
      <c r="U1462" s="88" t="s">
        <v>197</v>
      </c>
      <c r="V1462" s="88" t="s">
        <v>39</v>
      </c>
      <c r="W1462" s="90">
        <v>675</v>
      </c>
      <c r="X1462" s="90">
        <v>635</v>
      </c>
      <c r="Y1462" s="91">
        <v>46154.659866435184</v>
      </c>
      <c r="Z1462" s="92">
        <v>46160</v>
      </c>
      <c r="AA1462" s="93"/>
      <c r="AB1462" s="93"/>
      <c r="AC1462" s="93"/>
      <c r="AD1462" s="94" t="s">
        <v>40</v>
      </c>
      <c r="AE1462" s="94" t="s">
        <v>40</v>
      </c>
      <c r="AF1462" s="94" t="s">
        <v>40</v>
      </c>
      <c r="AG1462" s="94" t="s">
        <v>40</v>
      </c>
      <c r="AH1462" s="94" t="s">
        <v>40</v>
      </c>
      <c r="AI1462" s="94" t="s">
        <v>40</v>
      </c>
      <c r="AJ1462" s="94" t="s">
        <v>40</v>
      </c>
      <c r="AK1462" s="94" t="s">
        <v>40</v>
      </c>
      <c r="AL1462" s="94" t="s">
        <v>40</v>
      </c>
      <c r="AM1462" s="94" t="s">
        <v>40</v>
      </c>
      <c r="AN1462" s="94" t="s">
        <v>40</v>
      </c>
      <c r="AO1462" s="94" t="s">
        <v>40</v>
      </c>
      <c r="AP1462" s="94" t="s">
        <v>40</v>
      </c>
      <c r="AQ1462" s="94" t="s">
        <v>40</v>
      </c>
      <c r="AR1462" s="93"/>
    </row>
    <row r="1463" spans="1:44" ht="21">
      <c r="A1463" t="str">
        <f>VLOOKUP(Q1463,'Rotas x Madrugada'!A:C,2,0)</f>
        <v>A</v>
      </c>
      <c r="B1463" t="str">
        <f>VLOOKUP(Q1463,'Rotas x Madrugada'!A:C,3,0)</f>
        <v>Sim</v>
      </c>
      <c r="D1463" s="19">
        <f t="shared" si="44"/>
        <v>46162</v>
      </c>
      <c r="E1463" s="19">
        <f>IF(A1463="RETIRA",Z1463,VLOOKUP(Q1463,'Rotas x Madrugada'!A:D,4,0))</f>
        <v>46148</v>
      </c>
      <c r="F1463" s="19">
        <f>IF(A1463="RETIRA",Z1463,Z1463+2)</f>
        <v>46162</v>
      </c>
      <c r="G1463" s="19" t="str">
        <f>CONCATENATE(U1463,"-",V1463)</f>
        <v>LMLT06-PF</v>
      </c>
      <c r="H1463" s="19" t="str">
        <f t="shared" ca="1" si="45"/>
        <v>URGENTE</v>
      </c>
      <c r="I1463" s="46">
        <f ca="1">Z1463-$B$1</f>
        <v>3</v>
      </c>
      <c r="J1463" s="46">
        <f>VLOOKUP(G1463,'D. Produção'!A:B,2,)</f>
        <v>4</v>
      </c>
      <c r="K1463" s="95">
        <v>336016</v>
      </c>
      <c r="L1463" s="96" t="s">
        <v>234</v>
      </c>
      <c r="M1463" s="95">
        <v>53</v>
      </c>
      <c r="N1463" s="95">
        <v>5456973</v>
      </c>
      <c r="O1463" s="96" t="s">
        <v>35</v>
      </c>
      <c r="P1463" s="96" t="s">
        <v>608</v>
      </c>
      <c r="Q1463" s="96" t="s">
        <v>146</v>
      </c>
      <c r="R1463" s="97">
        <v>0.42859999999999998</v>
      </c>
      <c r="S1463" s="97">
        <v>6.4294000000000002</v>
      </c>
      <c r="T1463" s="95">
        <v>1</v>
      </c>
      <c r="U1463" s="96" t="s">
        <v>197</v>
      </c>
      <c r="V1463" s="96" t="s">
        <v>39</v>
      </c>
      <c r="W1463" s="98">
        <v>675</v>
      </c>
      <c r="X1463" s="98">
        <v>635</v>
      </c>
      <c r="Y1463" s="99">
        <v>46154.659866435184</v>
      </c>
      <c r="Z1463" s="100">
        <v>46160</v>
      </c>
      <c r="AA1463" s="101"/>
      <c r="AB1463" s="101"/>
      <c r="AC1463" s="101"/>
      <c r="AD1463" s="102" t="s">
        <v>40</v>
      </c>
      <c r="AE1463" s="102" t="s">
        <v>40</v>
      </c>
      <c r="AF1463" s="102" t="s">
        <v>40</v>
      </c>
      <c r="AG1463" s="102" t="s">
        <v>40</v>
      </c>
      <c r="AH1463" s="102" t="s">
        <v>40</v>
      </c>
      <c r="AI1463" s="102" t="s">
        <v>40</v>
      </c>
      <c r="AJ1463" s="102" t="s">
        <v>40</v>
      </c>
      <c r="AK1463" s="102" t="s">
        <v>40</v>
      </c>
      <c r="AL1463" s="102" t="s">
        <v>40</v>
      </c>
      <c r="AM1463" s="102" t="s">
        <v>40</v>
      </c>
      <c r="AN1463" s="102" t="s">
        <v>40</v>
      </c>
      <c r="AO1463" s="102" t="s">
        <v>40</v>
      </c>
      <c r="AP1463" s="102" t="s">
        <v>40</v>
      </c>
      <c r="AQ1463" s="102" t="s">
        <v>40</v>
      </c>
      <c r="AR1463" s="101"/>
    </row>
    <row r="1464" spans="1:44" ht="21">
      <c r="A1464" t="str">
        <f>VLOOKUP(Q1464,'Rotas x Madrugada'!A:C,2,0)</f>
        <v>A</v>
      </c>
      <c r="B1464" t="str">
        <f>VLOOKUP(Q1464,'Rotas x Madrugada'!A:C,3,0)</f>
        <v>Sim</v>
      </c>
      <c r="D1464" s="19">
        <f t="shared" si="44"/>
        <v>46162</v>
      </c>
      <c r="E1464" s="19">
        <f>IF(A1464="RETIRA",Z1464,VLOOKUP(Q1464,'Rotas x Madrugada'!A:D,4,0))</f>
        <v>46148</v>
      </c>
      <c r="F1464" s="19">
        <f>IF(A1464="RETIRA",Z1464,Z1464+2)</f>
        <v>46162</v>
      </c>
      <c r="G1464" s="19" t="str">
        <f>CONCATENATE(U1464,"-",V1464)</f>
        <v>LMLT06-PF</v>
      </c>
      <c r="H1464" s="19" t="str">
        <f t="shared" ca="1" si="45"/>
        <v>URGENTE</v>
      </c>
      <c r="I1464" s="46">
        <f ca="1">Z1464-$B$1</f>
        <v>3</v>
      </c>
      <c r="J1464" s="46">
        <f>VLOOKUP(G1464,'D. Produção'!A:B,2,)</f>
        <v>4</v>
      </c>
      <c r="K1464" s="87">
        <v>336016</v>
      </c>
      <c r="L1464" s="88" t="s">
        <v>235</v>
      </c>
      <c r="M1464" s="87">
        <v>54</v>
      </c>
      <c r="N1464" s="87">
        <v>5456974</v>
      </c>
      <c r="O1464" s="88" t="s">
        <v>35</v>
      </c>
      <c r="P1464" s="88" t="s">
        <v>608</v>
      </c>
      <c r="Q1464" s="88" t="s">
        <v>146</v>
      </c>
      <c r="R1464" s="89">
        <v>0.42859999999999998</v>
      </c>
      <c r="S1464" s="89">
        <v>6.4294000000000002</v>
      </c>
      <c r="T1464" s="87">
        <v>1</v>
      </c>
      <c r="U1464" s="88" t="s">
        <v>197</v>
      </c>
      <c r="V1464" s="88" t="s">
        <v>39</v>
      </c>
      <c r="W1464" s="90">
        <v>675</v>
      </c>
      <c r="X1464" s="90">
        <v>635</v>
      </c>
      <c r="Y1464" s="91">
        <v>46154.659866435184</v>
      </c>
      <c r="Z1464" s="92">
        <v>46160</v>
      </c>
      <c r="AA1464" s="93"/>
      <c r="AB1464" s="93"/>
      <c r="AC1464" s="93"/>
      <c r="AD1464" s="94" t="s">
        <v>40</v>
      </c>
      <c r="AE1464" s="94" t="s">
        <v>40</v>
      </c>
      <c r="AF1464" s="94" t="s">
        <v>40</v>
      </c>
      <c r="AG1464" s="94" t="s">
        <v>40</v>
      </c>
      <c r="AH1464" s="94" t="s">
        <v>40</v>
      </c>
      <c r="AI1464" s="94" t="s">
        <v>40</v>
      </c>
      <c r="AJ1464" s="94" t="s">
        <v>40</v>
      </c>
      <c r="AK1464" s="94" t="s">
        <v>40</v>
      </c>
      <c r="AL1464" s="94" t="s">
        <v>40</v>
      </c>
      <c r="AM1464" s="94" t="s">
        <v>40</v>
      </c>
      <c r="AN1464" s="94" t="s">
        <v>40</v>
      </c>
      <c r="AO1464" s="94" t="s">
        <v>40</v>
      </c>
      <c r="AP1464" s="94" t="s">
        <v>40</v>
      </c>
      <c r="AQ1464" s="94" t="s">
        <v>40</v>
      </c>
      <c r="AR1464" s="93"/>
    </row>
    <row r="1465" spans="1:44" ht="21">
      <c r="A1465" t="str">
        <f>VLOOKUP(Q1465,'Rotas x Madrugada'!A:C,2,0)</f>
        <v>A</v>
      </c>
      <c r="B1465" t="str">
        <f>VLOOKUP(Q1465,'Rotas x Madrugada'!A:C,3,0)</f>
        <v>Sim</v>
      </c>
      <c r="D1465" s="19">
        <f t="shared" si="44"/>
        <v>46162</v>
      </c>
      <c r="E1465" s="19">
        <f>IF(A1465="RETIRA",Z1465,VLOOKUP(Q1465,'Rotas x Madrugada'!A:D,4,0))</f>
        <v>46148</v>
      </c>
      <c r="F1465" s="19">
        <f>IF(A1465="RETIRA",Z1465,Z1465+2)</f>
        <v>46162</v>
      </c>
      <c r="G1465" s="19" t="str">
        <f>CONCATENATE(U1465,"-",V1465)</f>
        <v>LMLT06-PF</v>
      </c>
      <c r="H1465" s="19" t="str">
        <f t="shared" ca="1" si="45"/>
        <v>URGENTE</v>
      </c>
      <c r="I1465" s="46">
        <f ca="1">Z1465-$B$1</f>
        <v>3</v>
      </c>
      <c r="J1465" s="46">
        <f>VLOOKUP(G1465,'D. Produção'!A:B,2,)</f>
        <v>4</v>
      </c>
      <c r="K1465" s="95">
        <v>336016</v>
      </c>
      <c r="L1465" s="96" t="s">
        <v>237</v>
      </c>
      <c r="M1465" s="95">
        <v>55</v>
      </c>
      <c r="N1465" s="95">
        <v>5456975</v>
      </c>
      <c r="O1465" s="96" t="s">
        <v>35</v>
      </c>
      <c r="P1465" s="96" t="s">
        <v>608</v>
      </c>
      <c r="Q1465" s="96" t="s">
        <v>146</v>
      </c>
      <c r="R1465" s="97">
        <v>0.42859999999999998</v>
      </c>
      <c r="S1465" s="97">
        <v>6.4294000000000002</v>
      </c>
      <c r="T1465" s="95">
        <v>1</v>
      </c>
      <c r="U1465" s="96" t="s">
        <v>197</v>
      </c>
      <c r="V1465" s="96" t="s">
        <v>39</v>
      </c>
      <c r="W1465" s="98">
        <v>675</v>
      </c>
      <c r="X1465" s="98">
        <v>635</v>
      </c>
      <c r="Y1465" s="99">
        <v>46154.659866435184</v>
      </c>
      <c r="Z1465" s="100">
        <v>46160</v>
      </c>
      <c r="AA1465" s="101"/>
      <c r="AB1465" s="101"/>
      <c r="AC1465" s="101"/>
      <c r="AD1465" s="102" t="s">
        <v>40</v>
      </c>
      <c r="AE1465" s="102" t="s">
        <v>40</v>
      </c>
      <c r="AF1465" s="102" t="s">
        <v>40</v>
      </c>
      <c r="AG1465" s="102" t="s">
        <v>40</v>
      </c>
      <c r="AH1465" s="102" t="s">
        <v>40</v>
      </c>
      <c r="AI1465" s="102" t="s">
        <v>40</v>
      </c>
      <c r="AJ1465" s="102" t="s">
        <v>40</v>
      </c>
      <c r="AK1465" s="102" t="s">
        <v>40</v>
      </c>
      <c r="AL1465" s="102" t="s">
        <v>40</v>
      </c>
      <c r="AM1465" s="102" t="s">
        <v>40</v>
      </c>
      <c r="AN1465" s="102" t="s">
        <v>40</v>
      </c>
      <c r="AO1465" s="102" t="s">
        <v>40</v>
      </c>
      <c r="AP1465" s="102" t="s">
        <v>40</v>
      </c>
      <c r="AQ1465" s="102" t="s">
        <v>40</v>
      </c>
      <c r="AR1465" s="101"/>
    </row>
    <row r="1466" spans="1:44" ht="21">
      <c r="A1466" t="str">
        <f>VLOOKUP(Q1466,'Rotas x Madrugada'!A:C,2,0)</f>
        <v>A</v>
      </c>
      <c r="B1466" t="str">
        <f>VLOOKUP(Q1466,'Rotas x Madrugada'!A:C,3,0)</f>
        <v>Sim</v>
      </c>
      <c r="D1466" s="19">
        <f t="shared" si="44"/>
        <v>46162</v>
      </c>
      <c r="E1466" s="19">
        <f>IF(A1466="RETIRA",Z1466,VLOOKUP(Q1466,'Rotas x Madrugada'!A:D,4,0))</f>
        <v>46148</v>
      </c>
      <c r="F1466" s="19">
        <f>IF(A1466="RETIRA",Z1466,Z1466+2)</f>
        <v>46162</v>
      </c>
      <c r="G1466" s="19" t="str">
        <f>CONCATENATE(U1466,"-",V1466)</f>
        <v>LMLT06-PF</v>
      </c>
      <c r="H1466" s="19" t="str">
        <f t="shared" ca="1" si="45"/>
        <v>URGENTE</v>
      </c>
      <c r="I1466" s="46">
        <f ca="1">Z1466-$B$1</f>
        <v>3</v>
      </c>
      <c r="J1466" s="46">
        <f>VLOOKUP(G1466,'D. Produção'!A:B,2,)</f>
        <v>4</v>
      </c>
      <c r="K1466" s="87">
        <v>336016</v>
      </c>
      <c r="L1466" s="88" t="s">
        <v>238</v>
      </c>
      <c r="M1466" s="87">
        <v>56</v>
      </c>
      <c r="N1466" s="87">
        <v>5456976</v>
      </c>
      <c r="O1466" s="88" t="s">
        <v>35</v>
      </c>
      <c r="P1466" s="88" t="s">
        <v>608</v>
      </c>
      <c r="Q1466" s="88" t="s">
        <v>146</v>
      </c>
      <c r="R1466" s="89">
        <v>0.42859999999999998</v>
      </c>
      <c r="S1466" s="89">
        <v>6.4294000000000002</v>
      </c>
      <c r="T1466" s="87">
        <v>1</v>
      </c>
      <c r="U1466" s="88" t="s">
        <v>197</v>
      </c>
      <c r="V1466" s="88" t="s">
        <v>39</v>
      </c>
      <c r="W1466" s="90">
        <v>675</v>
      </c>
      <c r="X1466" s="90">
        <v>635</v>
      </c>
      <c r="Y1466" s="91">
        <v>46154.659866435184</v>
      </c>
      <c r="Z1466" s="92">
        <v>46160</v>
      </c>
      <c r="AA1466" s="93"/>
      <c r="AB1466" s="93"/>
      <c r="AC1466" s="93"/>
      <c r="AD1466" s="94" t="s">
        <v>40</v>
      </c>
      <c r="AE1466" s="94" t="s">
        <v>40</v>
      </c>
      <c r="AF1466" s="94" t="s">
        <v>40</v>
      </c>
      <c r="AG1466" s="94" t="s">
        <v>40</v>
      </c>
      <c r="AH1466" s="94" t="s">
        <v>40</v>
      </c>
      <c r="AI1466" s="94" t="s">
        <v>40</v>
      </c>
      <c r="AJ1466" s="94" t="s">
        <v>40</v>
      </c>
      <c r="AK1466" s="94" t="s">
        <v>40</v>
      </c>
      <c r="AL1466" s="94" t="s">
        <v>40</v>
      </c>
      <c r="AM1466" s="94" t="s">
        <v>40</v>
      </c>
      <c r="AN1466" s="94" t="s">
        <v>40</v>
      </c>
      <c r="AO1466" s="94" t="s">
        <v>40</v>
      </c>
      <c r="AP1466" s="94" t="s">
        <v>40</v>
      </c>
      <c r="AQ1466" s="94" t="s">
        <v>40</v>
      </c>
      <c r="AR1466" s="93"/>
    </row>
    <row r="1467" spans="1:44" ht="21">
      <c r="A1467" t="str">
        <f>VLOOKUP(Q1467,'Rotas x Madrugada'!A:C,2,0)</f>
        <v>A</v>
      </c>
      <c r="B1467" t="str">
        <f>VLOOKUP(Q1467,'Rotas x Madrugada'!A:C,3,0)</f>
        <v>Sim</v>
      </c>
      <c r="D1467" s="19">
        <f t="shared" si="44"/>
        <v>46162</v>
      </c>
      <c r="E1467" s="19">
        <f>IF(A1467="RETIRA",Z1467,VLOOKUP(Q1467,'Rotas x Madrugada'!A:D,4,0))</f>
        <v>46148</v>
      </c>
      <c r="F1467" s="19">
        <f>IF(A1467="RETIRA",Z1467,Z1467+2)</f>
        <v>46162</v>
      </c>
      <c r="G1467" s="19" t="str">
        <f>CONCATENATE(U1467,"-",V1467)</f>
        <v>LMLT06-PF</v>
      </c>
      <c r="H1467" s="19" t="str">
        <f t="shared" ca="1" si="45"/>
        <v>URGENTE</v>
      </c>
      <c r="I1467" s="46">
        <f ca="1">Z1467-$B$1</f>
        <v>3</v>
      </c>
      <c r="J1467" s="46">
        <f>VLOOKUP(G1467,'D. Produção'!A:B,2,)</f>
        <v>4</v>
      </c>
      <c r="K1467" s="95">
        <v>336016</v>
      </c>
      <c r="L1467" s="96" t="s">
        <v>239</v>
      </c>
      <c r="M1467" s="95">
        <v>57</v>
      </c>
      <c r="N1467" s="95">
        <v>5456977</v>
      </c>
      <c r="O1467" s="96" t="s">
        <v>35</v>
      </c>
      <c r="P1467" s="96" t="s">
        <v>608</v>
      </c>
      <c r="Q1467" s="96" t="s">
        <v>146</v>
      </c>
      <c r="R1467" s="97">
        <v>0.42859999999999998</v>
      </c>
      <c r="S1467" s="97">
        <v>6.4294000000000002</v>
      </c>
      <c r="T1467" s="95">
        <v>1</v>
      </c>
      <c r="U1467" s="96" t="s">
        <v>197</v>
      </c>
      <c r="V1467" s="96" t="s">
        <v>39</v>
      </c>
      <c r="W1467" s="98">
        <v>675</v>
      </c>
      <c r="X1467" s="98">
        <v>635</v>
      </c>
      <c r="Y1467" s="99">
        <v>46154.659866435184</v>
      </c>
      <c r="Z1467" s="100">
        <v>46160</v>
      </c>
      <c r="AA1467" s="101"/>
      <c r="AB1467" s="101"/>
      <c r="AC1467" s="101"/>
      <c r="AD1467" s="102" t="s">
        <v>40</v>
      </c>
      <c r="AE1467" s="102" t="s">
        <v>40</v>
      </c>
      <c r="AF1467" s="102" t="s">
        <v>40</v>
      </c>
      <c r="AG1467" s="102" t="s">
        <v>40</v>
      </c>
      <c r="AH1467" s="102" t="s">
        <v>40</v>
      </c>
      <c r="AI1467" s="102" t="s">
        <v>40</v>
      </c>
      <c r="AJ1467" s="102" t="s">
        <v>40</v>
      </c>
      <c r="AK1467" s="102" t="s">
        <v>40</v>
      </c>
      <c r="AL1467" s="102" t="s">
        <v>40</v>
      </c>
      <c r="AM1467" s="102" t="s">
        <v>40</v>
      </c>
      <c r="AN1467" s="102" t="s">
        <v>40</v>
      </c>
      <c r="AO1467" s="102" t="s">
        <v>40</v>
      </c>
      <c r="AP1467" s="102" t="s">
        <v>40</v>
      </c>
      <c r="AQ1467" s="102" t="s">
        <v>40</v>
      </c>
      <c r="AR1467" s="101"/>
    </row>
    <row r="1468" spans="1:44" ht="21">
      <c r="A1468" t="str">
        <f>VLOOKUP(Q1468,'Rotas x Madrugada'!A:C,2,0)</f>
        <v>A</v>
      </c>
      <c r="B1468" t="str">
        <f>VLOOKUP(Q1468,'Rotas x Madrugada'!A:C,3,0)</f>
        <v>Sim</v>
      </c>
      <c r="D1468" s="19">
        <f t="shared" si="44"/>
        <v>46162</v>
      </c>
      <c r="E1468" s="19">
        <f>IF(A1468="RETIRA",Z1468,VLOOKUP(Q1468,'Rotas x Madrugada'!A:D,4,0))</f>
        <v>46148</v>
      </c>
      <c r="F1468" s="19">
        <f>IF(A1468="RETIRA",Z1468,Z1468+2)</f>
        <v>46162</v>
      </c>
      <c r="G1468" s="19" t="str">
        <f>CONCATENATE(U1468,"-",V1468)</f>
        <v>LMLT06-PF</v>
      </c>
      <c r="H1468" s="19" t="str">
        <f t="shared" ca="1" si="45"/>
        <v>URGENTE</v>
      </c>
      <c r="I1468" s="46">
        <f ca="1">Z1468-$B$1</f>
        <v>3</v>
      </c>
      <c r="J1468" s="46">
        <f>VLOOKUP(G1468,'D. Produção'!A:B,2,)</f>
        <v>4</v>
      </c>
      <c r="K1468" s="87">
        <v>336016</v>
      </c>
      <c r="L1468" s="88" t="s">
        <v>240</v>
      </c>
      <c r="M1468" s="87">
        <v>58</v>
      </c>
      <c r="N1468" s="87">
        <v>5456978</v>
      </c>
      <c r="O1468" s="88" t="s">
        <v>35</v>
      </c>
      <c r="P1468" s="88" t="s">
        <v>608</v>
      </c>
      <c r="Q1468" s="88" t="s">
        <v>146</v>
      </c>
      <c r="R1468" s="89">
        <v>0.42859999999999998</v>
      </c>
      <c r="S1468" s="89">
        <v>6.4294000000000002</v>
      </c>
      <c r="T1468" s="87">
        <v>1</v>
      </c>
      <c r="U1468" s="88" t="s">
        <v>197</v>
      </c>
      <c r="V1468" s="88" t="s">
        <v>39</v>
      </c>
      <c r="W1468" s="90">
        <v>675</v>
      </c>
      <c r="X1468" s="90">
        <v>635</v>
      </c>
      <c r="Y1468" s="91">
        <v>46154.659866435184</v>
      </c>
      <c r="Z1468" s="92">
        <v>46160</v>
      </c>
      <c r="AA1468" s="93"/>
      <c r="AB1468" s="93"/>
      <c r="AC1468" s="93"/>
      <c r="AD1468" s="94" t="s">
        <v>40</v>
      </c>
      <c r="AE1468" s="94" t="s">
        <v>40</v>
      </c>
      <c r="AF1468" s="94" t="s">
        <v>40</v>
      </c>
      <c r="AG1468" s="94" t="s">
        <v>40</v>
      </c>
      <c r="AH1468" s="94" t="s">
        <v>40</v>
      </c>
      <c r="AI1468" s="94" t="s">
        <v>40</v>
      </c>
      <c r="AJ1468" s="94" t="s">
        <v>40</v>
      </c>
      <c r="AK1468" s="94" t="s">
        <v>40</v>
      </c>
      <c r="AL1468" s="94" t="s">
        <v>40</v>
      </c>
      <c r="AM1468" s="94" t="s">
        <v>40</v>
      </c>
      <c r="AN1468" s="94" t="s">
        <v>40</v>
      </c>
      <c r="AO1468" s="94" t="s">
        <v>40</v>
      </c>
      <c r="AP1468" s="94" t="s">
        <v>40</v>
      </c>
      <c r="AQ1468" s="94" t="s">
        <v>40</v>
      </c>
      <c r="AR1468" s="93"/>
    </row>
    <row r="1469" spans="1:44" ht="21">
      <c r="A1469" t="str">
        <f>VLOOKUP(Q1469,'Rotas x Madrugada'!A:C,2,0)</f>
        <v>A</v>
      </c>
      <c r="B1469" t="str">
        <f>VLOOKUP(Q1469,'Rotas x Madrugada'!A:C,3,0)</f>
        <v>Sim</v>
      </c>
      <c r="D1469" s="19">
        <f t="shared" si="44"/>
        <v>46162</v>
      </c>
      <c r="E1469" s="19">
        <f>IF(A1469="RETIRA",Z1469,VLOOKUP(Q1469,'Rotas x Madrugada'!A:D,4,0))</f>
        <v>46148</v>
      </c>
      <c r="F1469" s="19">
        <f>IF(A1469="RETIRA",Z1469,Z1469+2)</f>
        <v>46162</v>
      </c>
      <c r="G1469" s="19" t="str">
        <f>CONCATENATE(U1469,"-",V1469)</f>
        <v>LMLT06-PF</v>
      </c>
      <c r="H1469" s="19" t="str">
        <f t="shared" ca="1" si="45"/>
        <v>URGENTE</v>
      </c>
      <c r="I1469" s="46">
        <f ca="1">Z1469-$B$1</f>
        <v>3</v>
      </c>
      <c r="J1469" s="46">
        <f>VLOOKUP(G1469,'D. Produção'!A:B,2,)</f>
        <v>4</v>
      </c>
      <c r="K1469" s="95">
        <v>336016</v>
      </c>
      <c r="L1469" s="96" t="s">
        <v>241</v>
      </c>
      <c r="M1469" s="95">
        <v>59</v>
      </c>
      <c r="N1469" s="95">
        <v>5456979</v>
      </c>
      <c r="O1469" s="96" t="s">
        <v>35</v>
      </c>
      <c r="P1469" s="96" t="s">
        <v>608</v>
      </c>
      <c r="Q1469" s="96" t="s">
        <v>146</v>
      </c>
      <c r="R1469" s="97">
        <v>0.42859999999999998</v>
      </c>
      <c r="S1469" s="97">
        <v>6.4294000000000002</v>
      </c>
      <c r="T1469" s="95">
        <v>1</v>
      </c>
      <c r="U1469" s="96" t="s">
        <v>197</v>
      </c>
      <c r="V1469" s="96" t="s">
        <v>39</v>
      </c>
      <c r="W1469" s="98">
        <v>675</v>
      </c>
      <c r="X1469" s="98">
        <v>635</v>
      </c>
      <c r="Y1469" s="99">
        <v>46154.659866435184</v>
      </c>
      <c r="Z1469" s="100">
        <v>46160</v>
      </c>
      <c r="AA1469" s="101"/>
      <c r="AB1469" s="101"/>
      <c r="AC1469" s="101"/>
      <c r="AD1469" s="102" t="s">
        <v>40</v>
      </c>
      <c r="AE1469" s="102" t="s">
        <v>40</v>
      </c>
      <c r="AF1469" s="102" t="s">
        <v>40</v>
      </c>
      <c r="AG1469" s="102" t="s">
        <v>40</v>
      </c>
      <c r="AH1469" s="102" t="s">
        <v>40</v>
      </c>
      <c r="AI1469" s="102" t="s">
        <v>40</v>
      </c>
      <c r="AJ1469" s="102" t="s">
        <v>40</v>
      </c>
      <c r="AK1469" s="102" t="s">
        <v>40</v>
      </c>
      <c r="AL1469" s="102" t="s">
        <v>40</v>
      </c>
      <c r="AM1469" s="102" t="s">
        <v>40</v>
      </c>
      <c r="AN1469" s="102" t="s">
        <v>40</v>
      </c>
      <c r="AO1469" s="102" t="s">
        <v>40</v>
      </c>
      <c r="AP1469" s="102" t="s">
        <v>40</v>
      </c>
      <c r="AQ1469" s="102" t="s">
        <v>40</v>
      </c>
      <c r="AR1469" s="101"/>
    </row>
    <row r="1470" spans="1:44" ht="21">
      <c r="A1470" t="str">
        <f>VLOOKUP(Q1470,'Rotas x Madrugada'!A:C,2,0)</f>
        <v>A</v>
      </c>
      <c r="B1470" t="str">
        <f>VLOOKUP(Q1470,'Rotas x Madrugada'!A:C,3,0)</f>
        <v>Sim</v>
      </c>
      <c r="D1470" s="19">
        <f t="shared" si="44"/>
        <v>46162</v>
      </c>
      <c r="E1470" s="19">
        <f>IF(A1470="RETIRA",Z1470,VLOOKUP(Q1470,'Rotas x Madrugada'!A:D,4,0))</f>
        <v>46148</v>
      </c>
      <c r="F1470" s="19">
        <f>IF(A1470="RETIRA",Z1470,Z1470+2)</f>
        <v>46162</v>
      </c>
      <c r="G1470" s="19" t="str">
        <f>CONCATENATE(U1470,"-",V1470)</f>
        <v>LMLT06-PF</v>
      </c>
      <c r="H1470" s="19" t="str">
        <f t="shared" ca="1" si="45"/>
        <v>URGENTE</v>
      </c>
      <c r="I1470" s="46">
        <f ca="1">Z1470-$B$1</f>
        <v>3</v>
      </c>
      <c r="J1470" s="46">
        <f>VLOOKUP(G1470,'D. Produção'!A:B,2,)</f>
        <v>4</v>
      </c>
      <c r="K1470" s="87">
        <v>336016</v>
      </c>
      <c r="L1470" s="88" t="s">
        <v>242</v>
      </c>
      <c r="M1470" s="87">
        <v>60</v>
      </c>
      <c r="N1470" s="87">
        <v>5456980</v>
      </c>
      <c r="O1470" s="88" t="s">
        <v>35</v>
      </c>
      <c r="P1470" s="88" t="s">
        <v>608</v>
      </c>
      <c r="Q1470" s="88" t="s">
        <v>146</v>
      </c>
      <c r="R1470" s="89">
        <v>0.42859999999999998</v>
      </c>
      <c r="S1470" s="89">
        <v>6.4294000000000002</v>
      </c>
      <c r="T1470" s="87">
        <v>1</v>
      </c>
      <c r="U1470" s="88" t="s">
        <v>197</v>
      </c>
      <c r="V1470" s="88" t="s">
        <v>39</v>
      </c>
      <c r="W1470" s="90">
        <v>675</v>
      </c>
      <c r="X1470" s="90">
        <v>635</v>
      </c>
      <c r="Y1470" s="91">
        <v>46154.659866435184</v>
      </c>
      <c r="Z1470" s="92">
        <v>46160</v>
      </c>
      <c r="AA1470" s="93"/>
      <c r="AB1470" s="93"/>
      <c r="AC1470" s="93"/>
      <c r="AD1470" s="94" t="s">
        <v>40</v>
      </c>
      <c r="AE1470" s="94" t="s">
        <v>40</v>
      </c>
      <c r="AF1470" s="94" t="s">
        <v>40</v>
      </c>
      <c r="AG1470" s="94" t="s">
        <v>40</v>
      </c>
      <c r="AH1470" s="94" t="s">
        <v>40</v>
      </c>
      <c r="AI1470" s="94" t="s">
        <v>40</v>
      </c>
      <c r="AJ1470" s="94" t="s">
        <v>40</v>
      </c>
      <c r="AK1470" s="94" t="s">
        <v>40</v>
      </c>
      <c r="AL1470" s="94" t="s">
        <v>40</v>
      </c>
      <c r="AM1470" s="94" t="s">
        <v>40</v>
      </c>
      <c r="AN1470" s="94" t="s">
        <v>40</v>
      </c>
      <c r="AO1470" s="94" t="s">
        <v>40</v>
      </c>
      <c r="AP1470" s="94" t="s">
        <v>40</v>
      </c>
      <c r="AQ1470" s="94" t="s">
        <v>40</v>
      </c>
      <c r="AR1470" s="93"/>
    </row>
    <row r="1471" spans="1:44" ht="21">
      <c r="A1471" t="str">
        <f>VLOOKUP(Q1471,'Rotas x Madrugada'!A:C,2,0)</f>
        <v>A</v>
      </c>
      <c r="B1471" t="str">
        <f>VLOOKUP(Q1471,'Rotas x Madrugada'!A:C,3,0)</f>
        <v>Sim</v>
      </c>
      <c r="D1471" s="19">
        <f t="shared" si="44"/>
        <v>46162</v>
      </c>
      <c r="E1471" s="19">
        <f>IF(A1471="RETIRA",Z1471,VLOOKUP(Q1471,'Rotas x Madrugada'!A:D,4,0))</f>
        <v>46148</v>
      </c>
      <c r="F1471" s="19">
        <f>IF(A1471="RETIRA",Z1471,Z1471+2)</f>
        <v>46162</v>
      </c>
      <c r="G1471" s="19" t="str">
        <f>CONCATENATE(U1471,"-",V1471)</f>
        <v>LMLT06-PF</v>
      </c>
      <c r="H1471" s="19" t="str">
        <f t="shared" ca="1" si="45"/>
        <v>URGENTE</v>
      </c>
      <c r="I1471" s="46">
        <f ca="1">Z1471-$B$1</f>
        <v>3</v>
      </c>
      <c r="J1471" s="46">
        <f>VLOOKUP(G1471,'D. Produção'!A:B,2,)</f>
        <v>4</v>
      </c>
      <c r="K1471" s="95">
        <v>336016</v>
      </c>
      <c r="L1471" s="96" t="s">
        <v>42</v>
      </c>
      <c r="M1471" s="95">
        <v>61</v>
      </c>
      <c r="N1471" s="95">
        <v>5456981</v>
      </c>
      <c r="O1471" s="96" t="s">
        <v>35</v>
      </c>
      <c r="P1471" s="96" t="s">
        <v>608</v>
      </c>
      <c r="Q1471" s="96" t="s">
        <v>146</v>
      </c>
      <c r="R1471" s="97">
        <v>0.42859999999999998</v>
      </c>
      <c r="S1471" s="97">
        <v>6.4294000000000002</v>
      </c>
      <c r="T1471" s="95">
        <v>1</v>
      </c>
      <c r="U1471" s="96" t="s">
        <v>197</v>
      </c>
      <c r="V1471" s="96" t="s">
        <v>39</v>
      </c>
      <c r="W1471" s="98">
        <v>675</v>
      </c>
      <c r="X1471" s="98">
        <v>635</v>
      </c>
      <c r="Y1471" s="99">
        <v>46154.659866435184</v>
      </c>
      <c r="Z1471" s="100">
        <v>46160</v>
      </c>
      <c r="AA1471" s="101"/>
      <c r="AB1471" s="101"/>
      <c r="AC1471" s="101"/>
      <c r="AD1471" s="102" t="s">
        <v>40</v>
      </c>
      <c r="AE1471" s="102" t="s">
        <v>40</v>
      </c>
      <c r="AF1471" s="102" t="s">
        <v>40</v>
      </c>
      <c r="AG1471" s="102" t="s">
        <v>40</v>
      </c>
      <c r="AH1471" s="102" t="s">
        <v>40</v>
      </c>
      <c r="AI1471" s="102" t="s">
        <v>40</v>
      </c>
      <c r="AJ1471" s="102" t="s">
        <v>40</v>
      </c>
      <c r="AK1471" s="102" t="s">
        <v>40</v>
      </c>
      <c r="AL1471" s="102" t="s">
        <v>40</v>
      </c>
      <c r="AM1471" s="102" t="s">
        <v>40</v>
      </c>
      <c r="AN1471" s="102" t="s">
        <v>40</v>
      </c>
      <c r="AO1471" s="102" t="s">
        <v>40</v>
      </c>
      <c r="AP1471" s="102" t="s">
        <v>40</v>
      </c>
      <c r="AQ1471" s="102" t="s">
        <v>40</v>
      </c>
      <c r="AR1471" s="101"/>
    </row>
    <row r="1472" spans="1:44" ht="21">
      <c r="A1472" t="str">
        <f>VLOOKUP(Q1472,'Rotas x Madrugada'!A:C,2,0)</f>
        <v>A</v>
      </c>
      <c r="B1472" t="str">
        <f>VLOOKUP(Q1472,'Rotas x Madrugada'!A:C,3,0)</f>
        <v>Sim</v>
      </c>
      <c r="D1472" s="19">
        <f t="shared" si="44"/>
        <v>46162</v>
      </c>
      <c r="E1472" s="19">
        <f>IF(A1472="RETIRA",Z1472,VLOOKUP(Q1472,'Rotas x Madrugada'!A:D,4,0))</f>
        <v>46148</v>
      </c>
      <c r="F1472" s="19">
        <f>IF(A1472="RETIRA",Z1472,Z1472+2)</f>
        <v>46162</v>
      </c>
      <c r="G1472" s="19" t="str">
        <f>CONCATENATE(U1472,"-",V1472)</f>
        <v>LMLT06-PF</v>
      </c>
      <c r="H1472" s="19" t="str">
        <f t="shared" ca="1" si="45"/>
        <v>URGENTE</v>
      </c>
      <c r="I1472" s="46">
        <f ca="1">Z1472-$B$1</f>
        <v>3</v>
      </c>
      <c r="J1472" s="46">
        <f>VLOOKUP(G1472,'D. Produção'!A:B,2,)</f>
        <v>4</v>
      </c>
      <c r="K1472" s="87">
        <v>336016</v>
      </c>
      <c r="L1472" s="88" t="s">
        <v>43</v>
      </c>
      <c r="M1472" s="87">
        <v>62</v>
      </c>
      <c r="N1472" s="87">
        <v>5456982</v>
      </c>
      <c r="O1472" s="88" t="s">
        <v>35</v>
      </c>
      <c r="P1472" s="88" t="s">
        <v>608</v>
      </c>
      <c r="Q1472" s="88" t="s">
        <v>146</v>
      </c>
      <c r="R1472" s="89">
        <v>0.42859999999999998</v>
      </c>
      <c r="S1472" s="89">
        <v>6.4294000000000002</v>
      </c>
      <c r="T1472" s="87">
        <v>1</v>
      </c>
      <c r="U1472" s="88" t="s">
        <v>197</v>
      </c>
      <c r="V1472" s="88" t="s">
        <v>39</v>
      </c>
      <c r="W1472" s="90">
        <v>675</v>
      </c>
      <c r="X1472" s="90">
        <v>635</v>
      </c>
      <c r="Y1472" s="91">
        <v>46154.659866435184</v>
      </c>
      <c r="Z1472" s="92">
        <v>46160</v>
      </c>
      <c r="AA1472" s="93"/>
      <c r="AB1472" s="93"/>
      <c r="AC1472" s="93"/>
      <c r="AD1472" s="94" t="s">
        <v>40</v>
      </c>
      <c r="AE1472" s="94" t="s">
        <v>40</v>
      </c>
      <c r="AF1472" s="94" t="s">
        <v>40</v>
      </c>
      <c r="AG1472" s="94" t="s">
        <v>40</v>
      </c>
      <c r="AH1472" s="94" t="s">
        <v>40</v>
      </c>
      <c r="AI1472" s="94" t="s">
        <v>40</v>
      </c>
      <c r="AJ1472" s="94" t="s">
        <v>40</v>
      </c>
      <c r="AK1472" s="94" t="s">
        <v>40</v>
      </c>
      <c r="AL1472" s="94" t="s">
        <v>40</v>
      </c>
      <c r="AM1472" s="94" t="s">
        <v>40</v>
      </c>
      <c r="AN1472" s="94" t="s">
        <v>40</v>
      </c>
      <c r="AO1472" s="94" t="s">
        <v>40</v>
      </c>
      <c r="AP1472" s="94" t="s">
        <v>40</v>
      </c>
      <c r="AQ1472" s="94" t="s">
        <v>40</v>
      </c>
      <c r="AR1472" s="93"/>
    </row>
    <row r="1473" spans="1:44" ht="21">
      <c r="A1473" t="str">
        <f>VLOOKUP(Q1473,'Rotas x Madrugada'!A:C,2,0)</f>
        <v>A</v>
      </c>
      <c r="B1473" t="str">
        <f>VLOOKUP(Q1473,'Rotas x Madrugada'!A:C,3,0)</f>
        <v>Sim</v>
      </c>
      <c r="D1473" s="19">
        <f t="shared" si="44"/>
        <v>46162</v>
      </c>
      <c r="E1473" s="19">
        <f>IF(A1473="RETIRA",Z1473,VLOOKUP(Q1473,'Rotas x Madrugada'!A:D,4,0))</f>
        <v>46148</v>
      </c>
      <c r="F1473" s="19">
        <f>IF(A1473="RETIRA",Z1473,Z1473+2)</f>
        <v>46162</v>
      </c>
      <c r="G1473" s="19" t="str">
        <f>CONCATENATE(U1473,"-",V1473)</f>
        <v>LMLT06-PF</v>
      </c>
      <c r="H1473" s="19" t="str">
        <f t="shared" ca="1" si="45"/>
        <v>URGENTE</v>
      </c>
      <c r="I1473" s="46">
        <f ca="1">Z1473-$B$1</f>
        <v>3</v>
      </c>
      <c r="J1473" s="46">
        <f>VLOOKUP(G1473,'D. Produção'!A:B,2,)</f>
        <v>4</v>
      </c>
      <c r="K1473" s="95">
        <v>336016</v>
      </c>
      <c r="L1473" s="96" t="s">
        <v>44</v>
      </c>
      <c r="M1473" s="95">
        <v>63</v>
      </c>
      <c r="N1473" s="95">
        <v>5456983</v>
      </c>
      <c r="O1473" s="96" t="s">
        <v>35</v>
      </c>
      <c r="P1473" s="96" t="s">
        <v>608</v>
      </c>
      <c r="Q1473" s="96" t="s">
        <v>146</v>
      </c>
      <c r="R1473" s="97">
        <v>0.42859999999999998</v>
      </c>
      <c r="S1473" s="97">
        <v>6.4294000000000002</v>
      </c>
      <c r="T1473" s="95">
        <v>1</v>
      </c>
      <c r="U1473" s="96" t="s">
        <v>197</v>
      </c>
      <c r="V1473" s="96" t="s">
        <v>39</v>
      </c>
      <c r="W1473" s="98">
        <v>675</v>
      </c>
      <c r="X1473" s="98">
        <v>635</v>
      </c>
      <c r="Y1473" s="99">
        <v>46154.659866435184</v>
      </c>
      <c r="Z1473" s="100">
        <v>46160</v>
      </c>
      <c r="AA1473" s="101"/>
      <c r="AB1473" s="101"/>
      <c r="AC1473" s="101"/>
      <c r="AD1473" s="102" t="s">
        <v>40</v>
      </c>
      <c r="AE1473" s="102" t="s">
        <v>40</v>
      </c>
      <c r="AF1473" s="102" t="s">
        <v>40</v>
      </c>
      <c r="AG1473" s="102" t="s">
        <v>40</v>
      </c>
      <c r="AH1473" s="102" t="s">
        <v>40</v>
      </c>
      <c r="AI1473" s="102" t="s">
        <v>40</v>
      </c>
      <c r="AJ1473" s="102" t="s">
        <v>40</v>
      </c>
      <c r="AK1473" s="102" t="s">
        <v>40</v>
      </c>
      <c r="AL1473" s="102" t="s">
        <v>40</v>
      </c>
      <c r="AM1473" s="102" t="s">
        <v>40</v>
      </c>
      <c r="AN1473" s="102" t="s">
        <v>40</v>
      </c>
      <c r="AO1473" s="102" t="s">
        <v>40</v>
      </c>
      <c r="AP1473" s="102" t="s">
        <v>40</v>
      </c>
      <c r="AQ1473" s="102" t="s">
        <v>40</v>
      </c>
      <c r="AR1473" s="101"/>
    </row>
    <row r="1474" spans="1:44" ht="21">
      <c r="A1474" t="str">
        <f>VLOOKUP(Q1474,'Rotas x Madrugada'!A:C,2,0)</f>
        <v>A</v>
      </c>
      <c r="B1474" t="str">
        <f>VLOOKUP(Q1474,'Rotas x Madrugada'!A:C,3,0)</f>
        <v>Sim</v>
      </c>
      <c r="D1474" s="19">
        <f t="shared" si="44"/>
        <v>46162</v>
      </c>
      <c r="E1474" s="19">
        <f>IF(A1474="RETIRA",Z1474,VLOOKUP(Q1474,'Rotas x Madrugada'!A:D,4,0))</f>
        <v>46148</v>
      </c>
      <c r="F1474" s="19">
        <f>IF(A1474="RETIRA",Z1474,Z1474+2)</f>
        <v>46162</v>
      </c>
      <c r="G1474" s="19" t="str">
        <f>CONCATENATE(U1474,"-",V1474)</f>
        <v>LMLT06-PF</v>
      </c>
      <c r="H1474" s="19" t="str">
        <f t="shared" ca="1" si="45"/>
        <v>URGENTE</v>
      </c>
      <c r="I1474" s="46">
        <f ca="1">Z1474-$B$1</f>
        <v>3</v>
      </c>
      <c r="J1474" s="46">
        <f>VLOOKUP(G1474,'D. Produção'!A:B,2,)</f>
        <v>4</v>
      </c>
      <c r="K1474" s="87">
        <v>336016</v>
      </c>
      <c r="L1474" s="88" t="s">
        <v>45</v>
      </c>
      <c r="M1474" s="87">
        <v>64</v>
      </c>
      <c r="N1474" s="87">
        <v>5456984</v>
      </c>
      <c r="O1474" s="88" t="s">
        <v>35</v>
      </c>
      <c r="P1474" s="88" t="s">
        <v>608</v>
      </c>
      <c r="Q1474" s="88" t="s">
        <v>146</v>
      </c>
      <c r="R1474" s="89">
        <v>0.42859999999999998</v>
      </c>
      <c r="S1474" s="89">
        <v>6.4294000000000002</v>
      </c>
      <c r="T1474" s="87">
        <v>1</v>
      </c>
      <c r="U1474" s="88" t="s">
        <v>197</v>
      </c>
      <c r="V1474" s="88" t="s">
        <v>39</v>
      </c>
      <c r="W1474" s="90">
        <v>675</v>
      </c>
      <c r="X1474" s="90">
        <v>635</v>
      </c>
      <c r="Y1474" s="91">
        <v>46154.659866435184</v>
      </c>
      <c r="Z1474" s="92">
        <v>46160</v>
      </c>
      <c r="AA1474" s="93"/>
      <c r="AB1474" s="93"/>
      <c r="AC1474" s="93"/>
      <c r="AD1474" s="94" t="s">
        <v>40</v>
      </c>
      <c r="AE1474" s="94" t="s">
        <v>40</v>
      </c>
      <c r="AF1474" s="94" t="s">
        <v>40</v>
      </c>
      <c r="AG1474" s="94" t="s">
        <v>40</v>
      </c>
      <c r="AH1474" s="94" t="s">
        <v>40</v>
      </c>
      <c r="AI1474" s="94" t="s">
        <v>40</v>
      </c>
      <c r="AJ1474" s="94" t="s">
        <v>40</v>
      </c>
      <c r="AK1474" s="94" t="s">
        <v>40</v>
      </c>
      <c r="AL1474" s="94" t="s">
        <v>40</v>
      </c>
      <c r="AM1474" s="94" t="s">
        <v>40</v>
      </c>
      <c r="AN1474" s="94" t="s">
        <v>40</v>
      </c>
      <c r="AO1474" s="94" t="s">
        <v>40</v>
      </c>
      <c r="AP1474" s="94" t="s">
        <v>40</v>
      </c>
      <c r="AQ1474" s="94" t="s">
        <v>40</v>
      </c>
      <c r="AR1474" s="93"/>
    </row>
    <row r="1475" spans="1:44" ht="21">
      <c r="A1475" t="str">
        <f>VLOOKUP(Q1475,'Rotas x Madrugada'!A:C,2,0)</f>
        <v>A</v>
      </c>
      <c r="B1475" t="str">
        <f>VLOOKUP(Q1475,'Rotas x Madrugada'!A:C,3,0)</f>
        <v>Sim</v>
      </c>
      <c r="D1475" s="19">
        <f t="shared" si="44"/>
        <v>46162</v>
      </c>
      <c r="E1475" s="19">
        <f>IF(A1475="RETIRA",Z1475,VLOOKUP(Q1475,'Rotas x Madrugada'!A:D,4,0))</f>
        <v>46148</v>
      </c>
      <c r="F1475" s="19">
        <f>IF(A1475="RETIRA",Z1475,Z1475+2)</f>
        <v>46162</v>
      </c>
      <c r="G1475" s="19" t="str">
        <f>CONCATENATE(U1475,"-",V1475)</f>
        <v>LMLT06-PF</v>
      </c>
      <c r="H1475" s="19" t="str">
        <f t="shared" ca="1" si="45"/>
        <v>URGENTE</v>
      </c>
      <c r="I1475" s="46">
        <f ca="1">Z1475-$B$1</f>
        <v>3</v>
      </c>
      <c r="J1475" s="46">
        <f>VLOOKUP(G1475,'D. Produção'!A:B,2,)</f>
        <v>4</v>
      </c>
      <c r="K1475" s="95">
        <v>336016</v>
      </c>
      <c r="L1475" s="96" t="s">
        <v>46</v>
      </c>
      <c r="M1475" s="95">
        <v>65</v>
      </c>
      <c r="N1475" s="95">
        <v>5456985</v>
      </c>
      <c r="O1475" s="96" t="s">
        <v>35</v>
      </c>
      <c r="P1475" s="96" t="s">
        <v>608</v>
      </c>
      <c r="Q1475" s="96" t="s">
        <v>146</v>
      </c>
      <c r="R1475" s="97">
        <v>0.42859999999999998</v>
      </c>
      <c r="S1475" s="97">
        <v>6.4294000000000002</v>
      </c>
      <c r="T1475" s="95">
        <v>1</v>
      </c>
      <c r="U1475" s="96" t="s">
        <v>197</v>
      </c>
      <c r="V1475" s="96" t="s">
        <v>39</v>
      </c>
      <c r="W1475" s="98">
        <v>675</v>
      </c>
      <c r="X1475" s="98">
        <v>635</v>
      </c>
      <c r="Y1475" s="99">
        <v>46154.659866435184</v>
      </c>
      <c r="Z1475" s="100">
        <v>46160</v>
      </c>
      <c r="AA1475" s="101"/>
      <c r="AB1475" s="101"/>
      <c r="AC1475" s="101"/>
      <c r="AD1475" s="102" t="s">
        <v>40</v>
      </c>
      <c r="AE1475" s="102" t="s">
        <v>40</v>
      </c>
      <c r="AF1475" s="102" t="s">
        <v>40</v>
      </c>
      <c r="AG1475" s="102" t="s">
        <v>40</v>
      </c>
      <c r="AH1475" s="102" t="s">
        <v>40</v>
      </c>
      <c r="AI1475" s="102" t="s">
        <v>40</v>
      </c>
      <c r="AJ1475" s="102" t="s">
        <v>40</v>
      </c>
      <c r="AK1475" s="102" t="s">
        <v>40</v>
      </c>
      <c r="AL1475" s="102" t="s">
        <v>40</v>
      </c>
      <c r="AM1475" s="102" t="s">
        <v>40</v>
      </c>
      <c r="AN1475" s="102" t="s">
        <v>40</v>
      </c>
      <c r="AO1475" s="102" t="s">
        <v>40</v>
      </c>
      <c r="AP1475" s="102" t="s">
        <v>40</v>
      </c>
      <c r="AQ1475" s="102" t="s">
        <v>40</v>
      </c>
      <c r="AR1475" s="101"/>
    </row>
    <row r="1476" spans="1:44" ht="21">
      <c r="A1476" t="str">
        <f>VLOOKUP(Q1476,'Rotas x Madrugada'!A:C,2,0)</f>
        <v>A</v>
      </c>
      <c r="B1476" t="str">
        <f>VLOOKUP(Q1476,'Rotas x Madrugada'!A:C,3,0)</f>
        <v>Sim</v>
      </c>
      <c r="D1476" s="19">
        <f t="shared" ref="D1476:D1539" si="46">IF(E1476&gt;F1476,E1476,F1476)</f>
        <v>46162</v>
      </c>
      <c r="E1476" s="19">
        <f>IF(A1476="RETIRA",Z1476,VLOOKUP(Q1476,'Rotas x Madrugada'!A:D,4,0))</f>
        <v>46148</v>
      </c>
      <c r="F1476" s="19">
        <f>IF(A1476="RETIRA",Z1476,Z1476+2)</f>
        <v>46162</v>
      </c>
      <c r="G1476" s="19" t="str">
        <f>CONCATENATE(U1476,"-",V1476)</f>
        <v>LMLT06-PF</v>
      </c>
      <c r="H1476" s="19" t="str">
        <f t="shared" ca="1" si="45"/>
        <v>URGENTE</v>
      </c>
      <c r="I1476" s="46">
        <f ca="1">Z1476-$B$1</f>
        <v>3</v>
      </c>
      <c r="J1476" s="46">
        <f>VLOOKUP(G1476,'D. Produção'!A:B,2,)</f>
        <v>4</v>
      </c>
      <c r="K1476" s="87">
        <v>336016</v>
      </c>
      <c r="L1476" s="88" t="s">
        <v>47</v>
      </c>
      <c r="M1476" s="87">
        <v>66</v>
      </c>
      <c r="N1476" s="87">
        <v>5456986</v>
      </c>
      <c r="O1476" s="88" t="s">
        <v>35</v>
      </c>
      <c r="P1476" s="88" t="s">
        <v>608</v>
      </c>
      <c r="Q1476" s="88" t="s">
        <v>146</v>
      </c>
      <c r="R1476" s="89">
        <v>0.42859999999999998</v>
      </c>
      <c r="S1476" s="89">
        <v>6.4294000000000002</v>
      </c>
      <c r="T1476" s="87">
        <v>1</v>
      </c>
      <c r="U1476" s="88" t="s">
        <v>197</v>
      </c>
      <c r="V1476" s="88" t="s">
        <v>39</v>
      </c>
      <c r="W1476" s="90">
        <v>675</v>
      </c>
      <c r="X1476" s="90">
        <v>635</v>
      </c>
      <c r="Y1476" s="91">
        <v>46154.659866435184</v>
      </c>
      <c r="Z1476" s="92">
        <v>46160</v>
      </c>
      <c r="AA1476" s="93"/>
      <c r="AB1476" s="93"/>
      <c r="AC1476" s="93"/>
      <c r="AD1476" s="94" t="s">
        <v>40</v>
      </c>
      <c r="AE1476" s="94" t="s">
        <v>40</v>
      </c>
      <c r="AF1476" s="94" t="s">
        <v>40</v>
      </c>
      <c r="AG1476" s="94" t="s">
        <v>40</v>
      </c>
      <c r="AH1476" s="94" t="s">
        <v>40</v>
      </c>
      <c r="AI1476" s="94" t="s">
        <v>40</v>
      </c>
      <c r="AJ1476" s="94" t="s">
        <v>40</v>
      </c>
      <c r="AK1476" s="94" t="s">
        <v>40</v>
      </c>
      <c r="AL1476" s="94" t="s">
        <v>40</v>
      </c>
      <c r="AM1476" s="94" t="s">
        <v>40</v>
      </c>
      <c r="AN1476" s="94" t="s">
        <v>40</v>
      </c>
      <c r="AO1476" s="94" t="s">
        <v>40</v>
      </c>
      <c r="AP1476" s="94" t="s">
        <v>40</v>
      </c>
      <c r="AQ1476" s="94" t="s">
        <v>40</v>
      </c>
      <c r="AR1476" s="93"/>
    </row>
    <row r="1477" spans="1:44" ht="21">
      <c r="A1477" t="str">
        <f>VLOOKUP(Q1477,'Rotas x Madrugada'!A:C,2,0)</f>
        <v>A</v>
      </c>
      <c r="B1477" t="str">
        <f>VLOOKUP(Q1477,'Rotas x Madrugada'!A:C,3,0)</f>
        <v>Sim</v>
      </c>
      <c r="D1477" s="19">
        <f t="shared" si="46"/>
        <v>46162</v>
      </c>
      <c r="E1477" s="19">
        <f>IF(A1477="RETIRA",Z1477,VLOOKUP(Q1477,'Rotas x Madrugada'!A:D,4,0))</f>
        <v>46148</v>
      </c>
      <c r="F1477" s="19">
        <f>IF(A1477="RETIRA",Z1477,Z1477+2)</f>
        <v>46162</v>
      </c>
      <c r="G1477" s="19" t="str">
        <f>CONCATENATE(U1477,"-",V1477)</f>
        <v>LMLT06-PF</v>
      </c>
      <c r="H1477" s="19" t="str">
        <f t="shared" ref="H1477:H1540" ca="1" si="47">IF(I1477&lt;-10,"PROBLEMA",IF(I1477&lt;J1477,"URGENTE",IF(I1477=J1477,"PRODUZIR","OK")))</f>
        <v>URGENTE</v>
      </c>
      <c r="I1477" s="46">
        <f ca="1">Z1477-$B$1</f>
        <v>3</v>
      </c>
      <c r="J1477" s="46">
        <f>VLOOKUP(G1477,'D. Produção'!A:B,2,)</f>
        <v>4</v>
      </c>
      <c r="K1477" s="95">
        <v>336016</v>
      </c>
      <c r="L1477" s="96" t="s">
        <v>48</v>
      </c>
      <c r="M1477" s="95">
        <v>67</v>
      </c>
      <c r="N1477" s="95">
        <v>5456987</v>
      </c>
      <c r="O1477" s="96" t="s">
        <v>35</v>
      </c>
      <c r="P1477" s="96" t="s">
        <v>608</v>
      </c>
      <c r="Q1477" s="96" t="s">
        <v>146</v>
      </c>
      <c r="R1477" s="97">
        <v>0.42859999999999998</v>
      </c>
      <c r="S1477" s="97">
        <v>6.4294000000000002</v>
      </c>
      <c r="T1477" s="95">
        <v>1</v>
      </c>
      <c r="U1477" s="96" t="s">
        <v>197</v>
      </c>
      <c r="V1477" s="96" t="s">
        <v>39</v>
      </c>
      <c r="W1477" s="98">
        <v>675</v>
      </c>
      <c r="X1477" s="98">
        <v>635</v>
      </c>
      <c r="Y1477" s="99">
        <v>46154.659866435184</v>
      </c>
      <c r="Z1477" s="100">
        <v>46160</v>
      </c>
      <c r="AA1477" s="101"/>
      <c r="AB1477" s="101"/>
      <c r="AC1477" s="101"/>
      <c r="AD1477" s="102" t="s">
        <v>40</v>
      </c>
      <c r="AE1477" s="102" t="s">
        <v>40</v>
      </c>
      <c r="AF1477" s="102" t="s">
        <v>40</v>
      </c>
      <c r="AG1477" s="102" t="s">
        <v>40</v>
      </c>
      <c r="AH1477" s="102" t="s">
        <v>40</v>
      </c>
      <c r="AI1477" s="102" t="s">
        <v>40</v>
      </c>
      <c r="AJ1477" s="102" t="s">
        <v>40</v>
      </c>
      <c r="AK1477" s="102" t="s">
        <v>40</v>
      </c>
      <c r="AL1477" s="102" t="s">
        <v>40</v>
      </c>
      <c r="AM1477" s="102" t="s">
        <v>40</v>
      </c>
      <c r="AN1477" s="102" t="s">
        <v>40</v>
      </c>
      <c r="AO1477" s="102" t="s">
        <v>40</v>
      </c>
      <c r="AP1477" s="102" t="s">
        <v>40</v>
      </c>
      <c r="AQ1477" s="102" t="s">
        <v>40</v>
      </c>
      <c r="AR1477" s="101"/>
    </row>
    <row r="1478" spans="1:44" ht="21">
      <c r="A1478" t="str">
        <f>VLOOKUP(Q1478,'Rotas x Madrugada'!A:C,2,0)</f>
        <v>A</v>
      </c>
      <c r="B1478" t="str">
        <f>VLOOKUP(Q1478,'Rotas x Madrugada'!A:C,3,0)</f>
        <v>Sim</v>
      </c>
      <c r="D1478" s="19">
        <f t="shared" si="46"/>
        <v>46162</v>
      </c>
      <c r="E1478" s="19">
        <f>IF(A1478="RETIRA",Z1478,VLOOKUP(Q1478,'Rotas x Madrugada'!A:D,4,0))</f>
        <v>46148</v>
      </c>
      <c r="F1478" s="19">
        <f>IF(A1478="RETIRA",Z1478,Z1478+2)</f>
        <v>46162</v>
      </c>
      <c r="G1478" s="19" t="str">
        <f>CONCATENATE(U1478,"-",V1478)</f>
        <v>LMLT06-PF</v>
      </c>
      <c r="H1478" s="19" t="str">
        <f t="shared" ca="1" si="47"/>
        <v>URGENTE</v>
      </c>
      <c r="I1478" s="46">
        <f ca="1">Z1478-$B$1</f>
        <v>3</v>
      </c>
      <c r="J1478" s="46">
        <f>VLOOKUP(G1478,'D. Produção'!A:B,2,)</f>
        <v>4</v>
      </c>
      <c r="K1478" s="87">
        <v>336016</v>
      </c>
      <c r="L1478" s="88" t="s">
        <v>49</v>
      </c>
      <c r="M1478" s="87">
        <v>68</v>
      </c>
      <c r="N1478" s="87">
        <v>5456988</v>
      </c>
      <c r="O1478" s="88" t="s">
        <v>35</v>
      </c>
      <c r="P1478" s="88" t="s">
        <v>608</v>
      </c>
      <c r="Q1478" s="88" t="s">
        <v>146</v>
      </c>
      <c r="R1478" s="89">
        <v>0.42859999999999998</v>
      </c>
      <c r="S1478" s="89">
        <v>6.4294000000000002</v>
      </c>
      <c r="T1478" s="87">
        <v>1</v>
      </c>
      <c r="U1478" s="88" t="s">
        <v>197</v>
      </c>
      <c r="V1478" s="88" t="s">
        <v>39</v>
      </c>
      <c r="W1478" s="90">
        <v>675</v>
      </c>
      <c r="X1478" s="90">
        <v>635</v>
      </c>
      <c r="Y1478" s="91">
        <v>46154.659866435184</v>
      </c>
      <c r="Z1478" s="92">
        <v>46160</v>
      </c>
      <c r="AA1478" s="93"/>
      <c r="AB1478" s="93"/>
      <c r="AC1478" s="93"/>
      <c r="AD1478" s="94" t="s">
        <v>40</v>
      </c>
      <c r="AE1478" s="94" t="s">
        <v>40</v>
      </c>
      <c r="AF1478" s="94" t="s">
        <v>40</v>
      </c>
      <c r="AG1478" s="94" t="s">
        <v>40</v>
      </c>
      <c r="AH1478" s="94" t="s">
        <v>40</v>
      </c>
      <c r="AI1478" s="94" t="s">
        <v>40</v>
      </c>
      <c r="AJ1478" s="94" t="s">
        <v>40</v>
      </c>
      <c r="AK1478" s="94" t="s">
        <v>40</v>
      </c>
      <c r="AL1478" s="94" t="s">
        <v>40</v>
      </c>
      <c r="AM1478" s="94" t="s">
        <v>40</v>
      </c>
      <c r="AN1478" s="94" t="s">
        <v>40</v>
      </c>
      <c r="AO1478" s="94" t="s">
        <v>40</v>
      </c>
      <c r="AP1478" s="94" t="s">
        <v>40</v>
      </c>
      <c r="AQ1478" s="94" t="s">
        <v>40</v>
      </c>
      <c r="AR1478" s="93"/>
    </row>
    <row r="1479" spans="1:44" ht="21">
      <c r="A1479" t="str">
        <f>VLOOKUP(Q1479,'Rotas x Madrugada'!A:C,2,0)</f>
        <v>A</v>
      </c>
      <c r="B1479" t="str">
        <f>VLOOKUP(Q1479,'Rotas x Madrugada'!A:C,3,0)</f>
        <v>Sim</v>
      </c>
      <c r="D1479" s="19">
        <f t="shared" si="46"/>
        <v>46162</v>
      </c>
      <c r="E1479" s="19">
        <f>IF(A1479="RETIRA",Z1479,VLOOKUP(Q1479,'Rotas x Madrugada'!A:D,4,0))</f>
        <v>46148</v>
      </c>
      <c r="F1479" s="19">
        <f>IF(A1479="RETIRA",Z1479,Z1479+2)</f>
        <v>46162</v>
      </c>
      <c r="G1479" s="19" t="str">
        <f>CONCATENATE(U1479,"-",V1479)</f>
        <v>LMLT06-PF</v>
      </c>
      <c r="H1479" s="19" t="str">
        <f t="shared" ca="1" si="47"/>
        <v>URGENTE</v>
      </c>
      <c r="I1479" s="46">
        <f ca="1">Z1479-$B$1</f>
        <v>3</v>
      </c>
      <c r="J1479" s="46">
        <f>VLOOKUP(G1479,'D. Produção'!A:B,2,)</f>
        <v>4</v>
      </c>
      <c r="K1479" s="95">
        <v>336016</v>
      </c>
      <c r="L1479" s="96" t="s">
        <v>50</v>
      </c>
      <c r="M1479" s="95">
        <v>69</v>
      </c>
      <c r="N1479" s="95">
        <v>5456989</v>
      </c>
      <c r="O1479" s="96" t="s">
        <v>35</v>
      </c>
      <c r="P1479" s="96" t="s">
        <v>608</v>
      </c>
      <c r="Q1479" s="96" t="s">
        <v>146</v>
      </c>
      <c r="R1479" s="97">
        <v>0.42859999999999998</v>
      </c>
      <c r="S1479" s="97">
        <v>6.4294000000000002</v>
      </c>
      <c r="T1479" s="95">
        <v>1</v>
      </c>
      <c r="U1479" s="96" t="s">
        <v>197</v>
      </c>
      <c r="V1479" s="96" t="s">
        <v>39</v>
      </c>
      <c r="W1479" s="98">
        <v>675</v>
      </c>
      <c r="X1479" s="98">
        <v>635</v>
      </c>
      <c r="Y1479" s="99">
        <v>46154.659866435184</v>
      </c>
      <c r="Z1479" s="100">
        <v>46160</v>
      </c>
      <c r="AA1479" s="101"/>
      <c r="AB1479" s="101"/>
      <c r="AC1479" s="101"/>
      <c r="AD1479" s="102" t="s">
        <v>40</v>
      </c>
      <c r="AE1479" s="102" t="s">
        <v>40</v>
      </c>
      <c r="AF1479" s="102" t="s">
        <v>40</v>
      </c>
      <c r="AG1479" s="102" t="s">
        <v>40</v>
      </c>
      <c r="AH1479" s="102" t="s">
        <v>40</v>
      </c>
      <c r="AI1479" s="102" t="s">
        <v>40</v>
      </c>
      <c r="AJ1479" s="102" t="s">
        <v>40</v>
      </c>
      <c r="AK1479" s="102" t="s">
        <v>40</v>
      </c>
      <c r="AL1479" s="102" t="s">
        <v>40</v>
      </c>
      <c r="AM1479" s="102" t="s">
        <v>40</v>
      </c>
      <c r="AN1479" s="102" t="s">
        <v>40</v>
      </c>
      <c r="AO1479" s="102" t="s">
        <v>40</v>
      </c>
      <c r="AP1479" s="102" t="s">
        <v>40</v>
      </c>
      <c r="AQ1479" s="102" t="s">
        <v>40</v>
      </c>
      <c r="AR1479" s="101"/>
    </row>
    <row r="1480" spans="1:44" ht="21">
      <c r="A1480" t="str">
        <f>VLOOKUP(Q1480,'Rotas x Madrugada'!A:C,2,0)</f>
        <v>A</v>
      </c>
      <c r="B1480" t="str">
        <f>VLOOKUP(Q1480,'Rotas x Madrugada'!A:C,3,0)</f>
        <v>Sim</v>
      </c>
      <c r="D1480" s="19">
        <f t="shared" si="46"/>
        <v>46162</v>
      </c>
      <c r="E1480" s="19">
        <f>IF(A1480="RETIRA",Z1480,VLOOKUP(Q1480,'Rotas x Madrugada'!A:D,4,0))</f>
        <v>46148</v>
      </c>
      <c r="F1480" s="19">
        <f>IF(A1480="RETIRA",Z1480,Z1480+2)</f>
        <v>46162</v>
      </c>
      <c r="G1480" s="19" t="str">
        <f>CONCATENATE(U1480,"-",V1480)</f>
        <v>LMLT06-PF</v>
      </c>
      <c r="H1480" s="19" t="str">
        <f t="shared" ca="1" si="47"/>
        <v>URGENTE</v>
      </c>
      <c r="I1480" s="46">
        <f ca="1">Z1480-$B$1</f>
        <v>3</v>
      </c>
      <c r="J1480" s="46">
        <f>VLOOKUP(G1480,'D. Produção'!A:B,2,)</f>
        <v>4</v>
      </c>
      <c r="K1480" s="87">
        <v>336016</v>
      </c>
      <c r="L1480" s="88" t="s">
        <v>51</v>
      </c>
      <c r="M1480" s="87">
        <v>70</v>
      </c>
      <c r="N1480" s="87">
        <v>5456990</v>
      </c>
      <c r="O1480" s="88" t="s">
        <v>35</v>
      </c>
      <c r="P1480" s="88" t="s">
        <v>608</v>
      </c>
      <c r="Q1480" s="88" t="s">
        <v>146</v>
      </c>
      <c r="R1480" s="89">
        <v>0.42859999999999998</v>
      </c>
      <c r="S1480" s="89">
        <v>6.4294000000000002</v>
      </c>
      <c r="T1480" s="87">
        <v>1</v>
      </c>
      <c r="U1480" s="88" t="s">
        <v>197</v>
      </c>
      <c r="V1480" s="88" t="s">
        <v>39</v>
      </c>
      <c r="W1480" s="90">
        <v>675</v>
      </c>
      <c r="X1480" s="90">
        <v>635</v>
      </c>
      <c r="Y1480" s="91">
        <v>46154.659866435184</v>
      </c>
      <c r="Z1480" s="92">
        <v>46160</v>
      </c>
      <c r="AA1480" s="93"/>
      <c r="AB1480" s="93"/>
      <c r="AC1480" s="93"/>
      <c r="AD1480" s="94" t="s">
        <v>40</v>
      </c>
      <c r="AE1480" s="94" t="s">
        <v>40</v>
      </c>
      <c r="AF1480" s="94" t="s">
        <v>40</v>
      </c>
      <c r="AG1480" s="94" t="s">
        <v>40</v>
      </c>
      <c r="AH1480" s="94" t="s">
        <v>40</v>
      </c>
      <c r="AI1480" s="94" t="s">
        <v>40</v>
      </c>
      <c r="AJ1480" s="94" t="s">
        <v>40</v>
      </c>
      <c r="AK1480" s="94" t="s">
        <v>40</v>
      </c>
      <c r="AL1480" s="94" t="s">
        <v>40</v>
      </c>
      <c r="AM1480" s="94" t="s">
        <v>40</v>
      </c>
      <c r="AN1480" s="94" t="s">
        <v>40</v>
      </c>
      <c r="AO1480" s="94" t="s">
        <v>40</v>
      </c>
      <c r="AP1480" s="94" t="s">
        <v>40</v>
      </c>
      <c r="AQ1480" s="94" t="s">
        <v>40</v>
      </c>
      <c r="AR1480" s="93"/>
    </row>
    <row r="1481" spans="1:44" ht="21">
      <c r="A1481" t="str">
        <f>VLOOKUP(Q1481,'Rotas x Madrugada'!A:C,2,0)</f>
        <v>A</v>
      </c>
      <c r="B1481" t="str">
        <f>VLOOKUP(Q1481,'Rotas x Madrugada'!A:C,3,0)</f>
        <v>Sim</v>
      </c>
      <c r="D1481" s="19">
        <f t="shared" si="46"/>
        <v>46162</v>
      </c>
      <c r="E1481" s="19">
        <f>IF(A1481="RETIRA",Z1481,VLOOKUP(Q1481,'Rotas x Madrugada'!A:D,4,0))</f>
        <v>46148</v>
      </c>
      <c r="F1481" s="19">
        <f>IF(A1481="RETIRA",Z1481,Z1481+2)</f>
        <v>46162</v>
      </c>
      <c r="G1481" s="19" t="str">
        <f>CONCATENATE(U1481,"-",V1481)</f>
        <v>LMLT06-PF</v>
      </c>
      <c r="H1481" s="19" t="str">
        <f t="shared" ca="1" si="47"/>
        <v>URGENTE</v>
      </c>
      <c r="I1481" s="46">
        <f ca="1">Z1481-$B$1</f>
        <v>3</v>
      </c>
      <c r="J1481" s="46">
        <f>VLOOKUP(G1481,'D. Produção'!A:B,2,)</f>
        <v>4</v>
      </c>
      <c r="K1481" s="95">
        <v>336016</v>
      </c>
      <c r="L1481" s="96" t="s">
        <v>52</v>
      </c>
      <c r="M1481" s="95">
        <v>71</v>
      </c>
      <c r="N1481" s="95">
        <v>5456991</v>
      </c>
      <c r="O1481" s="96" t="s">
        <v>35</v>
      </c>
      <c r="P1481" s="96" t="s">
        <v>608</v>
      </c>
      <c r="Q1481" s="96" t="s">
        <v>146</v>
      </c>
      <c r="R1481" s="97">
        <v>0.42859999999999998</v>
      </c>
      <c r="S1481" s="97">
        <v>6.4294000000000002</v>
      </c>
      <c r="T1481" s="95">
        <v>1</v>
      </c>
      <c r="U1481" s="96" t="s">
        <v>197</v>
      </c>
      <c r="V1481" s="96" t="s">
        <v>39</v>
      </c>
      <c r="W1481" s="98">
        <v>675</v>
      </c>
      <c r="X1481" s="98">
        <v>635</v>
      </c>
      <c r="Y1481" s="99">
        <v>46154.659866435184</v>
      </c>
      <c r="Z1481" s="100">
        <v>46160</v>
      </c>
      <c r="AA1481" s="101"/>
      <c r="AB1481" s="101"/>
      <c r="AC1481" s="101"/>
      <c r="AD1481" s="102" t="s">
        <v>40</v>
      </c>
      <c r="AE1481" s="102" t="s">
        <v>40</v>
      </c>
      <c r="AF1481" s="102" t="s">
        <v>40</v>
      </c>
      <c r="AG1481" s="102" t="s">
        <v>40</v>
      </c>
      <c r="AH1481" s="102" t="s">
        <v>40</v>
      </c>
      <c r="AI1481" s="102" t="s">
        <v>40</v>
      </c>
      <c r="AJ1481" s="102" t="s">
        <v>40</v>
      </c>
      <c r="AK1481" s="102" t="s">
        <v>40</v>
      </c>
      <c r="AL1481" s="102" t="s">
        <v>40</v>
      </c>
      <c r="AM1481" s="102" t="s">
        <v>40</v>
      </c>
      <c r="AN1481" s="102" t="s">
        <v>40</v>
      </c>
      <c r="AO1481" s="102" t="s">
        <v>40</v>
      </c>
      <c r="AP1481" s="102" t="s">
        <v>40</v>
      </c>
      <c r="AQ1481" s="102" t="s">
        <v>40</v>
      </c>
      <c r="AR1481" s="101"/>
    </row>
    <row r="1482" spans="1:44" ht="21">
      <c r="A1482" t="str">
        <f>VLOOKUP(Q1482,'Rotas x Madrugada'!A:C,2,0)</f>
        <v>A</v>
      </c>
      <c r="B1482" t="str">
        <f>VLOOKUP(Q1482,'Rotas x Madrugada'!A:C,3,0)</f>
        <v>Sim</v>
      </c>
      <c r="D1482" s="19">
        <f t="shared" si="46"/>
        <v>46162</v>
      </c>
      <c r="E1482" s="19">
        <f>IF(A1482="RETIRA",Z1482,VLOOKUP(Q1482,'Rotas x Madrugada'!A:D,4,0))</f>
        <v>46148</v>
      </c>
      <c r="F1482" s="19">
        <f>IF(A1482="RETIRA",Z1482,Z1482+2)</f>
        <v>46162</v>
      </c>
      <c r="G1482" s="19" t="str">
        <f>CONCATENATE(U1482,"-",V1482)</f>
        <v>LMLT06-PF</v>
      </c>
      <c r="H1482" s="19" t="str">
        <f t="shared" ca="1" si="47"/>
        <v>URGENTE</v>
      </c>
      <c r="I1482" s="46">
        <f ca="1">Z1482-$B$1</f>
        <v>3</v>
      </c>
      <c r="J1482" s="46">
        <f>VLOOKUP(G1482,'D. Produção'!A:B,2,)</f>
        <v>4</v>
      </c>
      <c r="K1482" s="87">
        <v>336016</v>
      </c>
      <c r="L1482" s="88" t="s">
        <v>53</v>
      </c>
      <c r="M1482" s="87">
        <v>72</v>
      </c>
      <c r="N1482" s="87">
        <v>5456992</v>
      </c>
      <c r="O1482" s="88" t="s">
        <v>35</v>
      </c>
      <c r="P1482" s="88" t="s">
        <v>608</v>
      </c>
      <c r="Q1482" s="88" t="s">
        <v>146</v>
      </c>
      <c r="R1482" s="89">
        <v>0.42859999999999998</v>
      </c>
      <c r="S1482" s="89">
        <v>6.4294000000000002</v>
      </c>
      <c r="T1482" s="87">
        <v>1</v>
      </c>
      <c r="U1482" s="88" t="s">
        <v>197</v>
      </c>
      <c r="V1482" s="88" t="s">
        <v>39</v>
      </c>
      <c r="W1482" s="90">
        <v>675</v>
      </c>
      <c r="X1482" s="90">
        <v>635</v>
      </c>
      <c r="Y1482" s="91">
        <v>46154.659866435184</v>
      </c>
      <c r="Z1482" s="92">
        <v>46160</v>
      </c>
      <c r="AA1482" s="93"/>
      <c r="AB1482" s="93"/>
      <c r="AC1482" s="93"/>
      <c r="AD1482" s="94" t="s">
        <v>40</v>
      </c>
      <c r="AE1482" s="94" t="s">
        <v>40</v>
      </c>
      <c r="AF1482" s="94" t="s">
        <v>40</v>
      </c>
      <c r="AG1482" s="94" t="s">
        <v>40</v>
      </c>
      <c r="AH1482" s="94" t="s">
        <v>40</v>
      </c>
      <c r="AI1482" s="94" t="s">
        <v>40</v>
      </c>
      <c r="AJ1482" s="94" t="s">
        <v>40</v>
      </c>
      <c r="AK1482" s="94" t="s">
        <v>40</v>
      </c>
      <c r="AL1482" s="94" t="s">
        <v>40</v>
      </c>
      <c r="AM1482" s="94" t="s">
        <v>40</v>
      </c>
      <c r="AN1482" s="94" t="s">
        <v>40</v>
      </c>
      <c r="AO1482" s="94" t="s">
        <v>40</v>
      </c>
      <c r="AP1482" s="94" t="s">
        <v>40</v>
      </c>
      <c r="AQ1482" s="94" t="s">
        <v>40</v>
      </c>
      <c r="AR1482" s="93"/>
    </row>
    <row r="1483" spans="1:44" ht="21">
      <c r="A1483" t="str">
        <f>VLOOKUP(Q1483,'Rotas x Madrugada'!A:C,2,0)</f>
        <v>A</v>
      </c>
      <c r="B1483" t="str">
        <f>VLOOKUP(Q1483,'Rotas x Madrugada'!A:C,3,0)</f>
        <v>Sim</v>
      </c>
      <c r="D1483" s="19">
        <f t="shared" si="46"/>
        <v>46162</v>
      </c>
      <c r="E1483" s="19">
        <f>IF(A1483="RETIRA",Z1483,VLOOKUP(Q1483,'Rotas x Madrugada'!A:D,4,0))</f>
        <v>46148</v>
      </c>
      <c r="F1483" s="19">
        <f>IF(A1483="RETIRA",Z1483,Z1483+2)</f>
        <v>46162</v>
      </c>
      <c r="G1483" s="19" t="str">
        <f>CONCATENATE(U1483,"-",V1483)</f>
        <v>LMLT06-PF</v>
      </c>
      <c r="H1483" s="19" t="str">
        <f t="shared" ca="1" si="47"/>
        <v>URGENTE</v>
      </c>
      <c r="I1483" s="46">
        <f ca="1">Z1483-$B$1</f>
        <v>3</v>
      </c>
      <c r="J1483" s="46">
        <f>VLOOKUP(G1483,'D. Produção'!A:B,2,)</f>
        <v>4</v>
      </c>
      <c r="K1483" s="95">
        <v>336016</v>
      </c>
      <c r="L1483" s="96" t="s">
        <v>54</v>
      </c>
      <c r="M1483" s="95">
        <v>73</v>
      </c>
      <c r="N1483" s="95">
        <v>5456993</v>
      </c>
      <c r="O1483" s="96" t="s">
        <v>35</v>
      </c>
      <c r="P1483" s="96" t="s">
        <v>608</v>
      </c>
      <c r="Q1483" s="96" t="s">
        <v>146</v>
      </c>
      <c r="R1483" s="97">
        <v>0.42859999999999998</v>
      </c>
      <c r="S1483" s="97">
        <v>6.4294000000000002</v>
      </c>
      <c r="T1483" s="95">
        <v>1</v>
      </c>
      <c r="U1483" s="96" t="s">
        <v>197</v>
      </c>
      <c r="V1483" s="96" t="s">
        <v>39</v>
      </c>
      <c r="W1483" s="98">
        <v>675</v>
      </c>
      <c r="X1483" s="98">
        <v>635</v>
      </c>
      <c r="Y1483" s="99">
        <v>46154.659866435184</v>
      </c>
      <c r="Z1483" s="100">
        <v>46160</v>
      </c>
      <c r="AA1483" s="101"/>
      <c r="AB1483" s="101"/>
      <c r="AC1483" s="101"/>
      <c r="AD1483" s="102" t="s">
        <v>40</v>
      </c>
      <c r="AE1483" s="102" t="s">
        <v>40</v>
      </c>
      <c r="AF1483" s="102" t="s">
        <v>40</v>
      </c>
      <c r="AG1483" s="102" t="s">
        <v>40</v>
      </c>
      <c r="AH1483" s="102" t="s">
        <v>40</v>
      </c>
      <c r="AI1483" s="102" t="s">
        <v>40</v>
      </c>
      <c r="AJ1483" s="102" t="s">
        <v>40</v>
      </c>
      <c r="AK1483" s="102" t="s">
        <v>40</v>
      </c>
      <c r="AL1483" s="102" t="s">
        <v>40</v>
      </c>
      <c r="AM1483" s="102" t="s">
        <v>40</v>
      </c>
      <c r="AN1483" s="102" t="s">
        <v>40</v>
      </c>
      <c r="AO1483" s="102" t="s">
        <v>40</v>
      </c>
      <c r="AP1483" s="102" t="s">
        <v>40</v>
      </c>
      <c r="AQ1483" s="102" t="s">
        <v>40</v>
      </c>
      <c r="AR1483" s="101"/>
    </row>
    <row r="1484" spans="1:44" ht="21">
      <c r="A1484" t="str">
        <f>VLOOKUP(Q1484,'Rotas x Madrugada'!A:C,2,0)</f>
        <v>A</v>
      </c>
      <c r="B1484" t="str">
        <f>VLOOKUP(Q1484,'Rotas x Madrugada'!A:C,3,0)</f>
        <v>Sim</v>
      </c>
      <c r="D1484" s="19">
        <f t="shared" si="46"/>
        <v>46162</v>
      </c>
      <c r="E1484" s="19">
        <f>IF(A1484="RETIRA",Z1484,VLOOKUP(Q1484,'Rotas x Madrugada'!A:D,4,0))</f>
        <v>46148</v>
      </c>
      <c r="F1484" s="19">
        <f>IF(A1484="RETIRA",Z1484,Z1484+2)</f>
        <v>46162</v>
      </c>
      <c r="G1484" s="19" t="str">
        <f>CONCATENATE(U1484,"-",V1484)</f>
        <v>LMLT06-PF</v>
      </c>
      <c r="H1484" s="19" t="str">
        <f t="shared" ca="1" si="47"/>
        <v>URGENTE</v>
      </c>
      <c r="I1484" s="46">
        <f ca="1">Z1484-$B$1</f>
        <v>3</v>
      </c>
      <c r="J1484" s="46">
        <f>VLOOKUP(G1484,'D. Produção'!A:B,2,)</f>
        <v>4</v>
      </c>
      <c r="K1484" s="87">
        <v>336016</v>
      </c>
      <c r="L1484" s="88" t="s">
        <v>55</v>
      </c>
      <c r="M1484" s="87">
        <v>74</v>
      </c>
      <c r="N1484" s="87">
        <v>5456994</v>
      </c>
      <c r="O1484" s="88" t="s">
        <v>35</v>
      </c>
      <c r="P1484" s="88" t="s">
        <v>608</v>
      </c>
      <c r="Q1484" s="88" t="s">
        <v>146</v>
      </c>
      <c r="R1484" s="89">
        <v>0.42859999999999998</v>
      </c>
      <c r="S1484" s="89">
        <v>6.4294000000000002</v>
      </c>
      <c r="T1484" s="87">
        <v>1</v>
      </c>
      <c r="U1484" s="88" t="s">
        <v>197</v>
      </c>
      <c r="V1484" s="88" t="s">
        <v>39</v>
      </c>
      <c r="W1484" s="90">
        <v>675</v>
      </c>
      <c r="X1484" s="90">
        <v>635</v>
      </c>
      <c r="Y1484" s="91">
        <v>46154.659866435184</v>
      </c>
      <c r="Z1484" s="92">
        <v>46160</v>
      </c>
      <c r="AA1484" s="93"/>
      <c r="AB1484" s="93"/>
      <c r="AC1484" s="93"/>
      <c r="AD1484" s="94" t="s">
        <v>40</v>
      </c>
      <c r="AE1484" s="94" t="s">
        <v>40</v>
      </c>
      <c r="AF1484" s="94" t="s">
        <v>40</v>
      </c>
      <c r="AG1484" s="94" t="s">
        <v>40</v>
      </c>
      <c r="AH1484" s="94" t="s">
        <v>40</v>
      </c>
      <c r="AI1484" s="94" t="s">
        <v>40</v>
      </c>
      <c r="AJ1484" s="94" t="s">
        <v>40</v>
      </c>
      <c r="AK1484" s="94" t="s">
        <v>40</v>
      </c>
      <c r="AL1484" s="94" t="s">
        <v>40</v>
      </c>
      <c r="AM1484" s="94" t="s">
        <v>40</v>
      </c>
      <c r="AN1484" s="94" t="s">
        <v>40</v>
      </c>
      <c r="AO1484" s="94" t="s">
        <v>40</v>
      </c>
      <c r="AP1484" s="94" t="s">
        <v>40</v>
      </c>
      <c r="AQ1484" s="94" t="s">
        <v>40</v>
      </c>
      <c r="AR1484" s="93"/>
    </row>
    <row r="1485" spans="1:44" ht="21">
      <c r="A1485" t="str">
        <f>VLOOKUP(Q1485,'Rotas x Madrugada'!A:C,2,0)</f>
        <v>A</v>
      </c>
      <c r="B1485" t="str">
        <f>VLOOKUP(Q1485,'Rotas x Madrugada'!A:C,3,0)</f>
        <v>Sim</v>
      </c>
      <c r="D1485" s="19">
        <f t="shared" si="46"/>
        <v>46162</v>
      </c>
      <c r="E1485" s="19">
        <f>IF(A1485="RETIRA",Z1485,VLOOKUP(Q1485,'Rotas x Madrugada'!A:D,4,0))</f>
        <v>46148</v>
      </c>
      <c r="F1485" s="19">
        <f>IF(A1485="RETIRA",Z1485,Z1485+2)</f>
        <v>46162</v>
      </c>
      <c r="G1485" s="19" t="str">
        <f>CONCATENATE(U1485,"-",V1485)</f>
        <v>LMLT06-PF</v>
      </c>
      <c r="H1485" s="19" t="str">
        <f t="shared" ca="1" si="47"/>
        <v>URGENTE</v>
      </c>
      <c r="I1485" s="46">
        <f ca="1">Z1485-$B$1</f>
        <v>3</v>
      </c>
      <c r="J1485" s="46">
        <f>VLOOKUP(G1485,'D. Produção'!A:B,2,)</f>
        <v>4</v>
      </c>
      <c r="K1485" s="95">
        <v>336016</v>
      </c>
      <c r="L1485" s="96" t="s">
        <v>511</v>
      </c>
      <c r="M1485" s="95">
        <v>75</v>
      </c>
      <c r="N1485" s="95">
        <v>5456995</v>
      </c>
      <c r="O1485" s="96" t="s">
        <v>35</v>
      </c>
      <c r="P1485" s="96" t="s">
        <v>608</v>
      </c>
      <c r="Q1485" s="96" t="s">
        <v>146</v>
      </c>
      <c r="R1485" s="97">
        <v>0.42859999999999998</v>
      </c>
      <c r="S1485" s="97">
        <v>6.4294000000000002</v>
      </c>
      <c r="T1485" s="95">
        <v>1</v>
      </c>
      <c r="U1485" s="96" t="s">
        <v>197</v>
      </c>
      <c r="V1485" s="96" t="s">
        <v>39</v>
      </c>
      <c r="W1485" s="98">
        <v>675</v>
      </c>
      <c r="X1485" s="98">
        <v>635</v>
      </c>
      <c r="Y1485" s="99">
        <v>46154.659866435184</v>
      </c>
      <c r="Z1485" s="100">
        <v>46160</v>
      </c>
      <c r="AA1485" s="101"/>
      <c r="AB1485" s="101"/>
      <c r="AC1485" s="101"/>
      <c r="AD1485" s="102" t="s">
        <v>40</v>
      </c>
      <c r="AE1485" s="102" t="s">
        <v>40</v>
      </c>
      <c r="AF1485" s="102" t="s">
        <v>40</v>
      </c>
      <c r="AG1485" s="102" t="s">
        <v>40</v>
      </c>
      <c r="AH1485" s="102" t="s">
        <v>40</v>
      </c>
      <c r="AI1485" s="102" t="s">
        <v>40</v>
      </c>
      <c r="AJ1485" s="102" t="s">
        <v>40</v>
      </c>
      <c r="AK1485" s="102" t="s">
        <v>40</v>
      </c>
      <c r="AL1485" s="102" t="s">
        <v>40</v>
      </c>
      <c r="AM1485" s="102" t="s">
        <v>40</v>
      </c>
      <c r="AN1485" s="102" t="s">
        <v>40</v>
      </c>
      <c r="AO1485" s="102" t="s">
        <v>40</v>
      </c>
      <c r="AP1485" s="102" t="s">
        <v>40</v>
      </c>
      <c r="AQ1485" s="102" t="s">
        <v>40</v>
      </c>
      <c r="AR1485" s="101"/>
    </row>
    <row r="1486" spans="1:44" ht="21">
      <c r="A1486" t="str">
        <f>VLOOKUP(Q1486,'Rotas x Madrugada'!A:C,2,0)</f>
        <v>A</v>
      </c>
      <c r="B1486" t="str">
        <f>VLOOKUP(Q1486,'Rotas x Madrugada'!A:C,3,0)</f>
        <v>Sim</v>
      </c>
      <c r="D1486" s="19">
        <f t="shared" si="46"/>
        <v>46162</v>
      </c>
      <c r="E1486" s="19">
        <f>IF(A1486="RETIRA",Z1486,VLOOKUP(Q1486,'Rotas x Madrugada'!A:D,4,0))</f>
        <v>46148</v>
      </c>
      <c r="F1486" s="19">
        <f>IF(A1486="RETIRA",Z1486,Z1486+2)</f>
        <v>46162</v>
      </c>
      <c r="G1486" s="19" t="str">
        <f>CONCATENATE(U1486,"-",V1486)</f>
        <v>LMLT06-PF</v>
      </c>
      <c r="H1486" s="19" t="str">
        <f t="shared" ca="1" si="47"/>
        <v>URGENTE</v>
      </c>
      <c r="I1486" s="46">
        <f ca="1">Z1486-$B$1</f>
        <v>3</v>
      </c>
      <c r="J1486" s="46">
        <f>VLOOKUP(G1486,'D. Produção'!A:B,2,)</f>
        <v>4</v>
      </c>
      <c r="K1486" s="87">
        <v>336016</v>
      </c>
      <c r="L1486" s="88" t="s">
        <v>512</v>
      </c>
      <c r="M1486" s="87">
        <v>76</v>
      </c>
      <c r="N1486" s="87">
        <v>5456996</v>
      </c>
      <c r="O1486" s="88" t="s">
        <v>35</v>
      </c>
      <c r="P1486" s="88" t="s">
        <v>608</v>
      </c>
      <c r="Q1486" s="88" t="s">
        <v>146</v>
      </c>
      <c r="R1486" s="89">
        <v>0.42859999999999998</v>
      </c>
      <c r="S1486" s="89">
        <v>6.4294000000000002</v>
      </c>
      <c r="T1486" s="87">
        <v>1</v>
      </c>
      <c r="U1486" s="88" t="s">
        <v>197</v>
      </c>
      <c r="V1486" s="88" t="s">
        <v>39</v>
      </c>
      <c r="W1486" s="90">
        <v>675</v>
      </c>
      <c r="X1486" s="90">
        <v>635</v>
      </c>
      <c r="Y1486" s="91">
        <v>46154.659866435184</v>
      </c>
      <c r="Z1486" s="92">
        <v>46160</v>
      </c>
      <c r="AA1486" s="93"/>
      <c r="AB1486" s="93"/>
      <c r="AC1486" s="93"/>
      <c r="AD1486" s="94" t="s">
        <v>40</v>
      </c>
      <c r="AE1486" s="94" t="s">
        <v>40</v>
      </c>
      <c r="AF1486" s="94" t="s">
        <v>40</v>
      </c>
      <c r="AG1486" s="94" t="s">
        <v>40</v>
      </c>
      <c r="AH1486" s="94" t="s">
        <v>40</v>
      </c>
      <c r="AI1486" s="94" t="s">
        <v>40</v>
      </c>
      <c r="AJ1486" s="94" t="s">
        <v>40</v>
      </c>
      <c r="AK1486" s="94" t="s">
        <v>40</v>
      </c>
      <c r="AL1486" s="94" t="s">
        <v>40</v>
      </c>
      <c r="AM1486" s="94" t="s">
        <v>40</v>
      </c>
      <c r="AN1486" s="94" t="s">
        <v>40</v>
      </c>
      <c r="AO1486" s="94" t="s">
        <v>40</v>
      </c>
      <c r="AP1486" s="94" t="s">
        <v>40</v>
      </c>
      <c r="AQ1486" s="94" t="s">
        <v>40</v>
      </c>
      <c r="AR1486" s="93"/>
    </row>
    <row r="1487" spans="1:44" ht="21">
      <c r="A1487" t="str">
        <f>VLOOKUP(Q1487,'Rotas x Madrugada'!A:C,2,0)</f>
        <v>A</v>
      </c>
      <c r="B1487" t="str">
        <f>VLOOKUP(Q1487,'Rotas x Madrugada'!A:C,3,0)</f>
        <v>Sim</v>
      </c>
      <c r="D1487" s="19">
        <f t="shared" si="46"/>
        <v>46162</v>
      </c>
      <c r="E1487" s="19">
        <f>IF(A1487="RETIRA",Z1487,VLOOKUP(Q1487,'Rotas x Madrugada'!A:D,4,0))</f>
        <v>46148</v>
      </c>
      <c r="F1487" s="19">
        <f>IF(A1487="RETIRA",Z1487,Z1487+2)</f>
        <v>46162</v>
      </c>
      <c r="G1487" s="19" t="str">
        <f>CONCATENATE(U1487,"-",V1487)</f>
        <v>LMLT06-PF</v>
      </c>
      <c r="H1487" s="19" t="str">
        <f t="shared" ca="1" si="47"/>
        <v>URGENTE</v>
      </c>
      <c r="I1487" s="46">
        <f ca="1">Z1487-$B$1</f>
        <v>3</v>
      </c>
      <c r="J1487" s="46">
        <f>VLOOKUP(G1487,'D. Produção'!A:B,2,)</f>
        <v>4</v>
      </c>
      <c r="K1487" s="95">
        <v>336016</v>
      </c>
      <c r="L1487" s="96" t="s">
        <v>513</v>
      </c>
      <c r="M1487" s="95">
        <v>77</v>
      </c>
      <c r="N1487" s="95">
        <v>5456997</v>
      </c>
      <c r="O1487" s="96" t="s">
        <v>35</v>
      </c>
      <c r="P1487" s="96" t="s">
        <v>608</v>
      </c>
      <c r="Q1487" s="96" t="s">
        <v>146</v>
      </c>
      <c r="R1487" s="97">
        <v>0.42859999999999998</v>
      </c>
      <c r="S1487" s="97">
        <v>6.4294000000000002</v>
      </c>
      <c r="T1487" s="95">
        <v>1</v>
      </c>
      <c r="U1487" s="96" t="s">
        <v>197</v>
      </c>
      <c r="V1487" s="96" t="s">
        <v>39</v>
      </c>
      <c r="W1487" s="98">
        <v>675</v>
      </c>
      <c r="X1487" s="98">
        <v>635</v>
      </c>
      <c r="Y1487" s="99">
        <v>46154.659866435184</v>
      </c>
      <c r="Z1487" s="100">
        <v>46160</v>
      </c>
      <c r="AA1487" s="101"/>
      <c r="AB1487" s="101"/>
      <c r="AC1487" s="101"/>
      <c r="AD1487" s="102" t="s">
        <v>40</v>
      </c>
      <c r="AE1487" s="102" t="s">
        <v>40</v>
      </c>
      <c r="AF1487" s="102" t="s">
        <v>40</v>
      </c>
      <c r="AG1487" s="102" t="s">
        <v>40</v>
      </c>
      <c r="AH1487" s="102" t="s">
        <v>40</v>
      </c>
      <c r="AI1487" s="102" t="s">
        <v>40</v>
      </c>
      <c r="AJ1487" s="102" t="s">
        <v>40</v>
      </c>
      <c r="AK1487" s="102" t="s">
        <v>40</v>
      </c>
      <c r="AL1487" s="102" t="s">
        <v>40</v>
      </c>
      <c r="AM1487" s="102" t="s">
        <v>40</v>
      </c>
      <c r="AN1487" s="102" t="s">
        <v>40</v>
      </c>
      <c r="AO1487" s="102" t="s">
        <v>40</v>
      </c>
      <c r="AP1487" s="102" t="s">
        <v>40</v>
      </c>
      <c r="AQ1487" s="102" t="s">
        <v>40</v>
      </c>
      <c r="AR1487" s="101"/>
    </row>
    <row r="1488" spans="1:44" ht="21">
      <c r="A1488" t="str">
        <f>VLOOKUP(Q1488,'Rotas x Madrugada'!A:C,2,0)</f>
        <v>A</v>
      </c>
      <c r="B1488" t="str">
        <f>VLOOKUP(Q1488,'Rotas x Madrugada'!A:C,3,0)</f>
        <v>Sim</v>
      </c>
      <c r="D1488" s="19">
        <f t="shared" si="46"/>
        <v>46162</v>
      </c>
      <c r="E1488" s="19">
        <f>IF(A1488="RETIRA",Z1488,VLOOKUP(Q1488,'Rotas x Madrugada'!A:D,4,0))</f>
        <v>46148</v>
      </c>
      <c r="F1488" s="19">
        <f>IF(A1488="RETIRA",Z1488,Z1488+2)</f>
        <v>46162</v>
      </c>
      <c r="G1488" s="19" t="str">
        <f>CONCATENATE(U1488,"-",V1488)</f>
        <v>LMLT06-PF</v>
      </c>
      <c r="H1488" s="19" t="str">
        <f t="shared" ca="1" si="47"/>
        <v>URGENTE</v>
      </c>
      <c r="I1488" s="46">
        <f ca="1">Z1488-$B$1</f>
        <v>3</v>
      </c>
      <c r="J1488" s="46">
        <f>VLOOKUP(G1488,'D. Produção'!A:B,2,)</f>
        <v>4</v>
      </c>
      <c r="K1488" s="87">
        <v>336016</v>
      </c>
      <c r="L1488" s="88" t="s">
        <v>243</v>
      </c>
      <c r="M1488" s="87">
        <v>78</v>
      </c>
      <c r="N1488" s="87">
        <v>5456998</v>
      </c>
      <c r="O1488" s="88" t="s">
        <v>35</v>
      </c>
      <c r="P1488" s="88" t="s">
        <v>608</v>
      </c>
      <c r="Q1488" s="88" t="s">
        <v>146</v>
      </c>
      <c r="R1488" s="89">
        <v>0.42859999999999998</v>
      </c>
      <c r="S1488" s="89">
        <v>6.4294000000000002</v>
      </c>
      <c r="T1488" s="87">
        <v>1</v>
      </c>
      <c r="U1488" s="88" t="s">
        <v>197</v>
      </c>
      <c r="V1488" s="88" t="s">
        <v>39</v>
      </c>
      <c r="W1488" s="90">
        <v>675</v>
      </c>
      <c r="X1488" s="90">
        <v>635</v>
      </c>
      <c r="Y1488" s="91">
        <v>46154.659866435184</v>
      </c>
      <c r="Z1488" s="92">
        <v>46160</v>
      </c>
      <c r="AA1488" s="93"/>
      <c r="AB1488" s="93"/>
      <c r="AC1488" s="93"/>
      <c r="AD1488" s="94" t="s">
        <v>40</v>
      </c>
      <c r="AE1488" s="94" t="s">
        <v>40</v>
      </c>
      <c r="AF1488" s="94" t="s">
        <v>40</v>
      </c>
      <c r="AG1488" s="94" t="s">
        <v>40</v>
      </c>
      <c r="AH1488" s="94" t="s">
        <v>40</v>
      </c>
      <c r="AI1488" s="94" t="s">
        <v>40</v>
      </c>
      <c r="AJ1488" s="94" t="s">
        <v>40</v>
      </c>
      <c r="AK1488" s="94" t="s">
        <v>40</v>
      </c>
      <c r="AL1488" s="94" t="s">
        <v>40</v>
      </c>
      <c r="AM1488" s="94" t="s">
        <v>40</v>
      </c>
      <c r="AN1488" s="94" t="s">
        <v>40</v>
      </c>
      <c r="AO1488" s="94" t="s">
        <v>40</v>
      </c>
      <c r="AP1488" s="94" t="s">
        <v>40</v>
      </c>
      <c r="AQ1488" s="94" t="s">
        <v>40</v>
      </c>
      <c r="AR1488" s="93"/>
    </row>
    <row r="1489" spans="1:44" ht="21">
      <c r="A1489" t="str">
        <f>VLOOKUP(Q1489,'Rotas x Madrugada'!A:C,2,0)</f>
        <v>A</v>
      </c>
      <c r="B1489" t="str">
        <f>VLOOKUP(Q1489,'Rotas x Madrugada'!A:C,3,0)</f>
        <v>Sim</v>
      </c>
      <c r="D1489" s="19">
        <f t="shared" si="46"/>
        <v>46162</v>
      </c>
      <c r="E1489" s="19">
        <f>IF(A1489="RETIRA",Z1489,VLOOKUP(Q1489,'Rotas x Madrugada'!A:D,4,0))</f>
        <v>46148</v>
      </c>
      <c r="F1489" s="19">
        <f>IF(A1489="RETIRA",Z1489,Z1489+2)</f>
        <v>46162</v>
      </c>
      <c r="G1489" s="19" t="str">
        <f>CONCATENATE(U1489,"-",V1489)</f>
        <v>LMLT06-PF</v>
      </c>
      <c r="H1489" s="19" t="str">
        <f t="shared" ca="1" si="47"/>
        <v>URGENTE</v>
      </c>
      <c r="I1489" s="46">
        <f ca="1">Z1489-$B$1</f>
        <v>3</v>
      </c>
      <c r="J1489" s="46">
        <f>VLOOKUP(G1489,'D. Produção'!A:B,2,)</f>
        <v>4</v>
      </c>
      <c r="K1489" s="95">
        <v>336016</v>
      </c>
      <c r="L1489" s="96" t="s">
        <v>244</v>
      </c>
      <c r="M1489" s="95">
        <v>79</v>
      </c>
      <c r="N1489" s="95">
        <v>5456999</v>
      </c>
      <c r="O1489" s="96" t="s">
        <v>35</v>
      </c>
      <c r="P1489" s="96" t="s">
        <v>608</v>
      </c>
      <c r="Q1489" s="96" t="s">
        <v>146</v>
      </c>
      <c r="R1489" s="97">
        <v>0.42859999999999998</v>
      </c>
      <c r="S1489" s="97">
        <v>6.4294000000000002</v>
      </c>
      <c r="T1489" s="95">
        <v>1</v>
      </c>
      <c r="U1489" s="96" t="s">
        <v>197</v>
      </c>
      <c r="V1489" s="96" t="s">
        <v>39</v>
      </c>
      <c r="W1489" s="98">
        <v>675</v>
      </c>
      <c r="X1489" s="98">
        <v>635</v>
      </c>
      <c r="Y1489" s="99">
        <v>46154.659866435184</v>
      </c>
      <c r="Z1489" s="100">
        <v>46160</v>
      </c>
      <c r="AA1489" s="101"/>
      <c r="AB1489" s="101"/>
      <c r="AC1489" s="101"/>
      <c r="AD1489" s="102" t="s">
        <v>40</v>
      </c>
      <c r="AE1489" s="102" t="s">
        <v>40</v>
      </c>
      <c r="AF1489" s="102" t="s">
        <v>40</v>
      </c>
      <c r="AG1489" s="102" t="s">
        <v>40</v>
      </c>
      <c r="AH1489" s="102" t="s">
        <v>40</v>
      </c>
      <c r="AI1489" s="102" t="s">
        <v>40</v>
      </c>
      <c r="AJ1489" s="102" t="s">
        <v>40</v>
      </c>
      <c r="AK1489" s="102" t="s">
        <v>40</v>
      </c>
      <c r="AL1489" s="102" t="s">
        <v>40</v>
      </c>
      <c r="AM1489" s="102" t="s">
        <v>40</v>
      </c>
      <c r="AN1489" s="102" t="s">
        <v>40</v>
      </c>
      <c r="AO1489" s="102" t="s">
        <v>40</v>
      </c>
      <c r="AP1489" s="102" t="s">
        <v>40</v>
      </c>
      <c r="AQ1489" s="102" t="s">
        <v>40</v>
      </c>
      <c r="AR1489" s="101"/>
    </row>
    <row r="1490" spans="1:44" ht="21">
      <c r="A1490" t="str">
        <f>VLOOKUP(Q1490,'Rotas x Madrugada'!A:C,2,0)</f>
        <v>A</v>
      </c>
      <c r="B1490" t="str">
        <f>VLOOKUP(Q1490,'Rotas x Madrugada'!A:C,3,0)</f>
        <v>Sim</v>
      </c>
      <c r="D1490" s="19">
        <f t="shared" si="46"/>
        <v>46162</v>
      </c>
      <c r="E1490" s="19">
        <f>IF(A1490="RETIRA",Z1490,VLOOKUP(Q1490,'Rotas x Madrugada'!A:D,4,0))</f>
        <v>46148</v>
      </c>
      <c r="F1490" s="19">
        <f>IF(A1490="RETIRA",Z1490,Z1490+2)</f>
        <v>46162</v>
      </c>
      <c r="G1490" s="19" t="str">
        <f>CONCATENATE(U1490,"-",V1490)</f>
        <v>LMLT06-PF</v>
      </c>
      <c r="H1490" s="19" t="str">
        <f t="shared" ca="1" si="47"/>
        <v>URGENTE</v>
      </c>
      <c r="I1490" s="46">
        <f ca="1">Z1490-$B$1</f>
        <v>3</v>
      </c>
      <c r="J1490" s="46">
        <f>VLOOKUP(G1490,'D. Produção'!A:B,2,)</f>
        <v>4</v>
      </c>
      <c r="K1490" s="87">
        <v>336016</v>
      </c>
      <c r="L1490" s="88" t="s">
        <v>245</v>
      </c>
      <c r="M1490" s="87">
        <v>80</v>
      </c>
      <c r="N1490" s="87">
        <v>5457000</v>
      </c>
      <c r="O1490" s="88" t="s">
        <v>35</v>
      </c>
      <c r="P1490" s="88" t="s">
        <v>608</v>
      </c>
      <c r="Q1490" s="88" t="s">
        <v>146</v>
      </c>
      <c r="R1490" s="89">
        <v>0.42859999999999998</v>
      </c>
      <c r="S1490" s="89">
        <v>6.4294000000000002</v>
      </c>
      <c r="T1490" s="87">
        <v>1</v>
      </c>
      <c r="U1490" s="88" t="s">
        <v>197</v>
      </c>
      <c r="V1490" s="88" t="s">
        <v>39</v>
      </c>
      <c r="W1490" s="90">
        <v>675</v>
      </c>
      <c r="X1490" s="90">
        <v>635</v>
      </c>
      <c r="Y1490" s="91">
        <v>46154.659866435184</v>
      </c>
      <c r="Z1490" s="92">
        <v>46160</v>
      </c>
      <c r="AA1490" s="93"/>
      <c r="AB1490" s="93"/>
      <c r="AC1490" s="93"/>
      <c r="AD1490" s="94" t="s">
        <v>40</v>
      </c>
      <c r="AE1490" s="94" t="s">
        <v>40</v>
      </c>
      <c r="AF1490" s="94" t="s">
        <v>40</v>
      </c>
      <c r="AG1490" s="94" t="s">
        <v>40</v>
      </c>
      <c r="AH1490" s="94" t="s">
        <v>40</v>
      </c>
      <c r="AI1490" s="94" t="s">
        <v>40</v>
      </c>
      <c r="AJ1490" s="94" t="s">
        <v>40</v>
      </c>
      <c r="AK1490" s="94" t="s">
        <v>40</v>
      </c>
      <c r="AL1490" s="94" t="s">
        <v>40</v>
      </c>
      <c r="AM1490" s="94" t="s">
        <v>40</v>
      </c>
      <c r="AN1490" s="94" t="s">
        <v>40</v>
      </c>
      <c r="AO1490" s="94" t="s">
        <v>40</v>
      </c>
      <c r="AP1490" s="94" t="s">
        <v>40</v>
      </c>
      <c r="AQ1490" s="94" t="s">
        <v>40</v>
      </c>
      <c r="AR1490" s="93"/>
    </row>
    <row r="1491" spans="1:44" ht="21">
      <c r="A1491" t="str">
        <f>VLOOKUP(Q1491,'Rotas x Madrugada'!A:C,2,0)</f>
        <v>A</v>
      </c>
      <c r="B1491" t="str">
        <f>VLOOKUP(Q1491,'Rotas x Madrugada'!A:C,3,0)</f>
        <v>Sim</v>
      </c>
      <c r="D1491" s="19">
        <f t="shared" si="46"/>
        <v>46162</v>
      </c>
      <c r="E1491" s="19">
        <f>IF(A1491="RETIRA",Z1491,VLOOKUP(Q1491,'Rotas x Madrugada'!A:D,4,0))</f>
        <v>46148</v>
      </c>
      <c r="F1491" s="19">
        <f>IF(A1491="RETIRA",Z1491,Z1491+2)</f>
        <v>46162</v>
      </c>
      <c r="G1491" s="19" t="str">
        <f>CONCATENATE(U1491,"-",V1491)</f>
        <v>LMLT06-PF</v>
      </c>
      <c r="H1491" s="19" t="str">
        <f t="shared" ca="1" si="47"/>
        <v>URGENTE</v>
      </c>
      <c r="I1491" s="46">
        <f ca="1">Z1491-$B$1</f>
        <v>3</v>
      </c>
      <c r="J1491" s="46">
        <f>VLOOKUP(G1491,'D. Produção'!A:B,2,)</f>
        <v>4</v>
      </c>
      <c r="K1491" s="95">
        <v>336016</v>
      </c>
      <c r="L1491" s="96" t="s">
        <v>360</v>
      </c>
      <c r="M1491" s="95">
        <v>81</v>
      </c>
      <c r="N1491" s="95">
        <v>5457001</v>
      </c>
      <c r="O1491" s="96" t="s">
        <v>35</v>
      </c>
      <c r="P1491" s="96" t="s">
        <v>608</v>
      </c>
      <c r="Q1491" s="96" t="s">
        <v>146</v>
      </c>
      <c r="R1491" s="97">
        <v>0.42859999999999998</v>
      </c>
      <c r="S1491" s="97">
        <v>6.4294000000000002</v>
      </c>
      <c r="T1491" s="95">
        <v>1</v>
      </c>
      <c r="U1491" s="96" t="s">
        <v>197</v>
      </c>
      <c r="V1491" s="96" t="s">
        <v>39</v>
      </c>
      <c r="W1491" s="98">
        <v>675</v>
      </c>
      <c r="X1491" s="98">
        <v>635</v>
      </c>
      <c r="Y1491" s="99">
        <v>46154.659866435184</v>
      </c>
      <c r="Z1491" s="100">
        <v>46160</v>
      </c>
      <c r="AA1491" s="101"/>
      <c r="AB1491" s="101"/>
      <c r="AC1491" s="101"/>
      <c r="AD1491" s="102" t="s">
        <v>40</v>
      </c>
      <c r="AE1491" s="102" t="s">
        <v>40</v>
      </c>
      <c r="AF1491" s="102" t="s">
        <v>40</v>
      </c>
      <c r="AG1491" s="102" t="s">
        <v>40</v>
      </c>
      <c r="AH1491" s="102" t="s">
        <v>40</v>
      </c>
      <c r="AI1491" s="102" t="s">
        <v>40</v>
      </c>
      <c r="AJ1491" s="102" t="s">
        <v>40</v>
      </c>
      <c r="AK1491" s="102" t="s">
        <v>40</v>
      </c>
      <c r="AL1491" s="102" t="s">
        <v>40</v>
      </c>
      <c r="AM1491" s="102" t="s">
        <v>40</v>
      </c>
      <c r="AN1491" s="102" t="s">
        <v>40</v>
      </c>
      <c r="AO1491" s="102" t="s">
        <v>40</v>
      </c>
      <c r="AP1491" s="102" t="s">
        <v>40</v>
      </c>
      <c r="AQ1491" s="102" t="s">
        <v>40</v>
      </c>
      <c r="AR1491" s="101"/>
    </row>
    <row r="1492" spans="1:44" ht="21">
      <c r="A1492" t="str">
        <f>VLOOKUP(Q1492,'Rotas x Madrugada'!A:C,2,0)</f>
        <v>A</v>
      </c>
      <c r="B1492" t="str">
        <f>VLOOKUP(Q1492,'Rotas x Madrugada'!A:C,3,0)</f>
        <v>Sim</v>
      </c>
      <c r="D1492" s="19">
        <f t="shared" si="46"/>
        <v>46162</v>
      </c>
      <c r="E1492" s="19">
        <f>IF(A1492="RETIRA",Z1492,VLOOKUP(Q1492,'Rotas x Madrugada'!A:D,4,0))</f>
        <v>46148</v>
      </c>
      <c r="F1492" s="19">
        <f>IF(A1492="RETIRA",Z1492,Z1492+2)</f>
        <v>46162</v>
      </c>
      <c r="G1492" s="19" t="str">
        <f>CONCATENATE(U1492,"-",V1492)</f>
        <v>LMLT06-PF</v>
      </c>
      <c r="H1492" s="19" t="str">
        <f t="shared" ca="1" si="47"/>
        <v>URGENTE</v>
      </c>
      <c r="I1492" s="46">
        <f ca="1">Z1492-$B$1</f>
        <v>3</v>
      </c>
      <c r="J1492" s="46">
        <f>VLOOKUP(G1492,'D. Produção'!A:B,2,)</f>
        <v>4</v>
      </c>
      <c r="K1492" s="87">
        <v>336016</v>
      </c>
      <c r="L1492" s="88" t="s">
        <v>361</v>
      </c>
      <c r="M1492" s="87">
        <v>82</v>
      </c>
      <c r="N1492" s="87">
        <v>5457002</v>
      </c>
      <c r="O1492" s="88" t="s">
        <v>35</v>
      </c>
      <c r="P1492" s="88" t="s">
        <v>608</v>
      </c>
      <c r="Q1492" s="88" t="s">
        <v>146</v>
      </c>
      <c r="R1492" s="89">
        <v>0.42859999999999998</v>
      </c>
      <c r="S1492" s="89">
        <v>6.4294000000000002</v>
      </c>
      <c r="T1492" s="87">
        <v>1</v>
      </c>
      <c r="U1492" s="88" t="s">
        <v>197</v>
      </c>
      <c r="V1492" s="88" t="s">
        <v>39</v>
      </c>
      <c r="W1492" s="90">
        <v>675</v>
      </c>
      <c r="X1492" s="90">
        <v>635</v>
      </c>
      <c r="Y1492" s="91">
        <v>46154.659866435184</v>
      </c>
      <c r="Z1492" s="92">
        <v>46160</v>
      </c>
      <c r="AA1492" s="93"/>
      <c r="AB1492" s="93"/>
      <c r="AC1492" s="93"/>
      <c r="AD1492" s="94" t="s">
        <v>40</v>
      </c>
      <c r="AE1492" s="94" t="s">
        <v>40</v>
      </c>
      <c r="AF1492" s="94" t="s">
        <v>40</v>
      </c>
      <c r="AG1492" s="94" t="s">
        <v>40</v>
      </c>
      <c r="AH1492" s="94" t="s">
        <v>40</v>
      </c>
      <c r="AI1492" s="94" t="s">
        <v>40</v>
      </c>
      <c r="AJ1492" s="94" t="s">
        <v>40</v>
      </c>
      <c r="AK1492" s="94" t="s">
        <v>40</v>
      </c>
      <c r="AL1492" s="94" t="s">
        <v>40</v>
      </c>
      <c r="AM1492" s="94" t="s">
        <v>40</v>
      </c>
      <c r="AN1492" s="94" t="s">
        <v>40</v>
      </c>
      <c r="AO1492" s="94" t="s">
        <v>40</v>
      </c>
      <c r="AP1492" s="94" t="s">
        <v>40</v>
      </c>
      <c r="AQ1492" s="94" t="s">
        <v>40</v>
      </c>
      <c r="AR1492" s="93"/>
    </row>
    <row r="1493" spans="1:44" ht="21">
      <c r="A1493" t="str">
        <f>VLOOKUP(Q1493,'Rotas x Madrugada'!A:C,2,0)</f>
        <v>A</v>
      </c>
      <c r="B1493" t="str">
        <f>VLOOKUP(Q1493,'Rotas x Madrugada'!A:C,3,0)</f>
        <v>Sim</v>
      </c>
      <c r="D1493" s="19">
        <f t="shared" si="46"/>
        <v>46162</v>
      </c>
      <c r="E1493" s="19">
        <f>IF(A1493="RETIRA",Z1493,VLOOKUP(Q1493,'Rotas x Madrugada'!A:D,4,0))</f>
        <v>46148</v>
      </c>
      <c r="F1493" s="19">
        <f>IF(A1493="RETIRA",Z1493,Z1493+2)</f>
        <v>46162</v>
      </c>
      <c r="G1493" s="19" t="str">
        <f>CONCATENATE(U1493,"-",V1493)</f>
        <v>LMLT06-PF</v>
      </c>
      <c r="H1493" s="19" t="str">
        <f t="shared" ca="1" si="47"/>
        <v>URGENTE</v>
      </c>
      <c r="I1493" s="46">
        <f ca="1">Z1493-$B$1</f>
        <v>3</v>
      </c>
      <c r="J1493" s="46">
        <f>VLOOKUP(G1493,'D. Produção'!A:B,2,)</f>
        <v>4</v>
      </c>
      <c r="K1493" s="95">
        <v>336016</v>
      </c>
      <c r="L1493" s="96" t="s">
        <v>362</v>
      </c>
      <c r="M1493" s="95">
        <v>83</v>
      </c>
      <c r="N1493" s="95">
        <v>5457003</v>
      </c>
      <c r="O1493" s="96" t="s">
        <v>35</v>
      </c>
      <c r="P1493" s="96" t="s">
        <v>608</v>
      </c>
      <c r="Q1493" s="96" t="s">
        <v>146</v>
      </c>
      <c r="R1493" s="97">
        <v>0.42859999999999998</v>
      </c>
      <c r="S1493" s="97">
        <v>6.4294000000000002</v>
      </c>
      <c r="T1493" s="95">
        <v>1</v>
      </c>
      <c r="U1493" s="96" t="s">
        <v>197</v>
      </c>
      <c r="V1493" s="96" t="s">
        <v>39</v>
      </c>
      <c r="W1493" s="98">
        <v>675</v>
      </c>
      <c r="X1493" s="98">
        <v>635</v>
      </c>
      <c r="Y1493" s="99">
        <v>46154.659866435184</v>
      </c>
      <c r="Z1493" s="100">
        <v>46160</v>
      </c>
      <c r="AA1493" s="101"/>
      <c r="AB1493" s="101"/>
      <c r="AC1493" s="101"/>
      <c r="AD1493" s="102" t="s">
        <v>40</v>
      </c>
      <c r="AE1493" s="102" t="s">
        <v>40</v>
      </c>
      <c r="AF1493" s="102" t="s">
        <v>40</v>
      </c>
      <c r="AG1493" s="102" t="s">
        <v>40</v>
      </c>
      <c r="AH1493" s="102" t="s">
        <v>40</v>
      </c>
      <c r="AI1493" s="102" t="s">
        <v>40</v>
      </c>
      <c r="AJ1493" s="102" t="s">
        <v>40</v>
      </c>
      <c r="AK1493" s="102" t="s">
        <v>40</v>
      </c>
      <c r="AL1493" s="102" t="s">
        <v>40</v>
      </c>
      <c r="AM1493" s="102" t="s">
        <v>40</v>
      </c>
      <c r="AN1493" s="102" t="s">
        <v>40</v>
      </c>
      <c r="AO1493" s="102" t="s">
        <v>40</v>
      </c>
      <c r="AP1493" s="102" t="s">
        <v>40</v>
      </c>
      <c r="AQ1493" s="102" t="s">
        <v>40</v>
      </c>
      <c r="AR1493" s="101"/>
    </row>
    <row r="1494" spans="1:44" ht="21">
      <c r="A1494" t="str">
        <f>VLOOKUP(Q1494,'Rotas x Madrugada'!A:C,2,0)</f>
        <v>A</v>
      </c>
      <c r="B1494" t="str">
        <f>VLOOKUP(Q1494,'Rotas x Madrugada'!A:C,3,0)</f>
        <v>Sim</v>
      </c>
      <c r="D1494" s="19">
        <f t="shared" si="46"/>
        <v>46162</v>
      </c>
      <c r="E1494" s="19">
        <f>IF(A1494="RETIRA",Z1494,VLOOKUP(Q1494,'Rotas x Madrugada'!A:D,4,0))</f>
        <v>46148</v>
      </c>
      <c r="F1494" s="19">
        <f>IF(A1494="RETIRA",Z1494,Z1494+2)</f>
        <v>46162</v>
      </c>
      <c r="G1494" s="19" t="str">
        <f>CONCATENATE(U1494,"-",V1494)</f>
        <v>LMLT06-PF</v>
      </c>
      <c r="H1494" s="19" t="str">
        <f t="shared" ca="1" si="47"/>
        <v>URGENTE</v>
      </c>
      <c r="I1494" s="46">
        <f ca="1">Z1494-$B$1</f>
        <v>3</v>
      </c>
      <c r="J1494" s="46">
        <f>VLOOKUP(G1494,'D. Produção'!A:B,2,)</f>
        <v>4</v>
      </c>
      <c r="K1494" s="87">
        <v>336016</v>
      </c>
      <c r="L1494" s="88" t="s">
        <v>363</v>
      </c>
      <c r="M1494" s="87">
        <v>84</v>
      </c>
      <c r="N1494" s="87">
        <v>5457004</v>
      </c>
      <c r="O1494" s="88" t="s">
        <v>35</v>
      </c>
      <c r="P1494" s="88" t="s">
        <v>608</v>
      </c>
      <c r="Q1494" s="88" t="s">
        <v>146</v>
      </c>
      <c r="R1494" s="89">
        <v>0.42859999999999998</v>
      </c>
      <c r="S1494" s="89">
        <v>6.4294000000000002</v>
      </c>
      <c r="T1494" s="87">
        <v>1</v>
      </c>
      <c r="U1494" s="88" t="s">
        <v>197</v>
      </c>
      <c r="V1494" s="88" t="s">
        <v>39</v>
      </c>
      <c r="W1494" s="90">
        <v>675</v>
      </c>
      <c r="X1494" s="90">
        <v>635</v>
      </c>
      <c r="Y1494" s="91">
        <v>46154.659866435184</v>
      </c>
      <c r="Z1494" s="92">
        <v>46160</v>
      </c>
      <c r="AA1494" s="93"/>
      <c r="AB1494" s="93"/>
      <c r="AC1494" s="93"/>
      <c r="AD1494" s="94" t="s">
        <v>40</v>
      </c>
      <c r="AE1494" s="94" t="s">
        <v>40</v>
      </c>
      <c r="AF1494" s="94" t="s">
        <v>40</v>
      </c>
      <c r="AG1494" s="94" t="s">
        <v>40</v>
      </c>
      <c r="AH1494" s="94" t="s">
        <v>40</v>
      </c>
      <c r="AI1494" s="94" t="s">
        <v>40</v>
      </c>
      <c r="AJ1494" s="94" t="s">
        <v>40</v>
      </c>
      <c r="AK1494" s="94" t="s">
        <v>40</v>
      </c>
      <c r="AL1494" s="94" t="s">
        <v>40</v>
      </c>
      <c r="AM1494" s="94" t="s">
        <v>40</v>
      </c>
      <c r="AN1494" s="94" t="s">
        <v>40</v>
      </c>
      <c r="AO1494" s="94" t="s">
        <v>40</v>
      </c>
      <c r="AP1494" s="94" t="s">
        <v>40</v>
      </c>
      <c r="AQ1494" s="94" t="s">
        <v>40</v>
      </c>
      <c r="AR1494" s="93"/>
    </row>
    <row r="1495" spans="1:44" ht="21">
      <c r="A1495" t="str">
        <f>VLOOKUP(Q1495,'Rotas x Madrugada'!A:C,2,0)</f>
        <v>A</v>
      </c>
      <c r="B1495" t="str">
        <f>VLOOKUP(Q1495,'Rotas x Madrugada'!A:C,3,0)</f>
        <v>Sim</v>
      </c>
      <c r="D1495" s="19">
        <f t="shared" si="46"/>
        <v>46162</v>
      </c>
      <c r="E1495" s="19">
        <f>IF(A1495="RETIRA",Z1495,VLOOKUP(Q1495,'Rotas x Madrugada'!A:D,4,0))</f>
        <v>46148</v>
      </c>
      <c r="F1495" s="19">
        <f>IF(A1495="RETIRA",Z1495,Z1495+2)</f>
        <v>46162</v>
      </c>
      <c r="G1495" s="19" t="str">
        <f>CONCATENATE(U1495,"-",V1495)</f>
        <v>LMLT06-PF</v>
      </c>
      <c r="H1495" s="19" t="str">
        <f t="shared" ca="1" si="47"/>
        <v>URGENTE</v>
      </c>
      <c r="I1495" s="46">
        <f ca="1">Z1495-$B$1</f>
        <v>3</v>
      </c>
      <c r="J1495" s="46">
        <f>VLOOKUP(G1495,'D. Produção'!A:B,2,)</f>
        <v>4</v>
      </c>
      <c r="K1495" s="95">
        <v>336016</v>
      </c>
      <c r="L1495" s="96" t="s">
        <v>364</v>
      </c>
      <c r="M1495" s="95">
        <v>85</v>
      </c>
      <c r="N1495" s="95">
        <v>5457005</v>
      </c>
      <c r="O1495" s="96" t="s">
        <v>35</v>
      </c>
      <c r="P1495" s="96" t="s">
        <v>608</v>
      </c>
      <c r="Q1495" s="96" t="s">
        <v>146</v>
      </c>
      <c r="R1495" s="97">
        <v>0.42859999999999998</v>
      </c>
      <c r="S1495" s="97">
        <v>6.4294000000000002</v>
      </c>
      <c r="T1495" s="95">
        <v>1</v>
      </c>
      <c r="U1495" s="96" t="s">
        <v>197</v>
      </c>
      <c r="V1495" s="96" t="s">
        <v>39</v>
      </c>
      <c r="W1495" s="98">
        <v>675</v>
      </c>
      <c r="X1495" s="98">
        <v>635</v>
      </c>
      <c r="Y1495" s="99">
        <v>46154.659866435184</v>
      </c>
      <c r="Z1495" s="100">
        <v>46160</v>
      </c>
      <c r="AA1495" s="101"/>
      <c r="AB1495" s="101"/>
      <c r="AC1495" s="101"/>
      <c r="AD1495" s="102" t="s">
        <v>40</v>
      </c>
      <c r="AE1495" s="102" t="s">
        <v>40</v>
      </c>
      <c r="AF1495" s="102" t="s">
        <v>40</v>
      </c>
      <c r="AG1495" s="102" t="s">
        <v>40</v>
      </c>
      <c r="AH1495" s="102" t="s">
        <v>40</v>
      </c>
      <c r="AI1495" s="102" t="s">
        <v>40</v>
      </c>
      <c r="AJ1495" s="102" t="s">
        <v>40</v>
      </c>
      <c r="AK1495" s="102" t="s">
        <v>40</v>
      </c>
      <c r="AL1495" s="102" t="s">
        <v>40</v>
      </c>
      <c r="AM1495" s="102" t="s">
        <v>40</v>
      </c>
      <c r="AN1495" s="102" t="s">
        <v>40</v>
      </c>
      <c r="AO1495" s="102" t="s">
        <v>40</v>
      </c>
      <c r="AP1495" s="102" t="s">
        <v>40</v>
      </c>
      <c r="AQ1495" s="102" t="s">
        <v>40</v>
      </c>
      <c r="AR1495" s="101"/>
    </row>
    <row r="1496" spans="1:44" ht="21">
      <c r="A1496" t="str">
        <f>VLOOKUP(Q1496,'Rotas x Madrugada'!A:C,2,0)</f>
        <v>A</v>
      </c>
      <c r="B1496" t="str">
        <f>VLOOKUP(Q1496,'Rotas x Madrugada'!A:C,3,0)</f>
        <v>Sim</v>
      </c>
      <c r="D1496" s="19">
        <f t="shared" si="46"/>
        <v>46162</v>
      </c>
      <c r="E1496" s="19">
        <f>IF(A1496="RETIRA",Z1496,VLOOKUP(Q1496,'Rotas x Madrugada'!A:D,4,0))</f>
        <v>46148</v>
      </c>
      <c r="F1496" s="19">
        <f>IF(A1496="RETIRA",Z1496,Z1496+2)</f>
        <v>46162</v>
      </c>
      <c r="G1496" s="19" t="str">
        <f>CONCATENATE(U1496,"-",V1496)</f>
        <v>LMLT06-PF</v>
      </c>
      <c r="H1496" s="19" t="str">
        <f t="shared" ca="1" si="47"/>
        <v>URGENTE</v>
      </c>
      <c r="I1496" s="46">
        <f ca="1">Z1496-$B$1</f>
        <v>3</v>
      </c>
      <c r="J1496" s="46">
        <f>VLOOKUP(G1496,'D. Produção'!A:B,2,)</f>
        <v>4</v>
      </c>
      <c r="K1496" s="87">
        <v>336016</v>
      </c>
      <c r="L1496" s="88" t="s">
        <v>365</v>
      </c>
      <c r="M1496" s="87">
        <v>86</v>
      </c>
      <c r="N1496" s="87">
        <v>5457006</v>
      </c>
      <c r="O1496" s="88" t="s">
        <v>35</v>
      </c>
      <c r="P1496" s="88" t="s">
        <v>608</v>
      </c>
      <c r="Q1496" s="88" t="s">
        <v>146</v>
      </c>
      <c r="R1496" s="89">
        <v>0.42859999999999998</v>
      </c>
      <c r="S1496" s="89">
        <v>6.4294000000000002</v>
      </c>
      <c r="T1496" s="87">
        <v>1</v>
      </c>
      <c r="U1496" s="88" t="s">
        <v>197</v>
      </c>
      <c r="V1496" s="88" t="s">
        <v>39</v>
      </c>
      <c r="W1496" s="90">
        <v>675</v>
      </c>
      <c r="X1496" s="90">
        <v>635</v>
      </c>
      <c r="Y1496" s="91">
        <v>46154.659866435184</v>
      </c>
      <c r="Z1496" s="92">
        <v>46160</v>
      </c>
      <c r="AA1496" s="93"/>
      <c r="AB1496" s="93"/>
      <c r="AC1496" s="93"/>
      <c r="AD1496" s="94" t="s">
        <v>40</v>
      </c>
      <c r="AE1496" s="94" t="s">
        <v>40</v>
      </c>
      <c r="AF1496" s="94" t="s">
        <v>40</v>
      </c>
      <c r="AG1496" s="94" t="s">
        <v>40</v>
      </c>
      <c r="AH1496" s="94" t="s">
        <v>40</v>
      </c>
      <c r="AI1496" s="94" t="s">
        <v>40</v>
      </c>
      <c r="AJ1496" s="94" t="s">
        <v>40</v>
      </c>
      <c r="AK1496" s="94" t="s">
        <v>40</v>
      </c>
      <c r="AL1496" s="94" t="s">
        <v>40</v>
      </c>
      <c r="AM1496" s="94" t="s">
        <v>40</v>
      </c>
      <c r="AN1496" s="94" t="s">
        <v>40</v>
      </c>
      <c r="AO1496" s="94" t="s">
        <v>40</v>
      </c>
      <c r="AP1496" s="94" t="s">
        <v>40</v>
      </c>
      <c r="AQ1496" s="94" t="s">
        <v>40</v>
      </c>
      <c r="AR1496" s="93"/>
    </row>
    <row r="1497" spans="1:44" ht="21">
      <c r="A1497" t="str">
        <f>VLOOKUP(Q1497,'Rotas x Madrugada'!A:C,2,0)</f>
        <v>A</v>
      </c>
      <c r="B1497" t="str">
        <f>VLOOKUP(Q1497,'Rotas x Madrugada'!A:C,3,0)</f>
        <v>Sim</v>
      </c>
      <c r="D1497" s="19">
        <f t="shared" si="46"/>
        <v>46162</v>
      </c>
      <c r="E1497" s="19">
        <f>IF(A1497="RETIRA",Z1497,VLOOKUP(Q1497,'Rotas x Madrugada'!A:D,4,0))</f>
        <v>46148</v>
      </c>
      <c r="F1497" s="19">
        <f>IF(A1497="RETIRA",Z1497,Z1497+2)</f>
        <v>46162</v>
      </c>
      <c r="G1497" s="19" t="str">
        <f>CONCATENATE(U1497,"-",V1497)</f>
        <v>LMLT06-PF</v>
      </c>
      <c r="H1497" s="19" t="str">
        <f t="shared" ca="1" si="47"/>
        <v>URGENTE</v>
      </c>
      <c r="I1497" s="46">
        <f ca="1">Z1497-$B$1</f>
        <v>3</v>
      </c>
      <c r="J1497" s="46">
        <f>VLOOKUP(G1497,'D. Produção'!A:B,2,)</f>
        <v>4</v>
      </c>
      <c r="K1497" s="95">
        <v>336016</v>
      </c>
      <c r="L1497" s="96" t="s">
        <v>366</v>
      </c>
      <c r="M1497" s="95">
        <v>87</v>
      </c>
      <c r="N1497" s="95">
        <v>5457007</v>
      </c>
      <c r="O1497" s="96" t="s">
        <v>35</v>
      </c>
      <c r="P1497" s="96" t="s">
        <v>608</v>
      </c>
      <c r="Q1497" s="96" t="s">
        <v>146</v>
      </c>
      <c r="R1497" s="97">
        <v>0.42859999999999998</v>
      </c>
      <c r="S1497" s="97">
        <v>6.4294000000000002</v>
      </c>
      <c r="T1497" s="95">
        <v>1</v>
      </c>
      <c r="U1497" s="96" t="s">
        <v>197</v>
      </c>
      <c r="V1497" s="96" t="s">
        <v>39</v>
      </c>
      <c r="W1497" s="98">
        <v>675</v>
      </c>
      <c r="X1497" s="98">
        <v>635</v>
      </c>
      <c r="Y1497" s="99">
        <v>46154.659866435184</v>
      </c>
      <c r="Z1497" s="100">
        <v>46160</v>
      </c>
      <c r="AA1497" s="101"/>
      <c r="AB1497" s="101"/>
      <c r="AC1497" s="101"/>
      <c r="AD1497" s="102" t="s">
        <v>40</v>
      </c>
      <c r="AE1497" s="102" t="s">
        <v>40</v>
      </c>
      <c r="AF1497" s="102" t="s">
        <v>40</v>
      </c>
      <c r="AG1497" s="102" t="s">
        <v>40</v>
      </c>
      <c r="AH1497" s="102" t="s">
        <v>40</v>
      </c>
      <c r="AI1497" s="102" t="s">
        <v>40</v>
      </c>
      <c r="AJ1497" s="102" t="s">
        <v>40</v>
      </c>
      <c r="AK1497" s="102" t="s">
        <v>40</v>
      </c>
      <c r="AL1497" s="102" t="s">
        <v>40</v>
      </c>
      <c r="AM1497" s="102" t="s">
        <v>40</v>
      </c>
      <c r="AN1497" s="102" t="s">
        <v>40</v>
      </c>
      <c r="AO1497" s="102" t="s">
        <v>40</v>
      </c>
      <c r="AP1497" s="102" t="s">
        <v>40</v>
      </c>
      <c r="AQ1497" s="102" t="s">
        <v>40</v>
      </c>
      <c r="AR1497" s="101"/>
    </row>
    <row r="1498" spans="1:44" ht="21">
      <c r="A1498" t="str">
        <f>VLOOKUP(Q1498,'Rotas x Madrugada'!A:C,2,0)</f>
        <v>A</v>
      </c>
      <c r="B1498" t="str">
        <f>VLOOKUP(Q1498,'Rotas x Madrugada'!A:C,3,0)</f>
        <v>Sim</v>
      </c>
      <c r="D1498" s="19">
        <f t="shared" si="46"/>
        <v>46162</v>
      </c>
      <c r="E1498" s="19">
        <f>IF(A1498="RETIRA",Z1498,VLOOKUP(Q1498,'Rotas x Madrugada'!A:D,4,0))</f>
        <v>46148</v>
      </c>
      <c r="F1498" s="19">
        <f>IF(A1498="RETIRA",Z1498,Z1498+2)</f>
        <v>46162</v>
      </c>
      <c r="G1498" s="19" t="str">
        <f>CONCATENATE(U1498,"-",V1498)</f>
        <v>LMLT06-PF</v>
      </c>
      <c r="H1498" s="19" t="str">
        <f t="shared" ca="1" si="47"/>
        <v>URGENTE</v>
      </c>
      <c r="I1498" s="46">
        <f ca="1">Z1498-$B$1</f>
        <v>3</v>
      </c>
      <c r="J1498" s="46">
        <f>VLOOKUP(G1498,'D. Produção'!A:B,2,)</f>
        <v>4</v>
      </c>
      <c r="K1498" s="87">
        <v>336016</v>
      </c>
      <c r="L1498" s="88" t="s">
        <v>367</v>
      </c>
      <c r="M1498" s="87">
        <v>88</v>
      </c>
      <c r="N1498" s="87">
        <v>5457008</v>
      </c>
      <c r="O1498" s="88" t="s">
        <v>35</v>
      </c>
      <c r="P1498" s="88" t="s">
        <v>608</v>
      </c>
      <c r="Q1498" s="88" t="s">
        <v>146</v>
      </c>
      <c r="R1498" s="89">
        <v>0.42859999999999998</v>
      </c>
      <c r="S1498" s="89">
        <v>6.4294000000000002</v>
      </c>
      <c r="T1498" s="87">
        <v>1</v>
      </c>
      <c r="U1498" s="88" t="s">
        <v>197</v>
      </c>
      <c r="V1498" s="88" t="s">
        <v>39</v>
      </c>
      <c r="W1498" s="90">
        <v>675</v>
      </c>
      <c r="X1498" s="90">
        <v>635</v>
      </c>
      <c r="Y1498" s="91">
        <v>46154.659866435184</v>
      </c>
      <c r="Z1498" s="92">
        <v>46160</v>
      </c>
      <c r="AA1498" s="93"/>
      <c r="AB1498" s="93"/>
      <c r="AC1498" s="93"/>
      <c r="AD1498" s="94" t="s">
        <v>40</v>
      </c>
      <c r="AE1498" s="94" t="s">
        <v>40</v>
      </c>
      <c r="AF1498" s="94" t="s">
        <v>40</v>
      </c>
      <c r="AG1498" s="94" t="s">
        <v>40</v>
      </c>
      <c r="AH1498" s="94" t="s">
        <v>40</v>
      </c>
      <c r="AI1498" s="94" t="s">
        <v>40</v>
      </c>
      <c r="AJ1498" s="94" t="s">
        <v>40</v>
      </c>
      <c r="AK1498" s="94" t="s">
        <v>40</v>
      </c>
      <c r="AL1498" s="94" t="s">
        <v>40</v>
      </c>
      <c r="AM1498" s="94" t="s">
        <v>40</v>
      </c>
      <c r="AN1498" s="94" t="s">
        <v>40</v>
      </c>
      <c r="AO1498" s="94" t="s">
        <v>40</v>
      </c>
      <c r="AP1498" s="94" t="s">
        <v>40</v>
      </c>
      <c r="AQ1498" s="94" t="s">
        <v>40</v>
      </c>
      <c r="AR1498" s="93"/>
    </row>
    <row r="1499" spans="1:44" ht="21">
      <c r="A1499" t="str">
        <f>VLOOKUP(Q1499,'Rotas x Madrugada'!A:C,2,0)</f>
        <v>A</v>
      </c>
      <c r="B1499" t="str">
        <f>VLOOKUP(Q1499,'Rotas x Madrugada'!A:C,3,0)</f>
        <v>Sim</v>
      </c>
      <c r="D1499" s="19">
        <f t="shared" si="46"/>
        <v>46162</v>
      </c>
      <c r="E1499" s="19">
        <f>IF(A1499="RETIRA",Z1499,VLOOKUP(Q1499,'Rotas x Madrugada'!A:D,4,0))</f>
        <v>46148</v>
      </c>
      <c r="F1499" s="19">
        <f>IF(A1499="RETIRA",Z1499,Z1499+2)</f>
        <v>46162</v>
      </c>
      <c r="G1499" s="19" t="str">
        <f>CONCATENATE(U1499,"-",V1499)</f>
        <v>LMLT06-PF</v>
      </c>
      <c r="H1499" s="19" t="str">
        <f t="shared" ca="1" si="47"/>
        <v>URGENTE</v>
      </c>
      <c r="I1499" s="46">
        <f ca="1">Z1499-$B$1</f>
        <v>3</v>
      </c>
      <c r="J1499" s="46">
        <f>VLOOKUP(G1499,'D. Produção'!A:B,2,)</f>
        <v>4</v>
      </c>
      <c r="K1499" s="95">
        <v>336016</v>
      </c>
      <c r="L1499" s="96" t="s">
        <v>368</v>
      </c>
      <c r="M1499" s="95">
        <v>89</v>
      </c>
      <c r="N1499" s="95">
        <v>5457009</v>
      </c>
      <c r="O1499" s="96" t="s">
        <v>35</v>
      </c>
      <c r="P1499" s="96" t="s">
        <v>608</v>
      </c>
      <c r="Q1499" s="96" t="s">
        <v>146</v>
      </c>
      <c r="R1499" s="97">
        <v>0.42859999999999998</v>
      </c>
      <c r="S1499" s="97">
        <v>6.4294000000000002</v>
      </c>
      <c r="T1499" s="95">
        <v>1</v>
      </c>
      <c r="U1499" s="96" t="s">
        <v>197</v>
      </c>
      <c r="V1499" s="96" t="s">
        <v>39</v>
      </c>
      <c r="W1499" s="98">
        <v>675</v>
      </c>
      <c r="X1499" s="98">
        <v>635</v>
      </c>
      <c r="Y1499" s="99">
        <v>46154.659866435184</v>
      </c>
      <c r="Z1499" s="100">
        <v>46160</v>
      </c>
      <c r="AA1499" s="101"/>
      <c r="AB1499" s="101"/>
      <c r="AC1499" s="101"/>
      <c r="AD1499" s="102" t="s">
        <v>40</v>
      </c>
      <c r="AE1499" s="102" t="s">
        <v>40</v>
      </c>
      <c r="AF1499" s="102" t="s">
        <v>40</v>
      </c>
      <c r="AG1499" s="102" t="s">
        <v>40</v>
      </c>
      <c r="AH1499" s="102" t="s">
        <v>40</v>
      </c>
      <c r="AI1499" s="102" t="s">
        <v>40</v>
      </c>
      <c r="AJ1499" s="102" t="s">
        <v>40</v>
      </c>
      <c r="AK1499" s="102" t="s">
        <v>40</v>
      </c>
      <c r="AL1499" s="102" t="s">
        <v>40</v>
      </c>
      <c r="AM1499" s="102" t="s">
        <v>40</v>
      </c>
      <c r="AN1499" s="102" t="s">
        <v>40</v>
      </c>
      <c r="AO1499" s="102" t="s">
        <v>40</v>
      </c>
      <c r="AP1499" s="102" t="s">
        <v>40</v>
      </c>
      <c r="AQ1499" s="102" t="s">
        <v>40</v>
      </c>
      <c r="AR1499" s="101"/>
    </row>
    <row r="1500" spans="1:44" ht="21">
      <c r="A1500" t="str">
        <f>VLOOKUP(Q1500,'Rotas x Madrugada'!A:C,2,0)</f>
        <v>A</v>
      </c>
      <c r="B1500" t="str">
        <f>VLOOKUP(Q1500,'Rotas x Madrugada'!A:C,3,0)</f>
        <v>Sim</v>
      </c>
      <c r="D1500" s="19">
        <f t="shared" si="46"/>
        <v>46162</v>
      </c>
      <c r="E1500" s="19">
        <f>IF(A1500="RETIRA",Z1500,VLOOKUP(Q1500,'Rotas x Madrugada'!A:D,4,0))</f>
        <v>46148</v>
      </c>
      <c r="F1500" s="19">
        <f>IF(A1500="RETIRA",Z1500,Z1500+2)</f>
        <v>46162</v>
      </c>
      <c r="G1500" s="19" t="str">
        <f>CONCATENATE(U1500,"-",V1500)</f>
        <v>LMLT06-PF</v>
      </c>
      <c r="H1500" s="19" t="str">
        <f t="shared" ca="1" si="47"/>
        <v>URGENTE</v>
      </c>
      <c r="I1500" s="46">
        <f ca="1">Z1500-$B$1</f>
        <v>3</v>
      </c>
      <c r="J1500" s="46">
        <f>VLOOKUP(G1500,'D. Produção'!A:B,2,)</f>
        <v>4</v>
      </c>
      <c r="K1500" s="87">
        <v>336016</v>
      </c>
      <c r="L1500" s="88" t="s">
        <v>369</v>
      </c>
      <c r="M1500" s="87">
        <v>90</v>
      </c>
      <c r="N1500" s="87">
        <v>5457010</v>
      </c>
      <c r="O1500" s="88" t="s">
        <v>35</v>
      </c>
      <c r="P1500" s="88" t="s">
        <v>608</v>
      </c>
      <c r="Q1500" s="88" t="s">
        <v>146</v>
      </c>
      <c r="R1500" s="89">
        <v>0.42859999999999998</v>
      </c>
      <c r="S1500" s="89">
        <v>6.4294000000000002</v>
      </c>
      <c r="T1500" s="87">
        <v>1</v>
      </c>
      <c r="U1500" s="88" t="s">
        <v>197</v>
      </c>
      <c r="V1500" s="88" t="s">
        <v>39</v>
      </c>
      <c r="W1500" s="90">
        <v>675</v>
      </c>
      <c r="X1500" s="90">
        <v>635</v>
      </c>
      <c r="Y1500" s="91">
        <v>46154.659866435184</v>
      </c>
      <c r="Z1500" s="92">
        <v>46160</v>
      </c>
      <c r="AA1500" s="93"/>
      <c r="AB1500" s="93"/>
      <c r="AC1500" s="93"/>
      <c r="AD1500" s="94" t="s">
        <v>40</v>
      </c>
      <c r="AE1500" s="94" t="s">
        <v>40</v>
      </c>
      <c r="AF1500" s="94" t="s">
        <v>40</v>
      </c>
      <c r="AG1500" s="94" t="s">
        <v>40</v>
      </c>
      <c r="AH1500" s="94" t="s">
        <v>40</v>
      </c>
      <c r="AI1500" s="94" t="s">
        <v>40</v>
      </c>
      <c r="AJ1500" s="94" t="s">
        <v>40</v>
      </c>
      <c r="AK1500" s="94" t="s">
        <v>40</v>
      </c>
      <c r="AL1500" s="94" t="s">
        <v>40</v>
      </c>
      <c r="AM1500" s="94" t="s">
        <v>40</v>
      </c>
      <c r="AN1500" s="94" t="s">
        <v>40</v>
      </c>
      <c r="AO1500" s="94" t="s">
        <v>40</v>
      </c>
      <c r="AP1500" s="94" t="s">
        <v>40</v>
      </c>
      <c r="AQ1500" s="94" t="s">
        <v>40</v>
      </c>
      <c r="AR1500" s="93"/>
    </row>
    <row r="1501" spans="1:44" ht="21">
      <c r="A1501" t="str">
        <f>VLOOKUP(Q1501,'Rotas x Madrugada'!A:C,2,0)</f>
        <v>A</v>
      </c>
      <c r="B1501" t="str">
        <f>VLOOKUP(Q1501,'Rotas x Madrugada'!A:C,3,0)</f>
        <v>Sim</v>
      </c>
      <c r="D1501" s="19">
        <f t="shared" si="46"/>
        <v>46162</v>
      </c>
      <c r="E1501" s="19">
        <f>IF(A1501="RETIRA",Z1501,VLOOKUP(Q1501,'Rotas x Madrugada'!A:D,4,0))</f>
        <v>46148</v>
      </c>
      <c r="F1501" s="19">
        <f>IF(A1501="RETIRA",Z1501,Z1501+2)</f>
        <v>46162</v>
      </c>
      <c r="G1501" s="19" t="str">
        <f>CONCATENATE(U1501,"-",V1501)</f>
        <v>LMLT06-PF</v>
      </c>
      <c r="H1501" s="19" t="str">
        <f t="shared" ca="1" si="47"/>
        <v>URGENTE</v>
      </c>
      <c r="I1501" s="46">
        <f ca="1">Z1501-$B$1</f>
        <v>3</v>
      </c>
      <c r="J1501" s="46">
        <f>VLOOKUP(G1501,'D. Produção'!A:B,2,)</f>
        <v>4</v>
      </c>
      <c r="K1501" s="95">
        <v>336016</v>
      </c>
      <c r="L1501" s="96" t="s">
        <v>514</v>
      </c>
      <c r="M1501" s="95">
        <v>91</v>
      </c>
      <c r="N1501" s="95">
        <v>5457011</v>
      </c>
      <c r="O1501" s="96" t="s">
        <v>35</v>
      </c>
      <c r="P1501" s="96" t="s">
        <v>608</v>
      </c>
      <c r="Q1501" s="96" t="s">
        <v>146</v>
      </c>
      <c r="R1501" s="97">
        <v>0.42859999999999998</v>
      </c>
      <c r="S1501" s="97">
        <v>6.4294000000000002</v>
      </c>
      <c r="T1501" s="95">
        <v>1</v>
      </c>
      <c r="U1501" s="96" t="s">
        <v>197</v>
      </c>
      <c r="V1501" s="96" t="s">
        <v>39</v>
      </c>
      <c r="W1501" s="98">
        <v>675</v>
      </c>
      <c r="X1501" s="98">
        <v>635</v>
      </c>
      <c r="Y1501" s="99">
        <v>46154.659866435184</v>
      </c>
      <c r="Z1501" s="100">
        <v>46160</v>
      </c>
      <c r="AA1501" s="101"/>
      <c r="AB1501" s="101"/>
      <c r="AC1501" s="101"/>
      <c r="AD1501" s="102" t="s">
        <v>40</v>
      </c>
      <c r="AE1501" s="102" t="s">
        <v>40</v>
      </c>
      <c r="AF1501" s="102" t="s">
        <v>40</v>
      </c>
      <c r="AG1501" s="102" t="s">
        <v>40</v>
      </c>
      <c r="AH1501" s="102" t="s">
        <v>40</v>
      </c>
      <c r="AI1501" s="102" t="s">
        <v>40</v>
      </c>
      <c r="AJ1501" s="102" t="s">
        <v>40</v>
      </c>
      <c r="AK1501" s="102" t="s">
        <v>40</v>
      </c>
      <c r="AL1501" s="102" t="s">
        <v>40</v>
      </c>
      <c r="AM1501" s="102" t="s">
        <v>40</v>
      </c>
      <c r="AN1501" s="102" t="s">
        <v>40</v>
      </c>
      <c r="AO1501" s="102" t="s">
        <v>40</v>
      </c>
      <c r="AP1501" s="102" t="s">
        <v>40</v>
      </c>
      <c r="AQ1501" s="102" t="s">
        <v>40</v>
      </c>
      <c r="AR1501" s="101"/>
    </row>
    <row r="1502" spans="1:44" ht="21">
      <c r="A1502" t="str">
        <f>VLOOKUP(Q1502,'Rotas x Madrugada'!A:C,2,0)</f>
        <v>A</v>
      </c>
      <c r="B1502" t="str">
        <f>VLOOKUP(Q1502,'Rotas x Madrugada'!A:C,3,0)</f>
        <v>Sim</v>
      </c>
      <c r="D1502" s="19">
        <f t="shared" si="46"/>
        <v>46162</v>
      </c>
      <c r="E1502" s="19">
        <f>IF(A1502="RETIRA",Z1502,VLOOKUP(Q1502,'Rotas x Madrugada'!A:D,4,0))</f>
        <v>46148</v>
      </c>
      <c r="F1502" s="19">
        <f>IF(A1502="RETIRA",Z1502,Z1502+2)</f>
        <v>46162</v>
      </c>
      <c r="G1502" s="19" t="str">
        <f>CONCATENATE(U1502,"-",V1502)</f>
        <v>LMLT06-PF</v>
      </c>
      <c r="H1502" s="19" t="str">
        <f t="shared" ca="1" si="47"/>
        <v>URGENTE</v>
      </c>
      <c r="I1502" s="46">
        <f ca="1">Z1502-$B$1</f>
        <v>3</v>
      </c>
      <c r="J1502" s="46">
        <f>VLOOKUP(G1502,'D. Produção'!A:B,2,)</f>
        <v>4</v>
      </c>
      <c r="K1502" s="87">
        <v>336016</v>
      </c>
      <c r="L1502" s="88" t="s">
        <v>515</v>
      </c>
      <c r="M1502" s="87">
        <v>92</v>
      </c>
      <c r="N1502" s="87">
        <v>5457012</v>
      </c>
      <c r="O1502" s="88" t="s">
        <v>35</v>
      </c>
      <c r="P1502" s="88" t="s">
        <v>608</v>
      </c>
      <c r="Q1502" s="88" t="s">
        <v>146</v>
      </c>
      <c r="R1502" s="89">
        <v>0.42859999999999998</v>
      </c>
      <c r="S1502" s="89">
        <v>6.4294000000000002</v>
      </c>
      <c r="T1502" s="87">
        <v>1</v>
      </c>
      <c r="U1502" s="88" t="s">
        <v>197</v>
      </c>
      <c r="V1502" s="88" t="s">
        <v>39</v>
      </c>
      <c r="W1502" s="90">
        <v>675</v>
      </c>
      <c r="X1502" s="90">
        <v>635</v>
      </c>
      <c r="Y1502" s="91">
        <v>46154.659866435184</v>
      </c>
      <c r="Z1502" s="92">
        <v>46160</v>
      </c>
      <c r="AA1502" s="93"/>
      <c r="AB1502" s="93"/>
      <c r="AC1502" s="93"/>
      <c r="AD1502" s="94" t="s">
        <v>40</v>
      </c>
      <c r="AE1502" s="94" t="s">
        <v>40</v>
      </c>
      <c r="AF1502" s="94" t="s">
        <v>40</v>
      </c>
      <c r="AG1502" s="94" t="s">
        <v>40</v>
      </c>
      <c r="AH1502" s="94" t="s">
        <v>40</v>
      </c>
      <c r="AI1502" s="94" t="s">
        <v>40</v>
      </c>
      <c r="AJ1502" s="94" t="s">
        <v>40</v>
      </c>
      <c r="AK1502" s="94" t="s">
        <v>40</v>
      </c>
      <c r="AL1502" s="94" t="s">
        <v>40</v>
      </c>
      <c r="AM1502" s="94" t="s">
        <v>40</v>
      </c>
      <c r="AN1502" s="94" t="s">
        <v>40</v>
      </c>
      <c r="AO1502" s="94" t="s">
        <v>40</v>
      </c>
      <c r="AP1502" s="94" t="s">
        <v>40</v>
      </c>
      <c r="AQ1502" s="94" t="s">
        <v>40</v>
      </c>
      <c r="AR1502" s="93"/>
    </row>
    <row r="1503" spans="1:44" ht="21">
      <c r="A1503" t="str">
        <f>VLOOKUP(Q1503,'Rotas x Madrugada'!A:C,2,0)</f>
        <v>A</v>
      </c>
      <c r="B1503" t="str">
        <f>VLOOKUP(Q1503,'Rotas x Madrugada'!A:C,3,0)</f>
        <v>Sim</v>
      </c>
      <c r="D1503" s="19">
        <f t="shared" si="46"/>
        <v>46162</v>
      </c>
      <c r="E1503" s="19">
        <f>IF(A1503="RETIRA",Z1503,VLOOKUP(Q1503,'Rotas x Madrugada'!A:D,4,0))</f>
        <v>46148</v>
      </c>
      <c r="F1503" s="19">
        <f>IF(A1503="RETIRA",Z1503,Z1503+2)</f>
        <v>46162</v>
      </c>
      <c r="G1503" s="19" t="str">
        <f>CONCATENATE(U1503,"-",V1503)</f>
        <v>LMLT06-PF</v>
      </c>
      <c r="H1503" s="19" t="str">
        <f t="shared" ca="1" si="47"/>
        <v>URGENTE</v>
      </c>
      <c r="I1503" s="46">
        <f ca="1">Z1503-$B$1</f>
        <v>3</v>
      </c>
      <c r="J1503" s="46">
        <f>VLOOKUP(G1503,'D. Produção'!A:B,2,)</f>
        <v>4</v>
      </c>
      <c r="K1503" s="95">
        <v>336016</v>
      </c>
      <c r="L1503" s="96" t="s">
        <v>543</v>
      </c>
      <c r="M1503" s="95">
        <v>93</v>
      </c>
      <c r="N1503" s="95">
        <v>5457013</v>
      </c>
      <c r="O1503" s="96" t="s">
        <v>35</v>
      </c>
      <c r="P1503" s="96" t="s">
        <v>608</v>
      </c>
      <c r="Q1503" s="96" t="s">
        <v>146</v>
      </c>
      <c r="R1503" s="97">
        <v>0.42859999999999998</v>
      </c>
      <c r="S1503" s="97">
        <v>6.4294000000000002</v>
      </c>
      <c r="T1503" s="95">
        <v>1</v>
      </c>
      <c r="U1503" s="96" t="s">
        <v>197</v>
      </c>
      <c r="V1503" s="96" t="s">
        <v>39</v>
      </c>
      <c r="W1503" s="98">
        <v>675</v>
      </c>
      <c r="X1503" s="98">
        <v>635</v>
      </c>
      <c r="Y1503" s="99">
        <v>46154.659866435184</v>
      </c>
      <c r="Z1503" s="100">
        <v>46160</v>
      </c>
      <c r="AA1503" s="101"/>
      <c r="AB1503" s="101"/>
      <c r="AC1503" s="101"/>
      <c r="AD1503" s="102" t="s">
        <v>40</v>
      </c>
      <c r="AE1503" s="102" t="s">
        <v>40</v>
      </c>
      <c r="AF1503" s="102" t="s">
        <v>40</v>
      </c>
      <c r="AG1503" s="102" t="s">
        <v>40</v>
      </c>
      <c r="AH1503" s="102" t="s">
        <v>40</v>
      </c>
      <c r="AI1503" s="102" t="s">
        <v>40</v>
      </c>
      <c r="AJ1503" s="102" t="s">
        <v>40</v>
      </c>
      <c r="AK1503" s="102" t="s">
        <v>40</v>
      </c>
      <c r="AL1503" s="102" t="s">
        <v>40</v>
      </c>
      <c r="AM1503" s="102" t="s">
        <v>40</v>
      </c>
      <c r="AN1503" s="102" t="s">
        <v>40</v>
      </c>
      <c r="AO1503" s="102" t="s">
        <v>40</v>
      </c>
      <c r="AP1503" s="102" t="s">
        <v>40</v>
      </c>
      <c r="AQ1503" s="102" t="s">
        <v>40</v>
      </c>
      <c r="AR1503" s="101"/>
    </row>
    <row r="1504" spans="1:44" ht="21">
      <c r="A1504" t="str">
        <f>VLOOKUP(Q1504,'Rotas x Madrugada'!A:C,2,0)</f>
        <v>A</v>
      </c>
      <c r="B1504" t="str">
        <f>VLOOKUP(Q1504,'Rotas x Madrugada'!A:C,3,0)</f>
        <v>Sim</v>
      </c>
      <c r="D1504" s="19">
        <f t="shared" si="46"/>
        <v>46162</v>
      </c>
      <c r="E1504" s="19">
        <f>IF(A1504="RETIRA",Z1504,VLOOKUP(Q1504,'Rotas x Madrugada'!A:D,4,0))</f>
        <v>46148</v>
      </c>
      <c r="F1504" s="19">
        <f>IF(A1504="RETIRA",Z1504,Z1504+2)</f>
        <v>46162</v>
      </c>
      <c r="G1504" s="19" t="str">
        <f>CONCATENATE(U1504,"-",V1504)</f>
        <v>LMLT06-PF</v>
      </c>
      <c r="H1504" s="19" t="str">
        <f t="shared" ca="1" si="47"/>
        <v>URGENTE</v>
      </c>
      <c r="I1504" s="46">
        <f ca="1">Z1504-$B$1</f>
        <v>3</v>
      </c>
      <c r="J1504" s="46">
        <f>VLOOKUP(G1504,'D. Produção'!A:B,2,)</f>
        <v>4</v>
      </c>
      <c r="K1504" s="87">
        <v>336016</v>
      </c>
      <c r="L1504" s="88" t="s">
        <v>544</v>
      </c>
      <c r="M1504" s="87">
        <v>94</v>
      </c>
      <c r="N1504" s="87">
        <v>5457014</v>
      </c>
      <c r="O1504" s="88" t="s">
        <v>35</v>
      </c>
      <c r="P1504" s="88" t="s">
        <v>608</v>
      </c>
      <c r="Q1504" s="88" t="s">
        <v>146</v>
      </c>
      <c r="R1504" s="89">
        <v>0.42859999999999998</v>
      </c>
      <c r="S1504" s="89">
        <v>6.4294000000000002</v>
      </c>
      <c r="T1504" s="87">
        <v>1</v>
      </c>
      <c r="U1504" s="88" t="s">
        <v>197</v>
      </c>
      <c r="V1504" s="88" t="s">
        <v>39</v>
      </c>
      <c r="W1504" s="90">
        <v>675</v>
      </c>
      <c r="X1504" s="90">
        <v>635</v>
      </c>
      <c r="Y1504" s="91">
        <v>46154.659866435184</v>
      </c>
      <c r="Z1504" s="92">
        <v>46160</v>
      </c>
      <c r="AA1504" s="93"/>
      <c r="AB1504" s="93"/>
      <c r="AC1504" s="93"/>
      <c r="AD1504" s="94" t="s">
        <v>40</v>
      </c>
      <c r="AE1504" s="94" t="s">
        <v>40</v>
      </c>
      <c r="AF1504" s="94" t="s">
        <v>40</v>
      </c>
      <c r="AG1504" s="94" t="s">
        <v>40</v>
      </c>
      <c r="AH1504" s="94" t="s">
        <v>40</v>
      </c>
      <c r="AI1504" s="94" t="s">
        <v>40</v>
      </c>
      <c r="AJ1504" s="94" t="s">
        <v>40</v>
      </c>
      <c r="AK1504" s="94" t="s">
        <v>40</v>
      </c>
      <c r="AL1504" s="94" t="s">
        <v>40</v>
      </c>
      <c r="AM1504" s="94" t="s">
        <v>40</v>
      </c>
      <c r="AN1504" s="94" t="s">
        <v>40</v>
      </c>
      <c r="AO1504" s="94" t="s">
        <v>40</v>
      </c>
      <c r="AP1504" s="94" t="s">
        <v>40</v>
      </c>
      <c r="AQ1504" s="94" t="s">
        <v>40</v>
      </c>
      <c r="AR1504" s="93"/>
    </row>
    <row r="1505" spans="1:44" ht="21">
      <c r="A1505" t="str">
        <f>VLOOKUP(Q1505,'Rotas x Madrugada'!A:C,2,0)</f>
        <v>A</v>
      </c>
      <c r="B1505" t="str">
        <f>VLOOKUP(Q1505,'Rotas x Madrugada'!A:C,3,0)</f>
        <v>Sim</v>
      </c>
      <c r="D1505" s="19">
        <f t="shared" si="46"/>
        <v>46162</v>
      </c>
      <c r="E1505" s="19">
        <f>IF(A1505="RETIRA",Z1505,VLOOKUP(Q1505,'Rotas x Madrugada'!A:D,4,0))</f>
        <v>46148</v>
      </c>
      <c r="F1505" s="19">
        <f>IF(A1505="RETIRA",Z1505,Z1505+2)</f>
        <v>46162</v>
      </c>
      <c r="G1505" s="19" t="str">
        <f>CONCATENATE(U1505,"-",V1505)</f>
        <v>LMLT06-PF</v>
      </c>
      <c r="H1505" s="19" t="str">
        <f t="shared" ca="1" si="47"/>
        <v>URGENTE</v>
      </c>
      <c r="I1505" s="46">
        <f ca="1">Z1505-$B$1</f>
        <v>3</v>
      </c>
      <c r="J1505" s="46">
        <f>VLOOKUP(G1505,'D. Produção'!A:B,2,)</f>
        <v>4</v>
      </c>
      <c r="K1505" s="95">
        <v>336016</v>
      </c>
      <c r="L1505" s="96" t="s">
        <v>65</v>
      </c>
      <c r="M1505" s="95">
        <v>95</v>
      </c>
      <c r="N1505" s="95">
        <v>5457015</v>
      </c>
      <c r="O1505" s="96" t="s">
        <v>35</v>
      </c>
      <c r="P1505" s="96" t="s">
        <v>608</v>
      </c>
      <c r="Q1505" s="96" t="s">
        <v>146</v>
      </c>
      <c r="R1505" s="97">
        <v>0.42859999999999998</v>
      </c>
      <c r="S1505" s="97">
        <v>6.4294000000000002</v>
      </c>
      <c r="T1505" s="95">
        <v>1</v>
      </c>
      <c r="U1505" s="96" t="s">
        <v>197</v>
      </c>
      <c r="V1505" s="96" t="s">
        <v>39</v>
      </c>
      <c r="W1505" s="98">
        <v>675</v>
      </c>
      <c r="X1505" s="98">
        <v>635</v>
      </c>
      <c r="Y1505" s="99">
        <v>46154.659866435184</v>
      </c>
      <c r="Z1505" s="100">
        <v>46160</v>
      </c>
      <c r="AA1505" s="101"/>
      <c r="AB1505" s="101"/>
      <c r="AC1505" s="101"/>
      <c r="AD1505" s="102" t="s">
        <v>40</v>
      </c>
      <c r="AE1505" s="102" t="s">
        <v>40</v>
      </c>
      <c r="AF1505" s="102" t="s">
        <v>40</v>
      </c>
      <c r="AG1505" s="102" t="s">
        <v>40</v>
      </c>
      <c r="AH1505" s="102" t="s">
        <v>40</v>
      </c>
      <c r="AI1505" s="102" t="s">
        <v>40</v>
      </c>
      <c r="AJ1505" s="102" t="s">
        <v>40</v>
      </c>
      <c r="AK1505" s="102" t="s">
        <v>40</v>
      </c>
      <c r="AL1505" s="102" t="s">
        <v>40</v>
      </c>
      <c r="AM1505" s="102" t="s">
        <v>40</v>
      </c>
      <c r="AN1505" s="102" t="s">
        <v>40</v>
      </c>
      <c r="AO1505" s="102" t="s">
        <v>40</v>
      </c>
      <c r="AP1505" s="102" t="s">
        <v>40</v>
      </c>
      <c r="AQ1505" s="102" t="s">
        <v>40</v>
      </c>
      <c r="AR1505" s="101"/>
    </row>
    <row r="1506" spans="1:44" ht="21">
      <c r="A1506" t="str">
        <f>VLOOKUP(Q1506,'Rotas x Madrugada'!A:C,2,0)</f>
        <v>A</v>
      </c>
      <c r="B1506" t="str">
        <f>VLOOKUP(Q1506,'Rotas x Madrugada'!A:C,3,0)</f>
        <v>Sim</v>
      </c>
      <c r="D1506" s="19">
        <f t="shared" si="46"/>
        <v>46162</v>
      </c>
      <c r="E1506" s="19">
        <f>IF(A1506="RETIRA",Z1506,VLOOKUP(Q1506,'Rotas x Madrugada'!A:D,4,0))</f>
        <v>46148</v>
      </c>
      <c r="F1506" s="19">
        <f>IF(A1506="RETIRA",Z1506,Z1506+2)</f>
        <v>46162</v>
      </c>
      <c r="G1506" s="19" t="str">
        <f>CONCATENATE(U1506,"-",V1506)</f>
        <v>LMLT06-PF</v>
      </c>
      <c r="H1506" s="19" t="str">
        <f t="shared" ca="1" si="47"/>
        <v>URGENTE</v>
      </c>
      <c r="I1506" s="46">
        <f ca="1">Z1506-$B$1</f>
        <v>3</v>
      </c>
      <c r="J1506" s="46">
        <f>VLOOKUP(G1506,'D. Produção'!A:B,2,)</f>
        <v>4</v>
      </c>
      <c r="K1506" s="87">
        <v>336016</v>
      </c>
      <c r="L1506" s="88" t="s">
        <v>56</v>
      </c>
      <c r="M1506" s="87">
        <v>96</v>
      </c>
      <c r="N1506" s="87">
        <v>5457016</v>
      </c>
      <c r="O1506" s="88" t="s">
        <v>35</v>
      </c>
      <c r="P1506" s="88" t="s">
        <v>608</v>
      </c>
      <c r="Q1506" s="88" t="s">
        <v>146</v>
      </c>
      <c r="R1506" s="89">
        <v>0.42859999999999998</v>
      </c>
      <c r="S1506" s="89">
        <v>6.4294000000000002</v>
      </c>
      <c r="T1506" s="87">
        <v>1</v>
      </c>
      <c r="U1506" s="88" t="s">
        <v>197</v>
      </c>
      <c r="V1506" s="88" t="s">
        <v>39</v>
      </c>
      <c r="W1506" s="90">
        <v>675</v>
      </c>
      <c r="X1506" s="90">
        <v>635</v>
      </c>
      <c r="Y1506" s="91">
        <v>46154.659866435184</v>
      </c>
      <c r="Z1506" s="92">
        <v>46160</v>
      </c>
      <c r="AA1506" s="93"/>
      <c r="AB1506" s="93"/>
      <c r="AC1506" s="93"/>
      <c r="AD1506" s="94" t="s">
        <v>40</v>
      </c>
      <c r="AE1506" s="94" t="s">
        <v>40</v>
      </c>
      <c r="AF1506" s="94" t="s">
        <v>40</v>
      </c>
      <c r="AG1506" s="94" t="s">
        <v>40</v>
      </c>
      <c r="AH1506" s="94" t="s">
        <v>40</v>
      </c>
      <c r="AI1506" s="94" t="s">
        <v>40</v>
      </c>
      <c r="AJ1506" s="94" t="s">
        <v>40</v>
      </c>
      <c r="AK1506" s="94" t="s">
        <v>40</v>
      </c>
      <c r="AL1506" s="94" t="s">
        <v>40</v>
      </c>
      <c r="AM1506" s="94" t="s">
        <v>40</v>
      </c>
      <c r="AN1506" s="94" t="s">
        <v>40</v>
      </c>
      <c r="AO1506" s="94" t="s">
        <v>40</v>
      </c>
      <c r="AP1506" s="94" t="s">
        <v>40</v>
      </c>
      <c r="AQ1506" s="94" t="s">
        <v>40</v>
      </c>
      <c r="AR1506" s="93"/>
    </row>
    <row r="1507" spans="1:44" ht="21">
      <c r="A1507" t="str">
        <f>VLOOKUP(Q1507,'Rotas x Madrugada'!A:C,2,0)</f>
        <v>A</v>
      </c>
      <c r="B1507" t="str">
        <f>VLOOKUP(Q1507,'Rotas x Madrugada'!A:C,3,0)</f>
        <v>Sim</v>
      </c>
      <c r="D1507" s="19">
        <f t="shared" si="46"/>
        <v>46162</v>
      </c>
      <c r="E1507" s="19">
        <f>IF(A1507="RETIRA",Z1507,VLOOKUP(Q1507,'Rotas x Madrugada'!A:D,4,0))</f>
        <v>46148</v>
      </c>
      <c r="F1507" s="19">
        <f>IF(A1507="RETIRA",Z1507,Z1507+2)</f>
        <v>46162</v>
      </c>
      <c r="G1507" s="19" t="str">
        <f>CONCATENATE(U1507,"-",V1507)</f>
        <v>LMLT06-PF</v>
      </c>
      <c r="H1507" s="19" t="str">
        <f t="shared" ca="1" si="47"/>
        <v>URGENTE</v>
      </c>
      <c r="I1507" s="46">
        <f ca="1">Z1507-$B$1</f>
        <v>3</v>
      </c>
      <c r="J1507" s="46">
        <f>VLOOKUP(G1507,'D. Produção'!A:B,2,)</f>
        <v>4</v>
      </c>
      <c r="K1507" s="95">
        <v>336016</v>
      </c>
      <c r="L1507" s="96" t="s">
        <v>66</v>
      </c>
      <c r="M1507" s="95">
        <v>97</v>
      </c>
      <c r="N1507" s="95">
        <v>5457017</v>
      </c>
      <c r="O1507" s="96" t="s">
        <v>35</v>
      </c>
      <c r="P1507" s="96" t="s">
        <v>608</v>
      </c>
      <c r="Q1507" s="96" t="s">
        <v>146</v>
      </c>
      <c r="R1507" s="97">
        <v>0.42859999999999998</v>
      </c>
      <c r="S1507" s="97">
        <v>6.4294000000000002</v>
      </c>
      <c r="T1507" s="95">
        <v>1</v>
      </c>
      <c r="U1507" s="96" t="s">
        <v>197</v>
      </c>
      <c r="V1507" s="96" t="s">
        <v>39</v>
      </c>
      <c r="W1507" s="98">
        <v>675</v>
      </c>
      <c r="X1507" s="98">
        <v>635</v>
      </c>
      <c r="Y1507" s="99">
        <v>46154.659866435184</v>
      </c>
      <c r="Z1507" s="100">
        <v>46160</v>
      </c>
      <c r="AA1507" s="101"/>
      <c r="AB1507" s="101"/>
      <c r="AC1507" s="101"/>
      <c r="AD1507" s="102" t="s">
        <v>40</v>
      </c>
      <c r="AE1507" s="102" t="s">
        <v>40</v>
      </c>
      <c r="AF1507" s="102" t="s">
        <v>40</v>
      </c>
      <c r="AG1507" s="102" t="s">
        <v>40</v>
      </c>
      <c r="AH1507" s="102" t="s">
        <v>40</v>
      </c>
      <c r="AI1507" s="102" t="s">
        <v>40</v>
      </c>
      <c r="AJ1507" s="102" t="s">
        <v>40</v>
      </c>
      <c r="AK1507" s="102" t="s">
        <v>40</v>
      </c>
      <c r="AL1507" s="102" t="s">
        <v>40</v>
      </c>
      <c r="AM1507" s="102" t="s">
        <v>40</v>
      </c>
      <c r="AN1507" s="102" t="s">
        <v>40</v>
      </c>
      <c r="AO1507" s="102" t="s">
        <v>40</v>
      </c>
      <c r="AP1507" s="102" t="s">
        <v>40</v>
      </c>
      <c r="AQ1507" s="102" t="s">
        <v>40</v>
      </c>
      <c r="AR1507" s="101"/>
    </row>
    <row r="1508" spans="1:44" ht="21">
      <c r="A1508" t="str">
        <f>VLOOKUP(Q1508,'Rotas x Madrugada'!A:C,2,0)</f>
        <v>A</v>
      </c>
      <c r="B1508" t="str">
        <f>VLOOKUP(Q1508,'Rotas x Madrugada'!A:C,3,0)</f>
        <v>Sim</v>
      </c>
      <c r="D1508" s="19">
        <f t="shared" si="46"/>
        <v>46162</v>
      </c>
      <c r="E1508" s="19">
        <f>IF(A1508="RETIRA",Z1508,VLOOKUP(Q1508,'Rotas x Madrugada'!A:D,4,0))</f>
        <v>46148</v>
      </c>
      <c r="F1508" s="19">
        <f>IF(A1508="RETIRA",Z1508,Z1508+2)</f>
        <v>46162</v>
      </c>
      <c r="G1508" s="19" t="str">
        <f>CONCATENATE(U1508,"-",V1508)</f>
        <v>LMLT06-PF</v>
      </c>
      <c r="H1508" s="19" t="str">
        <f t="shared" ca="1" si="47"/>
        <v>URGENTE</v>
      </c>
      <c r="I1508" s="46">
        <f ca="1">Z1508-$B$1</f>
        <v>3</v>
      </c>
      <c r="J1508" s="46">
        <f>VLOOKUP(G1508,'D. Produção'!A:B,2,)</f>
        <v>4</v>
      </c>
      <c r="K1508" s="87">
        <v>336016</v>
      </c>
      <c r="L1508" s="88" t="s">
        <v>67</v>
      </c>
      <c r="M1508" s="87">
        <v>98</v>
      </c>
      <c r="N1508" s="87">
        <v>5457018</v>
      </c>
      <c r="O1508" s="88" t="s">
        <v>35</v>
      </c>
      <c r="P1508" s="88" t="s">
        <v>608</v>
      </c>
      <c r="Q1508" s="88" t="s">
        <v>146</v>
      </c>
      <c r="R1508" s="89">
        <v>0.42859999999999998</v>
      </c>
      <c r="S1508" s="89">
        <v>6.4294000000000002</v>
      </c>
      <c r="T1508" s="87">
        <v>1</v>
      </c>
      <c r="U1508" s="88" t="s">
        <v>197</v>
      </c>
      <c r="V1508" s="88" t="s">
        <v>39</v>
      </c>
      <c r="W1508" s="90">
        <v>675</v>
      </c>
      <c r="X1508" s="90">
        <v>635</v>
      </c>
      <c r="Y1508" s="91">
        <v>46154.659866435184</v>
      </c>
      <c r="Z1508" s="92">
        <v>46160</v>
      </c>
      <c r="AA1508" s="93"/>
      <c r="AB1508" s="93"/>
      <c r="AC1508" s="93"/>
      <c r="AD1508" s="94" t="s">
        <v>40</v>
      </c>
      <c r="AE1508" s="94" t="s">
        <v>40</v>
      </c>
      <c r="AF1508" s="94" t="s">
        <v>40</v>
      </c>
      <c r="AG1508" s="94" t="s">
        <v>40</v>
      </c>
      <c r="AH1508" s="94" t="s">
        <v>40</v>
      </c>
      <c r="AI1508" s="94" t="s">
        <v>40</v>
      </c>
      <c r="AJ1508" s="94" t="s">
        <v>40</v>
      </c>
      <c r="AK1508" s="94" t="s">
        <v>40</v>
      </c>
      <c r="AL1508" s="94" t="s">
        <v>40</v>
      </c>
      <c r="AM1508" s="94" t="s">
        <v>40</v>
      </c>
      <c r="AN1508" s="94" t="s">
        <v>40</v>
      </c>
      <c r="AO1508" s="94" t="s">
        <v>40</v>
      </c>
      <c r="AP1508" s="94" t="s">
        <v>40</v>
      </c>
      <c r="AQ1508" s="94" t="s">
        <v>40</v>
      </c>
      <c r="AR1508" s="93"/>
    </row>
    <row r="1509" spans="1:44" ht="21">
      <c r="A1509" t="str">
        <f>VLOOKUP(Q1509,'Rotas x Madrugada'!A:C,2,0)</f>
        <v>A</v>
      </c>
      <c r="B1509" t="str">
        <f>VLOOKUP(Q1509,'Rotas x Madrugada'!A:C,3,0)</f>
        <v>Sim</v>
      </c>
      <c r="D1509" s="19">
        <f t="shared" si="46"/>
        <v>46162</v>
      </c>
      <c r="E1509" s="19">
        <f>IF(A1509="RETIRA",Z1509,VLOOKUP(Q1509,'Rotas x Madrugada'!A:D,4,0))</f>
        <v>46148</v>
      </c>
      <c r="F1509" s="19">
        <f>IF(A1509="RETIRA",Z1509,Z1509+2)</f>
        <v>46162</v>
      </c>
      <c r="G1509" s="19" t="str">
        <f>CONCATENATE(U1509,"-",V1509)</f>
        <v>LMLT06-PF</v>
      </c>
      <c r="H1509" s="19" t="str">
        <f t="shared" ca="1" si="47"/>
        <v>URGENTE</v>
      </c>
      <c r="I1509" s="46">
        <f ca="1">Z1509-$B$1</f>
        <v>3</v>
      </c>
      <c r="J1509" s="46">
        <f>VLOOKUP(G1509,'D. Produção'!A:B,2,)</f>
        <v>4</v>
      </c>
      <c r="K1509" s="95">
        <v>336016</v>
      </c>
      <c r="L1509" s="96" t="s">
        <v>545</v>
      </c>
      <c r="M1509" s="95">
        <v>99</v>
      </c>
      <c r="N1509" s="95">
        <v>5457019</v>
      </c>
      <c r="O1509" s="96" t="s">
        <v>35</v>
      </c>
      <c r="P1509" s="96" t="s">
        <v>608</v>
      </c>
      <c r="Q1509" s="96" t="s">
        <v>146</v>
      </c>
      <c r="R1509" s="97">
        <v>0.42859999999999998</v>
      </c>
      <c r="S1509" s="97">
        <v>6.4294000000000002</v>
      </c>
      <c r="T1509" s="95">
        <v>1</v>
      </c>
      <c r="U1509" s="96" t="s">
        <v>197</v>
      </c>
      <c r="V1509" s="96" t="s">
        <v>39</v>
      </c>
      <c r="W1509" s="98">
        <v>675</v>
      </c>
      <c r="X1509" s="98">
        <v>635</v>
      </c>
      <c r="Y1509" s="99">
        <v>46154.659866435184</v>
      </c>
      <c r="Z1509" s="100">
        <v>46160</v>
      </c>
      <c r="AA1509" s="101"/>
      <c r="AB1509" s="101"/>
      <c r="AC1509" s="101"/>
      <c r="AD1509" s="102" t="s">
        <v>40</v>
      </c>
      <c r="AE1509" s="102" t="s">
        <v>40</v>
      </c>
      <c r="AF1509" s="102" t="s">
        <v>40</v>
      </c>
      <c r="AG1509" s="102" t="s">
        <v>40</v>
      </c>
      <c r="AH1509" s="102" t="s">
        <v>40</v>
      </c>
      <c r="AI1509" s="102" t="s">
        <v>40</v>
      </c>
      <c r="AJ1509" s="102" t="s">
        <v>40</v>
      </c>
      <c r="AK1509" s="102" t="s">
        <v>40</v>
      </c>
      <c r="AL1509" s="102" t="s">
        <v>40</v>
      </c>
      <c r="AM1509" s="102" t="s">
        <v>40</v>
      </c>
      <c r="AN1509" s="102" t="s">
        <v>40</v>
      </c>
      <c r="AO1509" s="102" t="s">
        <v>40</v>
      </c>
      <c r="AP1509" s="102" t="s">
        <v>40</v>
      </c>
      <c r="AQ1509" s="102" t="s">
        <v>40</v>
      </c>
      <c r="AR1509" s="101"/>
    </row>
    <row r="1510" spans="1:44" ht="21">
      <c r="A1510" t="str">
        <f>VLOOKUP(Q1510,'Rotas x Madrugada'!A:C,2,0)</f>
        <v>A</v>
      </c>
      <c r="B1510" t="str">
        <f>VLOOKUP(Q1510,'Rotas x Madrugada'!A:C,3,0)</f>
        <v>Sim</v>
      </c>
      <c r="D1510" s="19">
        <f t="shared" si="46"/>
        <v>46162</v>
      </c>
      <c r="E1510" s="19">
        <f>IF(A1510="RETIRA",Z1510,VLOOKUP(Q1510,'Rotas x Madrugada'!A:D,4,0))</f>
        <v>46148</v>
      </c>
      <c r="F1510" s="19">
        <f>IF(A1510="RETIRA",Z1510,Z1510+2)</f>
        <v>46162</v>
      </c>
      <c r="G1510" s="19" t="str">
        <f>CONCATENATE(U1510,"-",V1510)</f>
        <v>LMLT06-PF</v>
      </c>
      <c r="H1510" s="19" t="str">
        <f t="shared" ca="1" si="47"/>
        <v>URGENTE</v>
      </c>
      <c r="I1510" s="46">
        <f ca="1">Z1510-$B$1</f>
        <v>3</v>
      </c>
      <c r="J1510" s="46">
        <f>VLOOKUP(G1510,'D. Produção'!A:B,2,)</f>
        <v>4</v>
      </c>
      <c r="K1510" s="87">
        <v>336016</v>
      </c>
      <c r="L1510" s="88" t="s">
        <v>546</v>
      </c>
      <c r="M1510" s="87">
        <v>100</v>
      </c>
      <c r="N1510" s="87">
        <v>5457020</v>
      </c>
      <c r="O1510" s="88" t="s">
        <v>35</v>
      </c>
      <c r="P1510" s="88" t="s">
        <v>608</v>
      </c>
      <c r="Q1510" s="88" t="s">
        <v>146</v>
      </c>
      <c r="R1510" s="89">
        <v>0.42859999999999998</v>
      </c>
      <c r="S1510" s="89">
        <v>6.4294000000000002</v>
      </c>
      <c r="T1510" s="87">
        <v>1</v>
      </c>
      <c r="U1510" s="88" t="s">
        <v>197</v>
      </c>
      <c r="V1510" s="88" t="s">
        <v>39</v>
      </c>
      <c r="W1510" s="90">
        <v>675</v>
      </c>
      <c r="X1510" s="90">
        <v>635</v>
      </c>
      <c r="Y1510" s="91">
        <v>46154.659866435184</v>
      </c>
      <c r="Z1510" s="92">
        <v>46160</v>
      </c>
      <c r="AA1510" s="93"/>
      <c r="AB1510" s="93"/>
      <c r="AC1510" s="93"/>
      <c r="AD1510" s="94" t="s">
        <v>40</v>
      </c>
      <c r="AE1510" s="94" t="s">
        <v>40</v>
      </c>
      <c r="AF1510" s="94" t="s">
        <v>40</v>
      </c>
      <c r="AG1510" s="94" t="s">
        <v>40</v>
      </c>
      <c r="AH1510" s="94" t="s">
        <v>40</v>
      </c>
      <c r="AI1510" s="94" t="s">
        <v>40</v>
      </c>
      <c r="AJ1510" s="94" t="s">
        <v>40</v>
      </c>
      <c r="AK1510" s="94" t="s">
        <v>40</v>
      </c>
      <c r="AL1510" s="94" t="s">
        <v>40</v>
      </c>
      <c r="AM1510" s="94" t="s">
        <v>40</v>
      </c>
      <c r="AN1510" s="94" t="s">
        <v>40</v>
      </c>
      <c r="AO1510" s="94" t="s">
        <v>40</v>
      </c>
      <c r="AP1510" s="94" t="s">
        <v>40</v>
      </c>
      <c r="AQ1510" s="94" t="s">
        <v>40</v>
      </c>
      <c r="AR1510" s="93"/>
    </row>
    <row r="1511" spans="1:44">
      <c r="A1511" t="str">
        <f>VLOOKUP(Q1511,'Rotas x Madrugada'!A:C,2,0)</f>
        <v>C</v>
      </c>
      <c r="B1511" t="str">
        <f>VLOOKUP(Q1511,'Rotas x Madrugada'!A:C,3,0)</f>
        <v>Sim</v>
      </c>
      <c r="D1511" s="19">
        <f t="shared" si="46"/>
        <v>46162</v>
      </c>
      <c r="E1511" s="19">
        <f>IF(A1511="RETIRA",Z1511,VLOOKUP(Q1511,'Rotas x Madrugada'!A:D,4,0))</f>
        <v>46148</v>
      </c>
      <c r="F1511" s="19">
        <f>IF(A1511="RETIRA",Z1511,Z1511+2)</f>
        <v>46162</v>
      </c>
      <c r="G1511" s="19" t="str">
        <f>CONCATENATE(U1511,"-",V1511)</f>
        <v>INC06-TF</v>
      </c>
      <c r="H1511" s="19" t="str">
        <f t="shared" ca="1" si="47"/>
        <v>OK</v>
      </c>
      <c r="I1511" s="46">
        <f ca="1">Z1511-$B$1</f>
        <v>3</v>
      </c>
      <c r="J1511" s="46">
        <f>VLOOKUP(G1511,'D. Produção'!A:B,2,)</f>
        <v>2</v>
      </c>
      <c r="K1511" s="95">
        <v>336030</v>
      </c>
      <c r="L1511" s="96" t="s">
        <v>61</v>
      </c>
      <c r="M1511" s="95">
        <v>1</v>
      </c>
      <c r="N1511" s="95">
        <v>5457069</v>
      </c>
      <c r="O1511" s="96" t="s">
        <v>35</v>
      </c>
      <c r="P1511" s="96" t="s">
        <v>609</v>
      </c>
      <c r="Q1511" s="96" t="s">
        <v>255</v>
      </c>
      <c r="R1511" s="97">
        <v>0.71299999999999997</v>
      </c>
      <c r="S1511" s="97">
        <v>10.695499999999999</v>
      </c>
      <c r="T1511" s="95">
        <v>1</v>
      </c>
      <c r="U1511" s="96" t="s">
        <v>185</v>
      </c>
      <c r="V1511" s="96" t="s">
        <v>96</v>
      </c>
      <c r="W1511" s="98">
        <v>527</v>
      </c>
      <c r="X1511" s="98">
        <v>1353</v>
      </c>
      <c r="Y1511" s="99">
        <v>46154.673530092594</v>
      </c>
      <c r="Z1511" s="100">
        <v>46160</v>
      </c>
      <c r="AA1511" s="101"/>
      <c r="AB1511" s="101"/>
      <c r="AC1511" s="101"/>
      <c r="AD1511" s="101"/>
      <c r="AE1511" s="102" t="s">
        <v>40</v>
      </c>
      <c r="AF1511" s="102" t="s">
        <v>40</v>
      </c>
      <c r="AG1511" s="102" t="s">
        <v>40</v>
      </c>
      <c r="AH1511" s="102" t="s">
        <v>40</v>
      </c>
      <c r="AI1511" s="102" t="s">
        <v>40</v>
      </c>
      <c r="AJ1511" s="102" t="s">
        <v>40</v>
      </c>
      <c r="AK1511" s="102" t="s">
        <v>40</v>
      </c>
      <c r="AL1511" s="101"/>
      <c r="AM1511" s="101"/>
      <c r="AN1511" s="102" t="s">
        <v>40</v>
      </c>
      <c r="AO1511" s="102" t="s">
        <v>40</v>
      </c>
      <c r="AP1511" s="102" t="s">
        <v>40</v>
      </c>
      <c r="AQ1511" s="102" t="s">
        <v>40</v>
      </c>
      <c r="AR1511" s="101"/>
    </row>
    <row r="1512" spans="1:44">
      <c r="A1512" t="str">
        <f>VLOOKUP(Q1512,'Rotas x Madrugada'!A:C,2,0)</f>
        <v>C</v>
      </c>
      <c r="B1512" t="str">
        <f>VLOOKUP(Q1512,'Rotas x Madrugada'!A:C,3,0)</f>
        <v>Sim</v>
      </c>
      <c r="D1512" s="19">
        <f t="shared" si="46"/>
        <v>46162</v>
      </c>
      <c r="E1512" s="19">
        <f>IF(A1512="RETIRA",Z1512,VLOOKUP(Q1512,'Rotas x Madrugada'!A:D,4,0))</f>
        <v>46148</v>
      </c>
      <c r="F1512" s="19">
        <f>IF(A1512="RETIRA",Z1512,Z1512+2)</f>
        <v>46162</v>
      </c>
      <c r="G1512" s="19" t="str">
        <f>CONCATENATE(U1512,"-",V1512)</f>
        <v>INC06-TF</v>
      </c>
      <c r="H1512" s="19" t="str">
        <f t="shared" ca="1" si="47"/>
        <v>OK</v>
      </c>
      <c r="I1512" s="46">
        <f ca="1">Z1512-$B$1</f>
        <v>3</v>
      </c>
      <c r="J1512" s="46">
        <f>VLOOKUP(G1512,'D. Produção'!A:B,2,)</f>
        <v>2</v>
      </c>
      <c r="K1512" s="87">
        <v>336030</v>
      </c>
      <c r="L1512" s="88" t="s">
        <v>121</v>
      </c>
      <c r="M1512" s="87">
        <v>2</v>
      </c>
      <c r="N1512" s="87">
        <v>5457070</v>
      </c>
      <c r="O1512" s="88" t="s">
        <v>35</v>
      </c>
      <c r="P1512" s="88" t="s">
        <v>609</v>
      </c>
      <c r="Q1512" s="88" t="s">
        <v>255</v>
      </c>
      <c r="R1512" s="89">
        <v>0.71299999999999997</v>
      </c>
      <c r="S1512" s="89">
        <v>10.695499999999999</v>
      </c>
      <c r="T1512" s="87">
        <v>1</v>
      </c>
      <c r="U1512" s="88" t="s">
        <v>185</v>
      </c>
      <c r="V1512" s="88" t="s">
        <v>96</v>
      </c>
      <c r="W1512" s="90">
        <v>527</v>
      </c>
      <c r="X1512" s="90">
        <v>1353</v>
      </c>
      <c r="Y1512" s="91">
        <v>46154.673530092594</v>
      </c>
      <c r="Z1512" s="92">
        <v>46160</v>
      </c>
      <c r="AA1512" s="93"/>
      <c r="AB1512" s="93"/>
      <c r="AC1512" s="93"/>
      <c r="AD1512" s="93"/>
      <c r="AE1512" s="94" t="s">
        <v>40</v>
      </c>
      <c r="AF1512" s="94" t="s">
        <v>40</v>
      </c>
      <c r="AG1512" s="94" t="s">
        <v>40</v>
      </c>
      <c r="AH1512" s="94" t="s">
        <v>40</v>
      </c>
      <c r="AI1512" s="94" t="s">
        <v>40</v>
      </c>
      <c r="AJ1512" s="94" t="s">
        <v>40</v>
      </c>
      <c r="AK1512" s="94" t="s">
        <v>40</v>
      </c>
      <c r="AL1512" s="93"/>
      <c r="AM1512" s="93"/>
      <c r="AN1512" s="94" t="s">
        <v>40</v>
      </c>
      <c r="AO1512" s="94" t="s">
        <v>40</v>
      </c>
      <c r="AP1512" s="94" t="s">
        <v>40</v>
      </c>
      <c r="AQ1512" s="94" t="s">
        <v>40</v>
      </c>
      <c r="AR1512" s="93"/>
    </row>
    <row r="1513" spans="1:44">
      <c r="A1513" t="str">
        <f>VLOOKUP(Q1513,'Rotas x Madrugada'!A:C,2,0)</f>
        <v>C</v>
      </c>
      <c r="B1513" t="str">
        <f>VLOOKUP(Q1513,'Rotas x Madrugada'!A:C,3,0)</f>
        <v>Sim</v>
      </c>
      <c r="D1513" s="19">
        <f t="shared" si="46"/>
        <v>46162</v>
      </c>
      <c r="E1513" s="19">
        <f>IF(A1513="RETIRA",Z1513,VLOOKUP(Q1513,'Rotas x Madrugada'!A:D,4,0))</f>
        <v>46148</v>
      </c>
      <c r="F1513" s="19">
        <f>IF(A1513="RETIRA",Z1513,Z1513+2)</f>
        <v>46162</v>
      </c>
      <c r="G1513" s="19" t="str">
        <f>CONCATENATE(U1513,"-",V1513)</f>
        <v>INC06-TF</v>
      </c>
      <c r="H1513" s="19" t="str">
        <f t="shared" ca="1" si="47"/>
        <v>OK</v>
      </c>
      <c r="I1513" s="46">
        <f ca="1">Z1513-$B$1</f>
        <v>3</v>
      </c>
      <c r="J1513" s="46">
        <f>VLOOKUP(G1513,'D. Produção'!A:B,2,)</f>
        <v>2</v>
      </c>
      <c r="K1513" s="95">
        <v>336030</v>
      </c>
      <c r="L1513" s="96" t="s">
        <v>143</v>
      </c>
      <c r="M1513" s="95">
        <v>3</v>
      </c>
      <c r="N1513" s="95">
        <v>5457071</v>
      </c>
      <c r="O1513" s="96" t="s">
        <v>35</v>
      </c>
      <c r="P1513" s="96" t="s">
        <v>609</v>
      </c>
      <c r="Q1513" s="96" t="s">
        <v>255</v>
      </c>
      <c r="R1513" s="97">
        <v>0.84250000000000003</v>
      </c>
      <c r="S1513" s="97">
        <v>12.637499999999999</v>
      </c>
      <c r="T1513" s="95">
        <v>1</v>
      </c>
      <c r="U1513" s="96" t="s">
        <v>185</v>
      </c>
      <c r="V1513" s="96" t="s">
        <v>96</v>
      </c>
      <c r="W1513" s="98">
        <v>625</v>
      </c>
      <c r="X1513" s="98">
        <v>1348</v>
      </c>
      <c r="Y1513" s="99">
        <v>46154.673530092594</v>
      </c>
      <c r="Z1513" s="100">
        <v>46160</v>
      </c>
      <c r="AA1513" s="101"/>
      <c r="AB1513" s="101"/>
      <c r="AC1513" s="101"/>
      <c r="AD1513" s="101"/>
      <c r="AE1513" s="102" t="s">
        <v>40</v>
      </c>
      <c r="AF1513" s="102" t="s">
        <v>40</v>
      </c>
      <c r="AG1513" s="102" t="s">
        <v>40</v>
      </c>
      <c r="AH1513" s="102" t="s">
        <v>40</v>
      </c>
      <c r="AI1513" s="102" t="s">
        <v>40</v>
      </c>
      <c r="AJ1513" s="102" t="s">
        <v>40</v>
      </c>
      <c r="AK1513" s="102" t="s">
        <v>40</v>
      </c>
      <c r="AL1513" s="101"/>
      <c r="AM1513" s="101"/>
      <c r="AN1513" s="102" t="s">
        <v>40</v>
      </c>
      <c r="AO1513" s="102" t="s">
        <v>40</v>
      </c>
      <c r="AP1513" s="102" t="s">
        <v>40</v>
      </c>
      <c r="AQ1513" s="102" t="s">
        <v>40</v>
      </c>
      <c r="AR1513" s="101"/>
    </row>
    <row r="1514" spans="1:44">
      <c r="A1514" t="str">
        <f>VLOOKUP(Q1514,'Rotas x Madrugada'!A:C,2,0)</f>
        <v>C</v>
      </c>
      <c r="B1514" t="str">
        <f>VLOOKUP(Q1514,'Rotas x Madrugada'!A:C,3,0)</f>
        <v>Sim</v>
      </c>
      <c r="D1514" s="19">
        <f t="shared" si="46"/>
        <v>46162</v>
      </c>
      <c r="E1514" s="19">
        <f>IF(A1514="RETIRA",Z1514,VLOOKUP(Q1514,'Rotas x Madrugada'!A:D,4,0))</f>
        <v>46148</v>
      </c>
      <c r="F1514" s="19">
        <f>IF(A1514="RETIRA",Z1514,Z1514+2)</f>
        <v>46162</v>
      </c>
      <c r="G1514" s="19" t="str">
        <f>CONCATENATE(U1514,"-",V1514)</f>
        <v>INC06-TF</v>
      </c>
      <c r="H1514" s="19" t="str">
        <f t="shared" ca="1" si="47"/>
        <v>OK</v>
      </c>
      <c r="I1514" s="46">
        <f ca="1">Z1514-$B$1</f>
        <v>3</v>
      </c>
      <c r="J1514" s="46">
        <f>VLOOKUP(G1514,'D. Produção'!A:B,2,)</f>
        <v>2</v>
      </c>
      <c r="K1514" s="87">
        <v>336030</v>
      </c>
      <c r="L1514" s="88" t="s">
        <v>132</v>
      </c>
      <c r="M1514" s="87">
        <v>4</v>
      </c>
      <c r="N1514" s="87">
        <v>5457072</v>
      </c>
      <c r="O1514" s="88" t="s">
        <v>35</v>
      </c>
      <c r="P1514" s="88" t="s">
        <v>609</v>
      </c>
      <c r="Q1514" s="88" t="s">
        <v>255</v>
      </c>
      <c r="R1514" s="89">
        <v>0.84250000000000003</v>
      </c>
      <c r="S1514" s="89">
        <v>12.637499999999999</v>
      </c>
      <c r="T1514" s="87">
        <v>1</v>
      </c>
      <c r="U1514" s="88" t="s">
        <v>185</v>
      </c>
      <c r="V1514" s="88" t="s">
        <v>96</v>
      </c>
      <c r="W1514" s="90">
        <v>625</v>
      </c>
      <c r="X1514" s="90">
        <v>1348</v>
      </c>
      <c r="Y1514" s="91">
        <v>46154.673530092594</v>
      </c>
      <c r="Z1514" s="92">
        <v>46160</v>
      </c>
      <c r="AA1514" s="93"/>
      <c r="AB1514" s="93"/>
      <c r="AC1514" s="93"/>
      <c r="AD1514" s="93"/>
      <c r="AE1514" s="94" t="s">
        <v>40</v>
      </c>
      <c r="AF1514" s="94" t="s">
        <v>40</v>
      </c>
      <c r="AG1514" s="94" t="s">
        <v>40</v>
      </c>
      <c r="AH1514" s="94" t="s">
        <v>40</v>
      </c>
      <c r="AI1514" s="94" t="s">
        <v>40</v>
      </c>
      <c r="AJ1514" s="94" t="s">
        <v>40</v>
      </c>
      <c r="AK1514" s="94" t="s">
        <v>40</v>
      </c>
      <c r="AL1514" s="93"/>
      <c r="AM1514" s="93"/>
      <c r="AN1514" s="94" t="s">
        <v>40</v>
      </c>
      <c r="AO1514" s="94" t="s">
        <v>40</v>
      </c>
      <c r="AP1514" s="94" t="s">
        <v>40</v>
      </c>
      <c r="AQ1514" s="94" t="s">
        <v>40</v>
      </c>
      <c r="AR1514" s="93"/>
    </row>
    <row r="1515" spans="1:44">
      <c r="A1515" t="str">
        <f>VLOOKUP(Q1515,'Rotas x Madrugada'!A:C,2,0)</f>
        <v>C</v>
      </c>
      <c r="B1515" t="str">
        <f>VLOOKUP(Q1515,'Rotas x Madrugada'!A:C,3,0)</f>
        <v>Sim</v>
      </c>
      <c r="D1515" s="19">
        <f t="shared" si="46"/>
        <v>46162</v>
      </c>
      <c r="E1515" s="19">
        <f>IF(A1515="RETIRA",Z1515,VLOOKUP(Q1515,'Rotas x Madrugada'!A:D,4,0))</f>
        <v>46148</v>
      </c>
      <c r="F1515" s="19">
        <f>IF(A1515="RETIRA",Z1515,Z1515+2)</f>
        <v>46162</v>
      </c>
      <c r="G1515" s="19" t="str">
        <f>CONCATENATE(U1515,"-",V1515)</f>
        <v>INC06-TF</v>
      </c>
      <c r="H1515" s="19" t="str">
        <f t="shared" ca="1" si="47"/>
        <v>OK</v>
      </c>
      <c r="I1515" s="46">
        <f ca="1">Z1515-$B$1</f>
        <v>3</v>
      </c>
      <c r="J1515" s="46">
        <f>VLOOKUP(G1515,'D. Produção'!A:B,2,)</f>
        <v>2</v>
      </c>
      <c r="K1515" s="95">
        <v>336030</v>
      </c>
      <c r="L1515" s="96" t="s">
        <v>92</v>
      </c>
      <c r="M1515" s="95">
        <v>5</v>
      </c>
      <c r="N1515" s="95">
        <v>5457073</v>
      </c>
      <c r="O1515" s="96" t="s">
        <v>35</v>
      </c>
      <c r="P1515" s="96" t="s">
        <v>609</v>
      </c>
      <c r="Q1515" s="96" t="s">
        <v>255</v>
      </c>
      <c r="R1515" s="97">
        <v>1.3225</v>
      </c>
      <c r="S1515" s="97">
        <v>19.837700000000002</v>
      </c>
      <c r="T1515" s="95">
        <v>1</v>
      </c>
      <c r="U1515" s="96" t="s">
        <v>185</v>
      </c>
      <c r="V1515" s="96" t="s">
        <v>96</v>
      </c>
      <c r="W1515" s="98">
        <v>877</v>
      </c>
      <c r="X1515" s="98">
        <v>1508</v>
      </c>
      <c r="Y1515" s="99">
        <v>46154.673530092594</v>
      </c>
      <c r="Z1515" s="100">
        <v>46160</v>
      </c>
      <c r="AA1515" s="101"/>
      <c r="AB1515" s="101"/>
      <c r="AC1515" s="101"/>
      <c r="AD1515" s="101"/>
      <c r="AE1515" s="102" t="s">
        <v>40</v>
      </c>
      <c r="AF1515" s="102" t="s">
        <v>40</v>
      </c>
      <c r="AG1515" s="102" t="s">
        <v>40</v>
      </c>
      <c r="AH1515" s="102" t="s">
        <v>40</v>
      </c>
      <c r="AI1515" s="102" t="s">
        <v>40</v>
      </c>
      <c r="AJ1515" s="102" t="s">
        <v>40</v>
      </c>
      <c r="AK1515" s="102" t="s">
        <v>40</v>
      </c>
      <c r="AL1515" s="101"/>
      <c r="AM1515" s="101"/>
      <c r="AN1515" s="102" t="s">
        <v>40</v>
      </c>
      <c r="AO1515" s="102" t="s">
        <v>40</v>
      </c>
      <c r="AP1515" s="102" t="s">
        <v>40</v>
      </c>
      <c r="AQ1515" s="102" t="s">
        <v>40</v>
      </c>
      <c r="AR1515" s="101"/>
    </row>
    <row r="1516" spans="1:44">
      <c r="A1516" t="str">
        <f>VLOOKUP(Q1516,'Rotas x Madrugada'!A:C,2,0)</f>
        <v>C</v>
      </c>
      <c r="B1516" t="str">
        <f>VLOOKUP(Q1516,'Rotas x Madrugada'!A:C,3,0)</f>
        <v>Sim</v>
      </c>
      <c r="D1516" s="19">
        <f t="shared" si="46"/>
        <v>46162</v>
      </c>
      <c r="E1516" s="19">
        <f>IF(A1516="RETIRA",Z1516,VLOOKUP(Q1516,'Rotas x Madrugada'!A:D,4,0))</f>
        <v>46148</v>
      </c>
      <c r="F1516" s="19">
        <f>IF(A1516="RETIRA",Z1516,Z1516+2)</f>
        <v>46162</v>
      </c>
      <c r="G1516" s="19" t="str">
        <f>CONCATENATE(U1516,"-",V1516)</f>
        <v>INC06-TF</v>
      </c>
      <c r="H1516" s="19" t="str">
        <f t="shared" ca="1" si="47"/>
        <v>OK</v>
      </c>
      <c r="I1516" s="46">
        <f ca="1">Z1516-$B$1</f>
        <v>3</v>
      </c>
      <c r="J1516" s="46">
        <f>VLOOKUP(G1516,'D. Produção'!A:B,2,)</f>
        <v>2</v>
      </c>
      <c r="K1516" s="87">
        <v>336030</v>
      </c>
      <c r="L1516" s="88" t="s">
        <v>97</v>
      </c>
      <c r="M1516" s="87">
        <v>6</v>
      </c>
      <c r="N1516" s="87">
        <v>5457074</v>
      </c>
      <c r="O1516" s="88" t="s">
        <v>35</v>
      </c>
      <c r="P1516" s="88" t="s">
        <v>609</v>
      </c>
      <c r="Q1516" s="88" t="s">
        <v>255</v>
      </c>
      <c r="R1516" s="89">
        <v>1.3225</v>
      </c>
      <c r="S1516" s="89">
        <v>19.837700000000002</v>
      </c>
      <c r="T1516" s="87">
        <v>1</v>
      </c>
      <c r="U1516" s="88" t="s">
        <v>185</v>
      </c>
      <c r="V1516" s="88" t="s">
        <v>96</v>
      </c>
      <c r="W1516" s="90">
        <v>877</v>
      </c>
      <c r="X1516" s="90">
        <v>1508</v>
      </c>
      <c r="Y1516" s="91">
        <v>46154.673530092594</v>
      </c>
      <c r="Z1516" s="92">
        <v>46160</v>
      </c>
      <c r="AA1516" s="93"/>
      <c r="AB1516" s="93"/>
      <c r="AC1516" s="93"/>
      <c r="AD1516" s="93"/>
      <c r="AE1516" s="94" t="s">
        <v>40</v>
      </c>
      <c r="AF1516" s="94" t="s">
        <v>40</v>
      </c>
      <c r="AG1516" s="94" t="s">
        <v>40</v>
      </c>
      <c r="AH1516" s="94" t="s">
        <v>40</v>
      </c>
      <c r="AI1516" s="94" t="s">
        <v>40</v>
      </c>
      <c r="AJ1516" s="94" t="s">
        <v>40</v>
      </c>
      <c r="AK1516" s="94" t="s">
        <v>40</v>
      </c>
      <c r="AL1516" s="93"/>
      <c r="AM1516" s="93"/>
      <c r="AN1516" s="94" t="s">
        <v>40</v>
      </c>
      <c r="AO1516" s="94" t="s">
        <v>40</v>
      </c>
      <c r="AP1516" s="94" t="s">
        <v>40</v>
      </c>
      <c r="AQ1516" s="94" t="s">
        <v>40</v>
      </c>
      <c r="AR1516" s="93"/>
    </row>
    <row r="1517" spans="1:44">
      <c r="A1517" t="str">
        <f>VLOOKUP(Q1517,'Rotas x Madrugada'!A:C,2,0)</f>
        <v>C</v>
      </c>
      <c r="B1517" t="str">
        <f>VLOOKUP(Q1517,'Rotas x Madrugada'!A:C,3,0)</f>
        <v>Sim</v>
      </c>
      <c r="D1517" s="19">
        <f t="shared" si="46"/>
        <v>46162</v>
      </c>
      <c r="E1517" s="19">
        <f>IF(A1517="RETIRA",Z1517,VLOOKUP(Q1517,'Rotas x Madrugada'!A:D,4,0))</f>
        <v>46148</v>
      </c>
      <c r="F1517" s="19">
        <f>IF(A1517="RETIRA",Z1517,Z1517+2)</f>
        <v>46162</v>
      </c>
      <c r="G1517" s="19" t="str">
        <f>CONCATENATE(U1517,"-",V1517)</f>
        <v>INC08-TF</v>
      </c>
      <c r="H1517" s="19" t="str">
        <f t="shared" ca="1" si="47"/>
        <v>OK</v>
      </c>
      <c r="I1517" s="46">
        <f ca="1">Z1517-$B$1</f>
        <v>3</v>
      </c>
      <c r="J1517" s="46">
        <f>VLOOKUP(G1517,'D. Produção'!A:B,2,)</f>
        <v>2</v>
      </c>
      <c r="K1517" s="95">
        <v>336031</v>
      </c>
      <c r="L1517" s="96" t="s">
        <v>61</v>
      </c>
      <c r="M1517" s="95">
        <v>1</v>
      </c>
      <c r="N1517" s="95">
        <v>5457077</v>
      </c>
      <c r="O1517" s="96" t="s">
        <v>35</v>
      </c>
      <c r="P1517" s="96" t="s">
        <v>609</v>
      </c>
      <c r="Q1517" s="96" t="s">
        <v>255</v>
      </c>
      <c r="R1517" s="97">
        <v>2.6459999999999999</v>
      </c>
      <c r="S1517" s="97">
        <v>52.919699999999999</v>
      </c>
      <c r="T1517" s="95">
        <v>1</v>
      </c>
      <c r="U1517" s="96" t="s">
        <v>63</v>
      </c>
      <c r="V1517" s="96" t="s">
        <v>96</v>
      </c>
      <c r="W1517" s="98">
        <v>1263</v>
      </c>
      <c r="X1517" s="98">
        <v>2095</v>
      </c>
      <c r="Y1517" s="99">
        <v>46154.673310185186</v>
      </c>
      <c r="Z1517" s="100">
        <v>46160</v>
      </c>
      <c r="AA1517" s="101"/>
      <c r="AB1517" s="101"/>
      <c r="AC1517" s="101"/>
      <c r="AD1517" s="101"/>
      <c r="AE1517" s="102" t="s">
        <v>40</v>
      </c>
      <c r="AF1517" s="102" t="s">
        <v>40</v>
      </c>
      <c r="AG1517" s="102" t="s">
        <v>40</v>
      </c>
      <c r="AH1517" s="102" t="s">
        <v>40</v>
      </c>
      <c r="AI1517" s="102" t="s">
        <v>40</v>
      </c>
      <c r="AJ1517" s="102" t="s">
        <v>40</v>
      </c>
      <c r="AK1517" s="102" t="s">
        <v>40</v>
      </c>
      <c r="AL1517" s="101"/>
      <c r="AM1517" s="101"/>
      <c r="AN1517" s="102" t="s">
        <v>40</v>
      </c>
      <c r="AO1517" s="102" t="s">
        <v>40</v>
      </c>
      <c r="AP1517" s="102" t="s">
        <v>40</v>
      </c>
      <c r="AQ1517" s="102" t="s">
        <v>40</v>
      </c>
      <c r="AR1517" s="101"/>
    </row>
    <row r="1518" spans="1:44">
      <c r="A1518" t="str">
        <f>VLOOKUP(Q1518,'Rotas x Madrugada'!A:C,2,0)</f>
        <v>C</v>
      </c>
      <c r="B1518" t="str">
        <f>VLOOKUP(Q1518,'Rotas x Madrugada'!A:C,3,0)</f>
        <v>Sim</v>
      </c>
      <c r="D1518" s="19">
        <f t="shared" si="46"/>
        <v>46162</v>
      </c>
      <c r="E1518" s="19">
        <f>IF(A1518="RETIRA",Z1518,VLOOKUP(Q1518,'Rotas x Madrugada'!A:D,4,0))</f>
        <v>46148</v>
      </c>
      <c r="F1518" s="19">
        <f>IF(A1518="RETIRA",Z1518,Z1518+2)</f>
        <v>46162</v>
      </c>
      <c r="G1518" s="19" t="str">
        <f>CONCATENATE(U1518,"-",V1518)</f>
        <v>INC08-TF</v>
      </c>
      <c r="H1518" s="19" t="str">
        <f t="shared" ca="1" si="47"/>
        <v>OK</v>
      </c>
      <c r="I1518" s="46">
        <f ca="1">Z1518-$B$1</f>
        <v>3</v>
      </c>
      <c r="J1518" s="46">
        <f>VLOOKUP(G1518,'D. Produção'!A:B,2,)</f>
        <v>2</v>
      </c>
      <c r="K1518" s="87">
        <v>336031</v>
      </c>
      <c r="L1518" s="88" t="s">
        <v>121</v>
      </c>
      <c r="M1518" s="87">
        <v>2</v>
      </c>
      <c r="N1518" s="87">
        <v>5457078</v>
      </c>
      <c r="O1518" s="88" t="s">
        <v>35</v>
      </c>
      <c r="P1518" s="88" t="s">
        <v>609</v>
      </c>
      <c r="Q1518" s="88" t="s">
        <v>255</v>
      </c>
      <c r="R1518" s="89">
        <v>2.6459999999999999</v>
      </c>
      <c r="S1518" s="89">
        <v>52.919699999999999</v>
      </c>
      <c r="T1518" s="87">
        <v>1</v>
      </c>
      <c r="U1518" s="88" t="s">
        <v>63</v>
      </c>
      <c r="V1518" s="88" t="s">
        <v>96</v>
      </c>
      <c r="W1518" s="90">
        <v>1263</v>
      </c>
      <c r="X1518" s="90">
        <v>2095</v>
      </c>
      <c r="Y1518" s="91">
        <v>46154.673310185186</v>
      </c>
      <c r="Z1518" s="92">
        <v>46160</v>
      </c>
      <c r="AA1518" s="93"/>
      <c r="AB1518" s="93"/>
      <c r="AC1518" s="93"/>
      <c r="AD1518" s="93"/>
      <c r="AE1518" s="94" t="s">
        <v>40</v>
      </c>
      <c r="AF1518" s="94" t="s">
        <v>40</v>
      </c>
      <c r="AG1518" s="94" t="s">
        <v>40</v>
      </c>
      <c r="AH1518" s="94" t="s">
        <v>40</v>
      </c>
      <c r="AI1518" s="94" t="s">
        <v>40</v>
      </c>
      <c r="AJ1518" s="94" t="s">
        <v>40</v>
      </c>
      <c r="AK1518" s="94" t="s">
        <v>40</v>
      </c>
      <c r="AL1518" s="93"/>
      <c r="AM1518" s="93"/>
      <c r="AN1518" s="94" t="s">
        <v>40</v>
      </c>
      <c r="AO1518" s="94" t="s">
        <v>40</v>
      </c>
      <c r="AP1518" s="94" t="s">
        <v>40</v>
      </c>
      <c r="AQ1518" s="94" t="s">
        <v>40</v>
      </c>
      <c r="AR1518" s="93"/>
    </row>
    <row r="1519" spans="1:44">
      <c r="A1519" t="str">
        <f>VLOOKUP(Q1519,'Rotas x Madrugada'!A:C,2,0)</f>
        <v>C</v>
      </c>
      <c r="B1519" t="str">
        <f>VLOOKUP(Q1519,'Rotas x Madrugada'!A:C,3,0)</f>
        <v>Sim</v>
      </c>
      <c r="D1519" s="19">
        <f t="shared" si="46"/>
        <v>46162</v>
      </c>
      <c r="E1519" s="19">
        <f>IF(A1519="RETIRA",Z1519,VLOOKUP(Q1519,'Rotas x Madrugada'!A:D,4,0))</f>
        <v>46148</v>
      </c>
      <c r="F1519" s="19">
        <f>IF(A1519="RETIRA",Z1519,Z1519+2)</f>
        <v>46162</v>
      </c>
      <c r="G1519" s="19" t="str">
        <f>CONCATENATE(U1519,"-",V1519)</f>
        <v>LMINC06-PF</v>
      </c>
      <c r="H1519" s="19" t="str">
        <f t="shared" ca="1" si="47"/>
        <v>URGENTE</v>
      </c>
      <c r="I1519" s="46">
        <f ca="1">Z1519-$B$1</f>
        <v>3</v>
      </c>
      <c r="J1519" s="46">
        <f>VLOOKUP(G1519,'D. Produção'!A:B,2,)</f>
        <v>4</v>
      </c>
      <c r="K1519" s="95">
        <v>336034</v>
      </c>
      <c r="L1519" s="96" t="s">
        <v>61</v>
      </c>
      <c r="M1519" s="95">
        <v>1</v>
      </c>
      <c r="N1519" s="95">
        <v>5457087</v>
      </c>
      <c r="O1519" s="96" t="s">
        <v>35</v>
      </c>
      <c r="P1519" s="96" t="s">
        <v>609</v>
      </c>
      <c r="Q1519" s="96" t="s">
        <v>255</v>
      </c>
      <c r="R1519" s="97">
        <v>0.61229999999999996</v>
      </c>
      <c r="S1519" s="97">
        <v>9.1847999999999992</v>
      </c>
      <c r="T1519" s="95">
        <v>1</v>
      </c>
      <c r="U1519" s="96" t="s">
        <v>306</v>
      </c>
      <c r="V1519" s="96" t="s">
        <v>39</v>
      </c>
      <c r="W1519" s="98">
        <v>890</v>
      </c>
      <c r="X1519" s="98">
        <v>688</v>
      </c>
      <c r="Y1519" s="99">
        <v>46154.674583333333</v>
      </c>
      <c r="Z1519" s="100">
        <v>46160</v>
      </c>
      <c r="AA1519" s="101"/>
      <c r="AB1519" s="101"/>
      <c r="AC1519" s="101"/>
      <c r="AD1519" s="102" t="s">
        <v>40</v>
      </c>
      <c r="AE1519" s="102" t="s">
        <v>40</v>
      </c>
      <c r="AF1519" s="102" t="s">
        <v>40</v>
      </c>
      <c r="AG1519" s="102" t="s">
        <v>40</v>
      </c>
      <c r="AH1519" s="102" t="s">
        <v>40</v>
      </c>
      <c r="AI1519" s="102" t="s">
        <v>40</v>
      </c>
      <c r="AJ1519" s="102" t="s">
        <v>40</v>
      </c>
      <c r="AK1519" s="102" t="s">
        <v>40</v>
      </c>
      <c r="AL1519" s="102" t="s">
        <v>40</v>
      </c>
      <c r="AM1519" s="102" t="s">
        <v>40</v>
      </c>
      <c r="AN1519" s="102" t="s">
        <v>40</v>
      </c>
      <c r="AO1519" s="102" t="s">
        <v>40</v>
      </c>
      <c r="AP1519" s="102" t="s">
        <v>40</v>
      </c>
      <c r="AQ1519" s="102" t="s">
        <v>40</v>
      </c>
      <c r="AR1519" s="101"/>
    </row>
    <row r="1520" spans="1:44">
      <c r="A1520" t="str">
        <f>VLOOKUP(Q1520,'Rotas x Madrugada'!A:C,2,0)</f>
        <v>C</v>
      </c>
      <c r="B1520" t="str">
        <f>VLOOKUP(Q1520,'Rotas x Madrugada'!A:C,3,0)</f>
        <v>Sim</v>
      </c>
      <c r="D1520" s="19">
        <f t="shared" si="46"/>
        <v>46162</v>
      </c>
      <c r="E1520" s="19">
        <f>IF(A1520="RETIRA",Z1520,VLOOKUP(Q1520,'Rotas x Madrugada'!A:D,4,0))</f>
        <v>46148</v>
      </c>
      <c r="F1520" s="19">
        <f>IF(A1520="RETIRA",Z1520,Z1520+2)</f>
        <v>46162</v>
      </c>
      <c r="G1520" s="19" t="str">
        <f>CONCATENATE(U1520,"-",V1520)</f>
        <v>LMINC06-PF</v>
      </c>
      <c r="H1520" s="19" t="str">
        <f t="shared" ca="1" si="47"/>
        <v>URGENTE</v>
      </c>
      <c r="I1520" s="46">
        <f ca="1">Z1520-$B$1</f>
        <v>3</v>
      </c>
      <c r="J1520" s="46">
        <f>VLOOKUP(G1520,'D. Produção'!A:B,2,)</f>
        <v>4</v>
      </c>
      <c r="K1520" s="87">
        <v>336034</v>
      </c>
      <c r="L1520" s="88" t="s">
        <v>121</v>
      </c>
      <c r="M1520" s="87">
        <v>2</v>
      </c>
      <c r="N1520" s="87">
        <v>5457088</v>
      </c>
      <c r="O1520" s="88" t="s">
        <v>35</v>
      </c>
      <c r="P1520" s="88" t="s">
        <v>609</v>
      </c>
      <c r="Q1520" s="88" t="s">
        <v>255</v>
      </c>
      <c r="R1520" s="89">
        <v>0.61229999999999996</v>
      </c>
      <c r="S1520" s="89">
        <v>9.1847999999999992</v>
      </c>
      <c r="T1520" s="87">
        <v>1</v>
      </c>
      <c r="U1520" s="88" t="s">
        <v>306</v>
      </c>
      <c r="V1520" s="88" t="s">
        <v>39</v>
      </c>
      <c r="W1520" s="90">
        <v>890</v>
      </c>
      <c r="X1520" s="90">
        <v>688</v>
      </c>
      <c r="Y1520" s="91">
        <v>46154.674583333333</v>
      </c>
      <c r="Z1520" s="92">
        <v>46160</v>
      </c>
      <c r="AA1520" s="93"/>
      <c r="AB1520" s="93"/>
      <c r="AC1520" s="93"/>
      <c r="AD1520" s="94" t="s">
        <v>40</v>
      </c>
      <c r="AE1520" s="94" t="s">
        <v>40</v>
      </c>
      <c r="AF1520" s="94" t="s">
        <v>40</v>
      </c>
      <c r="AG1520" s="94" t="s">
        <v>40</v>
      </c>
      <c r="AH1520" s="94" t="s">
        <v>40</v>
      </c>
      <c r="AI1520" s="94" t="s">
        <v>40</v>
      </c>
      <c r="AJ1520" s="94" t="s">
        <v>40</v>
      </c>
      <c r="AK1520" s="94" t="s">
        <v>40</v>
      </c>
      <c r="AL1520" s="94" t="s">
        <v>40</v>
      </c>
      <c r="AM1520" s="94" t="s">
        <v>40</v>
      </c>
      <c r="AN1520" s="94" t="s">
        <v>40</v>
      </c>
      <c r="AO1520" s="94" t="s">
        <v>40</v>
      </c>
      <c r="AP1520" s="94" t="s">
        <v>40</v>
      </c>
      <c r="AQ1520" s="94" t="s">
        <v>40</v>
      </c>
      <c r="AR1520" s="93"/>
    </row>
    <row r="1521" spans="1:44">
      <c r="A1521" t="str">
        <f>VLOOKUP(Q1521,'Rotas x Madrugada'!A:C,2,0)</f>
        <v>C</v>
      </c>
      <c r="B1521" t="str">
        <f>VLOOKUP(Q1521,'Rotas x Madrugada'!A:C,3,0)</f>
        <v>Sim</v>
      </c>
      <c r="D1521" s="19">
        <f t="shared" si="46"/>
        <v>46162</v>
      </c>
      <c r="E1521" s="19">
        <f>IF(A1521="RETIRA",Z1521,VLOOKUP(Q1521,'Rotas x Madrugada'!A:D,4,0))</f>
        <v>46148</v>
      </c>
      <c r="F1521" s="19">
        <f>IF(A1521="RETIRA",Z1521,Z1521+2)</f>
        <v>46162</v>
      </c>
      <c r="G1521" s="19" t="str">
        <f>CONCATENATE(U1521,"-",V1521)</f>
        <v>LMLT06-PF</v>
      </c>
      <c r="H1521" s="19" t="str">
        <f t="shared" ca="1" si="47"/>
        <v>URGENTE</v>
      </c>
      <c r="I1521" s="46">
        <f ca="1">Z1521-$B$1</f>
        <v>3</v>
      </c>
      <c r="J1521" s="46">
        <f>VLOOKUP(G1521,'D. Produção'!A:B,2,)</f>
        <v>4</v>
      </c>
      <c r="K1521" s="95">
        <v>336035</v>
      </c>
      <c r="L1521" s="96" t="s">
        <v>61</v>
      </c>
      <c r="M1521" s="95">
        <v>1</v>
      </c>
      <c r="N1521" s="95">
        <v>5457089</v>
      </c>
      <c r="O1521" s="96" t="s">
        <v>35</v>
      </c>
      <c r="P1521" s="96" t="s">
        <v>609</v>
      </c>
      <c r="Q1521" s="96" t="s">
        <v>255</v>
      </c>
      <c r="R1521" s="97">
        <v>6.5000000000000002E-2</v>
      </c>
      <c r="S1521" s="97">
        <v>0.97450000000000003</v>
      </c>
      <c r="T1521" s="95">
        <v>1</v>
      </c>
      <c r="U1521" s="96" t="s">
        <v>197</v>
      </c>
      <c r="V1521" s="96" t="s">
        <v>39</v>
      </c>
      <c r="W1521" s="98">
        <v>355</v>
      </c>
      <c r="X1521" s="98">
        <v>183</v>
      </c>
      <c r="Y1521" s="99">
        <v>46154.673807870371</v>
      </c>
      <c r="Z1521" s="100">
        <v>46160</v>
      </c>
      <c r="AA1521" s="101"/>
      <c r="AB1521" s="101"/>
      <c r="AC1521" s="101"/>
      <c r="AD1521" s="102" t="s">
        <v>40</v>
      </c>
      <c r="AE1521" s="102" t="s">
        <v>40</v>
      </c>
      <c r="AF1521" s="102" t="s">
        <v>40</v>
      </c>
      <c r="AG1521" s="102" t="s">
        <v>40</v>
      </c>
      <c r="AH1521" s="102" t="s">
        <v>40</v>
      </c>
      <c r="AI1521" s="102" t="s">
        <v>40</v>
      </c>
      <c r="AJ1521" s="102" t="s">
        <v>40</v>
      </c>
      <c r="AK1521" s="102" t="s">
        <v>40</v>
      </c>
      <c r="AL1521" s="102" t="s">
        <v>40</v>
      </c>
      <c r="AM1521" s="102" t="s">
        <v>40</v>
      </c>
      <c r="AN1521" s="102" t="s">
        <v>40</v>
      </c>
      <c r="AO1521" s="102" t="s">
        <v>40</v>
      </c>
      <c r="AP1521" s="102" t="s">
        <v>40</v>
      </c>
      <c r="AQ1521" s="102" t="s">
        <v>40</v>
      </c>
      <c r="AR1521" s="101"/>
    </row>
    <row r="1522" spans="1:44">
      <c r="A1522" t="str">
        <f>VLOOKUP(Q1522,'Rotas x Madrugada'!A:C,2,0)</f>
        <v>C</v>
      </c>
      <c r="B1522" t="str">
        <f>VLOOKUP(Q1522,'Rotas x Madrugada'!A:C,3,0)</f>
        <v>Sim</v>
      </c>
      <c r="D1522" s="19">
        <f t="shared" si="46"/>
        <v>46162</v>
      </c>
      <c r="E1522" s="19">
        <f>IF(A1522="RETIRA",Z1522,VLOOKUP(Q1522,'Rotas x Madrugada'!A:D,4,0))</f>
        <v>46148</v>
      </c>
      <c r="F1522" s="19">
        <f>IF(A1522="RETIRA",Z1522,Z1522+2)</f>
        <v>46162</v>
      </c>
      <c r="G1522" s="19" t="str">
        <f>CONCATENATE(U1522,"-",V1522)</f>
        <v>LMLT06-PF</v>
      </c>
      <c r="H1522" s="19" t="str">
        <f t="shared" ca="1" si="47"/>
        <v>URGENTE</v>
      </c>
      <c r="I1522" s="46">
        <f ca="1">Z1522-$B$1</f>
        <v>3</v>
      </c>
      <c r="J1522" s="46">
        <f>VLOOKUP(G1522,'D. Produção'!A:B,2,)</f>
        <v>4</v>
      </c>
      <c r="K1522" s="87">
        <v>336035</v>
      </c>
      <c r="L1522" s="88" t="s">
        <v>121</v>
      </c>
      <c r="M1522" s="87">
        <v>2</v>
      </c>
      <c r="N1522" s="87">
        <v>5457090</v>
      </c>
      <c r="O1522" s="88" t="s">
        <v>35</v>
      </c>
      <c r="P1522" s="88" t="s">
        <v>609</v>
      </c>
      <c r="Q1522" s="88" t="s">
        <v>255</v>
      </c>
      <c r="R1522" s="89">
        <v>6.5000000000000002E-2</v>
      </c>
      <c r="S1522" s="89">
        <v>0.97450000000000003</v>
      </c>
      <c r="T1522" s="87">
        <v>1</v>
      </c>
      <c r="U1522" s="88" t="s">
        <v>197</v>
      </c>
      <c r="V1522" s="88" t="s">
        <v>39</v>
      </c>
      <c r="W1522" s="90">
        <v>355</v>
      </c>
      <c r="X1522" s="90">
        <v>183</v>
      </c>
      <c r="Y1522" s="91">
        <v>46154.673807870371</v>
      </c>
      <c r="Z1522" s="92">
        <v>46160</v>
      </c>
      <c r="AA1522" s="93"/>
      <c r="AB1522" s="93"/>
      <c r="AC1522" s="93"/>
      <c r="AD1522" s="94" t="s">
        <v>40</v>
      </c>
      <c r="AE1522" s="94" t="s">
        <v>40</v>
      </c>
      <c r="AF1522" s="94" t="s">
        <v>40</v>
      </c>
      <c r="AG1522" s="94" t="s">
        <v>40</v>
      </c>
      <c r="AH1522" s="94" t="s">
        <v>40</v>
      </c>
      <c r="AI1522" s="94" t="s">
        <v>40</v>
      </c>
      <c r="AJ1522" s="94" t="s">
        <v>40</v>
      </c>
      <c r="AK1522" s="94" t="s">
        <v>40</v>
      </c>
      <c r="AL1522" s="94" t="s">
        <v>40</v>
      </c>
      <c r="AM1522" s="94" t="s">
        <v>40</v>
      </c>
      <c r="AN1522" s="94" t="s">
        <v>40</v>
      </c>
      <c r="AO1522" s="94" t="s">
        <v>40</v>
      </c>
      <c r="AP1522" s="94" t="s">
        <v>40</v>
      </c>
      <c r="AQ1522" s="94" t="s">
        <v>40</v>
      </c>
      <c r="AR1522" s="93"/>
    </row>
    <row r="1523" spans="1:44">
      <c r="A1523" t="str">
        <f>VLOOKUP(Q1523,'Rotas x Madrugada'!A:C,2,0)</f>
        <v>C</v>
      </c>
      <c r="B1523" t="str">
        <f>VLOOKUP(Q1523,'Rotas x Madrugada'!A:C,3,0)</f>
        <v>Sim</v>
      </c>
      <c r="D1523" s="19">
        <f t="shared" si="46"/>
        <v>46162</v>
      </c>
      <c r="E1523" s="19">
        <f>IF(A1523="RETIRA",Z1523,VLOOKUP(Q1523,'Rotas x Madrugada'!A:D,4,0))</f>
        <v>46148</v>
      </c>
      <c r="F1523" s="19">
        <f>IF(A1523="RETIRA",Z1523,Z1523+2)</f>
        <v>46162</v>
      </c>
      <c r="G1523" s="19" t="str">
        <f>CONCATENATE(U1523,"-",V1523)</f>
        <v>LMLT06-PF</v>
      </c>
      <c r="H1523" s="19" t="str">
        <f t="shared" ca="1" si="47"/>
        <v>URGENTE</v>
      </c>
      <c r="I1523" s="46">
        <f ca="1">Z1523-$B$1</f>
        <v>3</v>
      </c>
      <c r="J1523" s="46">
        <f>VLOOKUP(G1523,'D. Produção'!A:B,2,)</f>
        <v>4</v>
      </c>
      <c r="K1523" s="95">
        <v>336035</v>
      </c>
      <c r="L1523" s="96" t="s">
        <v>143</v>
      </c>
      <c r="M1523" s="95">
        <v>3</v>
      </c>
      <c r="N1523" s="95">
        <v>5457091</v>
      </c>
      <c r="O1523" s="96" t="s">
        <v>35</v>
      </c>
      <c r="P1523" s="96" t="s">
        <v>609</v>
      </c>
      <c r="Q1523" s="96" t="s">
        <v>255</v>
      </c>
      <c r="R1523" s="97">
        <v>8.4599999999999995E-2</v>
      </c>
      <c r="S1523" s="97">
        <v>1.2689999999999999</v>
      </c>
      <c r="T1523" s="95">
        <v>1</v>
      </c>
      <c r="U1523" s="96" t="s">
        <v>197</v>
      </c>
      <c r="V1523" s="96" t="s">
        <v>39</v>
      </c>
      <c r="W1523" s="98">
        <v>470</v>
      </c>
      <c r="X1523" s="98">
        <v>180</v>
      </c>
      <c r="Y1523" s="99">
        <v>46154.673807870371</v>
      </c>
      <c r="Z1523" s="100">
        <v>46160</v>
      </c>
      <c r="AA1523" s="101"/>
      <c r="AB1523" s="101"/>
      <c r="AC1523" s="101"/>
      <c r="AD1523" s="102" t="s">
        <v>40</v>
      </c>
      <c r="AE1523" s="102" t="s">
        <v>40</v>
      </c>
      <c r="AF1523" s="102" t="s">
        <v>40</v>
      </c>
      <c r="AG1523" s="102" t="s">
        <v>40</v>
      </c>
      <c r="AH1523" s="102" t="s">
        <v>40</v>
      </c>
      <c r="AI1523" s="102" t="s">
        <v>40</v>
      </c>
      <c r="AJ1523" s="102" t="s">
        <v>40</v>
      </c>
      <c r="AK1523" s="102" t="s">
        <v>40</v>
      </c>
      <c r="AL1523" s="102" t="s">
        <v>40</v>
      </c>
      <c r="AM1523" s="102" t="s">
        <v>40</v>
      </c>
      <c r="AN1523" s="102" t="s">
        <v>40</v>
      </c>
      <c r="AO1523" s="102" t="s">
        <v>40</v>
      </c>
      <c r="AP1523" s="102" t="s">
        <v>40</v>
      </c>
      <c r="AQ1523" s="102" t="s">
        <v>40</v>
      </c>
      <c r="AR1523" s="101"/>
    </row>
    <row r="1524" spans="1:44">
      <c r="A1524" t="str">
        <f>VLOOKUP(Q1524,'Rotas x Madrugada'!A:C,2,0)</f>
        <v>C</v>
      </c>
      <c r="B1524" t="str">
        <f>VLOOKUP(Q1524,'Rotas x Madrugada'!A:C,3,0)</f>
        <v>Sim</v>
      </c>
      <c r="D1524" s="19">
        <f t="shared" si="46"/>
        <v>46162</v>
      </c>
      <c r="E1524" s="19">
        <f>IF(A1524="RETIRA",Z1524,VLOOKUP(Q1524,'Rotas x Madrugada'!A:D,4,0))</f>
        <v>46148</v>
      </c>
      <c r="F1524" s="19">
        <f>IF(A1524="RETIRA",Z1524,Z1524+2)</f>
        <v>46162</v>
      </c>
      <c r="G1524" s="19" t="str">
        <f>CONCATENATE(U1524,"-",V1524)</f>
        <v>LMLT06-PF</v>
      </c>
      <c r="H1524" s="19" t="str">
        <f t="shared" ca="1" si="47"/>
        <v>URGENTE</v>
      </c>
      <c r="I1524" s="46">
        <f ca="1">Z1524-$B$1</f>
        <v>3</v>
      </c>
      <c r="J1524" s="46">
        <f>VLOOKUP(G1524,'D. Produção'!A:B,2,)</f>
        <v>4</v>
      </c>
      <c r="K1524" s="87">
        <v>336035</v>
      </c>
      <c r="L1524" s="88" t="s">
        <v>132</v>
      </c>
      <c r="M1524" s="87">
        <v>4</v>
      </c>
      <c r="N1524" s="87">
        <v>5457092</v>
      </c>
      <c r="O1524" s="88" t="s">
        <v>35</v>
      </c>
      <c r="P1524" s="88" t="s">
        <v>609</v>
      </c>
      <c r="Q1524" s="88" t="s">
        <v>255</v>
      </c>
      <c r="R1524" s="89">
        <v>8.4599999999999995E-2</v>
      </c>
      <c r="S1524" s="89">
        <v>1.2689999999999999</v>
      </c>
      <c r="T1524" s="87">
        <v>1</v>
      </c>
      <c r="U1524" s="88" t="s">
        <v>197</v>
      </c>
      <c r="V1524" s="88" t="s">
        <v>39</v>
      </c>
      <c r="W1524" s="90">
        <v>470</v>
      </c>
      <c r="X1524" s="90">
        <v>180</v>
      </c>
      <c r="Y1524" s="91">
        <v>46154.673807870371</v>
      </c>
      <c r="Z1524" s="92">
        <v>46160</v>
      </c>
      <c r="AA1524" s="93"/>
      <c r="AB1524" s="93"/>
      <c r="AC1524" s="93"/>
      <c r="AD1524" s="94" t="s">
        <v>40</v>
      </c>
      <c r="AE1524" s="94" t="s">
        <v>40</v>
      </c>
      <c r="AF1524" s="94" t="s">
        <v>40</v>
      </c>
      <c r="AG1524" s="94" t="s">
        <v>40</v>
      </c>
      <c r="AH1524" s="94" t="s">
        <v>40</v>
      </c>
      <c r="AI1524" s="94" t="s">
        <v>40</v>
      </c>
      <c r="AJ1524" s="94" t="s">
        <v>40</v>
      </c>
      <c r="AK1524" s="94" t="s">
        <v>40</v>
      </c>
      <c r="AL1524" s="94" t="s">
        <v>40</v>
      </c>
      <c r="AM1524" s="94" t="s">
        <v>40</v>
      </c>
      <c r="AN1524" s="94" t="s">
        <v>40</v>
      </c>
      <c r="AO1524" s="94" t="s">
        <v>40</v>
      </c>
      <c r="AP1524" s="94" t="s">
        <v>40</v>
      </c>
      <c r="AQ1524" s="94" t="s">
        <v>40</v>
      </c>
      <c r="AR1524" s="93"/>
    </row>
    <row r="1525" spans="1:44">
      <c r="A1525" t="str">
        <f>VLOOKUP(Q1525,'Rotas x Madrugada'!A:C,2,0)</f>
        <v>C</v>
      </c>
      <c r="B1525" t="str">
        <f>VLOOKUP(Q1525,'Rotas x Madrugada'!A:C,3,0)</f>
        <v>Sim</v>
      </c>
      <c r="D1525" s="19">
        <f t="shared" si="46"/>
        <v>46162</v>
      </c>
      <c r="E1525" s="19">
        <f>IF(A1525="RETIRA",Z1525,VLOOKUP(Q1525,'Rotas x Madrugada'!A:D,4,0))</f>
        <v>46148</v>
      </c>
      <c r="F1525" s="19">
        <f>IF(A1525="RETIRA",Z1525,Z1525+2)</f>
        <v>46162</v>
      </c>
      <c r="G1525" s="19" t="str">
        <f>CONCATENATE(U1525,"-",V1525)</f>
        <v>LMLT06-PF</v>
      </c>
      <c r="H1525" s="19" t="str">
        <f t="shared" ca="1" si="47"/>
        <v>URGENTE</v>
      </c>
      <c r="I1525" s="46">
        <f ca="1">Z1525-$B$1</f>
        <v>3</v>
      </c>
      <c r="J1525" s="46">
        <f>VLOOKUP(G1525,'D. Produção'!A:B,2,)</f>
        <v>4</v>
      </c>
      <c r="K1525" s="95">
        <v>336035</v>
      </c>
      <c r="L1525" s="96" t="s">
        <v>92</v>
      </c>
      <c r="M1525" s="95">
        <v>5</v>
      </c>
      <c r="N1525" s="95">
        <v>5457093</v>
      </c>
      <c r="O1525" s="96" t="s">
        <v>35</v>
      </c>
      <c r="P1525" s="96" t="s">
        <v>609</v>
      </c>
      <c r="Q1525" s="96" t="s">
        <v>255</v>
      </c>
      <c r="R1525" s="97">
        <v>0.3629</v>
      </c>
      <c r="S1525" s="97">
        <v>5.4432</v>
      </c>
      <c r="T1525" s="95">
        <v>1</v>
      </c>
      <c r="U1525" s="96" t="s">
        <v>197</v>
      </c>
      <c r="V1525" s="96" t="s">
        <v>39</v>
      </c>
      <c r="W1525" s="98">
        <v>269</v>
      </c>
      <c r="X1525" s="98">
        <v>1349</v>
      </c>
      <c r="Y1525" s="99">
        <v>46154.673807870371</v>
      </c>
      <c r="Z1525" s="100">
        <v>46160</v>
      </c>
      <c r="AA1525" s="101"/>
      <c r="AB1525" s="101"/>
      <c r="AC1525" s="101"/>
      <c r="AD1525" s="102" t="s">
        <v>40</v>
      </c>
      <c r="AE1525" s="102" t="s">
        <v>40</v>
      </c>
      <c r="AF1525" s="102" t="s">
        <v>40</v>
      </c>
      <c r="AG1525" s="102" t="s">
        <v>40</v>
      </c>
      <c r="AH1525" s="102" t="s">
        <v>40</v>
      </c>
      <c r="AI1525" s="102" t="s">
        <v>40</v>
      </c>
      <c r="AJ1525" s="102" t="s">
        <v>40</v>
      </c>
      <c r="AK1525" s="102" t="s">
        <v>40</v>
      </c>
      <c r="AL1525" s="102" t="s">
        <v>40</v>
      </c>
      <c r="AM1525" s="102" t="s">
        <v>40</v>
      </c>
      <c r="AN1525" s="102" t="s">
        <v>40</v>
      </c>
      <c r="AO1525" s="102" t="s">
        <v>40</v>
      </c>
      <c r="AP1525" s="102" t="s">
        <v>40</v>
      </c>
      <c r="AQ1525" s="102" t="s">
        <v>40</v>
      </c>
      <c r="AR1525" s="101"/>
    </row>
    <row r="1526" spans="1:44">
      <c r="A1526" t="str">
        <f>VLOOKUP(Q1526,'Rotas x Madrugada'!A:C,2,0)</f>
        <v>C</v>
      </c>
      <c r="B1526" t="str">
        <f>VLOOKUP(Q1526,'Rotas x Madrugada'!A:C,3,0)</f>
        <v>Sim</v>
      </c>
      <c r="D1526" s="19">
        <f t="shared" si="46"/>
        <v>46162</v>
      </c>
      <c r="E1526" s="19">
        <f>IF(A1526="RETIRA",Z1526,VLOOKUP(Q1526,'Rotas x Madrugada'!A:D,4,0))</f>
        <v>46148</v>
      </c>
      <c r="F1526" s="19">
        <f>IF(A1526="RETIRA",Z1526,Z1526+2)</f>
        <v>46162</v>
      </c>
      <c r="G1526" s="19" t="str">
        <f>CONCATENATE(U1526,"-",V1526)</f>
        <v>LMLT06-PF</v>
      </c>
      <c r="H1526" s="19" t="str">
        <f t="shared" ca="1" si="47"/>
        <v>URGENTE</v>
      </c>
      <c r="I1526" s="46">
        <f ca="1">Z1526-$B$1</f>
        <v>3</v>
      </c>
      <c r="J1526" s="46">
        <f>VLOOKUP(G1526,'D. Produção'!A:B,2,)</f>
        <v>4</v>
      </c>
      <c r="K1526" s="87">
        <v>336035</v>
      </c>
      <c r="L1526" s="88" t="s">
        <v>97</v>
      </c>
      <c r="M1526" s="87">
        <v>6</v>
      </c>
      <c r="N1526" s="87">
        <v>5457094</v>
      </c>
      <c r="O1526" s="88" t="s">
        <v>35</v>
      </c>
      <c r="P1526" s="88" t="s">
        <v>609</v>
      </c>
      <c r="Q1526" s="88" t="s">
        <v>255</v>
      </c>
      <c r="R1526" s="89">
        <v>0.3881</v>
      </c>
      <c r="S1526" s="89">
        <v>5.8209999999999997</v>
      </c>
      <c r="T1526" s="87">
        <v>1</v>
      </c>
      <c r="U1526" s="88" t="s">
        <v>197</v>
      </c>
      <c r="V1526" s="88" t="s">
        <v>39</v>
      </c>
      <c r="W1526" s="90">
        <v>371</v>
      </c>
      <c r="X1526" s="90">
        <v>1046</v>
      </c>
      <c r="Y1526" s="91">
        <v>46154.673807870371</v>
      </c>
      <c r="Z1526" s="92">
        <v>46160</v>
      </c>
      <c r="AA1526" s="93"/>
      <c r="AB1526" s="93"/>
      <c r="AC1526" s="93"/>
      <c r="AD1526" s="94" t="s">
        <v>40</v>
      </c>
      <c r="AE1526" s="94" t="s">
        <v>40</v>
      </c>
      <c r="AF1526" s="94" t="s">
        <v>40</v>
      </c>
      <c r="AG1526" s="94" t="s">
        <v>40</v>
      </c>
      <c r="AH1526" s="94" t="s">
        <v>40</v>
      </c>
      <c r="AI1526" s="94" t="s">
        <v>40</v>
      </c>
      <c r="AJ1526" s="94" t="s">
        <v>40</v>
      </c>
      <c r="AK1526" s="94" t="s">
        <v>40</v>
      </c>
      <c r="AL1526" s="94" t="s">
        <v>40</v>
      </c>
      <c r="AM1526" s="94" t="s">
        <v>40</v>
      </c>
      <c r="AN1526" s="94" t="s">
        <v>40</v>
      </c>
      <c r="AO1526" s="94" t="s">
        <v>40</v>
      </c>
      <c r="AP1526" s="94" t="s">
        <v>40</v>
      </c>
      <c r="AQ1526" s="94" t="s">
        <v>40</v>
      </c>
      <c r="AR1526" s="93"/>
    </row>
    <row r="1527" spans="1:44">
      <c r="A1527" t="str">
        <f>VLOOKUP(Q1527,'Rotas x Madrugada'!A:C,2,0)</f>
        <v>C</v>
      </c>
      <c r="B1527" t="str">
        <f>VLOOKUP(Q1527,'Rotas x Madrugada'!A:C,3,0)</f>
        <v>Sim</v>
      </c>
      <c r="D1527" s="19">
        <f t="shared" si="46"/>
        <v>46162</v>
      </c>
      <c r="E1527" s="19">
        <f>IF(A1527="RETIRA",Z1527,VLOOKUP(Q1527,'Rotas x Madrugada'!A:D,4,0))</f>
        <v>46148</v>
      </c>
      <c r="F1527" s="19">
        <f>IF(A1527="RETIRA",Z1527,Z1527+2)</f>
        <v>46162</v>
      </c>
      <c r="G1527" s="19" t="str">
        <f>CONCATENATE(U1527,"-",V1527)</f>
        <v>LMLT06-PF</v>
      </c>
      <c r="H1527" s="19" t="str">
        <f t="shared" ca="1" si="47"/>
        <v>URGENTE</v>
      </c>
      <c r="I1527" s="46">
        <f ca="1">Z1527-$B$1</f>
        <v>3</v>
      </c>
      <c r="J1527" s="46">
        <f>VLOOKUP(G1527,'D. Produção'!A:B,2,)</f>
        <v>4</v>
      </c>
      <c r="K1527" s="95">
        <v>336035</v>
      </c>
      <c r="L1527" s="96" t="s">
        <v>98</v>
      </c>
      <c r="M1527" s="95">
        <v>7</v>
      </c>
      <c r="N1527" s="95">
        <v>5457095</v>
      </c>
      <c r="O1527" s="96" t="s">
        <v>35</v>
      </c>
      <c r="P1527" s="96" t="s">
        <v>609</v>
      </c>
      <c r="Q1527" s="96" t="s">
        <v>255</v>
      </c>
      <c r="R1527" s="97">
        <v>0.36830000000000002</v>
      </c>
      <c r="S1527" s="97">
        <v>5.5237999999999996</v>
      </c>
      <c r="T1527" s="95">
        <v>1</v>
      </c>
      <c r="U1527" s="96" t="s">
        <v>197</v>
      </c>
      <c r="V1527" s="96" t="s">
        <v>39</v>
      </c>
      <c r="W1527" s="98">
        <v>274</v>
      </c>
      <c r="X1527" s="98">
        <v>1344</v>
      </c>
      <c r="Y1527" s="99">
        <v>46154.673807870371</v>
      </c>
      <c r="Z1527" s="100">
        <v>46160</v>
      </c>
      <c r="AA1527" s="101"/>
      <c r="AB1527" s="101"/>
      <c r="AC1527" s="101"/>
      <c r="AD1527" s="102" t="s">
        <v>40</v>
      </c>
      <c r="AE1527" s="102" t="s">
        <v>40</v>
      </c>
      <c r="AF1527" s="102" t="s">
        <v>40</v>
      </c>
      <c r="AG1527" s="102" t="s">
        <v>40</v>
      </c>
      <c r="AH1527" s="102" t="s">
        <v>40</v>
      </c>
      <c r="AI1527" s="102" t="s">
        <v>40</v>
      </c>
      <c r="AJ1527" s="102" t="s">
        <v>40</v>
      </c>
      <c r="AK1527" s="102" t="s">
        <v>40</v>
      </c>
      <c r="AL1527" s="102" t="s">
        <v>40</v>
      </c>
      <c r="AM1527" s="102" t="s">
        <v>40</v>
      </c>
      <c r="AN1527" s="102" t="s">
        <v>40</v>
      </c>
      <c r="AO1527" s="102" t="s">
        <v>40</v>
      </c>
      <c r="AP1527" s="102" t="s">
        <v>40</v>
      </c>
      <c r="AQ1527" s="102" t="s">
        <v>40</v>
      </c>
      <c r="AR1527" s="101"/>
    </row>
    <row r="1528" spans="1:44">
      <c r="A1528" t="str">
        <f>VLOOKUP(Q1528,'Rotas x Madrugada'!A:C,2,0)</f>
        <v>C</v>
      </c>
      <c r="B1528" t="str">
        <f>VLOOKUP(Q1528,'Rotas x Madrugada'!A:C,3,0)</f>
        <v>Sim</v>
      </c>
      <c r="D1528" s="19">
        <f t="shared" si="46"/>
        <v>46162</v>
      </c>
      <c r="E1528" s="19">
        <f>IF(A1528="RETIRA",Z1528,VLOOKUP(Q1528,'Rotas x Madrugada'!A:D,4,0))</f>
        <v>46148</v>
      </c>
      <c r="F1528" s="19">
        <f>IF(A1528="RETIRA",Z1528,Z1528+2)</f>
        <v>46162</v>
      </c>
      <c r="G1528" s="19" t="str">
        <f>CONCATENATE(U1528,"-",V1528)</f>
        <v>LMLT06-PF</v>
      </c>
      <c r="H1528" s="19" t="str">
        <f t="shared" ca="1" si="47"/>
        <v>URGENTE</v>
      </c>
      <c r="I1528" s="46">
        <f ca="1">Z1528-$B$1</f>
        <v>3</v>
      </c>
      <c r="J1528" s="46">
        <f>VLOOKUP(G1528,'D. Produção'!A:B,2,)</f>
        <v>4</v>
      </c>
      <c r="K1528" s="87">
        <v>336035</v>
      </c>
      <c r="L1528" s="88" t="s">
        <v>99</v>
      </c>
      <c r="M1528" s="87">
        <v>8</v>
      </c>
      <c r="N1528" s="87">
        <v>5457096</v>
      </c>
      <c r="O1528" s="88" t="s">
        <v>35</v>
      </c>
      <c r="P1528" s="88" t="s">
        <v>609</v>
      </c>
      <c r="Q1528" s="88" t="s">
        <v>255</v>
      </c>
      <c r="R1528" s="89">
        <v>0.39329999999999998</v>
      </c>
      <c r="S1528" s="89">
        <v>5.8994</v>
      </c>
      <c r="T1528" s="87">
        <v>1</v>
      </c>
      <c r="U1528" s="88" t="s">
        <v>197</v>
      </c>
      <c r="V1528" s="88" t="s">
        <v>39</v>
      </c>
      <c r="W1528" s="90">
        <v>376</v>
      </c>
      <c r="X1528" s="90">
        <v>1046</v>
      </c>
      <c r="Y1528" s="91">
        <v>46154.673807870371</v>
      </c>
      <c r="Z1528" s="92">
        <v>46160</v>
      </c>
      <c r="AA1528" s="93"/>
      <c r="AB1528" s="93"/>
      <c r="AC1528" s="93"/>
      <c r="AD1528" s="94" t="s">
        <v>40</v>
      </c>
      <c r="AE1528" s="94" t="s">
        <v>40</v>
      </c>
      <c r="AF1528" s="94" t="s">
        <v>40</v>
      </c>
      <c r="AG1528" s="94" t="s">
        <v>40</v>
      </c>
      <c r="AH1528" s="94" t="s">
        <v>40</v>
      </c>
      <c r="AI1528" s="94" t="s">
        <v>40</v>
      </c>
      <c r="AJ1528" s="94" t="s">
        <v>40</v>
      </c>
      <c r="AK1528" s="94" t="s">
        <v>40</v>
      </c>
      <c r="AL1528" s="94" t="s">
        <v>40</v>
      </c>
      <c r="AM1528" s="94" t="s">
        <v>40</v>
      </c>
      <c r="AN1528" s="94" t="s">
        <v>40</v>
      </c>
      <c r="AO1528" s="94" t="s">
        <v>40</v>
      </c>
      <c r="AP1528" s="94" t="s">
        <v>40</v>
      </c>
      <c r="AQ1528" s="94" t="s">
        <v>40</v>
      </c>
      <c r="AR1528" s="93"/>
    </row>
    <row r="1529" spans="1:44">
      <c r="A1529" t="str">
        <f>VLOOKUP(Q1529,'Rotas x Madrugada'!A:C,2,0)</f>
        <v>C</v>
      </c>
      <c r="B1529" t="str">
        <f>VLOOKUP(Q1529,'Rotas x Madrugada'!A:C,3,0)</f>
        <v>Sim</v>
      </c>
      <c r="D1529" s="19">
        <f t="shared" si="46"/>
        <v>46162</v>
      </c>
      <c r="E1529" s="19">
        <f>IF(A1529="RETIRA",Z1529,VLOOKUP(Q1529,'Rotas x Madrugada'!A:D,4,0))</f>
        <v>46148</v>
      </c>
      <c r="F1529" s="19">
        <f>IF(A1529="RETIRA",Z1529,Z1529+2)</f>
        <v>46162</v>
      </c>
      <c r="G1529" s="19" t="str">
        <f>CONCATENATE(U1529,"-",V1529)</f>
        <v>LMLT06-PF</v>
      </c>
      <c r="H1529" s="19" t="str">
        <f t="shared" ca="1" si="47"/>
        <v>URGENTE</v>
      </c>
      <c r="I1529" s="46">
        <f ca="1">Z1529-$B$1</f>
        <v>3</v>
      </c>
      <c r="J1529" s="46">
        <f>VLOOKUP(G1529,'D. Produção'!A:B,2,)</f>
        <v>4</v>
      </c>
      <c r="K1529" s="95">
        <v>336035</v>
      </c>
      <c r="L1529" s="96" t="s">
        <v>100</v>
      </c>
      <c r="M1529" s="95">
        <v>9</v>
      </c>
      <c r="N1529" s="95">
        <v>5457097</v>
      </c>
      <c r="O1529" s="96" t="s">
        <v>35</v>
      </c>
      <c r="P1529" s="96" t="s">
        <v>609</v>
      </c>
      <c r="Q1529" s="96" t="s">
        <v>255</v>
      </c>
      <c r="R1529" s="97">
        <v>0.37780000000000002</v>
      </c>
      <c r="S1529" s="97">
        <v>5.6665000000000001</v>
      </c>
      <c r="T1529" s="95">
        <v>1</v>
      </c>
      <c r="U1529" s="96" t="s">
        <v>197</v>
      </c>
      <c r="V1529" s="96" t="s">
        <v>39</v>
      </c>
      <c r="W1529" s="98">
        <v>279</v>
      </c>
      <c r="X1529" s="98">
        <v>1354</v>
      </c>
      <c r="Y1529" s="99">
        <v>46154.673807870371</v>
      </c>
      <c r="Z1529" s="100">
        <v>46160</v>
      </c>
      <c r="AA1529" s="101"/>
      <c r="AB1529" s="101"/>
      <c r="AC1529" s="101"/>
      <c r="AD1529" s="102" t="s">
        <v>40</v>
      </c>
      <c r="AE1529" s="102" t="s">
        <v>40</v>
      </c>
      <c r="AF1529" s="102" t="s">
        <v>40</v>
      </c>
      <c r="AG1529" s="102" t="s">
        <v>40</v>
      </c>
      <c r="AH1529" s="102" t="s">
        <v>40</v>
      </c>
      <c r="AI1529" s="102" t="s">
        <v>40</v>
      </c>
      <c r="AJ1529" s="102" t="s">
        <v>40</v>
      </c>
      <c r="AK1529" s="102" t="s">
        <v>40</v>
      </c>
      <c r="AL1529" s="102" t="s">
        <v>40</v>
      </c>
      <c r="AM1529" s="102" t="s">
        <v>40</v>
      </c>
      <c r="AN1529" s="102" t="s">
        <v>40</v>
      </c>
      <c r="AO1529" s="102" t="s">
        <v>40</v>
      </c>
      <c r="AP1529" s="102" t="s">
        <v>40</v>
      </c>
      <c r="AQ1529" s="102" t="s">
        <v>40</v>
      </c>
      <c r="AR1529" s="101"/>
    </row>
    <row r="1530" spans="1:44">
      <c r="A1530" t="str">
        <f>VLOOKUP(Q1530,'Rotas x Madrugada'!A:C,2,0)</f>
        <v>C</v>
      </c>
      <c r="B1530" t="str">
        <f>VLOOKUP(Q1530,'Rotas x Madrugada'!A:C,3,0)</f>
        <v>Sim</v>
      </c>
      <c r="D1530" s="19">
        <f t="shared" si="46"/>
        <v>46162</v>
      </c>
      <c r="E1530" s="19">
        <f>IF(A1530="RETIRA",Z1530,VLOOKUP(Q1530,'Rotas x Madrugada'!A:D,4,0))</f>
        <v>46148</v>
      </c>
      <c r="F1530" s="19">
        <f>IF(A1530="RETIRA",Z1530,Z1530+2)</f>
        <v>46162</v>
      </c>
      <c r="G1530" s="19" t="str">
        <f>CONCATENATE(U1530,"-",V1530)</f>
        <v>LMLT06-PF</v>
      </c>
      <c r="H1530" s="19" t="str">
        <f t="shared" ca="1" si="47"/>
        <v>URGENTE</v>
      </c>
      <c r="I1530" s="46">
        <f ca="1">Z1530-$B$1</f>
        <v>3</v>
      </c>
      <c r="J1530" s="46">
        <f>VLOOKUP(G1530,'D. Produção'!A:B,2,)</f>
        <v>4</v>
      </c>
      <c r="K1530" s="87">
        <v>336035</v>
      </c>
      <c r="L1530" s="88" t="s">
        <v>101</v>
      </c>
      <c r="M1530" s="87">
        <v>10</v>
      </c>
      <c r="N1530" s="87">
        <v>5457098</v>
      </c>
      <c r="O1530" s="88" t="s">
        <v>35</v>
      </c>
      <c r="P1530" s="88" t="s">
        <v>609</v>
      </c>
      <c r="Q1530" s="88" t="s">
        <v>255</v>
      </c>
      <c r="R1530" s="89">
        <v>0.39850000000000002</v>
      </c>
      <c r="S1530" s="89">
        <v>5.9779</v>
      </c>
      <c r="T1530" s="87">
        <v>1</v>
      </c>
      <c r="U1530" s="88" t="s">
        <v>197</v>
      </c>
      <c r="V1530" s="88" t="s">
        <v>39</v>
      </c>
      <c r="W1530" s="90">
        <v>381</v>
      </c>
      <c r="X1530" s="90">
        <v>1046</v>
      </c>
      <c r="Y1530" s="91">
        <v>46154.673807870371</v>
      </c>
      <c r="Z1530" s="92">
        <v>46160</v>
      </c>
      <c r="AA1530" s="93"/>
      <c r="AB1530" s="93"/>
      <c r="AC1530" s="93"/>
      <c r="AD1530" s="94" t="s">
        <v>40</v>
      </c>
      <c r="AE1530" s="94" t="s">
        <v>40</v>
      </c>
      <c r="AF1530" s="94" t="s">
        <v>40</v>
      </c>
      <c r="AG1530" s="94" t="s">
        <v>40</v>
      </c>
      <c r="AH1530" s="94" t="s">
        <v>40</v>
      </c>
      <c r="AI1530" s="94" t="s">
        <v>40</v>
      </c>
      <c r="AJ1530" s="94" t="s">
        <v>40</v>
      </c>
      <c r="AK1530" s="94" t="s">
        <v>40</v>
      </c>
      <c r="AL1530" s="94" t="s">
        <v>40</v>
      </c>
      <c r="AM1530" s="94" t="s">
        <v>40</v>
      </c>
      <c r="AN1530" s="94" t="s">
        <v>40</v>
      </c>
      <c r="AO1530" s="94" t="s">
        <v>40</v>
      </c>
      <c r="AP1530" s="94" t="s">
        <v>40</v>
      </c>
      <c r="AQ1530" s="94" t="s">
        <v>40</v>
      </c>
      <c r="AR1530" s="93"/>
    </row>
    <row r="1531" spans="1:44">
      <c r="A1531" t="str">
        <f>VLOOKUP(Q1531,'Rotas x Madrugada'!A:C,2,0)</f>
        <v>C</v>
      </c>
      <c r="B1531" t="str">
        <f>VLOOKUP(Q1531,'Rotas x Madrugada'!A:C,3,0)</f>
        <v>Sim</v>
      </c>
      <c r="D1531" s="19">
        <f t="shared" si="46"/>
        <v>46162</v>
      </c>
      <c r="E1531" s="19">
        <f>IF(A1531="RETIRA",Z1531,VLOOKUP(Q1531,'Rotas x Madrugada'!A:D,4,0))</f>
        <v>46148</v>
      </c>
      <c r="F1531" s="19">
        <f>IF(A1531="RETIRA",Z1531,Z1531+2)</f>
        <v>46162</v>
      </c>
      <c r="G1531" s="19" t="str">
        <f>CONCATENATE(U1531,"-",V1531)</f>
        <v>INC08-TFJ</v>
      </c>
      <c r="H1531" s="19" t="e">
        <f t="shared" ca="1" si="47"/>
        <v>#N/A</v>
      </c>
      <c r="I1531" s="46">
        <f ca="1">Z1531-$B$1</f>
        <v>3</v>
      </c>
      <c r="J1531" s="46" t="e">
        <f>VLOOKUP(G1531,'D. Produção'!A:B,2,)</f>
        <v>#N/A</v>
      </c>
      <c r="K1531" s="95">
        <v>336037</v>
      </c>
      <c r="L1531" s="96" t="s">
        <v>61</v>
      </c>
      <c r="M1531" s="95">
        <v>1</v>
      </c>
      <c r="N1531" s="95">
        <v>5457101</v>
      </c>
      <c r="O1531" s="96" t="s">
        <v>35</v>
      </c>
      <c r="P1531" s="96" t="s">
        <v>609</v>
      </c>
      <c r="Q1531" s="96" t="s">
        <v>255</v>
      </c>
      <c r="R1531" s="97">
        <v>4.1473000000000004</v>
      </c>
      <c r="S1531" s="97">
        <v>82.946399999999997</v>
      </c>
      <c r="T1531" s="95">
        <v>1</v>
      </c>
      <c r="U1531" s="96" t="s">
        <v>63</v>
      </c>
      <c r="V1531" s="96" t="s">
        <v>225</v>
      </c>
      <c r="W1531" s="98">
        <v>1284</v>
      </c>
      <c r="X1531" s="98">
        <v>3230</v>
      </c>
      <c r="Y1531" s="99">
        <v>46154.673981481479</v>
      </c>
      <c r="Z1531" s="100">
        <v>46160</v>
      </c>
      <c r="AA1531" s="101"/>
      <c r="AB1531" s="101"/>
      <c r="AC1531" s="101"/>
      <c r="AD1531" s="101"/>
      <c r="AE1531" s="102" t="s">
        <v>40</v>
      </c>
      <c r="AF1531" s="102" t="s">
        <v>40</v>
      </c>
      <c r="AG1531" s="102" t="s">
        <v>40</v>
      </c>
      <c r="AH1531" s="102" t="s">
        <v>40</v>
      </c>
      <c r="AI1531" s="102" t="s">
        <v>40</v>
      </c>
      <c r="AJ1531" s="102" t="s">
        <v>40</v>
      </c>
      <c r="AK1531" s="102" t="s">
        <v>40</v>
      </c>
      <c r="AL1531" s="101"/>
      <c r="AM1531" s="101"/>
      <c r="AN1531" s="102" t="s">
        <v>40</v>
      </c>
      <c r="AO1531" s="102" t="s">
        <v>40</v>
      </c>
      <c r="AP1531" s="102" t="s">
        <v>40</v>
      </c>
      <c r="AQ1531" s="102" t="s">
        <v>40</v>
      </c>
      <c r="AR1531" s="101"/>
    </row>
    <row r="1532" spans="1:44" ht="31.5">
      <c r="A1532" t="str">
        <f>VLOOKUP(Q1532,'Rotas x Madrugada'!A:C,2,0)</f>
        <v>J</v>
      </c>
      <c r="B1532" t="str">
        <f>VLOOKUP(Q1532,'Rotas x Madrugada'!A:C,3,0)</f>
        <v>Sim</v>
      </c>
      <c r="D1532" s="19">
        <f t="shared" si="46"/>
        <v>46162</v>
      </c>
      <c r="E1532" s="19">
        <f>IF(A1532="RETIRA",Z1532,VLOOKUP(Q1532,'Rotas x Madrugada'!A:D,4,0))</f>
        <v>46146</v>
      </c>
      <c r="F1532" s="19">
        <f>IF(A1532="RETIRA",Z1532,Z1532+2)</f>
        <v>46162</v>
      </c>
      <c r="G1532" s="19" t="str">
        <f>CONCATENATE(U1532,"-",V1532)</f>
        <v>INC08-TE16</v>
      </c>
      <c r="H1532" s="19" t="str">
        <f t="shared" ca="1" si="47"/>
        <v>OK</v>
      </c>
      <c r="I1532" s="46">
        <f ca="1">Z1532-$B$1</f>
        <v>3</v>
      </c>
      <c r="J1532" s="46">
        <f>VLOOKUP(G1532,'D. Produção'!A:B,2,)</f>
        <v>2</v>
      </c>
      <c r="K1532" s="87">
        <v>336063</v>
      </c>
      <c r="L1532" s="88" t="s">
        <v>78</v>
      </c>
      <c r="M1532" s="87">
        <v>1</v>
      </c>
      <c r="N1532" s="87">
        <v>5457241</v>
      </c>
      <c r="O1532" s="88" t="s">
        <v>35</v>
      </c>
      <c r="P1532" s="88" t="s">
        <v>167</v>
      </c>
      <c r="Q1532" s="88" t="s">
        <v>168</v>
      </c>
      <c r="R1532" s="89">
        <v>0.49880000000000002</v>
      </c>
      <c r="S1532" s="89">
        <v>9.9749999999999996</v>
      </c>
      <c r="T1532" s="87">
        <v>1</v>
      </c>
      <c r="U1532" s="88" t="s">
        <v>63</v>
      </c>
      <c r="V1532" s="88" t="s">
        <v>123</v>
      </c>
      <c r="W1532" s="90">
        <v>570</v>
      </c>
      <c r="X1532" s="90">
        <v>875</v>
      </c>
      <c r="Y1532" s="91">
        <v>46154.692077314816</v>
      </c>
      <c r="Z1532" s="92">
        <v>46160</v>
      </c>
      <c r="AA1532" s="93"/>
      <c r="AB1532" s="93"/>
      <c r="AC1532" s="93"/>
      <c r="AD1532" s="93"/>
      <c r="AE1532" s="93"/>
      <c r="AF1532" s="93"/>
      <c r="AG1532" s="93"/>
      <c r="AH1532" s="93"/>
      <c r="AI1532" s="94" t="s">
        <v>40</v>
      </c>
      <c r="AJ1532" s="94" t="s">
        <v>40</v>
      </c>
      <c r="AK1532" s="94" t="s">
        <v>40</v>
      </c>
      <c r="AL1532" s="93"/>
      <c r="AM1532" s="93"/>
      <c r="AN1532" s="94" t="s">
        <v>40</v>
      </c>
      <c r="AO1532" s="94" t="s">
        <v>40</v>
      </c>
      <c r="AP1532" s="94" t="s">
        <v>40</v>
      </c>
      <c r="AQ1532" s="94" t="s">
        <v>40</v>
      </c>
      <c r="AR1532" s="93"/>
    </row>
    <row r="1533" spans="1:44" ht="31.5">
      <c r="A1533" t="str">
        <f>VLOOKUP(Q1533,'Rotas x Madrugada'!A:C,2,0)</f>
        <v>J</v>
      </c>
      <c r="B1533" t="str">
        <f>VLOOKUP(Q1533,'Rotas x Madrugada'!A:C,3,0)</f>
        <v>Sim</v>
      </c>
      <c r="D1533" s="19">
        <f t="shared" si="46"/>
        <v>46162</v>
      </c>
      <c r="E1533" s="19">
        <f>IF(A1533="RETIRA",Z1533,VLOOKUP(Q1533,'Rotas x Madrugada'!A:D,4,0))</f>
        <v>46146</v>
      </c>
      <c r="F1533" s="19">
        <f>IF(A1533="RETIRA",Z1533,Z1533+2)</f>
        <v>46162</v>
      </c>
      <c r="G1533" s="19" t="str">
        <f>CONCATENATE(U1533,"-",V1533)</f>
        <v>INC08-TE16</v>
      </c>
      <c r="H1533" s="19" t="str">
        <f t="shared" ca="1" si="47"/>
        <v>OK</v>
      </c>
      <c r="I1533" s="46">
        <f ca="1">Z1533-$B$1</f>
        <v>3</v>
      </c>
      <c r="J1533" s="46">
        <f>VLOOKUP(G1533,'D. Produção'!A:B,2,)</f>
        <v>2</v>
      </c>
      <c r="K1533" s="95">
        <v>336063</v>
      </c>
      <c r="L1533" s="96" t="s">
        <v>80</v>
      </c>
      <c r="M1533" s="95">
        <v>2</v>
      </c>
      <c r="N1533" s="95">
        <v>5457242</v>
      </c>
      <c r="O1533" s="96" t="s">
        <v>35</v>
      </c>
      <c r="P1533" s="96" t="s">
        <v>167</v>
      </c>
      <c r="Q1533" s="96" t="s">
        <v>168</v>
      </c>
      <c r="R1533" s="97">
        <v>0.49880000000000002</v>
      </c>
      <c r="S1533" s="97">
        <v>9.9749999999999996</v>
      </c>
      <c r="T1533" s="95">
        <v>1</v>
      </c>
      <c r="U1533" s="96" t="s">
        <v>63</v>
      </c>
      <c r="V1533" s="96" t="s">
        <v>123</v>
      </c>
      <c r="W1533" s="98">
        <v>570</v>
      </c>
      <c r="X1533" s="98">
        <v>875</v>
      </c>
      <c r="Y1533" s="99">
        <v>46154.692077314816</v>
      </c>
      <c r="Z1533" s="100">
        <v>46160</v>
      </c>
      <c r="AA1533" s="101"/>
      <c r="AB1533" s="101"/>
      <c r="AC1533" s="101"/>
      <c r="AD1533" s="101"/>
      <c r="AE1533" s="101"/>
      <c r="AF1533" s="101"/>
      <c r="AG1533" s="101"/>
      <c r="AH1533" s="101"/>
      <c r="AI1533" s="102" t="s">
        <v>40</v>
      </c>
      <c r="AJ1533" s="102" t="s">
        <v>40</v>
      </c>
      <c r="AK1533" s="102" t="s">
        <v>40</v>
      </c>
      <c r="AL1533" s="101"/>
      <c r="AM1533" s="101"/>
      <c r="AN1533" s="102" t="s">
        <v>40</v>
      </c>
      <c r="AO1533" s="102" t="s">
        <v>40</v>
      </c>
      <c r="AP1533" s="102" t="s">
        <v>40</v>
      </c>
      <c r="AQ1533" s="102" t="s">
        <v>40</v>
      </c>
      <c r="AR1533" s="101"/>
    </row>
    <row r="1534" spans="1:44" ht="31.5">
      <c r="A1534" t="str">
        <f>VLOOKUP(Q1534,'Rotas x Madrugada'!A:C,2,0)</f>
        <v>J</v>
      </c>
      <c r="B1534" t="str">
        <f>VLOOKUP(Q1534,'Rotas x Madrugada'!A:C,3,0)</f>
        <v>Sim</v>
      </c>
      <c r="D1534" s="19">
        <f t="shared" si="46"/>
        <v>46162</v>
      </c>
      <c r="E1534" s="19">
        <f>IF(A1534="RETIRA",Z1534,VLOOKUP(Q1534,'Rotas x Madrugada'!A:D,4,0))</f>
        <v>46146</v>
      </c>
      <c r="F1534" s="19">
        <f>IF(A1534="RETIRA",Z1534,Z1534+2)</f>
        <v>46162</v>
      </c>
      <c r="G1534" s="19" t="str">
        <f>CONCATENATE(U1534,"-",V1534)</f>
        <v>INC08-TE</v>
      </c>
      <c r="H1534" s="19" t="str">
        <f t="shared" ca="1" si="47"/>
        <v>OK</v>
      </c>
      <c r="I1534" s="46">
        <f ca="1">Z1534-$B$1</f>
        <v>3</v>
      </c>
      <c r="J1534" s="46">
        <f>VLOOKUP(G1534,'D. Produção'!A:B,2,)</f>
        <v>2</v>
      </c>
      <c r="K1534" s="87">
        <v>336072</v>
      </c>
      <c r="L1534" s="88" t="s">
        <v>78</v>
      </c>
      <c r="M1534" s="87">
        <v>1</v>
      </c>
      <c r="N1534" s="87">
        <v>5457271</v>
      </c>
      <c r="O1534" s="88" t="s">
        <v>35</v>
      </c>
      <c r="P1534" s="88" t="s">
        <v>167</v>
      </c>
      <c r="Q1534" s="88" t="s">
        <v>168</v>
      </c>
      <c r="R1534" s="89">
        <v>0.40760000000000002</v>
      </c>
      <c r="S1534" s="89">
        <v>8.1509999999999998</v>
      </c>
      <c r="T1534" s="87">
        <v>1</v>
      </c>
      <c r="U1534" s="88" t="s">
        <v>63</v>
      </c>
      <c r="V1534" s="88" t="s">
        <v>208</v>
      </c>
      <c r="W1534" s="90">
        <v>570</v>
      </c>
      <c r="X1534" s="90">
        <v>715</v>
      </c>
      <c r="Y1534" s="91">
        <v>46154.700388888887</v>
      </c>
      <c r="Z1534" s="92">
        <v>46160</v>
      </c>
      <c r="AA1534" s="93"/>
      <c r="AB1534" s="93"/>
      <c r="AC1534" s="93"/>
      <c r="AD1534" s="93"/>
      <c r="AE1534" s="93"/>
      <c r="AF1534" s="93"/>
      <c r="AG1534" s="93"/>
      <c r="AH1534" s="93"/>
      <c r="AI1534" s="94" t="s">
        <v>40</v>
      </c>
      <c r="AJ1534" s="94" t="s">
        <v>40</v>
      </c>
      <c r="AK1534" s="94" t="s">
        <v>40</v>
      </c>
      <c r="AL1534" s="93"/>
      <c r="AM1534" s="93"/>
      <c r="AN1534" s="94" t="s">
        <v>40</v>
      </c>
      <c r="AO1534" s="94" t="s">
        <v>40</v>
      </c>
      <c r="AP1534" s="94" t="s">
        <v>40</v>
      </c>
      <c r="AQ1534" s="94" t="s">
        <v>40</v>
      </c>
      <c r="AR1534" s="93"/>
    </row>
    <row r="1535" spans="1:44" ht="31.5">
      <c r="A1535" t="str">
        <f>VLOOKUP(Q1535,'Rotas x Madrugada'!A:C,2,0)</f>
        <v>J</v>
      </c>
      <c r="B1535" t="str">
        <f>VLOOKUP(Q1535,'Rotas x Madrugada'!A:C,3,0)</f>
        <v>Sim</v>
      </c>
      <c r="D1535" s="19">
        <f t="shared" si="46"/>
        <v>46162</v>
      </c>
      <c r="E1535" s="19">
        <f>IF(A1535="RETIRA",Z1535,VLOOKUP(Q1535,'Rotas x Madrugada'!A:D,4,0))</f>
        <v>46146</v>
      </c>
      <c r="F1535" s="19">
        <f>IF(A1535="RETIRA",Z1535,Z1535+2)</f>
        <v>46162</v>
      </c>
      <c r="G1535" s="19" t="str">
        <f>CONCATENATE(U1535,"-",V1535)</f>
        <v>INC08-TE</v>
      </c>
      <c r="H1535" s="19" t="str">
        <f t="shared" ca="1" si="47"/>
        <v>OK</v>
      </c>
      <c r="I1535" s="46">
        <f ca="1">Z1535-$B$1</f>
        <v>3</v>
      </c>
      <c r="J1535" s="46">
        <f>VLOOKUP(G1535,'D. Produção'!A:B,2,)</f>
        <v>2</v>
      </c>
      <c r="K1535" s="95">
        <v>336072</v>
      </c>
      <c r="L1535" s="96" t="s">
        <v>80</v>
      </c>
      <c r="M1535" s="95">
        <v>2</v>
      </c>
      <c r="N1535" s="95">
        <v>5457272</v>
      </c>
      <c r="O1535" s="96" t="s">
        <v>35</v>
      </c>
      <c r="P1535" s="96" t="s">
        <v>167</v>
      </c>
      <c r="Q1535" s="96" t="s">
        <v>168</v>
      </c>
      <c r="R1535" s="97">
        <v>0.40760000000000002</v>
      </c>
      <c r="S1535" s="97">
        <v>8.1509999999999998</v>
      </c>
      <c r="T1535" s="95">
        <v>1</v>
      </c>
      <c r="U1535" s="96" t="s">
        <v>63</v>
      </c>
      <c r="V1535" s="96" t="s">
        <v>208</v>
      </c>
      <c r="W1535" s="98">
        <v>570</v>
      </c>
      <c r="X1535" s="98">
        <v>715</v>
      </c>
      <c r="Y1535" s="99">
        <v>46154.700388888887</v>
      </c>
      <c r="Z1535" s="100">
        <v>46160</v>
      </c>
      <c r="AA1535" s="101"/>
      <c r="AB1535" s="101"/>
      <c r="AC1535" s="101"/>
      <c r="AD1535" s="101"/>
      <c r="AE1535" s="101"/>
      <c r="AF1535" s="101"/>
      <c r="AG1535" s="101"/>
      <c r="AH1535" s="101"/>
      <c r="AI1535" s="102" t="s">
        <v>40</v>
      </c>
      <c r="AJ1535" s="102" t="s">
        <v>40</v>
      </c>
      <c r="AK1535" s="102" t="s">
        <v>40</v>
      </c>
      <c r="AL1535" s="101"/>
      <c r="AM1535" s="101"/>
      <c r="AN1535" s="102" t="s">
        <v>40</v>
      </c>
      <c r="AO1535" s="102" t="s">
        <v>40</v>
      </c>
      <c r="AP1535" s="102" t="s">
        <v>40</v>
      </c>
      <c r="AQ1535" s="102" t="s">
        <v>40</v>
      </c>
      <c r="AR1535" s="101"/>
    </row>
    <row r="1536" spans="1:44" ht="21">
      <c r="A1536" t="str">
        <f>VLOOKUP(Q1536,'Rotas x Madrugada'!A:C,2,0)</f>
        <v>E</v>
      </c>
      <c r="B1536" t="str">
        <f>VLOOKUP(Q1536,'Rotas x Madrugada'!A:C,3,0)</f>
        <v>Não</v>
      </c>
      <c r="D1536" s="19">
        <f t="shared" si="46"/>
        <v>46162</v>
      </c>
      <c r="E1536" s="19">
        <f>IF(A1536="RETIRA",Z1536,VLOOKUP(Q1536,'Rotas x Madrugada'!A:D,4,0))</f>
        <v>46147</v>
      </c>
      <c r="F1536" s="19">
        <f>IF(A1536="RETIRA",Z1536,Z1536+2)</f>
        <v>46162</v>
      </c>
      <c r="G1536" s="19" t="str">
        <f>CONCATENATE(U1536,"-",V1536)</f>
        <v>INC08-TE16</v>
      </c>
      <c r="H1536" s="19" t="str">
        <f t="shared" ca="1" si="47"/>
        <v>OK</v>
      </c>
      <c r="I1536" s="46">
        <f ca="1">Z1536-$B$1</f>
        <v>3</v>
      </c>
      <c r="J1536" s="46">
        <f>VLOOKUP(G1536,'D. Produção'!A:B,2,)</f>
        <v>2</v>
      </c>
      <c r="K1536" s="87">
        <v>336092</v>
      </c>
      <c r="L1536" s="88" t="s">
        <v>61</v>
      </c>
      <c r="M1536" s="87">
        <v>1</v>
      </c>
      <c r="N1536" s="87">
        <v>5457712</v>
      </c>
      <c r="O1536" s="88" t="s">
        <v>35</v>
      </c>
      <c r="P1536" s="88" t="s">
        <v>228</v>
      </c>
      <c r="Q1536" s="88" t="s">
        <v>37</v>
      </c>
      <c r="R1536" s="89">
        <v>2.6823999999999999</v>
      </c>
      <c r="S1536" s="89">
        <v>53.648000000000003</v>
      </c>
      <c r="T1536" s="87">
        <v>1</v>
      </c>
      <c r="U1536" s="88" t="s">
        <v>63</v>
      </c>
      <c r="V1536" s="88" t="s">
        <v>123</v>
      </c>
      <c r="W1536" s="90">
        <v>1120</v>
      </c>
      <c r="X1536" s="90">
        <v>2395</v>
      </c>
      <c r="Y1536" s="91">
        <v>46154.733426041668</v>
      </c>
      <c r="Z1536" s="92">
        <v>46160</v>
      </c>
      <c r="AA1536" s="93"/>
      <c r="AB1536" s="93"/>
      <c r="AC1536" s="93"/>
      <c r="AD1536" s="93"/>
      <c r="AE1536" s="93"/>
      <c r="AF1536" s="93"/>
      <c r="AG1536" s="93"/>
      <c r="AH1536" s="93"/>
      <c r="AI1536" s="94" t="s">
        <v>40</v>
      </c>
      <c r="AJ1536" s="94" t="s">
        <v>40</v>
      </c>
      <c r="AK1536" s="94" t="s">
        <v>40</v>
      </c>
      <c r="AL1536" s="93"/>
      <c r="AM1536" s="93"/>
      <c r="AN1536" s="94" t="s">
        <v>40</v>
      </c>
      <c r="AO1536" s="94" t="s">
        <v>40</v>
      </c>
      <c r="AP1536" s="94" t="s">
        <v>40</v>
      </c>
      <c r="AQ1536" s="94" t="s">
        <v>40</v>
      </c>
      <c r="AR1536" s="93"/>
    </row>
    <row r="1537" spans="1:44" ht="21">
      <c r="A1537" t="str">
        <f>VLOOKUP(Q1537,'Rotas x Madrugada'!A:C,2,0)</f>
        <v>E</v>
      </c>
      <c r="B1537" t="str">
        <f>VLOOKUP(Q1537,'Rotas x Madrugada'!A:C,3,0)</f>
        <v>Não</v>
      </c>
      <c r="D1537" s="19">
        <f t="shared" si="46"/>
        <v>46162</v>
      </c>
      <c r="E1537" s="19">
        <f>IF(A1537="RETIRA",Z1537,VLOOKUP(Q1537,'Rotas x Madrugada'!A:D,4,0))</f>
        <v>46147</v>
      </c>
      <c r="F1537" s="19">
        <f>IF(A1537="RETIRA",Z1537,Z1537+2)</f>
        <v>46162</v>
      </c>
      <c r="G1537" s="19" t="str">
        <f>CONCATENATE(U1537,"-",V1537)</f>
        <v>INC08-TE16</v>
      </c>
      <c r="H1537" s="19" t="str">
        <f t="shared" ca="1" si="47"/>
        <v>OK</v>
      </c>
      <c r="I1537" s="46">
        <f ca="1">Z1537-$B$1</f>
        <v>3</v>
      </c>
      <c r="J1537" s="46">
        <f>VLOOKUP(G1537,'D. Produção'!A:B,2,)</f>
        <v>2</v>
      </c>
      <c r="K1537" s="95">
        <v>336092</v>
      </c>
      <c r="L1537" s="96" t="s">
        <v>121</v>
      </c>
      <c r="M1537" s="95">
        <v>2</v>
      </c>
      <c r="N1537" s="95">
        <v>5457713</v>
      </c>
      <c r="O1537" s="96" t="s">
        <v>35</v>
      </c>
      <c r="P1537" s="96" t="s">
        <v>228</v>
      </c>
      <c r="Q1537" s="96" t="s">
        <v>37</v>
      </c>
      <c r="R1537" s="97">
        <v>2.2513000000000001</v>
      </c>
      <c r="S1537" s="97">
        <v>45.026000000000003</v>
      </c>
      <c r="T1537" s="95">
        <v>1</v>
      </c>
      <c r="U1537" s="96" t="s">
        <v>63</v>
      </c>
      <c r="V1537" s="96" t="s">
        <v>123</v>
      </c>
      <c r="W1537" s="98">
        <v>940</v>
      </c>
      <c r="X1537" s="98">
        <v>2395</v>
      </c>
      <c r="Y1537" s="99">
        <v>46154.733426041668</v>
      </c>
      <c r="Z1537" s="100">
        <v>46160</v>
      </c>
      <c r="AA1537" s="101"/>
      <c r="AB1537" s="101"/>
      <c r="AC1537" s="101"/>
      <c r="AD1537" s="101"/>
      <c r="AE1537" s="101"/>
      <c r="AF1537" s="101"/>
      <c r="AG1537" s="101"/>
      <c r="AH1537" s="101"/>
      <c r="AI1537" s="102" t="s">
        <v>40</v>
      </c>
      <c r="AJ1537" s="102" t="s">
        <v>40</v>
      </c>
      <c r="AK1537" s="102" t="s">
        <v>40</v>
      </c>
      <c r="AL1537" s="101"/>
      <c r="AM1537" s="101"/>
      <c r="AN1537" s="102" t="s">
        <v>40</v>
      </c>
      <c r="AO1537" s="102" t="s">
        <v>40</v>
      </c>
      <c r="AP1537" s="102" t="s">
        <v>40</v>
      </c>
      <c r="AQ1537" s="102" t="s">
        <v>40</v>
      </c>
      <c r="AR1537" s="101"/>
    </row>
    <row r="1538" spans="1:44" ht="21">
      <c r="A1538" t="str">
        <f>VLOOKUP(Q1538,'Rotas x Madrugada'!A:C,2,0)</f>
        <v>NH</v>
      </c>
      <c r="B1538" t="str">
        <f>VLOOKUP(Q1538,'Rotas x Madrugada'!A:C,3,0)</f>
        <v>Não</v>
      </c>
      <c r="D1538" s="19">
        <f t="shared" si="46"/>
        <v>46162</v>
      </c>
      <c r="E1538" s="19">
        <f>IF(A1538="RETIRA",Z1538,VLOOKUP(Q1538,'Rotas x Madrugada'!A:D,4,0))</f>
        <v>46146</v>
      </c>
      <c r="F1538" s="19">
        <f>IF(A1538="RETIRA",Z1538,Z1538+2)</f>
        <v>46162</v>
      </c>
      <c r="G1538" s="19" t="str">
        <f>CONCATENATE(U1538,"-",V1538)</f>
        <v>INC08-TE16</v>
      </c>
      <c r="H1538" s="19" t="str">
        <f t="shared" ca="1" si="47"/>
        <v>OK</v>
      </c>
      <c r="I1538" s="46">
        <f ca="1">Z1538-$B$1</f>
        <v>3</v>
      </c>
      <c r="J1538" s="46">
        <f>VLOOKUP(G1538,'D. Produção'!A:B,2,)</f>
        <v>2</v>
      </c>
      <c r="K1538" s="87">
        <v>336098</v>
      </c>
      <c r="L1538" s="88" t="s">
        <v>78</v>
      </c>
      <c r="M1538" s="87">
        <v>1</v>
      </c>
      <c r="N1538" s="87">
        <v>5457740</v>
      </c>
      <c r="O1538" s="88" t="s">
        <v>35</v>
      </c>
      <c r="P1538" s="88" t="s">
        <v>175</v>
      </c>
      <c r="Q1538" s="88" t="s">
        <v>170</v>
      </c>
      <c r="R1538" s="89">
        <v>1.5038</v>
      </c>
      <c r="S1538" s="89">
        <v>30.076799999999999</v>
      </c>
      <c r="T1538" s="87">
        <v>1</v>
      </c>
      <c r="U1538" s="88" t="s">
        <v>63</v>
      </c>
      <c r="V1538" s="88" t="s">
        <v>123</v>
      </c>
      <c r="W1538" s="90">
        <v>723</v>
      </c>
      <c r="X1538" s="90">
        <v>2080</v>
      </c>
      <c r="Y1538" s="91">
        <v>46154.740881284721</v>
      </c>
      <c r="Z1538" s="92">
        <v>46160</v>
      </c>
      <c r="AA1538" s="93"/>
      <c r="AB1538" s="93"/>
      <c r="AC1538" s="93"/>
      <c r="AD1538" s="93"/>
      <c r="AE1538" s="93"/>
      <c r="AF1538" s="93"/>
      <c r="AG1538" s="93"/>
      <c r="AH1538" s="93"/>
      <c r="AI1538" s="94" t="s">
        <v>40</v>
      </c>
      <c r="AJ1538" s="94" t="s">
        <v>40</v>
      </c>
      <c r="AK1538" s="94" t="s">
        <v>40</v>
      </c>
      <c r="AL1538" s="93"/>
      <c r="AM1538" s="93"/>
      <c r="AN1538" s="94" t="s">
        <v>40</v>
      </c>
      <c r="AO1538" s="94" t="s">
        <v>40</v>
      </c>
      <c r="AP1538" s="94" t="s">
        <v>40</v>
      </c>
      <c r="AQ1538" s="94" t="s">
        <v>40</v>
      </c>
      <c r="AR1538" s="93"/>
    </row>
    <row r="1539" spans="1:44" ht="21">
      <c r="A1539" t="str">
        <f>VLOOKUP(Q1539,'Rotas x Madrugada'!A:C,2,0)</f>
        <v>NH</v>
      </c>
      <c r="B1539" t="str">
        <f>VLOOKUP(Q1539,'Rotas x Madrugada'!A:C,3,0)</f>
        <v>Não</v>
      </c>
      <c r="D1539" s="19">
        <f t="shared" si="46"/>
        <v>46162</v>
      </c>
      <c r="E1539" s="19">
        <f>IF(A1539="RETIRA",Z1539,VLOOKUP(Q1539,'Rotas x Madrugada'!A:D,4,0))</f>
        <v>46146</v>
      </c>
      <c r="F1539" s="19">
        <f>IF(A1539="RETIRA",Z1539,Z1539+2)</f>
        <v>46162</v>
      </c>
      <c r="G1539" s="19" t="str">
        <f>CONCATENATE(U1539,"-",V1539)</f>
        <v>INC08-TE16</v>
      </c>
      <c r="H1539" s="19" t="str">
        <f t="shared" ca="1" si="47"/>
        <v>OK</v>
      </c>
      <c r="I1539" s="46">
        <f ca="1">Z1539-$B$1</f>
        <v>3</v>
      </c>
      <c r="J1539" s="46">
        <f>VLOOKUP(G1539,'D. Produção'!A:B,2,)</f>
        <v>2</v>
      </c>
      <c r="K1539" s="95">
        <v>336099</v>
      </c>
      <c r="L1539" s="96" t="s">
        <v>78</v>
      </c>
      <c r="M1539" s="95">
        <v>1</v>
      </c>
      <c r="N1539" s="95">
        <v>5457741</v>
      </c>
      <c r="O1539" s="96" t="s">
        <v>35</v>
      </c>
      <c r="P1539" s="96" t="s">
        <v>175</v>
      </c>
      <c r="Q1539" s="96" t="s">
        <v>170</v>
      </c>
      <c r="R1539" s="97">
        <v>1.6155999999999999</v>
      </c>
      <c r="S1539" s="97">
        <v>32.311399999999999</v>
      </c>
      <c r="T1539" s="95">
        <v>1</v>
      </c>
      <c r="U1539" s="96" t="s">
        <v>63</v>
      </c>
      <c r="V1539" s="96" t="s">
        <v>123</v>
      </c>
      <c r="W1539" s="98">
        <v>773</v>
      </c>
      <c r="X1539" s="98">
        <v>2090</v>
      </c>
      <c r="Y1539" s="99">
        <v>46154.741043865739</v>
      </c>
      <c r="Z1539" s="100">
        <v>46160</v>
      </c>
      <c r="AA1539" s="101"/>
      <c r="AB1539" s="101"/>
      <c r="AC1539" s="101"/>
      <c r="AD1539" s="101"/>
      <c r="AE1539" s="101"/>
      <c r="AF1539" s="101"/>
      <c r="AG1539" s="101"/>
      <c r="AH1539" s="101"/>
      <c r="AI1539" s="102" t="s">
        <v>40</v>
      </c>
      <c r="AJ1539" s="102" t="s">
        <v>40</v>
      </c>
      <c r="AK1539" s="102" t="s">
        <v>40</v>
      </c>
      <c r="AL1539" s="101"/>
      <c r="AM1539" s="101"/>
      <c r="AN1539" s="102" t="s">
        <v>40</v>
      </c>
      <c r="AO1539" s="102" t="s">
        <v>40</v>
      </c>
      <c r="AP1539" s="102" t="s">
        <v>40</v>
      </c>
      <c r="AQ1539" s="102" t="s">
        <v>40</v>
      </c>
      <c r="AR1539" s="101"/>
    </row>
    <row r="1540" spans="1:44" ht="21">
      <c r="A1540" t="str">
        <f>VLOOKUP(Q1540,'Rotas x Madrugada'!A:C,2,0)</f>
        <v>NH</v>
      </c>
      <c r="B1540" t="str">
        <f>VLOOKUP(Q1540,'Rotas x Madrugada'!A:C,3,0)</f>
        <v>Não</v>
      </c>
      <c r="D1540" s="19">
        <f t="shared" ref="D1540:D1603" si="48">IF(E1540&gt;F1540,E1540,F1540)</f>
        <v>46162</v>
      </c>
      <c r="E1540" s="19">
        <f>IF(A1540="RETIRA",Z1540,VLOOKUP(Q1540,'Rotas x Madrugada'!A:D,4,0))</f>
        <v>46146</v>
      </c>
      <c r="F1540" s="19">
        <f>IF(A1540="RETIRA",Z1540,Z1540+2)</f>
        <v>46162</v>
      </c>
      <c r="G1540" s="19" t="str">
        <f>CONCATENATE(U1540,"-",V1540)</f>
        <v>INC08-TE16</v>
      </c>
      <c r="H1540" s="19" t="str">
        <f t="shared" ca="1" si="47"/>
        <v>OK</v>
      </c>
      <c r="I1540" s="46">
        <f ca="1">Z1540-$B$1</f>
        <v>3</v>
      </c>
      <c r="J1540" s="46">
        <f>VLOOKUP(G1540,'D. Produção'!A:B,2,)</f>
        <v>2</v>
      </c>
      <c r="K1540" s="87">
        <v>336100</v>
      </c>
      <c r="L1540" s="88" t="s">
        <v>78</v>
      </c>
      <c r="M1540" s="87">
        <v>1</v>
      </c>
      <c r="N1540" s="87">
        <v>5457742</v>
      </c>
      <c r="O1540" s="88" t="s">
        <v>35</v>
      </c>
      <c r="P1540" s="88" t="s">
        <v>175</v>
      </c>
      <c r="Q1540" s="88" t="s">
        <v>170</v>
      </c>
      <c r="R1540" s="89">
        <v>1.5988</v>
      </c>
      <c r="S1540" s="89">
        <v>31.977</v>
      </c>
      <c r="T1540" s="87">
        <v>1</v>
      </c>
      <c r="U1540" s="88" t="s">
        <v>63</v>
      </c>
      <c r="V1540" s="88" t="s">
        <v>123</v>
      </c>
      <c r="W1540" s="90">
        <v>765</v>
      </c>
      <c r="X1540" s="90">
        <v>2090</v>
      </c>
      <c r="Y1540" s="91">
        <v>46154.7411965625</v>
      </c>
      <c r="Z1540" s="92">
        <v>46160</v>
      </c>
      <c r="AA1540" s="93"/>
      <c r="AB1540" s="93"/>
      <c r="AC1540" s="93"/>
      <c r="AD1540" s="93"/>
      <c r="AE1540" s="93"/>
      <c r="AF1540" s="93"/>
      <c r="AG1540" s="93"/>
      <c r="AH1540" s="93"/>
      <c r="AI1540" s="94" t="s">
        <v>40</v>
      </c>
      <c r="AJ1540" s="94" t="s">
        <v>40</v>
      </c>
      <c r="AK1540" s="94" t="s">
        <v>40</v>
      </c>
      <c r="AL1540" s="93"/>
      <c r="AM1540" s="93"/>
      <c r="AN1540" s="94" t="s">
        <v>40</v>
      </c>
      <c r="AO1540" s="94" t="s">
        <v>40</v>
      </c>
      <c r="AP1540" s="94" t="s">
        <v>40</v>
      </c>
      <c r="AQ1540" s="94" t="s">
        <v>40</v>
      </c>
      <c r="AR1540" s="93"/>
    </row>
    <row r="1541" spans="1:44" ht="21">
      <c r="A1541" t="str">
        <f>VLOOKUP(Q1541,'Rotas x Madrugada'!A:C,2,0)</f>
        <v>NH</v>
      </c>
      <c r="B1541" t="str">
        <f>VLOOKUP(Q1541,'Rotas x Madrugada'!A:C,3,0)</f>
        <v>Não</v>
      </c>
      <c r="D1541" s="19">
        <f t="shared" si="48"/>
        <v>46162</v>
      </c>
      <c r="E1541" s="19">
        <f>IF(A1541="RETIRA",Z1541,VLOOKUP(Q1541,'Rotas x Madrugada'!A:D,4,0))</f>
        <v>46146</v>
      </c>
      <c r="F1541" s="19">
        <f>IF(A1541="RETIRA",Z1541,Z1541+2)</f>
        <v>46162</v>
      </c>
      <c r="G1541" s="19" t="str">
        <f>CONCATENATE(U1541,"-",V1541)</f>
        <v>INC08-TE16</v>
      </c>
      <c r="H1541" s="19" t="str">
        <f t="shared" ref="H1541:H1604" ca="1" si="49">IF(I1541&lt;-10,"PROBLEMA",IF(I1541&lt;J1541,"URGENTE",IF(I1541=J1541,"PRODUZIR","OK")))</f>
        <v>OK</v>
      </c>
      <c r="I1541" s="46">
        <f ca="1">Z1541-$B$1</f>
        <v>3</v>
      </c>
      <c r="J1541" s="46">
        <f>VLOOKUP(G1541,'D. Produção'!A:B,2,)</f>
        <v>2</v>
      </c>
      <c r="K1541" s="95">
        <v>336101</v>
      </c>
      <c r="L1541" s="96" t="s">
        <v>78</v>
      </c>
      <c r="M1541" s="95">
        <v>1</v>
      </c>
      <c r="N1541" s="95">
        <v>5457743</v>
      </c>
      <c r="O1541" s="96" t="s">
        <v>35</v>
      </c>
      <c r="P1541" s="96" t="s">
        <v>175</v>
      </c>
      <c r="Q1541" s="96" t="s">
        <v>170</v>
      </c>
      <c r="R1541" s="97">
        <v>1.7035</v>
      </c>
      <c r="S1541" s="97">
        <v>34.069000000000003</v>
      </c>
      <c r="T1541" s="95">
        <v>1</v>
      </c>
      <c r="U1541" s="96" t="s">
        <v>63</v>
      </c>
      <c r="V1541" s="96" t="s">
        <v>123</v>
      </c>
      <c r="W1541" s="98">
        <v>785</v>
      </c>
      <c r="X1541" s="98">
        <v>2170</v>
      </c>
      <c r="Y1541" s="99">
        <v>46154.741346643517</v>
      </c>
      <c r="Z1541" s="100">
        <v>46160</v>
      </c>
      <c r="AA1541" s="101"/>
      <c r="AB1541" s="101"/>
      <c r="AC1541" s="101"/>
      <c r="AD1541" s="101"/>
      <c r="AE1541" s="101"/>
      <c r="AF1541" s="101"/>
      <c r="AG1541" s="101"/>
      <c r="AH1541" s="101"/>
      <c r="AI1541" s="102" t="s">
        <v>40</v>
      </c>
      <c r="AJ1541" s="102" t="s">
        <v>40</v>
      </c>
      <c r="AK1541" s="102" t="s">
        <v>40</v>
      </c>
      <c r="AL1541" s="101"/>
      <c r="AM1541" s="101"/>
      <c r="AN1541" s="102" t="s">
        <v>40</v>
      </c>
      <c r="AO1541" s="102" t="s">
        <v>40</v>
      </c>
      <c r="AP1541" s="102" t="s">
        <v>40</v>
      </c>
      <c r="AQ1541" s="102" t="s">
        <v>40</v>
      </c>
      <c r="AR1541" s="101"/>
    </row>
    <row r="1542" spans="1:44">
      <c r="A1542" t="str">
        <f>VLOOKUP(Q1542,'Rotas x Madrugada'!A:C,2,0)</f>
        <v>NH</v>
      </c>
      <c r="B1542" t="str">
        <f>VLOOKUP(Q1542,'Rotas x Madrugada'!A:C,3,0)</f>
        <v>Não</v>
      </c>
      <c r="D1542" s="19">
        <f t="shared" si="48"/>
        <v>46162</v>
      </c>
      <c r="E1542" s="19">
        <f>IF(A1542="RETIRA",Z1542,VLOOKUP(Q1542,'Rotas x Madrugada'!A:D,4,0))</f>
        <v>46146</v>
      </c>
      <c r="F1542" s="19">
        <f>IF(A1542="RETIRA",Z1542,Z1542+2)</f>
        <v>46162</v>
      </c>
      <c r="G1542" s="19" t="str">
        <f>CONCATENATE(U1542,"-",V1542)</f>
        <v>INC08-TE16</v>
      </c>
      <c r="H1542" s="19" t="str">
        <f t="shared" ca="1" si="49"/>
        <v>OK</v>
      </c>
      <c r="I1542" s="46">
        <f ca="1">Z1542-$B$1</f>
        <v>3</v>
      </c>
      <c r="J1542" s="46">
        <f>VLOOKUP(G1542,'D. Produção'!A:B,2,)</f>
        <v>2</v>
      </c>
      <c r="K1542" s="87">
        <v>336102</v>
      </c>
      <c r="L1542" s="88" t="s">
        <v>78</v>
      </c>
      <c r="M1542" s="87">
        <v>1</v>
      </c>
      <c r="N1542" s="87">
        <v>5457744</v>
      </c>
      <c r="O1542" s="88" t="s">
        <v>35</v>
      </c>
      <c r="P1542" s="88" t="s">
        <v>258</v>
      </c>
      <c r="Q1542" s="88" t="s">
        <v>170</v>
      </c>
      <c r="R1542" s="89">
        <v>1.9856</v>
      </c>
      <c r="S1542" s="89">
        <v>39.710999999999999</v>
      </c>
      <c r="T1542" s="87">
        <v>1</v>
      </c>
      <c r="U1542" s="88" t="s">
        <v>63</v>
      </c>
      <c r="V1542" s="88" t="s">
        <v>123</v>
      </c>
      <c r="W1542" s="90">
        <v>930</v>
      </c>
      <c r="X1542" s="90">
        <v>2135</v>
      </c>
      <c r="Y1542" s="91">
        <v>46154.741503703706</v>
      </c>
      <c r="Z1542" s="92">
        <v>46160</v>
      </c>
      <c r="AA1542" s="93"/>
      <c r="AB1542" s="93"/>
      <c r="AC1542" s="93"/>
      <c r="AD1542" s="93"/>
      <c r="AE1542" s="93"/>
      <c r="AF1542" s="93"/>
      <c r="AG1542" s="93"/>
      <c r="AH1542" s="93"/>
      <c r="AI1542" s="94" t="s">
        <v>40</v>
      </c>
      <c r="AJ1542" s="94" t="s">
        <v>40</v>
      </c>
      <c r="AK1542" s="94" t="s">
        <v>40</v>
      </c>
      <c r="AL1542" s="93"/>
      <c r="AM1542" s="93"/>
      <c r="AN1542" s="94" t="s">
        <v>40</v>
      </c>
      <c r="AO1542" s="94" t="s">
        <v>40</v>
      </c>
      <c r="AP1542" s="94" t="s">
        <v>40</v>
      </c>
      <c r="AQ1542" s="94" t="s">
        <v>40</v>
      </c>
      <c r="AR1542" s="93"/>
    </row>
    <row r="1543" spans="1:44">
      <c r="A1543" t="str">
        <f>VLOOKUP(Q1543,'Rotas x Madrugada'!A:C,2,0)</f>
        <v>NH</v>
      </c>
      <c r="B1543" t="str">
        <f>VLOOKUP(Q1543,'Rotas x Madrugada'!A:C,3,0)</f>
        <v>Não</v>
      </c>
      <c r="D1543" s="19">
        <f t="shared" si="48"/>
        <v>46162</v>
      </c>
      <c r="E1543" s="19">
        <f>IF(A1543="RETIRA",Z1543,VLOOKUP(Q1543,'Rotas x Madrugada'!A:D,4,0))</f>
        <v>46146</v>
      </c>
      <c r="F1543" s="19">
        <f>IF(A1543="RETIRA",Z1543,Z1543+2)</f>
        <v>46162</v>
      </c>
      <c r="G1543" s="19" t="str">
        <f>CONCATENATE(U1543,"-",V1543)</f>
        <v>INC08-TE</v>
      </c>
      <c r="H1543" s="19" t="str">
        <f t="shared" ca="1" si="49"/>
        <v>OK</v>
      </c>
      <c r="I1543" s="46">
        <f ca="1">Z1543-$B$1</f>
        <v>3</v>
      </c>
      <c r="J1543" s="46">
        <f>VLOOKUP(G1543,'D. Produção'!A:B,2,)</f>
        <v>2</v>
      </c>
      <c r="K1543" s="95">
        <v>336103</v>
      </c>
      <c r="L1543" s="96" t="s">
        <v>78</v>
      </c>
      <c r="M1543" s="95">
        <v>1</v>
      </c>
      <c r="N1543" s="95">
        <v>5457745</v>
      </c>
      <c r="O1543" s="96" t="s">
        <v>35</v>
      </c>
      <c r="P1543" s="96" t="s">
        <v>258</v>
      </c>
      <c r="Q1543" s="96" t="s">
        <v>170</v>
      </c>
      <c r="R1543" s="97">
        <v>0.4572</v>
      </c>
      <c r="S1543" s="97">
        <v>9.1449999999999996</v>
      </c>
      <c r="T1543" s="95">
        <v>1</v>
      </c>
      <c r="U1543" s="96" t="s">
        <v>63</v>
      </c>
      <c r="V1543" s="96" t="s">
        <v>208</v>
      </c>
      <c r="W1543" s="98">
        <v>775</v>
      </c>
      <c r="X1543" s="98">
        <v>590</v>
      </c>
      <c r="Y1543" s="99">
        <v>46154.741658564817</v>
      </c>
      <c r="Z1543" s="100">
        <v>46160</v>
      </c>
      <c r="AA1543" s="101"/>
      <c r="AB1543" s="101"/>
      <c r="AC1543" s="101"/>
      <c r="AD1543" s="101"/>
      <c r="AE1543" s="101"/>
      <c r="AF1543" s="101"/>
      <c r="AG1543" s="101"/>
      <c r="AH1543" s="101"/>
      <c r="AI1543" s="102" t="s">
        <v>40</v>
      </c>
      <c r="AJ1543" s="102" t="s">
        <v>40</v>
      </c>
      <c r="AK1543" s="102" t="s">
        <v>40</v>
      </c>
      <c r="AL1543" s="101"/>
      <c r="AM1543" s="101"/>
      <c r="AN1543" s="102" t="s">
        <v>40</v>
      </c>
      <c r="AO1543" s="102" t="s">
        <v>40</v>
      </c>
      <c r="AP1543" s="102" t="s">
        <v>40</v>
      </c>
      <c r="AQ1543" s="102" t="s">
        <v>40</v>
      </c>
      <c r="AR1543" s="101"/>
    </row>
    <row r="1544" spans="1:44">
      <c r="A1544" t="str">
        <f>VLOOKUP(Q1544,'Rotas x Madrugada'!A:C,2,0)</f>
        <v>NH</v>
      </c>
      <c r="B1544" t="str">
        <f>VLOOKUP(Q1544,'Rotas x Madrugada'!A:C,3,0)</f>
        <v>Não</v>
      </c>
      <c r="D1544" s="19">
        <f t="shared" si="48"/>
        <v>46162</v>
      </c>
      <c r="E1544" s="19">
        <f>IF(A1544="RETIRA",Z1544,VLOOKUP(Q1544,'Rotas x Madrugada'!A:D,4,0))</f>
        <v>46146</v>
      </c>
      <c r="F1544" s="19">
        <f>IF(A1544="RETIRA",Z1544,Z1544+2)</f>
        <v>46162</v>
      </c>
      <c r="G1544" s="19" t="str">
        <f>CONCATENATE(U1544,"-",V1544)</f>
        <v>INC08-TF</v>
      </c>
      <c r="H1544" s="19" t="str">
        <f t="shared" ca="1" si="49"/>
        <v>OK</v>
      </c>
      <c r="I1544" s="46">
        <f ca="1">Z1544-$B$1</f>
        <v>3</v>
      </c>
      <c r="J1544" s="46">
        <f>VLOOKUP(G1544,'D. Produção'!A:B,2,)</f>
        <v>2</v>
      </c>
      <c r="K1544" s="87">
        <v>336104</v>
      </c>
      <c r="L1544" s="88" t="s">
        <v>78</v>
      </c>
      <c r="M1544" s="87">
        <v>1</v>
      </c>
      <c r="N1544" s="87">
        <v>5457746</v>
      </c>
      <c r="O1544" s="88" t="s">
        <v>35</v>
      </c>
      <c r="P1544" s="88" t="s">
        <v>258</v>
      </c>
      <c r="Q1544" s="88" t="s">
        <v>170</v>
      </c>
      <c r="R1544" s="89">
        <v>0.41199999999999998</v>
      </c>
      <c r="S1544" s="89">
        <v>8.24</v>
      </c>
      <c r="T1544" s="87">
        <v>1</v>
      </c>
      <c r="U1544" s="88" t="s">
        <v>63</v>
      </c>
      <c r="V1544" s="88" t="s">
        <v>96</v>
      </c>
      <c r="W1544" s="90">
        <v>400</v>
      </c>
      <c r="X1544" s="90">
        <v>1030</v>
      </c>
      <c r="Y1544" s="91">
        <v>46154.741929548611</v>
      </c>
      <c r="Z1544" s="92">
        <v>46160</v>
      </c>
      <c r="AA1544" s="93"/>
      <c r="AB1544" s="93"/>
      <c r="AC1544" s="93"/>
      <c r="AD1544" s="93"/>
      <c r="AE1544" s="94" t="s">
        <v>40</v>
      </c>
      <c r="AF1544" s="94" t="s">
        <v>40</v>
      </c>
      <c r="AG1544" s="94" t="s">
        <v>40</v>
      </c>
      <c r="AH1544" s="94" t="s">
        <v>40</v>
      </c>
      <c r="AI1544" s="94" t="s">
        <v>40</v>
      </c>
      <c r="AJ1544" s="94" t="s">
        <v>40</v>
      </c>
      <c r="AK1544" s="94" t="s">
        <v>40</v>
      </c>
      <c r="AL1544" s="93"/>
      <c r="AM1544" s="93"/>
      <c r="AN1544" s="94" t="s">
        <v>40</v>
      </c>
      <c r="AO1544" s="94" t="s">
        <v>40</v>
      </c>
      <c r="AP1544" s="94" t="s">
        <v>40</v>
      </c>
      <c r="AQ1544" s="94" t="s">
        <v>40</v>
      </c>
      <c r="AR1544" s="93"/>
    </row>
    <row r="1545" spans="1:44">
      <c r="A1545" t="str">
        <f>VLOOKUP(Q1545,'Rotas x Madrugada'!A:C,2,0)</f>
        <v>NH</v>
      </c>
      <c r="B1545" t="str">
        <f>VLOOKUP(Q1545,'Rotas x Madrugada'!A:C,3,0)</f>
        <v>Não</v>
      </c>
      <c r="D1545" s="19">
        <f t="shared" si="48"/>
        <v>46162</v>
      </c>
      <c r="E1545" s="19">
        <f>IF(A1545="RETIRA",Z1545,VLOOKUP(Q1545,'Rotas x Madrugada'!A:D,4,0))</f>
        <v>46146</v>
      </c>
      <c r="F1545" s="19">
        <f>IF(A1545="RETIRA",Z1545,Z1545+2)</f>
        <v>46162</v>
      </c>
      <c r="G1545" s="19" t="str">
        <f>CONCATENATE(U1545,"-",V1545)</f>
        <v>INC08-TF</v>
      </c>
      <c r="H1545" s="19" t="str">
        <f t="shared" ca="1" si="49"/>
        <v>OK</v>
      </c>
      <c r="I1545" s="46">
        <f ca="1">Z1545-$B$1</f>
        <v>3</v>
      </c>
      <c r="J1545" s="46">
        <f>VLOOKUP(G1545,'D. Produção'!A:B,2,)</f>
        <v>2</v>
      </c>
      <c r="K1545" s="95">
        <v>336104</v>
      </c>
      <c r="L1545" s="96" t="s">
        <v>80</v>
      </c>
      <c r="M1545" s="95">
        <v>2</v>
      </c>
      <c r="N1545" s="95">
        <v>5457747</v>
      </c>
      <c r="O1545" s="96" t="s">
        <v>35</v>
      </c>
      <c r="P1545" s="96" t="s">
        <v>258</v>
      </c>
      <c r="Q1545" s="96" t="s">
        <v>170</v>
      </c>
      <c r="R1545" s="97">
        <v>0.41199999999999998</v>
      </c>
      <c r="S1545" s="97">
        <v>8.24</v>
      </c>
      <c r="T1545" s="95">
        <v>1</v>
      </c>
      <c r="U1545" s="96" t="s">
        <v>63</v>
      </c>
      <c r="V1545" s="96" t="s">
        <v>96</v>
      </c>
      <c r="W1545" s="98">
        <v>400</v>
      </c>
      <c r="X1545" s="98">
        <v>1030</v>
      </c>
      <c r="Y1545" s="99">
        <v>46154.741929548611</v>
      </c>
      <c r="Z1545" s="100">
        <v>46160</v>
      </c>
      <c r="AA1545" s="101"/>
      <c r="AB1545" s="101"/>
      <c r="AC1545" s="101"/>
      <c r="AD1545" s="101"/>
      <c r="AE1545" s="102" t="s">
        <v>40</v>
      </c>
      <c r="AF1545" s="102" t="s">
        <v>40</v>
      </c>
      <c r="AG1545" s="102" t="s">
        <v>40</v>
      </c>
      <c r="AH1545" s="102" t="s">
        <v>40</v>
      </c>
      <c r="AI1545" s="102" t="s">
        <v>40</v>
      </c>
      <c r="AJ1545" s="102" t="s">
        <v>40</v>
      </c>
      <c r="AK1545" s="102" t="s">
        <v>40</v>
      </c>
      <c r="AL1545" s="101"/>
      <c r="AM1545" s="101"/>
      <c r="AN1545" s="102" t="s">
        <v>40</v>
      </c>
      <c r="AO1545" s="102" t="s">
        <v>40</v>
      </c>
      <c r="AP1545" s="102" t="s">
        <v>40</v>
      </c>
      <c r="AQ1545" s="102" t="s">
        <v>40</v>
      </c>
      <c r="AR1545" s="101"/>
    </row>
    <row r="1546" spans="1:44">
      <c r="A1546" t="str">
        <f>VLOOKUP(Q1546,'Rotas x Madrugada'!A:C,2,0)</f>
        <v>NH</v>
      </c>
      <c r="B1546" t="str">
        <f>VLOOKUP(Q1546,'Rotas x Madrugada'!A:C,3,0)</f>
        <v>Não</v>
      </c>
      <c r="D1546" s="19">
        <f t="shared" si="48"/>
        <v>46162</v>
      </c>
      <c r="E1546" s="19">
        <f>IF(A1546="RETIRA",Z1546,VLOOKUP(Q1546,'Rotas x Madrugada'!A:D,4,0))</f>
        <v>46146</v>
      </c>
      <c r="F1546" s="19">
        <f>IF(A1546="RETIRA",Z1546,Z1546+2)</f>
        <v>46162</v>
      </c>
      <c r="G1546" s="19" t="str">
        <f>CONCATENATE(U1546,"-",V1546)</f>
        <v>INC08-TF</v>
      </c>
      <c r="H1546" s="19" t="str">
        <f t="shared" ca="1" si="49"/>
        <v>OK</v>
      </c>
      <c r="I1546" s="46">
        <f ca="1">Z1546-$B$1</f>
        <v>3</v>
      </c>
      <c r="J1546" s="46">
        <f>VLOOKUP(G1546,'D. Produção'!A:B,2,)</f>
        <v>2</v>
      </c>
      <c r="K1546" s="87">
        <v>336104</v>
      </c>
      <c r="L1546" s="88" t="s">
        <v>81</v>
      </c>
      <c r="M1546" s="87">
        <v>3</v>
      </c>
      <c r="N1546" s="87">
        <v>5457748</v>
      </c>
      <c r="O1546" s="88" t="s">
        <v>35</v>
      </c>
      <c r="P1546" s="88" t="s">
        <v>258</v>
      </c>
      <c r="Q1546" s="88" t="s">
        <v>170</v>
      </c>
      <c r="R1546" s="89">
        <v>0.41199999999999998</v>
      </c>
      <c r="S1546" s="89">
        <v>8.24</v>
      </c>
      <c r="T1546" s="87">
        <v>1</v>
      </c>
      <c r="U1546" s="88" t="s">
        <v>63</v>
      </c>
      <c r="V1546" s="88" t="s">
        <v>96</v>
      </c>
      <c r="W1546" s="90">
        <v>400</v>
      </c>
      <c r="X1546" s="90">
        <v>1030</v>
      </c>
      <c r="Y1546" s="91">
        <v>46154.741929548611</v>
      </c>
      <c r="Z1546" s="92">
        <v>46160</v>
      </c>
      <c r="AA1546" s="93"/>
      <c r="AB1546" s="93"/>
      <c r="AC1546" s="93"/>
      <c r="AD1546" s="93"/>
      <c r="AE1546" s="94" t="s">
        <v>40</v>
      </c>
      <c r="AF1546" s="94" t="s">
        <v>40</v>
      </c>
      <c r="AG1546" s="94" t="s">
        <v>40</v>
      </c>
      <c r="AH1546" s="94" t="s">
        <v>40</v>
      </c>
      <c r="AI1546" s="94" t="s">
        <v>40</v>
      </c>
      <c r="AJ1546" s="94" t="s">
        <v>40</v>
      </c>
      <c r="AK1546" s="94" t="s">
        <v>40</v>
      </c>
      <c r="AL1546" s="93"/>
      <c r="AM1546" s="93"/>
      <c r="AN1546" s="94" t="s">
        <v>40</v>
      </c>
      <c r="AO1546" s="94" t="s">
        <v>40</v>
      </c>
      <c r="AP1546" s="94" t="s">
        <v>40</v>
      </c>
      <c r="AQ1546" s="94" t="s">
        <v>40</v>
      </c>
      <c r="AR1546" s="93"/>
    </row>
    <row r="1547" spans="1:44">
      <c r="A1547" t="str">
        <f>VLOOKUP(Q1547,'Rotas x Madrugada'!A:C,2,0)</f>
        <v>NH</v>
      </c>
      <c r="B1547" t="str">
        <f>VLOOKUP(Q1547,'Rotas x Madrugada'!A:C,3,0)</f>
        <v>Não</v>
      </c>
      <c r="D1547" s="19">
        <f t="shared" si="48"/>
        <v>46162</v>
      </c>
      <c r="E1547" s="19">
        <f>IF(A1547="RETIRA",Z1547,VLOOKUP(Q1547,'Rotas x Madrugada'!A:D,4,0))</f>
        <v>46146</v>
      </c>
      <c r="F1547" s="19">
        <f>IF(A1547="RETIRA",Z1547,Z1547+2)</f>
        <v>46162</v>
      </c>
      <c r="G1547" s="19" t="str">
        <f>CONCATENATE(U1547,"-",V1547)</f>
        <v>INC08-TF</v>
      </c>
      <c r="H1547" s="19" t="str">
        <f t="shared" ca="1" si="49"/>
        <v>OK</v>
      </c>
      <c r="I1547" s="46">
        <f ca="1">Z1547-$B$1</f>
        <v>3</v>
      </c>
      <c r="J1547" s="46">
        <f>VLOOKUP(G1547,'D. Produção'!A:B,2,)</f>
        <v>2</v>
      </c>
      <c r="K1547" s="95">
        <v>336104</v>
      </c>
      <c r="L1547" s="96" t="s">
        <v>82</v>
      </c>
      <c r="M1547" s="95">
        <v>4</v>
      </c>
      <c r="N1547" s="95">
        <v>5457749</v>
      </c>
      <c r="O1547" s="96" t="s">
        <v>35</v>
      </c>
      <c r="P1547" s="96" t="s">
        <v>258</v>
      </c>
      <c r="Q1547" s="96" t="s">
        <v>170</v>
      </c>
      <c r="R1547" s="97">
        <v>0.41199999999999998</v>
      </c>
      <c r="S1547" s="97">
        <v>8.24</v>
      </c>
      <c r="T1547" s="95">
        <v>1</v>
      </c>
      <c r="U1547" s="96" t="s">
        <v>63</v>
      </c>
      <c r="V1547" s="96" t="s">
        <v>96</v>
      </c>
      <c r="W1547" s="98">
        <v>400</v>
      </c>
      <c r="X1547" s="98">
        <v>1030</v>
      </c>
      <c r="Y1547" s="99">
        <v>46154.741929548611</v>
      </c>
      <c r="Z1547" s="100">
        <v>46160</v>
      </c>
      <c r="AA1547" s="101"/>
      <c r="AB1547" s="101"/>
      <c r="AC1547" s="101"/>
      <c r="AD1547" s="101"/>
      <c r="AE1547" s="102" t="s">
        <v>40</v>
      </c>
      <c r="AF1547" s="102" t="s">
        <v>40</v>
      </c>
      <c r="AG1547" s="102" t="s">
        <v>40</v>
      </c>
      <c r="AH1547" s="102" t="s">
        <v>40</v>
      </c>
      <c r="AI1547" s="102" t="s">
        <v>40</v>
      </c>
      <c r="AJ1547" s="102" t="s">
        <v>40</v>
      </c>
      <c r="AK1547" s="102" t="s">
        <v>40</v>
      </c>
      <c r="AL1547" s="101"/>
      <c r="AM1547" s="101"/>
      <c r="AN1547" s="102" t="s">
        <v>40</v>
      </c>
      <c r="AO1547" s="102" t="s">
        <v>40</v>
      </c>
      <c r="AP1547" s="102" t="s">
        <v>40</v>
      </c>
      <c r="AQ1547" s="102" t="s">
        <v>40</v>
      </c>
      <c r="AR1547" s="101"/>
    </row>
    <row r="1548" spans="1:44">
      <c r="A1548" t="str">
        <f>VLOOKUP(Q1548,'Rotas x Madrugada'!A:C,2,0)</f>
        <v>NH</v>
      </c>
      <c r="B1548" t="str">
        <f>VLOOKUP(Q1548,'Rotas x Madrugada'!A:C,3,0)</f>
        <v>Não</v>
      </c>
      <c r="D1548" s="19">
        <f t="shared" si="48"/>
        <v>46162</v>
      </c>
      <c r="E1548" s="19">
        <f>IF(A1548="RETIRA",Z1548,VLOOKUP(Q1548,'Rotas x Madrugada'!A:D,4,0))</f>
        <v>46146</v>
      </c>
      <c r="F1548" s="19">
        <f>IF(A1548="RETIRA",Z1548,Z1548+2)</f>
        <v>46162</v>
      </c>
      <c r="G1548" s="19" t="str">
        <f>CONCATENATE(U1548,"-",V1548)</f>
        <v>INC08-TE12</v>
      </c>
      <c r="H1548" s="19" t="str">
        <f t="shared" ca="1" si="49"/>
        <v>OK</v>
      </c>
      <c r="I1548" s="46">
        <f ca="1">Z1548-$B$1</f>
        <v>3</v>
      </c>
      <c r="J1548" s="46">
        <f>VLOOKUP(G1548,'D. Produção'!A:B,2,)</f>
        <v>2</v>
      </c>
      <c r="K1548" s="87">
        <v>336104</v>
      </c>
      <c r="L1548" s="88" t="s">
        <v>83</v>
      </c>
      <c r="M1548" s="87">
        <v>5</v>
      </c>
      <c r="N1548" s="87">
        <v>5457750</v>
      </c>
      <c r="O1548" s="88" t="s">
        <v>35</v>
      </c>
      <c r="P1548" s="88" t="s">
        <v>258</v>
      </c>
      <c r="Q1548" s="88" t="s">
        <v>170</v>
      </c>
      <c r="R1548" s="89">
        <v>0.48149999999999998</v>
      </c>
      <c r="S1548" s="89">
        <v>9.6300000000000008</v>
      </c>
      <c r="T1548" s="87">
        <v>1</v>
      </c>
      <c r="U1548" s="88" t="s">
        <v>63</v>
      </c>
      <c r="V1548" s="88" t="s">
        <v>120</v>
      </c>
      <c r="W1548" s="90">
        <v>450</v>
      </c>
      <c r="X1548" s="90">
        <v>1070</v>
      </c>
      <c r="Y1548" s="91">
        <v>46154.741929548611</v>
      </c>
      <c r="Z1548" s="92">
        <v>46160</v>
      </c>
      <c r="AA1548" s="93"/>
      <c r="AB1548" s="93"/>
      <c r="AC1548" s="93"/>
      <c r="AD1548" s="93"/>
      <c r="AE1548" s="93"/>
      <c r="AF1548" s="93"/>
      <c r="AG1548" s="93"/>
      <c r="AH1548" s="93"/>
      <c r="AI1548" s="94" t="s">
        <v>40</v>
      </c>
      <c r="AJ1548" s="94" t="s">
        <v>40</v>
      </c>
      <c r="AK1548" s="94" t="s">
        <v>40</v>
      </c>
      <c r="AL1548" s="93"/>
      <c r="AM1548" s="93"/>
      <c r="AN1548" s="94" t="s">
        <v>40</v>
      </c>
      <c r="AO1548" s="94" t="s">
        <v>40</v>
      </c>
      <c r="AP1548" s="94" t="s">
        <v>40</v>
      </c>
      <c r="AQ1548" s="94" t="s">
        <v>40</v>
      </c>
      <c r="AR1548" s="93"/>
    </row>
    <row r="1549" spans="1:44">
      <c r="A1549" t="str">
        <f>VLOOKUP(Q1549,'Rotas x Madrugada'!A:C,2,0)</f>
        <v>NH</v>
      </c>
      <c r="B1549" t="str">
        <f>VLOOKUP(Q1549,'Rotas x Madrugada'!A:C,3,0)</f>
        <v>Não</v>
      </c>
      <c r="D1549" s="19">
        <f t="shared" si="48"/>
        <v>46162</v>
      </c>
      <c r="E1549" s="19">
        <f>IF(A1549="RETIRA",Z1549,VLOOKUP(Q1549,'Rotas x Madrugada'!A:D,4,0))</f>
        <v>46146</v>
      </c>
      <c r="F1549" s="19">
        <f>IF(A1549="RETIRA",Z1549,Z1549+2)</f>
        <v>46162</v>
      </c>
      <c r="G1549" s="19" t="str">
        <f>CONCATENATE(U1549,"-",V1549)</f>
        <v>INC08-TE12</v>
      </c>
      <c r="H1549" s="19" t="str">
        <f t="shared" ca="1" si="49"/>
        <v>OK</v>
      </c>
      <c r="I1549" s="46">
        <f ca="1">Z1549-$B$1</f>
        <v>3</v>
      </c>
      <c r="J1549" s="46">
        <f>VLOOKUP(G1549,'D. Produção'!A:B,2,)</f>
        <v>2</v>
      </c>
      <c r="K1549" s="95">
        <v>336104</v>
      </c>
      <c r="L1549" s="96" t="s">
        <v>84</v>
      </c>
      <c r="M1549" s="95">
        <v>6</v>
      </c>
      <c r="N1549" s="95">
        <v>5457751</v>
      </c>
      <c r="O1549" s="96" t="s">
        <v>35</v>
      </c>
      <c r="P1549" s="96" t="s">
        <v>258</v>
      </c>
      <c r="Q1549" s="96" t="s">
        <v>170</v>
      </c>
      <c r="R1549" s="97">
        <v>0.48149999999999998</v>
      </c>
      <c r="S1549" s="97">
        <v>9.6300000000000008</v>
      </c>
      <c r="T1549" s="95">
        <v>1</v>
      </c>
      <c r="U1549" s="96" t="s">
        <v>63</v>
      </c>
      <c r="V1549" s="96" t="s">
        <v>120</v>
      </c>
      <c r="W1549" s="98">
        <v>450</v>
      </c>
      <c r="X1549" s="98">
        <v>1070</v>
      </c>
      <c r="Y1549" s="99">
        <v>46154.741929548611</v>
      </c>
      <c r="Z1549" s="100">
        <v>46160</v>
      </c>
      <c r="AA1549" s="101"/>
      <c r="AB1549" s="101"/>
      <c r="AC1549" s="101"/>
      <c r="AD1549" s="101"/>
      <c r="AE1549" s="101"/>
      <c r="AF1549" s="101"/>
      <c r="AG1549" s="101"/>
      <c r="AH1549" s="101"/>
      <c r="AI1549" s="102" t="s">
        <v>40</v>
      </c>
      <c r="AJ1549" s="102" t="s">
        <v>40</v>
      </c>
      <c r="AK1549" s="102" t="s">
        <v>40</v>
      </c>
      <c r="AL1549" s="101"/>
      <c r="AM1549" s="101"/>
      <c r="AN1549" s="102" t="s">
        <v>40</v>
      </c>
      <c r="AO1549" s="102" t="s">
        <v>40</v>
      </c>
      <c r="AP1549" s="102" t="s">
        <v>40</v>
      </c>
      <c r="AQ1549" s="102" t="s">
        <v>40</v>
      </c>
      <c r="AR1549" s="101"/>
    </row>
    <row r="1550" spans="1:44">
      <c r="A1550" t="str">
        <f>VLOOKUP(Q1550,'Rotas x Madrugada'!A:C,2,0)</f>
        <v>NH</v>
      </c>
      <c r="B1550" t="str">
        <f>VLOOKUP(Q1550,'Rotas x Madrugada'!A:C,3,0)</f>
        <v>Não</v>
      </c>
      <c r="D1550" s="19">
        <f t="shared" si="48"/>
        <v>46162</v>
      </c>
      <c r="E1550" s="19">
        <f>IF(A1550="RETIRA",Z1550,VLOOKUP(Q1550,'Rotas x Madrugada'!A:D,4,0))</f>
        <v>46146</v>
      </c>
      <c r="F1550" s="19">
        <f>IF(A1550="RETIRA",Z1550,Z1550+2)</f>
        <v>46162</v>
      </c>
      <c r="G1550" s="19" t="str">
        <f>CONCATENATE(U1550,"-",V1550)</f>
        <v>INC08-TE12</v>
      </c>
      <c r="H1550" s="19" t="str">
        <f t="shared" ca="1" si="49"/>
        <v>OK</v>
      </c>
      <c r="I1550" s="46">
        <f ca="1">Z1550-$B$1</f>
        <v>3</v>
      </c>
      <c r="J1550" s="46">
        <f>VLOOKUP(G1550,'D. Produção'!A:B,2,)</f>
        <v>2</v>
      </c>
      <c r="K1550" s="87">
        <v>336104</v>
      </c>
      <c r="L1550" s="88" t="s">
        <v>201</v>
      </c>
      <c r="M1550" s="87">
        <v>7</v>
      </c>
      <c r="N1550" s="87">
        <v>5457752</v>
      </c>
      <c r="O1550" s="88" t="s">
        <v>35</v>
      </c>
      <c r="P1550" s="88" t="s">
        <v>258</v>
      </c>
      <c r="Q1550" s="88" t="s">
        <v>170</v>
      </c>
      <c r="R1550" s="89">
        <v>0.48380000000000001</v>
      </c>
      <c r="S1550" s="89">
        <v>9.6750000000000007</v>
      </c>
      <c r="T1550" s="87">
        <v>1</v>
      </c>
      <c r="U1550" s="88" t="s">
        <v>63</v>
      </c>
      <c r="V1550" s="88" t="s">
        <v>120</v>
      </c>
      <c r="W1550" s="90">
        <v>450</v>
      </c>
      <c r="X1550" s="90">
        <v>1075</v>
      </c>
      <c r="Y1550" s="91">
        <v>46154.741929548611</v>
      </c>
      <c r="Z1550" s="92">
        <v>46160</v>
      </c>
      <c r="AA1550" s="93"/>
      <c r="AB1550" s="93"/>
      <c r="AC1550" s="93"/>
      <c r="AD1550" s="93"/>
      <c r="AE1550" s="93"/>
      <c r="AF1550" s="93"/>
      <c r="AG1550" s="93"/>
      <c r="AH1550" s="93"/>
      <c r="AI1550" s="94" t="s">
        <v>40</v>
      </c>
      <c r="AJ1550" s="94" t="s">
        <v>40</v>
      </c>
      <c r="AK1550" s="94" t="s">
        <v>40</v>
      </c>
      <c r="AL1550" s="93"/>
      <c r="AM1550" s="93"/>
      <c r="AN1550" s="94" t="s">
        <v>40</v>
      </c>
      <c r="AO1550" s="94" t="s">
        <v>40</v>
      </c>
      <c r="AP1550" s="94" t="s">
        <v>40</v>
      </c>
      <c r="AQ1550" s="94" t="s">
        <v>40</v>
      </c>
      <c r="AR1550" s="93"/>
    </row>
    <row r="1551" spans="1:44">
      <c r="A1551" t="str">
        <f>VLOOKUP(Q1551,'Rotas x Madrugada'!A:C,2,0)</f>
        <v>NH</v>
      </c>
      <c r="B1551" t="str">
        <f>VLOOKUP(Q1551,'Rotas x Madrugada'!A:C,3,0)</f>
        <v>Não</v>
      </c>
      <c r="D1551" s="19">
        <f t="shared" si="48"/>
        <v>46162</v>
      </c>
      <c r="E1551" s="19">
        <f>IF(A1551="RETIRA",Z1551,VLOOKUP(Q1551,'Rotas x Madrugada'!A:D,4,0))</f>
        <v>46146</v>
      </c>
      <c r="F1551" s="19">
        <f>IF(A1551="RETIRA",Z1551,Z1551+2)</f>
        <v>46162</v>
      </c>
      <c r="G1551" s="19" t="str">
        <f>CONCATENATE(U1551,"-",V1551)</f>
        <v>INC08-TE12</v>
      </c>
      <c r="H1551" s="19" t="str">
        <f t="shared" ca="1" si="49"/>
        <v>OK</v>
      </c>
      <c r="I1551" s="46">
        <f ca="1">Z1551-$B$1</f>
        <v>3</v>
      </c>
      <c r="J1551" s="46">
        <f>VLOOKUP(G1551,'D. Produção'!A:B,2,)</f>
        <v>2</v>
      </c>
      <c r="K1551" s="95">
        <v>336104</v>
      </c>
      <c r="L1551" s="96" t="s">
        <v>202</v>
      </c>
      <c r="M1551" s="95">
        <v>8</v>
      </c>
      <c r="N1551" s="95">
        <v>5457753</v>
      </c>
      <c r="O1551" s="96" t="s">
        <v>35</v>
      </c>
      <c r="P1551" s="96" t="s">
        <v>258</v>
      </c>
      <c r="Q1551" s="96" t="s">
        <v>170</v>
      </c>
      <c r="R1551" s="97">
        <v>0.48380000000000001</v>
      </c>
      <c r="S1551" s="97">
        <v>9.6750000000000007</v>
      </c>
      <c r="T1551" s="95">
        <v>1</v>
      </c>
      <c r="U1551" s="96" t="s">
        <v>63</v>
      </c>
      <c r="V1551" s="96" t="s">
        <v>120</v>
      </c>
      <c r="W1551" s="98">
        <v>450</v>
      </c>
      <c r="X1551" s="98">
        <v>1075</v>
      </c>
      <c r="Y1551" s="99">
        <v>46154.741929548611</v>
      </c>
      <c r="Z1551" s="100">
        <v>46160</v>
      </c>
      <c r="AA1551" s="101"/>
      <c r="AB1551" s="101"/>
      <c r="AC1551" s="101"/>
      <c r="AD1551" s="101"/>
      <c r="AE1551" s="101"/>
      <c r="AF1551" s="101"/>
      <c r="AG1551" s="101"/>
      <c r="AH1551" s="101"/>
      <c r="AI1551" s="102" t="s">
        <v>40</v>
      </c>
      <c r="AJ1551" s="102" t="s">
        <v>40</v>
      </c>
      <c r="AK1551" s="102" t="s">
        <v>40</v>
      </c>
      <c r="AL1551" s="101"/>
      <c r="AM1551" s="101"/>
      <c r="AN1551" s="102" t="s">
        <v>40</v>
      </c>
      <c r="AO1551" s="102" t="s">
        <v>40</v>
      </c>
      <c r="AP1551" s="102" t="s">
        <v>40</v>
      </c>
      <c r="AQ1551" s="102" t="s">
        <v>40</v>
      </c>
      <c r="AR1551" s="101"/>
    </row>
    <row r="1552" spans="1:44">
      <c r="A1552" t="str">
        <f>VLOOKUP(Q1552,'Rotas x Madrugada'!A:C,2,0)</f>
        <v>NH</v>
      </c>
      <c r="B1552" t="str">
        <f>VLOOKUP(Q1552,'Rotas x Madrugada'!A:C,3,0)</f>
        <v>Não</v>
      </c>
      <c r="D1552" s="19">
        <f t="shared" si="48"/>
        <v>46162</v>
      </c>
      <c r="E1552" s="19">
        <f>IF(A1552="RETIRA",Z1552,VLOOKUP(Q1552,'Rotas x Madrugada'!A:D,4,0))</f>
        <v>46146</v>
      </c>
      <c r="F1552" s="19">
        <f>IF(A1552="RETIRA",Z1552,Z1552+2)</f>
        <v>46162</v>
      </c>
      <c r="G1552" s="19" t="str">
        <f>CONCATENATE(U1552,"-",V1552)</f>
        <v>INC08-TF</v>
      </c>
      <c r="H1552" s="19" t="str">
        <f t="shared" ca="1" si="49"/>
        <v>OK</v>
      </c>
      <c r="I1552" s="46">
        <f ca="1">Z1552-$B$1</f>
        <v>3</v>
      </c>
      <c r="J1552" s="46">
        <f>VLOOKUP(G1552,'D. Produção'!A:B,2,)</f>
        <v>2</v>
      </c>
      <c r="K1552" s="87">
        <v>336104</v>
      </c>
      <c r="L1552" s="88" t="s">
        <v>203</v>
      </c>
      <c r="M1552" s="87">
        <v>9</v>
      </c>
      <c r="N1552" s="87">
        <v>5457754</v>
      </c>
      <c r="O1552" s="88" t="s">
        <v>35</v>
      </c>
      <c r="P1552" s="88" t="s">
        <v>258</v>
      </c>
      <c r="Q1552" s="88" t="s">
        <v>170</v>
      </c>
      <c r="R1552" s="89">
        <v>0.40799999999999997</v>
      </c>
      <c r="S1552" s="89">
        <v>8.16</v>
      </c>
      <c r="T1552" s="87">
        <v>1</v>
      </c>
      <c r="U1552" s="88" t="s">
        <v>63</v>
      </c>
      <c r="V1552" s="88" t="s">
        <v>96</v>
      </c>
      <c r="W1552" s="90">
        <v>400</v>
      </c>
      <c r="X1552" s="90">
        <v>1020</v>
      </c>
      <c r="Y1552" s="91">
        <v>46154.741929548611</v>
      </c>
      <c r="Z1552" s="92">
        <v>46160</v>
      </c>
      <c r="AA1552" s="93"/>
      <c r="AB1552" s="93"/>
      <c r="AC1552" s="93"/>
      <c r="AD1552" s="93"/>
      <c r="AE1552" s="94" t="s">
        <v>40</v>
      </c>
      <c r="AF1552" s="94" t="s">
        <v>40</v>
      </c>
      <c r="AG1552" s="94" t="s">
        <v>40</v>
      </c>
      <c r="AH1552" s="94" t="s">
        <v>40</v>
      </c>
      <c r="AI1552" s="94" t="s">
        <v>40</v>
      </c>
      <c r="AJ1552" s="94" t="s">
        <v>40</v>
      </c>
      <c r="AK1552" s="94" t="s">
        <v>40</v>
      </c>
      <c r="AL1552" s="93"/>
      <c r="AM1552" s="93"/>
      <c r="AN1552" s="94" t="s">
        <v>40</v>
      </c>
      <c r="AO1552" s="94" t="s">
        <v>40</v>
      </c>
      <c r="AP1552" s="94" t="s">
        <v>40</v>
      </c>
      <c r="AQ1552" s="94" t="s">
        <v>40</v>
      </c>
      <c r="AR1552" s="93"/>
    </row>
    <row r="1553" spans="1:44">
      <c r="A1553" t="str">
        <f>VLOOKUP(Q1553,'Rotas x Madrugada'!A:C,2,0)</f>
        <v>NH</v>
      </c>
      <c r="B1553" t="str">
        <f>VLOOKUP(Q1553,'Rotas x Madrugada'!A:C,3,0)</f>
        <v>Não</v>
      </c>
      <c r="D1553" s="19">
        <f t="shared" si="48"/>
        <v>46162</v>
      </c>
      <c r="E1553" s="19">
        <f>IF(A1553="RETIRA",Z1553,VLOOKUP(Q1553,'Rotas x Madrugada'!A:D,4,0))</f>
        <v>46146</v>
      </c>
      <c r="F1553" s="19">
        <f>IF(A1553="RETIRA",Z1553,Z1553+2)</f>
        <v>46162</v>
      </c>
      <c r="G1553" s="19" t="str">
        <f>CONCATENATE(U1553,"-",V1553)</f>
        <v>INC08-TF</v>
      </c>
      <c r="H1553" s="19" t="str">
        <f t="shared" ca="1" si="49"/>
        <v>OK</v>
      </c>
      <c r="I1553" s="46">
        <f ca="1">Z1553-$B$1</f>
        <v>3</v>
      </c>
      <c r="J1553" s="46">
        <f>VLOOKUP(G1553,'D. Produção'!A:B,2,)</f>
        <v>2</v>
      </c>
      <c r="K1553" s="95">
        <v>336104</v>
      </c>
      <c r="L1553" s="96" t="s">
        <v>204</v>
      </c>
      <c r="M1553" s="95">
        <v>10</v>
      </c>
      <c r="N1553" s="95">
        <v>5457755</v>
      </c>
      <c r="O1553" s="96" t="s">
        <v>35</v>
      </c>
      <c r="P1553" s="96" t="s">
        <v>258</v>
      </c>
      <c r="Q1553" s="96" t="s">
        <v>170</v>
      </c>
      <c r="R1553" s="97">
        <v>0.40799999999999997</v>
      </c>
      <c r="S1553" s="97">
        <v>8.16</v>
      </c>
      <c r="T1553" s="95">
        <v>1</v>
      </c>
      <c r="U1553" s="96" t="s">
        <v>63</v>
      </c>
      <c r="V1553" s="96" t="s">
        <v>96</v>
      </c>
      <c r="W1553" s="98">
        <v>400</v>
      </c>
      <c r="X1553" s="98">
        <v>1020</v>
      </c>
      <c r="Y1553" s="99">
        <v>46154.741929548611</v>
      </c>
      <c r="Z1553" s="100">
        <v>46160</v>
      </c>
      <c r="AA1553" s="101"/>
      <c r="AB1553" s="101"/>
      <c r="AC1553" s="101"/>
      <c r="AD1553" s="101"/>
      <c r="AE1553" s="102" t="s">
        <v>40</v>
      </c>
      <c r="AF1553" s="102" t="s">
        <v>40</v>
      </c>
      <c r="AG1553" s="102" t="s">
        <v>40</v>
      </c>
      <c r="AH1553" s="102" t="s">
        <v>40</v>
      </c>
      <c r="AI1553" s="102" t="s">
        <v>40</v>
      </c>
      <c r="AJ1553" s="102" t="s">
        <v>40</v>
      </c>
      <c r="AK1553" s="102" t="s">
        <v>40</v>
      </c>
      <c r="AL1553" s="101"/>
      <c r="AM1553" s="101"/>
      <c r="AN1553" s="102" t="s">
        <v>40</v>
      </c>
      <c r="AO1553" s="102" t="s">
        <v>40</v>
      </c>
      <c r="AP1553" s="102" t="s">
        <v>40</v>
      </c>
      <c r="AQ1553" s="102" t="s">
        <v>40</v>
      </c>
      <c r="AR1553" s="101"/>
    </row>
    <row r="1554" spans="1:44">
      <c r="A1554" t="str">
        <f>VLOOKUP(Q1554,'Rotas x Madrugada'!A:C,2,0)</f>
        <v>NH</v>
      </c>
      <c r="B1554" t="str">
        <f>VLOOKUP(Q1554,'Rotas x Madrugada'!A:C,3,0)</f>
        <v>Não</v>
      </c>
      <c r="D1554" s="19">
        <f t="shared" si="48"/>
        <v>46162</v>
      </c>
      <c r="E1554" s="19">
        <f>IF(A1554="RETIRA",Z1554,VLOOKUP(Q1554,'Rotas x Madrugada'!A:D,4,0))</f>
        <v>46146</v>
      </c>
      <c r="F1554" s="19">
        <f>IF(A1554="RETIRA",Z1554,Z1554+2)</f>
        <v>46162</v>
      </c>
      <c r="G1554" s="19" t="str">
        <f>CONCATENATE(U1554,"-",V1554)</f>
        <v>INC08-TE12</v>
      </c>
      <c r="H1554" s="19" t="str">
        <f t="shared" ca="1" si="49"/>
        <v>OK</v>
      </c>
      <c r="I1554" s="46">
        <f ca="1">Z1554-$B$1</f>
        <v>3</v>
      </c>
      <c r="J1554" s="46">
        <f>VLOOKUP(G1554,'D. Produção'!A:B,2,)</f>
        <v>2</v>
      </c>
      <c r="K1554" s="87">
        <v>336104</v>
      </c>
      <c r="L1554" s="88" t="s">
        <v>131</v>
      </c>
      <c r="M1554" s="87">
        <v>11</v>
      </c>
      <c r="N1554" s="87">
        <v>5457756</v>
      </c>
      <c r="O1554" s="88" t="s">
        <v>35</v>
      </c>
      <c r="P1554" s="88" t="s">
        <v>258</v>
      </c>
      <c r="Q1554" s="88" t="s">
        <v>170</v>
      </c>
      <c r="R1554" s="89">
        <v>0.46110000000000001</v>
      </c>
      <c r="S1554" s="89">
        <v>9.2219999999999995</v>
      </c>
      <c r="T1554" s="87">
        <v>1</v>
      </c>
      <c r="U1554" s="88" t="s">
        <v>63</v>
      </c>
      <c r="V1554" s="88" t="s">
        <v>120</v>
      </c>
      <c r="W1554" s="90">
        <v>435</v>
      </c>
      <c r="X1554" s="90">
        <v>1060</v>
      </c>
      <c r="Y1554" s="91">
        <v>46154.741929548611</v>
      </c>
      <c r="Z1554" s="92">
        <v>46160</v>
      </c>
      <c r="AA1554" s="93"/>
      <c r="AB1554" s="93"/>
      <c r="AC1554" s="93"/>
      <c r="AD1554" s="93"/>
      <c r="AE1554" s="93"/>
      <c r="AF1554" s="93"/>
      <c r="AG1554" s="93"/>
      <c r="AH1554" s="93"/>
      <c r="AI1554" s="94" t="s">
        <v>40</v>
      </c>
      <c r="AJ1554" s="94" t="s">
        <v>40</v>
      </c>
      <c r="AK1554" s="94" t="s">
        <v>40</v>
      </c>
      <c r="AL1554" s="93"/>
      <c r="AM1554" s="93"/>
      <c r="AN1554" s="94" t="s">
        <v>40</v>
      </c>
      <c r="AO1554" s="94" t="s">
        <v>40</v>
      </c>
      <c r="AP1554" s="94" t="s">
        <v>40</v>
      </c>
      <c r="AQ1554" s="94" t="s">
        <v>40</v>
      </c>
      <c r="AR1554" s="93"/>
    </row>
    <row r="1555" spans="1:44">
      <c r="A1555" t="str">
        <f>VLOOKUP(Q1555,'Rotas x Madrugada'!A:C,2,0)</f>
        <v>NH</v>
      </c>
      <c r="B1555" t="str">
        <f>VLOOKUP(Q1555,'Rotas x Madrugada'!A:C,3,0)</f>
        <v>Não</v>
      </c>
      <c r="D1555" s="19">
        <f t="shared" si="48"/>
        <v>46162</v>
      </c>
      <c r="E1555" s="19">
        <f>IF(A1555="RETIRA",Z1555,VLOOKUP(Q1555,'Rotas x Madrugada'!A:D,4,0))</f>
        <v>46146</v>
      </c>
      <c r="F1555" s="19">
        <f>IF(A1555="RETIRA",Z1555,Z1555+2)</f>
        <v>46162</v>
      </c>
      <c r="G1555" s="19" t="str">
        <f>CONCATENATE(U1555,"-",V1555)</f>
        <v>INC08-TE12</v>
      </c>
      <c r="H1555" s="19" t="str">
        <f t="shared" ca="1" si="49"/>
        <v>OK</v>
      </c>
      <c r="I1555" s="46">
        <f ca="1">Z1555-$B$1</f>
        <v>3</v>
      </c>
      <c r="J1555" s="46">
        <f>VLOOKUP(G1555,'D. Produção'!A:B,2,)</f>
        <v>2</v>
      </c>
      <c r="K1555" s="95">
        <v>336104</v>
      </c>
      <c r="L1555" s="96" t="s">
        <v>205</v>
      </c>
      <c r="M1555" s="95">
        <v>12</v>
      </c>
      <c r="N1555" s="95">
        <v>5457757</v>
      </c>
      <c r="O1555" s="96" t="s">
        <v>35</v>
      </c>
      <c r="P1555" s="96" t="s">
        <v>258</v>
      </c>
      <c r="Q1555" s="96" t="s">
        <v>170</v>
      </c>
      <c r="R1555" s="97">
        <v>0.46110000000000001</v>
      </c>
      <c r="S1555" s="97">
        <v>9.2219999999999995</v>
      </c>
      <c r="T1555" s="95">
        <v>1</v>
      </c>
      <c r="U1555" s="96" t="s">
        <v>63</v>
      </c>
      <c r="V1555" s="96" t="s">
        <v>120</v>
      </c>
      <c r="W1555" s="98">
        <v>435</v>
      </c>
      <c r="X1555" s="98">
        <v>1060</v>
      </c>
      <c r="Y1555" s="99">
        <v>46154.741929548611</v>
      </c>
      <c r="Z1555" s="100">
        <v>46160</v>
      </c>
      <c r="AA1555" s="101"/>
      <c r="AB1555" s="101"/>
      <c r="AC1555" s="101"/>
      <c r="AD1555" s="101"/>
      <c r="AE1555" s="101"/>
      <c r="AF1555" s="101"/>
      <c r="AG1555" s="101"/>
      <c r="AH1555" s="101"/>
      <c r="AI1555" s="102" t="s">
        <v>40</v>
      </c>
      <c r="AJ1555" s="102" t="s">
        <v>40</v>
      </c>
      <c r="AK1555" s="102" t="s">
        <v>40</v>
      </c>
      <c r="AL1555" s="101"/>
      <c r="AM1555" s="101"/>
      <c r="AN1555" s="102" t="s">
        <v>40</v>
      </c>
      <c r="AO1555" s="102" t="s">
        <v>40</v>
      </c>
      <c r="AP1555" s="102" t="s">
        <v>40</v>
      </c>
      <c r="AQ1555" s="102" t="s">
        <v>40</v>
      </c>
      <c r="AR1555" s="101"/>
    </row>
    <row r="1556" spans="1:44" ht="21">
      <c r="A1556" t="str">
        <f>VLOOKUP(Q1556,'Rotas x Madrugada'!A:C,2,0)</f>
        <v>NH</v>
      </c>
      <c r="B1556" t="str">
        <f>VLOOKUP(Q1556,'Rotas x Madrugada'!A:C,3,0)</f>
        <v>Não</v>
      </c>
      <c r="D1556" s="19">
        <f t="shared" si="48"/>
        <v>46162</v>
      </c>
      <c r="E1556" s="19">
        <f>IF(A1556="RETIRA",Z1556,VLOOKUP(Q1556,'Rotas x Madrugada'!A:D,4,0))</f>
        <v>46146</v>
      </c>
      <c r="F1556" s="19">
        <f>IF(A1556="RETIRA",Z1556,Z1556+2)</f>
        <v>46162</v>
      </c>
      <c r="G1556" s="19" t="str">
        <f>CONCATENATE(U1556,"-",V1556)</f>
        <v>INC08-TE12</v>
      </c>
      <c r="H1556" s="19" t="str">
        <f t="shared" ca="1" si="49"/>
        <v>OK</v>
      </c>
      <c r="I1556" s="46">
        <f ca="1">Z1556-$B$1</f>
        <v>3</v>
      </c>
      <c r="J1556" s="46">
        <f>VLOOKUP(G1556,'D. Produção'!A:B,2,)</f>
        <v>2</v>
      </c>
      <c r="K1556" s="87">
        <v>336105</v>
      </c>
      <c r="L1556" s="88" t="s">
        <v>132</v>
      </c>
      <c r="M1556" s="87">
        <v>4</v>
      </c>
      <c r="N1556" s="87">
        <v>5457761</v>
      </c>
      <c r="O1556" s="88" t="s">
        <v>35</v>
      </c>
      <c r="P1556" s="88" t="s">
        <v>610</v>
      </c>
      <c r="Q1556" s="88" t="s">
        <v>170</v>
      </c>
      <c r="R1556" s="89">
        <v>1.228</v>
      </c>
      <c r="S1556" s="89">
        <v>24.56</v>
      </c>
      <c r="T1556" s="87">
        <v>1</v>
      </c>
      <c r="U1556" s="88" t="s">
        <v>63</v>
      </c>
      <c r="V1556" s="88" t="s">
        <v>120</v>
      </c>
      <c r="W1556" s="90">
        <v>1228</v>
      </c>
      <c r="X1556" s="90">
        <v>1000</v>
      </c>
      <c r="Y1556" s="91">
        <v>46154.74292650463</v>
      </c>
      <c r="Z1556" s="92">
        <v>46160</v>
      </c>
      <c r="AA1556" s="93"/>
      <c r="AB1556" s="93"/>
      <c r="AC1556" s="93"/>
      <c r="AD1556" s="93"/>
      <c r="AE1556" s="93"/>
      <c r="AF1556" s="93"/>
      <c r="AG1556" s="93"/>
      <c r="AH1556" s="93"/>
      <c r="AI1556" s="94" t="s">
        <v>40</v>
      </c>
      <c r="AJ1556" s="94" t="s">
        <v>40</v>
      </c>
      <c r="AK1556" s="94" t="s">
        <v>40</v>
      </c>
      <c r="AL1556" s="93"/>
      <c r="AM1556" s="93"/>
      <c r="AN1556" s="94" t="s">
        <v>40</v>
      </c>
      <c r="AO1556" s="94" t="s">
        <v>40</v>
      </c>
      <c r="AP1556" s="94" t="s">
        <v>40</v>
      </c>
      <c r="AQ1556" s="94" t="s">
        <v>40</v>
      </c>
      <c r="AR1556" s="93"/>
    </row>
    <row r="1557" spans="1:44" ht="21">
      <c r="A1557" t="str">
        <f>VLOOKUP(Q1557,'Rotas x Madrugada'!A:C,2,0)</f>
        <v>NH</v>
      </c>
      <c r="B1557" t="str">
        <f>VLOOKUP(Q1557,'Rotas x Madrugada'!A:C,3,0)</f>
        <v>Não</v>
      </c>
      <c r="D1557" s="19">
        <f t="shared" si="48"/>
        <v>46162</v>
      </c>
      <c r="E1557" s="19">
        <f>IF(A1557="RETIRA",Z1557,VLOOKUP(Q1557,'Rotas x Madrugada'!A:D,4,0))</f>
        <v>46146</v>
      </c>
      <c r="F1557" s="19">
        <f>IF(A1557="RETIRA",Z1557,Z1557+2)</f>
        <v>46162</v>
      </c>
      <c r="G1557" s="19" t="str">
        <f>CONCATENATE(U1557,"-",V1557)</f>
        <v>INC08-TE12</v>
      </c>
      <c r="H1557" s="19" t="str">
        <f t="shared" ca="1" si="49"/>
        <v>OK</v>
      </c>
      <c r="I1557" s="46">
        <f ca="1">Z1557-$B$1</f>
        <v>3</v>
      </c>
      <c r="J1557" s="46">
        <f>VLOOKUP(G1557,'D. Produção'!A:B,2,)</f>
        <v>2</v>
      </c>
      <c r="K1557" s="95">
        <v>336105</v>
      </c>
      <c r="L1557" s="96" t="s">
        <v>78</v>
      </c>
      <c r="M1557" s="95">
        <v>1</v>
      </c>
      <c r="N1557" s="95">
        <v>5457758</v>
      </c>
      <c r="O1557" s="96" t="s">
        <v>35</v>
      </c>
      <c r="P1557" s="96" t="s">
        <v>610</v>
      </c>
      <c r="Q1557" s="96" t="s">
        <v>170</v>
      </c>
      <c r="R1557" s="97">
        <v>1.21</v>
      </c>
      <c r="S1557" s="97">
        <v>24.2</v>
      </c>
      <c r="T1557" s="95">
        <v>1</v>
      </c>
      <c r="U1557" s="96" t="s">
        <v>63</v>
      </c>
      <c r="V1557" s="96" t="s">
        <v>120</v>
      </c>
      <c r="W1557" s="98">
        <v>1210</v>
      </c>
      <c r="X1557" s="98">
        <v>1000</v>
      </c>
      <c r="Y1557" s="99">
        <v>46154.74292650463</v>
      </c>
      <c r="Z1557" s="100">
        <v>46160</v>
      </c>
      <c r="AA1557" s="101"/>
      <c r="AB1557" s="101"/>
      <c r="AC1557" s="101"/>
      <c r="AD1557" s="101"/>
      <c r="AE1557" s="101"/>
      <c r="AF1557" s="101"/>
      <c r="AG1557" s="101"/>
      <c r="AH1557" s="101"/>
      <c r="AI1557" s="102" t="s">
        <v>40</v>
      </c>
      <c r="AJ1557" s="102" t="s">
        <v>40</v>
      </c>
      <c r="AK1557" s="102" t="s">
        <v>40</v>
      </c>
      <c r="AL1557" s="101"/>
      <c r="AM1557" s="101"/>
      <c r="AN1557" s="102" t="s">
        <v>40</v>
      </c>
      <c r="AO1557" s="102" t="s">
        <v>40</v>
      </c>
      <c r="AP1557" s="102" t="s">
        <v>40</v>
      </c>
      <c r="AQ1557" s="102" t="s">
        <v>40</v>
      </c>
      <c r="AR1557" s="101"/>
    </row>
    <row r="1558" spans="1:44" ht="21">
      <c r="A1558" t="str">
        <f>VLOOKUP(Q1558,'Rotas x Madrugada'!A:C,2,0)</f>
        <v>NH</v>
      </c>
      <c r="B1558" t="str">
        <f>VLOOKUP(Q1558,'Rotas x Madrugada'!A:C,3,0)</f>
        <v>Não</v>
      </c>
      <c r="D1558" s="19">
        <f t="shared" si="48"/>
        <v>46162</v>
      </c>
      <c r="E1558" s="19">
        <f>IF(A1558="RETIRA",Z1558,VLOOKUP(Q1558,'Rotas x Madrugada'!A:D,4,0))</f>
        <v>46146</v>
      </c>
      <c r="F1558" s="19">
        <f>IF(A1558="RETIRA",Z1558,Z1558+2)</f>
        <v>46162</v>
      </c>
      <c r="G1558" s="19" t="str">
        <f>CONCATENATE(U1558,"-",V1558)</f>
        <v>INC08-TE12</v>
      </c>
      <c r="H1558" s="19" t="str">
        <f t="shared" ca="1" si="49"/>
        <v>OK</v>
      </c>
      <c r="I1558" s="46">
        <f ca="1">Z1558-$B$1</f>
        <v>3</v>
      </c>
      <c r="J1558" s="46">
        <f>VLOOKUP(G1558,'D. Produção'!A:B,2,)</f>
        <v>2</v>
      </c>
      <c r="K1558" s="87">
        <v>336105</v>
      </c>
      <c r="L1558" s="88" t="s">
        <v>200</v>
      </c>
      <c r="M1558" s="87">
        <v>2</v>
      </c>
      <c r="N1558" s="87">
        <v>5457759</v>
      </c>
      <c r="O1558" s="88" t="s">
        <v>35</v>
      </c>
      <c r="P1558" s="88" t="s">
        <v>610</v>
      </c>
      <c r="Q1558" s="88" t="s">
        <v>170</v>
      </c>
      <c r="R1558" s="89">
        <v>1.21</v>
      </c>
      <c r="S1558" s="89">
        <v>24.2</v>
      </c>
      <c r="T1558" s="87">
        <v>1</v>
      </c>
      <c r="U1558" s="88" t="s">
        <v>63</v>
      </c>
      <c r="V1558" s="88" t="s">
        <v>120</v>
      </c>
      <c r="W1558" s="90">
        <v>1210</v>
      </c>
      <c r="X1558" s="90">
        <v>1000</v>
      </c>
      <c r="Y1558" s="91">
        <v>46154.74292650463</v>
      </c>
      <c r="Z1558" s="92">
        <v>46160</v>
      </c>
      <c r="AA1558" s="93"/>
      <c r="AB1558" s="93"/>
      <c r="AC1558" s="93"/>
      <c r="AD1558" s="93"/>
      <c r="AE1558" s="93"/>
      <c r="AF1558" s="93"/>
      <c r="AG1558" s="93"/>
      <c r="AH1558" s="93"/>
      <c r="AI1558" s="94" t="s">
        <v>40</v>
      </c>
      <c r="AJ1558" s="94" t="s">
        <v>40</v>
      </c>
      <c r="AK1558" s="94" t="s">
        <v>40</v>
      </c>
      <c r="AL1558" s="93"/>
      <c r="AM1558" s="93"/>
      <c r="AN1558" s="94" t="s">
        <v>40</v>
      </c>
      <c r="AO1558" s="94" t="s">
        <v>40</v>
      </c>
      <c r="AP1558" s="94" t="s">
        <v>40</v>
      </c>
      <c r="AQ1558" s="94" t="s">
        <v>40</v>
      </c>
      <c r="AR1558" s="93"/>
    </row>
    <row r="1559" spans="1:44" ht="21">
      <c r="A1559" t="str">
        <f>VLOOKUP(Q1559,'Rotas x Madrugada'!A:C,2,0)</f>
        <v>NH</v>
      </c>
      <c r="B1559" t="str">
        <f>VLOOKUP(Q1559,'Rotas x Madrugada'!A:C,3,0)</f>
        <v>Não</v>
      </c>
      <c r="D1559" s="19">
        <f t="shared" si="48"/>
        <v>46162</v>
      </c>
      <c r="E1559" s="19">
        <f>IF(A1559="RETIRA",Z1559,VLOOKUP(Q1559,'Rotas x Madrugada'!A:D,4,0))</f>
        <v>46146</v>
      </c>
      <c r="F1559" s="19">
        <f>IF(A1559="RETIRA",Z1559,Z1559+2)</f>
        <v>46162</v>
      </c>
      <c r="G1559" s="19" t="str">
        <f>CONCATENATE(U1559,"-",V1559)</f>
        <v>INC08-TE12</v>
      </c>
      <c r="H1559" s="19" t="str">
        <f t="shared" ca="1" si="49"/>
        <v>OK</v>
      </c>
      <c r="I1559" s="46">
        <f ca="1">Z1559-$B$1</f>
        <v>3</v>
      </c>
      <c r="J1559" s="46">
        <f>VLOOKUP(G1559,'D. Produção'!A:B,2,)</f>
        <v>2</v>
      </c>
      <c r="K1559" s="95">
        <v>336105</v>
      </c>
      <c r="L1559" s="96" t="s">
        <v>180</v>
      </c>
      <c r="M1559" s="95">
        <v>3</v>
      </c>
      <c r="N1559" s="95">
        <v>5457760</v>
      </c>
      <c r="O1559" s="96" t="s">
        <v>35</v>
      </c>
      <c r="P1559" s="96" t="s">
        <v>610</v>
      </c>
      <c r="Q1559" s="96" t="s">
        <v>170</v>
      </c>
      <c r="R1559" s="97">
        <v>1.21</v>
      </c>
      <c r="S1559" s="97">
        <v>24.2</v>
      </c>
      <c r="T1559" s="95">
        <v>1</v>
      </c>
      <c r="U1559" s="96" t="s">
        <v>63</v>
      </c>
      <c r="V1559" s="96" t="s">
        <v>120</v>
      </c>
      <c r="W1559" s="98">
        <v>1210</v>
      </c>
      <c r="X1559" s="98">
        <v>1000</v>
      </c>
      <c r="Y1559" s="99">
        <v>46154.74292650463</v>
      </c>
      <c r="Z1559" s="100">
        <v>46160</v>
      </c>
      <c r="AA1559" s="101"/>
      <c r="AB1559" s="101"/>
      <c r="AC1559" s="101"/>
      <c r="AD1559" s="101"/>
      <c r="AE1559" s="101"/>
      <c r="AF1559" s="101"/>
      <c r="AG1559" s="101"/>
      <c r="AH1559" s="101"/>
      <c r="AI1559" s="102" t="s">
        <v>40</v>
      </c>
      <c r="AJ1559" s="102" t="s">
        <v>40</v>
      </c>
      <c r="AK1559" s="102" t="s">
        <v>40</v>
      </c>
      <c r="AL1559" s="101"/>
      <c r="AM1559" s="101"/>
      <c r="AN1559" s="102" t="s">
        <v>40</v>
      </c>
      <c r="AO1559" s="102" t="s">
        <v>40</v>
      </c>
      <c r="AP1559" s="102" t="s">
        <v>40</v>
      </c>
      <c r="AQ1559" s="102" t="s">
        <v>40</v>
      </c>
      <c r="AR1559" s="101"/>
    </row>
    <row r="1560" spans="1:44" ht="21">
      <c r="A1560" t="str">
        <f>VLOOKUP(Q1560,'Rotas x Madrugada'!A:C,2,0)</f>
        <v>NH</v>
      </c>
      <c r="B1560" t="str">
        <f>VLOOKUP(Q1560,'Rotas x Madrugada'!A:C,3,0)</f>
        <v>Não</v>
      </c>
      <c r="D1560" s="19">
        <f t="shared" si="48"/>
        <v>46162</v>
      </c>
      <c r="E1560" s="19">
        <f>IF(A1560="RETIRA",Z1560,VLOOKUP(Q1560,'Rotas x Madrugada'!A:D,4,0))</f>
        <v>46146</v>
      </c>
      <c r="F1560" s="19">
        <f>IF(A1560="RETIRA",Z1560,Z1560+2)</f>
        <v>46162</v>
      </c>
      <c r="G1560" s="19" t="str">
        <f>CONCATENATE(U1560,"-",V1560)</f>
        <v>INC08-TE12</v>
      </c>
      <c r="H1560" s="19" t="str">
        <f t="shared" ca="1" si="49"/>
        <v>OK</v>
      </c>
      <c r="I1560" s="46">
        <f ca="1">Z1560-$B$1</f>
        <v>3</v>
      </c>
      <c r="J1560" s="46">
        <f>VLOOKUP(G1560,'D. Produção'!A:B,2,)</f>
        <v>2</v>
      </c>
      <c r="K1560" s="87">
        <v>336105</v>
      </c>
      <c r="L1560" s="88" t="s">
        <v>218</v>
      </c>
      <c r="M1560" s="87">
        <v>5</v>
      </c>
      <c r="N1560" s="87">
        <v>5457762</v>
      </c>
      <c r="O1560" s="88" t="s">
        <v>35</v>
      </c>
      <c r="P1560" s="88" t="s">
        <v>610</v>
      </c>
      <c r="Q1560" s="88" t="s">
        <v>170</v>
      </c>
      <c r="R1560" s="89">
        <v>1.21</v>
      </c>
      <c r="S1560" s="89">
        <v>24.2</v>
      </c>
      <c r="T1560" s="87">
        <v>1</v>
      </c>
      <c r="U1560" s="88" t="s">
        <v>63</v>
      </c>
      <c r="V1560" s="88" t="s">
        <v>120</v>
      </c>
      <c r="W1560" s="90">
        <v>1210</v>
      </c>
      <c r="X1560" s="90">
        <v>1000</v>
      </c>
      <c r="Y1560" s="91">
        <v>46154.74292650463</v>
      </c>
      <c r="Z1560" s="92">
        <v>46160</v>
      </c>
      <c r="AA1560" s="93"/>
      <c r="AB1560" s="93"/>
      <c r="AC1560" s="93"/>
      <c r="AD1560" s="93"/>
      <c r="AE1560" s="93"/>
      <c r="AF1560" s="93"/>
      <c r="AG1560" s="93"/>
      <c r="AH1560" s="93"/>
      <c r="AI1560" s="94" t="s">
        <v>40</v>
      </c>
      <c r="AJ1560" s="94" t="s">
        <v>40</v>
      </c>
      <c r="AK1560" s="94" t="s">
        <v>40</v>
      </c>
      <c r="AL1560" s="93"/>
      <c r="AM1560" s="93"/>
      <c r="AN1560" s="94" t="s">
        <v>40</v>
      </c>
      <c r="AO1560" s="94" t="s">
        <v>40</v>
      </c>
      <c r="AP1560" s="94" t="s">
        <v>40</v>
      </c>
      <c r="AQ1560" s="94" t="s">
        <v>40</v>
      </c>
      <c r="AR1560" s="93"/>
    </row>
    <row r="1561" spans="1:44">
      <c r="A1561" t="str">
        <f>VLOOKUP(Q1561,'Rotas x Madrugada'!A:C,2,0)</f>
        <v>NH</v>
      </c>
      <c r="B1561" t="str">
        <f>VLOOKUP(Q1561,'Rotas x Madrugada'!A:C,3,0)</f>
        <v>Não</v>
      </c>
      <c r="D1561" s="19">
        <f t="shared" si="48"/>
        <v>46162</v>
      </c>
      <c r="E1561" s="19">
        <f>IF(A1561="RETIRA",Z1561,VLOOKUP(Q1561,'Rotas x Madrugada'!A:D,4,0))</f>
        <v>46146</v>
      </c>
      <c r="F1561" s="19">
        <f>IF(A1561="RETIRA",Z1561,Z1561+2)</f>
        <v>46162</v>
      </c>
      <c r="G1561" s="19" t="str">
        <f>CONCATENATE(U1561,"-",V1561)</f>
        <v>INC08-TE16</v>
      </c>
      <c r="H1561" s="19" t="str">
        <f t="shared" ca="1" si="49"/>
        <v>OK</v>
      </c>
      <c r="I1561" s="46">
        <f ca="1">Z1561-$B$1</f>
        <v>3</v>
      </c>
      <c r="J1561" s="46">
        <f>VLOOKUP(G1561,'D. Produção'!A:B,2,)</f>
        <v>2</v>
      </c>
      <c r="K1561" s="95">
        <v>336106</v>
      </c>
      <c r="L1561" s="96" t="s">
        <v>78</v>
      </c>
      <c r="M1561" s="95">
        <v>1</v>
      </c>
      <c r="N1561" s="95">
        <v>5457763</v>
      </c>
      <c r="O1561" s="96" t="s">
        <v>35</v>
      </c>
      <c r="P1561" s="96" t="s">
        <v>258</v>
      </c>
      <c r="Q1561" s="96" t="s">
        <v>170</v>
      </c>
      <c r="R1561" s="97">
        <v>1.4238</v>
      </c>
      <c r="S1561" s="97">
        <v>28.475000000000001</v>
      </c>
      <c r="T1561" s="95">
        <v>1</v>
      </c>
      <c r="U1561" s="96" t="s">
        <v>63</v>
      </c>
      <c r="V1561" s="96" t="s">
        <v>123</v>
      </c>
      <c r="W1561" s="98">
        <v>670</v>
      </c>
      <c r="X1561" s="98">
        <v>2125</v>
      </c>
      <c r="Y1561" s="99">
        <v>46154.743247916667</v>
      </c>
      <c r="Z1561" s="100">
        <v>46160</v>
      </c>
      <c r="AA1561" s="101"/>
      <c r="AB1561" s="101"/>
      <c r="AC1561" s="101"/>
      <c r="AD1561" s="101"/>
      <c r="AE1561" s="101"/>
      <c r="AF1561" s="101"/>
      <c r="AG1561" s="101"/>
      <c r="AH1561" s="101"/>
      <c r="AI1561" s="102" t="s">
        <v>40</v>
      </c>
      <c r="AJ1561" s="102" t="s">
        <v>40</v>
      </c>
      <c r="AK1561" s="102" t="s">
        <v>40</v>
      </c>
      <c r="AL1561" s="101"/>
      <c r="AM1561" s="101"/>
      <c r="AN1561" s="102" t="s">
        <v>40</v>
      </c>
      <c r="AO1561" s="102" t="s">
        <v>40</v>
      </c>
      <c r="AP1561" s="102" t="s">
        <v>40</v>
      </c>
      <c r="AQ1561" s="102" t="s">
        <v>40</v>
      </c>
      <c r="AR1561" s="101"/>
    </row>
    <row r="1562" spans="1:44">
      <c r="A1562" t="str">
        <f>VLOOKUP(Q1562,'Rotas x Madrugada'!A:C,2,0)</f>
        <v>NH</v>
      </c>
      <c r="B1562" t="str">
        <f>VLOOKUP(Q1562,'Rotas x Madrugada'!A:C,3,0)</f>
        <v>Não</v>
      </c>
      <c r="D1562" s="19">
        <f t="shared" si="48"/>
        <v>46162</v>
      </c>
      <c r="E1562" s="19">
        <f>IF(A1562="RETIRA",Z1562,VLOOKUP(Q1562,'Rotas x Madrugada'!A:D,4,0))</f>
        <v>46146</v>
      </c>
      <c r="F1562" s="19">
        <f>IF(A1562="RETIRA",Z1562,Z1562+2)</f>
        <v>46162</v>
      </c>
      <c r="G1562" s="19" t="str">
        <f>CONCATENATE(U1562,"-",V1562)</f>
        <v>INC08-TE16</v>
      </c>
      <c r="H1562" s="19" t="str">
        <f t="shared" ca="1" si="49"/>
        <v>OK</v>
      </c>
      <c r="I1562" s="46">
        <f ca="1">Z1562-$B$1</f>
        <v>3</v>
      </c>
      <c r="J1562" s="46">
        <f>VLOOKUP(G1562,'D. Produção'!A:B,2,)</f>
        <v>2</v>
      </c>
      <c r="K1562" s="87">
        <v>336106</v>
      </c>
      <c r="L1562" s="88" t="s">
        <v>200</v>
      </c>
      <c r="M1562" s="87">
        <v>2</v>
      </c>
      <c r="N1562" s="87">
        <v>5457764</v>
      </c>
      <c r="O1562" s="88" t="s">
        <v>35</v>
      </c>
      <c r="P1562" s="88" t="s">
        <v>258</v>
      </c>
      <c r="Q1562" s="88" t="s">
        <v>170</v>
      </c>
      <c r="R1562" s="89">
        <v>1.8851</v>
      </c>
      <c r="S1562" s="89">
        <v>37.701000000000001</v>
      </c>
      <c r="T1562" s="87">
        <v>1</v>
      </c>
      <c r="U1562" s="88" t="s">
        <v>63</v>
      </c>
      <c r="V1562" s="88" t="s">
        <v>123</v>
      </c>
      <c r="W1562" s="90">
        <v>885</v>
      </c>
      <c r="X1562" s="90">
        <v>2130</v>
      </c>
      <c r="Y1562" s="91">
        <v>46154.743247916667</v>
      </c>
      <c r="Z1562" s="92">
        <v>46160</v>
      </c>
      <c r="AA1562" s="93"/>
      <c r="AB1562" s="93"/>
      <c r="AC1562" s="93"/>
      <c r="AD1562" s="93"/>
      <c r="AE1562" s="93"/>
      <c r="AF1562" s="93"/>
      <c r="AG1562" s="93"/>
      <c r="AH1562" s="93"/>
      <c r="AI1562" s="94" t="s">
        <v>40</v>
      </c>
      <c r="AJ1562" s="94" t="s">
        <v>40</v>
      </c>
      <c r="AK1562" s="94" t="s">
        <v>40</v>
      </c>
      <c r="AL1562" s="93"/>
      <c r="AM1562" s="93"/>
      <c r="AN1562" s="94" t="s">
        <v>40</v>
      </c>
      <c r="AO1562" s="94" t="s">
        <v>40</v>
      </c>
      <c r="AP1562" s="94" t="s">
        <v>40</v>
      </c>
      <c r="AQ1562" s="94" t="s">
        <v>40</v>
      </c>
      <c r="AR1562" s="93"/>
    </row>
    <row r="1563" spans="1:44">
      <c r="A1563" t="str">
        <f>VLOOKUP(Q1563,'Rotas x Madrugada'!A:C,2,0)</f>
        <v>NH</v>
      </c>
      <c r="B1563" t="str">
        <f>VLOOKUP(Q1563,'Rotas x Madrugada'!A:C,3,0)</f>
        <v>Não</v>
      </c>
      <c r="D1563" s="19">
        <f t="shared" si="48"/>
        <v>46162</v>
      </c>
      <c r="E1563" s="19">
        <f>IF(A1563="RETIRA",Z1563,VLOOKUP(Q1563,'Rotas x Madrugada'!A:D,4,0))</f>
        <v>46146</v>
      </c>
      <c r="F1563" s="19">
        <f>IF(A1563="RETIRA",Z1563,Z1563+2)</f>
        <v>46162</v>
      </c>
      <c r="G1563" s="19" t="str">
        <f>CONCATENATE(U1563,"-",V1563)</f>
        <v>INC08-TE16</v>
      </c>
      <c r="H1563" s="19" t="str">
        <f t="shared" ca="1" si="49"/>
        <v>OK</v>
      </c>
      <c r="I1563" s="46">
        <f ca="1">Z1563-$B$1</f>
        <v>3</v>
      </c>
      <c r="J1563" s="46">
        <f>VLOOKUP(G1563,'D. Produção'!A:B,2,)</f>
        <v>2</v>
      </c>
      <c r="K1563" s="95">
        <v>336106</v>
      </c>
      <c r="L1563" s="96" t="s">
        <v>213</v>
      </c>
      <c r="M1563" s="95">
        <v>3</v>
      </c>
      <c r="N1563" s="95">
        <v>5457765</v>
      </c>
      <c r="O1563" s="96" t="s">
        <v>35</v>
      </c>
      <c r="P1563" s="96" t="s">
        <v>258</v>
      </c>
      <c r="Q1563" s="96" t="s">
        <v>170</v>
      </c>
      <c r="R1563" s="97">
        <v>1.8404</v>
      </c>
      <c r="S1563" s="97">
        <v>36.808</v>
      </c>
      <c r="T1563" s="95">
        <v>1</v>
      </c>
      <c r="U1563" s="96" t="s">
        <v>63</v>
      </c>
      <c r="V1563" s="96" t="s">
        <v>123</v>
      </c>
      <c r="W1563" s="98">
        <v>860</v>
      </c>
      <c r="X1563" s="98">
        <v>2140</v>
      </c>
      <c r="Y1563" s="99">
        <v>46154.743247916667</v>
      </c>
      <c r="Z1563" s="100">
        <v>46160</v>
      </c>
      <c r="AA1563" s="101"/>
      <c r="AB1563" s="101"/>
      <c r="AC1563" s="101"/>
      <c r="AD1563" s="101"/>
      <c r="AE1563" s="101"/>
      <c r="AF1563" s="101"/>
      <c r="AG1563" s="101"/>
      <c r="AH1563" s="101"/>
      <c r="AI1563" s="102" t="s">
        <v>40</v>
      </c>
      <c r="AJ1563" s="102" t="s">
        <v>40</v>
      </c>
      <c r="AK1563" s="102" t="s">
        <v>40</v>
      </c>
      <c r="AL1563" s="101"/>
      <c r="AM1563" s="101"/>
      <c r="AN1563" s="102" t="s">
        <v>40</v>
      </c>
      <c r="AO1563" s="102" t="s">
        <v>40</v>
      </c>
      <c r="AP1563" s="102" t="s">
        <v>40</v>
      </c>
      <c r="AQ1563" s="102" t="s">
        <v>40</v>
      </c>
      <c r="AR1563" s="101"/>
    </row>
    <row r="1564" spans="1:44">
      <c r="A1564" t="str">
        <f>VLOOKUP(Q1564,'Rotas x Madrugada'!A:C,2,0)</f>
        <v>NH</v>
      </c>
      <c r="B1564" t="str">
        <f>VLOOKUP(Q1564,'Rotas x Madrugada'!A:C,3,0)</f>
        <v>Não</v>
      </c>
      <c r="D1564" s="19">
        <f t="shared" si="48"/>
        <v>46162</v>
      </c>
      <c r="E1564" s="19">
        <f>IF(A1564="RETIRA",Z1564,VLOOKUP(Q1564,'Rotas x Madrugada'!A:D,4,0))</f>
        <v>46146</v>
      </c>
      <c r="F1564" s="19">
        <f>IF(A1564="RETIRA",Z1564,Z1564+2)</f>
        <v>46162</v>
      </c>
      <c r="G1564" s="19" t="str">
        <f>CONCATENATE(U1564,"-",V1564)</f>
        <v>INC08-TF</v>
      </c>
      <c r="H1564" s="19" t="str">
        <f t="shared" ca="1" si="49"/>
        <v>OK</v>
      </c>
      <c r="I1564" s="46">
        <f ca="1">Z1564-$B$1</f>
        <v>3</v>
      </c>
      <c r="J1564" s="46">
        <f>VLOOKUP(G1564,'D. Produção'!A:B,2,)</f>
        <v>2</v>
      </c>
      <c r="K1564" s="87">
        <v>336107</v>
      </c>
      <c r="L1564" s="88" t="s">
        <v>78</v>
      </c>
      <c r="M1564" s="87">
        <v>1</v>
      </c>
      <c r="N1564" s="87">
        <v>5457766</v>
      </c>
      <c r="O1564" s="88" t="s">
        <v>35</v>
      </c>
      <c r="P1564" s="88" t="s">
        <v>258</v>
      </c>
      <c r="Q1564" s="88" t="s">
        <v>170</v>
      </c>
      <c r="R1564" s="89">
        <v>0.17599999999999999</v>
      </c>
      <c r="S1564" s="89">
        <v>3.52</v>
      </c>
      <c r="T1564" s="87">
        <v>1</v>
      </c>
      <c r="U1564" s="88" t="s">
        <v>63</v>
      </c>
      <c r="V1564" s="88" t="s">
        <v>96</v>
      </c>
      <c r="W1564" s="90">
        <v>550</v>
      </c>
      <c r="X1564" s="90">
        <v>320</v>
      </c>
      <c r="Y1564" s="91">
        <v>46154.743477662036</v>
      </c>
      <c r="Z1564" s="92">
        <v>46160</v>
      </c>
      <c r="AA1564" s="93"/>
      <c r="AB1564" s="93"/>
      <c r="AC1564" s="93"/>
      <c r="AD1564" s="93"/>
      <c r="AE1564" s="94" t="s">
        <v>40</v>
      </c>
      <c r="AF1564" s="94" t="s">
        <v>40</v>
      </c>
      <c r="AG1564" s="94" t="s">
        <v>40</v>
      </c>
      <c r="AH1564" s="94" t="s">
        <v>40</v>
      </c>
      <c r="AI1564" s="94" t="s">
        <v>40</v>
      </c>
      <c r="AJ1564" s="94" t="s">
        <v>40</v>
      </c>
      <c r="AK1564" s="94" t="s">
        <v>40</v>
      </c>
      <c r="AL1564" s="93"/>
      <c r="AM1564" s="93"/>
      <c r="AN1564" s="94" t="s">
        <v>40</v>
      </c>
      <c r="AO1564" s="94" t="s">
        <v>40</v>
      </c>
      <c r="AP1564" s="94" t="s">
        <v>40</v>
      </c>
      <c r="AQ1564" s="94" t="s">
        <v>40</v>
      </c>
      <c r="AR1564" s="93"/>
    </row>
    <row r="1565" spans="1:44">
      <c r="A1565" t="str">
        <f>VLOOKUP(Q1565,'Rotas x Madrugada'!A:C,2,0)</f>
        <v>NH</v>
      </c>
      <c r="B1565" t="str">
        <f>VLOOKUP(Q1565,'Rotas x Madrugada'!A:C,3,0)</f>
        <v>Não</v>
      </c>
      <c r="D1565" s="19">
        <f t="shared" si="48"/>
        <v>46162</v>
      </c>
      <c r="E1565" s="19">
        <f>IF(A1565="RETIRA",Z1565,VLOOKUP(Q1565,'Rotas x Madrugada'!A:D,4,0))</f>
        <v>46146</v>
      </c>
      <c r="F1565" s="19">
        <f>IF(A1565="RETIRA",Z1565,Z1565+2)</f>
        <v>46162</v>
      </c>
      <c r="G1565" s="19" t="str">
        <f>CONCATENATE(U1565,"-",V1565)</f>
        <v>INC08-TE12</v>
      </c>
      <c r="H1565" s="19" t="str">
        <f t="shared" ca="1" si="49"/>
        <v>OK</v>
      </c>
      <c r="I1565" s="46">
        <f ca="1">Z1565-$B$1</f>
        <v>3</v>
      </c>
      <c r="J1565" s="46">
        <f>VLOOKUP(G1565,'D. Produção'!A:B,2,)</f>
        <v>2</v>
      </c>
      <c r="K1565" s="95">
        <v>336107</v>
      </c>
      <c r="L1565" s="96" t="s">
        <v>80</v>
      </c>
      <c r="M1565" s="95">
        <v>2</v>
      </c>
      <c r="N1565" s="95">
        <v>5457767</v>
      </c>
      <c r="O1565" s="96" t="s">
        <v>35</v>
      </c>
      <c r="P1565" s="96" t="s">
        <v>258</v>
      </c>
      <c r="Q1565" s="96" t="s">
        <v>170</v>
      </c>
      <c r="R1565" s="97">
        <v>0.216</v>
      </c>
      <c r="S1565" s="97">
        <v>4.32</v>
      </c>
      <c r="T1565" s="95">
        <v>1</v>
      </c>
      <c r="U1565" s="96" t="s">
        <v>63</v>
      </c>
      <c r="V1565" s="96" t="s">
        <v>120</v>
      </c>
      <c r="W1565" s="98">
        <v>600</v>
      </c>
      <c r="X1565" s="98">
        <v>360</v>
      </c>
      <c r="Y1565" s="99">
        <v>46154.743477662036</v>
      </c>
      <c r="Z1565" s="100">
        <v>46160</v>
      </c>
      <c r="AA1565" s="101"/>
      <c r="AB1565" s="101"/>
      <c r="AC1565" s="101"/>
      <c r="AD1565" s="101"/>
      <c r="AE1565" s="101"/>
      <c r="AF1565" s="101"/>
      <c r="AG1565" s="101"/>
      <c r="AH1565" s="101"/>
      <c r="AI1565" s="102" t="s">
        <v>40</v>
      </c>
      <c r="AJ1565" s="102" t="s">
        <v>40</v>
      </c>
      <c r="AK1565" s="102" t="s">
        <v>40</v>
      </c>
      <c r="AL1565" s="101"/>
      <c r="AM1565" s="101"/>
      <c r="AN1565" s="102" t="s">
        <v>40</v>
      </c>
      <c r="AO1565" s="102" t="s">
        <v>40</v>
      </c>
      <c r="AP1565" s="102" t="s">
        <v>40</v>
      </c>
      <c r="AQ1565" s="102" t="s">
        <v>40</v>
      </c>
      <c r="AR1565" s="101"/>
    </row>
    <row r="1566" spans="1:44" ht="21">
      <c r="A1566" t="str">
        <f>VLOOKUP(Q1566,'Rotas x Madrugada'!A:C,2,0)</f>
        <v>NH</v>
      </c>
      <c r="B1566" t="str">
        <f>VLOOKUP(Q1566,'Rotas x Madrugada'!A:C,3,0)</f>
        <v>Não</v>
      </c>
      <c r="D1566" s="19">
        <f t="shared" si="48"/>
        <v>46162</v>
      </c>
      <c r="E1566" s="19">
        <f>IF(A1566="RETIRA",Z1566,VLOOKUP(Q1566,'Rotas x Madrugada'!A:D,4,0))</f>
        <v>46146</v>
      </c>
      <c r="F1566" s="19">
        <f>IF(A1566="RETIRA",Z1566,Z1566+2)</f>
        <v>46162</v>
      </c>
      <c r="G1566" s="19" t="str">
        <f>CONCATENATE(U1566,"-",V1566)</f>
        <v>INC08-TE16</v>
      </c>
      <c r="H1566" s="19" t="str">
        <f t="shared" ca="1" si="49"/>
        <v>OK</v>
      </c>
      <c r="I1566" s="46">
        <f ca="1">Z1566-$B$1</f>
        <v>3</v>
      </c>
      <c r="J1566" s="46">
        <f>VLOOKUP(G1566,'D. Produção'!A:B,2,)</f>
        <v>2</v>
      </c>
      <c r="K1566" s="87">
        <v>336108</v>
      </c>
      <c r="L1566" s="88" t="s">
        <v>61</v>
      </c>
      <c r="M1566" s="87">
        <v>1</v>
      </c>
      <c r="N1566" s="87">
        <v>5457768</v>
      </c>
      <c r="O1566" s="88" t="s">
        <v>35</v>
      </c>
      <c r="P1566" s="88" t="s">
        <v>610</v>
      </c>
      <c r="Q1566" s="88" t="s">
        <v>170</v>
      </c>
      <c r="R1566" s="89">
        <v>1.135</v>
      </c>
      <c r="S1566" s="89">
        <v>22.7</v>
      </c>
      <c r="T1566" s="87">
        <v>1</v>
      </c>
      <c r="U1566" s="88" t="s">
        <v>63</v>
      </c>
      <c r="V1566" s="88" t="s">
        <v>123</v>
      </c>
      <c r="W1566" s="90">
        <v>1135</v>
      </c>
      <c r="X1566" s="90">
        <v>1000</v>
      </c>
      <c r="Y1566" s="91">
        <v>46154.743668946758</v>
      </c>
      <c r="Z1566" s="92">
        <v>46160</v>
      </c>
      <c r="AA1566" s="93"/>
      <c r="AB1566" s="93"/>
      <c r="AC1566" s="93"/>
      <c r="AD1566" s="93"/>
      <c r="AE1566" s="93"/>
      <c r="AF1566" s="93"/>
      <c r="AG1566" s="93"/>
      <c r="AH1566" s="93"/>
      <c r="AI1566" s="94" t="s">
        <v>40</v>
      </c>
      <c r="AJ1566" s="94" t="s">
        <v>40</v>
      </c>
      <c r="AK1566" s="94" t="s">
        <v>40</v>
      </c>
      <c r="AL1566" s="93"/>
      <c r="AM1566" s="93"/>
      <c r="AN1566" s="94" t="s">
        <v>40</v>
      </c>
      <c r="AO1566" s="94" t="s">
        <v>40</v>
      </c>
      <c r="AP1566" s="94" t="s">
        <v>40</v>
      </c>
      <c r="AQ1566" s="94" t="s">
        <v>40</v>
      </c>
      <c r="AR1566" s="93"/>
    </row>
    <row r="1567" spans="1:44" ht="21">
      <c r="A1567" t="str">
        <f>VLOOKUP(Q1567,'Rotas x Madrugada'!A:C,2,0)</f>
        <v>NH</v>
      </c>
      <c r="B1567" t="str">
        <f>VLOOKUP(Q1567,'Rotas x Madrugada'!A:C,3,0)</f>
        <v>Não</v>
      </c>
      <c r="D1567" s="19">
        <f t="shared" si="48"/>
        <v>46162</v>
      </c>
      <c r="E1567" s="19">
        <f>IF(A1567="RETIRA",Z1567,VLOOKUP(Q1567,'Rotas x Madrugada'!A:D,4,0))</f>
        <v>46146</v>
      </c>
      <c r="F1567" s="19">
        <f>IF(A1567="RETIRA",Z1567,Z1567+2)</f>
        <v>46162</v>
      </c>
      <c r="G1567" s="19" t="str">
        <f>CONCATENATE(U1567,"-",V1567)</f>
        <v>INC08-TE12</v>
      </c>
      <c r="H1567" s="19" t="str">
        <f t="shared" ca="1" si="49"/>
        <v>OK</v>
      </c>
      <c r="I1567" s="46">
        <f ca="1">Z1567-$B$1</f>
        <v>3</v>
      </c>
      <c r="J1567" s="46">
        <f>VLOOKUP(G1567,'D. Produção'!A:B,2,)</f>
        <v>2</v>
      </c>
      <c r="K1567" s="95">
        <v>336108</v>
      </c>
      <c r="L1567" s="96" t="s">
        <v>80</v>
      </c>
      <c r="M1567" s="95">
        <v>2</v>
      </c>
      <c r="N1567" s="95">
        <v>5457769</v>
      </c>
      <c r="O1567" s="96" t="s">
        <v>35</v>
      </c>
      <c r="P1567" s="96" t="s">
        <v>610</v>
      </c>
      <c r="Q1567" s="96" t="s">
        <v>170</v>
      </c>
      <c r="R1567" s="97">
        <v>1.1299999999999999</v>
      </c>
      <c r="S1567" s="97">
        <v>22.6</v>
      </c>
      <c r="T1567" s="95">
        <v>1</v>
      </c>
      <c r="U1567" s="96" t="s">
        <v>63</v>
      </c>
      <c r="V1567" s="96" t="s">
        <v>120</v>
      </c>
      <c r="W1567" s="98">
        <v>1130</v>
      </c>
      <c r="X1567" s="98">
        <v>1000</v>
      </c>
      <c r="Y1567" s="99">
        <v>46154.743668946758</v>
      </c>
      <c r="Z1567" s="100">
        <v>46160</v>
      </c>
      <c r="AA1567" s="101"/>
      <c r="AB1567" s="101"/>
      <c r="AC1567" s="101"/>
      <c r="AD1567" s="101"/>
      <c r="AE1567" s="101"/>
      <c r="AF1567" s="101"/>
      <c r="AG1567" s="101"/>
      <c r="AH1567" s="101"/>
      <c r="AI1567" s="102" t="s">
        <v>40</v>
      </c>
      <c r="AJ1567" s="102" t="s">
        <v>40</v>
      </c>
      <c r="AK1567" s="102" t="s">
        <v>40</v>
      </c>
      <c r="AL1567" s="101"/>
      <c r="AM1567" s="101"/>
      <c r="AN1567" s="102" t="s">
        <v>40</v>
      </c>
      <c r="AO1567" s="102" t="s">
        <v>40</v>
      </c>
      <c r="AP1567" s="102" t="s">
        <v>40</v>
      </c>
      <c r="AQ1567" s="102" t="s">
        <v>40</v>
      </c>
      <c r="AR1567" s="101"/>
    </row>
    <row r="1568" spans="1:44" ht="21">
      <c r="A1568" t="str">
        <f>VLOOKUP(Q1568,'Rotas x Madrugada'!A:C,2,0)</f>
        <v>NH</v>
      </c>
      <c r="B1568" t="str">
        <f>VLOOKUP(Q1568,'Rotas x Madrugada'!A:C,3,0)</f>
        <v>Não</v>
      </c>
      <c r="D1568" s="19">
        <f t="shared" si="48"/>
        <v>46162</v>
      </c>
      <c r="E1568" s="19">
        <f>IF(A1568="RETIRA",Z1568,VLOOKUP(Q1568,'Rotas x Madrugada'!A:D,4,0))</f>
        <v>46146</v>
      </c>
      <c r="F1568" s="19">
        <f>IF(A1568="RETIRA",Z1568,Z1568+2)</f>
        <v>46162</v>
      </c>
      <c r="G1568" s="19" t="str">
        <f>CONCATENATE(U1568,"-",V1568)</f>
        <v>INC08-TF</v>
      </c>
      <c r="H1568" s="19" t="str">
        <f t="shared" ca="1" si="49"/>
        <v>OK</v>
      </c>
      <c r="I1568" s="46">
        <f ca="1">Z1568-$B$1</f>
        <v>3</v>
      </c>
      <c r="J1568" s="46">
        <f>VLOOKUP(G1568,'D. Produção'!A:B,2,)</f>
        <v>2</v>
      </c>
      <c r="K1568" s="87">
        <v>336109</v>
      </c>
      <c r="L1568" s="88" t="s">
        <v>121</v>
      </c>
      <c r="M1568" s="87">
        <v>2</v>
      </c>
      <c r="N1568" s="87">
        <v>5457771</v>
      </c>
      <c r="O1568" s="88" t="s">
        <v>35</v>
      </c>
      <c r="P1568" s="88" t="s">
        <v>610</v>
      </c>
      <c r="Q1568" s="88" t="s">
        <v>170</v>
      </c>
      <c r="R1568" s="89">
        <v>2.0295000000000001</v>
      </c>
      <c r="S1568" s="89">
        <v>40.590000000000003</v>
      </c>
      <c r="T1568" s="87">
        <v>1</v>
      </c>
      <c r="U1568" s="88" t="s">
        <v>63</v>
      </c>
      <c r="V1568" s="88" t="s">
        <v>96</v>
      </c>
      <c r="W1568" s="90">
        <v>1100</v>
      </c>
      <c r="X1568" s="90">
        <v>1845</v>
      </c>
      <c r="Y1568" s="91">
        <v>46154.743846331017</v>
      </c>
      <c r="Z1568" s="92">
        <v>46160</v>
      </c>
      <c r="AA1568" s="93"/>
      <c r="AB1568" s="93"/>
      <c r="AC1568" s="93"/>
      <c r="AD1568" s="93"/>
      <c r="AE1568" s="94" t="s">
        <v>40</v>
      </c>
      <c r="AF1568" s="94" t="s">
        <v>40</v>
      </c>
      <c r="AG1568" s="94" t="s">
        <v>40</v>
      </c>
      <c r="AH1568" s="94" t="s">
        <v>40</v>
      </c>
      <c r="AI1568" s="94" t="s">
        <v>40</v>
      </c>
      <c r="AJ1568" s="94" t="s">
        <v>40</v>
      </c>
      <c r="AK1568" s="94" t="s">
        <v>40</v>
      </c>
      <c r="AL1568" s="93"/>
      <c r="AM1568" s="93"/>
      <c r="AN1568" s="94" t="s">
        <v>40</v>
      </c>
      <c r="AO1568" s="94" t="s">
        <v>40</v>
      </c>
      <c r="AP1568" s="94" t="s">
        <v>40</v>
      </c>
      <c r="AQ1568" s="94" t="s">
        <v>40</v>
      </c>
      <c r="AR1568" s="93"/>
    </row>
    <row r="1569" spans="1:44" ht="21">
      <c r="A1569" t="str">
        <f>VLOOKUP(Q1569,'Rotas x Madrugada'!A:C,2,0)</f>
        <v>NH</v>
      </c>
      <c r="B1569" t="str">
        <f>VLOOKUP(Q1569,'Rotas x Madrugada'!A:C,3,0)</f>
        <v>Não</v>
      </c>
      <c r="D1569" s="19">
        <f t="shared" si="48"/>
        <v>46162</v>
      </c>
      <c r="E1569" s="19">
        <f>IF(A1569="RETIRA",Z1569,VLOOKUP(Q1569,'Rotas x Madrugada'!A:D,4,0))</f>
        <v>46146</v>
      </c>
      <c r="F1569" s="19">
        <f>IF(A1569="RETIRA",Z1569,Z1569+2)</f>
        <v>46162</v>
      </c>
      <c r="G1569" s="19" t="str">
        <f>CONCATENATE(U1569,"-",V1569)</f>
        <v>INC08-TF</v>
      </c>
      <c r="H1569" s="19" t="str">
        <f t="shared" ca="1" si="49"/>
        <v>OK</v>
      </c>
      <c r="I1569" s="46">
        <f ca="1">Z1569-$B$1</f>
        <v>3</v>
      </c>
      <c r="J1569" s="46">
        <f>VLOOKUP(G1569,'D. Produção'!A:B,2,)</f>
        <v>2</v>
      </c>
      <c r="K1569" s="95">
        <v>336109</v>
      </c>
      <c r="L1569" s="96" t="s">
        <v>143</v>
      </c>
      <c r="M1569" s="95">
        <v>3</v>
      </c>
      <c r="N1569" s="95">
        <v>5457772</v>
      </c>
      <c r="O1569" s="96" t="s">
        <v>35</v>
      </c>
      <c r="P1569" s="96" t="s">
        <v>610</v>
      </c>
      <c r="Q1569" s="96" t="s">
        <v>170</v>
      </c>
      <c r="R1569" s="97">
        <v>2.0295000000000001</v>
      </c>
      <c r="S1569" s="97">
        <v>40.590000000000003</v>
      </c>
      <c r="T1569" s="95">
        <v>1</v>
      </c>
      <c r="U1569" s="96" t="s">
        <v>63</v>
      </c>
      <c r="V1569" s="96" t="s">
        <v>96</v>
      </c>
      <c r="W1569" s="98">
        <v>1100</v>
      </c>
      <c r="X1569" s="98">
        <v>1845</v>
      </c>
      <c r="Y1569" s="99">
        <v>46154.743846331017</v>
      </c>
      <c r="Z1569" s="100">
        <v>46160</v>
      </c>
      <c r="AA1569" s="101"/>
      <c r="AB1569" s="101"/>
      <c r="AC1569" s="101"/>
      <c r="AD1569" s="101"/>
      <c r="AE1569" s="102" t="s">
        <v>40</v>
      </c>
      <c r="AF1569" s="102" t="s">
        <v>40</v>
      </c>
      <c r="AG1569" s="102" t="s">
        <v>40</v>
      </c>
      <c r="AH1569" s="102" t="s">
        <v>40</v>
      </c>
      <c r="AI1569" s="102" t="s">
        <v>40</v>
      </c>
      <c r="AJ1569" s="102" t="s">
        <v>40</v>
      </c>
      <c r="AK1569" s="102" t="s">
        <v>40</v>
      </c>
      <c r="AL1569" s="101"/>
      <c r="AM1569" s="101"/>
      <c r="AN1569" s="102" t="s">
        <v>40</v>
      </c>
      <c r="AO1569" s="102" t="s">
        <v>40</v>
      </c>
      <c r="AP1569" s="102" t="s">
        <v>40</v>
      </c>
      <c r="AQ1569" s="102" t="s">
        <v>40</v>
      </c>
      <c r="AR1569" s="101"/>
    </row>
    <row r="1570" spans="1:44" ht="21">
      <c r="A1570" t="str">
        <f>VLOOKUP(Q1570,'Rotas x Madrugada'!A:C,2,0)</f>
        <v>NH</v>
      </c>
      <c r="B1570" t="str">
        <f>VLOOKUP(Q1570,'Rotas x Madrugada'!A:C,3,0)</f>
        <v>Não</v>
      </c>
      <c r="D1570" s="19">
        <f t="shared" si="48"/>
        <v>46162</v>
      </c>
      <c r="E1570" s="19">
        <f>IF(A1570="RETIRA",Z1570,VLOOKUP(Q1570,'Rotas x Madrugada'!A:D,4,0))</f>
        <v>46146</v>
      </c>
      <c r="F1570" s="19">
        <f>IF(A1570="RETIRA",Z1570,Z1570+2)</f>
        <v>46162</v>
      </c>
      <c r="G1570" s="19" t="str">
        <f>CONCATENATE(U1570,"-",V1570)</f>
        <v>INC08-TF</v>
      </c>
      <c r="H1570" s="19" t="str">
        <f t="shared" ca="1" si="49"/>
        <v>OK</v>
      </c>
      <c r="I1570" s="46">
        <f ca="1">Z1570-$B$1</f>
        <v>3</v>
      </c>
      <c r="J1570" s="46">
        <f>VLOOKUP(G1570,'D. Produção'!A:B,2,)</f>
        <v>2</v>
      </c>
      <c r="K1570" s="87">
        <v>336110</v>
      </c>
      <c r="L1570" s="88" t="s">
        <v>78</v>
      </c>
      <c r="M1570" s="87">
        <v>1</v>
      </c>
      <c r="N1570" s="87">
        <v>5457773</v>
      </c>
      <c r="O1570" s="88" t="s">
        <v>35</v>
      </c>
      <c r="P1570" s="88" t="s">
        <v>610</v>
      </c>
      <c r="Q1570" s="88" t="s">
        <v>170</v>
      </c>
      <c r="R1570" s="89">
        <v>0.43430000000000002</v>
      </c>
      <c r="S1570" s="89">
        <v>8.6856000000000009</v>
      </c>
      <c r="T1570" s="87">
        <v>1</v>
      </c>
      <c r="U1570" s="88" t="s">
        <v>63</v>
      </c>
      <c r="V1570" s="88" t="s">
        <v>96</v>
      </c>
      <c r="W1570" s="90">
        <v>462</v>
      </c>
      <c r="X1570" s="90">
        <v>940</v>
      </c>
      <c r="Y1570" s="91">
        <v>46154.744028321758</v>
      </c>
      <c r="Z1570" s="92">
        <v>46160</v>
      </c>
      <c r="AA1570" s="93"/>
      <c r="AB1570" s="93"/>
      <c r="AC1570" s="93"/>
      <c r="AD1570" s="93"/>
      <c r="AE1570" s="94" t="s">
        <v>40</v>
      </c>
      <c r="AF1570" s="94" t="s">
        <v>40</v>
      </c>
      <c r="AG1570" s="94" t="s">
        <v>40</v>
      </c>
      <c r="AH1570" s="94" t="s">
        <v>40</v>
      </c>
      <c r="AI1570" s="94" t="s">
        <v>40</v>
      </c>
      <c r="AJ1570" s="94" t="s">
        <v>40</v>
      </c>
      <c r="AK1570" s="94" t="s">
        <v>40</v>
      </c>
      <c r="AL1570" s="93"/>
      <c r="AM1570" s="93"/>
      <c r="AN1570" s="94" t="s">
        <v>40</v>
      </c>
      <c r="AO1570" s="94" t="s">
        <v>40</v>
      </c>
      <c r="AP1570" s="94" t="s">
        <v>40</v>
      </c>
      <c r="AQ1570" s="94" t="s">
        <v>40</v>
      </c>
      <c r="AR1570" s="93"/>
    </row>
    <row r="1571" spans="1:44" ht="21">
      <c r="A1571" t="str">
        <f>VLOOKUP(Q1571,'Rotas x Madrugada'!A:C,2,0)</f>
        <v>NH</v>
      </c>
      <c r="B1571" t="str">
        <f>VLOOKUP(Q1571,'Rotas x Madrugada'!A:C,3,0)</f>
        <v>Não</v>
      </c>
      <c r="D1571" s="19">
        <f t="shared" si="48"/>
        <v>46162</v>
      </c>
      <c r="E1571" s="19">
        <f>IF(A1571="RETIRA",Z1571,VLOOKUP(Q1571,'Rotas x Madrugada'!A:D,4,0))</f>
        <v>46146</v>
      </c>
      <c r="F1571" s="19">
        <f>IF(A1571="RETIRA",Z1571,Z1571+2)</f>
        <v>46162</v>
      </c>
      <c r="G1571" s="19" t="str">
        <f>CONCATENATE(U1571,"-",V1571)</f>
        <v>INC08-TF</v>
      </c>
      <c r="H1571" s="19" t="str">
        <f t="shared" ca="1" si="49"/>
        <v>OK</v>
      </c>
      <c r="I1571" s="46">
        <f ca="1">Z1571-$B$1</f>
        <v>3</v>
      </c>
      <c r="J1571" s="46">
        <f>VLOOKUP(G1571,'D. Produção'!A:B,2,)</f>
        <v>2</v>
      </c>
      <c r="K1571" s="95">
        <v>336110</v>
      </c>
      <c r="L1571" s="96" t="s">
        <v>80</v>
      </c>
      <c r="M1571" s="95">
        <v>2</v>
      </c>
      <c r="N1571" s="95">
        <v>5457774</v>
      </c>
      <c r="O1571" s="96" t="s">
        <v>35</v>
      </c>
      <c r="P1571" s="96" t="s">
        <v>610</v>
      </c>
      <c r="Q1571" s="96" t="s">
        <v>170</v>
      </c>
      <c r="R1571" s="97">
        <v>0.43430000000000002</v>
      </c>
      <c r="S1571" s="97">
        <v>8.6856000000000009</v>
      </c>
      <c r="T1571" s="95">
        <v>1</v>
      </c>
      <c r="U1571" s="96" t="s">
        <v>63</v>
      </c>
      <c r="V1571" s="96" t="s">
        <v>96</v>
      </c>
      <c r="W1571" s="98">
        <v>462</v>
      </c>
      <c r="X1571" s="98">
        <v>940</v>
      </c>
      <c r="Y1571" s="99">
        <v>46154.744028321758</v>
      </c>
      <c r="Z1571" s="100">
        <v>46160</v>
      </c>
      <c r="AA1571" s="101"/>
      <c r="AB1571" s="101"/>
      <c r="AC1571" s="101"/>
      <c r="AD1571" s="101"/>
      <c r="AE1571" s="102" t="s">
        <v>40</v>
      </c>
      <c r="AF1571" s="102" t="s">
        <v>40</v>
      </c>
      <c r="AG1571" s="102" t="s">
        <v>40</v>
      </c>
      <c r="AH1571" s="102" t="s">
        <v>40</v>
      </c>
      <c r="AI1571" s="102" t="s">
        <v>40</v>
      </c>
      <c r="AJ1571" s="102" t="s">
        <v>40</v>
      </c>
      <c r="AK1571" s="102" t="s">
        <v>40</v>
      </c>
      <c r="AL1571" s="101"/>
      <c r="AM1571" s="101"/>
      <c r="AN1571" s="102" t="s">
        <v>40</v>
      </c>
      <c r="AO1571" s="102" t="s">
        <v>40</v>
      </c>
      <c r="AP1571" s="102" t="s">
        <v>40</v>
      </c>
      <c r="AQ1571" s="102" t="s">
        <v>40</v>
      </c>
      <c r="AR1571" s="101"/>
    </row>
    <row r="1572" spans="1:44" ht="21">
      <c r="A1572" t="str">
        <f>VLOOKUP(Q1572,'Rotas x Madrugada'!A:C,2,0)</f>
        <v>NH</v>
      </c>
      <c r="B1572" t="str">
        <f>VLOOKUP(Q1572,'Rotas x Madrugada'!A:C,3,0)</f>
        <v>Não</v>
      </c>
      <c r="D1572" s="19">
        <f t="shared" si="48"/>
        <v>46162</v>
      </c>
      <c r="E1572" s="19">
        <f>IF(A1572="RETIRA",Z1572,VLOOKUP(Q1572,'Rotas x Madrugada'!A:D,4,0))</f>
        <v>46146</v>
      </c>
      <c r="F1572" s="19">
        <f>IF(A1572="RETIRA",Z1572,Z1572+2)</f>
        <v>46162</v>
      </c>
      <c r="G1572" s="19" t="str">
        <f>CONCATENATE(U1572,"-",V1572)</f>
        <v>INC08-TE12</v>
      </c>
      <c r="H1572" s="19" t="str">
        <f t="shared" ca="1" si="49"/>
        <v>OK</v>
      </c>
      <c r="I1572" s="46">
        <f ca="1">Z1572-$B$1</f>
        <v>3</v>
      </c>
      <c r="J1572" s="46">
        <f>VLOOKUP(G1572,'D. Produção'!A:B,2,)</f>
        <v>2</v>
      </c>
      <c r="K1572" s="87">
        <v>336110</v>
      </c>
      <c r="L1572" s="88" t="s">
        <v>81</v>
      </c>
      <c r="M1572" s="87">
        <v>3</v>
      </c>
      <c r="N1572" s="87">
        <v>5457775</v>
      </c>
      <c r="O1572" s="88" t="s">
        <v>35</v>
      </c>
      <c r="P1572" s="88" t="s">
        <v>610</v>
      </c>
      <c r="Q1572" s="88" t="s">
        <v>170</v>
      </c>
      <c r="R1572" s="89">
        <v>0.49199999999999999</v>
      </c>
      <c r="S1572" s="89">
        <v>9.8391999999999999</v>
      </c>
      <c r="T1572" s="87">
        <v>1</v>
      </c>
      <c r="U1572" s="88" t="s">
        <v>63</v>
      </c>
      <c r="V1572" s="88" t="s">
        <v>120</v>
      </c>
      <c r="W1572" s="90">
        <v>502</v>
      </c>
      <c r="X1572" s="90">
        <v>980</v>
      </c>
      <c r="Y1572" s="91">
        <v>46154.744028321758</v>
      </c>
      <c r="Z1572" s="92">
        <v>46160</v>
      </c>
      <c r="AA1572" s="93"/>
      <c r="AB1572" s="93"/>
      <c r="AC1572" s="93"/>
      <c r="AD1572" s="93"/>
      <c r="AE1572" s="93"/>
      <c r="AF1572" s="93"/>
      <c r="AG1572" s="93"/>
      <c r="AH1572" s="93"/>
      <c r="AI1572" s="94" t="s">
        <v>40</v>
      </c>
      <c r="AJ1572" s="94" t="s">
        <v>40</v>
      </c>
      <c r="AK1572" s="94" t="s">
        <v>40</v>
      </c>
      <c r="AL1572" s="93"/>
      <c r="AM1572" s="93"/>
      <c r="AN1572" s="94" t="s">
        <v>40</v>
      </c>
      <c r="AO1572" s="94" t="s">
        <v>40</v>
      </c>
      <c r="AP1572" s="94" t="s">
        <v>40</v>
      </c>
      <c r="AQ1572" s="94" t="s">
        <v>40</v>
      </c>
      <c r="AR1572" s="93"/>
    </row>
    <row r="1573" spans="1:44" ht="21">
      <c r="A1573" t="str">
        <f>VLOOKUP(Q1573,'Rotas x Madrugada'!A:C,2,0)</f>
        <v>NH</v>
      </c>
      <c r="B1573" t="str">
        <f>VLOOKUP(Q1573,'Rotas x Madrugada'!A:C,3,0)</f>
        <v>Não</v>
      </c>
      <c r="D1573" s="19">
        <f t="shared" si="48"/>
        <v>46162</v>
      </c>
      <c r="E1573" s="19">
        <f>IF(A1573="RETIRA",Z1573,VLOOKUP(Q1573,'Rotas x Madrugada'!A:D,4,0))</f>
        <v>46146</v>
      </c>
      <c r="F1573" s="19">
        <f>IF(A1573="RETIRA",Z1573,Z1573+2)</f>
        <v>46162</v>
      </c>
      <c r="G1573" s="19" t="str">
        <f>CONCATENATE(U1573,"-",V1573)</f>
        <v>INC08-TE12</v>
      </c>
      <c r="H1573" s="19" t="str">
        <f t="shared" ca="1" si="49"/>
        <v>OK</v>
      </c>
      <c r="I1573" s="46">
        <f ca="1">Z1573-$B$1</f>
        <v>3</v>
      </c>
      <c r="J1573" s="46">
        <f>VLOOKUP(G1573,'D. Produção'!A:B,2,)</f>
        <v>2</v>
      </c>
      <c r="K1573" s="95">
        <v>336110</v>
      </c>
      <c r="L1573" s="96" t="s">
        <v>82</v>
      </c>
      <c r="M1573" s="95">
        <v>4</v>
      </c>
      <c r="N1573" s="95">
        <v>5457776</v>
      </c>
      <c r="O1573" s="96" t="s">
        <v>35</v>
      </c>
      <c r="P1573" s="96" t="s">
        <v>610</v>
      </c>
      <c r="Q1573" s="96" t="s">
        <v>170</v>
      </c>
      <c r="R1573" s="97">
        <v>0.49199999999999999</v>
      </c>
      <c r="S1573" s="97">
        <v>9.8391999999999999</v>
      </c>
      <c r="T1573" s="95">
        <v>1</v>
      </c>
      <c r="U1573" s="96" t="s">
        <v>63</v>
      </c>
      <c r="V1573" s="96" t="s">
        <v>120</v>
      </c>
      <c r="W1573" s="98">
        <v>502</v>
      </c>
      <c r="X1573" s="98">
        <v>980</v>
      </c>
      <c r="Y1573" s="99">
        <v>46154.744028321758</v>
      </c>
      <c r="Z1573" s="100">
        <v>46160</v>
      </c>
      <c r="AA1573" s="101"/>
      <c r="AB1573" s="101"/>
      <c r="AC1573" s="101"/>
      <c r="AD1573" s="101"/>
      <c r="AE1573" s="101"/>
      <c r="AF1573" s="101"/>
      <c r="AG1573" s="101"/>
      <c r="AH1573" s="101"/>
      <c r="AI1573" s="102" t="s">
        <v>40</v>
      </c>
      <c r="AJ1573" s="102" t="s">
        <v>40</v>
      </c>
      <c r="AK1573" s="102" t="s">
        <v>40</v>
      </c>
      <c r="AL1573" s="101"/>
      <c r="AM1573" s="101"/>
      <c r="AN1573" s="102" t="s">
        <v>40</v>
      </c>
      <c r="AO1573" s="102" t="s">
        <v>40</v>
      </c>
      <c r="AP1573" s="102" t="s">
        <v>40</v>
      </c>
      <c r="AQ1573" s="102" t="s">
        <v>40</v>
      </c>
      <c r="AR1573" s="101"/>
    </row>
    <row r="1574" spans="1:44" ht="21">
      <c r="A1574" t="str">
        <f>VLOOKUP(Q1574,'Rotas x Madrugada'!A:C,2,0)</f>
        <v>NH</v>
      </c>
      <c r="B1574" t="str">
        <f>VLOOKUP(Q1574,'Rotas x Madrugada'!A:C,3,0)</f>
        <v>Não</v>
      </c>
      <c r="D1574" s="19">
        <f t="shared" si="48"/>
        <v>46162</v>
      </c>
      <c r="E1574" s="19">
        <f>IF(A1574="RETIRA",Z1574,VLOOKUP(Q1574,'Rotas x Madrugada'!A:D,4,0))</f>
        <v>46146</v>
      </c>
      <c r="F1574" s="19">
        <f>IF(A1574="RETIRA",Z1574,Z1574+2)</f>
        <v>46162</v>
      </c>
      <c r="G1574" s="19" t="str">
        <f>CONCATENATE(U1574,"-",V1574)</f>
        <v>INC08-TE12</v>
      </c>
      <c r="H1574" s="19" t="str">
        <f t="shared" ca="1" si="49"/>
        <v>OK</v>
      </c>
      <c r="I1574" s="46">
        <f ca="1">Z1574-$B$1</f>
        <v>3</v>
      </c>
      <c r="J1574" s="46">
        <f>VLOOKUP(G1574,'D. Produção'!A:B,2,)</f>
        <v>2</v>
      </c>
      <c r="K1574" s="87">
        <v>336111</v>
      </c>
      <c r="L1574" s="88" t="s">
        <v>78</v>
      </c>
      <c r="M1574" s="87">
        <v>1</v>
      </c>
      <c r="N1574" s="87">
        <v>5457777</v>
      </c>
      <c r="O1574" s="88" t="s">
        <v>35</v>
      </c>
      <c r="P1574" s="88" t="s">
        <v>610</v>
      </c>
      <c r="Q1574" s="88" t="s">
        <v>170</v>
      </c>
      <c r="R1574" s="89">
        <v>2.3540000000000001</v>
      </c>
      <c r="S1574" s="89">
        <v>47.08</v>
      </c>
      <c r="T1574" s="87">
        <v>1</v>
      </c>
      <c r="U1574" s="88" t="s">
        <v>63</v>
      </c>
      <c r="V1574" s="88" t="s">
        <v>120</v>
      </c>
      <c r="W1574" s="90">
        <v>1100</v>
      </c>
      <c r="X1574" s="90">
        <v>2140</v>
      </c>
      <c r="Y1574" s="91">
        <v>46154.744210416669</v>
      </c>
      <c r="Z1574" s="92">
        <v>46160</v>
      </c>
      <c r="AA1574" s="93"/>
      <c r="AB1574" s="93"/>
      <c r="AC1574" s="93"/>
      <c r="AD1574" s="93"/>
      <c r="AE1574" s="93"/>
      <c r="AF1574" s="93"/>
      <c r="AG1574" s="93"/>
      <c r="AH1574" s="93"/>
      <c r="AI1574" s="94" t="s">
        <v>40</v>
      </c>
      <c r="AJ1574" s="94" t="s">
        <v>40</v>
      </c>
      <c r="AK1574" s="94" t="s">
        <v>40</v>
      </c>
      <c r="AL1574" s="93"/>
      <c r="AM1574" s="93"/>
      <c r="AN1574" s="94" t="s">
        <v>40</v>
      </c>
      <c r="AO1574" s="94" t="s">
        <v>40</v>
      </c>
      <c r="AP1574" s="94" t="s">
        <v>40</v>
      </c>
      <c r="AQ1574" s="94" t="s">
        <v>40</v>
      </c>
      <c r="AR1574" s="93"/>
    </row>
    <row r="1575" spans="1:44" ht="21">
      <c r="A1575" t="str">
        <f>VLOOKUP(Q1575,'Rotas x Madrugada'!A:C,2,0)</f>
        <v>NH</v>
      </c>
      <c r="B1575" t="str">
        <f>VLOOKUP(Q1575,'Rotas x Madrugada'!A:C,3,0)</f>
        <v>Não</v>
      </c>
      <c r="D1575" s="19">
        <f t="shared" si="48"/>
        <v>46162</v>
      </c>
      <c r="E1575" s="19">
        <f>IF(A1575="RETIRA",Z1575,VLOOKUP(Q1575,'Rotas x Madrugada'!A:D,4,0))</f>
        <v>46146</v>
      </c>
      <c r="F1575" s="19">
        <f>IF(A1575="RETIRA",Z1575,Z1575+2)</f>
        <v>46162</v>
      </c>
      <c r="G1575" s="19" t="str">
        <f>CONCATENATE(U1575,"-",V1575)</f>
        <v>INC08-TF</v>
      </c>
      <c r="H1575" s="19" t="str">
        <f t="shared" ca="1" si="49"/>
        <v>OK</v>
      </c>
      <c r="I1575" s="46">
        <f ca="1">Z1575-$B$1</f>
        <v>3</v>
      </c>
      <c r="J1575" s="46">
        <f>VLOOKUP(G1575,'D. Produção'!A:B,2,)</f>
        <v>2</v>
      </c>
      <c r="K1575" s="95">
        <v>336112</v>
      </c>
      <c r="L1575" s="96" t="s">
        <v>78</v>
      </c>
      <c r="M1575" s="95">
        <v>1</v>
      </c>
      <c r="N1575" s="95">
        <v>5457778</v>
      </c>
      <c r="O1575" s="96" t="s">
        <v>35</v>
      </c>
      <c r="P1575" s="96" t="s">
        <v>610</v>
      </c>
      <c r="Q1575" s="96" t="s">
        <v>170</v>
      </c>
      <c r="R1575" s="97">
        <v>1.4947999999999999</v>
      </c>
      <c r="S1575" s="97">
        <v>29.896000000000001</v>
      </c>
      <c r="T1575" s="95">
        <v>1</v>
      </c>
      <c r="U1575" s="96" t="s">
        <v>63</v>
      </c>
      <c r="V1575" s="96" t="s">
        <v>96</v>
      </c>
      <c r="W1575" s="98">
        <v>740</v>
      </c>
      <c r="X1575" s="98">
        <v>2020</v>
      </c>
      <c r="Y1575" s="99">
        <v>46154.744398726849</v>
      </c>
      <c r="Z1575" s="100">
        <v>46160</v>
      </c>
      <c r="AA1575" s="101"/>
      <c r="AB1575" s="101"/>
      <c r="AC1575" s="101"/>
      <c r="AD1575" s="101"/>
      <c r="AE1575" s="102" t="s">
        <v>40</v>
      </c>
      <c r="AF1575" s="102" t="s">
        <v>40</v>
      </c>
      <c r="AG1575" s="102" t="s">
        <v>40</v>
      </c>
      <c r="AH1575" s="102" t="s">
        <v>40</v>
      </c>
      <c r="AI1575" s="102" t="s">
        <v>40</v>
      </c>
      <c r="AJ1575" s="102" t="s">
        <v>40</v>
      </c>
      <c r="AK1575" s="102" t="s">
        <v>40</v>
      </c>
      <c r="AL1575" s="101"/>
      <c r="AM1575" s="101"/>
      <c r="AN1575" s="102" t="s">
        <v>40</v>
      </c>
      <c r="AO1575" s="102" t="s">
        <v>40</v>
      </c>
      <c r="AP1575" s="102" t="s">
        <v>40</v>
      </c>
      <c r="AQ1575" s="102" t="s">
        <v>40</v>
      </c>
      <c r="AR1575" s="101"/>
    </row>
    <row r="1576" spans="1:44" ht="21">
      <c r="A1576" t="str">
        <f>VLOOKUP(Q1576,'Rotas x Madrugada'!A:C,2,0)</f>
        <v>NH</v>
      </c>
      <c r="B1576" t="str">
        <f>VLOOKUP(Q1576,'Rotas x Madrugada'!A:C,3,0)</f>
        <v>Não</v>
      </c>
      <c r="D1576" s="19">
        <f t="shared" si="48"/>
        <v>46162</v>
      </c>
      <c r="E1576" s="19">
        <f>IF(A1576="RETIRA",Z1576,VLOOKUP(Q1576,'Rotas x Madrugada'!A:D,4,0))</f>
        <v>46146</v>
      </c>
      <c r="F1576" s="19">
        <f>IF(A1576="RETIRA",Z1576,Z1576+2)</f>
        <v>46162</v>
      </c>
      <c r="G1576" s="19" t="str">
        <f>CONCATENATE(U1576,"-",V1576)</f>
        <v>INC08-TE12</v>
      </c>
      <c r="H1576" s="19" t="str">
        <f t="shared" ca="1" si="49"/>
        <v>OK</v>
      </c>
      <c r="I1576" s="46">
        <f ca="1">Z1576-$B$1</f>
        <v>3</v>
      </c>
      <c r="J1576" s="46">
        <f>VLOOKUP(G1576,'D. Produção'!A:B,2,)</f>
        <v>2</v>
      </c>
      <c r="K1576" s="87">
        <v>336112</v>
      </c>
      <c r="L1576" s="88" t="s">
        <v>80</v>
      </c>
      <c r="M1576" s="87">
        <v>2</v>
      </c>
      <c r="N1576" s="87">
        <v>5457779</v>
      </c>
      <c r="O1576" s="88" t="s">
        <v>35</v>
      </c>
      <c r="P1576" s="88" t="s">
        <v>610</v>
      </c>
      <c r="Q1576" s="88" t="s">
        <v>170</v>
      </c>
      <c r="R1576" s="89">
        <v>1.6274</v>
      </c>
      <c r="S1576" s="89">
        <v>32.548000000000002</v>
      </c>
      <c r="T1576" s="87">
        <v>1</v>
      </c>
      <c r="U1576" s="88" t="s">
        <v>63</v>
      </c>
      <c r="V1576" s="88" t="s">
        <v>120</v>
      </c>
      <c r="W1576" s="90">
        <v>790</v>
      </c>
      <c r="X1576" s="90">
        <v>2060</v>
      </c>
      <c r="Y1576" s="91">
        <v>46154.744398726849</v>
      </c>
      <c r="Z1576" s="92">
        <v>46160</v>
      </c>
      <c r="AA1576" s="93"/>
      <c r="AB1576" s="93"/>
      <c r="AC1576" s="93"/>
      <c r="AD1576" s="93"/>
      <c r="AE1576" s="93"/>
      <c r="AF1576" s="93"/>
      <c r="AG1576" s="93"/>
      <c r="AH1576" s="93"/>
      <c r="AI1576" s="94" t="s">
        <v>40</v>
      </c>
      <c r="AJ1576" s="94" t="s">
        <v>40</v>
      </c>
      <c r="AK1576" s="94" t="s">
        <v>40</v>
      </c>
      <c r="AL1576" s="93"/>
      <c r="AM1576" s="93"/>
      <c r="AN1576" s="94" t="s">
        <v>40</v>
      </c>
      <c r="AO1576" s="94" t="s">
        <v>40</v>
      </c>
      <c r="AP1576" s="94" t="s">
        <v>40</v>
      </c>
      <c r="AQ1576" s="94" t="s">
        <v>40</v>
      </c>
      <c r="AR1576" s="93"/>
    </row>
    <row r="1577" spans="1:44" ht="21">
      <c r="A1577" t="str">
        <f>VLOOKUP(Q1577,'Rotas x Madrugada'!A:C,2,0)</f>
        <v>Retira</v>
      </c>
      <c r="B1577" t="str">
        <f>VLOOKUP(Q1577,'Rotas x Madrugada'!A:C,3,0)</f>
        <v>Não</v>
      </c>
      <c r="D1577" s="19">
        <f t="shared" si="48"/>
        <v>46160</v>
      </c>
      <c r="E1577" s="19">
        <f>IF(A1577="RETIRA",Z1577,VLOOKUP(Q1577,'Rotas x Madrugada'!A:D,4,0))</f>
        <v>46160</v>
      </c>
      <c r="F1577" s="19">
        <f>IF(A1577="RETIRA",Z1577,Z1577+2)</f>
        <v>46160</v>
      </c>
      <c r="G1577" s="19" t="str">
        <f>CONCATENATE(U1577,"-",V1577)</f>
        <v>FUM08-TF</v>
      </c>
      <c r="H1577" s="19" t="str">
        <f t="shared" ca="1" si="49"/>
        <v>OK</v>
      </c>
      <c r="I1577" s="46">
        <f ca="1">Z1577-$B$1</f>
        <v>3</v>
      </c>
      <c r="J1577" s="46">
        <f>VLOOKUP(G1577,'D. Produção'!A:B,2,)</f>
        <v>2</v>
      </c>
      <c r="K1577" s="95">
        <v>336128</v>
      </c>
      <c r="L1577" s="96" t="s">
        <v>61</v>
      </c>
      <c r="M1577" s="95">
        <v>1</v>
      </c>
      <c r="N1577" s="95">
        <v>5457843</v>
      </c>
      <c r="O1577" s="96" t="s">
        <v>35</v>
      </c>
      <c r="P1577" s="96" t="s">
        <v>621</v>
      </c>
      <c r="Q1577" s="96" t="s">
        <v>62</v>
      </c>
      <c r="R1577" s="97">
        <v>0.30399999999999999</v>
      </c>
      <c r="S1577" s="97">
        <v>6.08</v>
      </c>
      <c r="T1577" s="95">
        <v>1</v>
      </c>
      <c r="U1577" s="96" t="s">
        <v>254</v>
      </c>
      <c r="V1577" s="96" t="s">
        <v>96</v>
      </c>
      <c r="W1577" s="98">
        <v>800</v>
      </c>
      <c r="X1577" s="98">
        <v>380</v>
      </c>
      <c r="Y1577" s="99">
        <v>46155.361078043985</v>
      </c>
      <c r="Z1577" s="100">
        <v>46160</v>
      </c>
      <c r="AA1577" s="101"/>
      <c r="AB1577" s="101"/>
      <c r="AC1577" s="101"/>
      <c r="AD1577" s="101"/>
      <c r="AE1577" s="102" t="s">
        <v>40</v>
      </c>
      <c r="AF1577" s="102" t="s">
        <v>40</v>
      </c>
      <c r="AG1577" s="102" t="s">
        <v>40</v>
      </c>
      <c r="AH1577" s="102" t="s">
        <v>40</v>
      </c>
      <c r="AI1577" s="102" t="s">
        <v>40</v>
      </c>
      <c r="AJ1577" s="102" t="s">
        <v>40</v>
      </c>
      <c r="AK1577" s="102" t="s">
        <v>40</v>
      </c>
      <c r="AL1577" s="101"/>
      <c r="AM1577" s="101"/>
      <c r="AN1577" s="102" t="s">
        <v>40</v>
      </c>
      <c r="AO1577" s="102" t="s">
        <v>40</v>
      </c>
      <c r="AP1577" s="102" t="s">
        <v>40</v>
      </c>
      <c r="AQ1577" s="102" t="s">
        <v>40</v>
      </c>
      <c r="AR1577" s="101"/>
    </row>
    <row r="1578" spans="1:44">
      <c r="A1578" t="str">
        <f>VLOOKUP(Q1578,'Rotas x Madrugada'!A:C,2,0)</f>
        <v>E</v>
      </c>
      <c r="B1578" t="str">
        <f>VLOOKUP(Q1578,'Rotas x Madrugada'!A:C,3,0)</f>
        <v>Não</v>
      </c>
      <c r="D1578" s="19">
        <f t="shared" si="48"/>
        <v>46162</v>
      </c>
      <c r="E1578" s="19">
        <f>IF(A1578="RETIRA",Z1578,VLOOKUP(Q1578,'Rotas x Madrugada'!A:D,4,0))</f>
        <v>46147</v>
      </c>
      <c r="F1578" s="19">
        <f>IF(A1578="RETIRA",Z1578,Z1578+2)</f>
        <v>46162</v>
      </c>
      <c r="G1578" s="19" t="str">
        <f>CONCATENATE(U1578,"-",V1578)</f>
        <v>INC08-TF</v>
      </c>
      <c r="H1578" s="19" t="str">
        <f t="shared" ca="1" si="49"/>
        <v>OK</v>
      </c>
      <c r="I1578" s="46">
        <f ca="1">Z1578-$B$1</f>
        <v>3</v>
      </c>
      <c r="J1578" s="46">
        <f>VLOOKUP(G1578,'D. Produção'!A:B,2,)</f>
        <v>2</v>
      </c>
      <c r="K1578" s="87">
        <v>336181</v>
      </c>
      <c r="L1578" s="88" t="s">
        <v>61</v>
      </c>
      <c r="M1578" s="87">
        <v>1</v>
      </c>
      <c r="N1578" s="87">
        <v>5458158</v>
      </c>
      <c r="O1578" s="88" t="s">
        <v>35</v>
      </c>
      <c r="P1578" s="88" t="s">
        <v>36</v>
      </c>
      <c r="Q1578" s="88" t="s">
        <v>37</v>
      </c>
      <c r="R1578" s="89">
        <v>3.6036999999999999</v>
      </c>
      <c r="S1578" s="89">
        <v>72.073800000000006</v>
      </c>
      <c r="T1578" s="87">
        <v>1</v>
      </c>
      <c r="U1578" s="88" t="s">
        <v>63</v>
      </c>
      <c r="V1578" s="88" t="s">
        <v>96</v>
      </c>
      <c r="W1578" s="90">
        <v>1364</v>
      </c>
      <c r="X1578" s="90">
        <v>2642</v>
      </c>
      <c r="Y1578" s="91">
        <v>46155.396887766205</v>
      </c>
      <c r="Z1578" s="92">
        <v>46160</v>
      </c>
      <c r="AA1578" s="93"/>
      <c r="AB1578" s="93"/>
      <c r="AC1578" s="93"/>
      <c r="AD1578" s="93"/>
      <c r="AE1578" s="94" t="s">
        <v>40</v>
      </c>
      <c r="AF1578" s="94" t="s">
        <v>40</v>
      </c>
      <c r="AG1578" s="94" t="s">
        <v>40</v>
      </c>
      <c r="AH1578" s="94" t="s">
        <v>40</v>
      </c>
      <c r="AI1578" s="94" t="s">
        <v>40</v>
      </c>
      <c r="AJ1578" s="94" t="s">
        <v>40</v>
      </c>
      <c r="AK1578" s="94" t="s">
        <v>40</v>
      </c>
      <c r="AL1578" s="93"/>
      <c r="AM1578" s="93"/>
      <c r="AN1578" s="94" t="s">
        <v>40</v>
      </c>
      <c r="AO1578" s="94" t="s">
        <v>40</v>
      </c>
      <c r="AP1578" s="94" t="s">
        <v>40</v>
      </c>
      <c r="AQ1578" s="94" t="s">
        <v>40</v>
      </c>
      <c r="AR1578" s="93"/>
    </row>
    <row r="1579" spans="1:44">
      <c r="A1579" t="str">
        <f>VLOOKUP(Q1579,'Rotas x Madrugada'!A:C,2,0)</f>
        <v>E</v>
      </c>
      <c r="B1579" t="str">
        <f>VLOOKUP(Q1579,'Rotas x Madrugada'!A:C,3,0)</f>
        <v>Não</v>
      </c>
      <c r="D1579" s="19">
        <f t="shared" si="48"/>
        <v>46162</v>
      </c>
      <c r="E1579" s="19">
        <f>IF(A1579="RETIRA",Z1579,VLOOKUP(Q1579,'Rotas x Madrugada'!A:D,4,0))</f>
        <v>46147</v>
      </c>
      <c r="F1579" s="19">
        <f>IF(A1579="RETIRA",Z1579,Z1579+2)</f>
        <v>46162</v>
      </c>
      <c r="G1579" s="19" t="str">
        <f>CONCATENATE(U1579,"-",V1579)</f>
        <v>INC08-TF</v>
      </c>
      <c r="H1579" s="19" t="str">
        <f t="shared" ca="1" si="49"/>
        <v>OK</v>
      </c>
      <c r="I1579" s="46">
        <f ca="1">Z1579-$B$1</f>
        <v>3</v>
      </c>
      <c r="J1579" s="46">
        <f>VLOOKUP(G1579,'D. Produção'!A:B,2,)</f>
        <v>2</v>
      </c>
      <c r="K1579" s="95">
        <v>336181</v>
      </c>
      <c r="L1579" s="96" t="s">
        <v>121</v>
      </c>
      <c r="M1579" s="95">
        <v>2</v>
      </c>
      <c r="N1579" s="95">
        <v>5458159</v>
      </c>
      <c r="O1579" s="96" t="s">
        <v>35</v>
      </c>
      <c r="P1579" s="96" t="s">
        <v>36</v>
      </c>
      <c r="Q1579" s="96" t="s">
        <v>37</v>
      </c>
      <c r="R1579" s="97">
        <v>3.6036999999999999</v>
      </c>
      <c r="S1579" s="97">
        <v>72.073800000000006</v>
      </c>
      <c r="T1579" s="95">
        <v>1</v>
      </c>
      <c r="U1579" s="96" t="s">
        <v>63</v>
      </c>
      <c r="V1579" s="96" t="s">
        <v>96</v>
      </c>
      <c r="W1579" s="98">
        <v>1364</v>
      </c>
      <c r="X1579" s="98">
        <v>2642</v>
      </c>
      <c r="Y1579" s="99">
        <v>46155.396887766205</v>
      </c>
      <c r="Z1579" s="100">
        <v>46160</v>
      </c>
      <c r="AA1579" s="101"/>
      <c r="AB1579" s="101"/>
      <c r="AC1579" s="101"/>
      <c r="AD1579" s="101"/>
      <c r="AE1579" s="102" t="s">
        <v>40</v>
      </c>
      <c r="AF1579" s="102" t="s">
        <v>40</v>
      </c>
      <c r="AG1579" s="102" t="s">
        <v>40</v>
      </c>
      <c r="AH1579" s="102" t="s">
        <v>40</v>
      </c>
      <c r="AI1579" s="102" t="s">
        <v>40</v>
      </c>
      <c r="AJ1579" s="102" t="s">
        <v>40</v>
      </c>
      <c r="AK1579" s="102" t="s">
        <v>40</v>
      </c>
      <c r="AL1579" s="101"/>
      <c r="AM1579" s="101"/>
      <c r="AN1579" s="102" t="s">
        <v>40</v>
      </c>
      <c r="AO1579" s="102" t="s">
        <v>40</v>
      </c>
      <c r="AP1579" s="102" t="s">
        <v>40</v>
      </c>
      <c r="AQ1579" s="102" t="s">
        <v>40</v>
      </c>
      <c r="AR1579" s="101"/>
    </row>
    <row r="1580" spans="1:44">
      <c r="A1580" t="str">
        <f>VLOOKUP(Q1580,'Rotas x Madrugada'!A:C,2,0)</f>
        <v>E</v>
      </c>
      <c r="B1580" t="str">
        <f>VLOOKUP(Q1580,'Rotas x Madrugada'!A:C,3,0)</f>
        <v>Não</v>
      </c>
      <c r="D1580" s="19">
        <f t="shared" si="48"/>
        <v>46162</v>
      </c>
      <c r="E1580" s="19">
        <f>IF(A1580="RETIRA",Z1580,VLOOKUP(Q1580,'Rotas x Madrugada'!A:D,4,0))</f>
        <v>46147</v>
      </c>
      <c r="F1580" s="19">
        <f>IF(A1580="RETIRA",Z1580,Z1580+2)</f>
        <v>46162</v>
      </c>
      <c r="G1580" s="19" t="str">
        <f>CONCATENATE(U1580,"-",V1580)</f>
        <v>INC08-TF</v>
      </c>
      <c r="H1580" s="19" t="str">
        <f t="shared" ca="1" si="49"/>
        <v>OK</v>
      </c>
      <c r="I1580" s="46">
        <f ca="1">Z1580-$B$1</f>
        <v>3</v>
      </c>
      <c r="J1580" s="46">
        <f>VLOOKUP(G1580,'D. Produção'!A:B,2,)</f>
        <v>2</v>
      </c>
      <c r="K1580" s="87">
        <v>336181</v>
      </c>
      <c r="L1580" s="88" t="s">
        <v>143</v>
      </c>
      <c r="M1580" s="87">
        <v>3</v>
      </c>
      <c r="N1580" s="87">
        <v>5458160</v>
      </c>
      <c r="O1580" s="88" t="s">
        <v>35</v>
      </c>
      <c r="P1580" s="88" t="s">
        <v>36</v>
      </c>
      <c r="Q1580" s="88" t="s">
        <v>37</v>
      </c>
      <c r="R1580" s="89">
        <v>3.6036999999999999</v>
      </c>
      <c r="S1580" s="89">
        <v>72.073800000000006</v>
      </c>
      <c r="T1580" s="87">
        <v>1</v>
      </c>
      <c r="U1580" s="88" t="s">
        <v>63</v>
      </c>
      <c r="V1580" s="88" t="s">
        <v>96</v>
      </c>
      <c r="W1580" s="90">
        <v>1364</v>
      </c>
      <c r="X1580" s="90">
        <v>2642</v>
      </c>
      <c r="Y1580" s="91">
        <v>46155.396887766205</v>
      </c>
      <c r="Z1580" s="92">
        <v>46160</v>
      </c>
      <c r="AA1580" s="93"/>
      <c r="AB1580" s="93"/>
      <c r="AC1580" s="93"/>
      <c r="AD1580" s="93"/>
      <c r="AE1580" s="94" t="s">
        <v>40</v>
      </c>
      <c r="AF1580" s="94" t="s">
        <v>40</v>
      </c>
      <c r="AG1580" s="94" t="s">
        <v>40</v>
      </c>
      <c r="AH1580" s="94" t="s">
        <v>40</v>
      </c>
      <c r="AI1580" s="94" t="s">
        <v>40</v>
      </c>
      <c r="AJ1580" s="94" t="s">
        <v>40</v>
      </c>
      <c r="AK1580" s="94" t="s">
        <v>40</v>
      </c>
      <c r="AL1580" s="93"/>
      <c r="AM1580" s="93"/>
      <c r="AN1580" s="94" t="s">
        <v>40</v>
      </c>
      <c r="AO1580" s="94" t="s">
        <v>40</v>
      </c>
      <c r="AP1580" s="94" t="s">
        <v>40</v>
      </c>
      <c r="AQ1580" s="94" t="s">
        <v>40</v>
      </c>
      <c r="AR1580" s="93"/>
    </row>
    <row r="1581" spans="1:44">
      <c r="A1581" t="str">
        <f>VLOOKUP(Q1581,'Rotas x Madrugada'!A:C,2,0)</f>
        <v>E</v>
      </c>
      <c r="B1581" t="str">
        <f>VLOOKUP(Q1581,'Rotas x Madrugada'!A:C,3,0)</f>
        <v>Não</v>
      </c>
      <c r="D1581" s="19">
        <f t="shared" si="48"/>
        <v>46162</v>
      </c>
      <c r="E1581" s="19">
        <f>IF(A1581="RETIRA",Z1581,VLOOKUP(Q1581,'Rotas x Madrugada'!A:D,4,0))</f>
        <v>46147</v>
      </c>
      <c r="F1581" s="19">
        <f>IF(A1581="RETIRA",Z1581,Z1581+2)</f>
        <v>46162</v>
      </c>
      <c r="G1581" s="19" t="str">
        <f>CONCATENATE(U1581,"-",V1581)</f>
        <v>INC08-TF</v>
      </c>
      <c r="H1581" s="19" t="str">
        <f t="shared" ca="1" si="49"/>
        <v>OK</v>
      </c>
      <c r="I1581" s="46">
        <f ca="1">Z1581-$B$1</f>
        <v>3</v>
      </c>
      <c r="J1581" s="46">
        <f>VLOOKUP(G1581,'D. Produção'!A:B,2,)</f>
        <v>2</v>
      </c>
      <c r="K1581" s="95">
        <v>336181</v>
      </c>
      <c r="L1581" s="96" t="s">
        <v>132</v>
      </c>
      <c r="M1581" s="95">
        <v>4</v>
      </c>
      <c r="N1581" s="95">
        <v>5458161</v>
      </c>
      <c r="O1581" s="96" t="s">
        <v>35</v>
      </c>
      <c r="P1581" s="96" t="s">
        <v>36</v>
      </c>
      <c r="Q1581" s="96" t="s">
        <v>37</v>
      </c>
      <c r="R1581" s="97">
        <v>3.3605999999999998</v>
      </c>
      <c r="S1581" s="97">
        <v>67.212500000000006</v>
      </c>
      <c r="T1581" s="95">
        <v>1</v>
      </c>
      <c r="U1581" s="96" t="s">
        <v>63</v>
      </c>
      <c r="V1581" s="96" t="s">
        <v>96</v>
      </c>
      <c r="W1581" s="98">
        <v>1272</v>
      </c>
      <c r="X1581" s="98">
        <v>2642</v>
      </c>
      <c r="Y1581" s="99">
        <v>46155.396887766205</v>
      </c>
      <c r="Z1581" s="100">
        <v>46160</v>
      </c>
      <c r="AA1581" s="101"/>
      <c r="AB1581" s="101"/>
      <c r="AC1581" s="101"/>
      <c r="AD1581" s="101"/>
      <c r="AE1581" s="102" t="s">
        <v>40</v>
      </c>
      <c r="AF1581" s="102" t="s">
        <v>40</v>
      </c>
      <c r="AG1581" s="102" t="s">
        <v>40</v>
      </c>
      <c r="AH1581" s="102" t="s">
        <v>40</v>
      </c>
      <c r="AI1581" s="102" t="s">
        <v>40</v>
      </c>
      <c r="AJ1581" s="102" t="s">
        <v>40</v>
      </c>
      <c r="AK1581" s="102" t="s">
        <v>40</v>
      </c>
      <c r="AL1581" s="101"/>
      <c r="AM1581" s="101"/>
      <c r="AN1581" s="102" t="s">
        <v>40</v>
      </c>
      <c r="AO1581" s="102" t="s">
        <v>40</v>
      </c>
      <c r="AP1581" s="102" t="s">
        <v>40</v>
      </c>
      <c r="AQ1581" s="102" t="s">
        <v>40</v>
      </c>
      <c r="AR1581" s="101"/>
    </row>
    <row r="1582" spans="1:44">
      <c r="A1582" t="str">
        <f>VLOOKUP(Q1582,'Rotas x Madrugada'!A:C,2,0)</f>
        <v>E</v>
      </c>
      <c r="B1582" t="str">
        <f>VLOOKUP(Q1582,'Rotas x Madrugada'!A:C,3,0)</f>
        <v>Não</v>
      </c>
      <c r="D1582" s="19">
        <f t="shared" si="48"/>
        <v>46162</v>
      </c>
      <c r="E1582" s="19">
        <f>IF(A1582="RETIRA",Z1582,VLOOKUP(Q1582,'Rotas x Madrugada'!A:D,4,0))</f>
        <v>46147</v>
      </c>
      <c r="F1582" s="19">
        <f>IF(A1582="RETIRA",Z1582,Z1582+2)</f>
        <v>46162</v>
      </c>
      <c r="G1582" s="19" t="str">
        <f>CONCATENATE(U1582,"-",V1582)</f>
        <v>INC08-TF</v>
      </c>
      <c r="H1582" s="19" t="str">
        <f t="shared" ca="1" si="49"/>
        <v>OK</v>
      </c>
      <c r="I1582" s="46">
        <f ca="1">Z1582-$B$1</f>
        <v>3</v>
      </c>
      <c r="J1582" s="46">
        <f>VLOOKUP(G1582,'D. Produção'!A:B,2,)</f>
        <v>2</v>
      </c>
      <c r="K1582" s="87">
        <v>336181</v>
      </c>
      <c r="L1582" s="88" t="s">
        <v>92</v>
      </c>
      <c r="M1582" s="87">
        <v>5</v>
      </c>
      <c r="N1582" s="87">
        <v>5458162</v>
      </c>
      <c r="O1582" s="88" t="s">
        <v>35</v>
      </c>
      <c r="P1582" s="88" t="s">
        <v>36</v>
      </c>
      <c r="Q1582" s="88" t="s">
        <v>37</v>
      </c>
      <c r="R1582" s="89">
        <v>3.3605999999999998</v>
      </c>
      <c r="S1582" s="89">
        <v>67.212500000000006</v>
      </c>
      <c r="T1582" s="87">
        <v>1</v>
      </c>
      <c r="U1582" s="88" t="s">
        <v>63</v>
      </c>
      <c r="V1582" s="88" t="s">
        <v>96</v>
      </c>
      <c r="W1582" s="90">
        <v>1272</v>
      </c>
      <c r="X1582" s="90">
        <v>2642</v>
      </c>
      <c r="Y1582" s="91">
        <v>46155.396887766205</v>
      </c>
      <c r="Z1582" s="92">
        <v>46160</v>
      </c>
      <c r="AA1582" s="93"/>
      <c r="AB1582" s="93"/>
      <c r="AC1582" s="93"/>
      <c r="AD1582" s="93"/>
      <c r="AE1582" s="94" t="s">
        <v>40</v>
      </c>
      <c r="AF1582" s="94" t="s">
        <v>40</v>
      </c>
      <c r="AG1582" s="94" t="s">
        <v>40</v>
      </c>
      <c r="AH1582" s="94" t="s">
        <v>40</v>
      </c>
      <c r="AI1582" s="94" t="s">
        <v>40</v>
      </c>
      <c r="AJ1582" s="94" t="s">
        <v>40</v>
      </c>
      <c r="AK1582" s="94" t="s">
        <v>40</v>
      </c>
      <c r="AL1582" s="93"/>
      <c r="AM1582" s="93"/>
      <c r="AN1582" s="94" t="s">
        <v>40</v>
      </c>
      <c r="AO1582" s="94" t="s">
        <v>40</v>
      </c>
      <c r="AP1582" s="94" t="s">
        <v>40</v>
      </c>
      <c r="AQ1582" s="94" t="s">
        <v>40</v>
      </c>
      <c r="AR1582" s="93"/>
    </row>
    <row r="1583" spans="1:44">
      <c r="A1583" t="str">
        <f>VLOOKUP(Q1583,'Rotas x Madrugada'!A:C,2,0)</f>
        <v>E</v>
      </c>
      <c r="B1583" t="str">
        <f>VLOOKUP(Q1583,'Rotas x Madrugada'!A:C,3,0)</f>
        <v>Não</v>
      </c>
      <c r="D1583" s="19">
        <f t="shared" si="48"/>
        <v>46162</v>
      </c>
      <c r="E1583" s="19">
        <f>IF(A1583="RETIRA",Z1583,VLOOKUP(Q1583,'Rotas x Madrugada'!A:D,4,0))</f>
        <v>46147</v>
      </c>
      <c r="F1583" s="19">
        <f>IF(A1583="RETIRA",Z1583,Z1583+2)</f>
        <v>46162</v>
      </c>
      <c r="G1583" s="19" t="str">
        <f>CONCATENATE(U1583,"-",V1583)</f>
        <v>INC08-TF</v>
      </c>
      <c r="H1583" s="19" t="str">
        <f t="shared" ca="1" si="49"/>
        <v>OK</v>
      </c>
      <c r="I1583" s="46">
        <f ca="1">Z1583-$B$1</f>
        <v>3</v>
      </c>
      <c r="J1583" s="46">
        <f>VLOOKUP(G1583,'D. Produção'!A:B,2,)</f>
        <v>2</v>
      </c>
      <c r="K1583" s="95">
        <v>336181</v>
      </c>
      <c r="L1583" s="96" t="s">
        <v>97</v>
      </c>
      <c r="M1583" s="95">
        <v>6</v>
      </c>
      <c r="N1583" s="95">
        <v>5458163</v>
      </c>
      <c r="O1583" s="96" t="s">
        <v>35</v>
      </c>
      <c r="P1583" s="96" t="s">
        <v>36</v>
      </c>
      <c r="Q1583" s="96" t="s">
        <v>37</v>
      </c>
      <c r="R1583" s="97">
        <v>3.3605999999999998</v>
      </c>
      <c r="S1583" s="97">
        <v>67.212500000000006</v>
      </c>
      <c r="T1583" s="95">
        <v>1</v>
      </c>
      <c r="U1583" s="96" t="s">
        <v>63</v>
      </c>
      <c r="V1583" s="96" t="s">
        <v>96</v>
      </c>
      <c r="W1583" s="98">
        <v>1272</v>
      </c>
      <c r="X1583" s="98">
        <v>2642</v>
      </c>
      <c r="Y1583" s="99">
        <v>46155.396887766205</v>
      </c>
      <c r="Z1583" s="100">
        <v>46160</v>
      </c>
      <c r="AA1583" s="101"/>
      <c r="AB1583" s="101"/>
      <c r="AC1583" s="101"/>
      <c r="AD1583" s="101"/>
      <c r="AE1583" s="102" t="s">
        <v>40</v>
      </c>
      <c r="AF1583" s="102" t="s">
        <v>40</v>
      </c>
      <c r="AG1583" s="102" t="s">
        <v>40</v>
      </c>
      <c r="AH1583" s="102" t="s">
        <v>40</v>
      </c>
      <c r="AI1583" s="102" t="s">
        <v>40</v>
      </c>
      <c r="AJ1583" s="102" t="s">
        <v>40</v>
      </c>
      <c r="AK1583" s="102" t="s">
        <v>40</v>
      </c>
      <c r="AL1583" s="101"/>
      <c r="AM1583" s="101"/>
      <c r="AN1583" s="102" t="s">
        <v>40</v>
      </c>
      <c r="AO1583" s="102" t="s">
        <v>40</v>
      </c>
      <c r="AP1583" s="102" t="s">
        <v>40</v>
      </c>
      <c r="AQ1583" s="102" t="s">
        <v>40</v>
      </c>
      <c r="AR1583" s="101"/>
    </row>
    <row r="1584" spans="1:44">
      <c r="A1584" t="str">
        <f>VLOOKUP(Q1584,'Rotas x Madrugada'!A:C,2,0)</f>
        <v>E</v>
      </c>
      <c r="B1584" t="str">
        <f>VLOOKUP(Q1584,'Rotas x Madrugada'!A:C,3,0)</f>
        <v>Não</v>
      </c>
      <c r="D1584" s="19">
        <f t="shared" si="48"/>
        <v>46162</v>
      </c>
      <c r="E1584" s="19">
        <f>IF(A1584="RETIRA",Z1584,VLOOKUP(Q1584,'Rotas x Madrugada'!A:D,4,0))</f>
        <v>46147</v>
      </c>
      <c r="F1584" s="19">
        <f>IF(A1584="RETIRA",Z1584,Z1584+2)</f>
        <v>46162</v>
      </c>
      <c r="G1584" s="19" t="str">
        <f>CONCATENATE(U1584,"-",V1584)</f>
        <v>INC08-TF</v>
      </c>
      <c r="H1584" s="19" t="str">
        <f t="shared" ca="1" si="49"/>
        <v>OK</v>
      </c>
      <c r="I1584" s="46">
        <f ca="1">Z1584-$B$1</f>
        <v>3</v>
      </c>
      <c r="J1584" s="46">
        <f>VLOOKUP(G1584,'D. Produção'!A:B,2,)</f>
        <v>2</v>
      </c>
      <c r="K1584" s="87">
        <v>336181</v>
      </c>
      <c r="L1584" s="88" t="s">
        <v>98</v>
      </c>
      <c r="M1584" s="87">
        <v>7</v>
      </c>
      <c r="N1584" s="87">
        <v>5458164</v>
      </c>
      <c r="O1584" s="88" t="s">
        <v>35</v>
      </c>
      <c r="P1584" s="88" t="s">
        <v>36</v>
      </c>
      <c r="Q1584" s="88" t="s">
        <v>37</v>
      </c>
      <c r="R1584" s="89">
        <v>5.2484999999999999</v>
      </c>
      <c r="S1584" s="89">
        <v>104.9697</v>
      </c>
      <c r="T1584" s="87">
        <v>1</v>
      </c>
      <c r="U1584" s="88" t="s">
        <v>63</v>
      </c>
      <c r="V1584" s="88" t="s">
        <v>96</v>
      </c>
      <c r="W1584" s="90">
        <v>2014</v>
      </c>
      <c r="X1584" s="90">
        <v>2606</v>
      </c>
      <c r="Y1584" s="91">
        <v>46155.396887766205</v>
      </c>
      <c r="Z1584" s="92">
        <v>46160</v>
      </c>
      <c r="AA1584" s="93"/>
      <c r="AB1584" s="93"/>
      <c r="AC1584" s="93"/>
      <c r="AD1584" s="93"/>
      <c r="AE1584" s="94" t="s">
        <v>40</v>
      </c>
      <c r="AF1584" s="94" t="s">
        <v>40</v>
      </c>
      <c r="AG1584" s="94" t="s">
        <v>40</v>
      </c>
      <c r="AH1584" s="94" t="s">
        <v>40</v>
      </c>
      <c r="AI1584" s="94" t="s">
        <v>40</v>
      </c>
      <c r="AJ1584" s="94" t="s">
        <v>40</v>
      </c>
      <c r="AK1584" s="94" t="s">
        <v>40</v>
      </c>
      <c r="AL1584" s="93"/>
      <c r="AM1584" s="93"/>
      <c r="AN1584" s="94" t="s">
        <v>40</v>
      </c>
      <c r="AO1584" s="94" t="s">
        <v>40</v>
      </c>
      <c r="AP1584" s="94" t="s">
        <v>40</v>
      </c>
      <c r="AQ1584" s="94" t="s">
        <v>40</v>
      </c>
      <c r="AR1584" s="93"/>
    </row>
    <row r="1585" spans="1:44">
      <c r="A1585" t="str">
        <f>VLOOKUP(Q1585,'Rotas x Madrugada'!A:C,2,0)</f>
        <v>E</v>
      </c>
      <c r="B1585" t="str">
        <f>VLOOKUP(Q1585,'Rotas x Madrugada'!A:C,3,0)</f>
        <v>Não</v>
      </c>
      <c r="D1585" s="19">
        <f t="shared" si="48"/>
        <v>46162</v>
      </c>
      <c r="E1585" s="19">
        <f>IF(A1585="RETIRA",Z1585,VLOOKUP(Q1585,'Rotas x Madrugada'!A:D,4,0))</f>
        <v>46147</v>
      </c>
      <c r="F1585" s="19">
        <f>IF(A1585="RETIRA",Z1585,Z1585+2)</f>
        <v>46162</v>
      </c>
      <c r="G1585" s="19" t="str">
        <f>CONCATENATE(U1585,"-",V1585)</f>
        <v>INC08-TF</v>
      </c>
      <c r="H1585" s="19" t="str">
        <f t="shared" ca="1" si="49"/>
        <v>OK</v>
      </c>
      <c r="I1585" s="46">
        <f ca="1">Z1585-$B$1</f>
        <v>3</v>
      </c>
      <c r="J1585" s="46">
        <f>VLOOKUP(G1585,'D. Produção'!A:B,2,)</f>
        <v>2</v>
      </c>
      <c r="K1585" s="95">
        <v>336181</v>
      </c>
      <c r="L1585" s="96" t="s">
        <v>99</v>
      </c>
      <c r="M1585" s="95">
        <v>8</v>
      </c>
      <c r="N1585" s="95">
        <v>5458165</v>
      </c>
      <c r="O1585" s="96" t="s">
        <v>35</v>
      </c>
      <c r="P1585" s="96" t="s">
        <v>36</v>
      </c>
      <c r="Q1585" s="96" t="s">
        <v>37</v>
      </c>
      <c r="R1585" s="97">
        <v>5.2484999999999999</v>
      </c>
      <c r="S1585" s="97">
        <v>104.9697</v>
      </c>
      <c r="T1585" s="95">
        <v>1</v>
      </c>
      <c r="U1585" s="96" t="s">
        <v>63</v>
      </c>
      <c r="V1585" s="96" t="s">
        <v>96</v>
      </c>
      <c r="W1585" s="98">
        <v>2014</v>
      </c>
      <c r="X1585" s="98">
        <v>2606</v>
      </c>
      <c r="Y1585" s="99">
        <v>46155.396887766205</v>
      </c>
      <c r="Z1585" s="100">
        <v>46160</v>
      </c>
      <c r="AA1585" s="101"/>
      <c r="AB1585" s="101"/>
      <c r="AC1585" s="101"/>
      <c r="AD1585" s="101"/>
      <c r="AE1585" s="102" t="s">
        <v>40</v>
      </c>
      <c r="AF1585" s="102" t="s">
        <v>40</v>
      </c>
      <c r="AG1585" s="102" t="s">
        <v>40</v>
      </c>
      <c r="AH1585" s="102" t="s">
        <v>40</v>
      </c>
      <c r="AI1585" s="102" t="s">
        <v>40</v>
      </c>
      <c r="AJ1585" s="102" t="s">
        <v>40</v>
      </c>
      <c r="AK1585" s="102" t="s">
        <v>40</v>
      </c>
      <c r="AL1585" s="101"/>
      <c r="AM1585" s="101"/>
      <c r="AN1585" s="102" t="s">
        <v>40</v>
      </c>
      <c r="AO1585" s="102" t="s">
        <v>40</v>
      </c>
      <c r="AP1585" s="102" t="s">
        <v>40</v>
      </c>
      <c r="AQ1585" s="102" t="s">
        <v>40</v>
      </c>
      <c r="AR1585" s="101"/>
    </row>
    <row r="1586" spans="1:44">
      <c r="A1586" t="str">
        <f>VLOOKUP(Q1586,'Rotas x Madrugada'!A:C,2,0)</f>
        <v>E</v>
      </c>
      <c r="B1586" t="str">
        <f>VLOOKUP(Q1586,'Rotas x Madrugada'!A:C,3,0)</f>
        <v>Não</v>
      </c>
      <c r="D1586" s="19">
        <f t="shared" si="48"/>
        <v>46162</v>
      </c>
      <c r="E1586" s="19">
        <f>IF(A1586="RETIRA",Z1586,VLOOKUP(Q1586,'Rotas x Madrugada'!A:D,4,0))</f>
        <v>46147</v>
      </c>
      <c r="F1586" s="19">
        <f>IF(A1586="RETIRA",Z1586,Z1586+2)</f>
        <v>46162</v>
      </c>
      <c r="G1586" s="19" t="str">
        <f>CONCATENATE(U1586,"-",V1586)</f>
        <v>INC08-TF</v>
      </c>
      <c r="H1586" s="19" t="str">
        <f t="shared" ca="1" si="49"/>
        <v>OK</v>
      </c>
      <c r="I1586" s="46">
        <f ca="1">Z1586-$B$1</f>
        <v>3</v>
      </c>
      <c r="J1586" s="46">
        <f>VLOOKUP(G1586,'D. Produção'!A:B,2,)</f>
        <v>2</v>
      </c>
      <c r="K1586" s="87">
        <v>336181</v>
      </c>
      <c r="L1586" s="88" t="s">
        <v>100</v>
      </c>
      <c r="M1586" s="87">
        <v>9</v>
      </c>
      <c r="N1586" s="87">
        <v>5458166</v>
      </c>
      <c r="O1586" s="88" t="s">
        <v>35</v>
      </c>
      <c r="P1586" s="88" t="s">
        <v>36</v>
      </c>
      <c r="Q1586" s="88" t="s">
        <v>37</v>
      </c>
      <c r="R1586" s="89">
        <v>5.2484999999999999</v>
      </c>
      <c r="S1586" s="89">
        <v>104.9697</v>
      </c>
      <c r="T1586" s="87">
        <v>1</v>
      </c>
      <c r="U1586" s="88" t="s">
        <v>63</v>
      </c>
      <c r="V1586" s="88" t="s">
        <v>96</v>
      </c>
      <c r="W1586" s="90">
        <v>2014</v>
      </c>
      <c r="X1586" s="90">
        <v>2606</v>
      </c>
      <c r="Y1586" s="91">
        <v>46155.396887766205</v>
      </c>
      <c r="Z1586" s="92">
        <v>46160</v>
      </c>
      <c r="AA1586" s="93"/>
      <c r="AB1586" s="93"/>
      <c r="AC1586" s="93"/>
      <c r="AD1586" s="93"/>
      <c r="AE1586" s="94" t="s">
        <v>40</v>
      </c>
      <c r="AF1586" s="94" t="s">
        <v>40</v>
      </c>
      <c r="AG1586" s="94" t="s">
        <v>40</v>
      </c>
      <c r="AH1586" s="94" t="s">
        <v>40</v>
      </c>
      <c r="AI1586" s="94" t="s">
        <v>40</v>
      </c>
      <c r="AJ1586" s="94" t="s">
        <v>40</v>
      </c>
      <c r="AK1586" s="94" t="s">
        <v>40</v>
      </c>
      <c r="AL1586" s="93"/>
      <c r="AM1586" s="93"/>
      <c r="AN1586" s="94" t="s">
        <v>40</v>
      </c>
      <c r="AO1586" s="94" t="s">
        <v>40</v>
      </c>
      <c r="AP1586" s="94" t="s">
        <v>40</v>
      </c>
      <c r="AQ1586" s="94" t="s">
        <v>40</v>
      </c>
      <c r="AR1586" s="93"/>
    </row>
    <row r="1587" spans="1:44">
      <c r="A1587" t="str">
        <f>VLOOKUP(Q1587,'Rotas x Madrugada'!A:C,2,0)</f>
        <v>E</v>
      </c>
      <c r="B1587" t="str">
        <f>VLOOKUP(Q1587,'Rotas x Madrugada'!A:C,3,0)</f>
        <v>Não</v>
      </c>
      <c r="D1587" s="19">
        <f t="shared" si="48"/>
        <v>46162</v>
      </c>
      <c r="E1587" s="19">
        <f>IF(A1587="RETIRA",Z1587,VLOOKUP(Q1587,'Rotas x Madrugada'!A:D,4,0))</f>
        <v>46147</v>
      </c>
      <c r="F1587" s="19">
        <f>IF(A1587="RETIRA",Z1587,Z1587+2)</f>
        <v>46162</v>
      </c>
      <c r="G1587" s="19" t="str">
        <f>CONCATENATE(U1587,"-",V1587)</f>
        <v>INC08-TF</v>
      </c>
      <c r="H1587" s="19" t="str">
        <f t="shared" ca="1" si="49"/>
        <v>OK</v>
      </c>
      <c r="I1587" s="46">
        <f ca="1">Z1587-$B$1</f>
        <v>3</v>
      </c>
      <c r="J1587" s="46">
        <f>VLOOKUP(G1587,'D. Produção'!A:B,2,)</f>
        <v>2</v>
      </c>
      <c r="K1587" s="95">
        <v>336181</v>
      </c>
      <c r="L1587" s="96" t="s">
        <v>101</v>
      </c>
      <c r="M1587" s="95">
        <v>10</v>
      </c>
      <c r="N1587" s="95">
        <v>5458167</v>
      </c>
      <c r="O1587" s="96" t="s">
        <v>35</v>
      </c>
      <c r="P1587" s="96" t="s">
        <v>36</v>
      </c>
      <c r="Q1587" s="96" t="s">
        <v>37</v>
      </c>
      <c r="R1587" s="97">
        <v>5.2484999999999999</v>
      </c>
      <c r="S1587" s="97">
        <v>104.9697</v>
      </c>
      <c r="T1587" s="95">
        <v>1</v>
      </c>
      <c r="U1587" s="96" t="s">
        <v>63</v>
      </c>
      <c r="V1587" s="96" t="s">
        <v>96</v>
      </c>
      <c r="W1587" s="98">
        <v>2014</v>
      </c>
      <c r="X1587" s="98">
        <v>2606</v>
      </c>
      <c r="Y1587" s="99">
        <v>46155.396887766205</v>
      </c>
      <c r="Z1587" s="100">
        <v>46160</v>
      </c>
      <c r="AA1587" s="101"/>
      <c r="AB1587" s="101"/>
      <c r="AC1587" s="101"/>
      <c r="AD1587" s="101"/>
      <c r="AE1587" s="102" t="s">
        <v>40</v>
      </c>
      <c r="AF1587" s="102" t="s">
        <v>40</v>
      </c>
      <c r="AG1587" s="102" t="s">
        <v>40</v>
      </c>
      <c r="AH1587" s="102" t="s">
        <v>40</v>
      </c>
      <c r="AI1587" s="102" t="s">
        <v>40</v>
      </c>
      <c r="AJ1587" s="102" t="s">
        <v>40</v>
      </c>
      <c r="AK1587" s="102" t="s">
        <v>40</v>
      </c>
      <c r="AL1587" s="101"/>
      <c r="AM1587" s="101"/>
      <c r="AN1587" s="102" t="s">
        <v>40</v>
      </c>
      <c r="AO1587" s="102" t="s">
        <v>40</v>
      </c>
      <c r="AP1587" s="102" t="s">
        <v>40</v>
      </c>
      <c r="AQ1587" s="102" t="s">
        <v>40</v>
      </c>
      <c r="AR1587" s="101"/>
    </row>
    <row r="1588" spans="1:44">
      <c r="A1588" t="str">
        <f>VLOOKUP(Q1588,'Rotas x Madrugada'!A:C,2,0)</f>
        <v>E</v>
      </c>
      <c r="B1588" t="str">
        <f>VLOOKUP(Q1588,'Rotas x Madrugada'!A:C,3,0)</f>
        <v>Não</v>
      </c>
      <c r="D1588" s="19">
        <f t="shared" si="48"/>
        <v>46162</v>
      </c>
      <c r="E1588" s="19">
        <f>IF(A1588="RETIRA",Z1588,VLOOKUP(Q1588,'Rotas x Madrugada'!A:D,4,0))</f>
        <v>46147</v>
      </c>
      <c r="F1588" s="19">
        <f>IF(A1588="RETIRA",Z1588,Z1588+2)</f>
        <v>46162</v>
      </c>
      <c r="G1588" s="19" t="str">
        <f>CONCATENATE(U1588,"-",V1588)</f>
        <v>INC08-TF</v>
      </c>
      <c r="H1588" s="19" t="str">
        <f t="shared" ca="1" si="49"/>
        <v>OK</v>
      </c>
      <c r="I1588" s="46">
        <f ca="1">Z1588-$B$1</f>
        <v>3</v>
      </c>
      <c r="J1588" s="46">
        <f>VLOOKUP(G1588,'D. Produção'!A:B,2,)</f>
        <v>2</v>
      </c>
      <c r="K1588" s="87">
        <v>336181</v>
      </c>
      <c r="L1588" s="88" t="s">
        <v>102</v>
      </c>
      <c r="M1588" s="87">
        <v>11</v>
      </c>
      <c r="N1588" s="87">
        <v>5458168</v>
      </c>
      <c r="O1588" s="88" t="s">
        <v>35</v>
      </c>
      <c r="P1588" s="88" t="s">
        <v>36</v>
      </c>
      <c r="Q1588" s="88" t="s">
        <v>37</v>
      </c>
      <c r="R1588" s="89">
        <v>5.2484999999999999</v>
      </c>
      <c r="S1588" s="89">
        <v>104.9697</v>
      </c>
      <c r="T1588" s="87">
        <v>1</v>
      </c>
      <c r="U1588" s="88" t="s">
        <v>63</v>
      </c>
      <c r="V1588" s="88" t="s">
        <v>96</v>
      </c>
      <c r="W1588" s="90">
        <v>2014</v>
      </c>
      <c r="X1588" s="90">
        <v>2606</v>
      </c>
      <c r="Y1588" s="91">
        <v>46155.396887766205</v>
      </c>
      <c r="Z1588" s="92">
        <v>46160</v>
      </c>
      <c r="AA1588" s="93"/>
      <c r="AB1588" s="93"/>
      <c r="AC1588" s="93"/>
      <c r="AD1588" s="93"/>
      <c r="AE1588" s="94" t="s">
        <v>40</v>
      </c>
      <c r="AF1588" s="94" t="s">
        <v>40</v>
      </c>
      <c r="AG1588" s="94" t="s">
        <v>40</v>
      </c>
      <c r="AH1588" s="94" t="s">
        <v>40</v>
      </c>
      <c r="AI1588" s="94" t="s">
        <v>40</v>
      </c>
      <c r="AJ1588" s="94" t="s">
        <v>40</v>
      </c>
      <c r="AK1588" s="94" t="s">
        <v>40</v>
      </c>
      <c r="AL1588" s="93"/>
      <c r="AM1588" s="93"/>
      <c r="AN1588" s="94" t="s">
        <v>40</v>
      </c>
      <c r="AO1588" s="94" t="s">
        <v>40</v>
      </c>
      <c r="AP1588" s="94" t="s">
        <v>40</v>
      </c>
      <c r="AQ1588" s="94" t="s">
        <v>40</v>
      </c>
      <c r="AR1588" s="93"/>
    </row>
    <row r="1589" spans="1:44">
      <c r="A1589" t="str">
        <f>VLOOKUP(Q1589,'Rotas x Madrugada'!A:C,2,0)</f>
        <v>E</v>
      </c>
      <c r="B1589" t="str">
        <f>VLOOKUP(Q1589,'Rotas x Madrugada'!A:C,3,0)</f>
        <v>Não</v>
      </c>
      <c r="D1589" s="19">
        <f t="shared" si="48"/>
        <v>46162</v>
      </c>
      <c r="E1589" s="19">
        <f>IF(A1589="RETIRA",Z1589,VLOOKUP(Q1589,'Rotas x Madrugada'!A:D,4,0))</f>
        <v>46147</v>
      </c>
      <c r="F1589" s="19">
        <f>IF(A1589="RETIRA",Z1589,Z1589+2)</f>
        <v>46162</v>
      </c>
      <c r="G1589" s="19" t="str">
        <f>CONCATENATE(U1589,"-",V1589)</f>
        <v>INC08-TF</v>
      </c>
      <c r="H1589" s="19" t="str">
        <f t="shared" ca="1" si="49"/>
        <v>OK</v>
      </c>
      <c r="I1589" s="46">
        <f ca="1">Z1589-$B$1</f>
        <v>3</v>
      </c>
      <c r="J1589" s="46">
        <f>VLOOKUP(G1589,'D. Produção'!A:B,2,)</f>
        <v>2</v>
      </c>
      <c r="K1589" s="95">
        <v>336181</v>
      </c>
      <c r="L1589" s="96" t="s">
        <v>103</v>
      </c>
      <c r="M1589" s="95">
        <v>12</v>
      </c>
      <c r="N1589" s="95">
        <v>5458169</v>
      </c>
      <c r="O1589" s="96" t="s">
        <v>35</v>
      </c>
      <c r="P1589" s="96" t="s">
        <v>36</v>
      </c>
      <c r="Q1589" s="96" t="s">
        <v>37</v>
      </c>
      <c r="R1589" s="97">
        <v>2.1705000000000001</v>
      </c>
      <c r="S1589" s="97">
        <v>43.409500000000001</v>
      </c>
      <c r="T1589" s="95">
        <v>1</v>
      </c>
      <c r="U1589" s="96" t="s">
        <v>63</v>
      </c>
      <c r="V1589" s="96" t="s">
        <v>96</v>
      </c>
      <c r="W1589" s="98">
        <v>891</v>
      </c>
      <c r="X1589" s="98">
        <v>2436</v>
      </c>
      <c r="Y1589" s="99">
        <v>46155.396887766205</v>
      </c>
      <c r="Z1589" s="100">
        <v>46160</v>
      </c>
      <c r="AA1589" s="101"/>
      <c r="AB1589" s="101"/>
      <c r="AC1589" s="101"/>
      <c r="AD1589" s="101"/>
      <c r="AE1589" s="102" t="s">
        <v>40</v>
      </c>
      <c r="AF1589" s="102" t="s">
        <v>40</v>
      </c>
      <c r="AG1589" s="102" t="s">
        <v>40</v>
      </c>
      <c r="AH1589" s="102" t="s">
        <v>40</v>
      </c>
      <c r="AI1589" s="102" t="s">
        <v>40</v>
      </c>
      <c r="AJ1589" s="102" t="s">
        <v>40</v>
      </c>
      <c r="AK1589" s="102" t="s">
        <v>40</v>
      </c>
      <c r="AL1589" s="101"/>
      <c r="AM1589" s="101"/>
      <c r="AN1589" s="102" t="s">
        <v>40</v>
      </c>
      <c r="AO1589" s="102" t="s">
        <v>40</v>
      </c>
      <c r="AP1589" s="102" t="s">
        <v>40</v>
      </c>
      <c r="AQ1589" s="102" t="s">
        <v>40</v>
      </c>
      <c r="AR1589" s="101"/>
    </row>
    <row r="1590" spans="1:44">
      <c r="A1590" t="str">
        <f>VLOOKUP(Q1590,'Rotas x Madrugada'!A:C,2,0)</f>
        <v>E</v>
      </c>
      <c r="B1590" t="str">
        <f>VLOOKUP(Q1590,'Rotas x Madrugada'!A:C,3,0)</f>
        <v>Não</v>
      </c>
      <c r="D1590" s="19">
        <f t="shared" si="48"/>
        <v>46162</v>
      </c>
      <c r="E1590" s="19">
        <f>IF(A1590="RETIRA",Z1590,VLOOKUP(Q1590,'Rotas x Madrugada'!A:D,4,0))</f>
        <v>46147</v>
      </c>
      <c r="F1590" s="19">
        <f>IF(A1590="RETIRA",Z1590,Z1590+2)</f>
        <v>46162</v>
      </c>
      <c r="G1590" s="19" t="str">
        <f>CONCATENATE(U1590,"-",V1590)</f>
        <v>INC08-TF</v>
      </c>
      <c r="H1590" s="19" t="str">
        <f t="shared" ca="1" si="49"/>
        <v>OK</v>
      </c>
      <c r="I1590" s="46">
        <f ca="1">Z1590-$B$1</f>
        <v>3</v>
      </c>
      <c r="J1590" s="46">
        <f>VLOOKUP(G1590,'D. Produção'!A:B,2,)</f>
        <v>2</v>
      </c>
      <c r="K1590" s="87">
        <v>336181</v>
      </c>
      <c r="L1590" s="88" t="s">
        <v>104</v>
      </c>
      <c r="M1590" s="87">
        <v>13</v>
      </c>
      <c r="N1590" s="87">
        <v>5458170</v>
      </c>
      <c r="O1590" s="88" t="s">
        <v>35</v>
      </c>
      <c r="P1590" s="88" t="s">
        <v>36</v>
      </c>
      <c r="Q1590" s="88" t="s">
        <v>37</v>
      </c>
      <c r="R1590" s="89">
        <v>2.1705000000000001</v>
      </c>
      <c r="S1590" s="89">
        <v>43.409500000000001</v>
      </c>
      <c r="T1590" s="87">
        <v>1</v>
      </c>
      <c r="U1590" s="88" t="s">
        <v>63</v>
      </c>
      <c r="V1590" s="88" t="s">
        <v>96</v>
      </c>
      <c r="W1590" s="90">
        <v>891</v>
      </c>
      <c r="X1590" s="90">
        <v>2436</v>
      </c>
      <c r="Y1590" s="91">
        <v>46155.396887766205</v>
      </c>
      <c r="Z1590" s="92">
        <v>46160</v>
      </c>
      <c r="AA1590" s="93"/>
      <c r="AB1590" s="93"/>
      <c r="AC1590" s="93"/>
      <c r="AD1590" s="93"/>
      <c r="AE1590" s="94" t="s">
        <v>40</v>
      </c>
      <c r="AF1590" s="94" t="s">
        <v>40</v>
      </c>
      <c r="AG1590" s="94" t="s">
        <v>40</v>
      </c>
      <c r="AH1590" s="94" t="s">
        <v>40</v>
      </c>
      <c r="AI1590" s="94" t="s">
        <v>40</v>
      </c>
      <c r="AJ1590" s="94" t="s">
        <v>40</v>
      </c>
      <c r="AK1590" s="94" t="s">
        <v>40</v>
      </c>
      <c r="AL1590" s="93"/>
      <c r="AM1590" s="93"/>
      <c r="AN1590" s="94" t="s">
        <v>40</v>
      </c>
      <c r="AO1590" s="94" t="s">
        <v>40</v>
      </c>
      <c r="AP1590" s="94" t="s">
        <v>40</v>
      </c>
      <c r="AQ1590" s="94" t="s">
        <v>40</v>
      </c>
      <c r="AR1590" s="93"/>
    </row>
    <row r="1591" spans="1:44">
      <c r="A1591" t="str">
        <f>VLOOKUP(Q1591,'Rotas x Madrugada'!A:C,2,0)</f>
        <v>E</v>
      </c>
      <c r="B1591" t="str">
        <f>VLOOKUP(Q1591,'Rotas x Madrugada'!A:C,3,0)</f>
        <v>Não</v>
      </c>
      <c r="D1591" s="19">
        <f t="shared" si="48"/>
        <v>46162</v>
      </c>
      <c r="E1591" s="19">
        <f>IF(A1591="RETIRA",Z1591,VLOOKUP(Q1591,'Rotas x Madrugada'!A:D,4,0))</f>
        <v>46147</v>
      </c>
      <c r="F1591" s="19">
        <f>IF(A1591="RETIRA",Z1591,Z1591+2)</f>
        <v>46162</v>
      </c>
      <c r="G1591" s="19" t="str">
        <f>CONCATENATE(U1591,"-",V1591)</f>
        <v>INC08-TF</v>
      </c>
      <c r="H1591" s="19" t="str">
        <f t="shared" ca="1" si="49"/>
        <v>OK</v>
      </c>
      <c r="I1591" s="46">
        <f ca="1">Z1591-$B$1</f>
        <v>3</v>
      </c>
      <c r="J1591" s="46">
        <f>VLOOKUP(G1591,'D. Produção'!A:B,2,)</f>
        <v>2</v>
      </c>
      <c r="K1591" s="95">
        <v>336181</v>
      </c>
      <c r="L1591" s="96" t="s">
        <v>105</v>
      </c>
      <c r="M1591" s="95">
        <v>14</v>
      </c>
      <c r="N1591" s="95">
        <v>5458171</v>
      </c>
      <c r="O1591" s="96" t="s">
        <v>35</v>
      </c>
      <c r="P1591" s="96" t="s">
        <v>36</v>
      </c>
      <c r="Q1591" s="96" t="s">
        <v>37</v>
      </c>
      <c r="R1591" s="97">
        <v>2.1778</v>
      </c>
      <c r="S1591" s="97">
        <v>43.555700000000002</v>
      </c>
      <c r="T1591" s="95">
        <v>1</v>
      </c>
      <c r="U1591" s="96" t="s">
        <v>63</v>
      </c>
      <c r="V1591" s="96" t="s">
        <v>96</v>
      </c>
      <c r="W1591" s="98">
        <v>894</v>
      </c>
      <c r="X1591" s="98">
        <v>2436</v>
      </c>
      <c r="Y1591" s="99">
        <v>46155.396887766205</v>
      </c>
      <c r="Z1591" s="100">
        <v>46160</v>
      </c>
      <c r="AA1591" s="101"/>
      <c r="AB1591" s="101"/>
      <c r="AC1591" s="101"/>
      <c r="AD1591" s="101"/>
      <c r="AE1591" s="102" t="s">
        <v>40</v>
      </c>
      <c r="AF1591" s="102" t="s">
        <v>40</v>
      </c>
      <c r="AG1591" s="102" t="s">
        <v>40</v>
      </c>
      <c r="AH1591" s="102" t="s">
        <v>40</v>
      </c>
      <c r="AI1591" s="102" t="s">
        <v>40</v>
      </c>
      <c r="AJ1591" s="102" t="s">
        <v>40</v>
      </c>
      <c r="AK1591" s="102" t="s">
        <v>40</v>
      </c>
      <c r="AL1591" s="101"/>
      <c r="AM1591" s="101"/>
      <c r="AN1591" s="102" t="s">
        <v>40</v>
      </c>
      <c r="AO1591" s="102" t="s">
        <v>40</v>
      </c>
      <c r="AP1591" s="102" t="s">
        <v>40</v>
      </c>
      <c r="AQ1591" s="102" t="s">
        <v>40</v>
      </c>
      <c r="AR1591" s="101"/>
    </row>
    <row r="1592" spans="1:44">
      <c r="A1592" t="str">
        <f>VLOOKUP(Q1592,'Rotas x Madrugada'!A:C,2,0)</f>
        <v>E</v>
      </c>
      <c r="B1592" t="str">
        <f>VLOOKUP(Q1592,'Rotas x Madrugada'!A:C,3,0)</f>
        <v>Não</v>
      </c>
      <c r="D1592" s="19">
        <f t="shared" si="48"/>
        <v>46162</v>
      </c>
      <c r="E1592" s="19">
        <f>IF(A1592="RETIRA",Z1592,VLOOKUP(Q1592,'Rotas x Madrugada'!A:D,4,0))</f>
        <v>46147</v>
      </c>
      <c r="F1592" s="19">
        <f>IF(A1592="RETIRA",Z1592,Z1592+2)</f>
        <v>46162</v>
      </c>
      <c r="G1592" s="19" t="str">
        <f>CONCATENATE(U1592,"-",V1592)</f>
        <v>INC08-TF</v>
      </c>
      <c r="H1592" s="19" t="str">
        <f t="shared" ca="1" si="49"/>
        <v>OK</v>
      </c>
      <c r="I1592" s="46">
        <f ca="1">Z1592-$B$1</f>
        <v>3</v>
      </c>
      <c r="J1592" s="46">
        <f>VLOOKUP(G1592,'D. Produção'!A:B,2,)</f>
        <v>2</v>
      </c>
      <c r="K1592" s="87">
        <v>336181</v>
      </c>
      <c r="L1592" s="88" t="s">
        <v>106</v>
      </c>
      <c r="M1592" s="87">
        <v>15</v>
      </c>
      <c r="N1592" s="87">
        <v>5458172</v>
      </c>
      <c r="O1592" s="88" t="s">
        <v>35</v>
      </c>
      <c r="P1592" s="88" t="s">
        <v>36</v>
      </c>
      <c r="Q1592" s="88" t="s">
        <v>37</v>
      </c>
      <c r="R1592" s="89">
        <v>2.1778</v>
      </c>
      <c r="S1592" s="89">
        <v>43.555700000000002</v>
      </c>
      <c r="T1592" s="87">
        <v>1</v>
      </c>
      <c r="U1592" s="88" t="s">
        <v>63</v>
      </c>
      <c r="V1592" s="88" t="s">
        <v>96</v>
      </c>
      <c r="W1592" s="90">
        <v>894</v>
      </c>
      <c r="X1592" s="90">
        <v>2436</v>
      </c>
      <c r="Y1592" s="91">
        <v>46155.396887766205</v>
      </c>
      <c r="Z1592" s="92">
        <v>46160</v>
      </c>
      <c r="AA1592" s="93"/>
      <c r="AB1592" s="93"/>
      <c r="AC1592" s="93"/>
      <c r="AD1592" s="93"/>
      <c r="AE1592" s="94" t="s">
        <v>40</v>
      </c>
      <c r="AF1592" s="94" t="s">
        <v>40</v>
      </c>
      <c r="AG1592" s="94" t="s">
        <v>40</v>
      </c>
      <c r="AH1592" s="94" t="s">
        <v>40</v>
      </c>
      <c r="AI1592" s="94" t="s">
        <v>40</v>
      </c>
      <c r="AJ1592" s="94" t="s">
        <v>40</v>
      </c>
      <c r="AK1592" s="94" t="s">
        <v>40</v>
      </c>
      <c r="AL1592" s="93"/>
      <c r="AM1592" s="93"/>
      <c r="AN1592" s="94" t="s">
        <v>40</v>
      </c>
      <c r="AO1592" s="94" t="s">
        <v>40</v>
      </c>
      <c r="AP1592" s="94" t="s">
        <v>40</v>
      </c>
      <c r="AQ1592" s="94" t="s">
        <v>40</v>
      </c>
      <c r="AR1592" s="93"/>
    </row>
    <row r="1593" spans="1:44">
      <c r="A1593" t="str">
        <f>VLOOKUP(Q1593,'Rotas x Madrugada'!A:C,2,0)</f>
        <v>E</v>
      </c>
      <c r="B1593" t="str">
        <f>VLOOKUP(Q1593,'Rotas x Madrugada'!A:C,3,0)</f>
        <v>Não</v>
      </c>
      <c r="D1593" s="19">
        <f t="shared" si="48"/>
        <v>46162</v>
      </c>
      <c r="E1593" s="19">
        <f>IF(A1593="RETIRA",Z1593,VLOOKUP(Q1593,'Rotas x Madrugada'!A:D,4,0))</f>
        <v>46147</v>
      </c>
      <c r="F1593" s="19">
        <f>IF(A1593="RETIRA",Z1593,Z1593+2)</f>
        <v>46162</v>
      </c>
      <c r="G1593" s="19" t="str">
        <f>CONCATENATE(U1593,"-",V1593)</f>
        <v>INC06-TF</v>
      </c>
      <c r="H1593" s="19" t="str">
        <f t="shared" ca="1" si="49"/>
        <v>OK</v>
      </c>
      <c r="I1593" s="46">
        <f ca="1">Z1593-$B$1</f>
        <v>3</v>
      </c>
      <c r="J1593" s="46">
        <f>VLOOKUP(G1593,'D. Produção'!A:B,2,)</f>
        <v>2</v>
      </c>
      <c r="K1593" s="95">
        <v>336183</v>
      </c>
      <c r="L1593" s="96" t="s">
        <v>61</v>
      </c>
      <c r="M1593" s="95">
        <v>1</v>
      </c>
      <c r="N1593" s="95">
        <v>5458174</v>
      </c>
      <c r="O1593" s="96" t="s">
        <v>35</v>
      </c>
      <c r="P1593" s="96" t="s">
        <v>36</v>
      </c>
      <c r="Q1593" s="96" t="s">
        <v>37</v>
      </c>
      <c r="R1593" s="97">
        <v>1.8552</v>
      </c>
      <c r="S1593" s="97">
        <v>27.828199999999999</v>
      </c>
      <c r="T1593" s="95">
        <v>1</v>
      </c>
      <c r="U1593" s="96" t="s">
        <v>185</v>
      </c>
      <c r="V1593" s="96" t="s">
        <v>96</v>
      </c>
      <c r="W1593" s="98">
        <v>913</v>
      </c>
      <c r="X1593" s="98">
        <v>2032</v>
      </c>
      <c r="Y1593" s="99">
        <v>46155.396899537038</v>
      </c>
      <c r="Z1593" s="100">
        <v>46160</v>
      </c>
      <c r="AA1593" s="101"/>
      <c r="AB1593" s="101"/>
      <c r="AC1593" s="101"/>
      <c r="AD1593" s="101"/>
      <c r="AE1593" s="102" t="s">
        <v>40</v>
      </c>
      <c r="AF1593" s="102" t="s">
        <v>40</v>
      </c>
      <c r="AG1593" s="102" t="s">
        <v>40</v>
      </c>
      <c r="AH1593" s="102" t="s">
        <v>40</v>
      </c>
      <c r="AI1593" s="102" t="s">
        <v>40</v>
      </c>
      <c r="AJ1593" s="102" t="s">
        <v>40</v>
      </c>
      <c r="AK1593" s="102" t="s">
        <v>40</v>
      </c>
      <c r="AL1593" s="101"/>
      <c r="AM1593" s="101"/>
      <c r="AN1593" s="102" t="s">
        <v>40</v>
      </c>
      <c r="AO1593" s="102" t="s">
        <v>40</v>
      </c>
      <c r="AP1593" s="102" t="s">
        <v>40</v>
      </c>
      <c r="AQ1593" s="102" t="s">
        <v>40</v>
      </c>
      <c r="AR1593" s="101"/>
    </row>
    <row r="1594" spans="1:44">
      <c r="A1594" t="str">
        <f>VLOOKUP(Q1594,'Rotas x Madrugada'!A:C,2,0)</f>
        <v>E</v>
      </c>
      <c r="B1594" t="str">
        <f>VLOOKUP(Q1594,'Rotas x Madrugada'!A:C,3,0)</f>
        <v>Não</v>
      </c>
      <c r="D1594" s="19">
        <f t="shared" si="48"/>
        <v>46162</v>
      </c>
      <c r="E1594" s="19">
        <f>IF(A1594="RETIRA",Z1594,VLOOKUP(Q1594,'Rotas x Madrugada'!A:D,4,0))</f>
        <v>46147</v>
      </c>
      <c r="F1594" s="19">
        <f>IF(A1594="RETIRA",Z1594,Z1594+2)</f>
        <v>46162</v>
      </c>
      <c r="G1594" s="19" t="str">
        <f>CONCATENATE(U1594,"-",V1594)</f>
        <v>INC06-TF</v>
      </c>
      <c r="H1594" s="19" t="str">
        <f t="shared" ca="1" si="49"/>
        <v>OK</v>
      </c>
      <c r="I1594" s="46">
        <f ca="1">Z1594-$B$1</f>
        <v>3</v>
      </c>
      <c r="J1594" s="46">
        <f>VLOOKUP(G1594,'D. Produção'!A:B,2,)</f>
        <v>2</v>
      </c>
      <c r="K1594" s="87">
        <v>336183</v>
      </c>
      <c r="L1594" s="88" t="s">
        <v>121</v>
      </c>
      <c r="M1594" s="87">
        <v>2</v>
      </c>
      <c r="N1594" s="87">
        <v>5458175</v>
      </c>
      <c r="O1594" s="88" t="s">
        <v>35</v>
      </c>
      <c r="P1594" s="88" t="s">
        <v>36</v>
      </c>
      <c r="Q1594" s="88" t="s">
        <v>37</v>
      </c>
      <c r="R1594" s="89">
        <v>1.8552</v>
      </c>
      <c r="S1594" s="89">
        <v>27.828199999999999</v>
      </c>
      <c r="T1594" s="87">
        <v>1</v>
      </c>
      <c r="U1594" s="88" t="s">
        <v>185</v>
      </c>
      <c r="V1594" s="88" t="s">
        <v>96</v>
      </c>
      <c r="W1594" s="90">
        <v>913</v>
      </c>
      <c r="X1594" s="90">
        <v>2032</v>
      </c>
      <c r="Y1594" s="91">
        <v>46155.396899537038</v>
      </c>
      <c r="Z1594" s="92">
        <v>46160</v>
      </c>
      <c r="AA1594" s="93"/>
      <c r="AB1594" s="93"/>
      <c r="AC1594" s="93"/>
      <c r="AD1594" s="93"/>
      <c r="AE1594" s="94" t="s">
        <v>40</v>
      </c>
      <c r="AF1594" s="94" t="s">
        <v>40</v>
      </c>
      <c r="AG1594" s="94" t="s">
        <v>40</v>
      </c>
      <c r="AH1594" s="94" t="s">
        <v>40</v>
      </c>
      <c r="AI1594" s="94" t="s">
        <v>40</v>
      </c>
      <c r="AJ1594" s="94" t="s">
        <v>40</v>
      </c>
      <c r="AK1594" s="94" t="s">
        <v>40</v>
      </c>
      <c r="AL1594" s="93"/>
      <c r="AM1594" s="93"/>
      <c r="AN1594" s="94" t="s">
        <v>40</v>
      </c>
      <c r="AO1594" s="94" t="s">
        <v>40</v>
      </c>
      <c r="AP1594" s="94" t="s">
        <v>40</v>
      </c>
      <c r="AQ1594" s="94" t="s">
        <v>40</v>
      </c>
      <c r="AR1594" s="93"/>
    </row>
    <row r="1595" spans="1:44">
      <c r="A1595" t="str">
        <f>VLOOKUP(Q1595,'Rotas x Madrugada'!A:C,2,0)</f>
        <v>E</v>
      </c>
      <c r="B1595" t="str">
        <f>VLOOKUP(Q1595,'Rotas x Madrugada'!A:C,3,0)</f>
        <v>Não</v>
      </c>
      <c r="D1595" s="19">
        <f t="shared" si="48"/>
        <v>46162</v>
      </c>
      <c r="E1595" s="19">
        <f>IF(A1595="RETIRA",Z1595,VLOOKUP(Q1595,'Rotas x Madrugada'!A:D,4,0))</f>
        <v>46147</v>
      </c>
      <c r="F1595" s="19">
        <f>IF(A1595="RETIRA",Z1595,Z1595+2)</f>
        <v>46162</v>
      </c>
      <c r="G1595" s="19" t="str">
        <f>CONCATENATE(U1595,"-",V1595)</f>
        <v>INC06-TF</v>
      </c>
      <c r="H1595" s="19" t="str">
        <f t="shared" ca="1" si="49"/>
        <v>OK</v>
      </c>
      <c r="I1595" s="46">
        <f ca="1">Z1595-$B$1</f>
        <v>3</v>
      </c>
      <c r="J1595" s="46">
        <f>VLOOKUP(G1595,'D. Produção'!A:B,2,)</f>
        <v>2</v>
      </c>
      <c r="K1595" s="95">
        <v>336183</v>
      </c>
      <c r="L1595" s="96" t="s">
        <v>143</v>
      </c>
      <c r="M1595" s="95">
        <v>3</v>
      </c>
      <c r="N1595" s="95">
        <v>5458176</v>
      </c>
      <c r="O1595" s="96" t="s">
        <v>35</v>
      </c>
      <c r="P1595" s="96" t="s">
        <v>36</v>
      </c>
      <c r="Q1595" s="96" t="s">
        <v>37</v>
      </c>
      <c r="R1595" s="97">
        <v>2.0510999999999999</v>
      </c>
      <c r="S1595" s="97">
        <v>30.767099999999999</v>
      </c>
      <c r="T1595" s="95">
        <v>1</v>
      </c>
      <c r="U1595" s="96" t="s">
        <v>185</v>
      </c>
      <c r="V1595" s="96" t="s">
        <v>96</v>
      </c>
      <c r="W1595" s="98">
        <v>910</v>
      </c>
      <c r="X1595" s="98">
        <v>2254</v>
      </c>
      <c r="Y1595" s="99">
        <v>46155.396899537038</v>
      </c>
      <c r="Z1595" s="100">
        <v>46160</v>
      </c>
      <c r="AA1595" s="101"/>
      <c r="AB1595" s="101"/>
      <c r="AC1595" s="101"/>
      <c r="AD1595" s="101"/>
      <c r="AE1595" s="102" t="s">
        <v>40</v>
      </c>
      <c r="AF1595" s="102" t="s">
        <v>40</v>
      </c>
      <c r="AG1595" s="102" t="s">
        <v>40</v>
      </c>
      <c r="AH1595" s="102" t="s">
        <v>40</v>
      </c>
      <c r="AI1595" s="102" t="s">
        <v>40</v>
      </c>
      <c r="AJ1595" s="102" t="s">
        <v>40</v>
      </c>
      <c r="AK1595" s="102" t="s">
        <v>40</v>
      </c>
      <c r="AL1595" s="101"/>
      <c r="AM1595" s="101"/>
      <c r="AN1595" s="102" t="s">
        <v>40</v>
      </c>
      <c r="AO1595" s="102" t="s">
        <v>40</v>
      </c>
      <c r="AP1595" s="102" t="s">
        <v>40</v>
      </c>
      <c r="AQ1595" s="102" t="s">
        <v>40</v>
      </c>
      <c r="AR1595" s="101"/>
    </row>
    <row r="1596" spans="1:44">
      <c r="A1596" t="str">
        <f>VLOOKUP(Q1596,'Rotas x Madrugada'!A:C,2,0)</f>
        <v>E</v>
      </c>
      <c r="B1596" t="str">
        <f>VLOOKUP(Q1596,'Rotas x Madrugada'!A:C,3,0)</f>
        <v>Não</v>
      </c>
      <c r="D1596" s="19">
        <f t="shared" si="48"/>
        <v>46162</v>
      </c>
      <c r="E1596" s="19">
        <f>IF(A1596="RETIRA",Z1596,VLOOKUP(Q1596,'Rotas x Madrugada'!A:D,4,0))</f>
        <v>46147</v>
      </c>
      <c r="F1596" s="19">
        <f>IF(A1596="RETIRA",Z1596,Z1596+2)</f>
        <v>46162</v>
      </c>
      <c r="G1596" s="19" t="str">
        <f>CONCATENATE(U1596,"-",V1596)</f>
        <v>INC06-TF</v>
      </c>
      <c r="H1596" s="19" t="str">
        <f t="shared" ca="1" si="49"/>
        <v>OK</v>
      </c>
      <c r="I1596" s="46">
        <f ca="1">Z1596-$B$1</f>
        <v>3</v>
      </c>
      <c r="J1596" s="46">
        <f>VLOOKUP(G1596,'D. Produção'!A:B,2,)</f>
        <v>2</v>
      </c>
      <c r="K1596" s="87">
        <v>336183</v>
      </c>
      <c r="L1596" s="88" t="s">
        <v>132</v>
      </c>
      <c r="M1596" s="87">
        <v>4</v>
      </c>
      <c r="N1596" s="87">
        <v>5458177</v>
      </c>
      <c r="O1596" s="88" t="s">
        <v>35</v>
      </c>
      <c r="P1596" s="88" t="s">
        <v>36</v>
      </c>
      <c r="Q1596" s="88" t="s">
        <v>37</v>
      </c>
      <c r="R1596" s="89">
        <v>2.0510999999999999</v>
      </c>
      <c r="S1596" s="89">
        <v>30.767099999999999</v>
      </c>
      <c r="T1596" s="87">
        <v>1</v>
      </c>
      <c r="U1596" s="88" t="s">
        <v>185</v>
      </c>
      <c r="V1596" s="88" t="s">
        <v>96</v>
      </c>
      <c r="W1596" s="90">
        <v>910</v>
      </c>
      <c r="X1596" s="90">
        <v>2254</v>
      </c>
      <c r="Y1596" s="91">
        <v>46155.396899537038</v>
      </c>
      <c r="Z1596" s="92">
        <v>46160</v>
      </c>
      <c r="AA1596" s="93"/>
      <c r="AB1596" s="93"/>
      <c r="AC1596" s="93"/>
      <c r="AD1596" s="93"/>
      <c r="AE1596" s="94" t="s">
        <v>40</v>
      </c>
      <c r="AF1596" s="94" t="s">
        <v>40</v>
      </c>
      <c r="AG1596" s="94" t="s">
        <v>40</v>
      </c>
      <c r="AH1596" s="94" t="s">
        <v>40</v>
      </c>
      <c r="AI1596" s="94" t="s">
        <v>40</v>
      </c>
      <c r="AJ1596" s="94" t="s">
        <v>40</v>
      </c>
      <c r="AK1596" s="94" t="s">
        <v>40</v>
      </c>
      <c r="AL1596" s="93"/>
      <c r="AM1596" s="93"/>
      <c r="AN1596" s="94" t="s">
        <v>40</v>
      </c>
      <c r="AO1596" s="94" t="s">
        <v>40</v>
      </c>
      <c r="AP1596" s="94" t="s">
        <v>40</v>
      </c>
      <c r="AQ1596" s="94" t="s">
        <v>40</v>
      </c>
      <c r="AR1596" s="93"/>
    </row>
    <row r="1597" spans="1:44">
      <c r="A1597" t="str">
        <f>VLOOKUP(Q1597,'Rotas x Madrugada'!A:C,2,0)</f>
        <v>E</v>
      </c>
      <c r="B1597" t="str">
        <f>VLOOKUP(Q1597,'Rotas x Madrugada'!A:C,3,0)</f>
        <v>Não</v>
      </c>
      <c r="D1597" s="19">
        <f t="shared" si="48"/>
        <v>46162</v>
      </c>
      <c r="E1597" s="19">
        <f>IF(A1597="RETIRA",Z1597,VLOOKUP(Q1597,'Rotas x Madrugada'!A:D,4,0))</f>
        <v>46147</v>
      </c>
      <c r="F1597" s="19">
        <f>IF(A1597="RETIRA",Z1597,Z1597+2)</f>
        <v>46162</v>
      </c>
      <c r="G1597" s="19" t="str">
        <f>CONCATENATE(U1597,"-",V1597)</f>
        <v>MBI03-CC</v>
      </c>
      <c r="H1597" s="19" t="str">
        <f t="shared" ca="1" si="49"/>
        <v>OK</v>
      </c>
      <c r="I1597" s="46">
        <f ca="1">Z1597-$B$1</f>
        <v>3</v>
      </c>
      <c r="J1597" s="46">
        <f>VLOOKUP(G1597,'D. Produção'!A:B,2,)</f>
        <v>1</v>
      </c>
      <c r="K1597" s="95">
        <v>336186</v>
      </c>
      <c r="L1597" s="96" t="s">
        <v>61</v>
      </c>
      <c r="M1597" s="95">
        <v>1</v>
      </c>
      <c r="N1597" s="95">
        <v>5458185</v>
      </c>
      <c r="O1597" s="96" t="s">
        <v>35</v>
      </c>
      <c r="P1597" s="96" t="s">
        <v>36</v>
      </c>
      <c r="Q1597" s="96" t="s">
        <v>37</v>
      </c>
      <c r="R1597" s="97">
        <v>0.48859999999999998</v>
      </c>
      <c r="S1597" s="97">
        <v>3.6644999999999999</v>
      </c>
      <c r="T1597" s="95">
        <v>1</v>
      </c>
      <c r="U1597" s="96" t="s">
        <v>249</v>
      </c>
      <c r="V1597" s="96" t="s">
        <v>236</v>
      </c>
      <c r="W1597" s="98">
        <v>698</v>
      </c>
      <c r="X1597" s="98">
        <v>700</v>
      </c>
      <c r="Y1597" s="99">
        <v>46155.396906284725</v>
      </c>
      <c r="Z1597" s="100">
        <v>46160</v>
      </c>
      <c r="AA1597" s="101"/>
      <c r="AB1597" s="101"/>
      <c r="AC1597" s="102" t="s">
        <v>40</v>
      </c>
      <c r="AD1597" s="102" t="s">
        <v>40</v>
      </c>
      <c r="AE1597" s="102" t="s">
        <v>40</v>
      </c>
      <c r="AF1597" s="102" t="s">
        <v>40</v>
      </c>
      <c r="AG1597" s="102" t="s">
        <v>40</v>
      </c>
      <c r="AH1597" s="102" t="s">
        <v>40</v>
      </c>
      <c r="AI1597" s="102" t="s">
        <v>40</v>
      </c>
      <c r="AJ1597" s="102" t="s">
        <v>40</v>
      </c>
      <c r="AK1597" s="102" t="s">
        <v>40</v>
      </c>
      <c r="AL1597" s="102" t="s">
        <v>40</v>
      </c>
      <c r="AM1597" s="102" t="s">
        <v>40</v>
      </c>
      <c r="AN1597" s="102" t="s">
        <v>40</v>
      </c>
      <c r="AO1597" s="102" t="s">
        <v>40</v>
      </c>
      <c r="AP1597" s="102" t="s">
        <v>40</v>
      </c>
      <c r="AQ1597" s="102" t="s">
        <v>40</v>
      </c>
      <c r="AR1597" s="101"/>
    </row>
    <row r="1598" spans="1:44">
      <c r="A1598" t="str">
        <f>VLOOKUP(Q1598,'Rotas x Madrugada'!A:C,2,0)</f>
        <v>E</v>
      </c>
      <c r="B1598" t="str">
        <f>VLOOKUP(Q1598,'Rotas x Madrugada'!A:C,3,0)</f>
        <v>Não</v>
      </c>
      <c r="D1598" s="19">
        <f t="shared" si="48"/>
        <v>46162</v>
      </c>
      <c r="E1598" s="19">
        <f>IF(A1598="RETIRA",Z1598,VLOOKUP(Q1598,'Rotas x Madrugada'!A:D,4,0))</f>
        <v>46147</v>
      </c>
      <c r="F1598" s="19">
        <f>IF(A1598="RETIRA",Z1598,Z1598+2)</f>
        <v>46162</v>
      </c>
      <c r="G1598" s="19" t="str">
        <f>CONCATENATE(U1598,"-",V1598)</f>
        <v>MBI03-CC</v>
      </c>
      <c r="H1598" s="19" t="str">
        <f t="shared" ca="1" si="49"/>
        <v>OK</v>
      </c>
      <c r="I1598" s="46">
        <f ca="1">Z1598-$B$1</f>
        <v>3</v>
      </c>
      <c r="J1598" s="46">
        <f>VLOOKUP(G1598,'D. Produção'!A:B,2,)</f>
        <v>1</v>
      </c>
      <c r="K1598" s="87">
        <v>336186</v>
      </c>
      <c r="L1598" s="88" t="s">
        <v>121</v>
      </c>
      <c r="M1598" s="87">
        <v>2</v>
      </c>
      <c r="N1598" s="87">
        <v>5458186</v>
      </c>
      <c r="O1598" s="88" t="s">
        <v>35</v>
      </c>
      <c r="P1598" s="88" t="s">
        <v>36</v>
      </c>
      <c r="Q1598" s="88" t="s">
        <v>37</v>
      </c>
      <c r="R1598" s="89">
        <v>0.48859999999999998</v>
      </c>
      <c r="S1598" s="89">
        <v>3.6644999999999999</v>
      </c>
      <c r="T1598" s="87">
        <v>1</v>
      </c>
      <c r="U1598" s="88" t="s">
        <v>249</v>
      </c>
      <c r="V1598" s="88" t="s">
        <v>236</v>
      </c>
      <c r="W1598" s="90">
        <v>698</v>
      </c>
      <c r="X1598" s="90">
        <v>700</v>
      </c>
      <c r="Y1598" s="91">
        <v>46155.396906284725</v>
      </c>
      <c r="Z1598" s="92">
        <v>46160</v>
      </c>
      <c r="AA1598" s="93"/>
      <c r="AB1598" s="93"/>
      <c r="AC1598" s="94" t="s">
        <v>40</v>
      </c>
      <c r="AD1598" s="94" t="s">
        <v>40</v>
      </c>
      <c r="AE1598" s="94" t="s">
        <v>40</v>
      </c>
      <c r="AF1598" s="94" t="s">
        <v>40</v>
      </c>
      <c r="AG1598" s="94" t="s">
        <v>40</v>
      </c>
      <c r="AH1598" s="94" t="s">
        <v>40</v>
      </c>
      <c r="AI1598" s="94" t="s">
        <v>40</v>
      </c>
      <c r="AJ1598" s="94" t="s">
        <v>40</v>
      </c>
      <c r="AK1598" s="94" t="s">
        <v>40</v>
      </c>
      <c r="AL1598" s="94" t="s">
        <v>40</v>
      </c>
      <c r="AM1598" s="94" t="s">
        <v>40</v>
      </c>
      <c r="AN1598" s="94" t="s">
        <v>40</v>
      </c>
      <c r="AO1598" s="94" t="s">
        <v>40</v>
      </c>
      <c r="AP1598" s="94" t="s">
        <v>40</v>
      </c>
      <c r="AQ1598" s="94" t="s">
        <v>40</v>
      </c>
      <c r="AR1598" s="93"/>
    </row>
    <row r="1599" spans="1:44">
      <c r="A1599" t="str">
        <f>VLOOKUP(Q1599,'Rotas x Madrugada'!A:C,2,0)</f>
        <v>E</v>
      </c>
      <c r="B1599" t="str">
        <f>VLOOKUP(Q1599,'Rotas x Madrugada'!A:C,3,0)</f>
        <v>Não</v>
      </c>
      <c r="D1599" s="19">
        <f t="shared" si="48"/>
        <v>46162</v>
      </c>
      <c r="E1599" s="19">
        <f>IF(A1599="RETIRA",Z1599,VLOOKUP(Q1599,'Rotas x Madrugada'!A:D,4,0))</f>
        <v>46147</v>
      </c>
      <c r="F1599" s="19">
        <f>IF(A1599="RETIRA",Z1599,Z1599+2)</f>
        <v>46162</v>
      </c>
      <c r="G1599" s="19" t="str">
        <f>CONCATENATE(U1599,"-",V1599)</f>
        <v>MBI03-CC</v>
      </c>
      <c r="H1599" s="19" t="str">
        <f t="shared" ca="1" si="49"/>
        <v>OK</v>
      </c>
      <c r="I1599" s="46">
        <f ca="1">Z1599-$B$1</f>
        <v>3</v>
      </c>
      <c r="J1599" s="46">
        <f>VLOOKUP(G1599,'D. Produção'!A:B,2,)</f>
        <v>1</v>
      </c>
      <c r="K1599" s="95">
        <v>336186</v>
      </c>
      <c r="L1599" s="96" t="s">
        <v>143</v>
      </c>
      <c r="M1599" s="95">
        <v>3</v>
      </c>
      <c r="N1599" s="95">
        <v>5458187</v>
      </c>
      <c r="O1599" s="96" t="s">
        <v>35</v>
      </c>
      <c r="P1599" s="96" t="s">
        <v>36</v>
      </c>
      <c r="Q1599" s="96" t="s">
        <v>37</v>
      </c>
      <c r="R1599" s="97">
        <v>0.51390000000000002</v>
      </c>
      <c r="S1599" s="97">
        <v>3.8546</v>
      </c>
      <c r="T1599" s="95">
        <v>1</v>
      </c>
      <c r="U1599" s="96" t="s">
        <v>249</v>
      </c>
      <c r="V1599" s="96" t="s">
        <v>236</v>
      </c>
      <c r="W1599" s="98">
        <v>705</v>
      </c>
      <c r="X1599" s="98">
        <v>729</v>
      </c>
      <c r="Y1599" s="99">
        <v>46155.396906284725</v>
      </c>
      <c r="Z1599" s="100">
        <v>46160</v>
      </c>
      <c r="AA1599" s="101"/>
      <c r="AB1599" s="101"/>
      <c r="AC1599" s="102" t="s">
        <v>40</v>
      </c>
      <c r="AD1599" s="102" t="s">
        <v>40</v>
      </c>
      <c r="AE1599" s="102" t="s">
        <v>40</v>
      </c>
      <c r="AF1599" s="102" t="s">
        <v>40</v>
      </c>
      <c r="AG1599" s="102" t="s">
        <v>40</v>
      </c>
      <c r="AH1599" s="102" t="s">
        <v>40</v>
      </c>
      <c r="AI1599" s="102" t="s">
        <v>40</v>
      </c>
      <c r="AJ1599" s="102" t="s">
        <v>40</v>
      </c>
      <c r="AK1599" s="102" t="s">
        <v>40</v>
      </c>
      <c r="AL1599" s="102" t="s">
        <v>40</v>
      </c>
      <c r="AM1599" s="102" t="s">
        <v>40</v>
      </c>
      <c r="AN1599" s="102" t="s">
        <v>40</v>
      </c>
      <c r="AO1599" s="102" t="s">
        <v>40</v>
      </c>
      <c r="AP1599" s="102" t="s">
        <v>40</v>
      </c>
      <c r="AQ1599" s="102" t="s">
        <v>40</v>
      </c>
      <c r="AR1599" s="101"/>
    </row>
    <row r="1600" spans="1:44">
      <c r="A1600" t="str">
        <f>VLOOKUP(Q1600,'Rotas x Madrugada'!A:C,2,0)</f>
        <v>E</v>
      </c>
      <c r="B1600" t="str">
        <f>VLOOKUP(Q1600,'Rotas x Madrugada'!A:C,3,0)</f>
        <v>Não</v>
      </c>
      <c r="D1600" s="19">
        <f t="shared" si="48"/>
        <v>46162</v>
      </c>
      <c r="E1600" s="19">
        <f>IF(A1600="RETIRA",Z1600,VLOOKUP(Q1600,'Rotas x Madrugada'!A:D,4,0))</f>
        <v>46147</v>
      </c>
      <c r="F1600" s="19">
        <f>IF(A1600="RETIRA",Z1600,Z1600+2)</f>
        <v>46162</v>
      </c>
      <c r="G1600" s="19" t="str">
        <f>CONCATENATE(U1600,"-",V1600)</f>
        <v>MBI03-CC</v>
      </c>
      <c r="H1600" s="19" t="str">
        <f t="shared" ca="1" si="49"/>
        <v>OK</v>
      </c>
      <c r="I1600" s="46">
        <f ca="1">Z1600-$B$1</f>
        <v>3</v>
      </c>
      <c r="J1600" s="46">
        <f>VLOOKUP(G1600,'D. Produção'!A:B,2,)</f>
        <v>1</v>
      </c>
      <c r="K1600" s="87">
        <v>336186</v>
      </c>
      <c r="L1600" s="88" t="s">
        <v>132</v>
      </c>
      <c r="M1600" s="87">
        <v>4</v>
      </c>
      <c r="N1600" s="87">
        <v>5458188</v>
      </c>
      <c r="O1600" s="88" t="s">
        <v>35</v>
      </c>
      <c r="P1600" s="88" t="s">
        <v>36</v>
      </c>
      <c r="Q1600" s="88" t="s">
        <v>37</v>
      </c>
      <c r="R1600" s="89">
        <v>0.51390000000000002</v>
      </c>
      <c r="S1600" s="89">
        <v>3.8546</v>
      </c>
      <c r="T1600" s="87">
        <v>1</v>
      </c>
      <c r="U1600" s="88" t="s">
        <v>249</v>
      </c>
      <c r="V1600" s="88" t="s">
        <v>236</v>
      </c>
      <c r="W1600" s="90">
        <v>705</v>
      </c>
      <c r="X1600" s="90">
        <v>729</v>
      </c>
      <c r="Y1600" s="91">
        <v>46155.396906284725</v>
      </c>
      <c r="Z1600" s="92">
        <v>46160</v>
      </c>
      <c r="AA1600" s="93"/>
      <c r="AB1600" s="93"/>
      <c r="AC1600" s="94" t="s">
        <v>40</v>
      </c>
      <c r="AD1600" s="94" t="s">
        <v>40</v>
      </c>
      <c r="AE1600" s="94" t="s">
        <v>40</v>
      </c>
      <c r="AF1600" s="94" t="s">
        <v>40</v>
      </c>
      <c r="AG1600" s="94" t="s">
        <v>40</v>
      </c>
      <c r="AH1600" s="94" t="s">
        <v>40</v>
      </c>
      <c r="AI1600" s="94" t="s">
        <v>40</v>
      </c>
      <c r="AJ1600" s="94" t="s">
        <v>40</v>
      </c>
      <c r="AK1600" s="94" t="s">
        <v>40</v>
      </c>
      <c r="AL1600" s="94" t="s">
        <v>40</v>
      </c>
      <c r="AM1600" s="94" t="s">
        <v>40</v>
      </c>
      <c r="AN1600" s="94" t="s">
        <v>40</v>
      </c>
      <c r="AO1600" s="94" t="s">
        <v>40</v>
      </c>
      <c r="AP1600" s="94" t="s">
        <v>40</v>
      </c>
      <c r="AQ1600" s="94" t="s">
        <v>40</v>
      </c>
      <c r="AR1600" s="93"/>
    </row>
    <row r="1601" spans="1:44">
      <c r="A1601" t="str">
        <f>VLOOKUP(Q1601,'Rotas x Madrugada'!A:C,2,0)</f>
        <v>E</v>
      </c>
      <c r="B1601" t="str">
        <f>VLOOKUP(Q1601,'Rotas x Madrugada'!A:C,3,0)</f>
        <v>Não</v>
      </c>
      <c r="D1601" s="19">
        <f t="shared" si="48"/>
        <v>46162</v>
      </c>
      <c r="E1601" s="19">
        <f>IF(A1601="RETIRA",Z1601,VLOOKUP(Q1601,'Rotas x Madrugada'!A:D,4,0))</f>
        <v>46147</v>
      </c>
      <c r="F1601" s="19">
        <f>IF(A1601="RETIRA",Z1601,Z1601+2)</f>
        <v>46162</v>
      </c>
      <c r="G1601" s="19" t="str">
        <f>CONCATENATE(U1601,"-",V1601)</f>
        <v>MBI03-CC</v>
      </c>
      <c r="H1601" s="19" t="str">
        <f t="shared" ca="1" si="49"/>
        <v>OK</v>
      </c>
      <c r="I1601" s="46">
        <f ca="1">Z1601-$B$1</f>
        <v>3</v>
      </c>
      <c r="J1601" s="46">
        <f>VLOOKUP(G1601,'D. Produção'!A:B,2,)</f>
        <v>1</v>
      </c>
      <c r="K1601" s="95">
        <v>336186</v>
      </c>
      <c r="L1601" s="96" t="s">
        <v>92</v>
      </c>
      <c r="M1601" s="95">
        <v>5</v>
      </c>
      <c r="N1601" s="95">
        <v>5458189</v>
      </c>
      <c r="O1601" s="96" t="s">
        <v>35</v>
      </c>
      <c r="P1601" s="96" t="s">
        <v>36</v>
      </c>
      <c r="Q1601" s="96" t="s">
        <v>37</v>
      </c>
      <c r="R1601" s="97">
        <v>0.53290000000000004</v>
      </c>
      <c r="S1601" s="97">
        <v>3.9965999999999999</v>
      </c>
      <c r="T1601" s="95">
        <v>1</v>
      </c>
      <c r="U1601" s="96" t="s">
        <v>249</v>
      </c>
      <c r="V1601" s="96" t="s">
        <v>236</v>
      </c>
      <c r="W1601" s="98">
        <v>734</v>
      </c>
      <c r="X1601" s="98">
        <v>726</v>
      </c>
      <c r="Y1601" s="99">
        <v>46155.396906284725</v>
      </c>
      <c r="Z1601" s="100">
        <v>46160</v>
      </c>
      <c r="AA1601" s="101"/>
      <c r="AB1601" s="101"/>
      <c r="AC1601" s="102" t="s">
        <v>40</v>
      </c>
      <c r="AD1601" s="102" t="s">
        <v>40</v>
      </c>
      <c r="AE1601" s="102" t="s">
        <v>40</v>
      </c>
      <c r="AF1601" s="102" t="s">
        <v>40</v>
      </c>
      <c r="AG1601" s="102" t="s">
        <v>40</v>
      </c>
      <c r="AH1601" s="102" t="s">
        <v>40</v>
      </c>
      <c r="AI1601" s="102" t="s">
        <v>40</v>
      </c>
      <c r="AJ1601" s="102" t="s">
        <v>40</v>
      </c>
      <c r="AK1601" s="102" t="s">
        <v>40</v>
      </c>
      <c r="AL1601" s="102" t="s">
        <v>40</v>
      </c>
      <c r="AM1601" s="102" t="s">
        <v>40</v>
      </c>
      <c r="AN1601" s="102" t="s">
        <v>40</v>
      </c>
      <c r="AO1601" s="102" t="s">
        <v>40</v>
      </c>
      <c r="AP1601" s="102" t="s">
        <v>40</v>
      </c>
      <c r="AQ1601" s="102" t="s">
        <v>40</v>
      </c>
      <c r="AR1601" s="101"/>
    </row>
    <row r="1602" spans="1:44">
      <c r="A1602" t="str">
        <f>VLOOKUP(Q1602,'Rotas x Madrugada'!A:C,2,0)</f>
        <v>E</v>
      </c>
      <c r="B1602" t="str">
        <f>VLOOKUP(Q1602,'Rotas x Madrugada'!A:C,3,0)</f>
        <v>Não</v>
      </c>
      <c r="D1602" s="19">
        <f t="shared" si="48"/>
        <v>46162</v>
      </c>
      <c r="E1602" s="19">
        <f>IF(A1602="RETIRA",Z1602,VLOOKUP(Q1602,'Rotas x Madrugada'!A:D,4,0))</f>
        <v>46147</v>
      </c>
      <c r="F1602" s="19">
        <f>IF(A1602="RETIRA",Z1602,Z1602+2)</f>
        <v>46162</v>
      </c>
      <c r="G1602" s="19" t="str">
        <f>CONCATENATE(U1602,"-",V1602)</f>
        <v>MBI03-CC</v>
      </c>
      <c r="H1602" s="19" t="str">
        <f t="shared" ca="1" si="49"/>
        <v>OK</v>
      </c>
      <c r="I1602" s="46">
        <f ca="1">Z1602-$B$1</f>
        <v>3</v>
      </c>
      <c r="J1602" s="46">
        <f>VLOOKUP(G1602,'D. Produção'!A:B,2,)</f>
        <v>1</v>
      </c>
      <c r="K1602" s="87">
        <v>336186</v>
      </c>
      <c r="L1602" s="88" t="s">
        <v>97</v>
      </c>
      <c r="M1602" s="87">
        <v>6</v>
      </c>
      <c r="N1602" s="87">
        <v>5458190</v>
      </c>
      <c r="O1602" s="88" t="s">
        <v>35</v>
      </c>
      <c r="P1602" s="88" t="s">
        <v>36</v>
      </c>
      <c r="Q1602" s="88" t="s">
        <v>37</v>
      </c>
      <c r="R1602" s="89">
        <v>0.53290000000000004</v>
      </c>
      <c r="S1602" s="89">
        <v>3.9965999999999999</v>
      </c>
      <c r="T1602" s="87">
        <v>1</v>
      </c>
      <c r="U1602" s="88" t="s">
        <v>249</v>
      </c>
      <c r="V1602" s="88" t="s">
        <v>236</v>
      </c>
      <c r="W1602" s="90">
        <v>734</v>
      </c>
      <c r="X1602" s="90">
        <v>726</v>
      </c>
      <c r="Y1602" s="91">
        <v>46155.396906284725</v>
      </c>
      <c r="Z1602" s="92">
        <v>46160</v>
      </c>
      <c r="AA1602" s="93"/>
      <c r="AB1602" s="93"/>
      <c r="AC1602" s="94" t="s">
        <v>40</v>
      </c>
      <c r="AD1602" s="94" t="s">
        <v>40</v>
      </c>
      <c r="AE1602" s="94" t="s">
        <v>40</v>
      </c>
      <c r="AF1602" s="94" t="s">
        <v>40</v>
      </c>
      <c r="AG1602" s="94" t="s">
        <v>40</v>
      </c>
      <c r="AH1602" s="94" t="s">
        <v>40</v>
      </c>
      <c r="AI1602" s="94" t="s">
        <v>40</v>
      </c>
      <c r="AJ1602" s="94" t="s">
        <v>40</v>
      </c>
      <c r="AK1602" s="94" t="s">
        <v>40</v>
      </c>
      <c r="AL1602" s="94" t="s">
        <v>40</v>
      </c>
      <c r="AM1602" s="94" t="s">
        <v>40</v>
      </c>
      <c r="AN1602" s="94" t="s">
        <v>40</v>
      </c>
      <c r="AO1602" s="94" t="s">
        <v>40</v>
      </c>
      <c r="AP1602" s="94" t="s">
        <v>40</v>
      </c>
      <c r="AQ1602" s="94" t="s">
        <v>40</v>
      </c>
      <c r="AR1602" s="93"/>
    </row>
    <row r="1603" spans="1:44">
      <c r="A1603" t="str">
        <f>VLOOKUP(Q1603,'Rotas x Madrugada'!A:C,2,0)</f>
        <v>E</v>
      </c>
      <c r="B1603" t="str">
        <f>VLOOKUP(Q1603,'Rotas x Madrugada'!A:C,3,0)</f>
        <v>Não</v>
      </c>
      <c r="D1603" s="19">
        <f t="shared" si="48"/>
        <v>46162</v>
      </c>
      <c r="E1603" s="19">
        <f>IF(A1603="RETIRA",Z1603,VLOOKUP(Q1603,'Rotas x Madrugada'!A:D,4,0))</f>
        <v>46147</v>
      </c>
      <c r="F1603" s="19">
        <f>IF(A1603="RETIRA",Z1603,Z1603+2)</f>
        <v>46162</v>
      </c>
      <c r="G1603" s="19" t="str">
        <f>CONCATENATE(U1603,"-",V1603)</f>
        <v>MBI03-CC</v>
      </c>
      <c r="H1603" s="19" t="str">
        <f t="shared" ca="1" si="49"/>
        <v>OK</v>
      </c>
      <c r="I1603" s="46">
        <f ca="1">Z1603-$B$1</f>
        <v>3</v>
      </c>
      <c r="J1603" s="46">
        <f>VLOOKUP(G1603,'D. Produção'!A:B,2,)</f>
        <v>1</v>
      </c>
      <c r="K1603" s="95">
        <v>336186</v>
      </c>
      <c r="L1603" s="96" t="s">
        <v>98</v>
      </c>
      <c r="M1603" s="95">
        <v>7</v>
      </c>
      <c r="N1603" s="95">
        <v>5458191</v>
      </c>
      <c r="O1603" s="96" t="s">
        <v>35</v>
      </c>
      <c r="P1603" s="96" t="s">
        <v>36</v>
      </c>
      <c r="Q1603" s="96" t="s">
        <v>37</v>
      </c>
      <c r="R1603" s="97">
        <v>0.53290000000000004</v>
      </c>
      <c r="S1603" s="97">
        <v>3.9965999999999999</v>
      </c>
      <c r="T1603" s="95">
        <v>1</v>
      </c>
      <c r="U1603" s="96" t="s">
        <v>249</v>
      </c>
      <c r="V1603" s="96" t="s">
        <v>236</v>
      </c>
      <c r="W1603" s="98">
        <v>734</v>
      </c>
      <c r="X1603" s="98">
        <v>726</v>
      </c>
      <c r="Y1603" s="99">
        <v>46155.396906284725</v>
      </c>
      <c r="Z1603" s="100">
        <v>46160</v>
      </c>
      <c r="AA1603" s="101"/>
      <c r="AB1603" s="101"/>
      <c r="AC1603" s="102" t="s">
        <v>40</v>
      </c>
      <c r="AD1603" s="102" t="s">
        <v>40</v>
      </c>
      <c r="AE1603" s="102" t="s">
        <v>40</v>
      </c>
      <c r="AF1603" s="102" t="s">
        <v>40</v>
      </c>
      <c r="AG1603" s="102" t="s">
        <v>40</v>
      </c>
      <c r="AH1603" s="102" t="s">
        <v>40</v>
      </c>
      <c r="AI1603" s="102" t="s">
        <v>40</v>
      </c>
      <c r="AJ1603" s="102" t="s">
        <v>40</v>
      </c>
      <c r="AK1603" s="102" t="s">
        <v>40</v>
      </c>
      <c r="AL1603" s="102" t="s">
        <v>40</v>
      </c>
      <c r="AM1603" s="102" t="s">
        <v>40</v>
      </c>
      <c r="AN1603" s="102" t="s">
        <v>40</v>
      </c>
      <c r="AO1603" s="102" t="s">
        <v>40</v>
      </c>
      <c r="AP1603" s="102" t="s">
        <v>40</v>
      </c>
      <c r="AQ1603" s="102" t="s">
        <v>40</v>
      </c>
      <c r="AR1603" s="101"/>
    </row>
    <row r="1604" spans="1:44">
      <c r="A1604" t="str">
        <f>VLOOKUP(Q1604,'Rotas x Madrugada'!A:C,2,0)</f>
        <v>E</v>
      </c>
      <c r="B1604" t="str">
        <f>VLOOKUP(Q1604,'Rotas x Madrugada'!A:C,3,0)</f>
        <v>Não</v>
      </c>
      <c r="D1604" s="19">
        <f t="shared" ref="D1604:D1667" si="50">IF(E1604&gt;F1604,E1604,F1604)</f>
        <v>46162</v>
      </c>
      <c r="E1604" s="19">
        <f>IF(A1604="RETIRA",Z1604,VLOOKUP(Q1604,'Rotas x Madrugada'!A:D,4,0))</f>
        <v>46147</v>
      </c>
      <c r="F1604" s="19">
        <f>IF(A1604="RETIRA",Z1604,Z1604+2)</f>
        <v>46162</v>
      </c>
      <c r="G1604" s="19" t="str">
        <f>CONCATENATE(U1604,"-",V1604)</f>
        <v>MBI03-CC</v>
      </c>
      <c r="H1604" s="19" t="str">
        <f t="shared" ca="1" si="49"/>
        <v>OK</v>
      </c>
      <c r="I1604" s="46">
        <f ca="1">Z1604-$B$1</f>
        <v>3</v>
      </c>
      <c r="J1604" s="46">
        <f>VLOOKUP(G1604,'D. Produção'!A:B,2,)</f>
        <v>1</v>
      </c>
      <c r="K1604" s="87">
        <v>336186</v>
      </c>
      <c r="L1604" s="88" t="s">
        <v>99</v>
      </c>
      <c r="M1604" s="87">
        <v>8</v>
      </c>
      <c r="N1604" s="87">
        <v>5458192</v>
      </c>
      <c r="O1604" s="88" t="s">
        <v>35</v>
      </c>
      <c r="P1604" s="88" t="s">
        <v>36</v>
      </c>
      <c r="Q1604" s="88" t="s">
        <v>37</v>
      </c>
      <c r="R1604" s="89">
        <v>0.53290000000000004</v>
      </c>
      <c r="S1604" s="89">
        <v>3.9965999999999999</v>
      </c>
      <c r="T1604" s="87">
        <v>1</v>
      </c>
      <c r="U1604" s="88" t="s">
        <v>249</v>
      </c>
      <c r="V1604" s="88" t="s">
        <v>236</v>
      </c>
      <c r="W1604" s="90">
        <v>734</v>
      </c>
      <c r="X1604" s="90">
        <v>726</v>
      </c>
      <c r="Y1604" s="91">
        <v>46155.396906284725</v>
      </c>
      <c r="Z1604" s="92">
        <v>46160</v>
      </c>
      <c r="AA1604" s="93"/>
      <c r="AB1604" s="93"/>
      <c r="AC1604" s="94" t="s">
        <v>40</v>
      </c>
      <c r="AD1604" s="94" t="s">
        <v>40</v>
      </c>
      <c r="AE1604" s="94" t="s">
        <v>40</v>
      </c>
      <c r="AF1604" s="94" t="s">
        <v>40</v>
      </c>
      <c r="AG1604" s="94" t="s">
        <v>40</v>
      </c>
      <c r="AH1604" s="94" t="s">
        <v>40</v>
      </c>
      <c r="AI1604" s="94" t="s">
        <v>40</v>
      </c>
      <c r="AJ1604" s="94" t="s">
        <v>40</v>
      </c>
      <c r="AK1604" s="94" t="s">
        <v>40</v>
      </c>
      <c r="AL1604" s="94" t="s">
        <v>40</v>
      </c>
      <c r="AM1604" s="94" t="s">
        <v>40</v>
      </c>
      <c r="AN1604" s="94" t="s">
        <v>40</v>
      </c>
      <c r="AO1604" s="94" t="s">
        <v>40</v>
      </c>
      <c r="AP1604" s="94" t="s">
        <v>40</v>
      </c>
      <c r="AQ1604" s="94" t="s">
        <v>40</v>
      </c>
      <c r="AR1604" s="93"/>
    </row>
    <row r="1605" spans="1:44">
      <c r="A1605" t="str">
        <f>VLOOKUP(Q1605,'Rotas x Madrugada'!A:C,2,0)</f>
        <v>E</v>
      </c>
      <c r="B1605" t="str">
        <f>VLOOKUP(Q1605,'Rotas x Madrugada'!A:C,3,0)</f>
        <v>Não</v>
      </c>
      <c r="D1605" s="19">
        <f t="shared" si="50"/>
        <v>46162</v>
      </c>
      <c r="E1605" s="19">
        <f>IF(A1605="RETIRA",Z1605,VLOOKUP(Q1605,'Rotas x Madrugada'!A:D,4,0))</f>
        <v>46147</v>
      </c>
      <c r="F1605" s="19">
        <f>IF(A1605="RETIRA",Z1605,Z1605+2)</f>
        <v>46162</v>
      </c>
      <c r="G1605" s="19" t="str">
        <f>CONCATENATE(U1605,"-",V1605)</f>
        <v>MBI03-CC</v>
      </c>
      <c r="H1605" s="19" t="str">
        <f t="shared" ref="H1605:H1668" ca="1" si="51">IF(I1605&lt;-10,"PROBLEMA",IF(I1605&lt;J1605,"URGENTE",IF(I1605=J1605,"PRODUZIR","OK")))</f>
        <v>OK</v>
      </c>
      <c r="I1605" s="46">
        <f ca="1">Z1605-$B$1</f>
        <v>3</v>
      </c>
      <c r="J1605" s="46">
        <f>VLOOKUP(G1605,'D. Produção'!A:B,2,)</f>
        <v>1</v>
      </c>
      <c r="K1605" s="95">
        <v>336186</v>
      </c>
      <c r="L1605" s="96" t="s">
        <v>100</v>
      </c>
      <c r="M1605" s="95">
        <v>9</v>
      </c>
      <c r="N1605" s="95">
        <v>5458193</v>
      </c>
      <c r="O1605" s="96" t="s">
        <v>35</v>
      </c>
      <c r="P1605" s="96" t="s">
        <v>36</v>
      </c>
      <c r="Q1605" s="96" t="s">
        <v>37</v>
      </c>
      <c r="R1605" s="97">
        <v>0.622</v>
      </c>
      <c r="S1605" s="97">
        <v>4.6651999999999996</v>
      </c>
      <c r="T1605" s="95">
        <v>1</v>
      </c>
      <c r="U1605" s="96" t="s">
        <v>249</v>
      </c>
      <c r="V1605" s="96" t="s">
        <v>236</v>
      </c>
      <c r="W1605" s="98">
        <v>895</v>
      </c>
      <c r="X1605" s="98">
        <v>695</v>
      </c>
      <c r="Y1605" s="99">
        <v>46155.396906284725</v>
      </c>
      <c r="Z1605" s="100">
        <v>46160</v>
      </c>
      <c r="AA1605" s="101"/>
      <c r="AB1605" s="101"/>
      <c r="AC1605" s="102" t="s">
        <v>40</v>
      </c>
      <c r="AD1605" s="102" t="s">
        <v>40</v>
      </c>
      <c r="AE1605" s="102" t="s">
        <v>40</v>
      </c>
      <c r="AF1605" s="102" t="s">
        <v>40</v>
      </c>
      <c r="AG1605" s="102" t="s">
        <v>40</v>
      </c>
      <c r="AH1605" s="102" t="s">
        <v>40</v>
      </c>
      <c r="AI1605" s="102" t="s">
        <v>40</v>
      </c>
      <c r="AJ1605" s="102" t="s">
        <v>40</v>
      </c>
      <c r="AK1605" s="102" t="s">
        <v>40</v>
      </c>
      <c r="AL1605" s="102" t="s">
        <v>40</v>
      </c>
      <c r="AM1605" s="102" t="s">
        <v>40</v>
      </c>
      <c r="AN1605" s="102" t="s">
        <v>40</v>
      </c>
      <c r="AO1605" s="102" t="s">
        <v>40</v>
      </c>
      <c r="AP1605" s="102" t="s">
        <v>40</v>
      </c>
      <c r="AQ1605" s="102" t="s">
        <v>40</v>
      </c>
      <c r="AR1605" s="101"/>
    </row>
    <row r="1606" spans="1:44">
      <c r="A1606" t="str">
        <f>VLOOKUP(Q1606,'Rotas x Madrugada'!A:C,2,0)</f>
        <v>E</v>
      </c>
      <c r="B1606" t="str">
        <f>VLOOKUP(Q1606,'Rotas x Madrugada'!A:C,3,0)</f>
        <v>Não</v>
      </c>
      <c r="D1606" s="19">
        <f t="shared" si="50"/>
        <v>46162</v>
      </c>
      <c r="E1606" s="19">
        <f>IF(A1606="RETIRA",Z1606,VLOOKUP(Q1606,'Rotas x Madrugada'!A:D,4,0))</f>
        <v>46147</v>
      </c>
      <c r="F1606" s="19">
        <f>IF(A1606="RETIRA",Z1606,Z1606+2)</f>
        <v>46162</v>
      </c>
      <c r="G1606" s="19" t="str">
        <f>CONCATENATE(U1606,"-",V1606)</f>
        <v>MBI03-CC</v>
      </c>
      <c r="H1606" s="19" t="str">
        <f t="shared" ca="1" si="51"/>
        <v>OK</v>
      </c>
      <c r="I1606" s="46">
        <f ca="1">Z1606-$B$1</f>
        <v>3</v>
      </c>
      <c r="J1606" s="46">
        <f>VLOOKUP(G1606,'D. Produção'!A:B,2,)</f>
        <v>1</v>
      </c>
      <c r="K1606" s="87">
        <v>336186</v>
      </c>
      <c r="L1606" s="88" t="s">
        <v>101</v>
      </c>
      <c r="M1606" s="87">
        <v>10</v>
      </c>
      <c r="N1606" s="87">
        <v>5458194</v>
      </c>
      <c r="O1606" s="88" t="s">
        <v>35</v>
      </c>
      <c r="P1606" s="88" t="s">
        <v>36</v>
      </c>
      <c r="Q1606" s="88" t="s">
        <v>37</v>
      </c>
      <c r="R1606" s="89">
        <v>0.622</v>
      </c>
      <c r="S1606" s="89">
        <v>4.6651999999999996</v>
      </c>
      <c r="T1606" s="87">
        <v>1</v>
      </c>
      <c r="U1606" s="88" t="s">
        <v>249</v>
      </c>
      <c r="V1606" s="88" t="s">
        <v>236</v>
      </c>
      <c r="W1606" s="90">
        <v>895</v>
      </c>
      <c r="X1606" s="90">
        <v>695</v>
      </c>
      <c r="Y1606" s="91">
        <v>46155.396906284725</v>
      </c>
      <c r="Z1606" s="92">
        <v>46160</v>
      </c>
      <c r="AA1606" s="93"/>
      <c r="AB1606" s="93"/>
      <c r="AC1606" s="94" t="s">
        <v>40</v>
      </c>
      <c r="AD1606" s="94" t="s">
        <v>40</v>
      </c>
      <c r="AE1606" s="94" t="s">
        <v>40</v>
      </c>
      <c r="AF1606" s="94" t="s">
        <v>40</v>
      </c>
      <c r="AG1606" s="94" t="s">
        <v>40</v>
      </c>
      <c r="AH1606" s="94" t="s">
        <v>40</v>
      </c>
      <c r="AI1606" s="94" t="s">
        <v>40</v>
      </c>
      <c r="AJ1606" s="94" t="s">
        <v>40</v>
      </c>
      <c r="AK1606" s="94" t="s">
        <v>40</v>
      </c>
      <c r="AL1606" s="94" t="s">
        <v>40</v>
      </c>
      <c r="AM1606" s="94" t="s">
        <v>40</v>
      </c>
      <c r="AN1606" s="94" t="s">
        <v>40</v>
      </c>
      <c r="AO1606" s="94" t="s">
        <v>40</v>
      </c>
      <c r="AP1606" s="94" t="s">
        <v>40</v>
      </c>
      <c r="AQ1606" s="94" t="s">
        <v>40</v>
      </c>
      <c r="AR1606" s="93"/>
    </row>
    <row r="1607" spans="1:44">
      <c r="A1607" t="str">
        <f>VLOOKUP(Q1607,'Rotas x Madrugada'!A:C,2,0)</f>
        <v>E</v>
      </c>
      <c r="B1607" t="str">
        <f>VLOOKUP(Q1607,'Rotas x Madrugada'!A:C,3,0)</f>
        <v>Não</v>
      </c>
      <c r="D1607" s="19">
        <f t="shared" si="50"/>
        <v>46162</v>
      </c>
      <c r="E1607" s="19">
        <f>IF(A1607="RETIRA",Z1607,VLOOKUP(Q1607,'Rotas x Madrugada'!A:D,4,0))</f>
        <v>46147</v>
      </c>
      <c r="F1607" s="19">
        <f>IF(A1607="RETIRA",Z1607,Z1607+2)</f>
        <v>46162</v>
      </c>
      <c r="G1607" s="19" t="str">
        <f>CONCATENATE(U1607,"-",V1607)</f>
        <v>MBI03-CC</v>
      </c>
      <c r="H1607" s="19" t="str">
        <f t="shared" ca="1" si="51"/>
        <v>OK</v>
      </c>
      <c r="I1607" s="46">
        <f ca="1">Z1607-$B$1</f>
        <v>3</v>
      </c>
      <c r="J1607" s="46">
        <f>VLOOKUP(G1607,'D. Produção'!A:B,2,)</f>
        <v>1</v>
      </c>
      <c r="K1607" s="95">
        <v>336186</v>
      </c>
      <c r="L1607" s="96" t="s">
        <v>102</v>
      </c>
      <c r="M1607" s="95">
        <v>11</v>
      </c>
      <c r="N1607" s="95">
        <v>5458195</v>
      </c>
      <c r="O1607" s="96" t="s">
        <v>35</v>
      </c>
      <c r="P1607" s="96" t="s">
        <v>36</v>
      </c>
      <c r="Q1607" s="96" t="s">
        <v>37</v>
      </c>
      <c r="R1607" s="97">
        <v>0.622</v>
      </c>
      <c r="S1607" s="97">
        <v>4.6651999999999996</v>
      </c>
      <c r="T1607" s="95">
        <v>1</v>
      </c>
      <c r="U1607" s="96" t="s">
        <v>249</v>
      </c>
      <c r="V1607" s="96" t="s">
        <v>236</v>
      </c>
      <c r="W1607" s="98">
        <v>895</v>
      </c>
      <c r="X1607" s="98">
        <v>695</v>
      </c>
      <c r="Y1607" s="99">
        <v>46155.396906284725</v>
      </c>
      <c r="Z1607" s="100">
        <v>46160</v>
      </c>
      <c r="AA1607" s="101"/>
      <c r="AB1607" s="101"/>
      <c r="AC1607" s="102" t="s">
        <v>40</v>
      </c>
      <c r="AD1607" s="102" t="s">
        <v>40</v>
      </c>
      <c r="AE1607" s="102" t="s">
        <v>40</v>
      </c>
      <c r="AF1607" s="102" t="s">
        <v>40</v>
      </c>
      <c r="AG1607" s="102" t="s">
        <v>40</v>
      </c>
      <c r="AH1607" s="102" t="s">
        <v>40</v>
      </c>
      <c r="AI1607" s="102" t="s">
        <v>40</v>
      </c>
      <c r="AJ1607" s="102" t="s">
        <v>40</v>
      </c>
      <c r="AK1607" s="102" t="s">
        <v>40</v>
      </c>
      <c r="AL1607" s="102" t="s">
        <v>40</v>
      </c>
      <c r="AM1607" s="102" t="s">
        <v>40</v>
      </c>
      <c r="AN1607" s="102" t="s">
        <v>40</v>
      </c>
      <c r="AO1607" s="102" t="s">
        <v>40</v>
      </c>
      <c r="AP1607" s="102" t="s">
        <v>40</v>
      </c>
      <c r="AQ1607" s="102" t="s">
        <v>40</v>
      </c>
      <c r="AR1607" s="101"/>
    </row>
    <row r="1608" spans="1:44">
      <c r="A1608" t="str">
        <f>VLOOKUP(Q1608,'Rotas x Madrugada'!A:C,2,0)</f>
        <v>J</v>
      </c>
      <c r="B1608" t="str">
        <f>VLOOKUP(Q1608,'Rotas x Madrugada'!A:C,3,0)</f>
        <v>Sim</v>
      </c>
      <c r="D1608" s="19">
        <f t="shared" si="50"/>
        <v>46162</v>
      </c>
      <c r="E1608" s="19">
        <f>IF(A1608="RETIRA",Z1608,VLOOKUP(Q1608,'Rotas x Madrugada'!A:D,4,0))</f>
        <v>46146</v>
      </c>
      <c r="F1608" s="19">
        <f>IF(A1608="RETIRA",Z1608,Z1608+2)</f>
        <v>46162</v>
      </c>
      <c r="G1608" s="19" t="str">
        <f>CONCATENATE(U1608,"-",V1608)</f>
        <v>INC10-TF</v>
      </c>
      <c r="H1608" s="19" t="str">
        <f t="shared" ca="1" si="51"/>
        <v>OK</v>
      </c>
      <c r="I1608" s="46">
        <f ca="1">Z1608-$B$1</f>
        <v>3</v>
      </c>
      <c r="J1608" s="46">
        <f>VLOOKUP(G1608,'D. Produção'!A:B,2,)</f>
        <v>2</v>
      </c>
      <c r="K1608" s="87">
        <v>336216</v>
      </c>
      <c r="L1608" s="88" t="s">
        <v>78</v>
      </c>
      <c r="M1608" s="87">
        <v>1</v>
      </c>
      <c r="N1608" s="87">
        <v>5458377</v>
      </c>
      <c r="O1608" s="88" t="s">
        <v>35</v>
      </c>
      <c r="P1608" s="88" t="s">
        <v>466</v>
      </c>
      <c r="Q1608" s="88" t="s">
        <v>168</v>
      </c>
      <c r="R1608" s="89">
        <v>2.16</v>
      </c>
      <c r="S1608" s="89">
        <v>54</v>
      </c>
      <c r="T1608" s="87">
        <v>1</v>
      </c>
      <c r="U1608" s="88" t="s">
        <v>95</v>
      </c>
      <c r="V1608" s="88" t="s">
        <v>96</v>
      </c>
      <c r="W1608" s="90">
        <v>800</v>
      </c>
      <c r="X1608" s="90">
        <v>2700</v>
      </c>
      <c r="Y1608" s="91">
        <v>46155.456550462965</v>
      </c>
      <c r="Z1608" s="92">
        <v>46160</v>
      </c>
      <c r="AA1608" s="93"/>
      <c r="AB1608" s="93"/>
      <c r="AC1608" s="93"/>
      <c r="AD1608" s="93"/>
      <c r="AE1608" s="94" t="s">
        <v>40</v>
      </c>
      <c r="AF1608" s="94" t="s">
        <v>40</v>
      </c>
      <c r="AG1608" s="94" t="s">
        <v>40</v>
      </c>
      <c r="AH1608" s="94" t="s">
        <v>40</v>
      </c>
      <c r="AI1608" s="94" t="s">
        <v>40</v>
      </c>
      <c r="AJ1608" s="94" t="s">
        <v>40</v>
      </c>
      <c r="AK1608" s="94" t="s">
        <v>40</v>
      </c>
      <c r="AL1608" s="93"/>
      <c r="AM1608" s="93"/>
      <c r="AN1608" s="94" t="s">
        <v>40</v>
      </c>
      <c r="AO1608" s="94" t="s">
        <v>40</v>
      </c>
      <c r="AP1608" s="94" t="s">
        <v>40</v>
      </c>
      <c r="AQ1608" s="94" t="s">
        <v>40</v>
      </c>
      <c r="AR1608" s="93"/>
    </row>
    <row r="1609" spans="1:44">
      <c r="A1609" t="str">
        <f>VLOOKUP(Q1609,'Rotas x Madrugada'!A:C,2,0)</f>
        <v>J</v>
      </c>
      <c r="B1609" t="str">
        <f>VLOOKUP(Q1609,'Rotas x Madrugada'!A:C,3,0)</f>
        <v>Sim</v>
      </c>
      <c r="D1609" s="19">
        <f t="shared" si="50"/>
        <v>46162</v>
      </c>
      <c r="E1609" s="19">
        <f>IF(A1609="RETIRA",Z1609,VLOOKUP(Q1609,'Rotas x Madrugada'!A:D,4,0))</f>
        <v>46146</v>
      </c>
      <c r="F1609" s="19">
        <f>IF(A1609="RETIRA",Z1609,Z1609+2)</f>
        <v>46162</v>
      </c>
      <c r="G1609" s="19" t="str">
        <f>CONCATENATE(U1609,"-",V1609)</f>
        <v>INC10-TE12</v>
      </c>
      <c r="H1609" s="19" t="str">
        <f t="shared" ca="1" si="51"/>
        <v>OK</v>
      </c>
      <c r="I1609" s="46">
        <f ca="1">Z1609-$B$1</f>
        <v>3</v>
      </c>
      <c r="J1609" s="46">
        <f>VLOOKUP(G1609,'D. Produção'!A:B,2,)</f>
        <v>2</v>
      </c>
      <c r="K1609" s="95">
        <v>336216</v>
      </c>
      <c r="L1609" s="96" t="s">
        <v>80</v>
      </c>
      <c r="M1609" s="95">
        <v>2</v>
      </c>
      <c r="N1609" s="95">
        <v>5458378</v>
      </c>
      <c r="O1609" s="96" t="s">
        <v>35</v>
      </c>
      <c r="P1609" s="96" t="s">
        <v>466</v>
      </c>
      <c r="Q1609" s="96" t="s">
        <v>168</v>
      </c>
      <c r="R1609" s="97">
        <v>2.1920000000000002</v>
      </c>
      <c r="S1609" s="97">
        <v>54.8</v>
      </c>
      <c r="T1609" s="95">
        <v>1</v>
      </c>
      <c r="U1609" s="96" t="s">
        <v>95</v>
      </c>
      <c r="V1609" s="96" t="s">
        <v>120</v>
      </c>
      <c r="W1609" s="98">
        <v>800</v>
      </c>
      <c r="X1609" s="98">
        <v>2740</v>
      </c>
      <c r="Y1609" s="99">
        <v>46155.456550462965</v>
      </c>
      <c r="Z1609" s="100">
        <v>46160</v>
      </c>
      <c r="AA1609" s="101"/>
      <c r="AB1609" s="101"/>
      <c r="AC1609" s="101"/>
      <c r="AD1609" s="101"/>
      <c r="AE1609" s="101"/>
      <c r="AF1609" s="101"/>
      <c r="AG1609" s="101"/>
      <c r="AH1609" s="101"/>
      <c r="AI1609" s="102" t="s">
        <v>40</v>
      </c>
      <c r="AJ1609" s="102" t="s">
        <v>40</v>
      </c>
      <c r="AK1609" s="102" t="s">
        <v>40</v>
      </c>
      <c r="AL1609" s="101"/>
      <c r="AM1609" s="101"/>
      <c r="AN1609" s="102" t="s">
        <v>40</v>
      </c>
      <c r="AO1609" s="102" t="s">
        <v>40</v>
      </c>
      <c r="AP1609" s="102" t="s">
        <v>40</v>
      </c>
      <c r="AQ1609" s="102" t="s">
        <v>40</v>
      </c>
      <c r="AR1609" s="101"/>
    </row>
    <row r="1610" spans="1:44">
      <c r="A1610" t="str">
        <f>VLOOKUP(Q1610,'Rotas x Madrugada'!A:C,2,0)</f>
        <v>J</v>
      </c>
      <c r="B1610" t="str">
        <f>VLOOKUP(Q1610,'Rotas x Madrugada'!A:C,3,0)</f>
        <v>Sim</v>
      </c>
      <c r="D1610" s="19">
        <f t="shared" si="50"/>
        <v>46162</v>
      </c>
      <c r="E1610" s="19">
        <f>IF(A1610="RETIRA",Z1610,VLOOKUP(Q1610,'Rotas x Madrugada'!A:D,4,0))</f>
        <v>46146</v>
      </c>
      <c r="F1610" s="19">
        <f>IF(A1610="RETIRA",Z1610,Z1610+2)</f>
        <v>46162</v>
      </c>
      <c r="G1610" s="19" t="str">
        <f>CONCATENATE(U1610,"-",V1610)</f>
        <v>INC08-TF</v>
      </c>
      <c r="H1610" s="19" t="str">
        <f t="shared" ca="1" si="51"/>
        <v>OK</v>
      </c>
      <c r="I1610" s="46">
        <f ca="1">Z1610-$B$1</f>
        <v>3</v>
      </c>
      <c r="J1610" s="46">
        <f>VLOOKUP(G1610,'D. Produção'!A:B,2,)</f>
        <v>2</v>
      </c>
      <c r="K1610" s="87">
        <v>336216</v>
      </c>
      <c r="L1610" s="88" t="s">
        <v>180</v>
      </c>
      <c r="M1610" s="87">
        <v>3</v>
      </c>
      <c r="N1610" s="87">
        <v>5458379</v>
      </c>
      <c r="O1610" s="88" t="s">
        <v>35</v>
      </c>
      <c r="P1610" s="88" t="s">
        <v>466</v>
      </c>
      <c r="Q1610" s="88" t="s">
        <v>168</v>
      </c>
      <c r="R1610" s="89">
        <v>1.0175000000000001</v>
      </c>
      <c r="S1610" s="89">
        <v>20.350000000000001</v>
      </c>
      <c r="T1610" s="87">
        <v>1</v>
      </c>
      <c r="U1610" s="88" t="s">
        <v>63</v>
      </c>
      <c r="V1610" s="88" t="s">
        <v>96</v>
      </c>
      <c r="W1610" s="90">
        <v>500</v>
      </c>
      <c r="X1610" s="90">
        <v>2035</v>
      </c>
      <c r="Y1610" s="91">
        <v>46155.456550462965</v>
      </c>
      <c r="Z1610" s="92">
        <v>46160</v>
      </c>
      <c r="AA1610" s="93"/>
      <c r="AB1610" s="93"/>
      <c r="AC1610" s="93"/>
      <c r="AD1610" s="93"/>
      <c r="AE1610" s="94" t="s">
        <v>40</v>
      </c>
      <c r="AF1610" s="94" t="s">
        <v>40</v>
      </c>
      <c r="AG1610" s="94" t="s">
        <v>40</v>
      </c>
      <c r="AH1610" s="94" t="s">
        <v>40</v>
      </c>
      <c r="AI1610" s="94" t="s">
        <v>40</v>
      </c>
      <c r="AJ1610" s="94" t="s">
        <v>40</v>
      </c>
      <c r="AK1610" s="94" t="s">
        <v>40</v>
      </c>
      <c r="AL1610" s="93"/>
      <c r="AM1610" s="93"/>
      <c r="AN1610" s="94" t="s">
        <v>40</v>
      </c>
      <c r="AO1610" s="94" t="s">
        <v>40</v>
      </c>
      <c r="AP1610" s="94" t="s">
        <v>40</v>
      </c>
      <c r="AQ1610" s="94" t="s">
        <v>40</v>
      </c>
      <c r="AR1610" s="93"/>
    </row>
    <row r="1611" spans="1:44">
      <c r="A1611" t="str">
        <f>VLOOKUP(Q1611,'Rotas x Madrugada'!A:C,2,0)</f>
        <v>J</v>
      </c>
      <c r="B1611" t="str">
        <f>VLOOKUP(Q1611,'Rotas x Madrugada'!A:C,3,0)</f>
        <v>Sim</v>
      </c>
      <c r="D1611" s="19">
        <f t="shared" si="50"/>
        <v>46162</v>
      </c>
      <c r="E1611" s="19">
        <f>IF(A1611="RETIRA",Z1611,VLOOKUP(Q1611,'Rotas x Madrugada'!A:D,4,0))</f>
        <v>46146</v>
      </c>
      <c r="F1611" s="19">
        <f>IF(A1611="RETIRA",Z1611,Z1611+2)</f>
        <v>46162</v>
      </c>
      <c r="G1611" s="19" t="str">
        <f>CONCATENATE(U1611,"-",V1611)</f>
        <v>INC08-TF</v>
      </c>
      <c r="H1611" s="19" t="str">
        <f t="shared" ca="1" si="51"/>
        <v>OK</v>
      </c>
      <c r="I1611" s="46">
        <f ca="1">Z1611-$B$1</f>
        <v>3</v>
      </c>
      <c r="J1611" s="46">
        <f>VLOOKUP(G1611,'D. Produção'!A:B,2,)</f>
        <v>2</v>
      </c>
      <c r="K1611" s="95">
        <v>336216</v>
      </c>
      <c r="L1611" s="96" t="s">
        <v>181</v>
      </c>
      <c r="M1611" s="95">
        <v>4</v>
      </c>
      <c r="N1611" s="95">
        <v>5458380</v>
      </c>
      <c r="O1611" s="96" t="s">
        <v>35</v>
      </c>
      <c r="P1611" s="96" t="s">
        <v>466</v>
      </c>
      <c r="Q1611" s="96" t="s">
        <v>168</v>
      </c>
      <c r="R1611" s="97">
        <v>1.0175000000000001</v>
      </c>
      <c r="S1611" s="97">
        <v>20.350000000000001</v>
      </c>
      <c r="T1611" s="95">
        <v>1</v>
      </c>
      <c r="U1611" s="96" t="s">
        <v>63</v>
      </c>
      <c r="V1611" s="96" t="s">
        <v>96</v>
      </c>
      <c r="W1611" s="98">
        <v>500</v>
      </c>
      <c r="X1611" s="98">
        <v>2035</v>
      </c>
      <c r="Y1611" s="99">
        <v>46155.456550462965</v>
      </c>
      <c r="Z1611" s="100">
        <v>46160</v>
      </c>
      <c r="AA1611" s="101"/>
      <c r="AB1611" s="101"/>
      <c r="AC1611" s="101"/>
      <c r="AD1611" s="101"/>
      <c r="AE1611" s="102" t="s">
        <v>40</v>
      </c>
      <c r="AF1611" s="102" t="s">
        <v>40</v>
      </c>
      <c r="AG1611" s="102" t="s">
        <v>40</v>
      </c>
      <c r="AH1611" s="102" t="s">
        <v>40</v>
      </c>
      <c r="AI1611" s="102" t="s">
        <v>40</v>
      </c>
      <c r="AJ1611" s="102" t="s">
        <v>40</v>
      </c>
      <c r="AK1611" s="102" t="s">
        <v>40</v>
      </c>
      <c r="AL1611" s="101"/>
      <c r="AM1611" s="101"/>
      <c r="AN1611" s="102" t="s">
        <v>40</v>
      </c>
      <c r="AO1611" s="102" t="s">
        <v>40</v>
      </c>
      <c r="AP1611" s="102" t="s">
        <v>40</v>
      </c>
      <c r="AQ1611" s="102" t="s">
        <v>40</v>
      </c>
      <c r="AR1611" s="101"/>
    </row>
    <row r="1612" spans="1:44">
      <c r="A1612" t="str">
        <f>VLOOKUP(Q1612,'Rotas x Madrugada'!A:C,2,0)</f>
        <v>J</v>
      </c>
      <c r="B1612" t="str">
        <f>VLOOKUP(Q1612,'Rotas x Madrugada'!A:C,3,0)</f>
        <v>Sim</v>
      </c>
      <c r="D1612" s="19">
        <f t="shared" si="50"/>
        <v>46162</v>
      </c>
      <c r="E1612" s="19">
        <f>IF(A1612="RETIRA",Z1612,VLOOKUP(Q1612,'Rotas x Madrugada'!A:D,4,0))</f>
        <v>46146</v>
      </c>
      <c r="F1612" s="19">
        <f>IF(A1612="RETIRA",Z1612,Z1612+2)</f>
        <v>46162</v>
      </c>
      <c r="G1612" s="19" t="str">
        <f>CONCATENATE(U1612,"-",V1612)</f>
        <v>INC08-TE12</v>
      </c>
      <c r="H1612" s="19" t="str">
        <f t="shared" ca="1" si="51"/>
        <v>OK</v>
      </c>
      <c r="I1612" s="46">
        <f ca="1">Z1612-$B$1</f>
        <v>3</v>
      </c>
      <c r="J1612" s="46">
        <f>VLOOKUP(G1612,'D. Produção'!A:B,2,)</f>
        <v>2</v>
      </c>
      <c r="K1612" s="87">
        <v>336216</v>
      </c>
      <c r="L1612" s="88" t="s">
        <v>171</v>
      </c>
      <c r="M1612" s="87">
        <v>5</v>
      </c>
      <c r="N1612" s="87">
        <v>5458381</v>
      </c>
      <c r="O1612" s="88" t="s">
        <v>35</v>
      </c>
      <c r="P1612" s="88" t="s">
        <v>466</v>
      </c>
      <c r="Q1612" s="88" t="s">
        <v>168</v>
      </c>
      <c r="R1612" s="89">
        <v>1.0375000000000001</v>
      </c>
      <c r="S1612" s="89">
        <v>20.75</v>
      </c>
      <c r="T1612" s="87">
        <v>1</v>
      </c>
      <c r="U1612" s="88" t="s">
        <v>63</v>
      </c>
      <c r="V1612" s="88" t="s">
        <v>120</v>
      </c>
      <c r="W1612" s="90">
        <v>500</v>
      </c>
      <c r="X1612" s="90">
        <v>2075</v>
      </c>
      <c r="Y1612" s="91">
        <v>46155.456550462965</v>
      </c>
      <c r="Z1612" s="92">
        <v>46160</v>
      </c>
      <c r="AA1612" s="93"/>
      <c r="AB1612" s="93"/>
      <c r="AC1612" s="93"/>
      <c r="AD1612" s="93"/>
      <c r="AE1612" s="93"/>
      <c r="AF1612" s="93"/>
      <c r="AG1612" s="93"/>
      <c r="AH1612" s="93"/>
      <c r="AI1612" s="94" t="s">
        <v>40</v>
      </c>
      <c r="AJ1612" s="94" t="s">
        <v>40</v>
      </c>
      <c r="AK1612" s="94" t="s">
        <v>40</v>
      </c>
      <c r="AL1612" s="93"/>
      <c r="AM1612" s="93"/>
      <c r="AN1612" s="94" t="s">
        <v>40</v>
      </c>
      <c r="AO1612" s="94" t="s">
        <v>40</v>
      </c>
      <c r="AP1612" s="94" t="s">
        <v>40</v>
      </c>
      <c r="AQ1612" s="94" t="s">
        <v>40</v>
      </c>
      <c r="AR1612" s="93"/>
    </row>
    <row r="1613" spans="1:44">
      <c r="A1613" t="str">
        <f>VLOOKUP(Q1613,'Rotas x Madrugada'!A:C,2,0)</f>
        <v>J</v>
      </c>
      <c r="B1613" t="str">
        <f>VLOOKUP(Q1613,'Rotas x Madrugada'!A:C,3,0)</f>
        <v>Sim</v>
      </c>
      <c r="D1613" s="19">
        <f t="shared" si="50"/>
        <v>46162</v>
      </c>
      <c r="E1613" s="19">
        <f>IF(A1613="RETIRA",Z1613,VLOOKUP(Q1613,'Rotas x Madrugada'!A:D,4,0))</f>
        <v>46146</v>
      </c>
      <c r="F1613" s="19">
        <f>IF(A1613="RETIRA",Z1613,Z1613+2)</f>
        <v>46162</v>
      </c>
      <c r="G1613" s="19" t="str">
        <f>CONCATENATE(U1613,"-",V1613)</f>
        <v>INC08-TE12</v>
      </c>
      <c r="H1613" s="19" t="str">
        <f t="shared" ca="1" si="51"/>
        <v>OK</v>
      </c>
      <c r="I1613" s="46">
        <f ca="1">Z1613-$B$1</f>
        <v>3</v>
      </c>
      <c r="J1613" s="46">
        <f>VLOOKUP(G1613,'D. Produção'!A:B,2,)</f>
        <v>2</v>
      </c>
      <c r="K1613" s="95">
        <v>336216</v>
      </c>
      <c r="L1613" s="96" t="s">
        <v>172</v>
      </c>
      <c r="M1613" s="95">
        <v>6</v>
      </c>
      <c r="N1613" s="95">
        <v>5458382</v>
      </c>
      <c r="O1613" s="96" t="s">
        <v>35</v>
      </c>
      <c r="P1613" s="96" t="s">
        <v>466</v>
      </c>
      <c r="Q1613" s="96" t="s">
        <v>168</v>
      </c>
      <c r="R1613" s="97">
        <v>1.0375000000000001</v>
      </c>
      <c r="S1613" s="97">
        <v>20.75</v>
      </c>
      <c r="T1613" s="95">
        <v>1</v>
      </c>
      <c r="U1613" s="96" t="s">
        <v>63</v>
      </c>
      <c r="V1613" s="96" t="s">
        <v>120</v>
      </c>
      <c r="W1613" s="98">
        <v>500</v>
      </c>
      <c r="X1613" s="98">
        <v>2075</v>
      </c>
      <c r="Y1613" s="99">
        <v>46155.456550462965</v>
      </c>
      <c r="Z1613" s="100">
        <v>46160</v>
      </c>
      <c r="AA1613" s="101"/>
      <c r="AB1613" s="101"/>
      <c r="AC1613" s="101"/>
      <c r="AD1613" s="101"/>
      <c r="AE1613" s="101"/>
      <c r="AF1613" s="101"/>
      <c r="AG1613" s="101"/>
      <c r="AH1613" s="101"/>
      <c r="AI1613" s="102" t="s">
        <v>40</v>
      </c>
      <c r="AJ1613" s="102" t="s">
        <v>40</v>
      </c>
      <c r="AK1613" s="102" t="s">
        <v>40</v>
      </c>
      <c r="AL1613" s="101"/>
      <c r="AM1613" s="101"/>
      <c r="AN1613" s="102" t="s">
        <v>40</v>
      </c>
      <c r="AO1613" s="102" t="s">
        <v>40</v>
      </c>
      <c r="AP1613" s="102" t="s">
        <v>40</v>
      </c>
      <c r="AQ1613" s="102" t="s">
        <v>40</v>
      </c>
      <c r="AR1613" s="101"/>
    </row>
    <row r="1614" spans="1:44">
      <c r="A1614" t="str">
        <f>VLOOKUP(Q1614,'Rotas x Madrugada'!A:C,2,0)</f>
        <v>J</v>
      </c>
      <c r="B1614" t="str">
        <f>VLOOKUP(Q1614,'Rotas x Madrugada'!A:C,3,0)</f>
        <v>Sim</v>
      </c>
      <c r="D1614" s="19">
        <f t="shared" si="50"/>
        <v>46162</v>
      </c>
      <c r="E1614" s="19">
        <f>IF(A1614="RETIRA",Z1614,VLOOKUP(Q1614,'Rotas x Madrugada'!A:D,4,0))</f>
        <v>46146</v>
      </c>
      <c r="F1614" s="19">
        <f>IF(A1614="RETIRA",Z1614,Z1614+2)</f>
        <v>46162</v>
      </c>
      <c r="G1614" s="19" t="str">
        <f>CONCATENATE(U1614,"-",V1614)</f>
        <v>INC08-TE12</v>
      </c>
      <c r="H1614" s="19" t="str">
        <f t="shared" ca="1" si="51"/>
        <v>OK</v>
      </c>
      <c r="I1614" s="46">
        <f ca="1">Z1614-$B$1</f>
        <v>3</v>
      </c>
      <c r="J1614" s="46">
        <f>VLOOKUP(G1614,'D. Produção'!A:B,2,)</f>
        <v>2</v>
      </c>
      <c r="K1614" s="87">
        <v>336216</v>
      </c>
      <c r="L1614" s="88" t="s">
        <v>117</v>
      </c>
      <c r="M1614" s="87">
        <v>7</v>
      </c>
      <c r="N1614" s="87">
        <v>5458383</v>
      </c>
      <c r="O1614" s="88" t="s">
        <v>35</v>
      </c>
      <c r="P1614" s="88" t="s">
        <v>466</v>
      </c>
      <c r="Q1614" s="88" t="s">
        <v>168</v>
      </c>
      <c r="R1614" s="89">
        <v>1.732</v>
      </c>
      <c r="S1614" s="89">
        <v>34.64</v>
      </c>
      <c r="T1614" s="87">
        <v>1</v>
      </c>
      <c r="U1614" s="88" t="s">
        <v>63</v>
      </c>
      <c r="V1614" s="88" t="s">
        <v>120</v>
      </c>
      <c r="W1614" s="90">
        <v>800</v>
      </c>
      <c r="X1614" s="90">
        <v>2165</v>
      </c>
      <c r="Y1614" s="91">
        <v>46155.456550462965</v>
      </c>
      <c r="Z1614" s="92">
        <v>46160</v>
      </c>
      <c r="AA1614" s="93"/>
      <c r="AB1614" s="93"/>
      <c r="AC1614" s="93"/>
      <c r="AD1614" s="93"/>
      <c r="AE1614" s="93"/>
      <c r="AF1614" s="93"/>
      <c r="AG1614" s="93"/>
      <c r="AH1614" s="93"/>
      <c r="AI1614" s="94" t="s">
        <v>40</v>
      </c>
      <c r="AJ1614" s="94" t="s">
        <v>40</v>
      </c>
      <c r="AK1614" s="94" t="s">
        <v>40</v>
      </c>
      <c r="AL1614" s="93"/>
      <c r="AM1614" s="93"/>
      <c r="AN1614" s="94" t="s">
        <v>40</v>
      </c>
      <c r="AO1614" s="94" t="s">
        <v>40</v>
      </c>
      <c r="AP1614" s="94" t="s">
        <v>40</v>
      </c>
      <c r="AQ1614" s="94" t="s">
        <v>40</v>
      </c>
      <c r="AR1614" s="93"/>
    </row>
    <row r="1615" spans="1:44" ht="21">
      <c r="A1615" t="str">
        <f>VLOOKUP(Q1615,'Rotas x Madrugada'!A:C,2,0)</f>
        <v>NH</v>
      </c>
      <c r="B1615" t="str">
        <f>VLOOKUP(Q1615,'Rotas x Madrugada'!A:C,3,0)</f>
        <v>Não</v>
      </c>
      <c r="D1615" s="19">
        <f t="shared" si="50"/>
        <v>46162</v>
      </c>
      <c r="E1615" s="19">
        <f>IF(A1615="RETIRA",Z1615,VLOOKUP(Q1615,'Rotas x Madrugada'!A:D,4,0))</f>
        <v>46146</v>
      </c>
      <c r="F1615" s="19">
        <f>IF(A1615="RETIRA",Z1615,Z1615+2)</f>
        <v>46162</v>
      </c>
      <c r="G1615" s="19" t="str">
        <f>CONCATENATE(U1615,"-",V1615)</f>
        <v>INC08-TF</v>
      </c>
      <c r="H1615" s="19" t="str">
        <f t="shared" ca="1" si="51"/>
        <v>OK</v>
      </c>
      <c r="I1615" s="46">
        <f ca="1">Z1615-$B$1</f>
        <v>3</v>
      </c>
      <c r="J1615" s="46">
        <f>VLOOKUP(G1615,'D. Produção'!A:B,2,)</f>
        <v>2</v>
      </c>
      <c r="K1615" s="95">
        <v>336245</v>
      </c>
      <c r="L1615" s="96" t="s">
        <v>78</v>
      </c>
      <c r="M1615" s="95">
        <v>1</v>
      </c>
      <c r="N1615" s="95">
        <v>5458926</v>
      </c>
      <c r="O1615" s="96" t="s">
        <v>35</v>
      </c>
      <c r="P1615" s="96" t="s">
        <v>610</v>
      </c>
      <c r="Q1615" s="96" t="s">
        <v>170</v>
      </c>
      <c r="R1615" s="97">
        <v>0.35249999999999998</v>
      </c>
      <c r="S1615" s="97">
        <v>7.05</v>
      </c>
      <c r="T1615" s="95">
        <v>1</v>
      </c>
      <c r="U1615" s="96" t="s">
        <v>63</v>
      </c>
      <c r="V1615" s="96" t="s">
        <v>96</v>
      </c>
      <c r="W1615" s="98">
        <v>375</v>
      </c>
      <c r="X1615" s="98">
        <v>940</v>
      </c>
      <c r="Y1615" s="99">
        <v>46155.522382326388</v>
      </c>
      <c r="Z1615" s="100">
        <v>46160</v>
      </c>
      <c r="AA1615" s="101"/>
      <c r="AB1615" s="101"/>
      <c r="AC1615" s="101"/>
      <c r="AD1615" s="101"/>
      <c r="AE1615" s="102" t="s">
        <v>40</v>
      </c>
      <c r="AF1615" s="102" t="s">
        <v>40</v>
      </c>
      <c r="AG1615" s="102" t="s">
        <v>40</v>
      </c>
      <c r="AH1615" s="102" t="s">
        <v>40</v>
      </c>
      <c r="AI1615" s="102" t="s">
        <v>40</v>
      </c>
      <c r="AJ1615" s="102" t="s">
        <v>40</v>
      </c>
      <c r="AK1615" s="102" t="s">
        <v>40</v>
      </c>
      <c r="AL1615" s="101"/>
      <c r="AM1615" s="101"/>
      <c r="AN1615" s="102" t="s">
        <v>40</v>
      </c>
      <c r="AO1615" s="102" t="s">
        <v>40</v>
      </c>
      <c r="AP1615" s="102" t="s">
        <v>40</v>
      </c>
      <c r="AQ1615" s="102" t="s">
        <v>40</v>
      </c>
      <c r="AR1615" s="101"/>
    </row>
    <row r="1616" spans="1:44" ht="21">
      <c r="A1616" t="str">
        <f>VLOOKUP(Q1616,'Rotas x Madrugada'!A:C,2,0)</f>
        <v>NH</v>
      </c>
      <c r="B1616" t="str">
        <f>VLOOKUP(Q1616,'Rotas x Madrugada'!A:C,3,0)</f>
        <v>Não</v>
      </c>
      <c r="D1616" s="19">
        <f t="shared" si="50"/>
        <v>46162</v>
      </c>
      <c r="E1616" s="19">
        <f>IF(A1616="RETIRA",Z1616,VLOOKUP(Q1616,'Rotas x Madrugada'!A:D,4,0))</f>
        <v>46146</v>
      </c>
      <c r="F1616" s="19">
        <f>IF(A1616="RETIRA",Z1616,Z1616+2)</f>
        <v>46162</v>
      </c>
      <c r="G1616" s="19" t="str">
        <f>CONCATENATE(U1616,"-",V1616)</f>
        <v>INC08-TF</v>
      </c>
      <c r="H1616" s="19" t="str">
        <f t="shared" ca="1" si="51"/>
        <v>OK</v>
      </c>
      <c r="I1616" s="46">
        <f ca="1">Z1616-$B$1</f>
        <v>3</v>
      </c>
      <c r="J1616" s="46">
        <f>VLOOKUP(G1616,'D. Produção'!A:B,2,)</f>
        <v>2</v>
      </c>
      <c r="K1616" s="87">
        <v>336245</v>
      </c>
      <c r="L1616" s="88" t="s">
        <v>80</v>
      </c>
      <c r="M1616" s="87">
        <v>2</v>
      </c>
      <c r="N1616" s="87">
        <v>5458927</v>
      </c>
      <c r="O1616" s="88" t="s">
        <v>35</v>
      </c>
      <c r="P1616" s="88" t="s">
        <v>610</v>
      </c>
      <c r="Q1616" s="88" t="s">
        <v>170</v>
      </c>
      <c r="R1616" s="89">
        <v>0.35249999999999998</v>
      </c>
      <c r="S1616" s="89">
        <v>7.05</v>
      </c>
      <c r="T1616" s="87">
        <v>1</v>
      </c>
      <c r="U1616" s="88" t="s">
        <v>63</v>
      </c>
      <c r="V1616" s="88" t="s">
        <v>96</v>
      </c>
      <c r="W1616" s="90">
        <v>375</v>
      </c>
      <c r="X1616" s="90">
        <v>940</v>
      </c>
      <c r="Y1616" s="91">
        <v>46155.522382326388</v>
      </c>
      <c r="Z1616" s="92">
        <v>46160</v>
      </c>
      <c r="AA1616" s="93"/>
      <c r="AB1616" s="93"/>
      <c r="AC1616" s="93"/>
      <c r="AD1616" s="93"/>
      <c r="AE1616" s="94" t="s">
        <v>40</v>
      </c>
      <c r="AF1616" s="94" t="s">
        <v>40</v>
      </c>
      <c r="AG1616" s="94" t="s">
        <v>40</v>
      </c>
      <c r="AH1616" s="94" t="s">
        <v>40</v>
      </c>
      <c r="AI1616" s="94" t="s">
        <v>40</v>
      </c>
      <c r="AJ1616" s="94" t="s">
        <v>40</v>
      </c>
      <c r="AK1616" s="94" t="s">
        <v>40</v>
      </c>
      <c r="AL1616" s="93"/>
      <c r="AM1616" s="93"/>
      <c r="AN1616" s="94" t="s">
        <v>40</v>
      </c>
      <c r="AO1616" s="94" t="s">
        <v>40</v>
      </c>
      <c r="AP1616" s="94" t="s">
        <v>40</v>
      </c>
      <c r="AQ1616" s="94" t="s">
        <v>40</v>
      </c>
      <c r="AR1616" s="93"/>
    </row>
    <row r="1617" spans="1:44" ht="21">
      <c r="A1617" t="str">
        <f>VLOOKUP(Q1617,'Rotas x Madrugada'!A:C,2,0)</f>
        <v>NH</v>
      </c>
      <c r="B1617" t="str">
        <f>VLOOKUP(Q1617,'Rotas x Madrugada'!A:C,3,0)</f>
        <v>Não</v>
      </c>
      <c r="D1617" s="19">
        <f t="shared" si="50"/>
        <v>46162</v>
      </c>
      <c r="E1617" s="19">
        <f>IF(A1617="RETIRA",Z1617,VLOOKUP(Q1617,'Rotas x Madrugada'!A:D,4,0))</f>
        <v>46146</v>
      </c>
      <c r="F1617" s="19">
        <f>IF(A1617="RETIRA",Z1617,Z1617+2)</f>
        <v>46162</v>
      </c>
      <c r="G1617" s="19" t="str">
        <f>CONCATENATE(U1617,"-",V1617)</f>
        <v>INC08-TE12</v>
      </c>
      <c r="H1617" s="19" t="str">
        <f t="shared" ca="1" si="51"/>
        <v>OK</v>
      </c>
      <c r="I1617" s="46">
        <f ca="1">Z1617-$B$1</f>
        <v>3</v>
      </c>
      <c r="J1617" s="46">
        <f>VLOOKUP(G1617,'D. Produção'!A:B,2,)</f>
        <v>2</v>
      </c>
      <c r="K1617" s="95">
        <v>336245</v>
      </c>
      <c r="L1617" s="96" t="s">
        <v>81</v>
      </c>
      <c r="M1617" s="95">
        <v>3</v>
      </c>
      <c r="N1617" s="95">
        <v>5458928</v>
      </c>
      <c r="O1617" s="96" t="s">
        <v>35</v>
      </c>
      <c r="P1617" s="96" t="s">
        <v>610</v>
      </c>
      <c r="Q1617" s="96" t="s">
        <v>170</v>
      </c>
      <c r="R1617" s="97">
        <v>0.40670000000000001</v>
      </c>
      <c r="S1617" s="97">
        <v>8.1340000000000003</v>
      </c>
      <c r="T1617" s="95">
        <v>1</v>
      </c>
      <c r="U1617" s="96" t="s">
        <v>63</v>
      </c>
      <c r="V1617" s="96" t="s">
        <v>120</v>
      </c>
      <c r="W1617" s="98">
        <v>415</v>
      </c>
      <c r="X1617" s="98">
        <v>980</v>
      </c>
      <c r="Y1617" s="99">
        <v>46155.522382326388</v>
      </c>
      <c r="Z1617" s="100">
        <v>46160</v>
      </c>
      <c r="AA1617" s="101"/>
      <c r="AB1617" s="101"/>
      <c r="AC1617" s="101"/>
      <c r="AD1617" s="101"/>
      <c r="AE1617" s="101"/>
      <c r="AF1617" s="101"/>
      <c r="AG1617" s="101"/>
      <c r="AH1617" s="101"/>
      <c r="AI1617" s="102" t="s">
        <v>40</v>
      </c>
      <c r="AJ1617" s="102" t="s">
        <v>40</v>
      </c>
      <c r="AK1617" s="102" t="s">
        <v>40</v>
      </c>
      <c r="AL1617" s="101"/>
      <c r="AM1617" s="101"/>
      <c r="AN1617" s="102" t="s">
        <v>40</v>
      </c>
      <c r="AO1617" s="102" t="s">
        <v>40</v>
      </c>
      <c r="AP1617" s="102" t="s">
        <v>40</v>
      </c>
      <c r="AQ1617" s="102" t="s">
        <v>40</v>
      </c>
      <c r="AR1617" s="101"/>
    </row>
    <row r="1618" spans="1:44" ht="21">
      <c r="A1618" t="str">
        <f>VLOOKUP(Q1618,'Rotas x Madrugada'!A:C,2,0)</f>
        <v>NH</v>
      </c>
      <c r="B1618" t="str">
        <f>VLOOKUP(Q1618,'Rotas x Madrugada'!A:C,3,0)</f>
        <v>Não</v>
      </c>
      <c r="D1618" s="19">
        <f t="shared" si="50"/>
        <v>46162</v>
      </c>
      <c r="E1618" s="19">
        <f>IF(A1618="RETIRA",Z1618,VLOOKUP(Q1618,'Rotas x Madrugada'!A:D,4,0))</f>
        <v>46146</v>
      </c>
      <c r="F1618" s="19">
        <f>IF(A1618="RETIRA",Z1618,Z1618+2)</f>
        <v>46162</v>
      </c>
      <c r="G1618" s="19" t="str">
        <f>CONCATENATE(U1618,"-",V1618)</f>
        <v>INC08-TE12</v>
      </c>
      <c r="H1618" s="19" t="str">
        <f t="shared" ca="1" si="51"/>
        <v>OK</v>
      </c>
      <c r="I1618" s="46">
        <f ca="1">Z1618-$B$1</f>
        <v>3</v>
      </c>
      <c r="J1618" s="46">
        <f>VLOOKUP(G1618,'D. Produção'!A:B,2,)</f>
        <v>2</v>
      </c>
      <c r="K1618" s="87">
        <v>336245</v>
      </c>
      <c r="L1618" s="88" t="s">
        <v>82</v>
      </c>
      <c r="M1618" s="87">
        <v>4</v>
      </c>
      <c r="N1618" s="87">
        <v>5458929</v>
      </c>
      <c r="O1618" s="88" t="s">
        <v>35</v>
      </c>
      <c r="P1618" s="88" t="s">
        <v>610</v>
      </c>
      <c r="Q1618" s="88" t="s">
        <v>170</v>
      </c>
      <c r="R1618" s="89">
        <v>0.40670000000000001</v>
      </c>
      <c r="S1618" s="89">
        <v>8.1340000000000003</v>
      </c>
      <c r="T1618" s="87">
        <v>1</v>
      </c>
      <c r="U1618" s="88" t="s">
        <v>63</v>
      </c>
      <c r="V1618" s="88" t="s">
        <v>120</v>
      </c>
      <c r="W1618" s="90">
        <v>415</v>
      </c>
      <c r="X1618" s="90">
        <v>980</v>
      </c>
      <c r="Y1618" s="91">
        <v>46155.522382326388</v>
      </c>
      <c r="Z1618" s="92">
        <v>46160</v>
      </c>
      <c r="AA1618" s="93"/>
      <c r="AB1618" s="93"/>
      <c r="AC1618" s="93"/>
      <c r="AD1618" s="93"/>
      <c r="AE1618" s="93"/>
      <c r="AF1618" s="93"/>
      <c r="AG1618" s="93"/>
      <c r="AH1618" s="93"/>
      <c r="AI1618" s="94" t="s">
        <v>40</v>
      </c>
      <c r="AJ1618" s="94" t="s">
        <v>40</v>
      </c>
      <c r="AK1618" s="94" t="s">
        <v>40</v>
      </c>
      <c r="AL1618" s="93"/>
      <c r="AM1618" s="93"/>
      <c r="AN1618" s="94" t="s">
        <v>40</v>
      </c>
      <c r="AO1618" s="94" t="s">
        <v>40</v>
      </c>
      <c r="AP1618" s="94" t="s">
        <v>40</v>
      </c>
      <c r="AQ1618" s="94" t="s">
        <v>40</v>
      </c>
      <c r="AR1618" s="93"/>
    </row>
    <row r="1619" spans="1:44" ht="21">
      <c r="A1619" t="str">
        <f>VLOOKUP(Q1619,'Rotas x Madrugada'!A:C,2,0)</f>
        <v>NH</v>
      </c>
      <c r="B1619" t="str">
        <f>VLOOKUP(Q1619,'Rotas x Madrugada'!A:C,3,0)</f>
        <v>Não</v>
      </c>
      <c r="D1619" s="19">
        <f t="shared" si="50"/>
        <v>46162</v>
      </c>
      <c r="E1619" s="19">
        <f>IF(A1619="RETIRA",Z1619,VLOOKUP(Q1619,'Rotas x Madrugada'!A:D,4,0))</f>
        <v>46146</v>
      </c>
      <c r="F1619" s="19">
        <f>IF(A1619="RETIRA",Z1619,Z1619+2)</f>
        <v>46162</v>
      </c>
      <c r="G1619" s="19" t="str">
        <f>CONCATENATE(U1619,"-",V1619)</f>
        <v>INC08-TE12</v>
      </c>
      <c r="H1619" s="19" t="str">
        <f t="shared" ca="1" si="51"/>
        <v>OK</v>
      </c>
      <c r="I1619" s="46">
        <f ca="1">Z1619-$B$1</f>
        <v>3</v>
      </c>
      <c r="J1619" s="46">
        <f>VLOOKUP(G1619,'D. Produção'!A:B,2,)</f>
        <v>2</v>
      </c>
      <c r="K1619" s="95">
        <v>336246</v>
      </c>
      <c r="L1619" s="96" t="s">
        <v>78</v>
      </c>
      <c r="M1619" s="95">
        <v>1</v>
      </c>
      <c r="N1619" s="95">
        <v>5458930</v>
      </c>
      <c r="O1619" s="96" t="s">
        <v>35</v>
      </c>
      <c r="P1619" s="96" t="s">
        <v>610</v>
      </c>
      <c r="Q1619" s="96" t="s">
        <v>170</v>
      </c>
      <c r="R1619" s="97">
        <v>2.2364999999999999</v>
      </c>
      <c r="S1619" s="97">
        <v>44.73</v>
      </c>
      <c r="T1619" s="95">
        <v>1</v>
      </c>
      <c r="U1619" s="96" t="s">
        <v>63</v>
      </c>
      <c r="V1619" s="96" t="s">
        <v>120</v>
      </c>
      <c r="W1619" s="98">
        <v>1050</v>
      </c>
      <c r="X1619" s="98">
        <v>2130</v>
      </c>
      <c r="Y1619" s="99">
        <v>46155.522564965278</v>
      </c>
      <c r="Z1619" s="100">
        <v>46160</v>
      </c>
      <c r="AA1619" s="101"/>
      <c r="AB1619" s="101"/>
      <c r="AC1619" s="101"/>
      <c r="AD1619" s="101"/>
      <c r="AE1619" s="101"/>
      <c r="AF1619" s="101"/>
      <c r="AG1619" s="101"/>
      <c r="AH1619" s="101"/>
      <c r="AI1619" s="102" t="s">
        <v>40</v>
      </c>
      <c r="AJ1619" s="102" t="s">
        <v>40</v>
      </c>
      <c r="AK1619" s="102" t="s">
        <v>40</v>
      </c>
      <c r="AL1619" s="101"/>
      <c r="AM1619" s="101"/>
      <c r="AN1619" s="102" t="s">
        <v>40</v>
      </c>
      <c r="AO1619" s="102" t="s">
        <v>40</v>
      </c>
      <c r="AP1619" s="102" t="s">
        <v>40</v>
      </c>
      <c r="AQ1619" s="102" t="s">
        <v>40</v>
      </c>
      <c r="AR1619" s="101"/>
    </row>
    <row r="1620" spans="1:44" ht="21">
      <c r="A1620" t="str">
        <f>VLOOKUP(Q1620,'Rotas x Madrugada'!A:C,2,0)</f>
        <v>NH</v>
      </c>
      <c r="B1620" t="str">
        <f>VLOOKUP(Q1620,'Rotas x Madrugada'!A:C,3,0)</f>
        <v>Não</v>
      </c>
      <c r="D1620" s="19">
        <f t="shared" si="50"/>
        <v>46162</v>
      </c>
      <c r="E1620" s="19">
        <f>IF(A1620="RETIRA",Z1620,VLOOKUP(Q1620,'Rotas x Madrugada'!A:D,4,0))</f>
        <v>46146</v>
      </c>
      <c r="F1620" s="19">
        <f>IF(A1620="RETIRA",Z1620,Z1620+2)</f>
        <v>46162</v>
      </c>
      <c r="G1620" s="19" t="str">
        <f>CONCATENATE(U1620,"-",V1620)</f>
        <v>INC08-TE12</v>
      </c>
      <c r="H1620" s="19" t="str">
        <f t="shared" ca="1" si="51"/>
        <v>OK</v>
      </c>
      <c r="I1620" s="46">
        <f ca="1">Z1620-$B$1</f>
        <v>3</v>
      </c>
      <c r="J1620" s="46">
        <f>VLOOKUP(G1620,'D. Produção'!A:B,2,)</f>
        <v>2</v>
      </c>
      <c r="K1620" s="87">
        <v>336246</v>
      </c>
      <c r="L1620" s="88" t="s">
        <v>80</v>
      </c>
      <c r="M1620" s="87">
        <v>2</v>
      </c>
      <c r="N1620" s="87">
        <v>5458931</v>
      </c>
      <c r="O1620" s="88" t="s">
        <v>35</v>
      </c>
      <c r="P1620" s="88" t="s">
        <v>610</v>
      </c>
      <c r="Q1620" s="88" t="s">
        <v>170</v>
      </c>
      <c r="R1620" s="89">
        <v>2.2364999999999999</v>
      </c>
      <c r="S1620" s="89">
        <v>44.73</v>
      </c>
      <c r="T1620" s="87">
        <v>1</v>
      </c>
      <c r="U1620" s="88" t="s">
        <v>63</v>
      </c>
      <c r="V1620" s="88" t="s">
        <v>120</v>
      </c>
      <c r="W1620" s="90">
        <v>1050</v>
      </c>
      <c r="X1620" s="90">
        <v>2130</v>
      </c>
      <c r="Y1620" s="91">
        <v>46155.522564965278</v>
      </c>
      <c r="Z1620" s="92">
        <v>46160</v>
      </c>
      <c r="AA1620" s="93"/>
      <c r="AB1620" s="93"/>
      <c r="AC1620" s="93"/>
      <c r="AD1620" s="93"/>
      <c r="AE1620" s="93"/>
      <c r="AF1620" s="93"/>
      <c r="AG1620" s="93"/>
      <c r="AH1620" s="93"/>
      <c r="AI1620" s="94" t="s">
        <v>40</v>
      </c>
      <c r="AJ1620" s="94" t="s">
        <v>40</v>
      </c>
      <c r="AK1620" s="94" t="s">
        <v>40</v>
      </c>
      <c r="AL1620" s="93"/>
      <c r="AM1620" s="93"/>
      <c r="AN1620" s="94" t="s">
        <v>40</v>
      </c>
      <c r="AO1620" s="94" t="s">
        <v>40</v>
      </c>
      <c r="AP1620" s="94" t="s">
        <v>40</v>
      </c>
      <c r="AQ1620" s="94" t="s">
        <v>40</v>
      </c>
      <c r="AR1620" s="93"/>
    </row>
    <row r="1621" spans="1:44" ht="21">
      <c r="A1621" t="str">
        <f>VLOOKUP(Q1621,'Rotas x Madrugada'!A:C,2,0)</f>
        <v>NH</v>
      </c>
      <c r="B1621" t="str">
        <f>VLOOKUP(Q1621,'Rotas x Madrugada'!A:C,3,0)</f>
        <v>Não</v>
      </c>
      <c r="D1621" s="19">
        <f t="shared" si="50"/>
        <v>46162</v>
      </c>
      <c r="E1621" s="19">
        <f>IF(A1621="RETIRA",Z1621,VLOOKUP(Q1621,'Rotas x Madrugada'!A:D,4,0))</f>
        <v>46146</v>
      </c>
      <c r="F1621" s="19">
        <f>IF(A1621="RETIRA",Z1621,Z1621+2)</f>
        <v>46162</v>
      </c>
      <c r="G1621" s="19" t="str">
        <f>CONCATENATE(U1621,"-",V1621)</f>
        <v>INC08-TFQ</v>
      </c>
      <c r="H1621" s="19" t="e">
        <f t="shared" ca="1" si="51"/>
        <v>#N/A</v>
      </c>
      <c r="I1621" s="46">
        <f ca="1">Z1621-$B$1</f>
        <v>3</v>
      </c>
      <c r="J1621" s="46" t="e">
        <f>VLOOKUP(G1621,'D. Produção'!A:B,2,)</f>
        <v>#N/A</v>
      </c>
      <c r="K1621" s="95">
        <v>336247</v>
      </c>
      <c r="L1621" s="96" t="s">
        <v>61</v>
      </c>
      <c r="M1621" s="95">
        <v>1</v>
      </c>
      <c r="N1621" s="95">
        <v>5458932</v>
      </c>
      <c r="O1621" s="96" t="s">
        <v>35</v>
      </c>
      <c r="P1621" s="96" t="s">
        <v>472</v>
      </c>
      <c r="Q1621" s="96" t="s">
        <v>170</v>
      </c>
      <c r="R1621" s="97">
        <v>1.1368</v>
      </c>
      <c r="S1621" s="97">
        <v>22.736999999999998</v>
      </c>
      <c r="T1621" s="95">
        <v>1</v>
      </c>
      <c r="U1621" s="96" t="s">
        <v>63</v>
      </c>
      <c r="V1621" s="96" t="s">
        <v>166</v>
      </c>
      <c r="W1621" s="98">
        <v>1430</v>
      </c>
      <c r="X1621" s="98">
        <v>795</v>
      </c>
      <c r="Y1621" s="99">
        <v>46155.522738738429</v>
      </c>
      <c r="Z1621" s="100">
        <v>46160</v>
      </c>
      <c r="AA1621" s="101"/>
      <c r="AB1621" s="101"/>
      <c r="AC1621" s="101"/>
      <c r="AD1621" s="101"/>
      <c r="AE1621" s="101"/>
      <c r="AF1621" s="101"/>
      <c r="AG1621" s="102" t="s">
        <v>40</v>
      </c>
      <c r="AH1621" s="102" t="s">
        <v>40</v>
      </c>
      <c r="AI1621" s="102" t="s">
        <v>40</v>
      </c>
      <c r="AJ1621" s="102" t="s">
        <v>40</v>
      </c>
      <c r="AK1621" s="102" t="s">
        <v>40</v>
      </c>
      <c r="AL1621" s="101"/>
      <c r="AM1621" s="101"/>
      <c r="AN1621" s="102" t="s">
        <v>40</v>
      </c>
      <c r="AO1621" s="102" t="s">
        <v>40</v>
      </c>
      <c r="AP1621" s="102" t="s">
        <v>40</v>
      </c>
      <c r="AQ1621" s="102" t="s">
        <v>40</v>
      </c>
      <c r="AR1621" s="101"/>
    </row>
    <row r="1622" spans="1:44" ht="21">
      <c r="A1622" t="str">
        <f>VLOOKUP(Q1622,'Rotas x Madrugada'!A:C,2,0)</f>
        <v>NH</v>
      </c>
      <c r="B1622" t="str">
        <f>VLOOKUP(Q1622,'Rotas x Madrugada'!A:C,3,0)</f>
        <v>Não</v>
      </c>
      <c r="D1622" s="19">
        <f t="shared" si="50"/>
        <v>46162</v>
      </c>
      <c r="E1622" s="19">
        <f>IF(A1622="RETIRA",Z1622,VLOOKUP(Q1622,'Rotas x Madrugada'!A:D,4,0))</f>
        <v>46146</v>
      </c>
      <c r="F1622" s="19">
        <f>IF(A1622="RETIRA",Z1622,Z1622+2)</f>
        <v>46162</v>
      </c>
      <c r="G1622" s="19" t="str">
        <f>CONCATENATE(U1622,"-",V1622)</f>
        <v>INC08-TFQ</v>
      </c>
      <c r="H1622" s="19" t="e">
        <f t="shared" ca="1" si="51"/>
        <v>#N/A</v>
      </c>
      <c r="I1622" s="46">
        <f ca="1">Z1622-$B$1</f>
        <v>3</v>
      </c>
      <c r="J1622" s="46" t="e">
        <f>VLOOKUP(G1622,'D. Produção'!A:B,2,)</f>
        <v>#N/A</v>
      </c>
      <c r="K1622" s="87">
        <v>336247</v>
      </c>
      <c r="L1622" s="88" t="s">
        <v>121</v>
      </c>
      <c r="M1622" s="87">
        <v>2</v>
      </c>
      <c r="N1622" s="87">
        <v>5458933</v>
      </c>
      <c r="O1622" s="88" t="s">
        <v>35</v>
      </c>
      <c r="P1622" s="88" t="s">
        <v>472</v>
      </c>
      <c r="Q1622" s="88" t="s">
        <v>170</v>
      </c>
      <c r="R1622" s="89">
        <v>1.4361999999999999</v>
      </c>
      <c r="S1622" s="89">
        <v>28.724499999999999</v>
      </c>
      <c r="T1622" s="87">
        <v>1</v>
      </c>
      <c r="U1622" s="88" t="s">
        <v>63</v>
      </c>
      <c r="V1622" s="88" t="s">
        <v>166</v>
      </c>
      <c r="W1622" s="90">
        <v>1415</v>
      </c>
      <c r="X1622" s="90">
        <v>1015</v>
      </c>
      <c r="Y1622" s="91">
        <v>46155.522738738429</v>
      </c>
      <c r="Z1622" s="92">
        <v>46160</v>
      </c>
      <c r="AA1622" s="93"/>
      <c r="AB1622" s="93"/>
      <c r="AC1622" s="93"/>
      <c r="AD1622" s="93"/>
      <c r="AE1622" s="93"/>
      <c r="AF1622" s="93"/>
      <c r="AG1622" s="94" t="s">
        <v>40</v>
      </c>
      <c r="AH1622" s="94" t="s">
        <v>40</v>
      </c>
      <c r="AI1622" s="94" t="s">
        <v>40</v>
      </c>
      <c r="AJ1622" s="94" t="s">
        <v>40</v>
      </c>
      <c r="AK1622" s="94" t="s">
        <v>40</v>
      </c>
      <c r="AL1622" s="93"/>
      <c r="AM1622" s="93"/>
      <c r="AN1622" s="94" t="s">
        <v>40</v>
      </c>
      <c r="AO1622" s="94" t="s">
        <v>40</v>
      </c>
      <c r="AP1622" s="94" t="s">
        <v>40</v>
      </c>
      <c r="AQ1622" s="94" t="s">
        <v>40</v>
      </c>
      <c r="AR1622" s="93"/>
    </row>
    <row r="1623" spans="1:44" ht="21">
      <c r="A1623" t="str">
        <f>VLOOKUP(Q1623,'Rotas x Madrugada'!A:C,2,0)</f>
        <v>NH</v>
      </c>
      <c r="B1623" t="str">
        <f>VLOOKUP(Q1623,'Rotas x Madrugada'!A:C,3,0)</f>
        <v>Não</v>
      </c>
      <c r="D1623" s="19">
        <f t="shared" si="50"/>
        <v>46162</v>
      </c>
      <c r="E1623" s="19">
        <f>IF(A1623="RETIRA",Z1623,VLOOKUP(Q1623,'Rotas x Madrugada'!A:D,4,0))</f>
        <v>46146</v>
      </c>
      <c r="F1623" s="19">
        <f>IF(A1623="RETIRA",Z1623,Z1623+2)</f>
        <v>46162</v>
      </c>
      <c r="G1623" s="19" t="str">
        <f>CONCATENATE(U1623,"-",V1623)</f>
        <v>INC08-TFQ</v>
      </c>
      <c r="H1623" s="19" t="e">
        <f t="shared" ca="1" si="51"/>
        <v>#N/A</v>
      </c>
      <c r="I1623" s="46">
        <f ca="1">Z1623-$B$1</f>
        <v>3</v>
      </c>
      <c r="J1623" s="46" t="e">
        <f>VLOOKUP(G1623,'D. Produção'!A:B,2,)</f>
        <v>#N/A</v>
      </c>
      <c r="K1623" s="95">
        <v>336247</v>
      </c>
      <c r="L1623" s="96" t="s">
        <v>143</v>
      </c>
      <c r="M1623" s="95">
        <v>3</v>
      </c>
      <c r="N1623" s="95">
        <v>5458934</v>
      </c>
      <c r="O1623" s="96" t="s">
        <v>35</v>
      </c>
      <c r="P1623" s="96" t="s">
        <v>472</v>
      </c>
      <c r="Q1623" s="96" t="s">
        <v>170</v>
      </c>
      <c r="R1623" s="97">
        <v>1.7784</v>
      </c>
      <c r="S1623" s="97">
        <v>35.567999999999998</v>
      </c>
      <c r="T1623" s="95">
        <v>1</v>
      </c>
      <c r="U1623" s="96" t="s">
        <v>63</v>
      </c>
      <c r="V1623" s="96" t="s">
        <v>166</v>
      </c>
      <c r="W1623" s="98">
        <v>1440</v>
      </c>
      <c r="X1623" s="98">
        <v>1235</v>
      </c>
      <c r="Y1623" s="99">
        <v>46155.522738738429</v>
      </c>
      <c r="Z1623" s="100">
        <v>46160</v>
      </c>
      <c r="AA1623" s="101"/>
      <c r="AB1623" s="101"/>
      <c r="AC1623" s="101"/>
      <c r="AD1623" s="101"/>
      <c r="AE1623" s="101"/>
      <c r="AF1623" s="101"/>
      <c r="AG1623" s="102" t="s">
        <v>40</v>
      </c>
      <c r="AH1623" s="102" t="s">
        <v>40</v>
      </c>
      <c r="AI1623" s="102" t="s">
        <v>40</v>
      </c>
      <c r="AJ1623" s="102" t="s">
        <v>40</v>
      </c>
      <c r="AK1623" s="102" t="s">
        <v>40</v>
      </c>
      <c r="AL1623" s="101"/>
      <c r="AM1623" s="101"/>
      <c r="AN1623" s="102" t="s">
        <v>40</v>
      </c>
      <c r="AO1623" s="102" t="s">
        <v>40</v>
      </c>
      <c r="AP1623" s="102" t="s">
        <v>40</v>
      </c>
      <c r="AQ1623" s="102" t="s">
        <v>40</v>
      </c>
      <c r="AR1623" s="101"/>
    </row>
    <row r="1624" spans="1:44">
      <c r="A1624" t="str">
        <f>VLOOKUP(Q1624,'Rotas x Madrugada'!A:C,2,0)</f>
        <v>E</v>
      </c>
      <c r="B1624" t="str">
        <f>VLOOKUP(Q1624,'Rotas x Madrugada'!A:C,3,0)</f>
        <v>Não</v>
      </c>
      <c r="D1624" s="19">
        <f t="shared" si="50"/>
        <v>46162</v>
      </c>
      <c r="E1624" s="19">
        <f>IF(A1624="RETIRA",Z1624,VLOOKUP(Q1624,'Rotas x Madrugada'!A:D,4,0))</f>
        <v>46147</v>
      </c>
      <c r="F1624" s="19">
        <f>IF(A1624="RETIRA",Z1624,Z1624+2)</f>
        <v>46162</v>
      </c>
      <c r="G1624" s="19" t="str">
        <f>CONCATENATE(U1624,"-",V1624)</f>
        <v>MBI03-CC</v>
      </c>
      <c r="H1624" s="19" t="str">
        <f t="shared" ca="1" si="51"/>
        <v>OK</v>
      </c>
      <c r="I1624" s="46">
        <f ca="1">Z1624-$B$1</f>
        <v>3</v>
      </c>
      <c r="J1624" s="46">
        <f>VLOOKUP(G1624,'D. Produção'!A:B,2,)</f>
        <v>1</v>
      </c>
      <c r="K1624" s="87">
        <v>336250</v>
      </c>
      <c r="L1624" s="88" t="s">
        <v>61</v>
      </c>
      <c r="M1624" s="87">
        <v>1</v>
      </c>
      <c r="N1624" s="87">
        <v>5458971</v>
      </c>
      <c r="O1624" s="88" t="s">
        <v>35</v>
      </c>
      <c r="P1624" s="88" t="s">
        <v>622</v>
      </c>
      <c r="Q1624" s="88" t="s">
        <v>37</v>
      </c>
      <c r="R1624" s="89">
        <v>0.40629999999999999</v>
      </c>
      <c r="S1624" s="89">
        <v>3.0472000000000001</v>
      </c>
      <c r="T1624" s="87">
        <v>1</v>
      </c>
      <c r="U1624" s="88" t="s">
        <v>249</v>
      </c>
      <c r="V1624" s="88" t="s">
        <v>236</v>
      </c>
      <c r="W1624" s="90">
        <v>870</v>
      </c>
      <c r="X1624" s="90">
        <v>467</v>
      </c>
      <c r="Y1624" s="91">
        <v>46155.559136840275</v>
      </c>
      <c r="Z1624" s="92">
        <v>46160</v>
      </c>
      <c r="AA1624" s="93"/>
      <c r="AB1624" s="93"/>
      <c r="AC1624" s="94" t="s">
        <v>40</v>
      </c>
      <c r="AD1624" s="94" t="s">
        <v>40</v>
      </c>
      <c r="AE1624" s="94" t="s">
        <v>40</v>
      </c>
      <c r="AF1624" s="94" t="s">
        <v>40</v>
      </c>
      <c r="AG1624" s="94" t="s">
        <v>40</v>
      </c>
      <c r="AH1624" s="94" t="s">
        <v>40</v>
      </c>
      <c r="AI1624" s="94" t="s">
        <v>40</v>
      </c>
      <c r="AJ1624" s="94" t="s">
        <v>40</v>
      </c>
      <c r="AK1624" s="94" t="s">
        <v>40</v>
      </c>
      <c r="AL1624" s="94" t="s">
        <v>40</v>
      </c>
      <c r="AM1624" s="94" t="s">
        <v>40</v>
      </c>
      <c r="AN1624" s="94" t="s">
        <v>40</v>
      </c>
      <c r="AO1624" s="94" t="s">
        <v>40</v>
      </c>
      <c r="AP1624" s="94" t="s">
        <v>40</v>
      </c>
      <c r="AQ1624" s="94" t="s">
        <v>40</v>
      </c>
      <c r="AR1624" s="93"/>
    </row>
    <row r="1625" spans="1:44">
      <c r="A1625" t="str">
        <f>VLOOKUP(Q1625,'Rotas x Madrugada'!A:C,2,0)</f>
        <v>E</v>
      </c>
      <c r="B1625" t="str">
        <f>VLOOKUP(Q1625,'Rotas x Madrugada'!A:C,3,0)</f>
        <v>Não</v>
      </c>
      <c r="D1625" s="19">
        <f t="shared" si="50"/>
        <v>46162</v>
      </c>
      <c r="E1625" s="19">
        <f>IF(A1625="RETIRA",Z1625,VLOOKUP(Q1625,'Rotas x Madrugada'!A:D,4,0))</f>
        <v>46147</v>
      </c>
      <c r="F1625" s="19">
        <f>IF(A1625="RETIRA",Z1625,Z1625+2)</f>
        <v>46162</v>
      </c>
      <c r="G1625" s="19" t="str">
        <f>CONCATENATE(U1625,"-",V1625)</f>
        <v>MBI03-CC</v>
      </c>
      <c r="H1625" s="19" t="str">
        <f t="shared" ca="1" si="51"/>
        <v>OK</v>
      </c>
      <c r="I1625" s="46">
        <f ca="1">Z1625-$B$1</f>
        <v>3</v>
      </c>
      <c r="J1625" s="46">
        <f>VLOOKUP(G1625,'D. Produção'!A:B,2,)</f>
        <v>1</v>
      </c>
      <c r="K1625" s="95">
        <v>336250</v>
      </c>
      <c r="L1625" s="96" t="s">
        <v>121</v>
      </c>
      <c r="M1625" s="95">
        <v>2</v>
      </c>
      <c r="N1625" s="95">
        <v>5458972</v>
      </c>
      <c r="O1625" s="96" t="s">
        <v>35</v>
      </c>
      <c r="P1625" s="96" t="s">
        <v>622</v>
      </c>
      <c r="Q1625" s="96" t="s">
        <v>37</v>
      </c>
      <c r="R1625" s="97">
        <v>0.40629999999999999</v>
      </c>
      <c r="S1625" s="97">
        <v>3.0472000000000001</v>
      </c>
      <c r="T1625" s="95">
        <v>1</v>
      </c>
      <c r="U1625" s="96" t="s">
        <v>249</v>
      </c>
      <c r="V1625" s="96" t="s">
        <v>236</v>
      </c>
      <c r="W1625" s="98">
        <v>870</v>
      </c>
      <c r="X1625" s="98">
        <v>467</v>
      </c>
      <c r="Y1625" s="99">
        <v>46155.559136840275</v>
      </c>
      <c r="Z1625" s="100">
        <v>46160</v>
      </c>
      <c r="AA1625" s="101"/>
      <c r="AB1625" s="101"/>
      <c r="AC1625" s="102" t="s">
        <v>40</v>
      </c>
      <c r="AD1625" s="102" t="s">
        <v>40</v>
      </c>
      <c r="AE1625" s="102" t="s">
        <v>40</v>
      </c>
      <c r="AF1625" s="102" t="s">
        <v>40</v>
      </c>
      <c r="AG1625" s="102" t="s">
        <v>40</v>
      </c>
      <c r="AH1625" s="102" t="s">
        <v>40</v>
      </c>
      <c r="AI1625" s="102" t="s">
        <v>40</v>
      </c>
      <c r="AJ1625" s="102" t="s">
        <v>40</v>
      </c>
      <c r="AK1625" s="102" t="s">
        <v>40</v>
      </c>
      <c r="AL1625" s="102" t="s">
        <v>40</v>
      </c>
      <c r="AM1625" s="102" t="s">
        <v>40</v>
      </c>
      <c r="AN1625" s="102" t="s">
        <v>40</v>
      </c>
      <c r="AO1625" s="102" t="s">
        <v>40</v>
      </c>
      <c r="AP1625" s="102" t="s">
        <v>40</v>
      </c>
      <c r="AQ1625" s="102" t="s">
        <v>40</v>
      </c>
      <c r="AR1625" s="101"/>
    </row>
    <row r="1626" spans="1:44">
      <c r="A1626" t="str">
        <f>VLOOKUP(Q1626,'Rotas x Madrugada'!A:C,2,0)</f>
        <v>E</v>
      </c>
      <c r="B1626" t="str">
        <f>VLOOKUP(Q1626,'Rotas x Madrugada'!A:C,3,0)</f>
        <v>Não</v>
      </c>
      <c r="D1626" s="19">
        <f t="shared" si="50"/>
        <v>46162</v>
      </c>
      <c r="E1626" s="19">
        <f>IF(A1626="RETIRA",Z1626,VLOOKUP(Q1626,'Rotas x Madrugada'!A:D,4,0))</f>
        <v>46147</v>
      </c>
      <c r="F1626" s="19">
        <f>IF(A1626="RETIRA",Z1626,Z1626+2)</f>
        <v>46162</v>
      </c>
      <c r="G1626" s="19" t="str">
        <f>CONCATENATE(U1626,"-",V1626)</f>
        <v>LMLT08-PF</v>
      </c>
      <c r="H1626" s="19" t="str">
        <f t="shared" ca="1" si="51"/>
        <v>URGENTE</v>
      </c>
      <c r="I1626" s="46">
        <f ca="1">Z1626-$B$1</f>
        <v>3</v>
      </c>
      <c r="J1626" s="46">
        <f>VLOOKUP(G1626,'D. Produção'!A:B,2,)</f>
        <v>4</v>
      </c>
      <c r="K1626" s="87">
        <v>336250</v>
      </c>
      <c r="L1626" s="88" t="s">
        <v>143</v>
      </c>
      <c r="M1626" s="87">
        <v>3</v>
      </c>
      <c r="N1626" s="87">
        <v>5458973</v>
      </c>
      <c r="O1626" s="88" t="s">
        <v>35</v>
      </c>
      <c r="P1626" s="88" t="s">
        <v>622</v>
      </c>
      <c r="Q1626" s="88" t="s">
        <v>37</v>
      </c>
      <c r="R1626" s="89">
        <v>1.8388</v>
      </c>
      <c r="S1626" s="89">
        <v>36.777000000000001</v>
      </c>
      <c r="T1626" s="87">
        <v>1</v>
      </c>
      <c r="U1626" s="88" t="s">
        <v>263</v>
      </c>
      <c r="V1626" s="88" t="s">
        <v>39</v>
      </c>
      <c r="W1626" s="90">
        <v>1230</v>
      </c>
      <c r="X1626" s="90">
        <v>1495</v>
      </c>
      <c r="Y1626" s="91">
        <v>46155.559136840275</v>
      </c>
      <c r="Z1626" s="92">
        <v>46160</v>
      </c>
      <c r="AA1626" s="93"/>
      <c r="AB1626" s="93"/>
      <c r="AC1626" s="93"/>
      <c r="AD1626" s="94" t="s">
        <v>40</v>
      </c>
      <c r="AE1626" s="94" t="s">
        <v>40</v>
      </c>
      <c r="AF1626" s="94" t="s">
        <v>40</v>
      </c>
      <c r="AG1626" s="94" t="s">
        <v>40</v>
      </c>
      <c r="AH1626" s="94" t="s">
        <v>40</v>
      </c>
      <c r="AI1626" s="94" t="s">
        <v>40</v>
      </c>
      <c r="AJ1626" s="94" t="s">
        <v>40</v>
      </c>
      <c r="AK1626" s="94" t="s">
        <v>40</v>
      </c>
      <c r="AL1626" s="94" t="s">
        <v>40</v>
      </c>
      <c r="AM1626" s="94" t="s">
        <v>40</v>
      </c>
      <c r="AN1626" s="94" t="s">
        <v>40</v>
      </c>
      <c r="AO1626" s="94" t="s">
        <v>40</v>
      </c>
      <c r="AP1626" s="94" t="s">
        <v>40</v>
      </c>
      <c r="AQ1626" s="94" t="s">
        <v>40</v>
      </c>
      <c r="AR1626" s="93"/>
    </row>
    <row r="1627" spans="1:44">
      <c r="A1627" t="str">
        <f>VLOOKUP(Q1627,'Rotas x Madrugada'!A:C,2,0)</f>
        <v>E</v>
      </c>
      <c r="B1627" t="str">
        <f>VLOOKUP(Q1627,'Rotas x Madrugada'!A:C,3,0)</f>
        <v>Não</v>
      </c>
      <c r="D1627" s="19">
        <f t="shared" si="50"/>
        <v>46162</v>
      </c>
      <c r="E1627" s="19">
        <f>IF(A1627="RETIRA",Z1627,VLOOKUP(Q1627,'Rotas x Madrugada'!A:D,4,0))</f>
        <v>46147</v>
      </c>
      <c r="F1627" s="19">
        <f>IF(A1627="RETIRA",Z1627,Z1627+2)</f>
        <v>46162</v>
      </c>
      <c r="G1627" s="19" t="str">
        <f>CONCATENATE(U1627,"-",V1627)</f>
        <v>LMLT08-PF</v>
      </c>
      <c r="H1627" s="19" t="str">
        <f t="shared" ca="1" si="51"/>
        <v>URGENTE</v>
      </c>
      <c r="I1627" s="46">
        <f ca="1">Z1627-$B$1</f>
        <v>3</v>
      </c>
      <c r="J1627" s="46">
        <f>VLOOKUP(G1627,'D. Produção'!A:B,2,)</f>
        <v>4</v>
      </c>
      <c r="K1627" s="95">
        <v>336250</v>
      </c>
      <c r="L1627" s="96" t="s">
        <v>132</v>
      </c>
      <c r="M1627" s="95">
        <v>4</v>
      </c>
      <c r="N1627" s="95">
        <v>5458974</v>
      </c>
      <c r="O1627" s="96" t="s">
        <v>35</v>
      </c>
      <c r="P1627" s="96" t="s">
        <v>622</v>
      </c>
      <c r="Q1627" s="96" t="s">
        <v>37</v>
      </c>
      <c r="R1627" s="97">
        <v>1.5708</v>
      </c>
      <c r="S1627" s="97">
        <v>31.415199999999999</v>
      </c>
      <c r="T1627" s="95">
        <v>1</v>
      </c>
      <c r="U1627" s="96" t="s">
        <v>263</v>
      </c>
      <c r="V1627" s="96" t="s">
        <v>39</v>
      </c>
      <c r="W1627" s="98">
        <v>1070</v>
      </c>
      <c r="X1627" s="98">
        <v>1468</v>
      </c>
      <c r="Y1627" s="99">
        <v>46155.559136840275</v>
      </c>
      <c r="Z1627" s="100">
        <v>46160</v>
      </c>
      <c r="AA1627" s="101"/>
      <c r="AB1627" s="101"/>
      <c r="AC1627" s="101"/>
      <c r="AD1627" s="102" t="s">
        <v>40</v>
      </c>
      <c r="AE1627" s="102" t="s">
        <v>40</v>
      </c>
      <c r="AF1627" s="102" t="s">
        <v>40</v>
      </c>
      <c r="AG1627" s="102" t="s">
        <v>40</v>
      </c>
      <c r="AH1627" s="102" t="s">
        <v>40</v>
      </c>
      <c r="AI1627" s="102" t="s">
        <v>40</v>
      </c>
      <c r="AJ1627" s="102" t="s">
        <v>40</v>
      </c>
      <c r="AK1627" s="102" t="s">
        <v>40</v>
      </c>
      <c r="AL1627" s="102" t="s">
        <v>40</v>
      </c>
      <c r="AM1627" s="102" t="s">
        <v>40</v>
      </c>
      <c r="AN1627" s="102" t="s">
        <v>40</v>
      </c>
      <c r="AO1627" s="102" t="s">
        <v>40</v>
      </c>
      <c r="AP1627" s="102" t="s">
        <v>40</v>
      </c>
      <c r="AQ1627" s="102" t="s">
        <v>40</v>
      </c>
      <c r="AR1627" s="101"/>
    </row>
    <row r="1628" spans="1:44">
      <c r="A1628" t="str">
        <f>VLOOKUP(Q1628,'Rotas x Madrugada'!A:C,2,0)</f>
        <v>E</v>
      </c>
      <c r="B1628" t="str">
        <f>VLOOKUP(Q1628,'Rotas x Madrugada'!A:C,3,0)</f>
        <v>Não</v>
      </c>
      <c r="D1628" s="19">
        <f t="shared" si="50"/>
        <v>46162</v>
      </c>
      <c r="E1628" s="19">
        <f>IF(A1628="RETIRA",Z1628,VLOOKUP(Q1628,'Rotas x Madrugada'!A:D,4,0))</f>
        <v>46147</v>
      </c>
      <c r="F1628" s="19">
        <f>IF(A1628="RETIRA",Z1628,Z1628+2)</f>
        <v>46162</v>
      </c>
      <c r="G1628" s="19" t="str">
        <f>CONCATENATE(U1628,"-",V1628)</f>
        <v>LMLT08-PF</v>
      </c>
      <c r="H1628" s="19" t="str">
        <f t="shared" ca="1" si="51"/>
        <v>URGENTE</v>
      </c>
      <c r="I1628" s="46">
        <f ca="1">Z1628-$B$1</f>
        <v>3</v>
      </c>
      <c r="J1628" s="46">
        <f>VLOOKUP(G1628,'D. Produção'!A:B,2,)</f>
        <v>4</v>
      </c>
      <c r="K1628" s="87">
        <v>336250</v>
      </c>
      <c r="L1628" s="88" t="s">
        <v>92</v>
      </c>
      <c r="M1628" s="87">
        <v>5</v>
      </c>
      <c r="N1628" s="87">
        <v>5458975</v>
      </c>
      <c r="O1628" s="88" t="s">
        <v>35</v>
      </c>
      <c r="P1628" s="88" t="s">
        <v>622</v>
      </c>
      <c r="Q1628" s="88" t="s">
        <v>37</v>
      </c>
      <c r="R1628" s="89">
        <v>1.5708</v>
      </c>
      <c r="S1628" s="89">
        <v>31.415199999999999</v>
      </c>
      <c r="T1628" s="87">
        <v>1</v>
      </c>
      <c r="U1628" s="88" t="s">
        <v>263</v>
      </c>
      <c r="V1628" s="88" t="s">
        <v>39</v>
      </c>
      <c r="W1628" s="90">
        <v>1070</v>
      </c>
      <c r="X1628" s="90">
        <v>1468</v>
      </c>
      <c r="Y1628" s="91">
        <v>46155.559136840275</v>
      </c>
      <c r="Z1628" s="92">
        <v>46160</v>
      </c>
      <c r="AA1628" s="93"/>
      <c r="AB1628" s="93"/>
      <c r="AC1628" s="93"/>
      <c r="AD1628" s="94" t="s">
        <v>40</v>
      </c>
      <c r="AE1628" s="94" t="s">
        <v>40</v>
      </c>
      <c r="AF1628" s="94" t="s">
        <v>40</v>
      </c>
      <c r="AG1628" s="94" t="s">
        <v>40</v>
      </c>
      <c r="AH1628" s="94" t="s">
        <v>40</v>
      </c>
      <c r="AI1628" s="94" t="s">
        <v>40</v>
      </c>
      <c r="AJ1628" s="94" t="s">
        <v>40</v>
      </c>
      <c r="AK1628" s="94" t="s">
        <v>40</v>
      </c>
      <c r="AL1628" s="94" t="s">
        <v>40</v>
      </c>
      <c r="AM1628" s="94" t="s">
        <v>40</v>
      </c>
      <c r="AN1628" s="94" t="s">
        <v>40</v>
      </c>
      <c r="AO1628" s="94" t="s">
        <v>40</v>
      </c>
      <c r="AP1628" s="94" t="s">
        <v>40</v>
      </c>
      <c r="AQ1628" s="94" t="s">
        <v>40</v>
      </c>
      <c r="AR1628" s="93"/>
    </row>
    <row r="1629" spans="1:44">
      <c r="A1629" t="str">
        <f>VLOOKUP(Q1629,'Rotas x Madrugada'!A:C,2,0)</f>
        <v>E</v>
      </c>
      <c r="B1629" t="str">
        <f>VLOOKUP(Q1629,'Rotas x Madrugada'!A:C,3,0)</f>
        <v>Não</v>
      </c>
      <c r="D1629" s="19">
        <f t="shared" si="50"/>
        <v>46162</v>
      </c>
      <c r="E1629" s="19">
        <f>IF(A1629="RETIRA",Z1629,VLOOKUP(Q1629,'Rotas x Madrugada'!A:D,4,0))</f>
        <v>46147</v>
      </c>
      <c r="F1629" s="19">
        <f>IF(A1629="RETIRA",Z1629,Z1629+2)</f>
        <v>46162</v>
      </c>
      <c r="G1629" s="19" t="str">
        <f>CONCATENATE(U1629,"-",V1629)</f>
        <v>INC06-TF</v>
      </c>
      <c r="H1629" s="19" t="str">
        <f t="shared" ca="1" si="51"/>
        <v>OK</v>
      </c>
      <c r="I1629" s="46">
        <f ca="1">Z1629-$B$1</f>
        <v>3</v>
      </c>
      <c r="J1629" s="46">
        <f>VLOOKUP(G1629,'D. Produção'!A:B,2,)</f>
        <v>2</v>
      </c>
      <c r="K1629" s="95">
        <v>336250</v>
      </c>
      <c r="L1629" s="96" t="s">
        <v>97</v>
      </c>
      <c r="M1629" s="95">
        <v>6</v>
      </c>
      <c r="N1629" s="95">
        <v>5458976</v>
      </c>
      <c r="O1629" s="96" t="s">
        <v>35</v>
      </c>
      <c r="P1629" s="96" t="s">
        <v>622</v>
      </c>
      <c r="Q1629" s="96" t="s">
        <v>37</v>
      </c>
      <c r="R1629" s="97">
        <v>1.0893999999999999</v>
      </c>
      <c r="S1629" s="97">
        <v>16.3414</v>
      </c>
      <c r="T1629" s="95">
        <v>1</v>
      </c>
      <c r="U1629" s="96" t="s">
        <v>185</v>
      </c>
      <c r="V1629" s="96" t="s">
        <v>96</v>
      </c>
      <c r="W1629" s="98">
        <v>548</v>
      </c>
      <c r="X1629" s="98">
        <v>1988</v>
      </c>
      <c r="Y1629" s="99">
        <v>46155.559136840275</v>
      </c>
      <c r="Z1629" s="100">
        <v>46160</v>
      </c>
      <c r="AA1629" s="101"/>
      <c r="AB1629" s="101"/>
      <c r="AC1629" s="101"/>
      <c r="AD1629" s="101"/>
      <c r="AE1629" s="102" t="s">
        <v>40</v>
      </c>
      <c r="AF1629" s="102" t="s">
        <v>40</v>
      </c>
      <c r="AG1629" s="102" t="s">
        <v>40</v>
      </c>
      <c r="AH1629" s="102" t="s">
        <v>40</v>
      </c>
      <c r="AI1629" s="102" t="s">
        <v>40</v>
      </c>
      <c r="AJ1629" s="102" t="s">
        <v>40</v>
      </c>
      <c r="AK1629" s="102" t="s">
        <v>40</v>
      </c>
      <c r="AL1629" s="101"/>
      <c r="AM1629" s="101"/>
      <c r="AN1629" s="102" t="s">
        <v>40</v>
      </c>
      <c r="AO1629" s="102" t="s">
        <v>40</v>
      </c>
      <c r="AP1629" s="102" t="s">
        <v>40</v>
      </c>
      <c r="AQ1629" s="102" t="s">
        <v>40</v>
      </c>
      <c r="AR1629" s="101"/>
    </row>
    <row r="1630" spans="1:44">
      <c r="A1630" t="str">
        <f>VLOOKUP(Q1630,'Rotas x Madrugada'!A:C,2,0)</f>
        <v>E</v>
      </c>
      <c r="B1630" t="str">
        <f>VLOOKUP(Q1630,'Rotas x Madrugada'!A:C,3,0)</f>
        <v>Não</v>
      </c>
      <c r="D1630" s="19">
        <f t="shared" si="50"/>
        <v>46162</v>
      </c>
      <c r="E1630" s="19">
        <f>IF(A1630="RETIRA",Z1630,VLOOKUP(Q1630,'Rotas x Madrugada'!A:D,4,0))</f>
        <v>46147</v>
      </c>
      <c r="F1630" s="19">
        <f>IF(A1630="RETIRA",Z1630,Z1630+2)</f>
        <v>46162</v>
      </c>
      <c r="G1630" s="19" t="str">
        <f>CONCATENATE(U1630,"-",V1630)</f>
        <v>INC06-TF</v>
      </c>
      <c r="H1630" s="19" t="str">
        <f t="shared" ca="1" si="51"/>
        <v>OK</v>
      </c>
      <c r="I1630" s="46">
        <f ca="1">Z1630-$B$1</f>
        <v>3</v>
      </c>
      <c r="J1630" s="46">
        <f>VLOOKUP(G1630,'D. Produção'!A:B,2,)</f>
        <v>2</v>
      </c>
      <c r="K1630" s="87">
        <v>336250</v>
      </c>
      <c r="L1630" s="88" t="s">
        <v>98</v>
      </c>
      <c r="M1630" s="87">
        <v>7</v>
      </c>
      <c r="N1630" s="87">
        <v>5458977</v>
      </c>
      <c r="O1630" s="88" t="s">
        <v>35</v>
      </c>
      <c r="P1630" s="88" t="s">
        <v>622</v>
      </c>
      <c r="Q1630" s="88" t="s">
        <v>37</v>
      </c>
      <c r="R1630" s="89">
        <v>2.0939999999999999</v>
      </c>
      <c r="S1630" s="89">
        <v>31.409500000000001</v>
      </c>
      <c r="T1630" s="87">
        <v>1</v>
      </c>
      <c r="U1630" s="88" t="s">
        <v>185</v>
      </c>
      <c r="V1630" s="88" t="s">
        <v>96</v>
      </c>
      <c r="W1630" s="90">
        <v>939</v>
      </c>
      <c r="X1630" s="90">
        <v>2230</v>
      </c>
      <c r="Y1630" s="91">
        <v>46155.559136840275</v>
      </c>
      <c r="Z1630" s="92">
        <v>46160</v>
      </c>
      <c r="AA1630" s="93"/>
      <c r="AB1630" s="93"/>
      <c r="AC1630" s="93"/>
      <c r="AD1630" s="93"/>
      <c r="AE1630" s="94" t="s">
        <v>40</v>
      </c>
      <c r="AF1630" s="94" t="s">
        <v>40</v>
      </c>
      <c r="AG1630" s="94" t="s">
        <v>40</v>
      </c>
      <c r="AH1630" s="94" t="s">
        <v>40</v>
      </c>
      <c r="AI1630" s="94" t="s">
        <v>40</v>
      </c>
      <c r="AJ1630" s="94" t="s">
        <v>40</v>
      </c>
      <c r="AK1630" s="94" t="s">
        <v>40</v>
      </c>
      <c r="AL1630" s="93"/>
      <c r="AM1630" s="93"/>
      <c r="AN1630" s="94" t="s">
        <v>40</v>
      </c>
      <c r="AO1630" s="94" t="s">
        <v>40</v>
      </c>
      <c r="AP1630" s="94" t="s">
        <v>40</v>
      </c>
      <c r="AQ1630" s="94" t="s">
        <v>40</v>
      </c>
      <c r="AR1630" s="93"/>
    </row>
    <row r="1631" spans="1:44">
      <c r="A1631" t="str">
        <f>VLOOKUP(Q1631,'Rotas x Madrugada'!A:C,2,0)</f>
        <v>E</v>
      </c>
      <c r="B1631" t="str">
        <f>VLOOKUP(Q1631,'Rotas x Madrugada'!A:C,3,0)</f>
        <v>Não</v>
      </c>
      <c r="D1631" s="19">
        <f t="shared" si="50"/>
        <v>46162</v>
      </c>
      <c r="E1631" s="19">
        <f>IF(A1631="RETIRA",Z1631,VLOOKUP(Q1631,'Rotas x Madrugada'!A:D,4,0))</f>
        <v>46147</v>
      </c>
      <c r="F1631" s="19">
        <f>IF(A1631="RETIRA",Z1631,Z1631+2)</f>
        <v>46162</v>
      </c>
      <c r="G1631" s="19" t="str">
        <f>CONCATENATE(U1631,"-",V1631)</f>
        <v>INC06-TF</v>
      </c>
      <c r="H1631" s="19" t="str">
        <f t="shared" ca="1" si="51"/>
        <v>OK</v>
      </c>
      <c r="I1631" s="46">
        <f ca="1">Z1631-$B$1</f>
        <v>3</v>
      </c>
      <c r="J1631" s="46">
        <f>VLOOKUP(G1631,'D. Produção'!A:B,2,)</f>
        <v>2</v>
      </c>
      <c r="K1631" s="95">
        <v>336250</v>
      </c>
      <c r="L1631" s="96" t="s">
        <v>99</v>
      </c>
      <c r="M1631" s="95">
        <v>8</v>
      </c>
      <c r="N1631" s="95">
        <v>5458978</v>
      </c>
      <c r="O1631" s="96" t="s">
        <v>35</v>
      </c>
      <c r="P1631" s="96" t="s">
        <v>622</v>
      </c>
      <c r="Q1631" s="96" t="s">
        <v>37</v>
      </c>
      <c r="R1631" s="97">
        <v>1.7964</v>
      </c>
      <c r="S1631" s="97">
        <v>26.9466</v>
      </c>
      <c r="T1631" s="95">
        <v>1</v>
      </c>
      <c r="U1631" s="96" t="s">
        <v>185</v>
      </c>
      <c r="V1631" s="96" t="s">
        <v>96</v>
      </c>
      <c r="W1631" s="98">
        <v>926</v>
      </c>
      <c r="X1631" s="98">
        <v>1940</v>
      </c>
      <c r="Y1631" s="99">
        <v>46155.559136840275</v>
      </c>
      <c r="Z1631" s="100">
        <v>46160</v>
      </c>
      <c r="AA1631" s="101"/>
      <c r="AB1631" s="101"/>
      <c r="AC1631" s="101"/>
      <c r="AD1631" s="101"/>
      <c r="AE1631" s="102" t="s">
        <v>40</v>
      </c>
      <c r="AF1631" s="102" t="s">
        <v>40</v>
      </c>
      <c r="AG1631" s="102" t="s">
        <v>40</v>
      </c>
      <c r="AH1631" s="102" t="s">
        <v>40</v>
      </c>
      <c r="AI1631" s="102" t="s">
        <v>40</v>
      </c>
      <c r="AJ1631" s="102" t="s">
        <v>40</v>
      </c>
      <c r="AK1631" s="102" t="s">
        <v>40</v>
      </c>
      <c r="AL1631" s="101"/>
      <c r="AM1631" s="101"/>
      <c r="AN1631" s="102" t="s">
        <v>40</v>
      </c>
      <c r="AO1631" s="102" t="s">
        <v>40</v>
      </c>
      <c r="AP1631" s="102" t="s">
        <v>40</v>
      </c>
      <c r="AQ1631" s="102" t="s">
        <v>40</v>
      </c>
      <c r="AR1631" s="101"/>
    </row>
    <row r="1632" spans="1:44">
      <c r="A1632" t="str">
        <f>VLOOKUP(Q1632,'Rotas x Madrugada'!A:C,2,0)</f>
        <v>E</v>
      </c>
      <c r="B1632" t="str">
        <f>VLOOKUP(Q1632,'Rotas x Madrugada'!A:C,3,0)</f>
        <v>Não</v>
      </c>
      <c r="D1632" s="19">
        <f t="shared" si="50"/>
        <v>46162</v>
      </c>
      <c r="E1632" s="19">
        <f>IF(A1632="RETIRA",Z1632,VLOOKUP(Q1632,'Rotas x Madrugada'!A:D,4,0))</f>
        <v>46147</v>
      </c>
      <c r="F1632" s="19">
        <f>IF(A1632="RETIRA",Z1632,Z1632+2)</f>
        <v>46162</v>
      </c>
      <c r="G1632" s="19" t="str">
        <f>CONCATENATE(U1632,"-",V1632)</f>
        <v>INC06-TF</v>
      </c>
      <c r="H1632" s="19" t="str">
        <f t="shared" ca="1" si="51"/>
        <v>OK</v>
      </c>
      <c r="I1632" s="46">
        <f ca="1">Z1632-$B$1</f>
        <v>3</v>
      </c>
      <c r="J1632" s="46">
        <f>VLOOKUP(G1632,'D. Produção'!A:B,2,)</f>
        <v>2</v>
      </c>
      <c r="K1632" s="87">
        <v>336250</v>
      </c>
      <c r="L1632" s="88" t="s">
        <v>100</v>
      </c>
      <c r="M1632" s="87">
        <v>9</v>
      </c>
      <c r="N1632" s="87">
        <v>5458979</v>
      </c>
      <c r="O1632" s="88" t="s">
        <v>35</v>
      </c>
      <c r="P1632" s="88" t="s">
        <v>622</v>
      </c>
      <c r="Q1632" s="88" t="s">
        <v>37</v>
      </c>
      <c r="R1632" s="89">
        <v>1.7964</v>
      </c>
      <c r="S1632" s="89">
        <v>26.9466</v>
      </c>
      <c r="T1632" s="87">
        <v>1</v>
      </c>
      <c r="U1632" s="88" t="s">
        <v>185</v>
      </c>
      <c r="V1632" s="88" t="s">
        <v>96</v>
      </c>
      <c r="W1632" s="90">
        <v>926</v>
      </c>
      <c r="X1632" s="90">
        <v>1940</v>
      </c>
      <c r="Y1632" s="91">
        <v>46155.559136840275</v>
      </c>
      <c r="Z1632" s="92">
        <v>46160</v>
      </c>
      <c r="AA1632" s="93"/>
      <c r="AB1632" s="93"/>
      <c r="AC1632" s="93"/>
      <c r="AD1632" s="93"/>
      <c r="AE1632" s="94" t="s">
        <v>40</v>
      </c>
      <c r="AF1632" s="94" t="s">
        <v>40</v>
      </c>
      <c r="AG1632" s="94" t="s">
        <v>40</v>
      </c>
      <c r="AH1632" s="94" t="s">
        <v>40</v>
      </c>
      <c r="AI1632" s="94" t="s">
        <v>40</v>
      </c>
      <c r="AJ1632" s="94" t="s">
        <v>40</v>
      </c>
      <c r="AK1632" s="94" t="s">
        <v>40</v>
      </c>
      <c r="AL1632" s="93"/>
      <c r="AM1632" s="93"/>
      <c r="AN1632" s="94" t="s">
        <v>40</v>
      </c>
      <c r="AO1632" s="94" t="s">
        <v>40</v>
      </c>
      <c r="AP1632" s="94" t="s">
        <v>40</v>
      </c>
      <c r="AQ1632" s="94" t="s">
        <v>40</v>
      </c>
      <c r="AR1632" s="93"/>
    </row>
    <row r="1633" spans="1:44">
      <c r="A1633" t="str">
        <f>VLOOKUP(Q1633,'Rotas x Madrugada'!A:C,2,0)</f>
        <v>E</v>
      </c>
      <c r="B1633" t="str">
        <f>VLOOKUP(Q1633,'Rotas x Madrugada'!A:C,3,0)</f>
        <v>Não</v>
      </c>
      <c r="D1633" s="19">
        <f t="shared" si="50"/>
        <v>46162</v>
      </c>
      <c r="E1633" s="19">
        <f>IF(A1633="RETIRA",Z1633,VLOOKUP(Q1633,'Rotas x Madrugada'!A:D,4,0))</f>
        <v>46147</v>
      </c>
      <c r="F1633" s="19">
        <f>IF(A1633="RETIRA",Z1633,Z1633+2)</f>
        <v>46162</v>
      </c>
      <c r="G1633" s="19" t="str">
        <f>CONCATENATE(U1633,"-",V1633)</f>
        <v>INC06-TF</v>
      </c>
      <c r="H1633" s="19" t="str">
        <f t="shared" ca="1" si="51"/>
        <v>OK</v>
      </c>
      <c r="I1633" s="46">
        <f ca="1">Z1633-$B$1</f>
        <v>3</v>
      </c>
      <c r="J1633" s="46">
        <f>VLOOKUP(G1633,'D. Produção'!A:B,2,)</f>
        <v>2</v>
      </c>
      <c r="K1633" s="95">
        <v>336250</v>
      </c>
      <c r="L1633" s="96" t="s">
        <v>101</v>
      </c>
      <c r="M1633" s="95">
        <v>10</v>
      </c>
      <c r="N1633" s="95">
        <v>5458980</v>
      </c>
      <c r="O1633" s="96" t="s">
        <v>35</v>
      </c>
      <c r="P1633" s="96" t="s">
        <v>622</v>
      </c>
      <c r="Q1633" s="96" t="s">
        <v>37</v>
      </c>
      <c r="R1633" s="97">
        <v>0.68869999999999998</v>
      </c>
      <c r="S1633" s="97">
        <v>10.330299999999999</v>
      </c>
      <c r="T1633" s="95">
        <v>1</v>
      </c>
      <c r="U1633" s="96" t="s">
        <v>185</v>
      </c>
      <c r="V1633" s="96" t="s">
        <v>96</v>
      </c>
      <c r="W1633" s="98">
        <v>688</v>
      </c>
      <c r="X1633" s="98">
        <v>1001</v>
      </c>
      <c r="Y1633" s="99">
        <v>46155.559136840275</v>
      </c>
      <c r="Z1633" s="100">
        <v>46160</v>
      </c>
      <c r="AA1633" s="101"/>
      <c r="AB1633" s="101"/>
      <c r="AC1633" s="101"/>
      <c r="AD1633" s="101"/>
      <c r="AE1633" s="102" t="s">
        <v>40</v>
      </c>
      <c r="AF1633" s="102" t="s">
        <v>40</v>
      </c>
      <c r="AG1633" s="102" t="s">
        <v>40</v>
      </c>
      <c r="AH1633" s="102" t="s">
        <v>40</v>
      </c>
      <c r="AI1633" s="102" t="s">
        <v>40</v>
      </c>
      <c r="AJ1633" s="102" t="s">
        <v>40</v>
      </c>
      <c r="AK1633" s="102" t="s">
        <v>40</v>
      </c>
      <c r="AL1633" s="101"/>
      <c r="AM1633" s="101"/>
      <c r="AN1633" s="102" t="s">
        <v>40</v>
      </c>
      <c r="AO1633" s="102" t="s">
        <v>40</v>
      </c>
      <c r="AP1633" s="102" t="s">
        <v>40</v>
      </c>
      <c r="AQ1633" s="102" t="s">
        <v>40</v>
      </c>
      <c r="AR1633" s="101"/>
    </row>
    <row r="1634" spans="1:44">
      <c r="A1634" t="str">
        <f>VLOOKUP(Q1634,'Rotas x Madrugada'!A:C,2,0)</f>
        <v>E</v>
      </c>
      <c r="B1634" t="str">
        <f>VLOOKUP(Q1634,'Rotas x Madrugada'!A:C,3,0)</f>
        <v>Não</v>
      </c>
      <c r="D1634" s="19">
        <f t="shared" si="50"/>
        <v>46162</v>
      </c>
      <c r="E1634" s="19">
        <f>IF(A1634="RETIRA",Z1634,VLOOKUP(Q1634,'Rotas x Madrugada'!A:D,4,0))</f>
        <v>46147</v>
      </c>
      <c r="F1634" s="19">
        <f>IF(A1634="RETIRA",Z1634,Z1634+2)</f>
        <v>46162</v>
      </c>
      <c r="G1634" s="19" t="str">
        <f>CONCATENATE(U1634,"-",V1634)</f>
        <v>INC06-TF</v>
      </c>
      <c r="H1634" s="19" t="str">
        <f t="shared" ca="1" si="51"/>
        <v>OK</v>
      </c>
      <c r="I1634" s="46">
        <f ca="1">Z1634-$B$1</f>
        <v>3</v>
      </c>
      <c r="J1634" s="46">
        <f>VLOOKUP(G1634,'D. Produção'!A:B,2,)</f>
        <v>2</v>
      </c>
      <c r="K1634" s="87">
        <v>336250</v>
      </c>
      <c r="L1634" s="88" t="s">
        <v>102</v>
      </c>
      <c r="M1634" s="87">
        <v>11</v>
      </c>
      <c r="N1634" s="87">
        <v>5458981</v>
      </c>
      <c r="O1634" s="88" t="s">
        <v>35</v>
      </c>
      <c r="P1634" s="88" t="s">
        <v>622</v>
      </c>
      <c r="Q1634" s="88" t="s">
        <v>37</v>
      </c>
      <c r="R1634" s="89">
        <v>0.68869999999999998</v>
      </c>
      <c r="S1634" s="89">
        <v>10.330299999999999</v>
      </c>
      <c r="T1634" s="87">
        <v>1</v>
      </c>
      <c r="U1634" s="88" t="s">
        <v>185</v>
      </c>
      <c r="V1634" s="88" t="s">
        <v>96</v>
      </c>
      <c r="W1634" s="90">
        <v>688</v>
      </c>
      <c r="X1634" s="90">
        <v>1001</v>
      </c>
      <c r="Y1634" s="91">
        <v>46155.559136840275</v>
      </c>
      <c r="Z1634" s="92">
        <v>46160</v>
      </c>
      <c r="AA1634" s="93"/>
      <c r="AB1634" s="93"/>
      <c r="AC1634" s="93"/>
      <c r="AD1634" s="93"/>
      <c r="AE1634" s="94" t="s">
        <v>40</v>
      </c>
      <c r="AF1634" s="94" t="s">
        <v>40</v>
      </c>
      <c r="AG1634" s="94" t="s">
        <v>40</v>
      </c>
      <c r="AH1634" s="94" t="s">
        <v>40</v>
      </c>
      <c r="AI1634" s="94" t="s">
        <v>40</v>
      </c>
      <c r="AJ1634" s="94" t="s">
        <v>40</v>
      </c>
      <c r="AK1634" s="94" t="s">
        <v>40</v>
      </c>
      <c r="AL1634" s="93"/>
      <c r="AM1634" s="93"/>
      <c r="AN1634" s="94" t="s">
        <v>40</v>
      </c>
      <c r="AO1634" s="94" t="s">
        <v>40</v>
      </c>
      <c r="AP1634" s="94" t="s">
        <v>40</v>
      </c>
      <c r="AQ1634" s="94" t="s">
        <v>40</v>
      </c>
      <c r="AR1634" s="93"/>
    </row>
    <row r="1635" spans="1:44">
      <c r="A1635" t="str">
        <f>VLOOKUP(Q1635,'Rotas x Madrugada'!A:C,2,0)</f>
        <v>E</v>
      </c>
      <c r="B1635" t="str">
        <f>VLOOKUP(Q1635,'Rotas x Madrugada'!A:C,3,0)</f>
        <v>Não</v>
      </c>
      <c r="D1635" s="19">
        <f t="shared" si="50"/>
        <v>46162</v>
      </c>
      <c r="E1635" s="19">
        <f>IF(A1635="RETIRA",Z1635,VLOOKUP(Q1635,'Rotas x Madrugada'!A:D,4,0))</f>
        <v>46147</v>
      </c>
      <c r="F1635" s="19">
        <f>IF(A1635="RETIRA",Z1635,Z1635+2)</f>
        <v>46162</v>
      </c>
      <c r="G1635" s="19" t="str">
        <f>CONCATENATE(U1635,"-",V1635)</f>
        <v>INC06-TF</v>
      </c>
      <c r="H1635" s="19" t="str">
        <f t="shared" ca="1" si="51"/>
        <v>OK</v>
      </c>
      <c r="I1635" s="46">
        <f ca="1">Z1635-$B$1</f>
        <v>3</v>
      </c>
      <c r="J1635" s="46">
        <f>VLOOKUP(G1635,'D. Produção'!A:B,2,)</f>
        <v>2</v>
      </c>
      <c r="K1635" s="95">
        <v>336250</v>
      </c>
      <c r="L1635" s="96" t="s">
        <v>103</v>
      </c>
      <c r="M1635" s="95">
        <v>12</v>
      </c>
      <c r="N1635" s="95">
        <v>5458982</v>
      </c>
      <c r="O1635" s="96" t="s">
        <v>35</v>
      </c>
      <c r="P1635" s="96" t="s">
        <v>622</v>
      </c>
      <c r="Q1635" s="96" t="s">
        <v>37</v>
      </c>
      <c r="R1635" s="97">
        <v>1.2793000000000001</v>
      </c>
      <c r="S1635" s="97">
        <v>19.190000000000001</v>
      </c>
      <c r="T1635" s="95">
        <v>1</v>
      </c>
      <c r="U1635" s="96" t="s">
        <v>185</v>
      </c>
      <c r="V1635" s="96" t="s">
        <v>96</v>
      </c>
      <c r="W1635" s="98">
        <v>1067</v>
      </c>
      <c r="X1635" s="98">
        <v>1199</v>
      </c>
      <c r="Y1635" s="99">
        <v>46155.559136840275</v>
      </c>
      <c r="Z1635" s="100">
        <v>46160</v>
      </c>
      <c r="AA1635" s="101"/>
      <c r="AB1635" s="101"/>
      <c r="AC1635" s="101"/>
      <c r="AD1635" s="101"/>
      <c r="AE1635" s="102" t="s">
        <v>40</v>
      </c>
      <c r="AF1635" s="102" t="s">
        <v>40</v>
      </c>
      <c r="AG1635" s="102" t="s">
        <v>40</v>
      </c>
      <c r="AH1635" s="102" t="s">
        <v>40</v>
      </c>
      <c r="AI1635" s="102" t="s">
        <v>40</v>
      </c>
      <c r="AJ1635" s="102" t="s">
        <v>40</v>
      </c>
      <c r="AK1635" s="102" t="s">
        <v>40</v>
      </c>
      <c r="AL1635" s="101"/>
      <c r="AM1635" s="101"/>
      <c r="AN1635" s="102" t="s">
        <v>40</v>
      </c>
      <c r="AO1635" s="102" t="s">
        <v>40</v>
      </c>
      <c r="AP1635" s="102" t="s">
        <v>40</v>
      </c>
      <c r="AQ1635" s="102" t="s">
        <v>40</v>
      </c>
      <c r="AR1635" s="101"/>
    </row>
    <row r="1636" spans="1:44">
      <c r="A1636" t="str">
        <f>VLOOKUP(Q1636,'Rotas x Madrugada'!A:C,2,0)</f>
        <v>E</v>
      </c>
      <c r="B1636" t="str">
        <f>VLOOKUP(Q1636,'Rotas x Madrugada'!A:C,3,0)</f>
        <v>Não</v>
      </c>
      <c r="D1636" s="19">
        <f t="shared" si="50"/>
        <v>46162</v>
      </c>
      <c r="E1636" s="19">
        <f>IF(A1636="RETIRA",Z1636,VLOOKUP(Q1636,'Rotas x Madrugada'!A:D,4,0))</f>
        <v>46147</v>
      </c>
      <c r="F1636" s="19">
        <f>IF(A1636="RETIRA",Z1636,Z1636+2)</f>
        <v>46162</v>
      </c>
      <c r="G1636" s="19" t="str">
        <f>CONCATENATE(U1636,"-",V1636)</f>
        <v>INC06-TF</v>
      </c>
      <c r="H1636" s="19" t="str">
        <f t="shared" ca="1" si="51"/>
        <v>OK</v>
      </c>
      <c r="I1636" s="46">
        <f ca="1">Z1636-$B$1</f>
        <v>3</v>
      </c>
      <c r="J1636" s="46">
        <f>VLOOKUP(G1636,'D. Produção'!A:B,2,)</f>
        <v>2</v>
      </c>
      <c r="K1636" s="87">
        <v>336250</v>
      </c>
      <c r="L1636" s="88" t="s">
        <v>104</v>
      </c>
      <c r="M1636" s="87">
        <v>13</v>
      </c>
      <c r="N1636" s="87">
        <v>5458983</v>
      </c>
      <c r="O1636" s="88" t="s">
        <v>35</v>
      </c>
      <c r="P1636" s="88" t="s">
        <v>622</v>
      </c>
      <c r="Q1636" s="88" t="s">
        <v>37</v>
      </c>
      <c r="R1636" s="89">
        <v>1.2793000000000001</v>
      </c>
      <c r="S1636" s="89">
        <v>19.190000000000001</v>
      </c>
      <c r="T1636" s="87">
        <v>1</v>
      </c>
      <c r="U1636" s="88" t="s">
        <v>185</v>
      </c>
      <c r="V1636" s="88" t="s">
        <v>96</v>
      </c>
      <c r="W1636" s="90">
        <v>1067</v>
      </c>
      <c r="X1636" s="90">
        <v>1199</v>
      </c>
      <c r="Y1636" s="91">
        <v>46155.559136840275</v>
      </c>
      <c r="Z1636" s="92">
        <v>46160</v>
      </c>
      <c r="AA1636" s="93"/>
      <c r="AB1636" s="93"/>
      <c r="AC1636" s="93"/>
      <c r="AD1636" s="93"/>
      <c r="AE1636" s="94" t="s">
        <v>40</v>
      </c>
      <c r="AF1636" s="94" t="s">
        <v>40</v>
      </c>
      <c r="AG1636" s="94" t="s">
        <v>40</v>
      </c>
      <c r="AH1636" s="94" t="s">
        <v>40</v>
      </c>
      <c r="AI1636" s="94" t="s">
        <v>40</v>
      </c>
      <c r="AJ1636" s="94" t="s">
        <v>40</v>
      </c>
      <c r="AK1636" s="94" t="s">
        <v>40</v>
      </c>
      <c r="AL1636" s="93"/>
      <c r="AM1636" s="93"/>
      <c r="AN1636" s="94" t="s">
        <v>40</v>
      </c>
      <c r="AO1636" s="94" t="s">
        <v>40</v>
      </c>
      <c r="AP1636" s="94" t="s">
        <v>40</v>
      </c>
      <c r="AQ1636" s="94" t="s">
        <v>40</v>
      </c>
      <c r="AR1636" s="93"/>
    </row>
    <row r="1637" spans="1:44">
      <c r="A1637" t="str">
        <f>VLOOKUP(Q1637,'Rotas x Madrugada'!A:C,2,0)</f>
        <v>E</v>
      </c>
      <c r="B1637" t="str">
        <f>VLOOKUP(Q1637,'Rotas x Madrugada'!A:C,3,0)</f>
        <v>Não</v>
      </c>
      <c r="D1637" s="19">
        <f t="shared" si="50"/>
        <v>46162</v>
      </c>
      <c r="E1637" s="19">
        <f>IF(A1637="RETIRA",Z1637,VLOOKUP(Q1637,'Rotas x Madrugada'!A:D,4,0))</f>
        <v>46147</v>
      </c>
      <c r="F1637" s="19">
        <f>IF(A1637="RETIRA",Z1637,Z1637+2)</f>
        <v>46162</v>
      </c>
      <c r="G1637" s="19" t="str">
        <f>CONCATENATE(U1637,"-",V1637)</f>
        <v>INC06-TF</v>
      </c>
      <c r="H1637" s="19" t="str">
        <f t="shared" ca="1" si="51"/>
        <v>OK</v>
      </c>
      <c r="I1637" s="46">
        <f ca="1">Z1637-$B$1</f>
        <v>3</v>
      </c>
      <c r="J1637" s="46">
        <f>VLOOKUP(G1637,'D. Produção'!A:B,2,)</f>
        <v>2</v>
      </c>
      <c r="K1637" s="95">
        <v>336250</v>
      </c>
      <c r="L1637" s="96" t="s">
        <v>105</v>
      </c>
      <c r="M1637" s="95">
        <v>14</v>
      </c>
      <c r="N1637" s="95">
        <v>5458984</v>
      </c>
      <c r="O1637" s="96" t="s">
        <v>35</v>
      </c>
      <c r="P1637" s="96" t="s">
        <v>622</v>
      </c>
      <c r="Q1637" s="96" t="s">
        <v>37</v>
      </c>
      <c r="R1637" s="97">
        <v>0.48459999999999998</v>
      </c>
      <c r="S1637" s="97">
        <v>7.2683</v>
      </c>
      <c r="T1637" s="95">
        <v>1</v>
      </c>
      <c r="U1637" s="96" t="s">
        <v>185</v>
      </c>
      <c r="V1637" s="96" t="s">
        <v>96</v>
      </c>
      <c r="W1637" s="98">
        <v>881</v>
      </c>
      <c r="X1637" s="98">
        <v>550</v>
      </c>
      <c r="Y1637" s="99">
        <v>46155.559136840275</v>
      </c>
      <c r="Z1637" s="100">
        <v>46160</v>
      </c>
      <c r="AA1637" s="101"/>
      <c r="AB1637" s="101"/>
      <c r="AC1637" s="101"/>
      <c r="AD1637" s="101"/>
      <c r="AE1637" s="102" t="s">
        <v>40</v>
      </c>
      <c r="AF1637" s="102" t="s">
        <v>40</v>
      </c>
      <c r="AG1637" s="102" t="s">
        <v>40</v>
      </c>
      <c r="AH1637" s="102" t="s">
        <v>40</v>
      </c>
      <c r="AI1637" s="102" t="s">
        <v>40</v>
      </c>
      <c r="AJ1637" s="102" t="s">
        <v>40</v>
      </c>
      <c r="AK1637" s="102" t="s">
        <v>40</v>
      </c>
      <c r="AL1637" s="101"/>
      <c r="AM1637" s="101"/>
      <c r="AN1637" s="102" t="s">
        <v>40</v>
      </c>
      <c r="AO1637" s="102" t="s">
        <v>40</v>
      </c>
      <c r="AP1637" s="102" t="s">
        <v>40</v>
      </c>
      <c r="AQ1637" s="102" t="s">
        <v>40</v>
      </c>
      <c r="AR1637" s="101"/>
    </row>
    <row r="1638" spans="1:44">
      <c r="A1638" t="str">
        <f>VLOOKUP(Q1638,'Rotas x Madrugada'!A:C,2,0)</f>
        <v>E</v>
      </c>
      <c r="B1638" t="str">
        <f>VLOOKUP(Q1638,'Rotas x Madrugada'!A:C,3,0)</f>
        <v>Não</v>
      </c>
      <c r="D1638" s="19">
        <f t="shared" si="50"/>
        <v>46162</v>
      </c>
      <c r="E1638" s="19">
        <f>IF(A1638="RETIRA",Z1638,VLOOKUP(Q1638,'Rotas x Madrugada'!A:D,4,0))</f>
        <v>46147</v>
      </c>
      <c r="F1638" s="19">
        <f>IF(A1638="RETIRA",Z1638,Z1638+2)</f>
        <v>46162</v>
      </c>
      <c r="G1638" s="19" t="str">
        <f>CONCATENATE(U1638,"-",V1638)</f>
        <v>INC06-TF</v>
      </c>
      <c r="H1638" s="19" t="str">
        <f t="shared" ca="1" si="51"/>
        <v>OK</v>
      </c>
      <c r="I1638" s="46">
        <f ca="1">Z1638-$B$1</f>
        <v>3</v>
      </c>
      <c r="J1638" s="46">
        <f>VLOOKUP(G1638,'D. Produção'!A:B,2,)</f>
        <v>2</v>
      </c>
      <c r="K1638" s="87">
        <v>336250</v>
      </c>
      <c r="L1638" s="88" t="s">
        <v>106</v>
      </c>
      <c r="M1638" s="87">
        <v>15</v>
      </c>
      <c r="N1638" s="87">
        <v>5458985</v>
      </c>
      <c r="O1638" s="88" t="s">
        <v>35</v>
      </c>
      <c r="P1638" s="88" t="s">
        <v>622</v>
      </c>
      <c r="Q1638" s="88" t="s">
        <v>37</v>
      </c>
      <c r="R1638" s="89">
        <v>0.48459999999999998</v>
      </c>
      <c r="S1638" s="89">
        <v>7.2683</v>
      </c>
      <c r="T1638" s="87">
        <v>1</v>
      </c>
      <c r="U1638" s="88" t="s">
        <v>185</v>
      </c>
      <c r="V1638" s="88" t="s">
        <v>96</v>
      </c>
      <c r="W1638" s="90">
        <v>881</v>
      </c>
      <c r="X1638" s="90">
        <v>550</v>
      </c>
      <c r="Y1638" s="91">
        <v>46155.559136840275</v>
      </c>
      <c r="Z1638" s="92">
        <v>46160</v>
      </c>
      <c r="AA1638" s="93"/>
      <c r="AB1638" s="93"/>
      <c r="AC1638" s="93"/>
      <c r="AD1638" s="93"/>
      <c r="AE1638" s="94" t="s">
        <v>40</v>
      </c>
      <c r="AF1638" s="94" t="s">
        <v>40</v>
      </c>
      <c r="AG1638" s="94" t="s">
        <v>40</v>
      </c>
      <c r="AH1638" s="94" t="s">
        <v>40</v>
      </c>
      <c r="AI1638" s="94" t="s">
        <v>40</v>
      </c>
      <c r="AJ1638" s="94" t="s">
        <v>40</v>
      </c>
      <c r="AK1638" s="94" t="s">
        <v>40</v>
      </c>
      <c r="AL1638" s="93"/>
      <c r="AM1638" s="93"/>
      <c r="AN1638" s="94" t="s">
        <v>40</v>
      </c>
      <c r="AO1638" s="94" t="s">
        <v>40</v>
      </c>
      <c r="AP1638" s="94" t="s">
        <v>40</v>
      </c>
      <c r="AQ1638" s="94" t="s">
        <v>40</v>
      </c>
      <c r="AR1638" s="93"/>
    </row>
    <row r="1639" spans="1:44">
      <c r="A1639" t="str">
        <f>VLOOKUP(Q1639,'Rotas x Madrugada'!A:C,2,0)</f>
        <v>E</v>
      </c>
      <c r="B1639" t="str">
        <f>VLOOKUP(Q1639,'Rotas x Madrugada'!A:C,3,0)</f>
        <v>Não</v>
      </c>
      <c r="D1639" s="19">
        <f t="shared" si="50"/>
        <v>46162</v>
      </c>
      <c r="E1639" s="19">
        <f>IF(A1639="RETIRA",Z1639,VLOOKUP(Q1639,'Rotas x Madrugada'!A:D,4,0))</f>
        <v>46147</v>
      </c>
      <c r="F1639" s="19">
        <f>IF(A1639="RETIRA",Z1639,Z1639+2)</f>
        <v>46162</v>
      </c>
      <c r="G1639" s="19" t="str">
        <f>CONCATENATE(U1639,"-",V1639)</f>
        <v>INC06-TF</v>
      </c>
      <c r="H1639" s="19" t="str">
        <f t="shared" ca="1" si="51"/>
        <v>OK</v>
      </c>
      <c r="I1639" s="46">
        <f ca="1">Z1639-$B$1</f>
        <v>3</v>
      </c>
      <c r="J1639" s="46">
        <f>VLOOKUP(G1639,'D. Produção'!A:B,2,)</f>
        <v>2</v>
      </c>
      <c r="K1639" s="95">
        <v>336250</v>
      </c>
      <c r="L1639" s="96" t="s">
        <v>107</v>
      </c>
      <c r="M1639" s="95">
        <v>16</v>
      </c>
      <c r="N1639" s="95">
        <v>5458986</v>
      </c>
      <c r="O1639" s="96" t="s">
        <v>35</v>
      </c>
      <c r="P1639" s="96" t="s">
        <v>622</v>
      </c>
      <c r="Q1639" s="96" t="s">
        <v>37</v>
      </c>
      <c r="R1639" s="97">
        <v>0.90569999999999995</v>
      </c>
      <c r="S1639" s="97">
        <v>13.585100000000001</v>
      </c>
      <c r="T1639" s="95">
        <v>1</v>
      </c>
      <c r="U1639" s="96" t="s">
        <v>185</v>
      </c>
      <c r="V1639" s="96" t="s">
        <v>96</v>
      </c>
      <c r="W1639" s="98">
        <v>870</v>
      </c>
      <c r="X1639" s="98">
        <v>1041</v>
      </c>
      <c r="Y1639" s="99">
        <v>46155.559136840275</v>
      </c>
      <c r="Z1639" s="100">
        <v>46160</v>
      </c>
      <c r="AA1639" s="101"/>
      <c r="AB1639" s="101"/>
      <c r="AC1639" s="101"/>
      <c r="AD1639" s="101"/>
      <c r="AE1639" s="102" t="s">
        <v>40</v>
      </c>
      <c r="AF1639" s="102" t="s">
        <v>40</v>
      </c>
      <c r="AG1639" s="102" t="s">
        <v>40</v>
      </c>
      <c r="AH1639" s="102" t="s">
        <v>40</v>
      </c>
      <c r="AI1639" s="102" t="s">
        <v>40</v>
      </c>
      <c r="AJ1639" s="102" t="s">
        <v>40</v>
      </c>
      <c r="AK1639" s="102" t="s">
        <v>40</v>
      </c>
      <c r="AL1639" s="101"/>
      <c r="AM1639" s="101"/>
      <c r="AN1639" s="102" t="s">
        <v>40</v>
      </c>
      <c r="AO1639" s="102" t="s">
        <v>40</v>
      </c>
      <c r="AP1639" s="102" t="s">
        <v>40</v>
      </c>
      <c r="AQ1639" s="102" t="s">
        <v>40</v>
      </c>
      <c r="AR1639" s="101"/>
    </row>
    <row r="1640" spans="1:44">
      <c r="A1640" t="str">
        <f>VLOOKUP(Q1640,'Rotas x Madrugada'!A:C,2,0)</f>
        <v>E</v>
      </c>
      <c r="B1640" t="str">
        <f>VLOOKUP(Q1640,'Rotas x Madrugada'!A:C,3,0)</f>
        <v>Não</v>
      </c>
      <c r="D1640" s="19">
        <f t="shared" si="50"/>
        <v>46162</v>
      </c>
      <c r="E1640" s="19">
        <f>IF(A1640="RETIRA",Z1640,VLOOKUP(Q1640,'Rotas x Madrugada'!A:D,4,0))</f>
        <v>46147</v>
      </c>
      <c r="F1640" s="19">
        <f>IF(A1640="RETIRA",Z1640,Z1640+2)</f>
        <v>46162</v>
      </c>
      <c r="G1640" s="19" t="str">
        <f>CONCATENATE(U1640,"-",V1640)</f>
        <v>INC06-TF</v>
      </c>
      <c r="H1640" s="19" t="str">
        <f t="shared" ca="1" si="51"/>
        <v>OK</v>
      </c>
      <c r="I1640" s="46">
        <f ca="1">Z1640-$B$1</f>
        <v>3</v>
      </c>
      <c r="J1640" s="46">
        <f>VLOOKUP(G1640,'D. Produção'!A:B,2,)</f>
        <v>2</v>
      </c>
      <c r="K1640" s="87">
        <v>336250</v>
      </c>
      <c r="L1640" s="88" t="s">
        <v>108</v>
      </c>
      <c r="M1640" s="87">
        <v>17</v>
      </c>
      <c r="N1640" s="87">
        <v>5458987</v>
      </c>
      <c r="O1640" s="88" t="s">
        <v>35</v>
      </c>
      <c r="P1640" s="88" t="s">
        <v>622</v>
      </c>
      <c r="Q1640" s="88" t="s">
        <v>37</v>
      </c>
      <c r="R1640" s="89">
        <v>0.90569999999999995</v>
      </c>
      <c r="S1640" s="89">
        <v>13.585100000000001</v>
      </c>
      <c r="T1640" s="87">
        <v>1</v>
      </c>
      <c r="U1640" s="88" t="s">
        <v>185</v>
      </c>
      <c r="V1640" s="88" t="s">
        <v>96</v>
      </c>
      <c r="W1640" s="90">
        <v>870</v>
      </c>
      <c r="X1640" s="90">
        <v>1041</v>
      </c>
      <c r="Y1640" s="91">
        <v>46155.559136840275</v>
      </c>
      <c r="Z1640" s="92">
        <v>46160</v>
      </c>
      <c r="AA1640" s="93"/>
      <c r="AB1640" s="93"/>
      <c r="AC1640" s="93"/>
      <c r="AD1640" s="93"/>
      <c r="AE1640" s="94" t="s">
        <v>40</v>
      </c>
      <c r="AF1640" s="94" t="s">
        <v>40</v>
      </c>
      <c r="AG1640" s="94" t="s">
        <v>40</v>
      </c>
      <c r="AH1640" s="94" t="s">
        <v>40</v>
      </c>
      <c r="AI1640" s="94" t="s">
        <v>40</v>
      </c>
      <c r="AJ1640" s="94" t="s">
        <v>40</v>
      </c>
      <c r="AK1640" s="94" t="s">
        <v>40</v>
      </c>
      <c r="AL1640" s="93"/>
      <c r="AM1640" s="93"/>
      <c r="AN1640" s="94" t="s">
        <v>40</v>
      </c>
      <c r="AO1640" s="94" t="s">
        <v>40</v>
      </c>
      <c r="AP1640" s="94" t="s">
        <v>40</v>
      </c>
      <c r="AQ1640" s="94" t="s">
        <v>40</v>
      </c>
      <c r="AR1640" s="93"/>
    </row>
    <row r="1641" spans="1:44">
      <c r="A1641" t="str">
        <f>VLOOKUP(Q1641,'Rotas x Madrugada'!A:C,2,0)</f>
        <v>E</v>
      </c>
      <c r="B1641" t="str">
        <f>VLOOKUP(Q1641,'Rotas x Madrugada'!A:C,3,0)</f>
        <v>Não</v>
      </c>
      <c r="D1641" s="19">
        <f t="shared" si="50"/>
        <v>46162</v>
      </c>
      <c r="E1641" s="19">
        <f>IF(A1641="RETIRA",Z1641,VLOOKUP(Q1641,'Rotas x Madrugada'!A:D,4,0))</f>
        <v>46147</v>
      </c>
      <c r="F1641" s="19">
        <f>IF(A1641="RETIRA",Z1641,Z1641+2)</f>
        <v>46162</v>
      </c>
      <c r="G1641" s="19" t="str">
        <f>CONCATENATE(U1641,"-",V1641)</f>
        <v>INC06-TF</v>
      </c>
      <c r="H1641" s="19" t="str">
        <f t="shared" ca="1" si="51"/>
        <v>OK</v>
      </c>
      <c r="I1641" s="46">
        <f ca="1">Z1641-$B$1</f>
        <v>3</v>
      </c>
      <c r="J1641" s="46">
        <f>VLOOKUP(G1641,'D. Produção'!A:B,2,)</f>
        <v>2</v>
      </c>
      <c r="K1641" s="95">
        <v>336250</v>
      </c>
      <c r="L1641" s="96" t="s">
        <v>109</v>
      </c>
      <c r="M1641" s="95">
        <v>18</v>
      </c>
      <c r="N1641" s="95">
        <v>5458988</v>
      </c>
      <c r="O1641" s="96" t="s">
        <v>35</v>
      </c>
      <c r="P1641" s="96" t="s">
        <v>622</v>
      </c>
      <c r="Q1641" s="96" t="s">
        <v>37</v>
      </c>
      <c r="R1641" s="97">
        <v>0.49349999999999999</v>
      </c>
      <c r="S1641" s="97">
        <v>7.4029999999999996</v>
      </c>
      <c r="T1641" s="95">
        <v>1</v>
      </c>
      <c r="U1641" s="96" t="s">
        <v>185</v>
      </c>
      <c r="V1641" s="96" t="s">
        <v>96</v>
      </c>
      <c r="W1641" s="98">
        <v>677</v>
      </c>
      <c r="X1641" s="98">
        <v>729</v>
      </c>
      <c r="Y1641" s="99">
        <v>46155.559136840275</v>
      </c>
      <c r="Z1641" s="100">
        <v>46160</v>
      </c>
      <c r="AA1641" s="101"/>
      <c r="AB1641" s="101"/>
      <c r="AC1641" s="101"/>
      <c r="AD1641" s="101"/>
      <c r="AE1641" s="102" t="s">
        <v>40</v>
      </c>
      <c r="AF1641" s="102" t="s">
        <v>40</v>
      </c>
      <c r="AG1641" s="102" t="s">
        <v>40</v>
      </c>
      <c r="AH1641" s="102" t="s">
        <v>40</v>
      </c>
      <c r="AI1641" s="102" t="s">
        <v>40</v>
      </c>
      <c r="AJ1641" s="102" t="s">
        <v>40</v>
      </c>
      <c r="AK1641" s="102" t="s">
        <v>40</v>
      </c>
      <c r="AL1641" s="101"/>
      <c r="AM1641" s="101"/>
      <c r="AN1641" s="102" t="s">
        <v>40</v>
      </c>
      <c r="AO1641" s="102" t="s">
        <v>40</v>
      </c>
      <c r="AP1641" s="102" t="s">
        <v>40</v>
      </c>
      <c r="AQ1641" s="102" t="s">
        <v>40</v>
      </c>
      <c r="AR1641" s="101"/>
    </row>
    <row r="1642" spans="1:44">
      <c r="A1642" t="str">
        <f>VLOOKUP(Q1642,'Rotas x Madrugada'!A:C,2,0)</f>
        <v>E</v>
      </c>
      <c r="B1642" t="str">
        <f>VLOOKUP(Q1642,'Rotas x Madrugada'!A:C,3,0)</f>
        <v>Não</v>
      </c>
      <c r="D1642" s="19">
        <f t="shared" si="50"/>
        <v>46162</v>
      </c>
      <c r="E1642" s="19">
        <f>IF(A1642="RETIRA",Z1642,VLOOKUP(Q1642,'Rotas x Madrugada'!A:D,4,0))</f>
        <v>46147</v>
      </c>
      <c r="F1642" s="19">
        <f>IF(A1642="RETIRA",Z1642,Z1642+2)</f>
        <v>46162</v>
      </c>
      <c r="G1642" s="19" t="str">
        <f>CONCATENATE(U1642,"-",V1642)</f>
        <v>INC06-TF</v>
      </c>
      <c r="H1642" s="19" t="str">
        <f t="shared" ca="1" si="51"/>
        <v>OK</v>
      </c>
      <c r="I1642" s="46">
        <f ca="1">Z1642-$B$1</f>
        <v>3</v>
      </c>
      <c r="J1642" s="46">
        <f>VLOOKUP(G1642,'D. Produção'!A:B,2,)</f>
        <v>2</v>
      </c>
      <c r="K1642" s="87">
        <v>336250</v>
      </c>
      <c r="L1642" s="88" t="s">
        <v>110</v>
      </c>
      <c r="M1642" s="87">
        <v>19</v>
      </c>
      <c r="N1642" s="87">
        <v>5458989</v>
      </c>
      <c r="O1642" s="88" t="s">
        <v>35</v>
      </c>
      <c r="P1642" s="88" t="s">
        <v>622</v>
      </c>
      <c r="Q1642" s="88" t="s">
        <v>37</v>
      </c>
      <c r="R1642" s="89">
        <v>0.49349999999999999</v>
      </c>
      <c r="S1642" s="89">
        <v>7.4029999999999996</v>
      </c>
      <c r="T1642" s="87">
        <v>1</v>
      </c>
      <c r="U1642" s="88" t="s">
        <v>185</v>
      </c>
      <c r="V1642" s="88" t="s">
        <v>96</v>
      </c>
      <c r="W1642" s="90">
        <v>677</v>
      </c>
      <c r="X1642" s="90">
        <v>729</v>
      </c>
      <c r="Y1642" s="91">
        <v>46155.559136840275</v>
      </c>
      <c r="Z1642" s="92">
        <v>46160</v>
      </c>
      <c r="AA1642" s="93"/>
      <c r="AB1642" s="93"/>
      <c r="AC1642" s="93"/>
      <c r="AD1642" s="93"/>
      <c r="AE1642" s="94" t="s">
        <v>40</v>
      </c>
      <c r="AF1642" s="94" t="s">
        <v>40</v>
      </c>
      <c r="AG1642" s="94" t="s">
        <v>40</v>
      </c>
      <c r="AH1642" s="94" t="s">
        <v>40</v>
      </c>
      <c r="AI1642" s="94" t="s">
        <v>40</v>
      </c>
      <c r="AJ1642" s="94" t="s">
        <v>40</v>
      </c>
      <c r="AK1642" s="94" t="s">
        <v>40</v>
      </c>
      <c r="AL1642" s="93"/>
      <c r="AM1642" s="93"/>
      <c r="AN1642" s="94" t="s">
        <v>40</v>
      </c>
      <c r="AO1642" s="94" t="s">
        <v>40</v>
      </c>
      <c r="AP1642" s="94" t="s">
        <v>40</v>
      </c>
      <c r="AQ1642" s="94" t="s">
        <v>40</v>
      </c>
      <c r="AR1642" s="93"/>
    </row>
    <row r="1643" spans="1:44">
      <c r="A1643" t="str">
        <f>VLOOKUP(Q1643,'Rotas x Madrugada'!A:C,2,0)</f>
        <v>E</v>
      </c>
      <c r="B1643" t="str">
        <f>VLOOKUP(Q1643,'Rotas x Madrugada'!A:C,3,0)</f>
        <v>Não</v>
      </c>
      <c r="D1643" s="19">
        <f t="shared" si="50"/>
        <v>46162</v>
      </c>
      <c r="E1643" s="19">
        <f>IF(A1643="RETIRA",Z1643,VLOOKUP(Q1643,'Rotas x Madrugada'!A:D,4,0))</f>
        <v>46147</v>
      </c>
      <c r="F1643" s="19">
        <f>IF(A1643="RETIRA",Z1643,Z1643+2)</f>
        <v>46162</v>
      </c>
      <c r="G1643" s="19" t="str">
        <f>CONCATENATE(U1643,"-",V1643)</f>
        <v>INC06-TF</v>
      </c>
      <c r="H1643" s="19" t="str">
        <f t="shared" ca="1" si="51"/>
        <v>OK</v>
      </c>
      <c r="I1643" s="46">
        <f ca="1">Z1643-$B$1</f>
        <v>3</v>
      </c>
      <c r="J1643" s="46">
        <f>VLOOKUP(G1643,'D. Produção'!A:B,2,)</f>
        <v>2</v>
      </c>
      <c r="K1643" s="95">
        <v>336250</v>
      </c>
      <c r="L1643" s="96" t="s">
        <v>111</v>
      </c>
      <c r="M1643" s="95">
        <v>20</v>
      </c>
      <c r="N1643" s="95">
        <v>5458990</v>
      </c>
      <c r="O1643" s="96" t="s">
        <v>35</v>
      </c>
      <c r="P1643" s="96" t="s">
        <v>622</v>
      </c>
      <c r="Q1643" s="96" t="s">
        <v>37</v>
      </c>
      <c r="R1643" s="97">
        <v>0.49349999999999999</v>
      </c>
      <c r="S1643" s="97">
        <v>7.4029999999999996</v>
      </c>
      <c r="T1643" s="95">
        <v>1</v>
      </c>
      <c r="U1643" s="96" t="s">
        <v>185</v>
      </c>
      <c r="V1643" s="96" t="s">
        <v>96</v>
      </c>
      <c r="W1643" s="98">
        <v>677</v>
      </c>
      <c r="X1643" s="98">
        <v>729</v>
      </c>
      <c r="Y1643" s="99">
        <v>46155.559136840275</v>
      </c>
      <c r="Z1643" s="100">
        <v>46160</v>
      </c>
      <c r="AA1643" s="101"/>
      <c r="AB1643" s="101"/>
      <c r="AC1643" s="101"/>
      <c r="AD1643" s="101"/>
      <c r="AE1643" s="102" t="s">
        <v>40</v>
      </c>
      <c r="AF1643" s="102" t="s">
        <v>40</v>
      </c>
      <c r="AG1643" s="102" t="s">
        <v>40</v>
      </c>
      <c r="AH1643" s="102" t="s">
        <v>40</v>
      </c>
      <c r="AI1643" s="102" t="s">
        <v>40</v>
      </c>
      <c r="AJ1643" s="102" t="s">
        <v>40</v>
      </c>
      <c r="AK1643" s="102" t="s">
        <v>40</v>
      </c>
      <c r="AL1643" s="101"/>
      <c r="AM1643" s="101"/>
      <c r="AN1643" s="102" t="s">
        <v>40</v>
      </c>
      <c r="AO1643" s="102" t="s">
        <v>40</v>
      </c>
      <c r="AP1643" s="102" t="s">
        <v>40</v>
      </c>
      <c r="AQ1643" s="102" t="s">
        <v>40</v>
      </c>
      <c r="AR1643" s="101"/>
    </row>
    <row r="1644" spans="1:44">
      <c r="A1644" t="str">
        <f>VLOOKUP(Q1644,'Rotas x Madrugada'!A:C,2,0)</f>
        <v>E</v>
      </c>
      <c r="B1644" t="str">
        <f>VLOOKUP(Q1644,'Rotas x Madrugada'!A:C,3,0)</f>
        <v>Não</v>
      </c>
      <c r="D1644" s="19">
        <f t="shared" si="50"/>
        <v>46162</v>
      </c>
      <c r="E1644" s="19">
        <f>IF(A1644="RETIRA",Z1644,VLOOKUP(Q1644,'Rotas x Madrugada'!A:D,4,0))</f>
        <v>46147</v>
      </c>
      <c r="F1644" s="19">
        <f>IF(A1644="RETIRA",Z1644,Z1644+2)</f>
        <v>46162</v>
      </c>
      <c r="G1644" s="19" t="str">
        <f>CONCATENATE(U1644,"-",V1644)</f>
        <v>INC06-TF</v>
      </c>
      <c r="H1644" s="19" t="str">
        <f t="shared" ca="1" si="51"/>
        <v>OK</v>
      </c>
      <c r="I1644" s="46">
        <f ca="1">Z1644-$B$1</f>
        <v>3</v>
      </c>
      <c r="J1644" s="46">
        <f>VLOOKUP(G1644,'D. Produção'!A:B,2,)</f>
        <v>2</v>
      </c>
      <c r="K1644" s="87">
        <v>336250</v>
      </c>
      <c r="L1644" s="88" t="s">
        <v>112</v>
      </c>
      <c r="M1644" s="87">
        <v>21</v>
      </c>
      <c r="N1644" s="87">
        <v>5458991</v>
      </c>
      <c r="O1644" s="88" t="s">
        <v>35</v>
      </c>
      <c r="P1644" s="88" t="s">
        <v>622</v>
      </c>
      <c r="Q1644" s="88" t="s">
        <v>37</v>
      </c>
      <c r="R1644" s="89">
        <v>0.49349999999999999</v>
      </c>
      <c r="S1644" s="89">
        <v>7.4029999999999996</v>
      </c>
      <c r="T1644" s="87">
        <v>1</v>
      </c>
      <c r="U1644" s="88" t="s">
        <v>185</v>
      </c>
      <c r="V1644" s="88" t="s">
        <v>96</v>
      </c>
      <c r="W1644" s="90">
        <v>677</v>
      </c>
      <c r="X1644" s="90">
        <v>729</v>
      </c>
      <c r="Y1644" s="91">
        <v>46155.559136840275</v>
      </c>
      <c r="Z1644" s="92">
        <v>46160</v>
      </c>
      <c r="AA1644" s="93"/>
      <c r="AB1644" s="93"/>
      <c r="AC1644" s="93"/>
      <c r="AD1644" s="93"/>
      <c r="AE1644" s="94" t="s">
        <v>40</v>
      </c>
      <c r="AF1644" s="94" t="s">
        <v>40</v>
      </c>
      <c r="AG1644" s="94" t="s">
        <v>40</v>
      </c>
      <c r="AH1644" s="94" t="s">
        <v>40</v>
      </c>
      <c r="AI1644" s="94" t="s">
        <v>40</v>
      </c>
      <c r="AJ1644" s="94" t="s">
        <v>40</v>
      </c>
      <c r="AK1644" s="94" t="s">
        <v>40</v>
      </c>
      <c r="AL1644" s="93"/>
      <c r="AM1644" s="93"/>
      <c r="AN1644" s="94" t="s">
        <v>40</v>
      </c>
      <c r="AO1644" s="94" t="s">
        <v>40</v>
      </c>
      <c r="AP1644" s="94" t="s">
        <v>40</v>
      </c>
      <c r="AQ1644" s="94" t="s">
        <v>40</v>
      </c>
      <c r="AR1644" s="93"/>
    </row>
    <row r="1645" spans="1:44">
      <c r="A1645" t="str">
        <f>VLOOKUP(Q1645,'Rotas x Madrugada'!A:C,2,0)</f>
        <v>E</v>
      </c>
      <c r="B1645" t="str">
        <f>VLOOKUP(Q1645,'Rotas x Madrugada'!A:C,3,0)</f>
        <v>Não</v>
      </c>
      <c r="D1645" s="19">
        <f t="shared" si="50"/>
        <v>46162</v>
      </c>
      <c r="E1645" s="19">
        <f>IF(A1645="RETIRA",Z1645,VLOOKUP(Q1645,'Rotas x Madrugada'!A:D,4,0))</f>
        <v>46147</v>
      </c>
      <c r="F1645" s="19">
        <f>IF(A1645="RETIRA",Z1645,Z1645+2)</f>
        <v>46162</v>
      </c>
      <c r="G1645" s="19" t="str">
        <f>CONCATENATE(U1645,"-",V1645)</f>
        <v>INC06-TF</v>
      </c>
      <c r="H1645" s="19" t="str">
        <f t="shared" ca="1" si="51"/>
        <v>OK</v>
      </c>
      <c r="I1645" s="46">
        <f ca="1">Z1645-$B$1</f>
        <v>3</v>
      </c>
      <c r="J1645" s="46">
        <f>VLOOKUP(G1645,'D. Produção'!A:B,2,)</f>
        <v>2</v>
      </c>
      <c r="K1645" s="95">
        <v>336250</v>
      </c>
      <c r="L1645" s="96" t="s">
        <v>113</v>
      </c>
      <c r="M1645" s="95">
        <v>22</v>
      </c>
      <c r="N1645" s="95">
        <v>5458992</v>
      </c>
      <c r="O1645" s="96" t="s">
        <v>35</v>
      </c>
      <c r="P1645" s="96" t="s">
        <v>622</v>
      </c>
      <c r="Q1645" s="96" t="s">
        <v>37</v>
      </c>
      <c r="R1645" s="97">
        <v>0.49349999999999999</v>
      </c>
      <c r="S1645" s="97">
        <v>7.4029999999999996</v>
      </c>
      <c r="T1645" s="95">
        <v>1</v>
      </c>
      <c r="U1645" s="96" t="s">
        <v>185</v>
      </c>
      <c r="V1645" s="96" t="s">
        <v>96</v>
      </c>
      <c r="W1645" s="98">
        <v>677</v>
      </c>
      <c r="X1645" s="98">
        <v>729</v>
      </c>
      <c r="Y1645" s="99">
        <v>46155.559136840275</v>
      </c>
      <c r="Z1645" s="100">
        <v>46160</v>
      </c>
      <c r="AA1645" s="101"/>
      <c r="AB1645" s="101"/>
      <c r="AC1645" s="101"/>
      <c r="AD1645" s="101"/>
      <c r="AE1645" s="102" t="s">
        <v>40</v>
      </c>
      <c r="AF1645" s="102" t="s">
        <v>40</v>
      </c>
      <c r="AG1645" s="102" t="s">
        <v>40</v>
      </c>
      <c r="AH1645" s="102" t="s">
        <v>40</v>
      </c>
      <c r="AI1645" s="102" t="s">
        <v>40</v>
      </c>
      <c r="AJ1645" s="102" t="s">
        <v>40</v>
      </c>
      <c r="AK1645" s="102" t="s">
        <v>40</v>
      </c>
      <c r="AL1645" s="101"/>
      <c r="AM1645" s="101"/>
      <c r="AN1645" s="102" t="s">
        <v>40</v>
      </c>
      <c r="AO1645" s="102" t="s">
        <v>40</v>
      </c>
      <c r="AP1645" s="102" t="s">
        <v>40</v>
      </c>
      <c r="AQ1645" s="102" t="s">
        <v>40</v>
      </c>
      <c r="AR1645" s="101"/>
    </row>
    <row r="1646" spans="1:44">
      <c r="A1646" t="str">
        <f>VLOOKUP(Q1646,'Rotas x Madrugada'!A:C,2,0)</f>
        <v>E</v>
      </c>
      <c r="B1646" t="str">
        <f>VLOOKUP(Q1646,'Rotas x Madrugada'!A:C,3,0)</f>
        <v>Não</v>
      </c>
      <c r="D1646" s="19">
        <f t="shared" si="50"/>
        <v>46162</v>
      </c>
      <c r="E1646" s="19">
        <f>IF(A1646="RETIRA",Z1646,VLOOKUP(Q1646,'Rotas x Madrugada'!A:D,4,0))</f>
        <v>46147</v>
      </c>
      <c r="F1646" s="19">
        <f>IF(A1646="RETIRA",Z1646,Z1646+2)</f>
        <v>46162</v>
      </c>
      <c r="G1646" s="19" t="str">
        <f>CONCATENATE(U1646,"-",V1646)</f>
        <v>INC06-TF</v>
      </c>
      <c r="H1646" s="19" t="str">
        <f t="shared" ca="1" si="51"/>
        <v>OK</v>
      </c>
      <c r="I1646" s="46">
        <f ca="1">Z1646-$B$1</f>
        <v>3</v>
      </c>
      <c r="J1646" s="46">
        <f>VLOOKUP(G1646,'D. Produção'!A:B,2,)</f>
        <v>2</v>
      </c>
      <c r="K1646" s="87">
        <v>336250</v>
      </c>
      <c r="L1646" s="88" t="s">
        <v>114</v>
      </c>
      <c r="M1646" s="87">
        <v>23</v>
      </c>
      <c r="N1646" s="87">
        <v>5458993</v>
      </c>
      <c r="O1646" s="88" t="s">
        <v>35</v>
      </c>
      <c r="P1646" s="88" t="s">
        <v>622</v>
      </c>
      <c r="Q1646" s="88" t="s">
        <v>37</v>
      </c>
      <c r="R1646" s="89">
        <v>0.49349999999999999</v>
      </c>
      <c r="S1646" s="89">
        <v>7.4029999999999996</v>
      </c>
      <c r="T1646" s="87">
        <v>1</v>
      </c>
      <c r="U1646" s="88" t="s">
        <v>185</v>
      </c>
      <c r="V1646" s="88" t="s">
        <v>96</v>
      </c>
      <c r="W1646" s="90">
        <v>677</v>
      </c>
      <c r="X1646" s="90">
        <v>729</v>
      </c>
      <c r="Y1646" s="91">
        <v>46155.559136840275</v>
      </c>
      <c r="Z1646" s="92">
        <v>46160</v>
      </c>
      <c r="AA1646" s="93"/>
      <c r="AB1646" s="93"/>
      <c r="AC1646" s="93"/>
      <c r="AD1646" s="93"/>
      <c r="AE1646" s="94" t="s">
        <v>40</v>
      </c>
      <c r="AF1646" s="94" t="s">
        <v>40</v>
      </c>
      <c r="AG1646" s="94" t="s">
        <v>40</v>
      </c>
      <c r="AH1646" s="94" t="s">
        <v>40</v>
      </c>
      <c r="AI1646" s="94" t="s">
        <v>40</v>
      </c>
      <c r="AJ1646" s="94" t="s">
        <v>40</v>
      </c>
      <c r="AK1646" s="94" t="s">
        <v>40</v>
      </c>
      <c r="AL1646" s="93"/>
      <c r="AM1646" s="93"/>
      <c r="AN1646" s="94" t="s">
        <v>40</v>
      </c>
      <c r="AO1646" s="94" t="s">
        <v>40</v>
      </c>
      <c r="AP1646" s="94" t="s">
        <v>40</v>
      </c>
      <c r="AQ1646" s="94" t="s">
        <v>40</v>
      </c>
      <c r="AR1646" s="93"/>
    </row>
    <row r="1647" spans="1:44">
      <c r="A1647" t="str">
        <f>VLOOKUP(Q1647,'Rotas x Madrugada'!A:C,2,0)</f>
        <v>E</v>
      </c>
      <c r="B1647" t="str">
        <f>VLOOKUP(Q1647,'Rotas x Madrugada'!A:C,3,0)</f>
        <v>Não</v>
      </c>
      <c r="D1647" s="19">
        <f t="shared" si="50"/>
        <v>46162</v>
      </c>
      <c r="E1647" s="19">
        <f>IF(A1647="RETIRA",Z1647,VLOOKUP(Q1647,'Rotas x Madrugada'!A:D,4,0))</f>
        <v>46147</v>
      </c>
      <c r="F1647" s="19">
        <f>IF(A1647="RETIRA",Z1647,Z1647+2)</f>
        <v>46162</v>
      </c>
      <c r="G1647" s="19" t="str">
        <f>CONCATENATE(U1647,"-",V1647)</f>
        <v>INC06-TF</v>
      </c>
      <c r="H1647" s="19" t="str">
        <f t="shared" ca="1" si="51"/>
        <v>OK</v>
      </c>
      <c r="I1647" s="46">
        <f ca="1">Z1647-$B$1</f>
        <v>3</v>
      </c>
      <c r="J1647" s="46">
        <f>VLOOKUP(G1647,'D. Produção'!A:B,2,)</f>
        <v>2</v>
      </c>
      <c r="K1647" s="95">
        <v>336250</v>
      </c>
      <c r="L1647" s="96" t="s">
        <v>115</v>
      </c>
      <c r="M1647" s="95">
        <v>24</v>
      </c>
      <c r="N1647" s="95">
        <v>5458994</v>
      </c>
      <c r="O1647" s="96" t="s">
        <v>35</v>
      </c>
      <c r="P1647" s="96" t="s">
        <v>622</v>
      </c>
      <c r="Q1647" s="96" t="s">
        <v>37</v>
      </c>
      <c r="R1647" s="97">
        <v>1.268</v>
      </c>
      <c r="S1647" s="97">
        <v>19.019500000000001</v>
      </c>
      <c r="T1647" s="95">
        <v>1</v>
      </c>
      <c r="U1647" s="96" t="s">
        <v>185</v>
      </c>
      <c r="V1647" s="96" t="s">
        <v>96</v>
      </c>
      <c r="W1647" s="98">
        <v>855</v>
      </c>
      <c r="X1647" s="98">
        <v>1483</v>
      </c>
      <c r="Y1647" s="99">
        <v>46155.559136840275</v>
      </c>
      <c r="Z1647" s="100">
        <v>46160</v>
      </c>
      <c r="AA1647" s="101"/>
      <c r="AB1647" s="101"/>
      <c r="AC1647" s="101"/>
      <c r="AD1647" s="101"/>
      <c r="AE1647" s="102" t="s">
        <v>40</v>
      </c>
      <c r="AF1647" s="102" t="s">
        <v>40</v>
      </c>
      <c r="AG1647" s="102" t="s">
        <v>40</v>
      </c>
      <c r="AH1647" s="102" t="s">
        <v>40</v>
      </c>
      <c r="AI1647" s="102" t="s">
        <v>40</v>
      </c>
      <c r="AJ1647" s="102" t="s">
        <v>40</v>
      </c>
      <c r="AK1647" s="102" t="s">
        <v>40</v>
      </c>
      <c r="AL1647" s="101"/>
      <c r="AM1647" s="101"/>
      <c r="AN1647" s="102" t="s">
        <v>40</v>
      </c>
      <c r="AO1647" s="102" t="s">
        <v>40</v>
      </c>
      <c r="AP1647" s="102" t="s">
        <v>40</v>
      </c>
      <c r="AQ1647" s="102" t="s">
        <v>40</v>
      </c>
      <c r="AR1647" s="101"/>
    </row>
    <row r="1648" spans="1:44">
      <c r="A1648" t="str">
        <f>VLOOKUP(Q1648,'Rotas x Madrugada'!A:C,2,0)</f>
        <v>E</v>
      </c>
      <c r="B1648" t="str">
        <f>VLOOKUP(Q1648,'Rotas x Madrugada'!A:C,3,0)</f>
        <v>Não</v>
      </c>
      <c r="D1648" s="19">
        <f t="shared" si="50"/>
        <v>46162</v>
      </c>
      <c r="E1648" s="19">
        <f>IF(A1648="RETIRA",Z1648,VLOOKUP(Q1648,'Rotas x Madrugada'!A:D,4,0))</f>
        <v>46147</v>
      </c>
      <c r="F1648" s="19">
        <f>IF(A1648="RETIRA",Z1648,Z1648+2)</f>
        <v>46162</v>
      </c>
      <c r="G1648" s="19" t="str">
        <f>CONCATENATE(U1648,"-",V1648)</f>
        <v>INC06-TF</v>
      </c>
      <c r="H1648" s="19" t="str">
        <f t="shared" ca="1" si="51"/>
        <v>OK</v>
      </c>
      <c r="I1648" s="46">
        <f ca="1">Z1648-$B$1</f>
        <v>3</v>
      </c>
      <c r="J1648" s="46">
        <f>VLOOKUP(G1648,'D. Produção'!A:B,2,)</f>
        <v>2</v>
      </c>
      <c r="K1648" s="87">
        <v>336250</v>
      </c>
      <c r="L1648" s="88" t="s">
        <v>183</v>
      </c>
      <c r="M1648" s="87">
        <v>25</v>
      </c>
      <c r="N1648" s="87">
        <v>5458995</v>
      </c>
      <c r="O1648" s="88" t="s">
        <v>35</v>
      </c>
      <c r="P1648" s="88" t="s">
        <v>622</v>
      </c>
      <c r="Q1648" s="88" t="s">
        <v>37</v>
      </c>
      <c r="R1648" s="89">
        <v>0.55289999999999995</v>
      </c>
      <c r="S1648" s="89">
        <v>8.2935999999999996</v>
      </c>
      <c r="T1648" s="87">
        <v>1</v>
      </c>
      <c r="U1648" s="88" t="s">
        <v>185</v>
      </c>
      <c r="V1648" s="88" t="s">
        <v>96</v>
      </c>
      <c r="W1648" s="90">
        <v>339</v>
      </c>
      <c r="X1648" s="90">
        <v>1631</v>
      </c>
      <c r="Y1648" s="91">
        <v>46155.559136840275</v>
      </c>
      <c r="Z1648" s="92">
        <v>46160</v>
      </c>
      <c r="AA1648" s="93"/>
      <c r="AB1648" s="93"/>
      <c r="AC1648" s="93"/>
      <c r="AD1648" s="93"/>
      <c r="AE1648" s="94" t="s">
        <v>40</v>
      </c>
      <c r="AF1648" s="94" t="s">
        <v>40</v>
      </c>
      <c r="AG1648" s="94" t="s">
        <v>40</v>
      </c>
      <c r="AH1648" s="94" t="s">
        <v>40</v>
      </c>
      <c r="AI1648" s="94" t="s">
        <v>40</v>
      </c>
      <c r="AJ1648" s="94" t="s">
        <v>40</v>
      </c>
      <c r="AK1648" s="94" t="s">
        <v>40</v>
      </c>
      <c r="AL1648" s="93"/>
      <c r="AM1648" s="93"/>
      <c r="AN1648" s="94" t="s">
        <v>40</v>
      </c>
      <c r="AO1648" s="94" t="s">
        <v>40</v>
      </c>
      <c r="AP1648" s="94" t="s">
        <v>40</v>
      </c>
      <c r="AQ1648" s="94" t="s">
        <v>40</v>
      </c>
      <c r="AR1648" s="93"/>
    </row>
    <row r="1649" spans="1:44">
      <c r="A1649" t="str">
        <f>VLOOKUP(Q1649,'Rotas x Madrugada'!A:C,2,0)</f>
        <v>E</v>
      </c>
      <c r="B1649" t="str">
        <f>VLOOKUP(Q1649,'Rotas x Madrugada'!A:C,3,0)</f>
        <v>Não</v>
      </c>
      <c r="D1649" s="19">
        <f t="shared" si="50"/>
        <v>46162</v>
      </c>
      <c r="E1649" s="19">
        <f>IF(A1649="RETIRA",Z1649,VLOOKUP(Q1649,'Rotas x Madrugada'!A:D,4,0))</f>
        <v>46147</v>
      </c>
      <c r="F1649" s="19">
        <f>IF(A1649="RETIRA",Z1649,Z1649+2)</f>
        <v>46162</v>
      </c>
      <c r="G1649" s="19" t="str">
        <f>CONCATENATE(U1649,"-",V1649)</f>
        <v>INC06-TF</v>
      </c>
      <c r="H1649" s="19" t="str">
        <f t="shared" ca="1" si="51"/>
        <v>OK</v>
      </c>
      <c r="I1649" s="46">
        <f ca="1">Z1649-$B$1</f>
        <v>3</v>
      </c>
      <c r="J1649" s="46">
        <f>VLOOKUP(G1649,'D. Produção'!A:B,2,)</f>
        <v>2</v>
      </c>
      <c r="K1649" s="95">
        <v>336250</v>
      </c>
      <c r="L1649" s="96" t="s">
        <v>184</v>
      </c>
      <c r="M1649" s="95">
        <v>26</v>
      </c>
      <c r="N1649" s="95">
        <v>5458996</v>
      </c>
      <c r="O1649" s="96" t="s">
        <v>35</v>
      </c>
      <c r="P1649" s="96" t="s">
        <v>622</v>
      </c>
      <c r="Q1649" s="96" t="s">
        <v>37</v>
      </c>
      <c r="R1649" s="97">
        <v>0.55289999999999995</v>
      </c>
      <c r="S1649" s="97">
        <v>8.2935999999999996</v>
      </c>
      <c r="T1649" s="95">
        <v>1</v>
      </c>
      <c r="U1649" s="96" t="s">
        <v>185</v>
      </c>
      <c r="V1649" s="96" t="s">
        <v>96</v>
      </c>
      <c r="W1649" s="98">
        <v>339</v>
      </c>
      <c r="X1649" s="98">
        <v>1631</v>
      </c>
      <c r="Y1649" s="99">
        <v>46155.559136840275</v>
      </c>
      <c r="Z1649" s="100">
        <v>46160</v>
      </c>
      <c r="AA1649" s="101"/>
      <c r="AB1649" s="101"/>
      <c r="AC1649" s="101"/>
      <c r="AD1649" s="101"/>
      <c r="AE1649" s="102" t="s">
        <v>40</v>
      </c>
      <c r="AF1649" s="102" t="s">
        <v>40</v>
      </c>
      <c r="AG1649" s="102" t="s">
        <v>40</v>
      </c>
      <c r="AH1649" s="102" t="s">
        <v>40</v>
      </c>
      <c r="AI1649" s="102" t="s">
        <v>40</v>
      </c>
      <c r="AJ1649" s="102" t="s">
        <v>40</v>
      </c>
      <c r="AK1649" s="102" t="s">
        <v>40</v>
      </c>
      <c r="AL1649" s="101"/>
      <c r="AM1649" s="101"/>
      <c r="AN1649" s="102" t="s">
        <v>40</v>
      </c>
      <c r="AO1649" s="102" t="s">
        <v>40</v>
      </c>
      <c r="AP1649" s="102" t="s">
        <v>40</v>
      </c>
      <c r="AQ1649" s="102" t="s">
        <v>40</v>
      </c>
      <c r="AR1649" s="101"/>
    </row>
    <row r="1650" spans="1:44">
      <c r="A1650" t="str">
        <f>VLOOKUP(Q1650,'Rotas x Madrugada'!A:C,2,0)</f>
        <v>E</v>
      </c>
      <c r="B1650" t="str">
        <f>VLOOKUP(Q1650,'Rotas x Madrugada'!A:C,3,0)</f>
        <v>Não</v>
      </c>
      <c r="D1650" s="19">
        <f t="shared" si="50"/>
        <v>46162</v>
      </c>
      <c r="E1650" s="19">
        <f>IF(A1650="RETIRA",Z1650,VLOOKUP(Q1650,'Rotas x Madrugada'!A:D,4,0))</f>
        <v>46147</v>
      </c>
      <c r="F1650" s="19">
        <f>IF(A1650="RETIRA",Z1650,Z1650+2)</f>
        <v>46162</v>
      </c>
      <c r="G1650" s="19" t="str">
        <f>CONCATENATE(U1650,"-",V1650)</f>
        <v>INC06-TF</v>
      </c>
      <c r="H1650" s="19" t="str">
        <f t="shared" ca="1" si="51"/>
        <v>OK</v>
      </c>
      <c r="I1650" s="46">
        <f ca="1">Z1650-$B$1</f>
        <v>3</v>
      </c>
      <c r="J1650" s="46">
        <f>VLOOKUP(G1650,'D. Produção'!A:B,2,)</f>
        <v>2</v>
      </c>
      <c r="K1650" s="87">
        <v>336250</v>
      </c>
      <c r="L1650" s="88" t="s">
        <v>162</v>
      </c>
      <c r="M1650" s="87">
        <v>27</v>
      </c>
      <c r="N1650" s="87">
        <v>5458997</v>
      </c>
      <c r="O1650" s="88" t="s">
        <v>35</v>
      </c>
      <c r="P1650" s="88" t="s">
        <v>622</v>
      </c>
      <c r="Q1650" s="88" t="s">
        <v>37</v>
      </c>
      <c r="R1650" s="89">
        <v>0.8931</v>
      </c>
      <c r="S1650" s="89">
        <v>13.3971</v>
      </c>
      <c r="T1650" s="87">
        <v>1</v>
      </c>
      <c r="U1650" s="88" t="s">
        <v>185</v>
      </c>
      <c r="V1650" s="88" t="s">
        <v>96</v>
      </c>
      <c r="W1650" s="90">
        <v>531</v>
      </c>
      <c r="X1650" s="90">
        <v>1682</v>
      </c>
      <c r="Y1650" s="91">
        <v>46155.559136840275</v>
      </c>
      <c r="Z1650" s="92">
        <v>46160</v>
      </c>
      <c r="AA1650" s="93"/>
      <c r="AB1650" s="93"/>
      <c r="AC1650" s="93"/>
      <c r="AD1650" s="93"/>
      <c r="AE1650" s="94" t="s">
        <v>40</v>
      </c>
      <c r="AF1650" s="94" t="s">
        <v>40</v>
      </c>
      <c r="AG1650" s="94" t="s">
        <v>40</v>
      </c>
      <c r="AH1650" s="94" t="s">
        <v>40</v>
      </c>
      <c r="AI1650" s="94" t="s">
        <v>40</v>
      </c>
      <c r="AJ1650" s="94" t="s">
        <v>40</v>
      </c>
      <c r="AK1650" s="94" t="s">
        <v>40</v>
      </c>
      <c r="AL1650" s="93"/>
      <c r="AM1650" s="93"/>
      <c r="AN1650" s="94" t="s">
        <v>40</v>
      </c>
      <c r="AO1650" s="94" t="s">
        <v>40</v>
      </c>
      <c r="AP1650" s="94" t="s">
        <v>40</v>
      </c>
      <c r="AQ1650" s="94" t="s">
        <v>40</v>
      </c>
      <c r="AR1650" s="93"/>
    </row>
    <row r="1651" spans="1:44">
      <c r="A1651" t="str">
        <f>VLOOKUP(Q1651,'Rotas x Madrugada'!A:C,2,0)</f>
        <v>E</v>
      </c>
      <c r="B1651" t="str">
        <f>VLOOKUP(Q1651,'Rotas x Madrugada'!A:C,3,0)</f>
        <v>Não</v>
      </c>
      <c r="D1651" s="19">
        <f t="shared" si="50"/>
        <v>46162</v>
      </c>
      <c r="E1651" s="19">
        <f>IF(A1651="RETIRA",Z1651,VLOOKUP(Q1651,'Rotas x Madrugada'!A:D,4,0))</f>
        <v>46147</v>
      </c>
      <c r="F1651" s="19">
        <f>IF(A1651="RETIRA",Z1651,Z1651+2)</f>
        <v>46162</v>
      </c>
      <c r="G1651" s="19" t="str">
        <f>CONCATENATE(U1651,"-",V1651)</f>
        <v>INC06-TF</v>
      </c>
      <c r="H1651" s="19" t="str">
        <f t="shared" ca="1" si="51"/>
        <v>OK</v>
      </c>
      <c r="I1651" s="46">
        <f ca="1">Z1651-$B$1</f>
        <v>3</v>
      </c>
      <c r="J1651" s="46">
        <f>VLOOKUP(G1651,'D. Produção'!A:B,2,)</f>
        <v>2</v>
      </c>
      <c r="K1651" s="95">
        <v>336250</v>
      </c>
      <c r="L1651" s="96" t="s">
        <v>164</v>
      </c>
      <c r="M1651" s="95">
        <v>28</v>
      </c>
      <c r="N1651" s="95">
        <v>5458998</v>
      </c>
      <c r="O1651" s="96" t="s">
        <v>35</v>
      </c>
      <c r="P1651" s="96" t="s">
        <v>622</v>
      </c>
      <c r="Q1651" s="96" t="s">
        <v>37</v>
      </c>
      <c r="R1651" s="97">
        <v>0.87639999999999996</v>
      </c>
      <c r="S1651" s="97">
        <v>13.145799999999999</v>
      </c>
      <c r="T1651" s="95">
        <v>1</v>
      </c>
      <c r="U1651" s="96" t="s">
        <v>185</v>
      </c>
      <c r="V1651" s="96" t="s">
        <v>96</v>
      </c>
      <c r="W1651" s="98">
        <v>537</v>
      </c>
      <c r="X1651" s="98">
        <v>1632</v>
      </c>
      <c r="Y1651" s="99">
        <v>46155.559136840275</v>
      </c>
      <c r="Z1651" s="100">
        <v>46160</v>
      </c>
      <c r="AA1651" s="101"/>
      <c r="AB1651" s="101"/>
      <c r="AC1651" s="101"/>
      <c r="AD1651" s="101"/>
      <c r="AE1651" s="102" t="s">
        <v>40</v>
      </c>
      <c r="AF1651" s="102" t="s">
        <v>40</v>
      </c>
      <c r="AG1651" s="102" t="s">
        <v>40</v>
      </c>
      <c r="AH1651" s="102" t="s">
        <v>40</v>
      </c>
      <c r="AI1651" s="102" t="s">
        <v>40</v>
      </c>
      <c r="AJ1651" s="102" t="s">
        <v>40</v>
      </c>
      <c r="AK1651" s="102" t="s">
        <v>40</v>
      </c>
      <c r="AL1651" s="101"/>
      <c r="AM1651" s="101"/>
      <c r="AN1651" s="102" t="s">
        <v>40</v>
      </c>
      <c r="AO1651" s="102" t="s">
        <v>40</v>
      </c>
      <c r="AP1651" s="102" t="s">
        <v>40</v>
      </c>
      <c r="AQ1651" s="102" t="s">
        <v>40</v>
      </c>
      <c r="AR1651" s="101"/>
    </row>
    <row r="1652" spans="1:44">
      <c r="A1652" t="str">
        <f>VLOOKUP(Q1652,'Rotas x Madrugada'!A:C,2,0)</f>
        <v>E</v>
      </c>
      <c r="B1652" t="str">
        <f>VLOOKUP(Q1652,'Rotas x Madrugada'!A:C,3,0)</f>
        <v>Não</v>
      </c>
      <c r="D1652" s="19">
        <f t="shared" si="50"/>
        <v>46162</v>
      </c>
      <c r="E1652" s="19">
        <f>IF(A1652="RETIRA",Z1652,VLOOKUP(Q1652,'Rotas x Madrugada'!A:D,4,0))</f>
        <v>46147</v>
      </c>
      <c r="F1652" s="19">
        <f>IF(A1652="RETIRA",Z1652,Z1652+2)</f>
        <v>46162</v>
      </c>
      <c r="G1652" s="19" t="str">
        <f>CONCATENATE(U1652,"-",V1652)</f>
        <v>INC06-TF</v>
      </c>
      <c r="H1652" s="19" t="str">
        <f t="shared" ca="1" si="51"/>
        <v>OK</v>
      </c>
      <c r="I1652" s="46">
        <f ca="1">Z1652-$B$1</f>
        <v>3</v>
      </c>
      <c r="J1652" s="46">
        <f>VLOOKUP(G1652,'D. Produção'!A:B,2,)</f>
        <v>2</v>
      </c>
      <c r="K1652" s="87">
        <v>336250</v>
      </c>
      <c r="L1652" s="88" t="s">
        <v>199</v>
      </c>
      <c r="M1652" s="87">
        <v>29</v>
      </c>
      <c r="N1652" s="87">
        <v>5458999</v>
      </c>
      <c r="O1652" s="88" t="s">
        <v>35</v>
      </c>
      <c r="P1652" s="88" t="s">
        <v>622</v>
      </c>
      <c r="Q1652" s="88" t="s">
        <v>37</v>
      </c>
      <c r="R1652" s="89">
        <v>0.87639999999999996</v>
      </c>
      <c r="S1652" s="89">
        <v>13.145799999999999</v>
      </c>
      <c r="T1652" s="87">
        <v>1</v>
      </c>
      <c r="U1652" s="88" t="s">
        <v>185</v>
      </c>
      <c r="V1652" s="88" t="s">
        <v>96</v>
      </c>
      <c r="W1652" s="90">
        <v>537</v>
      </c>
      <c r="X1652" s="90">
        <v>1632</v>
      </c>
      <c r="Y1652" s="91">
        <v>46155.559136840275</v>
      </c>
      <c r="Z1652" s="92">
        <v>46160</v>
      </c>
      <c r="AA1652" s="93"/>
      <c r="AB1652" s="93"/>
      <c r="AC1652" s="93"/>
      <c r="AD1652" s="93"/>
      <c r="AE1652" s="94" t="s">
        <v>40</v>
      </c>
      <c r="AF1652" s="94" t="s">
        <v>40</v>
      </c>
      <c r="AG1652" s="94" t="s">
        <v>40</v>
      </c>
      <c r="AH1652" s="94" t="s">
        <v>40</v>
      </c>
      <c r="AI1652" s="94" t="s">
        <v>40</v>
      </c>
      <c r="AJ1652" s="94" t="s">
        <v>40</v>
      </c>
      <c r="AK1652" s="94" t="s">
        <v>40</v>
      </c>
      <c r="AL1652" s="93"/>
      <c r="AM1652" s="93"/>
      <c r="AN1652" s="94" t="s">
        <v>40</v>
      </c>
      <c r="AO1652" s="94" t="s">
        <v>40</v>
      </c>
      <c r="AP1652" s="94" t="s">
        <v>40</v>
      </c>
      <c r="AQ1652" s="94" t="s">
        <v>40</v>
      </c>
      <c r="AR1652" s="93"/>
    </row>
    <row r="1653" spans="1:44">
      <c r="A1653" t="str">
        <f>VLOOKUP(Q1653,'Rotas x Madrugada'!A:C,2,0)</f>
        <v>E</v>
      </c>
      <c r="B1653" t="str">
        <f>VLOOKUP(Q1653,'Rotas x Madrugada'!A:C,3,0)</f>
        <v>Não</v>
      </c>
      <c r="D1653" s="19">
        <f t="shared" si="50"/>
        <v>46162</v>
      </c>
      <c r="E1653" s="19">
        <f>IF(A1653="RETIRA",Z1653,VLOOKUP(Q1653,'Rotas x Madrugada'!A:D,4,0))</f>
        <v>46147</v>
      </c>
      <c r="F1653" s="19">
        <f>IF(A1653="RETIRA",Z1653,Z1653+2)</f>
        <v>46162</v>
      </c>
      <c r="G1653" s="19" t="str">
        <f>CONCATENATE(U1653,"-",V1653)</f>
        <v>INC08-TF</v>
      </c>
      <c r="H1653" s="19" t="str">
        <f t="shared" ca="1" si="51"/>
        <v>OK</v>
      </c>
      <c r="I1653" s="46">
        <f ca="1">Z1653-$B$1</f>
        <v>3</v>
      </c>
      <c r="J1653" s="46">
        <f>VLOOKUP(G1653,'D. Produção'!A:B,2,)</f>
        <v>2</v>
      </c>
      <c r="K1653" s="95">
        <v>336250</v>
      </c>
      <c r="L1653" s="96" t="s">
        <v>147</v>
      </c>
      <c r="M1653" s="95">
        <v>30</v>
      </c>
      <c r="N1653" s="95">
        <v>5459000</v>
      </c>
      <c r="O1653" s="96" t="s">
        <v>35</v>
      </c>
      <c r="P1653" s="96" t="s">
        <v>622</v>
      </c>
      <c r="Q1653" s="96" t="s">
        <v>37</v>
      </c>
      <c r="R1653" s="97">
        <v>3.7238000000000002</v>
      </c>
      <c r="S1653" s="97">
        <v>74.475300000000004</v>
      </c>
      <c r="T1653" s="95">
        <v>1</v>
      </c>
      <c r="U1653" s="96" t="s">
        <v>63</v>
      </c>
      <c r="V1653" s="96" t="s">
        <v>96</v>
      </c>
      <c r="W1653" s="98">
        <v>1445</v>
      </c>
      <c r="X1653" s="98">
        <v>2577</v>
      </c>
      <c r="Y1653" s="99">
        <v>46155.559136840275</v>
      </c>
      <c r="Z1653" s="100">
        <v>46160</v>
      </c>
      <c r="AA1653" s="101"/>
      <c r="AB1653" s="101"/>
      <c r="AC1653" s="101"/>
      <c r="AD1653" s="101"/>
      <c r="AE1653" s="102" t="s">
        <v>40</v>
      </c>
      <c r="AF1653" s="102" t="s">
        <v>40</v>
      </c>
      <c r="AG1653" s="102" t="s">
        <v>40</v>
      </c>
      <c r="AH1653" s="102" t="s">
        <v>40</v>
      </c>
      <c r="AI1653" s="102" t="s">
        <v>40</v>
      </c>
      <c r="AJ1653" s="102" t="s">
        <v>40</v>
      </c>
      <c r="AK1653" s="102" t="s">
        <v>40</v>
      </c>
      <c r="AL1653" s="101"/>
      <c r="AM1653" s="101"/>
      <c r="AN1653" s="102" t="s">
        <v>40</v>
      </c>
      <c r="AO1653" s="102" t="s">
        <v>40</v>
      </c>
      <c r="AP1653" s="102" t="s">
        <v>40</v>
      </c>
      <c r="AQ1653" s="102" t="s">
        <v>40</v>
      </c>
      <c r="AR1653" s="101"/>
    </row>
    <row r="1654" spans="1:44">
      <c r="A1654" t="str">
        <f>VLOOKUP(Q1654,'Rotas x Madrugada'!A:C,2,0)</f>
        <v>E</v>
      </c>
      <c r="B1654" t="str">
        <f>VLOOKUP(Q1654,'Rotas x Madrugada'!A:C,3,0)</f>
        <v>Não</v>
      </c>
      <c r="D1654" s="19">
        <f t="shared" si="50"/>
        <v>46162</v>
      </c>
      <c r="E1654" s="19">
        <f>IF(A1654="RETIRA",Z1654,VLOOKUP(Q1654,'Rotas x Madrugada'!A:D,4,0))</f>
        <v>46147</v>
      </c>
      <c r="F1654" s="19">
        <f>IF(A1654="RETIRA",Z1654,Z1654+2)</f>
        <v>46162</v>
      </c>
      <c r="G1654" s="19" t="str">
        <f>CONCATENATE(U1654,"-",V1654)</f>
        <v>INC08-TF</v>
      </c>
      <c r="H1654" s="19" t="str">
        <f t="shared" ca="1" si="51"/>
        <v>OK</v>
      </c>
      <c r="I1654" s="46">
        <f ca="1">Z1654-$B$1</f>
        <v>3</v>
      </c>
      <c r="J1654" s="46">
        <f>VLOOKUP(G1654,'D. Produção'!A:B,2,)</f>
        <v>2</v>
      </c>
      <c r="K1654" s="87">
        <v>336250</v>
      </c>
      <c r="L1654" s="88" t="s">
        <v>148</v>
      </c>
      <c r="M1654" s="87">
        <v>31</v>
      </c>
      <c r="N1654" s="87">
        <v>5459001</v>
      </c>
      <c r="O1654" s="88" t="s">
        <v>35</v>
      </c>
      <c r="P1654" s="88" t="s">
        <v>622</v>
      </c>
      <c r="Q1654" s="88" t="s">
        <v>37</v>
      </c>
      <c r="R1654" s="89">
        <v>3.7238000000000002</v>
      </c>
      <c r="S1654" s="89">
        <v>74.475300000000004</v>
      </c>
      <c r="T1654" s="87">
        <v>1</v>
      </c>
      <c r="U1654" s="88" t="s">
        <v>63</v>
      </c>
      <c r="V1654" s="88" t="s">
        <v>96</v>
      </c>
      <c r="W1654" s="90">
        <v>1445</v>
      </c>
      <c r="X1654" s="90">
        <v>2577</v>
      </c>
      <c r="Y1654" s="91">
        <v>46155.559136840275</v>
      </c>
      <c r="Z1654" s="92">
        <v>46160</v>
      </c>
      <c r="AA1654" s="93"/>
      <c r="AB1654" s="93"/>
      <c r="AC1654" s="93"/>
      <c r="AD1654" s="93"/>
      <c r="AE1654" s="94" t="s">
        <v>40</v>
      </c>
      <c r="AF1654" s="94" t="s">
        <v>40</v>
      </c>
      <c r="AG1654" s="94" t="s">
        <v>40</v>
      </c>
      <c r="AH1654" s="94" t="s">
        <v>40</v>
      </c>
      <c r="AI1654" s="94" t="s">
        <v>40</v>
      </c>
      <c r="AJ1654" s="94" t="s">
        <v>40</v>
      </c>
      <c r="AK1654" s="94" t="s">
        <v>40</v>
      </c>
      <c r="AL1654" s="93"/>
      <c r="AM1654" s="93"/>
      <c r="AN1654" s="94" t="s">
        <v>40</v>
      </c>
      <c r="AO1654" s="94" t="s">
        <v>40</v>
      </c>
      <c r="AP1654" s="94" t="s">
        <v>40</v>
      </c>
      <c r="AQ1654" s="94" t="s">
        <v>40</v>
      </c>
      <c r="AR1654" s="93"/>
    </row>
    <row r="1655" spans="1:44">
      <c r="A1655" t="str">
        <f>VLOOKUP(Q1655,'Rotas x Madrugada'!A:C,2,0)</f>
        <v>E</v>
      </c>
      <c r="B1655" t="str">
        <f>VLOOKUP(Q1655,'Rotas x Madrugada'!A:C,3,0)</f>
        <v>Não</v>
      </c>
      <c r="D1655" s="19">
        <f t="shared" si="50"/>
        <v>46162</v>
      </c>
      <c r="E1655" s="19">
        <f>IF(A1655="RETIRA",Z1655,VLOOKUP(Q1655,'Rotas x Madrugada'!A:D,4,0))</f>
        <v>46147</v>
      </c>
      <c r="F1655" s="19">
        <f>IF(A1655="RETIRA",Z1655,Z1655+2)</f>
        <v>46162</v>
      </c>
      <c r="G1655" s="19" t="str">
        <f>CONCATENATE(U1655,"-",V1655)</f>
        <v>INC08-TF</v>
      </c>
      <c r="H1655" s="19" t="str">
        <f t="shared" ca="1" si="51"/>
        <v>OK</v>
      </c>
      <c r="I1655" s="46">
        <f ca="1">Z1655-$B$1</f>
        <v>3</v>
      </c>
      <c r="J1655" s="46">
        <f>VLOOKUP(G1655,'D. Produção'!A:B,2,)</f>
        <v>2</v>
      </c>
      <c r="K1655" s="95">
        <v>336250</v>
      </c>
      <c r="L1655" s="96" t="s">
        <v>116</v>
      </c>
      <c r="M1655" s="95">
        <v>32</v>
      </c>
      <c r="N1655" s="95">
        <v>5459002</v>
      </c>
      <c r="O1655" s="96" t="s">
        <v>35</v>
      </c>
      <c r="P1655" s="96" t="s">
        <v>622</v>
      </c>
      <c r="Q1655" s="96" t="s">
        <v>37</v>
      </c>
      <c r="R1655" s="97">
        <v>3.7238000000000002</v>
      </c>
      <c r="S1655" s="97">
        <v>74.475300000000004</v>
      </c>
      <c r="T1655" s="95">
        <v>1</v>
      </c>
      <c r="U1655" s="96" t="s">
        <v>63</v>
      </c>
      <c r="V1655" s="96" t="s">
        <v>96</v>
      </c>
      <c r="W1655" s="98">
        <v>1445</v>
      </c>
      <c r="X1655" s="98">
        <v>2577</v>
      </c>
      <c r="Y1655" s="99">
        <v>46155.559136840275</v>
      </c>
      <c r="Z1655" s="100">
        <v>46160</v>
      </c>
      <c r="AA1655" s="101"/>
      <c r="AB1655" s="101"/>
      <c r="AC1655" s="101"/>
      <c r="AD1655" s="101"/>
      <c r="AE1655" s="102" t="s">
        <v>40</v>
      </c>
      <c r="AF1655" s="102" t="s">
        <v>40</v>
      </c>
      <c r="AG1655" s="102" t="s">
        <v>40</v>
      </c>
      <c r="AH1655" s="102" t="s">
        <v>40</v>
      </c>
      <c r="AI1655" s="102" t="s">
        <v>40</v>
      </c>
      <c r="AJ1655" s="102" t="s">
        <v>40</v>
      </c>
      <c r="AK1655" s="102" t="s">
        <v>40</v>
      </c>
      <c r="AL1655" s="101"/>
      <c r="AM1655" s="101"/>
      <c r="AN1655" s="102" t="s">
        <v>40</v>
      </c>
      <c r="AO1655" s="102" t="s">
        <v>40</v>
      </c>
      <c r="AP1655" s="102" t="s">
        <v>40</v>
      </c>
      <c r="AQ1655" s="102" t="s">
        <v>40</v>
      </c>
      <c r="AR1655" s="101"/>
    </row>
    <row r="1656" spans="1:44">
      <c r="A1656" t="str">
        <f>VLOOKUP(Q1656,'Rotas x Madrugada'!A:C,2,0)</f>
        <v>E</v>
      </c>
      <c r="B1656" t="str">
        <f>VLOOKUP(Q1656,'Rotas x Madrugada'!A:C,3,0)</f>
        <v>Não</v>
      </c>
      <c r="D1656" s="19">
        <f t="shared" si="50"/>
        <v>46162</v>
      </c>
      <c r="E1656" s="19">
        <f>IF(A1656="RETIRA",Z1656,VLOOKUP(Q1656,'Rotas x Madrugada'!A:D,4,0))</f>
        <v>46147</v>
      </c>
      <c r="F1656" s="19">
        <f>IF(A1656="RETIRA",Z1656,Z1656+2)</f>
        <v>46162</v>
      </c>
      <c r="G1656" s="19" t="str">
        <f>CONCATENATE(U1656,"-",V1656)</f>
        <v>INC08-TF</v>
      </c>
      <c r="H1656" s="19" t="str">
        <f t="shared" ca="1" si="51"/>
        <v>OK</v>
      </c>
      <c r="I1656" s="46">
        <f ca="1">Z1656-$B$1</f>
        <v>3</v>
      </c>
      <c r="J1656" s="46">
        <f>VLOOKUP(G1656,'D. Produção'!A:B,2,)</f>
        <v>2</v>
      </c>
      <c r="K1656" s="87">
        <v>336250</v>
      </c>
      <c r="L1656" s="88" t="s">
        <v>149</v>
      </c>
      <c r="M1656" s="87">
        <v>33</v>
      </c>
      <c r="N1656" s="87">
        <v>5459003</v>
      </c>
      <c r="O1656" s="88" t="s">
        <v>35</v>
      </c>
      <c r="P1656" s="88" t="s">
        <v>622</v>
      </c>
      <c r="Q1656" s="88" t="s">
        <v>37</v>
      </c>
      <c r="R1656" s="89">
        <v>4.0891000000000002</v>
      </c>
      <c r="S1656" s="89">
        <v>81.782300000000006</v>
      </c>
      <c r="T1656" s="87">
        <v>1</v>
      </c>
      <c r="U1656" s="88" t="s">
        <v>63</v>
      </c>
      <c r="V1656" s="88" t="s">
        <v>96</v>
      </c>
      <c r="W1656" s="90">
        <v>1857</v>
      </c>
      <c r="X1656" s="90">
        <v>2202</v>
      </c>
      <c r="Y1656" s="91">
        <v>46155.559136840275</v>
      </c>
      <c r="Z1656" s="92">
        <v>46160</v>
      </c>
      <c r="AA1656" s="93"/>
      <c r="AB1656" s="93"/>
      <c r="AC1656" s="93"/>
      <c r="AD1656" s="93"/>
      <c r="AE1656" s="94" t="s">
        <v>40</v>
      </c>
      <c r="AF1656" s="94" t="s">
        <v>40</v>
      </c>
      <c r="AG1656" s="94" t="s">
        <v>40</v>
      </c>
      <c r="AH1656" s="94" t="s">
        <v>40</v>
      </c>
      <c r="AI1656" s="94" t="s">
        <v>40</v>
      </c>
      <c r="AJ1656" s="94" t="s">
        <v>40</v>
      </c>
      <c r="AK1656" s="94" t="s">
        <v>40</v>
      </c>
      <c r="AL1656" s="93"/>
      <c r="AM1656" s="93"/>
      <c r="AN1656" s="94" t="s">
        <v>40</v>
      </c>
      <c r="AO1656" s="94" t="s">
        <v>40</v>
      </c>
      <c r="AP1656" s="94" t="s">
        <v>40</v>
      </c>
      <c r="AQ1656" s="94" t="s">
        <v>40</v>
      </c>
      <c r="AR1656" s="93"/>
    </row>
    <row r="1657" spans="1:44">
      <c r="A1657" t="str">
        <f>VLOOKUP(Q1657,'Rotas x Madrugada'!A:C,2,0)</f>
        <v>E</v>
      </c>
      <c r="B1657" t="str">
        <f>VLOOKUP(Q1657,'Rotas x Madrugada'!A:C,3,0)</f>
        <v>Não</v>
      </c>
      <c r="D1657" s="19">
        <f t="shared" si="50"/>
        <v>46162</v>
      </c>
      <c r="E1657" s="19">
        <f>IF(A1657="RETIRA",Z1657,VLOOKUP(Q1657,'Rotas x Madrugada'!A:D,4,0))</f>
        <v>46147</v>
      </c>
      <c r="F1657" s="19">
        <f>IF(A1657="RETIRA",Z1657,Z1657+2)</f>
        <v>46162</v>
      </c>
      <c r="G1657" s="19" t="str">
        <f>CONCATENATE(U1657,"-",V1657)</f>
        <v>INC08-TF</v>
      </c>
      <c r="H1657" s="19" t="str">
        <f t="shared" ca="1" si="51"/>
        <v>OK</v>
      </c>
      <c r="I1657" s="46">
        <f ca="1">Z1657-$B$1</f>
        <v>3</v>
      </c>
      <c r="J1657" s="46">
        <f>VLOOKUP(G1657,'D. Produção'!A:B,2,)</f>
        <v>2</v>
      </c>
      <c r="K1657" s="95">
        <v>336250</v>
      </c>
      <c r="L1657" s="96" t="s">
        <v>150</v>
      </c>
      <c r="M1657" s="95">
        <v>34</v>
      </c>
      <c r="N1657" s="95">
        <v>5459004</v>
      </c>
      <c r="O1657" s="96" t="s">
        <v>35</v>
      </c>
      <c r="P1657" s="96" t="s">
        <v>622</v>
      </c>
      <c r="Q1657" s="96" t="s">
        <v>37</v>
      </c>
      <c r="R1657" s="97">
        <v>4.0891000000000002</v>
      </c>
      <c r="S1657" s="97">
        <v>81.782300000000006</v>
      </c>
      <c r="T1657" s="95">
        <v>1</v>
      </c>
      <c r="U1657" s="96" t="s">
        <v>63</v>
      </c>
      <c r="V1657" s="96" t="s">
        <v>96</v>
      </c>
      <c r="W1657" s="98">
        <v>1857</v>
      </c>
      <c r="X1657" s="98">
        <v>2202</v>
      </c>
      <c r="Y1657" s="99">
        <v>46155.559136840275</v>
      </c>
      <c r="Z1657" s="100">
        <v>46160</v>
      </c>
      <c r="AA1657" s="101"/>
      <c r="AB1657" s="101"/>
      <c r="AC1657" s="101"/>
      <c r="AD1657" s="101"/>
      <c r="AE1657" s="102" t="s">
        <v>40</v>
      </c>
      <c r="AF1657" s="102" t="s">
        <v>40</v>
      </c>
      <c r="AG1657" s="102" t="s">
        <v>40</v>
      </c>
      <c r="AH1657" s="102" t="s">
        <v>40</v>
      </c>
      <c r="AI1657" s="102" t="s">
        <v>40</v>
      </c>
      <c r="AJ1657" s="102" t="s">
        <v>40</v>
      </c>
      <c r="AK1657" s="102" t="s">
        <v>40</v>
      </c>
      <c r="AL1657" s="101"/>
      <c r="AM1657" s="101"/>
      <c r="AN1657" s="102" t="s">
        <v>40</v>
      </c>
      <c r="AO1657" s="102" t="s">
        <v>40</v>
      </c>
      <c r="AP1657" s="102" t="s">
        <v>40</v>
      </c>
      <c r="AQ1657" s="102" t="s">
        <v>40</v>
      </c>
      <c r="AR1657" s="101"/>
    </row>
    <row r="1658" spans="1:44">
      <c r="A1658" t="str">
        <f>VLOOKUP(Q1658,'Rotas x Madrugada'!A:C,2,0)</f>
        <v>I</v>
      </c>
      <c r="B1658" t="str">
        <f>VLOOKUP(Q1658,'Rotas x Madrugada'!A:C,3,0)</f>
        <v>Não</v>
      </c>
      <c r="D1658" s="19">
        <f t="shared" si="50"/>
        <v>46162</v>
      </c>
      <c r="E1658" s="19">
        <f>IF(A1658="RETIRA",Z1658,VLOOKUP(Q1658,'Rotas x Madrugada'!A:D,4,0))</f>
        <v>46147</v>
      </c>
      <c r="F1658" s="19">
        <f>IF(A1658="RETIRA",Z1658,Z1658+2)</f>
        <v>46162</v>
      </c>
      <c r="G1658" s="19" t="str">
        <f>CONCATENATE(U1658,"-",V1658)</f>
        <v>INC08-TF</v>
      </c>
      <c r="H1658" s="19" t="str">
        <f t="shared" ca="1" si="51"/>
        <v>OK</v>
      </c>
      <c r="I1658" s="46">
        <f ca="1">Z1658-$B$1</f>
        <v>3</v>
      </c>
      <c r="J1658" s="46">
        <f>VLOOKUP(G1658,'D. Produção'!A:B,2,)</f>
        <v>2</v>
      </c>
      <c r="K1658" s="87">
        <v>336258</v>
      </c>
      <c r="L1658" s="88" t="s">
        <v>61</v>
      </c>
      <c r="M1658" s="87">
        <v>1</v>
      </c>
      <c r="N1658" s="87">
        <v>5459023</v>
      </c>
      <c r="O1658" s="88" t="s">
        <v>35</v>
      </c>
      <c r="P1658" s="88" t="s">
        <v>487</v>
      </c>
      <c r="Q1658" s="88" t="s">
        <v>130</v>
      </c>
      <c r="R1658" s="89">
        <v>0.316</v>
      </c>
      <c r="S1658" s="89">
        <v>6.3209999999999997</v>
      </c>
      <c r="T1658" s="87">
        <v>1</v>
      </c>
      <c r="U1658" s="88" t="s">
        <v>63</v>
      </c>
      <c r="V1658" s="88" t="s">
        <v>96</v>
      </c>
      <c r="W1658" s="90">
        <v>490</v>
      </c>
      <c r="X1658" s="90">
        <v>645</v>
      </c>
      <c r="Y1658" s="91">
        <v>46155.49793445602</v>
      </c>
      <c r="Z1658" s="92">
        <v>46160</v>
      </c>
      <c r="AA1658" s="93"/>
      <c r="AB1658" s="93"/>
      <c r="AC1658" s="93"/>
      <c r="AD1658" s="93"/>
      <c r="AE1658" s="94" t="s">
        <v>40</v>
      </c>
      <c r="AF1658" s="94" t="s">
        <v>40</v>
      </c>
      <c r="AG1658" s="94" t="s">
        <v>40</v>
      </c>
      <c r="AH1658" s="94" t="s">
        <v>40</v>
      </c>
      <c r="AI1658" s="94" t="s">
        <v>40</v>
      </c>
      <c r="AJ1658" s="94" t="s">
        <v>40</v>
      </c>
      <c r="AK1658" s="94" t="s">
        <v>40</v>
      </c>
      <c r="AL1658" s="93"/>
      <c r="AM1658" s="93"/>
      <c r="AN1658" s="94" t="s">
        <v>40</v>
      </c>
      <c r="AO1658" s="94" t="s">
        <v>40</v>
      </c>
      <c r="AP1658" s="94" t="s">
        <v>40</v>
      </c>
      <c r="AQ1658" s="94" t="s">
        <v>40</v>
      </c>
      <c r="AR1658" s="93"/>
    </row>
    <row r="1659" spans="1:44">
      <c r="A1659" t="str">
        <f>VLOOKUP(Q1659,'Rotas x Madrugada'!A:C,2,0)</f>
        <v>I</v>
      </c>
      <c r="B1659" t="str">
        <f>VLOOKUP(Q1659,'Rotas x Madrugada'!A:C,3,0)</f>
        <v>Não</v>
      </c>
      <c r="D1659" s="19">
        <f t="shared" si="50"/>
        <v>46162</v>
      </c>
      <c r="E1659" s="19">
        <f>IF(A1659="RETIRA",Z1659,VLOOKUP(Q1659,'Rotas x Madrugada'!A:D,4,0))</f>
        <v>46147</v>
      </c>
      <c r="F1659" s="19">
        <f>IF(A1659="RETIRA",Z1659,Z1659+2)</f>
        <v>46162</v>
      </c>
      <c r="G1659" s="19" t="str">
        <f>CONCATENATE(U1659,"-",V1659)</f>
        <v>INC08-TF</v>
      </c>
      <c r="H1659" s="19" t="str">
        <f t="shared" ca="1" si="51"/>
        <v>OK</v>
      </c>
      <c r="I1659" s="46">
        <f ca="1">Z1659-$B$1</f>
        <v>3</v>
      </c>
      <c r="J1659" s="46">
        <f>VLOOKUP(G1659,'D. Produção'!A:B,2,)</f>
        <v>2</v>
      </c>
      <c r="K1659" s="95">
        <v>336258</v>
      </c>
      <c r="L1659" s="96" t="s">
        <v>121</v>
      </c>
      <c r="M1659" s="95">
        <v>2</v>
      </c>
      <c r="N1659" s="95">
        <v>5459024</v>
      </c>
      <c r="O1659" s="96" t="s">
        <v>35</v>
      </c>
      <c r="P1659" s="96" t="s">
        <v>487</v>
      </c>
      <c r="Q1659" s="96" t="s">
        <v>130</v>
      </c>
      <c r="R1659" s="97">
        <v>0.316</v>
      </c>
      <c r="S1659" s="97">
        <v>6.3209999999999997</v>
      </c>
      <c r="T1659" s="95">
        <v>1</v>
      </c>
      <c r="U1659" s="96" t="s">
        <v>63</v>
      </c>
      <c r="V1659" s="96" t="s">
        <v>96</v>
      </c>
      <c r="W1659" s="98">
        <v>490</v>
      </c>
      <c r="X1659" s="98">
        <v>645</v>
      </c>
      <c r="Y1659" s="99">
        <v>46155.49793445602</v>
      </c>
      <c r="Z1659" s="100">
        <v>46160</v>
      </c>
      <c r="AA1659" s="101"/>
      <c r="AB1659" s="101"/>
      <c r="AC1659" s="101"/>
      <c r="AD1659" s="101"/>
      <c r="AE1659" s="102" t="s">
        <v>40</v>
      </c>
      <c r="AF1659" s="102" t="s">
        <v>40</v>
      </c>
      <c r="AG1659" s="102" t="s">
        <v>40</v>
      </c>
      <c r="AH1659" s="102" t="s">
        <v>40</v>
      </c>
      <c r="AI1659" s="102" t="s">
        <v>40</v>
      </c>
      <c r="AJ1659" s="102" t="s">
        <v>40</v>
      </c>
      <c r="AK1659" s="102" t="s">
        <v>40</v>
      </c>
      <c r="AL1659" s="101"/>
      <c r="AM1659" s="101"/>
      <c r="AN1659" s="102" t="s">
        <v>40</v>
      </c>
      <c r="AO1659" s="102" t="s">
        <v>40</v>
      </c>
      <c r="AP1659" s="102" t="s">
        <v>40</v>
      </c>
      <c r="AQ1659" s="102" t="s">
        <v>40</v>
      </c>
      <c r="AR1659" s="101"/>
    </row>
    <row r="1660" spans="1:44">
      <c r="A1660" t="str">
        <f>VLOOKUP(Q1660,'Rotas x Madrugada'!A:C,2,0)</f>
        <v>I</v>
      </c>
      <c r="B1660" t="str">
        <f>VLOOKUP(Q1660,'Rotas x Madrugada'!A:C,3,0)</f>
        <v>Não</v>
      </c>
      <c r="D1660" s="19">
        <f t="shared" si="50"/>
        <v>46162</v>
      </c>
      <c r="E1660" s="19">
        <f>IF(A1660="RETIRA",Z1660,VLOOKUP(Q1660,'Rotas x Madrugada'!A:D,4,0))</f>
        <v>46147</v>
      </c>
      <c r="F1660" s="19">
        <f>IF(A1660="RETIRA",Z1660,Z1660+2)</f>
        <v>46162</v>
      </c>
      <c r="G1660" s="19" t="str">
        <f>CONCATENATE(U1660,"-",V1660)</f>
        <v>INC08-TE12</v>
      </c>
      <c r="H1660" s="19" t="str">
        <f t="shared" ca="1" si="51"/>
        <v>OK</v>
      </c>
      <c r="I1660" s="46">
        <f ca="1">Z1660-$B$1</f>
        <v>3</v>
      </c>
      <c r="J1660" s="46">
        <f>VLOOKUP(G1660,'D. Produção'!A:B,2,)</f>
        <v>2</v>
      </c>
      <c r="K1660" s="87">
        <v>336260</v>
      </c>
      <c r="L1660" s="88" t="s">
        <v>78</v>
      </c>
      <c r="M1660" s="87">
        <v>1</v>
      </c>
      <c r="N1660" s="87">
        <v>5459047</v>
      </c>
      <c r="O1660" s="88" t="s">
        <v>35</v>
      </c>
      <c r="P1660" s="88" t="s">
        <v>487</v>
      </c>
      <c r="Q1660" s="88" t="s">
        <v>130</v>
      </c>
      <c r="R1660" s="89">
        <v>2.2517999999999998</v>
      </c>
      <c r="S1660" s="89">
        <v>45.036000000000001</v>
      </c>
      <c r="T1660" s="87">
        <v>1</v>
      </c>
      <c r="U1660" s="88" t="s">
        <v>63</v>
      </c>
      <c r="V1660" s="88" t="s">
        <v>120</v>
      </c>
      <c r="W1660" s="90">
        <v>1080</v>
      </c>
      <c r="X1660" s="90">
        <v>2085</v>
      </c>
      <c r="Y1660" s="91">
        <v>46155.497933877312</v>
      </c>
      <c r="Z1660" s="92">
        <v>46160</v>
      </c>
      <c r="AA1660" s="93"/>
      <c r="AB1660" s="93"/>
      <c r="AC1660" s="93"/>
      <c r="AD1660" s="93"/>
      <c r="AE1660" s="93"/>
      <c r="AF1660" s="93"/>
      <c r="AG1660" s="93"/>
      <c r="AH1660" s="93"/>
      <c r="AI1660" s="94" t="s">
        <v>40</v>
      </c>
      <c r="AJ1660" s="94" t="s">
        <v>40</v>
      </c>
      <c r="AK1660" s="94" t="s">
        <v>40</v>
      </c>
      <c r="AL1660" s="93"/>
      <c r="AM1660" s="93"/>
      <c r="AN1660" s="94" t="s">
        <v>40</v>
      </c>
      <c r="AO1660" s="94" t="s">
        <v>40</v>
      </c>
      <c r="AP1660" s="94" t="s">
        <v>40</v>
      </c>
      <c r="AQ1660" s="94" t="s">
        <v>40</v>
      </c>
      <c r="AR1660" s="93"/>
    </row>
    <row r="1661" spans="1:44">
      <c r="A1661" t="str">
        <f>VLOOKUP(Q1661,'Rotas x Madrugada'!A:C,2,0)</f>
        <v>I</v>
      </c>
      <c r="B1661" t="str">
        <f>VLOOKUP(Q1661,'Rotas x Madrugada'!A:C,3,0)</f>
        <v>Não</v>
      </c>
      <c r="D1661" s="19">
        <f t="shared" si="50"/>
        <v>46162</v>
      </c>
      <c r="E1661" s="19">
        <f>IF(A1661="RETIRA",Z1661,VLOOKUP(Q1661,'Rotas x Madrugada'!A:D,4,0))</f>
        <v>46147</v>
      </c>
      <c r="F1661" s="19">
        <f>IF(A1661="RETIRA",Z1661,Z1661+2)</f>
        <v>46162</v>
      </c>
      <c r="G1661" s="19" t="str">
        <f>CONCATENATE(U1661,"-",V1661)</f>
        <v>INC08-TE12</v>
      </c>
      <c r="H1661" s="19" t="str">
        <f t="shared" ca="1" si="51"/>
        <v>OK</v>
      </c>
      <c r="I1661" s="46">
        <f ca="1">Z1661-$B$1</f>
        <v>3</v>
      </c>
      <c r="J1661" s="46">
        <f>VLOOKUP(G1661,'D. Produção'!A:B,2,)</f>
        <v>2</v>
      </c>
      <c r="K1661" s="95">
        <v>336260</v>
      </c>
      <c r="L1661" s="96" t="s">
        <v>80</v>
      </c>
      <c r="M1661" s="95">
        <v>2</v>
      </c>
      <c r="N1661" s="95">
        <v>5459048</v>
      </c>
      <c r="O1661" s="96" t="s">
        <v>35</v>
      </c>
      <c r="P1661" s="96" t="s">
        <v>487</v>
      </c>
      <c r="Q1661" s="96" t="s">
        <v>130</v>
      </c>
      <c r="R1661" s="97">
        <v>2.2517999999999998</v>
      </c>
      <c r="S1661" s="97">
        <v>45.036000000000001</v>
      </c>
      <c r="T1661" s="95">
        <v>1</v>
      </c>
      <c r="U1661" s="96" t="s">
        <v>63</v>
      </c>
      <c r="V1661" s="96" t="s">
        <v>120</v>
      </c>
      <c r="W1661" s="98">
        <v>1080</v>
      </c>
      <c r="X1661" s="98">
        <v>2085</v>
      </c>
      <c r="Y1661" s="99">
        <v>46155.497933877312</v>
      </c>
      <c r="Z1661" s="100">
        <v>46160</v>
      </c>
      <c r="AA1661" s="101"/>
      <c r="AB1661" s="101"/>
      <c r="AC1661" s="101"/>
      <c r="AD1661" s="101"/>
      <c r="AE1661" s="101"/>
      <c r="AF1661" s="101"/>
      <c r="AG1661" s="101"/>
      <c r="AH1661" s="101"/>
      <c r="AI1661" s="102" t="s">
        <v>40</v>
      </c>
      <c r="AJ1661" s="102" t="s">
        <v>40</v>
      </c>
      <c r="AK1661" s="102" t="s">
        <v>40</v>
      </c>
      <c r="AL1661" s="101"/>
      <c r="AM1661" s="101"/>
      <c r="AN1661" s="102" t="s">
        <v>40</v>
      </c>
      <c r="AO1661" s="102" t="s">
        <v>40</v>
      </c>
      <c r="AP1661" s="102" t="s">
        <v>40</v>
      </c>
      <c r="AQ1661" s="102" t="s">
        <v>40</v>
      </c>
      <c r="AR1661" s="101"/>
    </row>
    <row r="1662" spans="1:44">
      <c r="A1662" t="str">
        <f>VLOOKUP(Q1662,'Rotas x Madrugada'!A:C,2,0)</f>
        <v>I</v>
      </c>
      <c r="B1662" t="str">
        <f>VLOOKUP(Q1662,'Rotas x Madrugada'!A:C,3,0)</f>
        <v>Não</v>
      </c>
      <c r="D1662" s="19">
        <f t="shared" si="50"/>
        <v>46162</v>
      </c>
      <c r="E1662" s="19">
        <f>IF(A1662="RETIRA",Z1662,VLOOKUP(Q1662,'Rotas x Madrugada'!A:D,4,0))</f>
        <v>46147</v>
      </c>
      <c r="F1662" s="19">
        <f>IF(A1662="RETIRA",Z1662,Z1662+2)</f>
        <v>46162</v>
      </c>
      <c r="G1662" s="19" t="str">
        <f>CONCATENATE(U1662,"-",V1662)</f>
        <v>INC08-TF</v>
      </c>
      <c r="H1662" s="19" t="str">
        <f t="shared" ca="1" si="51"/>
        <v>OK</v>
      </c>
      <c r="I1662" s="46">
        <f ca="1">Z1662-$B$1</f>
        <v>3</v>
      </c>
      <c r="J1662" s="46">
        <f>VLOOKUP(G1662,'D. Produção'!A:B,2,)</f>
        <v>2</v>
      </c>
      <c r="K1662" s="87">
        <v>336262</v>
      </c>
      <c r="L1662" s="88" t="s">
        <v>78</v>
      </c>
      <c r="M1662" s="87">
        <v>1</v>
      </c>
      <c r="N1662" s="87">
        <v>5459083</v>
      </c>
      <c r="O1662" s="88" t="s">
        <v>35</v>
      </c>
      <c r="P1662" s="88" t="s">
        <v>487</v>
      </c>
      <c r="Q1662" s="88" t="s">
        <v>130</v>
      </c>
      <c r="R1662" s="89">
        <v>0.44650000000000001</v>
      </c>
      <c r="S1662" s="89">
        <v>8.93</v>
      </c>
      <c r="T1662" s="87">
        <v>1</v>
      </c>
      <c r="U1662" s="88" t="s">
        <v>63</v>
      </c>
      <c r="V1662" s="88" t="s">
        <v>96</v>
      </c>
      <c r="W1662" s="90">
        <v>235</v>
      </c>
      <c r="X1662" s="90">
        <v>1900</v>
      </c>
      <c r="Y1662" s="91">
        <v>46155.497933368053</v>
      </c>
      <c r="Z1662" s="92">
        <v>46160</v>
      </c>
      <c r="AA1662" s="93"/>
      <c r="AB1662" s="93"/>
      <c r="AC1662" s="93"/>
      <c r="AD1662" s="93"/>
      <c r="AE1662" s="94" t="s">
        <v>40</v>
      </c>
      <c r="AF1662" s="94" t="s">
        <v>40</v>
      </c>
      <c r="AG1662" s="94" t="s">
        <v>40</v>
      </c>
      <c r="AH1662" s="94" t="s">
        <v>40</v>
      </c>
      <c r="AI1662" s="94" t="s">
        <v>40</v>
      </c>
      <c r="AJ1662" s="94" t="s">
        <v>40</v>
      </c>
      <c r="AK1662" s="94" t="s">
        <v>40</v>
      </c>
      <c r="AL1662" s="93"/>
      <c r="AM1662" s="93"/>
      <c r="AN1662" s="94" t="s">
        <v>40</v>
      </c>
      <c r="AO1662" s="94" t="s">
        <v>40</v>
      </c>
      <c r="AP1662" s="94" t="s">
        <v>40</v>
      </c>
      <c r="AQ1662" s="94" t="s">
        <v>40</v>
      </c>
      <c r="AR1662" s="93"/>
    </row>
    <row r="1663" spans="1:44">
      <c r="A1663" t="str">
        <f>VLOOKUP(Q1663,'Rotas x Madrugada'!A:C,2,0)</f>
        <v>I</v>
      </c>
      <c r="B1663" t="str">
        <f>VLOOKUP(Q1663,'Rotas x Madrugada'!A:C,3,0)</f>
        <v>Não</v>
      </c>
      <c r="D1663" s="19">
        <f t="shared" si="50"/>
        <v>46162</v>
      </c>
      <c r="E1663" s="19">
        <f>IF(A1663="RETIRA",Z1663,VLOOKUP(Q1663,'Rotas x Madrugada'!A:D,4,0))</f>
        <v>46147</v>
      </c>
      <c r="F1663" s="19">
        <f>IF(A1663="RETIRA",Z1663,Z1663+2)</f>
        <v>46162</v>
      </c>
      <c r="G1663" s="19" t="str">
        <f>CONCATENATE(U1663,"-",V1663)</f>
        <v>INC08-TE12</v>
      </c>
      <c r="H1663" s="19" t="str">
        <f t="shared" ca="1" si="51"/>
        <v>OK</v>
      </c>
      <c r="I1663" s="46">
        <f ca="1">Z1663-$B$1</f>
        <v>3</v>
      </c>
      <c r="J1663" s="46">
        <f>VLOOKUP(G1663,'D. Produção'!A:B,2,)</f>
        <v>2</v>
      </c>
      <c r="K1663" s="95">
        <v>336262</v>
      </c>
      <c r="L1663" s="96" t="s">
        <v>80</v>
      </c>
      <c r="M1663" s="95">
        <v>2</v>
      </c>
      <c r="N1663" s="95">
        <v>5459084</v>
      </c>
      <c r="O1663" s="96" t="s">
        <v>35</v>
      </c>
      <c r="P1663" s="96" t="s">
        <v>487</v>
      </c>
      <c r="Q1663" s="96" t="s">
        <v>130</v>
      </c>
      <c r="R1663" s="97">
        <v>0.98799999999999999</v>
      </c>
      <c r="S1663" s="97">
        <v>19.760000000000002</v>
      </c>
      <c r="T1663" s="95">
        <v>1</v>
      </c>
      <c r="U1663" s="96" t="s">
        <v>63</v>
      </c>
      <c r="V1663" s="96" t="s">
        <v>120</v>
      </c>
      <c r="W1663" s="98">
        <v>520</v>
      </c>
      <c r="X1663" s="98">
        <v>1900</v>
      </c>
      <c r="Y1663" s="99">
        <v>46155.497933368053</v>
      </c>
      <c r="Z1663" s="100">
        <v>46160</v>
      </c>
      <c r="AA1663" s="101"/>
      <c r="AB1663" s="101"/>
      <c r="AC1663" s="101"/>
      <c r="AD1663" s="101"/>
      <c r="AE1663" s="101"/>
      <c r="AF1663" s="101"/>
      <c r="AG1663" s="101"/>
      <c r="AH1663" s="101"/>
      <c r="AI1663" s="102" t="s">
        <v>40</v>
      </c>
      <c r="AJ1663" s="102" t="s">
        <v>40</v>
      </c>
      <c r="AK1663" s="102" t="s">
        <v>40</v>
      </c>
      <c r="AL1663" s="101"/>
      <c r="AM1663" s="101"/>
      <c r="AN1663" s="102" t="s">
        <v>40</v>
      </c>
      <c r="AO1663" s="102" t="s">
        <v>40</v>
      </c>
      <c r="AP1663" s="102" t="s">
        <v>40</v>
      </c>
      <c r="AQ1663" s="102" t="s">
        <v>40</v>
      </c>
      <c r="AR1663" s="101"/>
    </row>
    <row r="1664" spans="1:44">
      <c r="A1664" t="str">
        <f>VLOOKUP(Q1664,'Rotas x Madrugada'!A:C,2,0)</f>
        <v>I</v>
      </c>
      <c r="B1664" t="str">
        <f>VLOOKUP(Q1664,'Rotas x Madrugada'!A:C,3,0)</f>
        <v>Não</v>
      </c>
      <c r="D1664" s="19">
        <f t="shared" si="50"/>
        <v>46162</v>
      </c>
      <c r="E1664" s="19">
        <f>IF(A1664="RETIRA",Z1664,VLOOKUP(Q1664,'Rotas x Madrugada'!A:D,4,0))</f>
        <v>46147</v>
      </c>
      <c r="F1664" s="19">
        <f>IF(A1664="RETIRA",Z1664,Z1664+2)</f>
        <v>46162</v>
      </c>
      <c r="G1664" s="19" t="str">
        <f>CONCATENATE(U1664,"-",V1664)</f>
        <v>INC08-TF</v>
      </c>
      <c r="H1664" s="19" t="str">
        <f t="shared" ca="1" si="51"/>
        <v>OK</v>
      </c>
      <c r="I1664" s="46">
        <f ca="1">Z1664-$B$1</f>
        <v>3</v>
      </c>
      <c r="J1664" s="46">
        <f>VLOOKUP(G1664,'D. Produção'!A:B,2,)</f>
        <v>2</v>
      </c>
      <c r="K1664" s="87">
        <v>336264</v>
      </c>
      <c r="L1664" s="88" t="s">
        <v>78</v>
      </c>
      <c r="M1664" s="87">
        <v>1</v>
      </c>
      <c r="N1664" s="87">
        <v>5459086</v>
      </c>
      <c r="O1664" s="88" t="s">
        <v>35</v>
      </c>
      <c r="P1664" s="88" t="s">
        <v>487</v>
      </c>
      <c r="Q1664" s="88" t="s">
        <v>130</v>
      </c>
      <c r="R1664" s="89">
        <v>0.42559999999999998</v>
      </c>
      <c r="S1664" s="89">
        <v>8.5124999999999993</v>
      </c>
      <c r="T1664" s="87">
        <v>1</v>
      </c>
      <c r="U1664" s="88" t="s">
        <v>63</v>
      </c>
      <c r="V1664" s="88" t="s">
        <v>96</v>
      </c>
      <c r="W1664" s="90">
        <v>375</v>
      </c>
      <c r="X1664" s="90">
        <v>1135</v>
      </c>
      <c r="Y1664" s="91">
        <v>46155.497932835649</v>
      </c>
      <c r="Z1664" s="92">
        <v>46160</v>
      </c>
      <c r="AA1664" s="93"/>
      <c r="AB1664" s="93"/>
      <c r="AC1664" s="93"/>
      <c r="AD1664" s="93"/>
      <c r="AE1664" s="94" t="s">
        <v>40</v>
      </c>
      <c r="AF1664" s="94" t="s">
        <v>40</v>
      </c>
      <c r="AG1664" s="94" t="s">
        <v>40</v>
      </c>
      <c r="AH1664" s="94" t="s">
        <v>40</v>
      </c>
      <c r="AI1664" s="94" t="s">
        <v>40</v>
      </c>
      <c r="AJ1664" s="94" t="s">
        <v>40</v>
      </c>
      <c r="AK1664" s="94" t="s">
        <v>40</v>
      </c>
      <c r="AL1664" s="93"/>
      <c r="AM1664" s="93"/>
      <c r="AN1664" s="94" t="s">
        <v>40</v>
      </c>
      <c r="AO1664" s="94" t="s">
        <v>40</v>
      </c>
      <c r="AP1664" s="94" t="s">
        <v>40</v>
      </c>
      <c r="AQ1664" s="94" t="s">
        <v>40</v>
      </c>
      <c r="AR1664" s="93"/>
    </row>
    <row r="1665" spans="1:44">
      <c r="A1665" t="str">
        <f>VLOOKUP(Q1665,'Rotas x Madrugada'!A:C,2,0)</f>
        <v>I</v>
      </c>
      <c r="B1665" t="str">
        <f>VLOOKUP(Q1665,'Rotas x Madrugada'!A:C,3,0)</f>
        <v>Não</v>
      </c>
      <c r="D1665" s="19">
        <f t="shared" si="50"/>
        <v>46162</v>
      </c>
      <c r="E1665" s="19">
        <f>IF(A1665="RETIRA",Z1665,VLOOKUP(Q1665,'Rotas x Madrugada'!A:D,4,0))</f>
        <v>46147</v>
      </c>
      <c r="F1665" s="19">
        <f>IF(A1665="RETIRA",Z1665,Z1665+2)</f>
        <v>46162</v>
      </c>
      <c r="G1665" s="19" t="str">
        <f>CONCATENATE(U1665,"-",V1665)</f>
        <v>INC08-TF</v>
      </c>
      <c r="H1665" s="19" t="str">
        <f t="shared" ca="1" si="51"/>
        <v>OK</v>
      </c>
      <c r="I1665" s="46">
        <f ca="1">Z1665-$B$1</f>
        <v>3</v>
      </c>
      <c r="J1665" s="46">
        <f>VLOOKUP(G1665,'D. Produção'!A:B,2,)</f>
        <v>2</v>
      </c>
      <c r="K1665" s="95">
        <v>336264</v>
      </c>
      <c r="L1665" s="96" t="s">
        <v>80</v>
      </c>
      <c r="M1665" s="95">
        <v>2</v>
      </c>
      <c r="N1665" s="95">
        <v>5459087</v>
      </c>
      <c r="O1665" s="96" t="s">
        <v>35</v>
      </c>
      <c r="P1665" s="96" t="s">
        <v>487</v>
      </c>
      <c r="Q1665" s="96" t="s">
        <v>130</v>
      </c>
      <c r="R1665" s="97">
        <v>0.42559999999999998</v>
      </c>
      <c r="S1665" s="97">
        <v>8.5124999999999993</v>
      </c>
      <c r="T1665" s="95">
        <v>1</v>
      </c>
      <c r="U1665" s="96" t="s">
        <v>63</v>
      </c>
      <c r="V1665" s="96" t="s">
        <v>96</v>
      </c>
      <c r="W1665" s="98">
        <v>375</v>
      </c>
      <c r="X1665" s="98">
        <v>1135</v>
      </c>
      <c r="Y1665" s="99">
        <v>46155.497932835649</v>
      </c>
      <c r="Z1665" s="100">
        <v>46160</v>
      </c>
      <c r="AA1665" s="101"/>
      <c r="AB1665" s="101"/>
      <c r="AC1665" s="101"/>
      <c r="AD1665" s="101"/>
      <c r="AE1665" s="102" t="s">
        <v>40</v>
      </c>
      <c r="AF1665" s="102" t="s">
        <v>40</v>
      </c>
      <c r="AG1665" s="102" t="s">
        <v>40</v>
      </c>
      <c r="AH1665" s="102" t="s">
        <v>40</v>
      </c>
      <c r="AI1665" s="102" t="s">
        <v>40</v>
      </c>
      <c r="AJ1665" s="102" t="s">
        <v>40</v>
      </c>
      <c r="AK1665" s="102" t="s">
        <v>40</v>
      </c>
      <c r="AL1665" s="101"/>
      <c r="AM1665" s="101"/>
      <c r="AN1665" s="102" t="s">
        <v>40</v>
      </c>
      <c r="AO1665" s="102" t="s">
        <v>40</v>
      </c>
      <c r="AP1665" s="102" t="s">
        <v>40</v>
      </c>
      <c r="AQ1665" s="102" t="s">
        <v>40</v>
      </c>
      <c r="AR1665" s="101"/>
    </row>
    <row r="1666" spans="1:44">
      <c r="A1666" t="str">
        <f>VLOOKUP(Q1666,'Rotas x Madrugada'!A:C,2,0)</f>
        <v>I</v>
      </c>
      <c r="B1666" t="str">
        <f>VLOOKUP(Q1666,'Rotas x Madrugada'!A:C,3,0)</f>
        <v>Não</v>
      </c>
      <c r="D1666" s="19">
        <f t="shared" si="50"/>
        <v>46162</v>
      </c>
      <c r="E1666" s="19">
        <f>IF(A1666="RETIRA",Z1666,VLOOKUP(Q1666,'Rotas x Madrugada'!A:D,4,0))</f>
        <v>46147</v>
      </c>
      <c r="F1666" s="19">
        <f>IF(A1666="RETIRA",Z1666,Z1666+2)</f>
        <v>46162</v>
      </c>
      <c r="G1666" s="19" t="str">
        <f>CONCATENATE(U1666,"-",V1666)</f>
        <v>INC08-TE12</v>
      </c>
      <c r="H1666" s="19" t="str">
        <f t="shared" ca="1" si="51"/>
        <v>OK</v>
      </c>
      <c r="I1666" s="46">
        <f ca="1">Z1666-$B$1</f>
        <v>3</v>
      </c>
      <c r="J1666" s="46">
        <f>VLOOKUP(G1666,'D. Produção'!A:B,2,)</f>
        <v>2</v>
      </c>
      <c r="K1666" s="87">
        <v>336264</v>
      </c>
      <c r="L1666" s="88" t="s">
        <v>81</v>
      </c>
      <c r="M1666" s="87">
        <v>3</v>
      </c>
      <c r="N1666" s="87">
        <v>5459088</v>
      </c>
      <c r="O1666" s="88" t="s">
        <v>35</v>
      </c>
      <c r="P1666" s="88" t="s">
        <v>487</v>
      </c>
      <c r="Q1666" s="88" t="s">
        <v>130</v>
      </c>
      <c r="R1666" s="89">
        <v>0.47</v>
      </c>
      <c r="S1666" s="89">
        <v>9.4</v>
      </c>
      <c r="T1666" s="87">
        <v>1</v>
      </c>
      <c r="U1666" s="88" t="s">
        <v>63</v>
      </c>
      <c r="V1666" s="88" t="s">
        <v>120</v>
      </c>
      <c r="W1666" s="90">
        <v>400</v>
      </c>
      <c r="X1666" s="90">
        <v>1175</v>
      </c>
      <c r="Y1666" s="91">
        <v>46155.497932835649</v>
      </c>
      <c r="Z1666" s="92">
        <v>46160</v>
      </c>
      <c r="AA1666" s="93"/>
      <c r="AB1666" s="93"/>
      <c r="AC1666" s="93"/>
      <c r="AD1666" s="93"/>
      <c r="AE1666" s="93"/>
      <c r="AF1666" s="93"/>
      <c r="AG1666" s="93"/>
      <c r="AH1666" s="93"/>
      <c r="AI1666" s="94" t="s">
        <v>40</v>
      </c>
      <c r="AJ1666" s="94" t="s">
        <v>40</v>
      </c>
      <c r="AK1666" s="94" t="s">
        <v>40</v>
      </c>
      <c r="AL1666" s="93"/>
      <c r="AM1666" s="93"/>
      <c r="AN1666" s="94" t="s">
        <v>40</v>
      </c>
      <c r="AO1666" s="94" t="s">
        <v>40</v>
      </c>
      <c r="AP1666" s="94" t="s">
        <v>40</v>
      </c>
      <c r="AQ1666" s="94" t="s">
        <v>40</v>
      </c>
      <c r="AR1666" s="93"/>
    </row>
    <row r="1667" spans="1:44">
      <c r="A1667" t="str">
        <f>VLOOKUP(Q1667,'Rotas x Madrugada'!A:C,2,0)</f>
        <v>I</v>
      </c>
      <c r="B1667" t="str">
        <f>VLOOKUP(Q1667,'Rotas x Madrugada'!A:C,3,0)</f>
        <v>Não</v>
      </c>
      <c r="D1667" s="19">
        <f t="shared" si="50"/>
        <v>46162</v>
      </c>
      <c r="E1667" s="19">
        <f>IF(A1667="RETIRA",Z1667,VLOOKUP(Q1667,'Rotas x Madrugada'!A:D,4,0))</f>
        <v>46147</v>
      </c>
      <c r="F1667" s="19">
        <f>IF(A1667="RETIRA",Z1667,Z1667+2)</f>
        <v>46162</v>
      </c>
      <c r="G1667" s="19" t="str">
        <f>CONCATENATE(U1667,"-",V1667)</f>
        <v>INC08-TE12</v>
      </c>
      <c r="H1667" s="19" t="str">
        <f t="shared" ca="1" si="51"/>
        <v>OK</v>
      </c>
      <c r="I1667" s="46">
        <f ca="1">Z1667-$B$1</f>
        <v>3</v>
      </c>
      <c r="J1667" s="46">
        <f>VLOOKUP(G1667,'D. Produção'!A:B,2,)</f>
        <v>2</v>
      </c>
      <c r="K1667" s="95">
        <v>336264</v>
      </c>
      <c r="L1667" s="96" t="s">
        <v>82</v>
      </c>
      <c r="M1667" s="95">
        <v>4</v>
      </c>
      <c r="N1667" s="95">
        <v>5459089</v>
      </c>
      <c r="O1667" s="96" t="s">
        <v>35</v>
      </c>
      <c r="P1667" s="96" t="s">
        <v>487</v>
      </c>
      <c r="Q1667" s="96" t="s">
        <v>130</v>
      </c>
      <c r="R1667" s="97">
        <v>0.47</v>
      </c>
      <c r="S1667" s="97">
        <v>9.4</v>
      </c>
      <c r="T1667" s="95">
        <v>1</v>
      </c>
      <c r="U1667" s="96" t="s">
        <v>63</v>
      </c>
      <c r="V1667" s="96" t="s">
        <v>120</v>
      </c>
      <c r="W1667" s="98">
        <v>400</v>
      </c>
      <c r="X1667" s="98">
        <v>1175</v>
      </c>
      <c r="Y1667" s="99">
        <v>46155.497932835649</v>
      </c>
      <c r="Z1667" s="100">
        <v>46160</v>
      </c>
      <c r="AA1667" s="101"/>
      <c r="AB1667" s="101"/>
      <c r="AC1667" s="101"/>
      <c r="AD1667" s="101"/>
      <c r="AE1667" s="101"/>
      <c r="AF1667" s="101"/>
      <c r="AG1667" s="101"/>
      <c r="AH1667" s="101"/>
      <c r="AI1667" s="102" t="s">
        <v>40</v>
      </c>
      <c r="AJ1667" s="102" t="s">
        <v>40</v>
      </c>
      <c r="AK1667" s="102" t="s">
        <v>40</v>
      </c>
      <c r="AL1667" s="101"/>
      <c r="AM1667" s="101"/>
      <c r="AN1667" s="102" t="s">
        <v>40</v>
      </c>
      <c r="AO1667" s="102" t="s">
        <v>40</v>
      </c>
      <c r="AP1667" s="102" t="s">
        <v>40</v>
      </c>
      <c r="AQ1667" s="102" t="s">
        <v>40</v>
      </c>
      <c r="AR1667" s="101"/>
    </row>
    <row r="1668" spans="1:44">
      <c r="A1668" t="str">
        <f>VLOOKUP(Q1668,'Rotas x Madrugada'!A:C,2,0)</f>
        <v>I</v>
      </c>
      <c r="B1668" t="str">
        <f>VLOOKUP(Q1668,'Rotas x Madrugada'!A:C,3,0)</f>
        <v>Não</v>
      </c>
      <c r="D1668" s="19">
        <f t="shared" ref="D1668:D1731" si="52">IF(E1668&gt;F1668,E1668,F1668)</f>
        <v>46162</v>
      </c>
      <c r="E1668" s="19">
        <f>IF(A1668="RETIRA",Z1668,VLOOKUP(Q1668,'Rotas x Madrugada'!A:D,4,0))</f>
        <v>46147</v>
      </c>
      <c r="F1668" s="19">
        <f>IF(A1668="RETIRA",Z1668,Z1668+2)</f>
        <v>46162</v>
      </c>
      <c r="G1668" s="19" t="str">
        <f>CONCATENATE(U1668,"-",V1668)</f>
        <v>INC08-TF</v>
      </c>
      <c r="H1668" s="19" t="str">
        <f t="shared" ca="1" si="51"/>
        <v>OK</v>
      </c>
      <c r="I1668" s="46">
        <f ca="1">Z1668-$B$1</f>
        <v>3</v>
      </c>
      <c r="J1668" s="46">
        <f>VLOOKUP(G1668,'D. Produção'!A:B,2,)</f>
        <v>2</v>
      </c>
      <c r="K1668" s="87">
        <v>336264</v>
      </c>
      <c r="L1668" s="88" t="s">
        <v>171</v>
      </c>
      <c r="M1668" s="87">
        <v>5</v>
      </c>
      <c r="N1668" s="87">
        <v>5459090</v>
      </c>
      <c r="O1668" s="88" t="s">
        <v>35</v>
      </c>
      <c r="P1668" s="88" t="s">
        <v>487</v>
      </c>
      <c r="Q1668" s="88" t="s">
        <v>130</v>
      </c>
      <c r="R1668" s="89">
        <v>0.5675</v>
      </c>
      <c r="S1668" s="89">
        <v>11.35</v>
      </c>
      <c r="T1668" s="87">
        <v>1</v>
      </c>
      <c r="U1668" s="88" t="s">
        <v>63</v>
      </c>
      <c r="V1668" s="88" t="s">
        <v>96</v>
      </c>
      <c r="W1668" s="90">
        <v>500</v>
      </c>
      <c r="X1668" s="90">
        <v>1135</v>
      </c>
      <c r="Y1668" s="91">
        <v>46155.497932835649</v>
      </c>
      <c r="Z1668" s="92">
        <v>46160</v>
      </c>
      <c r="AA1668" s="93"/>
      <c r="AB1668" s="93"/>
      <c r="AC1668" s="93"/>
      <c r="AD1668" s="93"/>
      <c r="AE1668" s="94" t="s">
        <v>40</v>
      </c>
      <c r="AF1668" s="94" t="s">
        <v>40</v>
      </c>
      <c r="AG1668" s="94" t="s">
        <v>40</v>
      </c>
      <c r="AH1668" s="94" t="s">
        <v>40</v>
      </c>
      <c r="AI1668" s="94" t="s">
        <v>40</v>
      </c>
      <c r="AJ1668" s="94" t="s">
        <v>40</v>
      </c>
      <c r="AK1668" s="94" t="s">
        <v>40</v>
      </c>
      <c r="AL1668" s="93"/>
      <c r="AM1668" s="93"/>
      <c r="AN1668" s="94" t="s">
        <v>40</v>
      </c>
      <c r="AO1668" s="94" t="s">
        <v>40</v>
      </c>
      <c r="AP1668" s="94" t="s">
        <v>40</v>
      </c>
      <c r="AQ1668" s="94" t="s">
        <v>40</v>
      </c>
      <c r="AR1668" s="93"/>
    </row>
    <row r="1669" spans="1:44">
      <c r="A1669" t="str">
        <f>VLOOKUP(Q1669,'Rotas x Madrugada'!A:C,2,0)</f>
        <v>I</v>
      </c>
      <c r="B1669" t="str">
        <f>VLOOKUP(Q1669,'Rotas x Madrugada'!A:C,3,0)</f>
        <v>Não</v>
      </c>
      <c r="D1669" s="19">
        <f t="shared" si="52"/>
        <v>46162</v>
      </c>
      <c r="E1669" s="19">
        <f>IF(A1669="RETIRA",Z1669,VLOOKUP(Q1669,'Rotas x Madrugada'!A:D,4,0))</f>
        <v>46147</v>
      </c>
      <c r="F1669" s="19">
        <f>IF(A1669="RETIRA",Z1669,Z1669+2)</f>
        <v>46162</v>
      </c>
      <c r="G1669" s="19" t="str">
        <f>CONCATENATE(U1669,"-",V1669)</f>
        <v>INC08-TF</v>
      </c>
      <c r="H1669" s="19" t="str">
        <f t="shared" ref="H1669:H1732" ca="1" si="53">IF(I1669&lt;-10,"PROBLEMA",IF(I1669&lt;J1669,"URGENTE",IF(I1669=J1669,"PRODUZIR","OK")))</f>
        <v>OK</v>
      </c>
      <c r="I1669" s="46">
        <f ca="1">Z1669-$B$1</f>
        <v>3</v>
      </c>
      <c r="J1669" s="46">
        <f>VLOOKUP(G1669,'D. Produção'!A:B,2,)</f>
        <v>2</v>
      </c>
      <c r="K1669" s="95">
        <v>336264</v>
      </c>
      <c r="L1669" s="96" t="s">
        <v>172</v>
      </c>
      <c r="M1669" s="95">
        <v>6</v>
      </c>
      <c r="N1669" s="95">
        <v>5459091</v>
      </c>
      <c r="O1669" s="96" t="s">
        <v>35</v>
      </c>
      <c r="P1669" s="96" t="s">
        <v>487</v>
      </c>
      <c r="Q1669" s="96" t="s">
        <v>130</v>
      </c>
      <c r="R1669" s="97">
        <v>0.5675</v>
      </c>
      <c r="S1669" s="97">
        <v>11.35</v>
      </c>
      <c r="T1669" s="95">
        <v>1</v>
      </c>
      <c r="U1669" s="96" t="s">
        <v>63</v>
      </c>
      <c r="V1669" s="96" t="s">
        <v>96</v>
      </c>
      <c r="W1669" s="98">
        <v>500</v>
      </c>
      <c r="X1669" s="98">
        <v>1135</v>
      </c>
      <c r="Y1669" s="99">
        <v>46155.497932835649</v>
      </c>
      <c r="Z1669" s="100">
        <v>46160</v>
      </c>
      <c r="AA1669" s="101"/>
      <c r="AB1669" s="101"/>
      <c r="AC1669" s="101"/>
      <c r="AD1669" s="101"/>
      <c r="AE1669" s="102" t="s">
        <v>40</v>
      </c>
      <c r="AF1669" s="102" t="s">
        <v>40</v>
      </c>
      <c r="AG1669" s="102" t="s">
        <v>40</v>
      </c>
      <c r="AH1669" s="102" t="s">
        <v>40</v>
      </c>
      <c r="AI1669" s="102" t="s">
        <v>40</v>
      </c>
      <c r="AJ1669" s="102" t="s">
        <v>40</v>
      </c>
      <c r="AK1669" s="102" t="s">
        <v>40</v>
      </c>
      <c r="AL1669" s="101"/>
      <c r="AM1669" s="101"/>
      <c r="AN1669" s="102" t="s">
        <v>40</v>
      </c>
      <c r="AO1669" s="102" t="s">
        <v>40</v>
      </c>
      <c r="AP1669" s="102" t="s">
        <v>40</v>
      </c>
      <c r="AQ1669" s="102" t="s">
        <v>40</v>
      </c>
      <c r="AR1669" s="101"/>
    </row>
    <row r="1670" spans="1:44">
      <c r="A1670" t="str">
        <f>VLOOKUP(Q1670,'Rotas x Madrugada'!A:C,2,0)</f>
        <v>I</v>
      </c>
      <c r="B1670" t="str">
        <f>VLOOKUP(Q1670,'Rotas x Madrugada'!A:C,3,0)</f>
        <v>Não</v>
      </c>
      <c r="D1670" s="19">
        <f t="shared" si="52"/>
        <v>46162</v>
      </c>
      <c r="E1670" s="19">
        <f>IF(A1670="RETIRA",Z1670,VLOOKUP(Q1670,'Rotas x Madrugada'!A:D,4,0))</f>
        <v>46147</v>
      </c>
      <c r="F1670" s="19">
        <f>IF(A1670="RETIRA",Z1670,Z1670+2)</f>
        <v>46162</v>
      </c>
      <c r="G1670" s="19" t="str">
        <f>CONCATENATE(U1670,"-",V1670)</f>
        <v>INC08-TE12</v>
      </c>
      <c r="H1670" s="19" t="str">
        <f t="shared" ca="1" si="53"/>
        <v>OK</v>
      </c>
      <c r="I1670" s="46">
        <f ca="1">Z1670-$B$1</f>
        <v>3</v>
      </c>
      <c r="J1670" s="46">
        <f>VLOOKUP(G1670,'D. Produção'!A:B,2,)</f>
        <v>2</v>
      </c>
      <c r="K1670" s="87">
        <v>336264</v>
      </c>
      <c r="L1670" s="88" t="s">
        <v>173</v>
      </c>
      <c r="M1670" s="87">
        <v>7</v>
      </c>
      <c r="N1670" s="87">
        <v>5459092</v>
      </c>
      <c r="O1670" s="88" t="s">
        <v>35</v>
      </c>
      <c r="P1670" s="88" t="s">
        <v>487</v>
      </c>
      <c r="Q1670" s="88" t="s">
        <v>130</v>
      </c>
      <c r="R1670" s="89">
        <v>0.6462</v>
      </c>
      <c r="S1670" s="89">
        <v>12.925000000000001</v>
      </c>
      <c r="T1670" s="87">
        <v>1</v>
      </c>
      <c r="U1670" s="88" t="s">
        <v>63</v>
      </c>
      <c r="V1670" s="88" t="s">
        <v>120</v>
      </c>
      <c r="W1670" s="90">
        <v>550</v>
      </c>
      <c r="X1670" s="90">
        <v>1175</v>
      </c>
      <c r="Y1670" s="91">
        <v>46155.497932835649</v>
      </c>
      <c r="Z1670" s="92">
        <v>46160</v>
      </c>
      <c r="AA1670" s="93"/>
      <c r="AB1670" s="93"/>
      <c r="AC1670" s="93"/>
      <c r="AD1670" s="93"/>
      <c r="AE1670" s="93"/>
      <c r="AF1670" s="93"/>
      <c r="AG1670" s="93"/>
      <c r="AH1670" s="93"/>
      <c r="AI1670" s="94" t="s">
        <v>40</v>
      </c>
      <c r="AJ1670" s="94" t="s">
        <v>40</v>
      </c>
      <c r="AK1670" s="94" t="s">
        <v>40</v>
      </c>
      <c r="AL1670" s="93"/>
      <c r="AM1670" s="93"/>
      <c r="AN1670" s="94" t="s">
        <v>40</v>
      </c>
      <c r="AO1670" s="94" t="s">
        <v>40</v>
      </c>
      <c r="AP1670" s="94" t="s">
        <v>40</v>
      </c>
      <c r="AQ1670" s="94" t="s">
        <v>40</v>
      </c>
      <c r="AR1670" s="93"/>
    </row>
    <row r="1671" spans="1:44">
      <c r="A1671" t="str">
        <f>VLOOKUP(Q1671,'Rotas x Madrugada'!A:C,2,0)</f>
        <v>I</v>
      </c>
      <c r="B1671" t="str">
        <f>VLOOKUP(Q1671,'Rotas x Madrugada'!A:C,3,0)</f>
        <v>Não</v>
      </c>
      <c r="D1671" s="19">
        <f t="shared" si="52"/>
        <v>46162</v>
      </c>
      <c r="E1671" s="19">
        <f>IF(A1671="RETIRA",Z1671,VLOOKUP(Q1671,'Rotas x Madrugada'!A:D,4,0))</f>
        <v>46147</v>
      </c>
      <c r="F1671" s="19">
        <f>IF(A1671="RETIRA",Z1671,Z1671+2)</f>
        <v>46162</v>
      </c>
      <c r="G1671" s="19" t="str">
        <f>CONCATENATE(U1671,"-",V1671)</f>
        <v>INC08-TE12</v>
      </c>
      <c r="H1671" s="19" t="str">
        <f t="shared" ca="1" si="53"/>
        <v>OK</v>
      </c>
      <c r="I1671" s="46">
        <f ca="1">Z1671-$B$1</f>
        <v>3</v>
      </c>
      <c r="J1671" s="46">
        <f>VLOOKUP(G1671,'D. Produção'!A:B,2,)</f>
        <v>2</v>
      </c>
      <c r="K1671" s="95">
        <v>336264</v>
      </c>
      <c r="L1671" s="96" t="s">
        <v>174</v>
      </c>
      <c r="M1671" s="95">
        <v>8</v>
      </c>
      <c r="N1671" s="95">
        <v>5459093</v>
      </c>
      <c r="O1671" s="96" t="s">
        <v>35</v>
      </c>
      <c r="P1671" s="96" t="s">
        <v>487</v>
      </c>
      <c r="Q1671" s="96" t="s">
        <v>130</v>
      </c>
      <c r="R1671" s="97">
        <v>0.6462</v>
      </c>
      <c r="S1671" s="97">
        <v>12.925000000000001</v>
      </c>
      <c r="T1671" s="95">
        <v>1</v>
      </c>
      <c r="U1671" s="96" t="s">
        <v>63</v>
      </c>
      <c r="V1671" s="96" t="s">
        <v>120</v>
      </c>
      <c r="W1671" s="98">
        <v>550</v>
      </c>
      <c r="X1671" s="98">
        <v>1175</v>
      </c>
      <c r="Y1671" s="99">
        <v>46155.497932835649</v>
      </c>
      <c r="Z1671" s="100">
        <v>46160</v>
      </c>
      <c r="AA1671" s="101"/>
      <c r="AB1671" s="101"/>
      <c r="AC1671" s="101"/>
      <c r="AD1671" s="101"/>
      <c r="AE1671" s="101"/>
      <c r="AF1671" s="101"/>
      <c r="AG1671" s="101"/>
      <c r="AH1671" s="101"/>
      <c r="AI1671" s="102" t="s">
        <v>40</v>
      </c>
      <c r="AJ1671" s="102" t="s">
        <v>40</v>
      </c>
      <c r="AK1671" s="102" t="s">
        <v>40</v>
      </c>
      <c r="AL1671" s="101"/>
      <c r="AM1671" s="101"/>
      <c r="AN1671" s="102" t="s">
        <v>40</v>
      </c>
      <c r="AO1671" s="102" t="s">
        <v>40</v>
      </c>
      <c r="AP1671" s="102" t="s">
        <v>40</v>
      </c>
      <c r="AQ1671" s="102" t="s">
        <v>40</v>
      </c>
      <c r="AR1671" s="101"/>
    </row>
    <row r="1672" spans="1:44">
      <c r="A1672" t="str">
        <f>VLOOKUP(Q1672,'Rotas x Madrugada'!A:C,2,0)</f>
        <v>I</v>
      </c>
      <c r="B1672" t="str">
        <f>VLOOKUP(Q1672,'Rotas x Madrugada'!A:C,3,0)</f>
        <v>Não</v>
      </c>
      <c r="D1672" s="19">
        <f t="shared" si="52"/>
        <v>46162</v>
      </c>
      <c r="E1672" s="19">
        <f>IF(A1672="RETIRA",Z1672,VLOOKUP(Q1672,'Rotas x Madrugada'!A:D,4,0))</f>
        <v>46147</v>
      </c>
      <c r="F1672" s="19">
        <f>IF(A1672="RETIRA",Z1672,Z1672+2)</f>
        <v>46162</v>
      </c>
      <c r="G1672" s="19" t="str">
        <f>CONCATENATE(U1672,"-",V1672)</f>
        <v>INC08-TE12</v>
      </c>
      <c r="H1672" s="19" t="str">
        <f t="shared" ca="1" si="53"/>
        <v>OK</v>
      </c>
      <c r="I1672" s="46">
        <f ca="1">Z1672-$B$1</f>
        <v>3</v>
      </c>
      <c r="J1672" s="46">
        <f>VLOOKUP(G1672,'D. Produção'!A:B,2,)</f>
        <v>2</v>
      </c>
      <c r="K1672" s="87">
        <v>336267</v>
      </c>
      <c r="L1672" s="88" t="s">
        <v>78</v>
      </c>
      <c r="M1672" s="87">
        <v>1</v>
      </c>
      <c r="N1672" s="87">
        <v>5459097</v>
      </c>
      <c r="O1672" s="88" t="s">
        <v>35</v>
      </c>
      <c r="P1672" s="88" t="s">
        <v>487</v>
      </c>
      <c r="Q1672" s="88" t="s">
        <v>130</v>
      </c>
      <c r="R1672" s="89">
        <v>0.32200000000000001</v>
      </c>
      <c r="S1672" s="89">
        <v>6.44</v>
      </c>
      <c r="T1672" s="87">
        <v>1</v>
      </c>
      <c r="U1672" s="88" t="s">
        <v>63</v>
      </c>
      <c r="V1672" s="88" t="s">
        <v>120</v>
      </c>
      <c r="W1672" s="90">
        <v>560</v>
      </c>
      <c r="X1672" s="90">
        <v>575</v>
      </c>
      <c r="Y1672" s="91">
        <v>46155.497932025464</v>
      </c>
      <c r="Z1672" s="92">
        <v>46160</v>
      </c>
      <c r="AA1672" s="93"/>
      <c r="AB1672" s="93"/>
      <c r="AC1672" s="93"/>
      <c r="AD1672" s="93"/>
      <c r="AE1672" s="93"/>
      <c r="AF1672" s="93"/>
      <c r="AG1672" s="93"/>
      <c r="AH1672" s="93"/>
      <c r="AI1672" s="94" t="s">
        <v>40</v>
      </c>
      <c r="AJ1672" s="94" t="s">
        <v>40</v>
      </c>
      <c r="AK1672" s="94" t="s">
        <v>40</v>
      </c>
      <c r="AL1672" s="93"/>
      <c r="AM1672" s="93"/>
      <c r="AN1672" s="94" t="s">
        <v>40</v>
      </c>
      <c r="AO1672" s="94" t="s">
        <v>40</v>
      </c>
      <c r="AP1672" s="94" t="s">
        <v>40</v>
      </c>
      <c r="AQ1672" s="94" t="s">
        <v>40</v>
      </c>
      <c r="AR1672" s="93"/>
    </row>
    <row r="1673" spans="1:44">
      <c r="A1673" t="str">
        <f>VLOOKUP(Q1673,'Rotas x Madrugada'!A:C,2,0)</f>
        <v>I</v>
      </c>
      <c r="B1673" t="str">
        <f>VLOOKUP(Q1673,'Rotas x Madrugada'!A:C,3,0)</f>
        <v>Não</v>
      </c>
      <c r="D1673" s="19">
        <f t="shared" si="52"/>
        <v>46162</v>
      </c>
      <c r="E1673" s="19">
        <f>IF(A1673="RETIRA",Z1673,VLOOKUP(Q1673,'Rotas x Madrugada'!A:D,4,0))</f>
        <v>46147</v>
      </c>
      <c r="F1673" s="19">
        <f>IF(A1673="RETIRA",Z1673,Z1673+2)</f>
        <v>46162</v>
      </c>
      <c r="G1673" s="19" t="str">
        <f>CONCATENATE(U1673,"-",V1673)</f>
        <v>INC08-TE12</v>
      </c>
      <c r="H1673" s="19" t="str">
        <f t="shared" ca="1" si="53"/>
        <v>OK</v>
      </c>
      <c r="I1673" s="46">
        <f ca="1">Z1673-$B$1</f>
        <v>3</v>
      </c>
      <c r="J1673" s="46">
        <f>VLOOKUP(G1673,'D. Produção'!A:B,2,)</f>
        <v>2</v>
      </c>
      <c r="K1673" s="95">
        <v>336267</v>
      </c>
      <c r="L1673" s="96" t="s">
        <v>200</v>
      </c>
      <c r="M1673" s="95">
        <v>2</v>
      </c>
      <c r="N1673" s="95">
        <v>5459098</v>
      </c>
      <c r="O1673" s="96" t="s">
        <v>35</v>
      </c>
      <c r="P1673" s="96" t="s">
        <v>487</v>
      </c>
      <c r="Q1673" s="96" t="s">
        <v>130</v>
      </c>
      <c r="R1673" s="97">
        <v>0.308</v>
      </c>
      <c r="S1673" s="97">
        <v>6.1604999999999999</v>
      </c>
      <c r="T1673" s="95">
        <v>1</v>
      </c>
      <c r="U1673" s="96" t="s">
        <v>63</v>
      </c>
      <c r="V1673" s="96" t="s">
        <v>120</v>
      </c>
      <c r="W1673" s="98">
        <v>555</v>
      </c>
      <c r="X1673" s="98">
        <v>555</v>
      </c>
      <c r="Y1673" s="99">
        <v>46155.497932025464</v>
      </c>
      <c r="Z1673" s="100">
        <v>46160</v>
      </c>
      <c r="AA1673" s="101"/>
      <c r="AB1673" s="101"/>
      <c r="AC1673" s="101"/>
      <c r="AD1673" s="101"/>
      <c r="AE1673" s="101"/>
      <c r="AF1673" s="101"/>
      <c r="AG1673" s="101"/>
      <c r="AH1673" s="101"/>
      <c r="AI1673" s="102" t="s">
        <v>40</v>
      </c>
      <c r="AJ1673" s="102" t="s">
        <v>40</v>
      </c>
      <c r="AK1673" s="102" t="s">
        <v>40</v>
      </c>
      <c r="AL1673" s="101"/>
      <c r="AM1673" s="101"/>
      <c r="AN1673" s="102" t="s">
        <v>40</v>
      </c>
      <c r="AO1673" s="102" t="s">
        <v>40</v>
      </c>
      <c r="AP1673" s="102" t="s">
        <v>40</v>
      </c>
      <c r="AQ1673" s="102" t="s">
        <v>40</v>
      </c>
      <c r="AR1673" s="101"/>
    </row>
    <row r="1674" spans="1:44">
      <c r="A1674" t="str">
        <f>VLOOKUP(Q1674,'Rotas x Madrugada'!A:C,2,0)</f>
        <v>J</v>
      </c>
      <c r="B1674" t="str">
        <f>VLOOKUP(Q1674,'Rotas x Madrugada'!A:C,3,0)</f>
        <v>Sim</v>
      </c>
      <c r="D1674" s="19">
        <f t="shared" si="52"/>
        <v>46162</v>
      </c>
      <c r="E1674" s="19">
        <f>IF(A1674="RETIRA",Z1674,VLOOKUP(Q1674,'Rotas x Madrugada'!A:D,4,0))</f>
        <v>46146</v>
      </c>
      <c r="F1674" s="19">
        <f>IF(A1674="RETIRA",Z1674,Z1674+2)</f>
        <v>46162</v>
      </c>
      <c r="G1674" s="19" t="str">
        <f>CONCATENATE(U1674,"-",V1674)</f>
        <v>INC08-TF</v>
      </c>
      <c r="H1674" s="19" t="str">
        <f t="shared" ca="1" si="53"/>
        <v>OK</v>
      </c>
      <c r="I1674" s="46">
        <f ca="1">Z1674-$B$1</f>
        <v>3</v>
      </c>
      <c r="J1674" s="46">
        <f>VLOOKUP(G1674,'D. Produção'!A:B,2,)</f>
        <v>2</v>
      </c>
      <c r="K1674" s="87">
        <v>336270</v>
      </c>
      <c r="L1674" s="88" t="s">
        <v>78</v>
      </c>
      <c r="M1674" s="87">
        <v>1</v>
      </c>
      <c r="N1674" s="87">
        <v>5459113</v>
      </c>
      <c r="O1674" s="88" t="s">
        <v>35</v>
      </c>
      <c r="P1674" s="88" t="s">
        <v>466</v>
      </c>
      <c r="Q1674" s="88" t="s">
        <v>168</v>
      </c>
      <c r="R1674" s="89">
        <v>0.81069999999999998</v>
      </c>
      <c r="S1674" s="89">
        <v>16.213699999999999</v>
      </c>
      <c r="T1674" s="87">
        <v>1</v>
      </c>
      <c r="U1674" s="88" t="s">
        <v>63</v>
      </c>
      <c r="V1674" s="88" t="s">
        <v>96</v>
      </c>
      <c r="W1674" s="90">
        <v>577</v>
      </c>
      <c r="X1674" s="90">
        <v>1405</v>
      </c>
      <c r="Y1674" s="91">
        <v>46155.555180173615</v>
      </c>
      <c r="Z1674" s="92">
        <v>46160</v>
      </c>
      <c r="AA1674" s="93"/>
      <c r="AB1674" s="93"/>
      <c r="AC1674" s="93"/>
      <c r="AD1674" s="93"/>
      <c r="AE1674" s="94" t="s">
        <v>40</v>
      </c>
      <c r="AF1674" s="94" t="s">
        <v>40</v>
      </c>
      <c r="AG1674" s="94" t="s">
        <v>40</v>
      </c>
      <c r="AH1674" s="94" t="s">
        <v>40</v>
      </c>
      <c r="AI1674" s="94" t="s">
        <v>40</v>
      </c>
      <c r="AJ1674" s="94" t="s">
        <v>40</v>
      </c>
      <c r="AK1674" s="94" t="s">
        <v>40</v>
      </c>
      <c r="AL1674" s="93"/>
      <c r="AM1674" s="93"/>
      <c r="AN1674" s="94" t="s">
        <v>40</v>
      </c>
      <c r="AO1674" s="94" t="s">
        <v>40</v>
      </c>
      <c r="AP1674" s="94" t="s">
        <v>40</v>
      </c>
      <c r="AQ1674" s="94" t="s">
        <v>40</v>
      </c>
      <c r="AR1674" s="93"/>
    </row>
    <row r="1675" spans="1:44">
      <c r="A1675" t="str">
        <f>VLOOKUP(Q1675,'Rotas x Madrugada'!A:C,2,0)</f>
        <v>J</v>
      </c>
      <c r="B1675" t="str">
        <f>VLOOKUP(Q1675,'Rotas x Madrugada'!A:C,3,0)</f>
        <v>Sim</v>
      </c>
      <c r="D1675" s="19">
        <f t="shared" si="52"/>
        <v>46162</v>
      </c>
      <c r="E1675" s="19">
        <f>IF(A1675="RETIRA",Z1675,VLOOKUP(Q1675,'Rotas x Madrugada'!A:D,4,0))</f>
        <v>46146</v>
      </c>
      <c r="F1675" s="19">
        <f>IF(A1675="RETIRA",Z1675,Z1675+2)</f>
        <v>46162</v>
      </c>
      <c r="G1675" s="19" t="str">
        <f>CONCATENATE(U1675,"-",V1675)</f>
        <v>INC08-TF</v>
      </c>
      <c r="H1675" s="19" t="str">
        <f t="shared" ca="1" si="53"/>
        <v>OK</v>
      </c>
      <c r="I1675" s="46">
        <f ca="1">Z1675-$B$1</f>
        <v>3</v>
      </c>
      <c r="J1675" s="46">
        <f>VLOOKUP(G1675,'D. Produção'!A:B,2,)</f>
        <v>2</v>
      </c>
      <c r="K1675" s="95">
        <v>336270</v>
      </c>
      <c r="L1675" s="96" t="s">
        <v>80</v>
      </c>
      <c r="M1675" s="95">
        <v>2</v>
      </c>
      <c r="N1675" s="95">
        <v>5459114</v>
      </c>
      <c r="O1675" s="96" t="s">
        <v>35</v>
      </c>
      <c r="P1675" s="96" t="s">
        <v>466</v>
      </c>
      <c r="Q1675" s="96" t="s">
        <v>168</v>
      </c>
      <c r="R1675" s="97">
        <v>0.81069999999999998</v>
      </c>
      <c r="S1675" s="97">
        <v>16.213699999999999</v>
      </c>
      <c r="T1675" s="95">
        <v>1</v>
      </c>
      <c r="U1675" s="96" t="s">
        <v>63</v>
      </c>
      <c r="V1675" s="96" t="s">
        <v>96</v>
      </c>
      <c r="W1675" s="98">
        <v>577</v>
      </c>
      <c r="X1675" s="98">
        <v>1405</v>
      </c>
      <c r="Y1675" s="99">
        <v>46155.555180173615</v>
      </c>
      <c r="Z1675" s="100">
        <v>46160</v>
      </c>
      <c r="AA1675" s="101"/>
      <c r="AB1675" s="101"/>
      <c r="AC1675" s="101"/>
      <c r="AD1675" s="101"/>
      <c r="AE1675" s="102" t="s">
        <v>40</v>
      </c>
      <c r="AF1675" s="102" t="s">
        <v>40</v>
      </c>
      <c r="AG1675" s="102" t="s">
        <v>40</v>
      </c>
      <c r="AH1675" s="102" t="s">
        <v>40</v>
      </c>
      <c r="AI1675" s="102" t="s">
        <v>40</v>
      </c>
      <c r="AJ1675" s="102" t="s">
        <v>40</v>
      </c>
      <c r="AK1675" s="102" t="s">
        <v>40</v>
      </c>
      <c r="AL1675" s="101"/>
      <c r="AM1675" s="101"/>
      <c r="AN1675" s="102" t="s">
        <v>40</v>
      </c>
      <c r="AO1675" s="102" t="s">
        <v>40</v>
      </c>
      <c r="AP1675" s="102" t="s">
        <v>40</v>
      </c>
      <c r="AQ1675" s="102" t="s">
        <v>40</v>
      </c>
      <c r="AR1675" s="101"/>
    </row>
    <row r="1676" spans="1:44">
      <c r="A1676" t="str">
        <f>VLOOKUP(Q1676,'Rotas x Madrugada'!A:C,2,0)</f>
        <v>J</v>
      </c>
      <c r="B1676" t="str">
        <f>VLOOKUP(Q1676,'Rotas x Madrugada'!A:C,3,0)</f>
        <v>Sim</v>
      </c>
      <c r="D1676" s="19">
        <f t="shared" si="52"/>
        <v>46162</v>
      </c>
      <c r="E1676" s="19">
        <f>IF(A1676="RETIRA",Z1676,VLOOKUP(Q1676,'Rotas x Madrugada'!A:D,4,0))</f>
        <v>46146</v>
      </c>
      <c r="F1676" s="19">
        <f>IF(A1676="RETIRA",Z1676,Z1676+2)</f>
        <v>46162</v>
      </c>
      <c r="G1676" s="19" t="str">
        <f>CONCATENATE(U1676,"-",V1676)</f>
        <v>INC08-TE12</v>
      </c>
      <c r="H1676" s="19" t="str">
        <f t="shared" ca="1" si="53"/>
        <v>OK</v>
      </c>
      <c r="I1676" s="46">
        <f ca="1">Z1676-$B$1</f>
        <v>3</v>
      </c>
      <c r="J1676" s="46">
        <f>VLOOKUP(G1676,'D. Produção'!A:B,2,)</f>
        <v>2</v>
      </c>
      <c r="K1676" s="87">
        <v>336270</v>
      </c>
      <c r="L1676" s="88" t="s">
        <v>81</v>
      </c>
      <c r="M1676" s="87">
        <v>3</v>
      </c>
      <c r="N1676" s="87">
        <v>5459115</v>
      </c>
      <c r="O1676" s="88" t="s">
        <v>35</v>
      </c>
      <c r="P1676" s="88" t="s">
        <v>466</v>
      </c>
      <c r="Q1676" s="88" t="s">
        <v>168</v>
      </c>
      <c r="R1676" s="89">
        <v>0.90600000000000003</v>
      </c>
      <c r="S1676" s="89">
        <v>18.1203</v>
      </c>
      <c r="T1676" s="87">
        <v>1</v>
      </c>
      <c r="U1676" s="88" t="s">
        <v>63</v>
      </c>
      <c r="V1676" s="88" t="s">
        <v>120</v>
      </c>
      <c r="W1676" s="90">
        <v>627</v>
      </c>
      <c r="X1676" s="90">
        <v>1445</v>
      </c>
      <c r="Y1676" s="91">
        <v>46155.555180173615</v>
      </c>
      <c r="Z1676" s="92">
        <v>46160</v>
      </c>
      <c r="AA1676" s="93"/>
      <c r="AB1676" s="93"/>
      <c r="AC1676" s="93"/>
      <c r="AD1676" s="93"/>
      <c r="AE1676" s="93"/>
      <c r="AF1676" s="93"/>
      <c r="AG1676" s="93"/>
      <c r="AH1676" s="93"/>
      <c r="AI1676" s="94" t="s">
        <v>40</v>
      </c>
      <c r="AJ1676" s="94" t="s">
        <v>40</v>
      </c>
      <c r="AK1676" s="94" t="s">
        <v>40</v>
      </c>
      <c r="AL1676" s="93"/>
      <c r="AM1676" s="93"/>
      <c r="AN1676" s="94" t="s">
        <v>40</v>
      </c>
      <c r="AO1676" s="94" t="s">
        <v>40</v>
      </c>
      <c r="AP1676" s="94" t="s">
        <v>40</v>
      </c>
      <c r="AQ1676" s="94" t="s">
        <v>40</v>
      </c>
      <c r="AR1676" s="93"/>
    </row>
    <row r="1677" spans="1:44">
      <c r="A1677" t="str">
        <f>VLOOKUP(Q1677,'Rotas x Madrugada'!A:C,2,0)</f>
        <v>J</v>
      </c>
      <c r="B1677" t="str">
        <f>VLOOKUP(Q1677,'Rotas x Madrugada'!A:C,3,0)</f>
        <v>Sim</v>
      </c>
      <c r="D1677" s="19">
        <f t="shared" si="52"/>
        <v>46162</v>
      </c>
      <c r="E1677" s="19">
        <f>IF(A1677="RETIRA",Z1677,VLOOKUP(Q1677,'Rotas x Madrugada'!A:D,4,0))</f>
        <v>46146</v>
      </c>
      <c r="F1677" s="19">
        <f>IF(A1677="RETIRA",Z1677,Z1677+2)</f>
        <v>46162</v>
      </c>
      <c r="G1677" s="19" t="str">
        <f>CONCATENATE(U1677,"-",V1677)</f>
        <v>INC08-TE12</v>
      </c>
      <c r="H1677" s="19" t="str">
        <f t="shared" ca="1" si="53"/>
        <v>OK</v>
      </c>
      <c r="I1677" s="46">
        <f ca="1">Z1677-$B$1</f>
        <v>3</v>
      </c>
      <c r="J1677" s="46">
        <f>VLOOKUP(G1677,'D. Produção'!A:B,2,)</f>
        <v>2</v>
      </c>
      <c r="K1677" s="95">
        <v>336270</v>
      </c>
      <c r="L1677" s="96" t="s">
        <v>82</v>
      </c>
      <c r="M1677" s="95">
        <v>4</v>
      </c>
      <c r="N1677" s="95">
        <v>5459116</v>
      </c>
      <c r="O1677" s="96" t="s">
        <v>35</v>
      </c>
      <c r="P1677" s="96" t="s">
        <v>466</v>
      </c>
      <c r="Q1677" s="96" t="s">
        <v>168</v>
      </c>
      <c r="R1677" s="97">
        <v>0.90600000000000003</v>
      </c>
      <c r="S1677" s="97">
        <v>18.1203</v>
      </c>
      <c r="T1677" s="95">
        <v>1</v>
      </c>
      <c r="U1677" s="96" t="s">
        <v>63</v>
      </c>
      <c r="V1677" s="96" t="s">
        <v>120</v>
      </c>
      <c r="W1677" s="98">
        <v>627</v>
      </c>
      <c r="X1677" s="98">
        <v>1445</v>
      </c>
      <c r="Y1677" s="99">
        <v>46155.555180173615</v>
      </c>
      <c r="Z1677" s="100">
        <v>46160</v>
      </c>
      <c r="AA1677" s="101"/>
      <c r="AB1677" s="101"/>
      <c r="AC1677" s="101"/>
      <c r="AD1677" s="101"/>
      <c r="AE1677" s="101"/>
      <c r="AF1677" s="101"/>
      <c r="AG1677" s="101"/>
      <c r="AH1677" s="101"/>
      <c r="AI1677" s="102" t="s">
        <v>40</v>
      </c>
      <c r="AJ1677" s="102" t="s">
        <v>40</v>
      </c>
      <c r="AK1677" s="102" t="s">
        <v>40</v>
      </c>
      <c r="AL1677" s="101"/>
      <c r="AM1677" s="101"/>
      <c r="AN1677" s="102" t="s">
        <v>40</v>
      </c>
      <c r="AO1677" s="102" t="s">
        <v>40</v>
      </c>
      <c r="AP1677" s="102" t="s">
        <v>40</v>
      </c>
      <c r="AQ1677" s="102" t="s">
        <v>40</v>
      </c>
      <c r="AR1677" s="101"/>
    </row>
    <row r="1678" spans="1:44">
      <c r="A1678" t="str">
        <f>VLOOKUP(Q1678,'Rotas x Madrugada'!A:C,2,0)</f>
        <v>J</v>
      </c>
      <c r="B1678" t="str">
        <f>VLOOKUP(Q1678,'Rotas x Madrugada'!A:C,3,0)</f>
        <v>Sim</v>
      </c>
      <c r="D1678" s="19">
        <f t="shared" si="52"/>
        <v>46162</v>
      </c>
      <c r="E1678" s="19">
        <f>IF(A1678="RETIRA",Z1678,VLOOKUP(Q1678,'Rotas x Madrugada'!A:D,4,0))</f>
        <v>46146</v>
      </c>
      <c r="F1678" s="19">
        <f>IF(A1678="RETIRA",Z1678,Z1678+2)</f>
        <v>46162</v>
      </c>
      <c r="G1678" s="19" t="str">
        <f>CONCATENATE(U1678,"-",V1678)</f>
        <v>INC08-TF</v>
      </c>
      <c r="H1678" s="19" t="str">
        <f t="shared" ca="1" si="53"/>
        <v>OK</v>
      </c>
      <c r="I1678" s="46">
        <f ca="1">Z1678-$B$1</f>
        <v>3</v>
      </c>
      <c r="J1678" s="46">
        <f>VLOOKUP(G1678,'D. Produção'!A:B,2,)</f>
        <v>2</v>
      </c>
      <c r="K1678" s="87">
        <v>336270</v>
      </c>
      <c r="L1678" s="88" t="s">
        <v>171</v>
      </c>
      <c r="M1678" s="87">
        <v>5</v>
      </c>
      <c r="N1678" s="87">
        <v>5459117</v>
      </c>
      <c r="O1678" s="88" t="s">
        <v>35</v>
      </c>
      <c r="P1678" s="88" t="s">
        <v>466</v>
      </c>
      <c r="Q1678" s="88" t="s">
        <v>168</v>
      </c>
      <c r="R1678" s="89">
        <v>0.60909999999999997</v>
      </c>
      <c r="S1678" s="89">
        <v>12.182399999999999</v>
      </c>
      <c r="T1678" s="87">
        <v>1</v>
      </c>
      <c r="U1678" s="88" t="s">
        <v>63</v>
      </c>
      <c r="V1678" s="88" t="s">
        <v>96</v>
      </c>
      <c r="W1678" s="90">
        <v>432</v>
      </c>
      <c r="X1678" s="90">
        <v>1410</v>
      </c>
      <c r="Y1678" s="91">
        <v>46155.555180173615</v>
      </c>
      <c r="Z1678" s="92">
        <v>46160</v>
      </c>
      <c r="AA1678" s="93"/>
      <c r="AB1678" s="93"/>
      <c r="AC1678" s="93"/>
      <c r="AD1678" s="93"/>
      <c r="AE1678" s="94" t="s">
        <v>40</v>
      </c>
      <c r="AF1678" s="94" t="s">
        <v>40</v>
      </c>
      <c r="AG1678" s="94" t="s">
        <v>40</v>
      </c>
      <c r="AH1678" s="94" t="s">
        <v>40</v>
      </c>
      <c r="AI1678" s="94" t="s">
        <v>40</v>
      </c>
      <c r="AJ1678" s="94" t="s">
        <v>40</v>
      </c>
      <c r="AK1678" s="94" t="s">
        <v>40</v>
      </c>
      <c r="AL1678" s="93"/>
      <c r="AM1678" s="93"/>
      <c r="AN1678" s="94" t="s">
        <v>40</v>
      </c>
      <c r="AO1678" s="94" t="s">
        <v>40</v>
      </c>
      <c r="AP1678" s="94" t="s">
        <v>40</v>
      </c>
      <c r="AQ1678" s="94" t="s">
        <v>40</v>
      </c>
      <c r="AR1678" s="93"/>
    </row>
    <row r="1679" spans="1:44">
      <c r="A1679" t="str">
        <f>VLOOKUP(Q1679,'Rotas x Madrugada'!A:C,2,0)</f>
        <v>J</v>
      </c>
      <c r="B1679" t="str">
        <f>VLOOKUP(Q1679,'Rotas x Madrugada'!A:C,3,0)</f>
        <v>Sim</v>
      </c>
      <c r="D1679" s="19">
        <f t="shared" si="52"/>
        <v>46162</v>
      </c>
      <c r="E1679" s="19">
        <f>IF(A1679="RETIRA",Z1679,VLOOKUP(Q1679,'Rotas x Madrugada'!A:D,4,0))</f>
        <v>46146</v>
      </c>
      <c r="F1679" s="19">
        <f>IF(A1679="RETIRA",Z1679,Z1679+2)</f>
        <v>46162</v>
      </c>
      <c r="G1679" s="19" t="str">
        <f>CONCATENATE(U1679,"-",V1679)</f>
        <v>INC08-TF</v>
      </c>
      <c r="H1679" s="19" t="str">
        <f t="shared" ca="1" si="53"/>
        <v>OK</v>
      </c>
      <c r="I1679" s="46">
        <f ca="1">Z1679-$B$1</f>
        <v>3</v>
      </c>
      <c r="J1679" s="46">
        <f>VLOOKUP(G1679,'D. Produção'!A:B,2,)</f>
        <v>2</v>
      </c>
      <c r="K1679" s="95">
        <v>336270</v>
      </c>
      <c r="L1679" s="96" t="s">
        <v>172</v>
      </c>
      <c r="M1679" s="95">
        <v>6</v>
      </c>
      <c r="N1679" s="95">
        <v>5459118</v>
      </c>
      <c r="O1679" s="96" t="s">
        <v>35</v>
      </c>
      <c r="P1679" s="96" t="s">
        <v>466</v>
      </c>
      <c r="Q1679" s="96" t="s">
        <v>168</v>
      </c>
      <c r="R1679" s="97">
        <v>0.60909999999999997</v>
      </c>
      <c r="S1679" s="97">
        <v>12.182399999999999</v>
      </c>
      <c r="T1679" s="95">
        <v>1</v>
      </c>
      <c r="U1679" s="96" t="s">
        <v>63</v>
      </c>
      <c r="V1679" s="96" t="s">
        <v>96</v>
      </c>
      <c r="W1679" s="98">
        <v>432</v>
      </c>
      <c r="X1679" s="98">
        <v>1410</v>
      </c>
      <c r="Y1679" s="99">
        <v>46155.555180173615</v>
      </c>
      <c r="Z1679" s="100">
        <v>46160</v>
      </c>
      <c r="AA1679" s="101"/>
      <c r="AB1679" s="101"/>
      <c r="AC1679" s="101"/>
      <c r="AD1679" s="101"/>
      <c r="AE1679" s="102" t="s">
        <v>40</v>
      </c>
      <c r="AF1679" s="102" t="s">
        <v>40</v>
      </c>
      <c r="AG1679" s="102" t="s">
        <v>40</v>
      </c>
      <c r="AH1679" s="102" t="s">
        <v>40</v>
      </c>
      <c r="AI1679" s="102" t="s">
        <v>40</v>
      </c>
      <c r="AJ1679" s="102" t="s">
        <v>40</v>
      </c>
      <c r="AK1679" s="102" t="s">
        <v>40</v>
      </c>
      <c r="AL1679" s="101"/>
      <c r="AM1679" s="101"/>
      <c r="AN1679" s="102" t="s">
        <v>40</v>
      </c>
      <c r="AO1679" s="102" t="s">
        <v>40</v>
      </c>
      <c r="AP1679" s="102" t="s">
        <v>40</v>
      </c>
      <c r="AQ1679" s="102" t="s">
        <v>40</v>
      </c>
      <c r="AR1679" s="101"/>
    </row>
    <row r="1680" spans="1:44">
      <c r="A1680" t="str">
        <f>VLOOKUP(Q1680,'Rotas x Madrugada'!A:C,2,0)</f>
        <v>J</v>
      </c>
      <c r="B1680" t="str">
        <f>VLOOKUP(Q1680,'Rotas x Madrugada'!A:C,3,0)</f>
        <v>Sim</v>
      </c>
      <c r="D1680" s="19">
        <f t="shared" si="52"/>
        <v>46162</v>
      </c>
      <c r="E1680" s="19">
        <f>IF(A1680="RETIRA",Z1680,VLOOKUP(Q1680,'Rotas x Madrugada'!A:D,4,0))</f>
        <v>46146</v>
      </c>
      <c r="F1680" s="19">
        <f>IF(A1680="RETIRA",Z1680,Z1680+2)</f>
        <v>46162</v>
      </c>
      <c r="G1680" s="19" t="str">
        <f>CONCATENATE(U1680,"-",V1680)</f>
        <v>INC08-TE12</v>
      </c>
      <c r="H1680" s="19" t="str">
        <f t="shared" ca="1" si="53"/>
        <v>OK</v>
      </c>
      <c r="I1680" s="46">
        <f ca="1">Z1680-$B$1</f>
        <v>3</v>
      </c>
      <c r="J1680" s="46">
        <f>VLOOKUP(G1680,'D. Produção'!A:B,2,)</f>
        <v>2</v>
      </c>
      <c r="K1680" s="87">
        <v>336270</v>
      </c>
      <c r="L1680" s="88" t="s">
        <v>173</v>
      </c>
      <c r="M1680" s="87">
        <v>7</v>
      </c>
      <c r="N1680" s="87">
        <v>5459119</v>
      </c>
      <c r="O1680" s="88" t="s">
        <v>35</v>
      </c>
      <c r="P1680" s="88" t="s">
        <v>466</v>
      </c>
      <c r="Q1680" s="88" t="s">
        <v>168</v>
      </c>
      <c r="R1680" s="89">
        <v>0.69889999999999997</v>
      </c>
      <c r="S1680" s="89">
        <v>13.978</v>
      </c>
      <c r="T1680" s="87">
        <v>1</v>
      </c>
      <c r="U1680" s="88" t="s">
        <v>63</v>
      </c>
      <c r="V1680" s="88" t="s">
        <v>120</v>
      </c>
      <c r="W1680" s="90">
        <v>482</v>
      </c>
      <c r="X1680" s="90">
        <v>1450</v>
      </c>
      <c r="Y1680" s="91">
        <v>46155.555180173615</v>
      </c>
      <c r="Z1680" s="92">
        <v>46160</v>
      </c>
      <c r="AA1680" s="93"/>
      <c r="AB1680" s="93"/>
      <c r="AC1680" s="93"/>
      <c r="AD1680" s="93"/>
      <c r="AE1680" s="93"/>
      <c r="AF1680" s="93"/>
      <c r="AG1680" s="93"/>
      <c r="AH1680" s="93"/>
      <c r="AI1680" s="94" t="s">
        <v>40</v>
      </c>
      <c r="AJ1680" s="94" t="s">
        <v>40</v>
      </c>
      <c r="AK1680" s="94" t="s">
        <v>40</v>
      </c>
      <c r="AL1680" s="93"/>
      <c r="AM1680" s="93"/>
      <c r="AN1680" s="94" t="s">
        <v>40</v>
      </c>
      <c r="AO1680" s="94" t="s">
        <v>40</v>
      </c>
      <c r="AP1680" s="94" t="s">
        <v>40</v>
      </c>
      <c r="AQ1680" s="94" t="s">
        <v>40</v>
      </c>
      <c r="AR1680" s="93"/>
    </row>
    <row r="1681" spans="1:44">
      <c r="A1681" t="str">
        <f>VLOOKUP(Q1681,'Rotas x Madrugada'!A:C,2,0)</f>
        <v>J</v>
      </c>
      <c r="B1681" t="str">
        <f>VLOOKUP(Q1681,'Rotas x Madrugada'!A:C,3,0)</f>
        <v>Sim</v>
      </c>
      <c r="D1681" s="19">
        <f t="shared" si="52"/>
        <v>46162</v>
      </c>
      <c r="E1681" s="19">
        <f>IF(A1681="RETIRA",Z1681,VLOOKUP(Q1681,'Rotas x Madrugada'!A:D,4,0))</f>
        <v>46146</v>
      </c>
      <c r="F1681" s="19">
        <f>IF(A1681="RETIRA",Z1681,Z1681+2)</f>
        <v>46162</v>
      </c>
      <c r="G1681" s="19" t="str">
        <f>CONCATENATE(U1681,"-",V1681)</f>
        <v>INC08-TE12</v>
      </c>
      <c r="H1681" s="19" t="str">
        <f t="shared" ca="1" si="53"/>
        <v>OK</v>
      </c>
      <c r="I1681" s="46">
        <f ca="1">Z1681-$B$1</f>
        <v>3</v>
      </c>
      <c r="J1681" s="46">
        <f>VLOOKUP(G1681,'D. Produção'!A:B,2,)</f>
        <v>2</v>
      </c>
      <c r="K1681" s="95">
        <v>336270</v>
      </c>
      <c r="L1681" s="96" t="s">
        <v>174</v>
      </c>
      <c r="M1681" s="95">
        <v>8</v>
      </c>
      <c r="N1681" s="95">
        <v>5459120</v>
      </c>
      <c r="O1681" s="96" t="s">
        <v>35</v>
      </c>
      <c r="P1681" s="96" t="s">
        <v>466</v>
      </c>
      <c r="Q1681" s="96" t="s">
        <v>168</v>
      </c>
      <c r="R1681" s="97">
        <v>0.69889999999999997</v>
      </c>
      <c r="S1681" s="97">
        <v>13.978</v>
      </c>
      <c r="T1681" s="95">
        <v>1</v>
      </c>
      <c r="U1681" s="96" t="s">
        <v>63</v>
      </c>
      <c r="V1681" s="96" t="s">
        <v>120</v>
      </c>
      <c r="W1681" s="98">
        <v>482</v>
      </c>
      <c r="X1681" s="98">
        <v>1450</v>
      </c>
      <c r="Y1681" s="99">
        <v>46155.555180173615</v>
      </c>
      <c r="Z1681" s="100">
        <v>46160</v>
      </c>
      <c r="AA1681" s="101"/>
      <c r="AB1681" s="101"/>
      <c r="AC1681" s="101"/>
      <c r="AD1681" s="101"/>
      <c r="AE1681" s="101"/>
      <c r="AF1681" s="101"/>
      <c r="AG1681" s="101"/>
      <c r="AH1681" s="101"/>
      <c r="AI1681" s="102" t="s">
        <v>40</v>
      </c>
      <c r="AJ1681" s="102" t="s">
        <v>40</v>
      </c>
      <c r="AK1681" s="102" t="s">
        <v>40</v>
      </c>
      <c r="AL1681" s="101"/>
      <c r="AM1681" s="101"/>
      <c r="AN1681" s="102" t="s">
        <v>40</v>
      </c>
      <c r="AO1681" s="102" t="s">
        <v>40</v>
      </c>
      <c r="AP1681" s="102" t="s">
        <v>40</v>
      </c>
      <c r="AQ1681" s="102" t="s">
        <v>40</v>
      </c>
      <c r="AR1681" s="101"/>
    </row>
    <row r="1682" spans="1:44">
      <c r="A1682" t="str">
        <f>VLOOKUP(Q1682,'Rotas x Madrugada'!A:C,2,0)</f>
        <v>J</v>
      </c>
      <c r="B1682" t="str">
        <f>VLOOKUP(Q1682,'Rotas x Madrugada'!A:C,3,0)</f>
        <v>Sim</v>
      </c>
      <c r="D1682" s="19">
        <f t="shared" si="52"/>
        <v>46162</v>
      </c>
      <c r="E1682" s="19">
        <f>IF(A1682="RETIRA",Z1682,VLOOKUP(Q1682,'Rotas x Madrugada'!A:D,4,0))</f>
        <v>46146</v>
      </c>
      <c r="F1682" s="19">
        <f>IF(A1682="RETIRA",Z1682,Z1682+2)</f>
        <v>46162</v>
      </c>
      <c r="G1682" s="19" t="str">
        <f>CONCATENATE(U1682,"-",V1682)</f>
        <v>INC08-TF</v>
      </c>
      <c r="H1682" s="19" t="str">
        <f t="shared" ca="1" si="53"/>
        <v>OK</v>
      </c>
      <c r="I1682" s="46">
        <f ca="1">Z1682-$B$1</f>
        <v>3</v>
      </c>
      <c r="J1682" s="46">
        <f>VLOOKUP(G1682,'D. Produção'!A:B,2,)</f>
        <v>2</v>
      </c>
      <c r="K1682" s="87">
        <v>336270</v>
      </c>
      <c r="L1682" s="88" t="s">
        <v>192</v>
      </c>
      <c r="M1682" s="87">
        <v>9</v>
      </c>
      <c r="N1682" s="87">
        <v>5459121</v>
      </c>
      <c r="O1682" s="88" t="s">
        <v>35</v>
      </c>
      <c r="P1682" s="88" t="s">
        <v>466</v>
      </c>
      <c r="Q1682" s="88" t="s">
        <v>168</v>
      </c>
      <c r="R1682" s="89">
        <v>0.62780000000000002</v>
      </c>
      <c r="S1682" s="89">
        <v>12.555</v>
      </c>
      <c r="T1682" s="87">
        <v>1</v>
      </c>
      <c r="U1682" s="88" t="s">
        <v>63</v>
      </c>
      <c r="V1682" s="88" t="s">
        <v>96</v>
      </c>
      <c r="W1682" s="90">
        <v>450</v>
      </c>
      <c r="X1682" s="90">
        <v>1395</v>
      </c>
      <c r="Y1682" s="91">
        <v>46155.555180173615</v>
      </c>
      <c r="Z1682" s="92">
        <v>46160</v>
      </c>
      <c r="AA1682" s="93"/>
      <c r="AB1682" s="93"/>
      <c r="AC1682" s="93"/>
      <c r="AD1682" s="93"/>
      <c r="AE1682" s="94" t="s">
        <v>40</v>
      </c>
      <c r="AF1682" s="94" t="s">
        <v>40</v>
      </c>
      <c r="AG1682" s="94" t="s">
        <v>40</v>
      </c>
      <c r="AH1682" s="94" t="s">
        <v>40</v>
      </c>
      <c r="AI1682" s="94" t="s">
        <v>40</v>
      </c>
      <c r="AJ1682" s="94" t="s">
        <v>40</v>
      </c>
      <c r="AK1682" s="94" t="s">
        <v>40</v>
      </c>
      <c r="AL1682" s="93"/>
      <c r="AM1682" s="93"/>
      <c r="AN1682" s="94" t="s">
        <v>40</v>
      </c>
      <c r="AO1682" s="94" t="s">
        <v>40</v>
      </c>
      <c r="AP1682" s="94" t="s">
        <v>40</v>
      </c>
      <c r="AQ1682" s="94" t="s">
        <v>40</v>
      </c>
      <c r="AR1682" s="93"/>
    </row>
    <row r="1683" spans="1:44">
      <c r="A1683" t="str">
        <f>VLOOKUP(Q1683,'Rotas x Madrugada'!A:C,2,0)</f>
        <v>J</v>
      </c>
      <c r="B1683" t="str">
        <f>VLOOKUP(Q1683,'Rotas x Madrugada'!A:C,3,0)</f>
        <v>Sim</v>
      </c>
      <c r="D1683" s="19">
        <f t="shared" si="52"/>
        <v>46162</v>
      </c>
      <c r="E1683" s="19">
        <f>IF(A1683="RETIRA",Z1683,VLOOKUP(Q1683,'Rotas x Madrugada'!A:D,4,0))</f>
        <v>46146</v>
      </c>
      <c r="F1683" s="19">
        <f>IF(A1683="RETIRA",Z1683,Z1683+2)</f>
        <v>46162</v>
      </c>
      <c r="G1683" s="19" t="str">
        <f>CONCATENATE(U1683,"-",V1683)</f>
        <v>INC08-TE12</v>
      </c>
      <c r="H1683" s="19" t="str">
        <f t="shared" ca="1" si="53"/>
        <v>OK</v>
      </c>
      <c r="I1683" s="46">
        <f ca="1">Z1683-$B$1</f>
        <v>3</v>
      </c>
      <c r="J1683" s="46">
        <f>VLOOKUP(G1683,'D. Produção'!A:B,2,)</f>
        <v>2</v>
      </c>
      <c r="K1683" s="95">
        <v>336270</v>
      </c>
      <c r="L1683" s="96" t="s">
        <v>193</v>
      </c>
      <c r="M1683" s="95">
        <v>10</v>
      </c>
      <c r="N1683" s="95">
        <v>5459122</v>
      </c>
      <c r="O1683" s="96" t="s">
        <v>35</v>
      </c>
      <c r="P1683" s="96" t="s">
        <v>466</v>
      </c>
      <c r="Q1683" s="96" t="s">
        <v>168</v>
      </c>
      <c r="R1683" s="97">
        <v>0.71750000000000003</v>
      </c>
      <c r="S1683" s="97">
        <v>14.35</v>
      </c>
      <c r="T1683" s="95">
        <v>1</v>
      </c>
      <c r="U1683" s="96" t="s">
        <v>63</v>
      </c>
      <c r="V1683" s="96" t="s">
        <v>120</v>
      </c>
      <c r="W1683" s="98">
        <v>500</v>
      </c>
      <c r="X1683" s="98">
        <v>1435</v>
      </c>
      <c r="Y1683" s="99">
        <v>46155.555180173615</v>
      </c>
      <c r="Z1683" s="100">
        <v>46160</v>
      </c>
      <c r="AA1683" s="101"/>
      <c r="AB1683" s="101"/>
      <c r="AC1683" s="101"/>
      <c r="AD1683" s="101"/>
      <c r="AE1683" s="101"/>
      <c r="AF1683" s="101"/>
      <c r="AG1683" s="101"/>
      <c r="AH1683" s="101"/>
      <c r="AI1683" s="102" t="s">
        <v>40</v>
      </c>
      <c r="AJ1683" s="102" t="s">
        <v>40</v>
      </c>
      <c r="AK1683" s="102" t="s">
        <v>40</v>
      </c>
      <c r="AL1683" s="101"/>
      <c r="AM1683" s="101"/>
      <c r="AN1683" s="102" t="s">
        <v>40</v>
      </c>
      <c r="AO1683" s="102" t="s">
        <v>40</v>
      </c>
      <c r="AP1683" s="102" t="s">
        <v>40</v>
      </c>
      <c r="AQ1683" s="102" t="s">
        <v>40</v>
      </c>
      <c r="AR1683" s="101"/>
    </row>
    <row r="1684" spans="1:44">
      <c r="A1684" t="str">
        <f>VLOOKUP(Q1684,'Rotas x Madrugada'!A:C,2,0)</f>
        <v>J</v>
      </c>
      <c r="B1684" t="str">
        <f>VLOOKUP(Q1684,'Rotas x Madrugada'!A:C,3,0)</f>
        <v>Sim</v>
      </c>
      <c r="D1684" s="19">
        <f t="shared" si="52"/>
        <v>46162</v>
      </c>
      <c r="E1684" s="19">
        <f>IF(A1684="RETIRA",Z1684,VLOOKUP(Q1684,'Rotas x Madrugada'!A:D,4,0))</f>
        <v>46146</v>
      </c>
      <c r="F1684" s="19">
        <f>IF(A1684="RETIRA",Z1684,Z1684+2)</f>
        <v>46162</v>
      </c>
      <c r="G1684" s="19" t="str">
        <f>CONCATENATE(U1684,"-",V1684)</f>
        <v>INC08-TF</v>
      </c>
      <c r="H1684" s="19" t="str">
        <f t="shared" ca="1" si="53"/>
        <v>OK</v>
      </c>
      <c r="I1684" s="46">
        <f ca="1">Z1684-$B$1</f>
        <v>3</v>
      </c>
      <c r="J1684" s="46">
        <f>VLOOKUP(G1684,'D. Produção'!A:B,2,)</f>
        <v>2</v>
      </c>
      <c r="K1684" s="87">
        <v>336270</v>
      </c>
      <c r="L1684" s="88" t="s">
        <v>498</v>
      </c>
      <c r="M1684" s="87">
        <v>11</v>
      </c>
      <c r="N1684" s="87">
        <v>5459123</v>
      </c>
      <c r="O1684" s="88" t="s">
        <v>35</v>
      </c>
      <c r="P1684" s="88" t="s">
        <v>466</v>
      </c>
      <c r="Q1684" s="88" t="s">
        <v>168</v>
      </c>
      <c r="R1684" s="89">
        <v>0.61419999999999997</v>
      </c>
      <c r="S1684" s="89">
        <v>12.285</v>
      </c>
      <c r="T1684" s="87">
        <v>1</v>
      </c>
      <c r="U1684" s="88" t="s">
        <v>63</v>
      </c>
      <c r="V1684" s="88" t="s">
        <v>96</v>
      </c>
      <c r="W1684" s="90">
        <v>450</v>
      </c>
      <c r="X1684" s="90">
        <v>1365</v>
      </c>
      <c r="Y1684" s="91">
        <v>46155.555180173615</v>
      </c>
      <c r="Z1684" s="92">
        <v>46160</v>
      </c>
      <c r="AA1684" s="93"/>
      <c r="AB1684" s="93"/>
      <c r="AC1684" s="93"/>
      <c r="AD1684" s="93"/>
      <c r="AE1684" s="94" t="s">
        <v>40</v>
      </c>
      <c r="AF1684" s="94" t="s">
        <v>40</v>
      </c>
      <c r="AG1684" s="94" t="s">
        <v>40</v>
      </c>
      <c r="AH1684" s="94" t="s">
        <v>40</v>
      </c>
      <c r="AI1684" s="94" t="s">
        <v>40</v>
      </c>
      <c r="AJ1684" s="94" t="s">
        <v>40</v>
      </c>
      <c r="AK1684" s="94" t="s">
        <v>40</v>
      </c>
      <c r="AL1684" s="93"/>
      <c r="AM1684" s="93"/>
      <c r="AN1684" s="94" t="s">
        <v>40</v>
      </c>
      <c r="AO1684" s="94" t="s">
        <v>40</v>
      </c>
      <c r="AP1684" s="94" t="s">
        <v>40</v>
      </c>
      <c r="AQ1684" s="94" t="s">
        <v>40</v>
      </c>
      <c r="AR1684" s="93"/>
    </row>
    <row r="1685" spans="1:44">
      <c r="A1685" t="str">
        <f>VLOOKUP(Q1685,'Rotas x Madrugada'!A:C,2,0)</f>
        <v>J</v>
      </c>
      <c r="B1685" t="str">
        <f>VLOOKUP(Q1685,'Rotas x Madrugada'!A:C,3,0)</f>
        <v>Sim</v>
      </c>
      <c r="D1685" s="19">
        <f t="shared" si="52"/>
        <v>46162</v>
      </c>
      <c r="E1685" s="19">
        <f>IF(A1685="RETIRA",Z1685,VLOOKUP(Q1685,'Rotas x Madrugada'!A:D,4,0))</f>
        <v>46146</v>
      </c>
      <c r="F1685" s="19">
        <f>IF(A1685="RETIRA",Z1685,Z1685+2)</f>
        <v>46162</v>
      </c>
      <c r="G1685" s="19" t="str">
        <f>CONCATENATE(U1685,"-",V1685)</f>
        <v>INC08-TE12</v>
      </c>
      <c r="H1685" s="19" t="str">
        <f t="shared" ca="1" si="53"/>
        <v>OK</v>
      </c>
      <c r="I1685" s="46">
        <f ca="1">Z1685-$B$1</f>
        <v>3</v>
      </c>
      <c r="J1685" s="46">
        <f>VLOOKUP(G1685,'D. Produção'!A:B,2,)</f>
        <v>2</v>
      </c>
      <c r="K1685" s="95">
        <v>336270</v>
      </c>
      <c r="L1685" s="96" t="s">
        <v>248</v>
      </c>
      <c r="M1685" s="95">
        <v>12</v>
      </c>
      <c r="N1685" s="95">
        <v>5459124</v>
      </c>
      <c r="O1685" s="96" t="s">
        <v>35</v>
      </c>
      <c r="P1685" s="96" t="s">
        <v>466</v>
      </c>
      <c r="Q1685" s="96" t="s">
        <v>168</v>
      </c>
      <c r="R1685" s="97">
        <v>0.70250000000000001</v>
      </c>
      <c r="S1685" s="97">
        <v>14.05</v>
      </c>
      <c r="T1685" s="95">
        <v>1</v>
      </c>
      <c r="U1685" s="96" t="s">
        <v>63</v>
      </c>
      <c r="V1685" s="96" t="s">
        <v>120</v>
      </c>
      <c r="W1685" s="98">
        <v>500</v>
      </c>
      <c r="X1685" s="98">
        <v>1405</v>
      </c>
      <c r="Y1685" s="99">
        <v>46155.555180173615</v>
      </c>
      <c r="Z1685" s="100">
        <v>46160</v>
      </c>
      <c r="AA1685" s="101"/>
      <c r="AB1685" s="101"/>
      <c r="AC1685" s="101"/>
      <c r="AD1685" s="101"/>
      <c r="AE1685" s="101"/>
      <c r="AF1685" s="101"/>
      <c r="AG1685" s="101"/>
      <c r="AH1685" s="101"/>
      <c r="AI1685" s="102" t="s">
        <v>40</v>
      </c>
      <c r="AJ1685" s="102" t="s">
        <v>40</v>
      </c>
      <c r="AK1685" s="102" t="s">
        <v>40</v>
      </c>
      <c r="AL1685" s="101"/>
      <c r="AM1685" s="101"/>
      <c r="AN1685" s="102" t="s">
        <v>40</v>
      </c>
      <c r="AO1685" s="102" t="s">
        <v>40</v>
      </c>
      <c r="AP1685" s="102" t="s">
        <v>40</v>
      </c>
      <c r="AQ1685" s="102" t="s">
        <v>40</v>
      </c>
      <c r="AR1685" s="101"/>
    </row>
    <row r="1686" spans="1:44">
      <c r="A1686" t="str">
        <f>VLOOKUP(Q1686,'Rotas x Madrugada'!A:C,2,0)</f>
        <v>I</v>
      </c>
      <c r="B1686" t="str">
        <f>VLOOKUP(Q1686,'Rotas x Madrugada'!A:C,3,0)</f>
        <v>Não</v>
      </c>
      <c r="D1686" s="19">
        <f t="shared" si="52"/>
        <v>46162</v>
      </c>
      <c r="E1686" s="19">
        <f>IF(A1686="RETIRA",Z1686,VLOOKUP(Q1686,'Rotas x Madrugada'!A:D,4,0))</f>
        <v>46147</v>
      </c>
      <c r="F1686" s="19">
        <f>IF(A1686="RETIRA",Z1686,Z1686+2)</f>
        <v>46162</v>
      </c>
      <c r="G1686" s="19" t="str">
        <f>CONCATENATE(U1686,"-",V1686)</f>
        <v>INC08-TE16</v>
      </c>
      <c r="H1686" s="19" t="str">
        <f t="shared" ca="1" si="53"/>
        <v>OK</v>
      </c>
      <c r="I1686" s="46">
        <f ca="1">Z1686-$B$1</f>
        <v>3</v>
      </c>
      <c r="J1686" s="46">
        <f>VLOOKUP(G1686,'D. Produção'!A:B,2,)</f>
        <v>2</v>
      </c>
      <c r="K1686" s="87">
        <v>336274</v>
      </c>
      <c r="L1686" s="88" t="s">
        <v>78</v>
      </c>
      <c r="M1686" s="87">
        <v>1</v>
      </c>
      <c r="N1686" s="87">
        <v>5459132</v>
      </c>
      <c r="O1686" s="88" t="s">
        <v>35</v>
      </c>
      <c r="P1686" s="88" t="s">
        <v>487</v>
      </c>
      <c r="Q1686" s="88" t="s">
        <v>130</v>
      </c>
      <c r="R1686" s="89">
        <v>1.0225</v>
      </c>
      <c r="S1686" s="89">
        <v>20.45</v>
      </c>
      <c r="T1686" s="87">
        <v>1</v>
      </c>
      <c r="U1686" s="88" t="s">
        <v>63</v>
      </c>
      <c r="V1686" s="88" t="s">
        <v>123</v>
      </c>
      <c r="W1686" s="90">
        <v>500</v>
      </c>
      <c r="X1686" s="90">
        <v>2045</v>
      </c>
      <c r="Y1686" s="91">
        <v>46155.497931481485</v>
      </c>
      <c r="Z1686" s="92">
        <v>46160</v>
      </c>
      <c r="AA1686" s="93"/>
      <c r="AB1686" s="93"/>
      <c r="AC1686" s="93"/>
      <c r="AD1686" s="93"/>
      <c r="AE1686" s="93"/>
      <c r="AF1686" s="93"/>
      <c r="AG1686" s="93"/>
      <c r="AH1686" s="93"/>
      <c r="AI1686" s="94" t="s">
        <v>40</v>
      </c>
      <c r="AJ1686" s="94" t="s">
        <v>40</v>
      </c>
      <c r="AK1686" s="94" t="s">
        <v>40</v>
      </c>
      <c r="AL1686" s="93"/>
      <c r="AM1686" s="93"/>
      <c r="AN1686" s="94" t="s">
        <v>40</v>
      </c>
      <c r="AO1686" s="94" t="s">
        <v>40</v>
      </c>
      <c r="AP1686" s="94" t="s">
        <v>40</v>
      </c>
      <c r="AQ1686" s="94" t="s">
        <v>40</v>
      </c>
      <c r="AR1686" s="93"/>
    </row>
    <row r="1687" spans="1:44">
      <c r="A1687" t="str">
        <f>VLOOKUP(Q1687,'Rotas x Madrugada'!A:C,2,0)</f>
        <v>I</v>
      </c>
      <c r="B1687" t="str">
        <f>VLOOKUP(Q1687,'Rotas x Madrugada'!A:C,3,0)</f>
        <v>Não</v>
      </c>
      <c r="D1687" s="19">
        <f t="shared" si="52"/>
        <v>46162</v>
      </c>
      <c r="E1687" s="19">
        <f>IF(A1687="RETIRA",Z1687,VLOOKUP(Q1687,'Rotas x Madrugada'!A:D,4,0))</f>
        <v>46147</v>
      </c>
      <c r="F1687" s="19">
        <f>IF(A1687="RETIRA",Z1687,Z1687+2)</f>
        <v>46162</v>
      </c>
      <c r="G1687" s="19" t="str">
        <f>CONCATENATE(U1687,"-",V1687)</f>
        <v>INC08-TE16</v>
      </c>
      <c r="H1687" s="19" t="str">
        <f t="shared" ca="1" si="53"/>
        <v>OK</v>
      </c>
      <c r="I1687" s="46">
        <f ca="1">Z1687-$B$1</f>
        <v>3</v>
      </c>
      <c r="J1687" s="46">
        <f>VLOOKUP(G1687,'D. Produção'!A:B,2,)</f>
        <v>2</v>
      </c>
      <c r="K1687" s="95">
        <v>336274</v>
      </c>
      <c r="L1687" s="96" t="s">
        <v>200</v>
      </c>
      <c r="M1687" s="95">
        <v>2</v>
      </c>
      <c r="N1687" s="95">
        <v>5459133</v>
      </c>
      <c r="O1687" s="96" t="s">
        <v>35</v>
      </c>
      <c r="P1687" s="96" t="s">
        <v>487</v>
      </c>
      <c r="Q1687" s="96" t="s">
        <v>130</v>
      </c>
      <c r="R1687" s="97">
        <v>1.6359999999999999</v>
      </c>
      <c r="S1687" s="97">
        <v>32.72</v>
      </c>
      <c r="T1687" s="95">
        <v>1</v>
      </c>
      <c r="U1687" s="96" t="s">
        <v>63</v>
      </c>
      <c r="V1687" s="96" t="s">
        <v>123</v>
      </c>
      <c r="W1687" s="98">
        <v>800</v>
      </c>
      <c r="X1687" s="98">
        <v>2045</v>
      </c>
      <c r="Y1687" s="99">
        <v>46155.497931481485</v>
      </c>
      <c r="Z1687" s="100">
        <v>46160</v>
      </c>
      <c r="AA1687" s="101"/>
      <c r="AB1687" s="101"/>
      <c r="AC1687" s="101"/>
      <c r="AD1687" s="101"/>
      <c r="AE1687" s="101"/>
      <c r="AF1687" s="101"/>
      <c r="AG1687" s="101"/>
      <c r="AH1687" s="101"/>
      <c r="AI1687" s="102" t="s">
        <v>40</v>
      </c>
      <c r="AJ1687" s="102" t="s">
        <v>40</v>
      </c>
      <c r="AK1687" s="102" t="s">
        <v>40</v>
      </c>
      <c r="AL1687" s="101"/>
      <c r="AM1687" s="101"/>
      <c r="AN1687" s="102" t="s">
        <v>40</v>
      </c>
      <c r="AO1687" s="102" t="s">
        <v>40</v>
      </c>
      <c r="AP1687" s="102" t="s">
        <v>40</v>
      </c>
      <c r="AQ1687" s="102" t="s">
        <v>40</v>
      </c>
      <c r="AR1687" s="101"/>
    </row>
    <row r="1688" spans="1:44">
      <c r="A1688" t="str">
        <f>VLOOKUP(Q1688,'Rotas x Madrugada'!A:C,2,0)</f>
        <v>I</v>
      </c>
      <c r="B1688" t="str">
        <f>VLOOKUP(Q1688,'Rotas x Madrugada'!A:C,3,0)</f>
        <v>Não</v>
      </c>
      <c r="D1688" s="19">
        <f t="shared" si="52"/>
        <v>46162</v>
      </c>
      <c r="E1688" s="19">
        <f>IF(A1688="RETIRA",Z1688,VLOOKUP(Q1688,'Rotas x Madrugada'!A:D,4,0))</f>
        <v>46147</v>
      </c>
      <c r="F1688" s="19">
        <f>IF(A1688="RETIRA",Z1688,Z1688+2)</f>
        <v>46162</v>
      </c>
      <c r="G1688" s="19" t="str">
        <f>CONCATENATE(U1688,"-",V1688)</f>
        <v>INC08-TE16</v>
      </c>
      <c r="H1688" s="19" t="str">
        <f t="shared" ca="1" si="53"/>
        <v>OK</v>
      </c>
      <c r="I1688" s="46">
        <f ca="1">Z1688-$B$1</f>
        <v>3</v>
      </c>
      <c r="J1688" s="46">
        <f>VLOOKUP(G1688,'D. Produção'!A:B,2,)</f>
        <v>2</v>
      </c>
      <c r="K1688" s="87">
        <v>336276</v>
      </c>
      <c r="L1688" s="88" t="s">
        <v>78</v>
      </c>
      <c r="M1688" s="87">
        <v>1</v>
      </c>
      <c r="N1688" s="87">
        <v>5459141</v>
      </c>
      <c r="O1688" s="88" t="s">
        <v>35</v>
      </c>
      <c r="P1688" s="88" t="s">
        <v>487</v>
      </c>
      <c r="Q1688" s="88" t="s">
        <v>130</v>
      </c>
      <c r="R1688" s="89">
        <v>1.4723999999999999</v>
      </c>
      <c r="S1688" s="89">
        <v>29.448</v>
      </c>
      <c r="T1688" s="87">
        <v>1</v>
      </c>
      <c r="U1688" s="88" t="s">
        <v>63</v>
      </c>
      <c r="V1688" s="88" t="s">
        <v>123</v>
      </c>
      <c r="W1688" s="90">
        <v>720</v>
      </c>
      <c r="X1688" s="90">
        <v>2045</v>
      </c>
      <c r="Y1688" s="91">
        <v>46155.497930983795</v>
      </c>
      <c r="Z1688" s="92">
        <v>46160</v>
      </c>
      <c r="AA1688" s="93"/>
      <c r="AB1688" s="93"/>
      <c r="AC1688" s="93"/>
      <c r="AD1688" s="93"/>
      <c r="AE1688" s="93"/>
      <c r="AF1688" s="93"/>
      <c r="AG1688" s="93"/>
      <c r="AH1688" s="93"/>
      <c r="AI1688" s="94" t="s">
        <v>40</v>
      </c>
      <c r="AJ1688" s="94" t="s">
        <v>40</v>
      </c>
      <c r="AK1688" s="94" t="s">
        <v>40</v>
      </c>
      <c r="AL1688" s="93"/>
      <c r="AM1688" s="93"/>
      <c r="AN1688" s="94" t="s">
        <v>40</v>
      </c>
      <c r="AO1688" s="94" t="s">
        <v>40</v>
      </c>
      <c r="AP1688" s="94" t="s">
        <v>40</v>
      </c>
      <c r="AQ1688" s="94" t="s">
        <v>40</v>
      </c>
      <c r="AR1688" s="93"/>
    </row>
    <row r="1689" spans="1:44">
      <c r="A1689" t="str">
        <f>VLOOKUP(Q1689,'Rotas x Madrugada'!A:C,2,0)</f>
        <v>D</v>
      </c>
      <c r="B1689" t="str">
        <f>VLOOKUP(Q1689,'Rotas x Madrugada'!A:C,3,0)</f>
        <v>Dep.</v>
      </c>
      <c r="D1689" s="19">
        <f t="shared" si="52"/>
        <v>46162</v>
      </c>
      <c r="E1689" s="19">
        <f>IF(A1689="RETIRA",Z1689,VLOOKUP(Q1689,'Rotas x Madrugada'!A:D,4,0))</f>
        <v>46147</v>
      </c>
      <c r="F1689" s="19">
        <f>IF(A1689="RETIRA",Z1689,Z1689+2)</f>
        <v>46162</v>
      </c>
      <c r="G1689" s="19" t="str">
        <f>CONCATENATE(U1689,"-",V1689)</f>
        <v>INC08-TE16</v>
      </c>
      <c r="H1689" s="19" t="str">
        <f t="shared" ca="1" si="53"/>
        <v>OK</v>
      </c>
      <c r="I1689" s="46">
        <f ca="1">Z1689-$B$1</f>
        <v>3</v>
      </c>
      <c r="J1689" s="46">
        <f>VLOOKUP(G1689,'D. Produção'!A:B,2,)</f>
        <v>2</v>
      </c>
      <c r="K1689" s="95">
        <v>336323</v>
      </c>
      <c r="L1689" s="96" t="s">
        <v>61</v>
      </c>
      <c r="M1689" s="95">
        <v>1</v>
      </c>
      <c r="N1689" s="95">
        <v>5459527</v>
      </c>
      <c r="O1689" s="96" t="s">
        <v>35</v>
      </c>
      <c r="P1689" s="96" t="s">
        <v>126</v>
      </c>
      <c r="Q1689" s="96" t="s">
        <v>127</v>
      </c>
      <c r="R1689" s="97">
        <v>1.6605000000000001</v>
      </c>
      <c r="S1689" s="97">
        <v>33.21</v>
      </c>
      <c r="T1689" s="95">
        <v>1</v>
      </c>
      <c r="U1689" s="96" t="s">
        <v>63</v>
      </c>
      <c r="V1689" s="96" t="s">
        <v>123</v>
      </c>
      <c r="W1689" s="98">
        <v>900</v>
      </c>
      <c r="X1689" s="98">
        <v>1845</v>
      </c>
      <c r="Y1689" s="99">
        <v>46155.598182141206</v>
      </c>
      <c r="Z1689" s="100">
        <v>46160</v>
      </c>
      <c r="AA1689" s="101"/>
      <c r="AB1689" s="101"/>
      <c r="AC1689" s="101"/>
      <c r="AD1689" s="101"/>
      <c r="AE1689" s="101"/>
      <c r="AF1689" s="101"/>
      <c r="AG1689" s="101"/>
      <c r="AH1689" s="101"/>
      <c r="AI1689" s="102" t="s">
        <v>40</v>
      </c>
      <c r="AJ1689" s="102" t="s">
        <v>40</v>
      </c>
      <c r="AK1689" s="102" t="s">
        <v>40</v>
      </c>
      <c r="AL1689" s="101"/>
      <c r="AM1689" s="101"/>
      <c r="AN1689" s="102" t="s">
        <v>40</v>
      </c>
      <c r="AO1689" s="102" t="s">
        <v>40</v>
      </c>
      <c r="AP1689" s="102" t="s">
        <v>40</v>
      </c>
      <c r="AQ1689" s="102" t="s">
        <v>40</v>
      </c>
      <c r="AR1689" s="101"/>
    </row>
    <row r="1690" spans="1:44">
      <c r="A1690" t="str">
        <f>VLOOKUP(Q1690,'Rotas x Madrugada'!A:C,2,0)</f>
        <v>D</v>
      </c>
      <c r="B1690" t="str">
        <f>VLOOKUP(Q1690,'Rotas x Madrugada'!A:C,3,0)</f>
        <v>Dep.</v>
      </c>
      <c r="D1690" s="19">
        <f t="shared" si="52"/>
        <v>46162</v>
      </c>
      <c r="E1690" s="19">
        <f>IF(A1690="RETIRA",Z1690,VLOOKUP(Q1690,'Rotas x Madrugada'!A:D,4,0))</f>
        <v>46147</v>
      </c>
      <c r="F1690" s="19">
        <f>IF(A1690="RETIRA",Z1690,Z1690+2)</f>
        <v>46162</v>
      </c>
      <c r="G1690" s="19" t="str">
        <f>CONCATENATE(U1690,"-",V1690)</f>
        <v>INC10-TE16</v>
      </c>
      <c r="H1690" s="19" t="str">
        <f t="shared" ca="1" si="53"/>
        <v>OK</v>
      </c>
      <c r="I1690" s="46">
        <f ca="1">Z1690-$B$1</f>
        <v>3</v>
      </c>
      <c r="J1690" s="46">
        <f>VLOOKUP(G1690,'D. Produção'!A:B,2,)</f>
        <v>2</v>
      </c>
      <c r="K1690" s="87">
        <v>336324</v>
      </c>
      <c r="L1690" s="88" t="s">
        <v>143</v>
      </c>
      <c r="M1690" s="87">
        <v>3</v>
      </c>
      <c r="N1690" s="87">
        <v>5459530</v>
      </c>
      <c r="O1690" s="88" t="s">
        <v>35</v>
      </c>
      <c r="P1690" s="88" t="s">
        <v>126</v>
      </c>
      <c r="Q1690" s="88" t="s">
        <v>127</v>
      </c>
      <c r="R1690" s="89">
        <v>3.5329999999999999</v>
      </c>
      <c r="S1690" s="89">
        <v>88.324299999999994</v>
      </c>
      <c r="T1690" s="87">
        <v>1</v>
      </c>
      <c r="U1690" s="88" t="s">
        <v>95</v>
      </c>
      <c r="V1690" s="88" t="s">
        <v>123</v>
      </c>
      <c r="W1690" s="90">
        <v>1435</v>
      </c>
      <c r="X1690" s="90">
        <v>2462</v>
      </c>
      <c r="Y1690" s="91">
        <v>46155.598166747688</v>
      </c>
      <c r="Z1690" s="92">
        <v>46160</v>
      </c>
      <c r="AA1690" s="93"/>
      <c r="AB1690" s="93"/>
      <c r="AC1690" s="93"/>
      <c r="AD1690" s="93"/>
      <c r="AE1690" s="93"/>
      <c r="AF1690" s="93"/>
      <c r="AG1690" s="93"/>
      <c r="AH1690" s="93"/>
      <c r="AI1690" s="94" t="s">
        <v>40</v>
      </c>
      <c r="AJ1690" s="94" t="s">
        <v>40</v>
      </c>
      <c r="AK1690" s="94" t="s">
        <v>40</v>
      </c>
      <c r="AL1690" s="93"/>
      <c r="AM1690" s="93"/>
      <c r="AN1690" s="94" t="s">
        <v>40</v>
      </c>
      <c r="AO1690" s="94" t="s">
        <v>40</v>
      </c>
      <c r="AP1690" s="94" t="s">
        <v>40</v>
      </c>
      <c r="AQ1690" s="94" t="s">
        <v>40</v>
      </c>
      <c r="AR1690" s="93"/>
    </row>
    <row r="1691" spans="1:44">
      <c r="A1691" t="str">
        <f>VLOOKUP(Q1691,'Rotas x Madrugada'!A:C,2,0)</f>
        <v>D</v>
      </c>
      <c r="B1691" t="str">
        <f>VLOOKUP(Q1691,'Rotas x Madrugada'!A:C,3,0)</f>
        <v>Dep.</v>
      </c>
      <c r="D1691" s="19">
        <f t="shared" si="52"/>
        <v>46162</v>
      </c>
      <c r="E1691" s="19">
        <f>IF(A1691="RETIRA",Z1691,VLOOKUP(Q1691,'Rotas x Madrugada'!A:D,4,0))</f>
        <v>46147</v>
      </c>
      <c r="F1691" s="19">
        <f>IF(A1691="RETIRA",Z1691,Z1691+2)</f>
        <v>46162</v>
      </c>
      <c r="G1691" s="19" t="str">
        <f>CONCATENATE(U1691,"-",V1691)</f>
        <v>INC10-TE16</v>
      </c>
      <c r="H1691" s="19" t="str">
        <f t="shared" ca="1" si="53"/>
        <v>OK</v>
      </c>
      <c r="I1691" s="46">
        <f ca="1">Z1691-$B$1</f>
        <v>3</v>
      </c>
      <c r="J1691" s="46">
        <f>VLOOKUP(G1691,'D. Produção'!A:B,2,)</f>
        <v>2</v>
      </c>
      <c r="K1691" s="95">
        <v>336324</v>
      </c>
      <c r="L1691" s="96" t="s">
        <v>132</v>
      </c>
      <c r="M1691" s="95">
        <v>4</v>
      </c>
      <c r="N1691" s="95">
        <v>5459531</v>
      </c>
      <c r="O1691" s="96" t="s">
        <v>35</v>
      </c>
      <c r="P1691" s="96" t="s">
        <v>126</v>
      </c>
      <c r="Q1691" s="96" t="s">
        <v>127</v>
      </c>
      <c r="R1691" s="97">
        <v>3.5329999999999999</v>
      </c>
      <c r="S1691" s="97">
        <v>88.324299999999994</v>
      </c>
      <c r="T1691" s="95">
        <v>1</v>
      </c>
      <c r="U1691" s="96" t="s">
        <v>95</v>
      </c>
      <c r="V1691" s="96" t="s">
        <v>123</v>
      </c>
      <c r="W1691" s="98">
        <v>1435</v>
      </c>
      <c r="X1691" s="98">
        <v>2462</v>
      </c>
      <c r="Y1691" s="99">
        <v>46155.598166747688</v>
      </c>
      <c r="Z1691" s="100">
        <v>46160</v>
      </c>
      <c r="AA1691" s="101"/>
      <c r="AB1691" s="101"/>
      <c r="AC1691" s="101"/>
      <c r="AD1691" s="101"/>
      <c r="AE1691" s="101"/>
      <c r="AF1691" s="101"/>
      <c r="AG1691" s="101"/>
      <c r="AH1691" s="101"/>
      <c r="AI1691" s="102" t="s">
        <v>40</v>
      </c>
      <c r="AJ1691" s="102" t="s">
        <v>40</v>
      </c>
      <c r="AK1691" s="102" t="s">
        <v>40</v>
      </c>
      <c r="AL1691" s="101"/>
      <c r="AM1691" s="101"/>
      <c r="AN1691" s="102" t="s">
        <v>40</v>
      </c>
      <c r="AO1691" s="102" t="s">
        <v>40</v>
      </c>
      <c r="AP1691" s="102" t="s">
        <v>40</v>
      </c>
      <c r="AQ1691" s="102" t="s">
        <v>40</v>
      </c>
      <c r="AR1691" s="101"/>
    </row>
    <row r="1692" spans="1:44">
      <c r="A1692" t="str">
        <f>VLOOKUP(Q1692,'Rotas x Madrugada'!A:C,2,0)</f>
        <v>D</v>
      </c>
      <c r="B1692" t="str">
        <f>VLOOKUP(Q1692,'Rotas x Madrugada'!A:C,3,0)</f>
        <v>Dep.</v>
      </c>
      <c r="D1692" s="19">
        <f t="shared" si="52"/>
        <v>46162</v>
      </c>
      <c r="E1692" s="19">
        <f>IF(A1692="RETIRA",Z1692,VLOOKUP(Q1692,'Rotas x Madrugada'!A:D,4,0))</f>
        <v>46147</v>
      </c>
      <c r="F1692" s="19">
        <f>IF(A1692="RETIRA",Z1692,Z1692+2)</f>
        <v>46162</v>
      </c>
      <c r="G1692" s="19" t="str">
        <f>CONCATENATE(U1692,"-",V1692)</f>
        <v>INC10-TE12</v>
      </c>
      <c r="H1692" s="19" t="str">
        <f t="shared" ca="1" si="53"/>
        <v>OK</v>
      </c>
      <c r="I1692" s="46">
        <f ca="1">Z1692-$B$1</f>
        <v>3</v>
      </c>
      <c r="J1692" s="46">
        <f>VLOOKUP(G1692,'D. Produção'!A:B,2,)</f>
        <v>2</v>
      </c>
      <c r="K1692" s="87">
        <v>336324</v>
      </c>
      <c r="L1692" s="88" t="s">
        <v>78</v>
      </c>
      <c r="M1692" s="87">
        <v>1</v>
      </c>
      <c r="N1692" s="87">
        <v>5459528</v>
      </c>
      <c r="O1692" s="88" t="s">
        <v>35</v>
      </c>
      <c r="P1692" s="88" t="s">
        <v>126</v>
      </c>
      <c r="Q1692" s="88" t="s">
        <v>127</v>
      </c>
      <c r="R1692" s="89">
        <v>3.7124999999999999</v>
      </c>
      <c r="S1692" s="89">
        <v>92.8125</v>
      </c>
      <c r="T1692" s="87">
        <v>1</v>
      </c>
      <c r="U1692" s="88" t="s">
        <v>95</v>
      </c>
      <c r="V1692" s="88" t="s">
        <v>120</v>
      </c>
      <c r="W1692" s="90">
        <v>1485</v>
      </c>
      <c r="X1692" s="90">
        <v>2500</v>
      </c>
      <c r="Y1692" s="91">
        <v>46155.598166747688</v>
      </c>
      <c r="Z1692" s="92">
        <v>46160</v>
      </c>
      <c r="AA1692" s="93"/>
      <c r="AB1692" s="93"/>
      <c r="AC1692" s="93"/>
      <c r="AD1692" s="93"/>
      <c r="AE1692" s="93"/>
      <c r="AF1692" s="93"/>
      <c r="AG1692" s="93"/>
      <c r="AH1692" s="93"/>
      <c r="AI1692" s="94" t="s">
        <v>40</v>
      </c>
      <c r="AJ1692" s="94" t="s">
        <v>40</v>
      </c>
      <c r="AK1692" s="94" t="s">
        <v>40</v>
      </c>
      <c r="AL1692" s="93"/>
      <c r="AM1692" s="93"/>
      <c r="AN1692" s="94" t="s">
        <v>40</v>
      </c>
      <c r="AO1692" s="94" t="s">
        <v>40</v>
      </c>
      <c r="AP1692" s="94" t="s">
        <v>40</v>
      </c>
      <c r="AQ1692" s="94" t="s">
        <v>40</v>
      </c>
      <c r="AR1692" s="93"/>
    </row>
    <row r="1693" spans="1:44">
      <c r="A1693" t="str">
        <f>VLOOKUP(Q1693,'Rotas x Madrugada'!A:C,2,0)</f>
        <v>D</v>
      </c>
      <c r="B1693" t="str">
        <f>VLOOKUP(Q1693,'Rotas x Madrugada'!A:C,3,0)</f>
        <v>Dep.</v>
      </c>
      <c r="D1693" s="19">
        <f t="shared" si="52"/>
        <v>46162</v>
      </c>
      <c r="E1693" s="19">
        <f>IF(A1693="RETIRA",Z1693,VLOOKUP(Q1693,'Rotas x Madrugada'!A:D,4,0))</f>
        <v>46147</v>
      </c>
      <c r="F1693" s="19">
        <f>IF(A1693="RETIRA",Z1693,Z1693+2)</f>
        <v>46162</v>
      </c>
      <c r="G1693" s="19" t="str">
        <f>CONCATENATE(U1693,"-",V1693)</f>
        <v>INC10-TE12</v>
      </c>
      <c r="H1693" s="19" t="str">
        <f t="shared" ca="1" si="53"/>
        <v>OK</v>
      </c>
      <c r="I1693" s="46">
        <f ca="1">Z1693-$B$1</f>
        <v>3</v>
      </c>
      <c r="J1693" s="46">
        <f>VLOOKUP(G1693,'D. Produção'!A:B,2,)</f>
        <v>2</v>
      </c>
      <c r="K1693" s="95">
        <v>336324</v>
      </c>
      <c r="L1693" s="96" t="s">
        <v>80</v>
      </c>
      <c r="M1693" s="95">
        <v>2</v>
      </c>
      <c r="N1693" s="95">
        <v>5459529</v>
      </c>
      <c r="O1693" s="96" t="s">
        <v>35</v>
      </c>
      <c r="P1693" s="96" t="s">
        <v>126</v>
      </c>
      <c r="Q1693" s="96" t="s">
        <v>127</v>
      </c>
      <c r="R1693" s="97">
        <v>3.7124999999999999</v>
      </c>
      <c r="S1693" s="97">
        <v>92.8125</v>
      </c>
      <c r="T1693" s="95">
        <v>1</v>
      </c>
      <c r="U1693" s="96" t="s">
        <v>95</v>
      </c>
      <c r="V1693" s="96" t="s">
        <v>120</v>
      </c>
      <c r="W1693" s="98">
        <v>1485</v>
      </c>
      <c r="X1693" s="98">
        <v>2500</v>
      </c>
      <c r="Y1693" s="99">
        <v>46155.598166747688</v>
      </c>
      <c r="Z1693" s="100">
        <v>46160</v>
      </c>
      <c r="AA1693" s="101"/>
      <c r="AB1693" s="101"/>
      <c r="AC1693" s="101"/>
      <c r="AD1693" s="101"/>
      <c r="AE1693" s="101"/>
      <c r="AF1693" s="101"/>
      <c r="AG1693" s="101"/>
      <c r="AH1693" s="101"/>
      <c r="AI1693" s="102" t="s">
        <v>40</v>
      </c>
      <c r="AJ1693" s="102" t="s">
        <v>40</v>
      </c>
      <c r="AK1693" s="102" t="s">
        <v>40</v>
      </c>
      <c r="AL1693" s="101"/>
      <c r="AM1693" s="101"/>
      <c r="AN1693" s="102" t="s">
        <v>40</v>
      </c>
      <c r="AO1693" s="102" t="s">
        <v>40</v>
      </c>
      <c r="AP1693" s="102" t="s">
        <v>40</v>
      </c>
      <c r="AQ1693" s="102" t="s">
        <v>40</v>
      </c>
      <c r="AR1693" s="101"/>
    </row>
    <row r="1694" spans="1:44" ht="31.5">
      <c r="A1694" t="str">
        <f>VLOOKUP(Q1694,'Rotas x Madrugada'!A:C,2,0)</f>
        <v>Retira</v>
      </c>
      <c r="B1694" t="str">
        <f>VLOOKUP(Q1694,'Rotas x Madrugada'!A:C,3,0)</f>
        <v>Não</v>
      </c>
      <c r="D1694" s="19">
        <f t="shared" si="52"/>
        <v>46160</v>
      </c>
      <c r="E1694" s="19">
        <f>IF(A1694="RETIRA",Z1694,VLOOKUP(Q1694,'Rotas x Madrugada'!A:D,4,0))</f>
        <v>46160</v>
      </c>
      <c r="F1694" s="19">
        <f>IF(A1694="RETIRA",Z1694,Z1694+2)</f>
        <v>46160</v>
      </c>
      <c r="G1694" s="19" t="str">
        <f>CONCATENATE(U1694,"-",V1694)</f>
        <v>FUM08-TEK</v>
      </c>
      <c r="H1694" s="19" t="e">
        <f t="shared" ca="1" si="53"/>
        <v>#N/A</v>
      </c>
      <c r="I1694" s="46">
        <f ca="1">Z1694-$B$1</f>
        <v>3</v>
      </c>
      <c r="J1694" s="46" t="e">
        <f>VLOOKUP(G1694,'D. Produção'!A:B,2,)</f>
        <v>#N/A</v>
      </c>
      <c r="K1694" s="87">
        <v>336326</v>
      </c>
      <c r="L1694" s="88" t="s">
        <v>61</v>
      </c>
      <c r="M1694" s="87">
        <v>1</v>
      </c>
      <c r="N1694" s="87">
        <v>5459604</v>
      </c>
      <c r="O1694" s="88" t="s">
        <v>35</v>
      </c>
      <c r="P1694" s="88" t="s">
        <v>352</v>
      </c>
      <c r="Q1694" s="88" t="s">
        <v>62</v>
      </c>
      <c r="R1694" s="89">
        <v>0.18</v>
      </c>
      <c r="S1694" s="89">
        <v>3.6</v>
      </c>
      <c r="T1694" s="87">
        <v>1</v>
      </c>
      <c r="U1694" s="88" t="s">
        <v>254</v>
      </c>
      <c r="V1694" s="88" t="s">
        <v>177</v>
      </c>
      <c r="W1694" s="90">
        <v>600</v>
      </c>
      <c r="X1694" s="90">
        <v>300</v>
      </c>
      <c r="Y1694" s="91">
        <v>46155.598160729169</v>
      </c>
      <c r="Z1694" s="92">
        <v>46160</v>
      </c>
      <c r="AA1694" s="93"/>
      <c r="AB1694" s="93"/>
      <c r="AC1694" s="93"/>
      <c r="AD1694" s="93"/>
      <c r="AE1694" s="93"/>
      <c r="AF1694" s="93"/>
      <c r="AG1694" s="93"/>
      <c r="AH1694" s="93"/>
      <c r="AI1694" s="94" t="s">
        <v>40</v>
      </c>
      <c r="AJ1694" s="94" t="s">
        <v>40</v>
      </c>
      <c r="AK1694" s="94" t="s">
        <v>40</v>
      </c>
      <c r="AL1694" s="93"/>
      <c r="AM1694" s="93"/>
      <c r="AN1694" s="93"/>
      <c r="AO1694" s="94" t="s">
        <v>40</v>
      </c>
      <c r="AP1694" s="94" t="s">
        <v>40</v>
      </c>
      <c r="AQ1694" s="94" t="s">
        <v>40</v>
      </c>
      <c r="AR1694" s="93"/>
    </row>
    <row r="1695" spans="1:44">
      <c r="A1695" t="str">
        <f>VLOOKUP(Q1695,'Rotas x Madrugada'!A:C,2,0)</f>
        <v>J</v>
      </c>
      <c r="B1695" t="str">
        <f>VLOOKUP(Q1695,'Rotas x Madrugada'!A:C,3,0)</f>
        <v>Sim</v>
      </c>
      <c r="D1695" s="19">
        <f t="shared" si="52"/>
        <v>46162</v>
      </c>
      <c r="E1695" s="19">
        <f>IF(A1695="RETIRA",Z1695,VLOOKUP(Q1695,'Rotas x Madrugada'!A:D,4,0))</f>
        <v>46146</v>
      </c>
      <c r="F1695" s="19">
        <f>IF(A1695="RETIRA",Z1695,Z1695+2)</f>
        <v>46162</v>
      </c>
      <c r="G1695" s="19" t="str">
        <f>CONCATENATE(U1695,"-",V1695)</f>
        <v>INC08-TFQ</v>
      </c>
      <c r="H1695" s="19" t="e">
        <f t="shared" ca="1" si="53"/>
        <v>#N/A</v>
      </c>
      <c r="I1695" s="46">
        <f ca="1">Z1695-$B$1</f>
        <v>3</v>
      </c>
      <c r="J1695" s="46" t="e">
        <f>VLOOKUP(G1695,'D. Produção'!A:B,2,)</f>
        <v>#N/A</v>
      </c>
      <c r="K1695" s="95">
        <v>336341</v>
      </c>
      <c r="L1695" s="96" t="s">
        <v>117</v>
      </c>
      <c r="M1695" s="95">
        <v>7</v>
      </c>
      <c r="N1695" s="95">
        <v>5459664</v>
      </c>
      <c r="O1695" s="96" t="s">
        <v>35</v>
      </c>
      <c r="P1695" s="96" t="s">
        <v>466</v>
      </c>
      <c r="Q1695" s="96" t="s">
        <v>168</v>
      </c>
      <c r="R1695" s="97">
        <v>1.3474999999999999</v>
      </c>
      <c r="S1695" s="97">
        <v>26.95</v>
      </c>
      <c r="T1695" s="95">
        <v>1</v>
      </c>
      <c r="U1695" s="96" t="s">
        <v>63</v>
      </c>
      <c r="V1695" s="96" t="s">
        <v>166</v>
      </c>
      <c r="W1695" s="98">
        <v>2450</v>
      </c>
      <c r="X1695" s="98">
        <v>550</v>
      </c>
      <c r="Y1695" s="99">
        <v>46155.625107754633</v>
      </c>
      <c r="Z1695" s="100">
        <v>46160</v>
      </c>
      <c r="AA1695" s="101"/>
      <c r="AB1695" s="101"/>
      <c r="AC1695" s="101"/>
      <c r="AD1695" s="101"/>
      <c r="AE1695" s="101"/>
      <c r="AF1695" s="101"/>
      <c r="AG1695" s="102" t="s">
        <v>40</v>
      </c>
      <c r="AH1695" s="102" t="s">
        <v>40</v>
      </c>
      <c r="AI1695" s="102" t="s">
        <v>40</v>
      </c>
      <c r="AJ1695" s="102" t="s">
        <v>40</v>
      </c>
      <c r="AK1695" s="102" t="s">
        <v>40</v>
      </c>
      <c r="AL1695" s="101"/>
      <c r="AM1695" s="101"/>
      <c r="AN1695" s="102" t="s">
        <v>40</v>
      </c>
      <c r="AO1695" s="102" t="s">
        <v>40</v>
      </c>
      <c r="AP1695" s="102" t="s">
        <v>40</v>
      </c>
      <c r="AQ1695" s="102" t="s">
        <v>40</v>
      </c>
      <c r="AR1695" s="101"/>
    </row>
    <row r="1696" spans="1:44">
      <c r="A1696" t="str">
        <f>VLOOKUP(Q1696,'Rotas x Madrugada'!A:C,2,0)</f>
        <v>J</v>
      </c>
      <c r="B1696" t="str">
        <f>VLOOKUP(Q1696,'Rotas x Madrugada'!A:C,3,0)</f>
        <v>Sim</v>
      </c>
      <c r="D1696" s="19">
        <f t="shared" si="52"/>
        <v>46162</v>
      </c>
      <c r="E1696" s="19">
        <f>IF(A1696="RETIRA",Z1696,VLOOKUP(Q1696,'Rotas x Madrugada'!A:D,4,0))</f>
        <v>46146</v>
      </c>
      <c r="F1696" s="19">
        <f>IF(A1696="RETIRA",Z1696,Z1696+2)</f>
        <v>46162</v>
      </c>
      <c r="G1696" s="19" t="str">
        <f>CONCATENATE(U1696,"-",V1696)</f>
        <v>INC08-TFQ</v>
      </c>
      <c r="H1696" s="19" t="e">
        <f t="shared" ca="1" si="53"/>
        <v>#N/A</v>
      </c>
      <c r="I1696" s="46">
        <f ca="1">Z1696-$B$1</f>
        <v>3</v>
      </c>
      <c r="J1696" s="46" t="e">
        <f>VLOOKUP(G1696,'D. Produção'!A:B,2,)</f>
        <v>#N/A</v>
      </c>
      <c r="K1696" s="87">
        <v>336343</v>
      </c>
      <c r="L1696" s="88" t="s">
        <v>78</v>
      </c>
      <c r="M1696" s="87">
        <v>1</v>
      </c>
      <c r="N1696" s="87">
        <v>5459666</v>
      </c>
      <c r="O1696" s="88" t="s">
        <v>35</v>
      </c>
      <c r="P1696" s="88" t="s">
        <v>466</v>
      </c>
      <c r="Q1696" s="88" t="s">
        <v>168</v>
      </c>
      <c r="R1696" s="89">
        <v>1.145</v>
      </c>
      <c r="S1696" s="89">
        <v>22.9</v>
      </c>
      <c r="T1696" s="87">
        <v>1</v>
      </c>
      <c r="U1696" s="88" t="s">
        <v>63</v>
      </c>
      <c r="V1696" s="88" t="s">
        <v>166</v>
      </c>
      <c r="W1696" s="90">
        <v>2290</v>
      </c>
      <c r="X1696" s="90">
        <v>500</v>
      </c>
      <c r="Y1696" s="91">
        <v>46155.608961192127</v>
      </c>
      <c r="Z1696" s="92">
        <v>46160</v>
      </c>
      <c r="AA1696" s="93"/>
      <c r="AB1696" s="93"/>
      <c r="AC1696" s="93"/>
      <c r="AD1696" s="93"/>
      <c r="AE1696" s="93"/>
      <c r="AF1696" s="93"/>
      <c r="AG1696" s="94" t="s">
        <v>40</v>
      </c>
      <c r="AH1696" s="94" t="s">
        <v>40</v>
      </c>
      <c r="AI1696" s="94" t="s">
        <v>40</v>
      </c>
      <c r="AJ1696" s="94" t="s">
        <v>40</v>
      </c>
      <c r="AK1696" s="94" t="s">
        <v>40</v>
      </c>
      <c r="AL1696" s="93"/>
      <c r="AM1696" s="93"/>
      <c r="AN1696" s="94" t="s">
        <v>40</v>
      </c>
      <c r="AO1696" s="94" t="s">
        <v>40</v>
      </c>
      <c r="AP1696" s="94" t="s">
        <v>40</v>
      </c>
      <c r="AQ1696" s="94" t="s">
        <v>40</v>
      </c>
      <c r="AR1696" s="93"/>
    </row>
    <row r="1697" spans="1:44" ht="31.5">
      <c r="A1697" t="str">
        <f>VLOOKUP(Q1697,'Rotas x Madrugada'!A:C,2,0)</f>
        <v>Retira</v>
      </c>
      <c r="B1697" t="str">
        <f>VLOOKUP(Q1697,'Rotas x Madrugada'!A:C,3,0)</f>
        <v>Não</v>
      </c>
      <c r="D1697" s="19">
        <f t="shared" si="52"/>
        <v>46160</v>
      </c>
      <c r="E1697" s="19">
        <f>IF(A1697="RETIRA",Z1697,VLOOKUP(Q1697,'Rotas x Madrugada'!A:D,4,0))</f>
        <v>46160</v>
      </c>
      <c r="F1697" s="19">
        <f>IF(A1697="RETIRA",Z1697,Z1697+2)</f>
        <v>46160</v>
      </c>
      <c r="G1697" s="19" t="str">
        <f>CONCATENATE(U1697,"-",V1697)</f>
        <v>FUM08-TE12</v>
      </c>
      <c r="H1697" s="19" t="str">
        <f t="shared" ca="1" si="53"/>
        <v>OK</v>
      </c>
      <c r="I1697" s="46">
        <f ca="1">Z1697-$B$1</f>
        <v>3</v>
      </c>
      <c r="J1697" s="46">
        <f>VLOOKUP(G1697,'D. Produção'!A:B,2,)</f>
        <v>2</v>
      </c>
      <c r="K1697" s="95">
        <v>336385</v>
      </c>
      <c r="L1697" s="96" t="s">
        <v>78</v>
      </c>
      <c r="M1697" s="95">
        <v>1</v>
      </c>
      <c r="N1697" s="95">
        <v>5460086</v>
      </c>
      <c r="O1697" s="96" t="s">
        <v>35</v>
      </c>
      <c r="P1697" s="96" t="s">
        <v>352</v>
      </c>
      <c r="Q1697" s="96" t="s">
        <v>62</v>
      </c>
      <c r="R1697" s="97">
        <v>0.26250000000000001</v>
      </c>
      <c r="S1697" s="97">
        <v>5.2504999999999997</v>
      </c>
      <c r="T1697" s="95">
        <v>1</v>
      </c>
      <c r="U1697" s="96" t="s">
        <v>254</v>
      </c>
      <c r="V1697" s="96" t="s">
        <v>120</v>
      </c>
      <c r="W1697" s="98">
        <v>668</v>
      </c>
      <c r="X1697" s="98">
        <v>393</v>
      </c>
      <c r="Y1697" s="99">
        <v>46155.669321296293</v>
      </c>
      <c r="Z1697" s="100">
        <v>46160</v>
      </c>
      <c r="AA1697" s="101"/>
      <c r="AB1697" s="101"/>
      <c r="AC1697" s="101"/>
      <c r="AD1697" s="101"/>
      <c r="AE1697" s="101"/>
      <c r="AF1697" s="101"/>
      <c r="AG1697" s="101"/>
      <c r="AH1697" s="101"/>
      <c r="AI1697" s="102" t="s">
        <v>40</v>
      </c>
      <c r="AJ1697" s="102" t="s">
        <v>40</v>
      </c>
      <c r="AK1697" s="102" t="s">
        <v>40</v>
      </c>
      <c r="AL1697" s="101"/>
      <c r="AM1697" s="101"/>
      <c r="AN1697" s="102" t="s">
        <v>40</v>
      </c>
      <c r="AO1697" s="102" t="s">
        <v>40</v>
      </c>
      <c r="AP1697" s="102" t="s">
        <v>40</v>
      </c>
      <c r="AQ1697" s="102" t="s">
        <v>40</v>
      </c>
      <c r="AR1697" s="101"/>
    </row>
    <row r="1698" spans="1:44" ht="21">
      <c r="A1698" t="str">
        <f>VLOOKUP(Q1698,'Rotas x Madrugada'!A:C,2,0)</f>
        <v>NH</v>
      </c>
      <c r="B1698" t="str">
        <f>VLOOKUP(Q1698,'Rotas x Madrugada'!A:C,3,0)</f>
        <v>Não</v>
      </c>
      <c r="D1698" s="19">
        <f t="shared" si="52"/>
        <v>46162</v>
      </c>
      <c r="E1698" s="19">
        <f>IF(A1698="RETIRA",Z1698,VLOOKUP(Q1698,'Rotas x Madrugada'!A:D,4,0))</f>
        <v>46146</v>
      </c>
      <c r="F1698" s="19">
        <f>IF(A1698="RETIRA",Z1698,Z1698+2)</f>
        <v>46162</v>
      </c>
      <c r="G1698" s="19" t="str">
        <f>CONCATENATE(U1698,"-",V1698)</f>
        <v>INC08-TE12</v>
      </c>
      <c r="H1698" s="19" t="str">
        <f t="shared" ca="1" si="53"/>
        <v>OK</v>
      </c>
      <c r="I1698" s="46">
        <f ca="1">Z1698-$B$1</f>
        <v>3</v>
      </c>
      <c r="J1698" s="46">
        <f>VLOOKUP(G1698,'D. Produção'!A:B,2,)</f>
        <v>2</v>
      </c>
      <c r="K1698" s="87">
        <v>336431</v>
      </c>
      <c r="L1698" s="88" t="s">
        <v>78</v>
      </c>
      <c r="M1698" s="87">
        <v>1</v>
      </c>
      <c r="N1698" s="87">
        <v>5460335</v>
      </c>
      <c r="O1698" s="88" t="s">
        <v>35</v>
      </c>
      <c r="P1698" s="88" t="s">
        <v>623</v>
      </c>
      <c r="Q1698" s="88" t="s">
        <v>170</v>
      </c>
      <c r="R1698" s="89">
        <v>1.9125000000000001</v>
      </c>
      <c r="S1698" s="89">
        <v>38.25</v>
      </c>
      <c r="T1698" s="87">
        <v>1</v>
      </c>
      <c r="U1698" s="88" t="s">
        <v>63</v>
      </c>
      <c r="V1698" s="88" t="s">
        <v>120</v>
      </c>
      <c r="W1698" s="90">
        <v>850</v>
      </c>
      <c r="X1698" s="90">
        <v>2250</v>
      </c>
      <c r="Y1698" s="91">
        <v>46155.72969216435</v>
      </c>
      <c r="Z1698" s="92">
        <v>46160</v>
      </c>
      <c r="AA1698" s="93"/>
      <c r="AB1698" s="93"/>
      <c r="AC1698" s="93"/>
      <c r="AD1698" s="93"/>
      <c r="AE1698" s="93"/>
      <c r="AF1698" s="93"/>
      <c r="AG1698" s="93"/>
      <c r="AH1698" s="93"/>
      <c r="AI1698" s="94" t="s">
        <v>40</v>
      </c>
      <c r="AJ1698" s="94" t="s">
        <v>40</v>
      </c>
      <c r="AK1698" s="94" t="s">
        <v>40</v>
      </c>
      <c r="AL1698" s="93"/>
      <c r="AM1698" s="93"/>
      <c r="AN1698" s="94" t="s">
        <v>40</v>
      </c>
      <c r="AO1698" s="94" t="s">
        <v>40</v>
      </c>
      <c r="AP1698" s="94" t="s">
        <v>40</v>
      </c>
      <c r="AQ1698" s="94" t="s">
        <v>40</v>
      </c>
      <c r="AR1698" s="93"/>
    </row>
    <row r="1699" spans="1:44" ht="21">
      <c r="A1699" t="str">
        <f>VLOOKUP(Q1699,'Rotas x Madrugada'!A:C,2,0)</f>
        <v>NH</v>
      </c>
      <c r="B1699" t="str">
        <f>VLOOKUP(Q1699,'Rotas x Madrugada'!A:C,3,0)</f>
        <v>Não</v>
      </c>
      <c r="D1699" s="19">
        <f t="shared" si="52"/>
        <v>46162</v>
      </c>
      <c r="E1699" s="19">
        <f>IF(A1699="RETIRA",Z1699,VLOOKUP(Q1699,'Rotas x Madrugada'!A:D,4,0))</f>
        <v>46146</v>
      </c>
      <c r="F1699" s="19">
        <f>IF(A1699="RETIRA",Z1699,Z1699+2)</f>
        <v>46162</v>
      </c>
      <c r="G1699" s="19" t="str">
        <f>CONCATENATE(U1699,"-",V1699)</f>
        <v>INC08-TF</v>
      </c>
      <c r="H1699" s="19" t="str">
        <f t="shared" ca="1" si="53"/>
        <v>OK</v>
      </c>
      <c r="I1699" s="46">
        <f ca="1">Z1699-$B$1</f>
        <v>3</v>
      </c>
      <c r="J1699" s="46">
        <f>VLOOKUP(G1699,'D. Produção'!A:B,2,)</f>
        <v>2</v>
      </c>
      <c r="K1699" s="95">
        <v>336432</v>
      </c>
      <c r="L1699" s="96" t="s">
        <v>78</v>
      </c>
      <c r="M1699" s="95">
        <v>1</v>
      </c>
      <c r="N1699" s="95">
        <v>5460336</v>
      </c>
      <c r="O1699" s="96" t="s">
        <v>35</v>
      </c>
      <c r="P1699" s="96" t="s">
        <v>176</v>
      </c>
      <c r="Q1699" s="96" t="s">
        <v>170</v>
      </c>
      <c r="R1699" s="97">
        <v>0.60450000000000004</v>
      </c>
      <c r="S1699" s="97">
        <v>12.09</v>
      </c>
      <c r="T1699" s="95">
        <v>1</v>
      </c>
      <c r="U1699" s="96" t="s">
        <v>63</v>
      </c>
      <c r="V1699" s="96" t="s">
        <v>96</v>
      </c>
      <c r="W1699" s="98">
        <v>620</v>
      </c>
      <c r="X1699" s="98">
        <v>975</v>
      </c>
      <c r="Y1699" s="99">
        <v>46155.729950729168</v>
      </c>
      <c r="Z1699" s="100">
        <v>46160</v>
      </c>
      <c r="AA1699" s="101"/>
      <c r="AB1699" s="101"/>
      <c r="AC1699" s="101"/>
      <c r="AD1699" s="101"/>
      <c r="AE1699" s="102" t="s">
        <v>40</v>
      </c>
      <c r="AF1699" s="102" t="s">
        <v>40</v>
      </c>
      <c r="AG1699" s="102" t="s">
        <v>40</v>
      </c>
      <c r="AH1699" s="102" t="s">
        <v>40</v>
      </c>
      <c r="AI1699" s="102" t="s">
        <v>40</v>
      </c>
      <c r="AJ1699" s="102" t="s">
        <v>40</v>
      </c>
      <c r="AK1699" s="102" t="s">
        <v>40</v>
      </c>
      <c r="AL1699" s="101"/>
      <c r="AM1699" s="101"/>
      <c r="AN1699" s="102" t="s">
        <v>40</v>
      </c>
      <c r="AO1699" s="102" t="s">
        <v>40</v>
      </c>
      <c r="AP1699" s="102" t="s">
        <v>40</v>
      </c>
      <c r="AQ1699" s="102" t="s">
        <v>40</v>
      </c>
      <c r="AR1699" s="101"/>
    </row>
    <row r="1700" spans="1:44" ht="21">
      <c r="A1700" t="str">
        <f>VLOOKUP(Q1700,'Rotas x Madrugada'!A:C,2,0)</f>
        <v>NH</v>
      </c>
      <c r="B1700" t="str">
        <f>VLOOKUP(Q1700,'Rotas x Madrugada'!A:C,3,0)</f>
        <v>Não</v>
      </c>
      <c r="D1700" s="19">
        <f t="shared" si="52"/>
        <v>46162</v>
      </c>
      <c r="E1700" s="19">
        <f>IF(A1700="RETIRA",Z1700,VLOOKUP(Q1700,'Rotas x Madrugada'!A:D,4,0))</f>
        <v>46146</v>
      </c>
      <c r="F1700" s="19">
        <f>IF(A1700="RETIRA",Z1700,Z1700+2)</f>
        <v>46162</v>
      </c>
      <c r="G1700" s="19" t="str">
        <f>CONCATENATE(U1700,"-",V1700)</f>
        <v>INC08-TF</v>
      </c>
      <c r="H1700" s="19" t="str">
        <f t="shared" ca="1" si="53"/>
        <v>OK</v>
      </c>
      <c r="I1700" s="46">
        <f ca="1">Z1700-$B$1</f>
        <v>3</v>
      </c>
      <c r="J1700" s="46">
        <f>VLOOKUP(G1700,'D. Produção'!A:B,2,)</f>
        <v>2</v>
      </c>
      <c r="K1700" s="87">
        <v>336432</v>
      </c>
      <c r="L1700" s="88" t="s">
        <v>80</v>
      </c>
      <c r="M1700" s="87">
        <v>2</v>
      </c>
      <c r="N1700" s="87">
        <v>5460337</v>
      </c>
      <c r="O1700" s="88" t="s">
        <v>35</v>
      </c>
      <c r="P1700" s="88" t="s">
        <v>176</v>
      </c>
      <c r="Q1700" s="88" t="s">
        <v>170</v>
      </c>
      <c r="R1700" s="89">
        <v>0.60450000000000004</v>
      </c>
      <c r="S1700" s="89">
        <v>12.09</v>
      </c>
      <c r="T1700" s="87">
        <v>1</v>
      </c>
      <c r="U1700" s="88" t="s">
        <v>63</v>
      </c>
      <c r="V1700" s="88" t="s">
        <v>96</v>
      </c>
      <c r="W1700" s="90">
        <v>620</v>
      </c>
      <c r="X1700" s="90">
        <v>975</v>
      </c>
      <c r="Y1700" s="91">
        <v>46155.729950729168</v>
      </c>
      <c r="Z1700" s="92">
        <v>46160</v>
      </c>
      <c r="AA1700" s="93"/>
      <c r="AB1700" s="93"/>
      <c r="AC1700" s="93"/>
      <c r="AD1700" s="93"/>
      <c r="AE1700" s="94" t="s">
        <v>40</v>
      </c>
      <c r="AF1700" s="94" t="s">
        <v>40</v>
      </c>
      <c r="AG1700" s="94" t="s">
        <v>40</v>
      </c>
      <c r="AH1700" s="94" t="s">
        <v>40</v>
      </c>
      <c r="AI1700" s="94" t="s">
        <v>40</v>
      </c>
      <c r="AJ1700" s="94" t="s">
        <v>40</v>
      </c>
      <c r="AK1700" s="94" t="s">
        <v>40</v>
      </c>
      <c r="AL1700" s="93"/>
      <c r="AM1700" s="93"/>
      <c r="AN1700" s="94" t="s">
        <v>40</v>
      </c>
      <c r="AO1700" s="94" t="s">
        <v>40</v>
      </c>
      <c r="AP1700" s="94" t="s">
        <v>40</v>
      </c>
      <c r="AQ1700" s="94" t="s">
        <v>40</v>
      </c>
      <c r="AR1700" s="93"/>
    </row>
    <row r="1701" spans="1:44" ht="21">
      <c r="A1701" t="str">
        <f>VLOOKUP(Q1701,'Rotas x Madrugada'!A:C,2,0)</f>
        <v>NH</v>
      </c>
      <c r="B1701" t="str">
        <f>VLOOKUP(Q1701,'Rotas x Madrugada'!A:C,3,0)</f>
        <v>Não</v>
      </c>
      <c r="D1701" s="19">
        <f t="shared" si="52"/>
        <v>46162</v>
      </c>
      <c r="E1701" s="19">
        <f>IF(A1701="RETIRA",Z1701,VLOOKUP(Q1701,'Rotas x Madrugada'!A:D,4,0))</f>
        <v>46146</v>
      </c>
      <c r="F1701" s="19">
        <f>IF(A1701="RETIRA",Z1701,Z1701+2)</f>
        <v>46162</v>
      </c>
      <c r="G1701" s="19" t="str">
        <f>CONCATENATE(U1701,"-",V1701)</f>
        <v>INC08-TE12</v>
      </c>
      <c r="H1701" s="19" t="str">
        <f t="shared" ca="1" si="53"/>
        <v>OK</v>
      </c>
      <c r="I1701" s="46">
        <f ca="1">Z1701-$B$1</f>
        <v>3</v>
      </c>
      <c r="J1701" s="46">
        <f>VLOOKUP(G1701,'D. Produção'!A:B,2,)</f>
        <v>2</v>
      </c>
      <c r="K1701" s="95">
        <v>336432</v>
      </c>
      <c r="L1701" s="96" t="s">
        <v>81</v>
      </c>
      <c r="M1701" s="95">
        <v>3</v>
      </c>
      <c r="N1701" s="95">
        <v>5460338</v>
      </c>
      <c r="O1701" s="96" t="s">
        <v>35</v>
      </c>
      <c r="P1701" s="96" t="s">
        <v>176</v>
      </c>
      <c r="Q1701" s="96" t="s">
        <v>170</v>
      </c>
      <c r="R1701" s="97">
        <v>0.65649999999999997</v>
      </c>
      <c r="S1701" s="97">
        <v>13.13</v>
      </c>
      <c r="T1701" s="95">
        <v>1</v>
      </c>
      <c r="U1701" s="96" t="s">
        <v>63</v>
      </c>
      <c r="V1701" s="96" t="s">
        <v>120</v>
      </c>
      <c r="W1701" s="98">
        <v>650</v>
      </c>
      <c r="X1701" s="98">
        <v>1010</v>
      </c>
      <c r="Y1701" s="99">
        <v>46155.729950729168</v>
      </c>
      <c r="Z1701" s="100">
        <v>46160</v>
      </c>
      <c r="AA1701" s="101"/>
      <c r="AB1701" s="101"/>
      <c r="AC1701" s="101"/>
      <c r="AD1701" s="101"/>
      <c r="AE1701" s="101"/>
      <c r="AF1701" s="101"/>
      <c r="AG1701" s="101"/>
      <c r="AH1701" s="101"/>
      <c r="AI1701" s="102" t="s">
        <v>40</v>
      </c>
      <c r="AJ1701" s="102" t="s">
        <v>40</v>
      </c>
      <c r="AK1701" s="102" t="s">
        <v>40</v>
      </c>
      <c r="AL1701" s="101"/>
      <c r="AM1701" s="101"/>
      <c r="AN1701" s="102" t="s">
        <v>40</v>
      </c>
      <c r="AO1701" s="102" t="s">
        <v>40</v>
      </c>
      <c r="AP1701" s="102" t="s">
        <v>40</v>
      </c>
      <c r="AQ1701" s="102" t="s">
        <v>40</v>
      </c>
      <c r="AR1701" s="101"/>
    </row>
    <row r="1702" spans="1:44" ht="21">
      <c r="A1702" t="str">
        <f>VLOOKUP(Q1702,'Rotas x Madrugada'!A:C,2,0)</f>
        <v>NH</v>
      </c>
      <c r="B1702" t="str">
        <f>VLOOKUP(Q1702,'Rotas x Madrugada'!A:C,3,0)</f>
        <v>Não</v>
      </c>
      <c r="D1702" s="19">
        <f t="shared" si="52"/>
        <v>46162</v>
      </c>
      <c r="E1702" s="19">
        <f>IF(A1702="RETIRA",Z1702,VLOOKUP(Q1702,'Rotas x Madrugada'!A:D,4,0))</f>
        <v>46146</v>
      </c>
      <c r="F1702" s="19">
        <f>IF(A1702="RETIRA",Z1702,Z1702+2)</f>
        <v>46162</v>
      </c>
      <c r="G1702" s="19" t="str">
        <f>CONCATENATE(U1702,"-",V1702)</f>
        <v>INC08-TE12</v>
      </c>
      <c r="H1702" s="19" t="str">
        <f t="shared" ca="1" si="53"/>
        <v>OK</v>
      </c>
      <c r="I1702" s="46">
        <f ca="1">Z1702-$B$1</f>
        <v>3</v>
      </c>
      <c r="J1702" s="46">
        <f>VLOOKUP(G1702,'D. Produção'!A:B,2,)</f>
        <v>2</v>
      </c>
      <c r="K1702" s="87">
        <v>336432</v>
      </c>
      <c r="L1702" s="88" t="s">
        <v>82</v>
      </c>
      <c r="M1702" s="87">
        <v>4</v>
      </c>
      <c r="N1702" s="87">
        <v>5460339</v>
      </c>
      <c r="O1702" s="88" t="s">
        <v>35</v>
      </c>
      <c r="P1702" s="88" t="s">
        <v>176</v>
      </c>
      <c r="Q1702" s="88" t="s">
        <v>170</v>
      </c>
      <c r="R1702" s="89">
        <v>0.65649999999999997</v>
      </c>
      <c r="S1702" s="89">
        <v>13.13</v>
      </c>
      <c r="T1702" s="87">
        <v>1</v>
      </c>
      <c r="U1702" s="88" t="s">
        <v>63</v>
      </c>
      <c r="V1702" s="88" t="s">
        <v>120</v>
      </c>
      <c r="W1702" s="90">
        <v>650</v>
      </c>
      <c r="X1702" s="90">
        <v>1010</v>
      </c>
      <c r="Y1702" s="91">
        <v>46155.729950729168</v>
      </c>
      <c r="Z1702" s="92">
        <v>46160</v>
      </c>
      <c r="AA1702" s="93"/>
      <c r="AB1702" s="93"/>
      <c r="AC1702" s="93"/>
      <c r="AD1702" s="93"/>
      <c r="AE1702" s="93"/>
      <c r="AF1702" s="93"/>
      <c r="AG1702" s="93"/>
      <c r="AH1702" s="93"/>
      <c r="AI1702" s="94" t="s">
        <v>40</v>
      </c>
      <c r="AJ1702" s="94" t="s">
        <v>40</v>
      </c>
      <c r="AK1702" s="94" t="s">
        <v>40</v>
      </c>
      <c r="AL1702" s="93"/>
      <c r="AM1702" s="93"/>
      <c r="AN1702" s="94" t="s">
        <v>40</v>
      </c>
      <c r="AO1702" s="94" t="s">
        <v>40</v>
      </c>
      <c r="AP1702" s="94" t="s">
        <v>40</v>
      </c>
      <c r="AQ1702" s="94" t="s">
        <v>40</v>
      </c>
      <c r="AR1702" s="93"/>
    </row>
    <row r="1703" spans="1:44" ht="21">
      <c r="A1703" t="str">
        <f>VLOOKUP(Q1703,'Rotas x Madrugada'!A:C,2,0)</f>
        <v>NH</v>
      </c>
      <c r="B1703" t="str">
        <f>VLOOKUP(Q1703,'Rotas x Madrugada'!A:C,3,0)</f>
        <v>Não</v>
      </c>
      <c r="D1703" s="19">
        <f t="shared" si="52"/>
        <v>46162</v>
      </c>
      <c r="E1703" s="19">
        <f>IF(A1703="RETIRA",Z1703,VLOOKUP(Q1703,'Rotas x Madrugada'!A:D,4,0))</f>
        <v>46146</v>
      </c>
      <c r="F1703" s="19">
        <f>IF(A1703="RETIRA",Z1703,Z1703+2)</f>
        <v>46162</v>
      </c>
      <c r="G1703" s="19" t="str">
        <f>CONCATENATE(U1703,"-",V1703)</f>
        <v>INC10-TE16</v>
      </c>
      <c r="H1703" s="19" t="str">
        <f t="shared" ca="1" si="53"/>
        <v>OK</v>
      </c>
      <c r="I1703" s="46">
        <f ca="1">Z1703-$B$1</f>
        <v>3</v>
      </c>
      <c r="J1703" s="46">
        <f>VLOOKUP(G1703,'D. Produção'!A:B,2,)</f>
        <v>2</v>
      </c>
      <c r="K1703" s="95">
        <v>336535</v>
      </c>
      <c r="L1703" s="96" t="s">
        <v>61</v>
      </c>
      <c r="M1703" s="95">
        <v>1</v>
      </c>
      <c r="N1703" s="95">
        <v>5460833</v>
      </c>
      <c r="O1703" s="96" t="s">
        <v>35</v>
      </c>
      <c r="P1703" s="96" t="s">
        <v>607</v>
      </c>
      <c r="Q1703" s="96" t="s">
        <v>170</v>
      </c>
      <c r="R1703" s="97">
        <v>2.8212999999999999</v>
      </c>
      <c r="S1703" s="97">
        <v>70.532700000000006</v>
      </c>
      <c r="T1703" s="95">
        <v>1</v>
      </c>
      <c r="U1703" s="96" t="s">
        <v>95</v>
      </c>
      <c r="V1703" s="96" t="s">
        <v>123</v>
      </c>
      <c r="W1703" s="98">
        <v>1178</v>
      </c>
      <c r="X1703" s="98">
        <v>2395</v>
      </c>
      <c r="Y1703" s="99">
        <v>46156.416794675926</v>
      </c>
      <c r="Z1703" s="100">
        <v>46160</v>
      </c>
      <c r="AA1703" s="101"/>
      <c r="AB1703" s="101"/>
      <c r="AC1703" s="101"/>
      <c r="AD1703" s="101"/>
      <c r="AE1703" s="101"/>
      <c r="AF1703" s="101"/>
      <c r="AG1703" s="101"/>
      <c r="AH1703" s="101"/>
      <c r="AI1703" s="102" t="s">
        <v>40</v>
      </c>
      <c r="AJ1703" s="102" t="s">
        <v>40</v>
      </c>
      <c r="AK1703" s="102" t="s">
        <v>40</v>
      </c>
      <c r="AL1703" s="101"/>
      <c r="AM1703" s="101"/>
      <c r="AN1703" s="102" t="s">
        <v>40</v>
      </c>
      <c r="AO1703" s="102" t="s">
        <v>40</v>
      </c>
      <c r="AP1703" s="102" t="s">
        <v>40</v>
      </c>
      <c r="AQ1703" s="102" t="s">
        <v>40</v>
      </c>
      <c r="AR1703" s="101"/>
    </row>
    <row r="1704" spans="1:44" ht="21">
      <c r="A1704" t="str">
        <f>VLOOKUP(Q1704,'Rotas x Madrugada'!A:C,2,0)</f>
        <v>NH</v>
      </c>
      <c r="B1704" t="str">
        <f>VLOOKUP(Q1704,'Rotas x Madrugada'!A:C,3,0)</f>
        <v>Não</v>
      </c>
      <c r="D1704" s="19">
        <f t="shared" si="52"/>
        <v>46162</v>
      </c>
      <c r="E1704" s="19">
        <f>IF(A1704="RETIRA",Z1704,VLOOKUP(Q1704,'Rotas x Madrugada'!A:D,4,0))</f>
        <v>46146</v>
      </c>
      <c r="F1704" s="19">
        <f>IF(A1704="RETIRA",Z1704,Z1704+2)</f>
        <v>46162</v>
      </c>
      <c r="G1704" s="19" t="str">
        <f>CONCATENATE(U1704,"-",V1704)</f>
        <v>INC10-TE16</v>
      </c>
      <c r="H1704" s="19" t="str">
        <f t="shared" ca="1" si="53"/>
        <v>OK</v>
      </c>
      <c r="I1704" s="46">
        <f ca="1">Z1704-$B$1</f>
        <v>3</v>
      </c>
      <c r="J1704" s="46">
        <f>VLOOKUP(G1704,'D. Produção'!A:B,2,)</f>
        <v>2</v>
      </c>
      <c r="K1704" s="87">
        <v>336535</v>
      </c>
      <c r="L1704" s="88" t="s">
        <v>121</v>
      </c>
      <c r="M1704" s="87">
        <v>2</v>
      </c>
      <c r="N1704" s="87">
        <v>5460834</v>
      </c>
      <c r="O1704" s="88" t="s">
        <v>35</v>
      </c>
      <c r="P1704" s="88" t="s">
        <v>607</v>
      </c>
      <c r="Q1704" s="88" t="s">
        <v>170</v>
      </c>
      <c r="R1704" s="89">
        <v>2.8212999999999999</v>
      </c>
      <c r="S1704" s="89">
        <v>70.532700000000006</v>
      </c>
      <c r="T1704" s="87">
        <v>1</v>
      </c>
      <c r="U1704" s="88" t="s">
        <v>95</v>
      </c>
      <c r="V1704" s="88" t="s">
        <v>123</v>
      </c>
      <c r="W1704" s="90">
        <v>1178</v>
      </c>
      <c r="X1704" s="90">
        <v>2395</v>
      </c>
      <c r="Y1704" s="91">
        <v>46156.416794675926</v>
      </c>
      <c r="Z1704" s="92">
        <v>46160</v>
      </c>
      <c r="AA1704" s="93"/>
      <c r="AB1704" s="93"/>
      <c r="AC1704" s="93"/>
      <c r="AD1704" s="93"/>
      <c r="AE1704" s="93"/>
      <c r="AF1704" s="93"/>
      <c r="AG1704" s="93"/>
      <c r="AH1704" s="93"/>
      <c r="AI1704" s="94" t="s">
        <v>40</v>
      </c>
      <c r="AJ1704" s="94" t="s">
        <v>40</v>
      </c>
      <c r="AK1704" s="94" t="s">
        <v>40</v>
      </c>
      <c r="AL1704" s="93"/>
      <c r="AM1704" s="93"/>
      <c r="AN1704" s="94" t="s">
        <v>40</v>
      </c>
      <c r="AO1704" s="94" t="s">
        <v>40</v>
      </c>
      <c r="AP1704" s="94" t="s">
        <v>40</v>
      </c>
      <c r="AQ1704" s="94" t="s">
        <v>40</v>
      </c>
      <c r="AR1704" s="93"/>
    </row>
    <row r="1705" spans="1:44" ht="52.5">
      <c r="A1705" t="str">
        <f>VLOOKUP(Q1705,'Rotas x Madrugada'!A:C,2,0)</f>
        <v>NH</v>
      </c>
      <c r="B1705" t="str">
        <f>VLOOKUP(Q1705,'Rotas x Madrugada'!A:C,3,0)</f>
        <v>Não</v>
      </c>
      <c r="D1705" s="19">
        <f t="shared" si="52"/>
        <v>46162</v>
      </c>
      <c r="E1705" s="19">
        <f>IF(A1705="RETIRA",Z1705,VLOOKUP(Q1705,'Rotas x Madrugada'!A:D,4,0))</f>
        <v>46146</v>
      </c>
      <c r="F1705" s="19">
        <f>IF(A1705="RETIRA",Z1705,Z1705+2)</f>
        <v>46162</v>
      </c>
      <c r="G1705" s="19" t="str">
        <f>CONCATENATE(U1705,"-",V1705)</f>
        <v>ESI04-EF</v>
      </c>
      <c r="H1705" s="19" t="str">
        <f t="shared" ca="1" si="53"/>
        <v>OK</v>
      </c>
      <c r="I1705" s="46">
        <f ca="1">Z1705-$B$1</f>
        <v>3</v>
      </c>
      <c r="J1705" s="46">
        <f>VLOOKUP(G1705,'D. Produção'!A:B,2,)</f>
        <v>1</v>
      </c>
      <c r="K1705" s="95">
        <v>336536</v>
      </c>
      <c r="L1705" s="96" t="s">
        <v>61</v>
      </c>
      <c r="M1705" s="95">
        <v>1</v>
      </c>
      <c r="N1705" s="95">
        <v>5460835</v>
      </c>
      <c r="O1705" s="96" t="s">
        <v>35</v>
      </c>
      <c r="P1705" s="96" t="s">
        <v>624</v>
      </c>
      <c r="Q1705" s="96" t="s">
        <v>170</v>
      </c>
      <c r="R1705" s="97">
        <v>1.68</v>
      </c>
      <c r="S1705" s="97">
        <v>16.8</v>
      </c>
      <c r="T1705" s="95">
        <v>1</v>
      </c>
      <c r="U1705" s="96" t="s">
        <v>212</v>
      </c>
      <c r="V1705" s="96" t="s">
        <v>320</v>
      </c>
      <c r="W1705" s="98">
        <v>700</v>
      </c>
      <c r="X1705" s="98">
        <v>2400</v>
      </c>
      <c r="Y1705" s="99">
        <v>46156.416916087961</v>
      </c>
      <c r="Z1705" s="100">
        <v>46160</v>
      </c>
      <c r="AA1705" s="101"/>
      <c r="AB1705" s="101"/>
      <c r="AC1705" s="101"/>
      <c r="AD1705" s="101"/>
      <c r="AE1705" s="102" t="s">
        <v>40</v>
      </c>
      <c r="AF1705" s="102" t="s">
        <v>40</v>
      </c>
      <c r="AG1705" s="102" t="s">
        <v>40</v>
      </c>
      <c r="AH1705" s="102" t="s">
        <v>40</v>
      </c>
      <c r="AI1705" s="102" t="s">
        <v>40</v>
      </c>
      <c r="AJ1705" s="102" t="s">
        <v>40</v>
      </c>
      <c r="AK1705" s="102" t="s">
        <v>40</v>
      </c>
      <c r="AL1705" s="101"/>
      <c r="AM1705" s="102" t="s">
        <v>40</v>
      </c>
      <c r="AN1705" s="102" t="s">
        <v>40</v>
      </c>
      <c r="AO1705" s="102" t="s">
        <v>40</v>
      </c>
      <c r="AP1705" s="101"/>
      <c r="AQ1705" s="102" t="s">
        <v>40</v>
      </c>
      <c r="AR1705" s="101"/>
    </row>
    <row r="1706" spans="1:44" ht="52.5">
      <c r="A1706" t="str">
        <f>VLOOKUP(Q1706,'Rotas x Madrugada'!A:C,2,0)</f>
        <v>NH</v>
      </c>
      <c r="B1706" t="str">
        <f>VLOOKUP(Q1706,'Rotas x Madrugada'!A:C,3,0)</f>
        <v>Não</v>
      </c>
      <c r="D1706" s="19">
        <f t="shared" si="52"/>
        <v>46162</v>
      </c>
      <c r="E1706" s="19">
        <f>IF(A1706="RETIRA",Z1706,VLOOKUP(Q1706,'Rotas x Madrugada'!A:D,4,0))</f>
        <v>46146</v>
      </c>
      <c r="F1706" s="19">
        <f>IF(A1706="RETIRA",Z1706,Z1706+2)</f>
        <v>46162</v>
      </c>
      <c r="G1706" s="19" t="str">
        <f>CONCATENATE(U1706,"-",V1706)</f>
        <v>ESI04-EF</v>
      </c>
      <c r="H1706" s="19" t="str">
        <f t="shared" ca="1" si="53"/>
        <v>OK</v>
      </c>
      <c r="I1706" s="46">
        <f ca="1">Z1706-$B$1</f>
        <v>3</v>
      </c>
      <c r="J1706" s="46">
        <f>VLOOKUP(G1706,'D. Produção'!A:B,2,)</f>
        <v>1</v>
      </c>
      <c r="K1706" s="87">
        <v>336536</v>
      </c>
      <c r="L1706" s="88" t="s">
        <v>121</v>
      </c>
      <c r="M1706" s="87">
        <v>2</v>
      </c>
      <c r="N1706" s="87">
        <v>5460836</v>
      </c>
      <c r="O1706" s="88" t="s">
        <v>35</v>
      </c>
      <c r="P1706" s="88" t="s">
        <v>624</v>
      </c>
      <c r="Q1706" s="88" t="s">
        <v>170</v>
      </c>
      <c r="R1706" s="89">
        <v>0.96</v>
      </c>
      <c r="S1706" s="89">
        <v>9.6</v>
      </c>
      <c r="T1706" s="87">
        <v>1</v>
      </c>
      <c r="U1706" s="88" t="s">
        <v>212</v>
      </c>
      <c r="V1706" s="88" t="s">
        <v>320</v>
      </c>
      <c r="W1706" s="90">
        <v>800</v>
      </c>
      <c r="X1706" s="90">
        <v>1200</v>
      </c>
      <c r="Y1706" s="91">
        <v>46156.416916087961</v>
      </c>
      <c r="Z1706" s="92">
        <v>46160</v>
      </c>
      <c r="AA1706" s="93"/>
      <c r="AB1706" s="93"/>
      <c r="AC1706" s="93"/>
      <c r="AD1706" s="93"/>
      <c r="AE1706" s="94" t="s">
        <v>40</v>
      </c>
      <c r="AF1706" s="94" t="s">
        <v>40</v>
      </c>
      <c r="AG1706" s="94" t="s">
        <v>40</v>
      </c>
      <c r="AH1706" s="94" t="s">
        <v>40</v>
      </c>
      <c r="AI1706" s="94" t="s">
        <v>40</v>
      </c>
      <c r="AJ1706" s="94" t="s">
        <v>40</v>
      </c>
      <c r="AK1706" s="94" t="s">
        <v>40</v>
      </c>
      <c r="AL1706" s="93"/>
      <c r="AM1706" s="94" t="s">
        <v>40</v>
      </c>
      <c r="AN1706" s="94" t="s">
        <v>40</v>
      </c>
      <c r="AO1706" s="94" t="s">
        <v>40</v>
      </c>
      <c r="AP1706" s="93"/>
      <c r="AQ1706" s="94" t="s">
        <v>40</v>
      </c>
      <c r="AR1706" s="93"/>
    </row>
    <row r="1707" spans="1:44" ht="21">
      <c r="A1707" t="str">
        <f>VLOOKUP(Q1707,'Rotas x Madrugada'!A:C,2,0)</f>
        <v>NH</v>
      </c>
      <c r="B1707" t="str">
        <f>VLOOKUP(Q1707,'Rotas x Madrugada'!A:C,3,0)</f>
        <v>Não</v>
      </c>
      <c r="D1707" s="19">
        <f t="shared" si="52"/>
        <v>46162</v>
      </c>
      <c r="E1707" s="19">
        <f>IF(A1707="RETIRA",Z1707,VLOOKUP(Q1707,'Rotas x Madrugada'!A:D,4,0))</f>
        <v>46146</v>
      </c>
      <c r="F1707" s="19">
        <f>IF(A1707="RETIRA",Z1707,Z1707+2)</f>
        <v>46162</v>
      </c>
      <c r="G1707" s="19" t="str">
        <f>CONCATENATE(U1707,"-",V1707)</f>
        <v>INC06-TF</v>
      </c>
      <c r="H1707" s="19" t="str">
        <f t="shared" ca="1" si="53"/>
        <v>OK</v>
      </c>
      <c r="I1707" s="46">
        <f ca="1">Z1707-$B$1</f>
        <v>3</v>
      </c>
      <c r="J1707" s="46">
        <f>VLOOKUP(G1707,'D. Produção'!A:B,2,)</f>
        <v>2</v>
      </c>
      <c r="K1707" s="95">
        <v>336537</v>
      </c>
      <c r="L1707" s="96" t="s">
        <v>61</v>
      </c>
      <c r="M1707" s="95">
        <v>1</v>
      </c>
      <c r="N1707" s="95">
        <v>5460837</v>
      </c>
      <c r="O1707" s="96" t="s">
        <v>35</v>
      </c>
      <c r="P1707" s="96" t="s">
        <v>623</v>
      </c>
      <c r="Q1707" s="96" t="s">
        <v>170</v>
      </c>
      <c r="R1707" s="97">
        <v>0.22589999999999999</v>
      </c>
      <c r="S1707" s="97">
        <v>3.3881000000000001</v>
      </c>
      <c r="T1707" s="95">
        <v>1</v>
      </c>
      <c r="U1707" s="96" t="s">
        <v>185</v>
      </c>
      <c r="V1707" s="96" t="s">
        <v>96</v>
      </c>
      <c r="W1707" s="98">
        <v>325</v>
      </c>
      <c r="X1707" s="98">
        <v>695</v>
      </c>
      <c r="Y1707" s="99">
        <v>46156.417045138885</v>
      </c>
      <c r="Z1707" s="100">
        <v>46160</v>
      </c>
      <c r="AA1707" s="101"/>
      <c r="AB1707" s="101"/>
      <c r="AC1707" s="101"/>
      <c r="AD1707" s="101"/>
      <c r="AE1707" s="102" t="s">
        <v>40</v>
      </c>
      <c r="AF1707" s="102" t="s">
        <v>40</v>
      </c>
      <c r="AG1707" s="102" t="s">
        <v>40</v>
      </c>
      <c r="AH1707" s="102" t="s">
        <v>40</v>
      </c>
      <c r="AI1707" s="102" t="s">
        <v>40</v>
      </c>
      <c r="AJ1707" s="102" t="s">
        <v>40</v>
      </c>
      <c r="AK1707" s="102" t="s">
        <v>40</v>
      </c>
      <c r="AL1707" s="101"/>
      <c r="AM1707" s="101"/>
      <c r="AN1707" s="102" t="s">
        <v>40</v>
      </c>
      <c r="AO1707" s="102" t="s">
        <v>40</v>
      </c>
      <c r="AP1707" s="102" t="s">
        <v>40</v>
      </c>
      <c r="AQ1707" s="102" t="s">
        <v>40</v>
      </c>
      <c r="AR1707" s="101"/>
    </row>
    <row r="1708" spans="1:44" ht="21">
      <c r="A1708" t="str">
        <f>VLOOKUP(Q1708,'Rotas x Madrugada'!A:C,2,0)</f>
        <v>K</v>
      </c>
      <c r="B1708" t="str">
        <f>VLOOKUP(Q1708,'Rotas x Madrugada'!A:C,3,0)</f>
        <v>Sim</v>
      </c>
      <c r="D1708" s="19">
        <f t="shared" si="52"/>
        <v>46162</v>
      </c>
      <c r="E1708" s="19">
        <f>IF(A1708="RETIRA",Z1708,VLOOKUP(Q1708,'Rotas x Madrugada'!A:D,4,0))</f>
        <v>46146</v>
      </c>
      <c r="F1708" s="19">
        <f>IF(A1708="RETIRA",Z1708,Z1708+2)</f>
        <v>46162</v>
      </c>
      <c r="G1708" s="19" t="str">
        <f>CONCATENATE(U1708,"-",V1708)</f>
        <v>INC06-TF</v>
      </c>
      <c r="H1708" s="19" t="str">
        <f t="shared" ca="1" si="53"/>
        <v>OK</v>
      </c>
      <c r="I1708" s="46">
        <f ca="1">Z1708-$B$1</f>
        <v>3</v>
      </c>
      <c r="J1708" s="46">
        <f>VLOOKUP(G1708,'D. Produção'!A:B,2,)</f>
        <v>2</v>
      </c>
      <c r="K1708" s="87">
        <v>336559</v>
      </c>
      <c r="L1708" s="88" t="s">
        <v>61</v>
      </c>
      <c r="M1708" s="87">
        <v>1</v>
      </c>
      <c r="N1708" s="87">
        <v>5460969</v>
      </c>
      <c r="O1708" s="88" t="s">
        <v>35</v>
      </c>
      <c r="P1708" s="88" t="s">
        <v>564</v>
      </c>
      <c r="Q1708" s="88" t="s">
        <v>125</v>
      </c>
      <c r="R1708" s="89">
        <v>0.38119999999999998</v>
      </c>
      <c r="S1708" s="89">
        <v>5.718</v>
      </c>
      <c r="T1708" s="87">
        <v>1</v>
      </c>
      <c r="U1708" s="88" t="s">
        <v>185</v>
      </c>
      <c r="V1708" s="88" t="s">
        <v>96</v>
      </c>
      <c r="W1708" s="90">
        <v>849</v>
      </c>
      <c r="X1708" s="90">
        <v>449</v>
      </c>
      <c r="Y1708" s="91">
        <v>46155.779756944445</v>
      </c>
      <c r="Z1708" s="92">
        <v>46160</v>
      </c>
      <c r="AA1708" s="93"/>
      <c r="AB1708" s="93"/>
      <c r="AC1708" s="93"/>
      <c r="AD1708" s="93"/>
      <c r="AE1708" s="94" t="s">
        <v>40</v>
      </c>
      <c r="AF1708" s="94" t="s">
        <v>40</v>
      </c>
      <c r="AG1708" s="94" t="s">
        <v>40</v>
      </c>
      <c r="AH1708" s="94" t="s">
        <v>40</v>
      </c>
      <c r="AI1708" s="94" t="s">
        <v>40</v>
      </c>
      <c r="AJ1708" s="94" t="s">
        <v>40</v>
      </c>
      <c r="AK1708" s="94" t="s">
        <v>40</v>
      </c>
      <c r="AL1708" s="93"/>
      <c r="AM1708" s="93"/>
      <c r="AN1708" s="94" t="s">
        <v>40</v>
      </c>
      <c r="AO1708" s="94" t="s">
        <v>40</v>
      </c>
      <c r="AP1708" s="94" t="s">
        <v>40</v>
      </c>
      <c r="AQ1708" s="94" t="s">
        <v>40</v>
      </c>
      <c r="AR1708" s="93"/>
    </row>
    <row r="1709" spans="1:44" ht="21">
      <c r="A1709" t="str">
        <f>VLOOKUP(Q1709,'Rotas x Madrugada'!A:C,2,0)</f>
        <v>K</v>
      </c>
      <c r="B1709" t="str">
        <f>VLOOKUP(Q1709,'Rotas x Madrugada'!A:C,3,0)</f>
        <v>Sim</v>
      </c>
      <c r="D1709" s="19">
        <f t="shared" si="52"/>
        <v>46162</v>
      </c>
      <c r="E1709" s="19">
        <f>IF(A1709="RETIRA",Z1709,VLOOKUP(Q1709,'Rotas x Madrugada'!A:D,4,0))</f>
        <v>46146</v>
      </c>
      <c r="F1709" s="19">
        <f>IF(A1709="RETIRA",Z1709,Z1709+2)</f>
        <v>46162</v>
      </c>
      <c r="G1709" s="19" t="str">
        <f>CONCATENATE(U1709,"-",V1709)</f>
        <v>INC06-TF</v>
      </c>
      <c r="H1709" s="19" t="str">
        <f t="shared" ca="1" si="53"/>
        <v>OK</v>
      </c>
      <c r="I1709" s="46">
        <f ca="1">Z1709-$B$1</f>
        <v>3</v>
      </c>
      <c r="J1709" s="46">
        <f>VLOOKUP(G1709,'D. Produção'!A:B,2,)</f>
        <v>2</v>
      </c>
      <c r="K1709" s="95">
        <v>336559</v>
      </c>
      <c r="L1709" s="96" t="s">
        <v>121</v>
      </c>
      <c r="M1709" s="95">
        <v>2</v>
      </c>
      <c r="N1709" s="95">
        <v>5460970</v>
      </c>
      <c r="O1709" s="96" t="s">
        <v>35</v>
      </c>
      <c r="P1709" s="96" t="s">
        <v>564</v>
      </c>
      <c r="Q1709" s="96" t="s">
        <v>125</v>
      </c>
      <c r="R1709" s="97">
        <v>0.50900000000000001</v>
      </c>
      <c r="S1709" s="97">
        <v>7.6344000000000003</v>
      </c>
      <c r="T1709" s="95">
        <v>1</v>
      </c>
      <c r="U1709" s="96" t="s">
        <v>185</v>
      </c>
      <c r="V1709" s="96" t="s">
        <v>96</v>
      </c>
      <c r="W1709" s="98">
        <v>799</v>
      </c>
      <c r="X1709" s="98">
        <v>637</v>
      </c>
      <c r="Y1709" s="99">
        <v>46155.779756944445</v>
      </c>
      <c r="Z1709" s="100">
        <v>46160</v>
      </c>
      <c r="AA1709" s="101"/>
      <c r="AB1709" s="101"/>
      <c r="AC1709" s="101"/>
      <c r="AD1709" s="101"/>
      <c r="AE1709" s="102" t="s">
        <v>40</v>
      </c>
      <c r="AF1709" s="102" t="s">
        <v>40</v>
      </c>
      <c r="AG1709" s="102" t="s">
        <v>40</v>
      </c>
      <c r="AH1709" s="102" t="s">
        <v>40</v>
      </c>
      <c r="AI1709" s="102" t="s">
        <v>40</v>
      </c>
      <c r="AJ1709" s="102" t="s">
        <v>40</v>
      </c>
      <c r="AK1709" s="102" t="s">
        <v>40</v>
      </c>
      <c r="AL1709" s="101"/>
      <c r="AM1709" s="101"/>
      <c r="AN1709" s="102" t="s">
        <v>40</v>
      </c>
      <c r="AO1709" s="102" t="s">
        <v>40</v>
      </c>
      <c r="AP1709" s="102" t="s">
        <v>40</v>
      </c>
      <c r="AQ1709" s="102" t="s">
        <v>40</v>
      </c>
      <c r="AR1709" s="101"/>
    </row>
    <row r="1710" spans="1:44" ht="21">
      <c r="A1710" t="str">
        <f>VLOOKUP(Q1710,'Rotas x Madrugada'!A:C,2,0)</f>
        <v>K</v>
      </c>
      <c r="B1710" t="str">
        <f>VLOOKUP(Q1710,'Rotas x Madrugada'!A:C,3,0)</f>
        <v>Sim</v>
      </c>
      <c r="D1710" s="19">
        <f t="shared" si="52"/>
        <v>46162</v>
      </c>
      <c r="E1710" s="19">
        <f>IF(A1710="RETIRA",Z1710,VLOOKUP(Q1710,'Rotas x Madrugada'!A:D,4,0))</f>
        <v>46146</v>
      </c>
      <c r="F1710" s="19">
        <f>IF(A1710="RETIRA",Z1710,Z1710+2)</f>
        <v>46162</v>
      </c>
      <c r="G1710" s="19" t="str">
        <f>CONCATENATE(U1710,"-",V1710)</f>
        <v>INC06-TF</v>
      </c>
      <c r="H1710" s="19" t="str">
        <f t="shared" ca="1" si="53"/>
        <v>OK</v>
      </c>
      <c r="I1710" s="46">
        <f ca="1">Z1710-$B$1</f>
        <v>3</v>
      </c>
      <c r="J1710" s="46">
        <f>VLOOKUP(G1710,'D. Produção'!A:B,2,)</f>
        <v>2</v>
      </c>
      <c r="K1710" s="87">
        <v>336559</v>
      </c>
      <c r="L1710" s="88" t="s">
        <v>143</v>
      </c>
      <c r="M1710" s="87">
        <v>3</v>
      </c>
      <c r="N1710" s="87">
        <v>5460971</v>
      </c>
      <c r="O1710" s="88" t="s">
        <v>35</v>
      </c>
      <c r="P1710" s="88" t="s">
        <v>564</v>
      </c>
      <c r="Q1710" s="88" t="s">
        <v>125</v>
      </c>
      <c r="R1710" s="89">
        <v>0.50900000000000001</v>
      </c>
      <c r="S1710" s="89">
        <v>7.6344000000000003</v>
      </c>
      <c r="T1710" s="87">
        <v>1</v>
      </c>
      <c r="U1710" s="88" t="s">
        <v>185</v>
      </c>
      <c r="V1710" s="88" t="s">
        <v>96</v>
      </c>
      <c r="W1710" s="90">
        <v>799</v>
      </c>
      <c r="X1710" s="90">
        <v>637</v>
      </c>
      <c r="Y1710" s="91">
        <v>46155.779756944445</v>
      </c>
      <c r="Z1710" s="92">
        <v>46160</v>
      </c>
      <c r="AA1710" s="93"/>
      <c r="AB1710" s="93"/>
      <c r="AC1710" s="93"/>
      <c r="AD1710" s="93"/>
      <c r="AE1710" s="94" t="s">
        <v>40</v>
      </c>
      <c r="AF1710" s="94" t="s">
        <v>40</v>
      </c>
      <c r="AG1710" s="94" t="s">
        <v>40</v>
      </c>
      <c r="AH1710" s="94" t="s">
        <v>40</v>
      </c>
      <c r="AI1710" s="94" t="s">
        <v>40</v>
      </c>
      <c r="AJ1710" s="94" t="s">
        <v>40</v>
      </c>
      <c r="AK1710" s="94" t="s">
        <v>40</v>
      </c>
      <c r="AL1710" s="93"/>
      <c r="AM1710" s="93"/>
      <c r="AN1710" s="94" t="s">
        <v>40</v>
      </c>
      <c r="AO1710" s="94" t="s">
        <v>40</v>
      </c>
      <c r="AP1710" s="94" t="s">
        <v>40</v>
      </c>
      <c r="AQ1710" s="94" t="s">
        <v>40</v>
      </c>
      <c r="AR1710" s="93"/>
    </row>
    <row r="1711" spans="1:44" ht="21">
      <c r="A1711" t="str">
        <f>VLOOKUP(Q1711,'Rotas x Madrugada'!A:C,2,0)</f>
        <v>K</v>
      </c>
      <c r="B1711" t="str">
        <f>VLOOKUP(Q1711,'Rotas x Madrugada'!A:C,3,0)</f>
        <v>Sim</v>
      </c>
      <c r="D1711" s="19">
        <f t="shared" si="52"/>
        <v>46162</v>
      </c>
      <c r="E1711" s="19">
        <f>IF(A1711="RETIRA",Z1711,VLOOKUP(Q1711,'Rotas x Madrugada'!A:D,4,0))</f>
        <v>46146</v>
      </c>
      <c r="F1711" s="19">
        <f>IF(A1711="RETIRA",Z1711,Z1711+2)</f>
        <v>46162</v>
      </c>
      <c r="G1711" s="19" t="str">
        <f>CONCATENATE(U1711,"-",V1711)</f>
        <v>INC06-TF</v>
      </c>
      <c r="H1711" s="19" t="str">
        <f t="shared" ca="1" si="53"/>
        <v>OK</v>
      </c>
      <c r="I1711" s="46">
        <f ca="1">Z1711-$B$1</f>
        <v>3</v>
      </c>
      <c r="J1711" s="46">
        <f>VLOOKUP(G1711,'D. Produção'!A:B,2,)</f>
        <v>2</v>
      </c>
      <c r="K1711" s="95">
        <v>336559</v>
      </c>
      <c r="L1711" s="96" t="s">
        <v>132</v>
      </c>
      <c r="M1711" s="95">
        <v>4</v>
      </c>
      <c r="N1711" s="95">
        <v>5460972</v>
      </c>
      <c r="O1711" s="96" t="s">
        <v>35</v>
      </c>
      <c r="P1711" s="96" t="s">
        <v>564</v>
      </c>
      <c r="Q1711" s="96" t="s">
        <v>125</v>
      </c>
      <c r="R1711" s="97">
        <v>0.50900000000000001</v>
      </c>
      <c r="S1711" s="97">
        <v>7.6344000000000003</v>
      </c>
      <c r="T1711" s="95">
        <v>1</v>
      </c>
      <c r="U1711" s="96" t="s">
        <v>185</v>
      </c>
      <c r="V1711" s="96" t="s">
        <v>96</v>
      </c>
      <c r="W1711" s="98">
        <v>799</v>
      </c>
      <c r="X1711" s="98">
        <v>637</v>
      </c>
      <c r="Y1711" s="99">
        <v>46155.779756944445</v>
      </c>
      <c r="Z1711" s="100">
        <v>46160</v>
      </c>
      <c r="AA1711" s="101"/>
      <c r="AB1711" s="101"/>
      <c r="AC1711" s="101"/>
      <c r="AD1711" s="101"/>
      <c r="AE1711" s="102" t="s">
        <v>40</v>
      </c>
      <c r="AF1711" s="102" t="s">
        <v>40</v>
      </c>
      <c r="AG1711" s="102" t="s">
        <v>40</v>
      </c>
      <c r="AH1711" s="102" t="s">
        <v>40</v>
      </c>
      <c r="AI1711" s="102" t="s">
        <v>40</v>
      </c>
      <c r="AJ1711" s="102" t="s">
        <v>40</v>
      </c>
      <c r="AK1711" s="102" t="s">
        <v>40</v>
      </c>
      <c r="AL1711" s="101"/>
      <c r="AM1711" s="101"/>
      <c r="AN1711" s="102" t="s">
        <v>40</v>
      </c>
      <c r="AO1711" s="102" t="s">
        <v>40</v>
      </c>
      <c r="AP1711" s="102" t="s">
        <v>40</v>
      </c>
      <c r="AQ1711" s="102" t="s">
        <v>40</v>
      </c>
      <c r="AR1711" s="101"/>
    </row>
    <row r="1712" spans="1:44" ht="21">
      <c r="A1712" t="str">
        <f>VLOOKUP(Q1712,'Rotas x Madrugada'!A:C,2,0)</f>
        <v>K</v>
      </c>
      <c r="B1712" t="str">
        <f>VLOOKUP(Q1712,'Rotas x Madrugada'!A:C,3,0)</f>
        <v>Sim</v>
      </c>
      <c r="D1712" s="19">
        <f t="shared" si="52"/>
        <v>46162</v>
      </c>
      <c r="E1712" s="19">
        <f>IF(A1712="RETIRA",Z1712,VLOOKUP(Q1712,'Rotas x Madrugada'!A:D,4,0))</f>
        <v>46146</v>
      </c>
      <c r="F1712" s="19">
        <f>IF(A1712="RETIRA",Z1712,Z1712+2)</f>
        <v>46162</v>
      </c>
      <c r="G1712" s="19" t="str">
        <f>CONCATENATE(U1712,"-",V1712)</f>
        <v>INC06-TF</v>
      </c>
      <c r="H1712" s="19" t="str">
        <f t="shared" ca="1" si="53"/>
        <v>OK</v>
      </c>
      <c r="I1712" s="46">
        <f ca="1">Z1712-$B$1</f>
        <v>3</v>
      </c>
      <c r="J1712" s="46">
        <f>VLOOKUP(G1712,'D. Produção'!A:B,2,)</f>
        <v>2</v>
      </c>
      <c r="K1712" s="87">
        <v>336559</v>
      </c>
      <c r="L1712" s="88" t="s">
        <v>92</v>
      </c>
      <c r="M1712" s="87">
        <v>5</v>
      </c>
      <c r="N1712" s="87">
        <v>5460973</v>
      </c>
      <c r="O1712" s="88" t="s">
        <v>35</v>
      </c>
      <c r="P1712" s="88" t="s">
        <v>564</v>
      </c>
      <c r="Q1712" s="88" t="s">
        <v>125</v>
      </c>
      <c r="R1712" s="89">
        <v>1.6068</v>
      </c>
      <c r="S1712" s="89">
        <v>24.102</v>
      </c>
      <c r="T1712" s="87">
        <v>1</v>
      </c>
      <c r="U1712" s="88" t="s">
        <v>185</v>
      </c>
      <c r="V1712" s="88" t="s">
        <v>96</v>
      </c>
      <c r="W1712" s="90">
        <v>1200</v>
      </c>
      <c r="X1712" s="90">
        <v>1339</v>
      </c>
      <c r="Y1712" s="91">
        <v>46155.779756944445</v>
      </c>
      <c r="Z1712" s="92">
        <v>46160</v>
      </c>
      <c r="AA1712" s="93"/>
      <c r="AB1712" s="93"/>
      <c r="AC1712" s="93"/>
      <c r="AD1712" s="93"/>
      <c r="AE1712" s="94" t="s">
        <v>40</v>
      </c>
      <c r="AF1712" s="94" t="s">
        <v>40</v>
      </c>
      <c r="AG1712" s="94" t="s">
        <v>40</v>
      </c>
      <c r="AH1712" s="94" t="s">
        <v>40</v>
      </c>
      <c r="AI1712" s="94" t="s">
        <v>40</v>
      </c>
      <c r="AJ1712" s="94" t="s">
        <v>40</v>
      </c>
      <c r="AK1712" s="94" t="s">
        <v>40</v>
      </c>
      <c r="AL1712" s="93"/>
      <c r="AM1712" s="93"/>
      <c r="AN1712" s="94" t="s">
        <v>40</v>
      </c>
      <c r="AO1712" s="94" t="s">
        <v>40</v>
      </c>
      <c r="AP1712" s="94" t="s">
        <v>40</v>
      </c>
      <c r="AQ1712" s="94" t="s">
        <v>40</v>
      </c>
      <c r="AR1712" s="93"/>
    </row>
    <row r="1713" spans="1:44" ht="21">
      <c r="A1713" t="str">
        <f>VLOOKUP(Q1713,'Rotas x Madrugada'!A:C,2,0)</f>
        <v>K</v>
      </c>
      <c r="B1713" t="str">
        <f>VLOOKUP(Q1713,'Rotas x Madrugada'!A:C,3,0)</f>
        <v>Sim</v>
      </c>
      <c r="D1713" s="19">
        <f t="shared" si="52"/>
        <v>46162</v>
      </c>
      <c r="E1713" s="19">
        <f>IF(A1713="RETIRA",Z1713,VLOOKUP(Q1713,'Rotas x Madrugada'!A:D,4,0))</f>
        <v>46146</v>
      </c>
      <c r="F1713" s="19">
        <f>IF(A1713="RETIRA",Z1713,Z1713+2)</f>
        <v>46162</v>
      </c>
      <c r="G1713" s="19" t="str">
        <f>CONCATENATE(U1713,"-",V1713)</f>
        <v>INC06-TF</v>
      </c>
      <c r="H1713" s="19" t="str">
        <f t="shared" ca="1" si="53"/>
        <v>OK</v>
      </c>
      <c r="I1713" s="46">
        <f ca="1">Z1713-$B$1</f>
        <v>3</v>
      </c>
      <c r="J1713" s="46">
        <f>VLOOKUP(G1713,'D. Produção'!A:B,2,)</f>
        <v>2</v>
      </c>
      <c r="K1713" s="95">
        <v>336559</v>
      </c>
      <c r="L1713" s="96" t="s">
        <v>97</v>
      </c>
      <c r="M1713" s="95">
        <v>6</v>
      </c>
      <c r="N1713" s="95">
        <v>5460974</v>
      </c>
      <c r="O1713" s="96" t="s">
        <v>35</v>
      </c>
      <c r="P1713" s="96" t="s">
        <v>564</v>
      </c>
      <c r="Q1713" s="96" t="s">
        <v>125</v>
      </c>
      <c r="R1713" s="97">
        <v>1.6068</v>
      </c>
      <c r="S1713" s="97">
        <v>24.102</v>
      </c>
      <c r="T1713" s="95">
        <v>1</v>
      </c>
      <c r="U1713" s="96" t="s">
        <v>185</v>
      </c>
      <c r="V1713" s="96" t="s">
        <v>96</v>
      </c>
      <c r="W1713" s="98">
        <v>1200</v>
      </c>
      <c r="X1713" s="98">
        <v>1339</v>
      </c>
      <c r="Y1713" s="99">
        <v>46155.779756944445</v>
      </c>
      <c r="Z1713" s="100">
        <v>46160</v>
      </c>
      <c r="AA1713" s="101"/>
      <c r="AB1713" s="101"/>
      <c r="AC1713" s="101"/>
      <c r="AD1713" s="101"/>
      <c r="AE1713" s="102" t="s">
        <v>40</v>
      </c>
      <c r="AF1713" s="102" t="s">
        <v>40</v>
      </c>
      <c r="AG1713" s="102" t="s">
        <v>40</v>
      </c>
      <c r="AH1713" s="102" t="s">
        <v>40</v>
      </c>
      <c r="AI1713" s="102" t="s">
        <v>40</v>
      </c>
      <c r="AJ1713" s="102" t="s">
        <v>40</v>
      </c>
      <c r="AK1713" s="102" t="s">
        <v>40</v>
      </c>
      <c r="AL1713" s="101"/>
      <c r="AM1713" s="101"/>
      <c r="AN1713" s="102" t="s">
        <v>40</v>
      </c>
      <c r="AO1713" s="102" t="s">
        <v>40</v>
      </c>
      <c r="AP1713" s="102" t="s">
        <v>40</v>
      </c>
      <c r="AQ1713" s="102" t="s">
        <v>40</v>
      </c>
      <c r="AR1713" s="101"/>
    </row>
    <row r="1714" spans="1:44" ht="21">
      <c r="A1714" t="str">
        <f>VLOOKUP(Q1714,'Rotas x Madrugada'!A:C,2,0)</f>
        <v>K</v>
      </c>
      <c r="B1714" t="str">
        <f>VLOOKUP(Q1714,'Rotas x Madrugada'!A:C,3,0)</f>
        <v>Sim</v>
      </c>
      <c r="D1714" s="19">
        <f t="shared" si="52"/>
        <v>46162</v>
      </c>
      <c r="E1714" s="19">
        <f>IF(A1714="RETIRA",Z1714,VLOOKUP(Q1714,'Rotas x Madrugada'!A:D,4,0))</f>
        <v>46146</v>
      </c>
      <c r="F1714" s="19">
        <f>IF(A1714="RETIRA",Z1714,Z1714+2)</f>
        <v>46162</v>
      </c>
      <c r="G1714" s="19" t="str">
        <f>CONCATENATE(U1714,"-",V1714)</f>
        <v>INC06-TF</v>
      </c>
      <c r="H1714" s="19" t="str">
        <f t="shared" ca="1" si="53"/>
        <v>OK</v>
      </c>
      <c r="I1714" s="46">
        <f ca="1">Z1714-$B$1</f>
        <v>3</v>
      </c>
      <c r="J1714" s="46">
        <f>VLOOKUP(G1714,'D. Produção'!A:B,2,)</f>
        <v>2</v>
      </c>
      <c r="K1714" s="87">
        <v>336559</v>
      </c>
      <c r="L1714" s="88" t="s">
        <v>98</v>
      </c>
      <c r="M1714" s="87">
        <v>7</v>
      </c>
      <c r="N1714" s="87">
        <v>5460975</v>
      </c>
      <c r="O1714" s="88" t="s">
        <v>35</v>
      </c>
      <c r="P1714" s="88" t="s">
        <v>564</v>
      </c>
      <c r="Q1714" s="88" t="s">
        <v>125</v>
      </c>
      <c r="R1714" s="89">
        <v>1.6068</v>
      </c>
      <c r="S1714" s="89">
        <v>24.102</v>
      </c>
      <c r="T1714" s="87">
        <v>1</v>
      </c>
      <c r="U1714" s="88" t="s">
        <v>185</v>
      </c>
      <c r="V1714" s="88" t="s">
        <v>96</v>
      </c>
      <c r="W1714" s="90">
        <v>1200</v>
      </c>
      <c r="X1714" s="90">
        <v>1339</v>
      </c>
      <c r="Y1714" s="91">
        <v>46155.779756944445</v>
      </c>
      <c r="Z1714" s="92">
        <v>46160</v>
      </c>
      <c r="AA1714" s="93"/>
      <c r="AB1714" s="93"/>
      <c r="AC1714" s="93"/>
      <c r="AD1714" s="93"/>
      <c r="AE1714" s="94" t="s">
        <v>40</v>
      </c>
      <c r="AF1714" s="94" t="s">
        <v>40</v>
      </c>
      <c r="AG1714" s="94" t="s">
        <v>40</v>
      </c>
      <c r="AH1714" s="94" t="s">
        <v>40</v>
      </c>
      <c r="AI1714" s="94" t="s">
        <v>40</v>
      </c>
      <c r="AJ1714" s="94" t="s">
        <v>40</v>
      </c>
      <c r="AK1714" s="94" t="s">
        <v>40</v>
      </c>
      <c r="AL1714" s="93"/>
      <c r="AM1714" s="93"/>
      <c r="AN1714" s="94" t="s">
        <v>40</v>
      </c>
      <c r="AO1714" s="94" t="s">
        <v>40</v>
      </c>
      <c r="AP1714" s="94" t="s">
        <v>40</v>
      </c>
      <c r="AQ1714" s="94" t="s">
        <v>40</v>
      </c>
      <c r="AR1714" s="93"/>
    </row>
    <row r="1715" spans="1:44" ht="21">
      <c r="A1715" t="str">
        <f>VLOOKUP(Q1715,'Rotas x Madrugada'!A:C,2,0)</f>
        <v>K</v>
      </c>
      <c r="B1715" t="str">
        <f>VLOOKUP(Q1715,'Rotas x Madrugada'!A:C,3,0)</f>
        <v>Sim</v>
      </c>
      <c r="D1715" s="19">
        <f t="shared" si="52"/>
        <v>46162</v>
      </c>
      <c r="E1715" s="19">
        <f>IF(A1715="RETIRA",Z1715,VLOOKUP(Q1715,'Rotas x Madrugada'!A:D,4,0))</f>
        <v>46146</v>
      </c>
      <c r="F1715" s="19">
        <f>IF(A1715="RETIRA",Z1715,Z1715+2)</f>
        <v>46162</v>
      </c>
      <c r="G1715" s="19" t="str">
        <f>CONCATENATE(U1715,"-",V1715)</f>
        <v>INC06-TF</v>
      </c>
      <c r="H1715" s="19" t="str">
        <f t="shared" ca="1" si="53"/>
        <v>OK</v>
      </c>
      <c r="I1715" s="46">
        <f ca="1">Z1715-$B$1</f>
        <v>3</v>
      </c>
      <c r="J1715" s="46">
        <f>VLOOKUP(G1715,'D. Produção'!A:B,2,)</f>
        <v>2</v>
      </c>
      <c r="K1715" s="95">
        <v>336559</v>
      </c>
      <c r="L1715" s="96" t="s">
        <v>99</v>
      </c>
      <c r="M1715" s="95">
        <v>8</v>
      </c>
      <c r="N1715" s="95">
        <v>5460976</v>
      </c>
      <c r="O1715" s="96" t="s">
        <v>35</v>
      </c>
      <c r="P1715" s="96" t="s">
        <v>564</v>
      </c>
      <c r="Q1715" s="96" t="s">
        <v>125</v>
      </c>
      <c r="R1715" s="97">
        <v>1.6041000000000001</v>
      </c>
      <c r="S1715" s="97">
        <v>24.061800000000002</v>
      </c>
      <c r="T1715" s="95">
        <v>1</v>
      </c>
      <c r="U1715" s="96" t="s">
        <v>185</v>
      </c>
      <c r="V1715" s="96" t="s">
        <v>96</v>
      </c>
      <c r="W1715" s="98">
        <v>1198</v>
      </c>
      <c r="X1715" s="98">
        <v>1339</v>
      </c>
      <c r="Y1715" s="99">
        <v>46155.779756944445</v>
      </c>
      <c r="Z1715" s="100">
        <v>46160</v>
      </c>
      <c r="AA1715" s="101"/>
      <c r="AB1715" s="101"/>
      <c r="AC1715" s="101"/>
      <c r="AD1715" s="101"/>
      <c r="AE1715" s="102" t="s">
        <v>40</v>
      </c>
      <c r="AF1715" s="102" t="s">
        <v>40</v>
      </c>
      <c r="AG1715" s="102" t="s">
        <v>40</v>
      </c>
      <c r="AH1715" s="102" t="s">
        <v>40</v>
      </c>
      <c r="AI1715" s="102" t="s">
        <v>40</v>
      </c>
      <c r="AJ1715" s="102" t="s">
        <v>40</v>
      </c>
      <c r="AK1715" s="102" t="s">
        <v>40</v>
      </c>
      <c r="AL1715" s="101"/>
      <c r="AM1715" s="101"/>
      <c r="AN1715" s="102" t="s">
        <v>40</v>
      </c>
      <c r="AO1715" s="102" t="s">
        <v>40</v>
      </c>
      <c r="AP1715" s="102" t="s">
        <v>40</v>
      </c>
      <c r="AQ1715" s="102" t="s">
        <v>40</v>
      </c>
      <c r="AR1715" s="101"/>
    </row>
    <row r="1716" spans="1:44" ht="21">
      <c r="A1716" t="str">
        <f>VLOOKUP(Q1716,'Rotas x Madrugada'!A:C,2,0)</f>
        <v>K</v>
      </c>
      <c r="B1716" t="str">
        <f>VLOOKUP(Q1716,'Rotas x Madrugada'!A:C,3,0)</f>
        <v>Sim</v>
      </c>
      <c r="D1716" s="19">
        <f t="shared" si="52"/>
        <v>46162</v>
      </c>
      <c r="E1716" s="19">
        <f>IF(A1716="RETIRA",Z1716,VLOOKUP(Q1716,'Rotas x Madrugada'!A:D,4,0))</f>
        <v>46146</v>
      </c>
      <c r="F1716" s="19">
        <f>IF(A1716="RETIRA",Z1716,Z1716+2)</f>
        <v>46162</v>
      </c>
      <c r="G1716" s="19" t="str">
        <f>CONCATENATE(U1716,"-",V1716)</f>
        <v>INC06-TF</v>
      </c>
      <c r="H1716" s="19" t="str">
        <f t="shared" ca="1" si="53"/>
        <v>OK</v>
      </c>
      <c r="I1716" s="46">
        <f ca="1">Z1716-$B$1</f>
        <v>3</v>
      </c>
      <c r="J1716" s="46">
        <f>VLOOKUP(G1716,'D. Produção'!A:B,2,)</f>
        <v>2</v>
      </c>
      <c r="K1716" s="87">
        <v>336559</v>
      </c>
      <c r="L1716" s="88" t="s">
        <v>100</v>
      </c>
      <c r="M1716" s="87">
        <v>9</v>
      </c>
      <c r="N1716" s="87">
        <v>5460977</v>
      </c>
      <c r="O1716" s="88" t="s">
        <v>35</v>
      </c>
      <c r="P1716" s="88" t="s">
        <v>564</v>
      </c>
      <c r="Q1716" s="88" t="s">
        <v>125</v>
      </c>
      <c r="R1716" s="89">
        <v>1.6041000000000001</v>
      </c>
      <c r="S1716" s="89">
        <v>24.061800000000002</v>
      </c>
      <c r="T1716" s="87">
        <v>1</v>
      </c>
      <c r="U1716" s="88" t="s">
        <v>185</v>
      </c>
      <c r="V1716" s="88" t="s">
        <v>96</v>
      </c>
      <c r="W1716" s="90">
        <v>1198</v>
      </c>
      <c r="X1716" s="90">
        <v>1339</v>
      </c>
      <c r="Y1716" s="91">
        <v>46155.779756944445</v>
      </c>
      <c r="Z1716" s="92">
        <v>46160</v>
      </c>
      <c r="AA1716" s="93"/>
      <c r="AB1716" s="93"/>
      <c r="AC1716" s="93"/>
      <c r="AD1716" s="93"/>
      <c r="AE1716" s="94" t="s">
        <v>40</v>
      </c>
      <c r="AF1716" s="94" t="s">
        <v>40</v>
      </c>
      <c r="AG1716" s="94" t="s">
        <v>40</v>
      </c>
      <c r="AH1716" s="94" t="s">
        <v>40</v>
      </c>
      <c r="AI1716" s="94" t="s">
        <v>40</v>
      </c>
      <c r="AJ1716" s="94" t="s">
        <v>40</v>
      </c>
      <c r="AK1716" s="94" t="s">
        <v>40</v>
      </c>
      <c r="AL1716" s="93"/>
      <c r="AM1716" s="93"/>
      <c r="AN1716" s="94" t="s">
        <v>40</v>
      </c>
      <c r="AO1716" s="94" t="s">
        <v>40</v>
      </c>
      <c r="AP1716" s="94" t="s">
        <v>40</v>
      </c>
      <c r="AQ1716" s="94" t="s">
        <v>40</v>
      </c>
      <c r="AR1716" s="93"/>
    </row>
    <row r="1717" spans="1:44" ht="21">
      <c r="A1717" t="str">
        <f>VLOOKUP(Q1717,'Rotas x Madrugada'!A:C,2,0)</f>
        <v>K</v>
      </c>
      <c r="B1717" t="str">
        <f>VLOOKUP(Q1717,'Rotas x Madrugada'!A:C,3,0)</f>
        <v>Sim</v>
      </c>
      <c r="D1717" s="19">
        <f t="shared" si="52"/>
        <v>46162</v>
      </c>
      <c r="E1717" s="19">
        <f>IF(A1717="RETIRA",Z1717,VLOOKUP(Q1717,'Rotas x Madrugada'!A:D,4,0))</f>
        <v>46146</v>
      </c>
      <c r="F1717" s="19">
        <f>IF(A1717="RETIRA",Z1717,Z1717+2)</f>
        <v>46162</v>
      </c>
      <c r="G1717" s="19" t="str">
        <f>CONCATENATE(U1717,"-",V1717)</f>
        <v>INC06-TF</v>
      </c>
      <c r="H1717" s="19" t="str">
        <f t="shared" ca="1" si="53"/>
        <v>OK</v>
      </c>
      <c r="I1717" s="46">
        <f ca="1">Z1717-$B$1</f>
        <v>3</v>
      </c>
      <c r="J1717" s="46">
        <f>VLOOKUP(G1717,'D. Produção'!A:B,2,)</f>
        <v>2</v>
      </c>
      <c r="K1717" s="95">
        <v>336559</v>
      </c>
      <c r="L1717" s="96" t="s">
        <v>101</v>
      </c>
      <c r="M1717" s="95">
        <v>10</v>
      </c>
      <c r="N1717" s="95">
        <v>5460978</v>
      </c>
      <c r="O1717" s="96" t="s">
        <v>35</v>
      </c>
      <c r="P1717" s="96" t="s">
        <v>564</v>
      </c>
      <c r="Q1717" s="96" t="s">
        <v>125</v>
      </c>
      <c r="R1717" s="97">
        <v>1.6041000000000001</v>
      </c>
      <c r="S1717" s="97">
        <v>24.061800000000002</v>
      </c>
      <c r="T1717" s="95">
        <v>1</v>
      </c>
      <c r="U1717" s="96" t="s">
        <v>185</v>
      </c>
      <c r="V1717" s="96" t="s">
        <v>96</v>
      </c>
      <c r="W1717" s="98">
        <v>1198</v>
      </c>
      <c r="X1717" s="98">
        <v>1339</v>
      </c>
      <c r="Y1717" s="99">
        <v>46155.779756944445</v>
      </c>
      <c r="Z1717" s="100">
        <v>46160</v>
      </c>
      <c r="AA1717" s="101"/>
      <c r="AB1717" s="101"/>
      <c r="AC1717" s="101"/>
      <c r="AD1717" s="101"/>
      <c r="AE1717" s="102" t="s">
        <v>40</v>
      </c>
      <c r="AF1717" s="102" t="s">
        <v>40</v>
      </c>
      <c r="AG1717" s="102" t="s">
        <v>40</v>
      </c>
      <c r="AH1717" s="102" t="s">
        <v>40</v>
      </c>
      <c r="AI1717" s="102" t="s">
        <v>40</v>
      </c>
      <c r="AJ1717" s="102" t="s">
        <v>40</v>
      </c>
      <c r="AK1717" s="102" t="s">
        <v>40</v>
      </c>
      <c r="AL1717" s="101"/>
      <c r="AM1717" s="101"/>
      <c r="AN1717" s="102" t="s">
        <v>40</v>
      </c>
      <c r="AO1717" s="102" t="s">
        <v>40</v>
      </c>
      <c r="AP1717" s="102" t="s">
        <v>40</v>
      </c>
      <c r="AQ1717" s="102" t="s">
        <v>40</v>
      </c>
      <c r="AR1717" s="101"/>
    </row>
    <row r="1718" spans="1:44" ht="21">
      <c r="A1718" t="str">
        <f>VLOOKUP(Q1718,'Rotas x Madrugada'!A:C,2,0)</f>
        <v>K</v>
      </c>
      <c r="B1718" t="str">
        <f>VLOOKUP(Q1718,'Rotas x Madrugada'!A:C,3,0)</f>
        <v>Sim</v>
      </c>
      <c r="D1718" s="19">
        <f t="shared" si="52"/>
        <v>46162</v>
      </c>
      <c r="E1718" s="19">
        <f>IF(A1718="RETIRA",Z1718,VLOOKUP(Q1718,'Rotas x Madrugada'!A:D,4,0))</f>
        <v>46146</v>
      </c>
      <c r="F1718" s="19">
        <f>IF(A1718="RETIRA",Z1718,Z1718+2)</f>
        <v>46162</v>
      </c>
      <c r="G1718" s="19" t="str">
        <f>CONCATENATE(U1718,"-",V1718)</f>
        <v>INC06-TF</v>
      </c>
      <c r="H1718" s="19" t="str">
        <f t="shared" ca="1" si="53"/>
        <v>OK</v>
      </c>
      <c r="I1718" s="46">
        <f ca="1">Z1718-$B$1</f>
        <v>3</v>
      </c>
      <c r="J1718" s="46">
        <f>VLOOKUP(G1718,'D. Produção'!A:B,2,)</f>
        <v>2</v>
      </c>
      <c r="K1718" s="87">
        <v>336559</v>
      </c>
      <c r="L1718" s="88" t="s">
        <v>102</v>
      </c>
      <c r="M1718" s="87">
        <v>11</v>
      </c>
      <c r="N1718" s="87">
        <v>5460979</v>
      </c>
      <c r="O1718" s="88" t="s">
        <v>35</v>
      </c>
      <c r="P1718" s="88" t="s">
        <v>564</v>
      </c>
      <c r="Q1718" s="88" t="s">
        <v>125</v>
      </c>
      <c r="R1718" s="89">
        <v>0.70199999999999996</v>
      </c>
      <c r="S1718" s="89">
        <v>10.5307</v>
      </c>
      <c r="T1718" s="87">
        <v>1</v>
      </c>
      <c r="U1718" s="88" t="s">
        <v>185</v>
      </c>
      <c r="V1718" s="88" t="s">
        <v>96</v>
      </c>
      <c r="W1718" s="90">
        <v>677</v>
      </c>
      <c r="X1718" s="90">
        <v>1037</v>
      </c>
      <c r="Y1718" s="91">
        <v>46155.779756944445</v>
      </c>
      <c r="Z1718" s="92">
        <v>46160</v>
      </c>
      <c r="AA1718" s="93"/>
      <c r="AB1718" s="93"/>
      <c r="AC1718" s="93"/>
      <c r="AD1718" s="93"/>
      <c r="AE1718" s="94" t="s">
        <v>40</v>
      </c>
      <c r="AF1718" s="94" t="s">
        <v>40</v>
      </c>
      <c r="AG1718" s="94" t="s">
        <v>40</v>
      </c>
      <c r="AH1718" s="94" t="s">
        <v>40</v>
      </c>
      <c r="AI1718" s="94" t="s">
        <v>40</v>
      </c>
      <c r="AJ1718" s="94" t="s">
        <v>40</v>
      </c>
      <c r="AK1718" s="94" t="s">
        <v>40</v>
      </c>
      <c r="AL1718" s="93"/>
      <c r="AM1718" s="93"/>
      <c r="AN1718" s="94" t="s">
        <v>40</v>
      </c>
      <c r="AO1718" s="94" t="s">
        <v>40</v>
      </c>
      <c r="AP1718" s="94" t="s">
        <v>40</v>
      </c>
      <c r="AQ1718" s="94" t="s">
        <v>40</v>
      </c>
      <c r="AR1718" s="93"/>
    </row>
    <row r="1719" spans="1:44" ht="21">
      <c r="A1719" t="str">
        <f>VLOOKUP(Q1719,'Rotas x Madrugada'!A:C,2,0)</f>
        <v>K</v>
      </c>
      <c r="B1719" t="str">
        <f>VLOOKUP(Q1719,'Rotas x Madrugada'!A:C,3,0)</f>
        <v>Sim</v>
      </c>
      <c r="D1719" s="19">
        <f t="shared" si="52"/>
        <v>46162</v>
      </c>
      <c r="E1719" s="19">
        <f>IF(A1719="RETIRA",Z1719,VLOOKUP(Q1719,'Rotas x Madrugada'!A:D,4,0))</f>
        <v>46146</v>
      </c>
      <c r="F1719" s="19">
        <f>IF(A1719="RETIRA",Z1719,Z1719+2)</f>
        <v>46162</v>
      </c>
      <c r="G1719" s="19" t="str">
        <f>CONCATENATE(U1719,"-",V1719)</f>
        <v>INC06-TF</v>
      </c>
      <c r="H1719" s="19" t="str">
        <f t="shared" ca="1" si="53"/>
        <v>OK</v>
      </c>
      <c r="I1719" s="46">
        <f ca="1">Z1719-$B$1</f>
        <v>3</v>
      </c>
      <c r="J1719" s="46">
        <f>VLOOKUP(G1719,'D. Produção'!A:B,2,)</f>
        <v>2</v>
      </c>
      <c r="K1719" s="95">
        <v>336559</v>
      </c>
      <c r="L1719" s="96" t="s">
        <v>103</v>
      </c>
      <c r="M1719" s="95">
        <v>12</v>
      </c>
      <c r="N1719" s="95">
        <v>5460980</v>
      </c>
      <c r="O1719" s="96" t="s">
        <v>35</v>
      </c>
      <c r="P1719" s="96" t="s">
        <v>564</v>
      </c>
      <c r="Q1719" s="96" t="s">
        <v>125</v>
      </c>
      <c r="R1719" s="97">
        <v>0.70199999999999996</v>
      </c>
      <c r="S1719" s="97">
        <v>10.5307</v>
      </c>
      <c r="T1719" s="95">
        <v>1</v>
      </c>
      <c r="U1719" s="96" t="s">
        <v>185</v>
      </c>
      <c r="V1719" s="96" t="s">
        <v>96</v>
      </c>
      <c r="W1719" s="98">
        <v>677</v>
      </c>
      <c r="X1719" s="98">
        <v>1037</v>
      </c>
      <c r="Y1719" s="99">
        <v>46155.779756944445</v>
      </c>
      <c r="Z1719" s="100">
        <v>46160</v>
      </c>
      <c r="AA1719" s="101"/>
      <c r="AB1719" s="101"/>
      <c r="AC1719" s="101"/>
      <c r="AD1719" s="101"/>
      <c r="AE1719" s="102" t="s">
        <v>40</v>
      </c>
      <c r="AF1719" s="102" t="s">
        <v>40</v>
      </c>
      <c r="AG1719" s="102" t="s">
        <v>40</v>
      </c>
      <c r="AH1719" s="102" t="s">
        <v>40</v>
      </c>
      <c r="AI1719" s="102" t="s">
        <v>40</v>
      </c>
      <c r="AJ1719" s="102" t="s">
        <v>40</v>
      </c>
      <c r="AK1719" s="102" t="s">
        <v>40</v>
      </c>
      <c r="AL1719" s="101"/>
      <c r="AM1719" s="101"/>
      <c r="AN1719" s="102" t="s">
        <v>40</v>
      </c>
      <c r="AO1719" s="102" t="s">
        <v>40</v>
      </c>
      <c r="AP1719" s="102" t="s">
        <v>40</v>
      </c>
      <c r="AQ1719" s="102" t="s">
        <v>40</v>
      </c>
      <c r="AR1719" s="101"/>
    </row>
    <row r="1720" spans="1:44" ht="21">
      <c r="A1720" t="str">
        <f>VLOOKUP(Q1720,'Rotas x Madrugada'!A:C,2,0)</f>
        <v>K</v>
      </c>
      <c r="B1720" t="str">
        <f>VLOOKUP(Q1720,'Rotas x Madrugada'!A:C,3,0)</f>
        <v>Sim</v>
      </c>
      <c r="D1720" s="19">
        <f t="shared" si="52"/>
        <v>46162</v>
      </c>
      <c r="E1720" s="19">
        <f>IF(A1720="RETIRA",Z1720,VLOOKUP(Q1720,'Rotas x Madrugada'!A:D,4,0))</f>
        <v>46146</v>
      </c>
      <c r="F1720" s="19">
        <f>IF(A1720="RETIRA",Z1720,Z1720+2)</f>
        <v>46162</v>
      </c>
      <c r="G1720" s="19" t="str">
        <f>CONCATENATE(U1720,"-",V1720)</f>
        <v>INC06-TF</v>
      </c>
      <c r="H1720" s="19" t="str">
        <f t="shared" ca="1" si="53"/>
        <v>OK</v>
      </c>
      <c r="I1720" s="46">
        <f ca="1">Z1720-$B$1</f>
        <v>3</v>
      </c>
      <c r="J1720" s="46">
        <f>VLOOKUP(G1720,'D. Produção'!A:B,2,)</f>
        <v>2</v>
      </c>
      <c r="K1720" s="87">
        <v>336559</v>
      </c>
      <c r="L1720" s="88" t="s">
        <v>104</v>
      </c>
      <c r="M1720" s="87">
        <v>13</v>
      </c>
      <c r="N1720" s="87">
        <v>5460981</v>
      </c>
      <c r="O1720" s="88" t="s">
        <v>35</v>
      </c>
      <c r="P1720" s="88" t="s">
        <v>564</v>
      </c>
      <c r="Q1720" s="88" t="s">
        <v>125</v>
      </c>
      <c r="R1720" s="89">
        <v>0.70199999999999996</v>
      </c>
      <c r="S1720" s="89">
        <v>10.5307</v>
      </c>
      <c r="T1720" s="87">
        <v>1</v>
      </c>
      <c r="U1720" s="88" t="s">
        <v>185</v>
      </c>
      <c r="V1720" s="88" t="s">
        <v>96</v>
      </c>
      <c r="W1720" s="90">
        <v>677</v>
      </c>
      <c r="X1720" s="90">
        <v>1037</v>
      </c>
      <c r="Y1720" s="91">
        <v>46155.779756944445</v>
      </c>
      <c r="Z1720" s="92">
        <v>46160</v>
      </c>
      <c r="AA1720" s="93"/>
      <c r="AB1720" s="93"/>
      <c r="AC1720" s="93"/>
      <c r="AD1720" s="93"/>
      <c r="AE1720" s="94" t="s">
        <v>40</v>
      </c>
      <c r="AF1720" s="94" t="s">
        <v>40</v>
      </c>
      <c r="AG1720" s="94" t="s">
        <v>40</v>
      </c>
      <c r="AH1720" s="94" t="s">
        <v>40</v>
      </c>
      <c r="AI1720" s="94" t="s">
        <v>40</v>
      </c>
      <c r="AJ1720" s="94" t="s">
        <v>40</v>
      </c>
      <c r="AK1720" s="94" t="s">
        <v>40</v>
      </c>
      <c r="AL1720" s="93"/>
      <c r="AM1720" s="93"/>
      <c r="AN1720" s="94" t="s">
        <v>40</v>
      </c>
      <c r="AO1720" s="94" t="s">
        <v>40</v>
      </c>
      <c r="AP1720" s="94" t="s">
        <v>40</v>
      </c>
      <c r="AQ1720" s="94" t="s">
        <v>40</v>
      </c>
      <c r="AR1720" s="93"/>
    </row>
    <row r="1721" spans="1:44" ht="21">
      <c r="A1721" t="str">
        <f>VLOOKUP(Q1721,'Rotas x Madrugada'!A:C,2,0)</f>
        <v>K</v>
      </c>
      <c r="B1721" t="str">
        <f>VLOOKUP(Q1721,'Rotas x Madrugada'!A:C,3,0)</f>
        <v>Sim</v>
      </c>
      <c r="D1721" s="19">
        <f t="shared" si="52"/>
        <v>46162</v>
      </c>
      <c r="E1721" s="19">
        <f>IF(A1721="RETIRA",Z1721,VLOOKUP(Q1721,'Rotas x Madrugada'!A:D,4,0))</f>
        <v>46146</v>
      </c>
      <c r="F1721" s="19">
        <f>IF(A1721="RETIRA",Z1721,Z1721+2)</f>
        <v>46162</v>
      </c>
      <c r="G1721" s="19" t="str">
        <f>CONCATENATE(U1721,"-",V1721)</f>
        <v>INC06-TF</v>
      </c>
      <c r="H1721" s="19" t="str">
        <f t="shared" ca="1" si="53"/>
        <v>OK</v>
      </c>
      <c r="I1721" s="46">
        <f ca="1">Z1721-$B$1</f>
        <v>3</v>
      </c>
      <c r="J1721" s="46">
        <f>VLOOKUP(G1721,'D. Produção'!A:B,2,)</f>
        <v>2</v>
      </c>
      <c r="K1721" s="95">
        <v>336559</v>
      </c>
      <c r="L1721" s="96" t="s">
        <v>105</v>
      </c>
      <c r="M1721" s="95">
        <v>14</v>
      </c>
      <c r="N1721" s="95">
        <v>5460982</v>
      </c>
      <c r="O1721" s="96" t="s">
        <v>35</v>
      </c>
      <c r="P1721" s="96" t="s">
        <v>564</v>
      </c>
      <c r="Q1721" s="96" t="s">
        <v>125</v>
      </c>
      <c r="R1721" s="97">
        <v>0.70199999999999996</v>
      </c>
      <c r="S1721" s="97">
        <v>10.5307</v>
      </c>
      <c r="T1721" s="95">
        <v>1</v>
      </c>
      <c r="U1721" s="96" t="s">
        <v>185</v>
      </c>
      <c r="V1721" s="96" t="s">
        <v>96</v>
      </c>
      <c r="W1721" s="98">
        <v>677</v>
      </c>
      <c r="X1721" s="98">
        <v>1037</v>
      </c>
      <c r="Y1721" s="99">
        <v>46155.779756944445</v>
      </c>
      <c r="Z1721" s="100">
        <v>46160</v>
      </c>
      <c r="AA1721" s="101"/>
      <c r="AB1721" s="101"/>
      <c r="AC1721" s="101"/>
      <c r="AD1721" s="101"/>
      <c r="AE1721" s="102" t="s">
        <v>40</v>
      </c>
      <c r="AF1721" s="102" t="s">
        <v>40</v>
      </c>
      <c r="AG1721" s="102" t="s">
        <v>40</v>
      </c>
      <c r="AH1721" s="102" t="s">
        <v>40</v>
      </c>
      <c r="AI1721" s="102" t="s">
        <v>40</v>
      </c>
      <c r="AJ1721" s="102" t="s">
        <v>40</v>
      </c>
      <c r="AK1721" s="102" t="s">
        <v>40</v>
      </c>
      <c r="AL1721" s="101"/>
      <c r="AM1721" s="101"/>
      <c r="AN1721" s="102" t="s">
        <v>40</v>
      </c>
      <c r="AO1721" s="102" t="s">
        <v>40</v>
      </c>
      <c r="AP1721" s="102" t="s">
        <v>40</v>
      </c>
      <c r="AQ1721" s="102" t="s">
        <v>40</v>
      </c>
      <c r="AR1721" s="101"/>
    </row>
    <row r="1722" spans="1:44" ht="21">
      <c r="A1722" t="str">
        <f>VLOOKUP(Q1722,'Rotas x Madrugada'!A:C,2,0)</f>
        <v>K</v>
      </c>
      <c r="B1722" t="str">
        <f>VLOOKUP(Q1722,'Rotas x Madrugada'!A:C,3,0)</f>
        <v>Sim</v>
      </c>
      <c r="D1722" s="19">
        <f t="shared" si="52"/>
        <v>46162</v>
      </c>
      <c r="E1722" s="19">
        <f>IF(A1722="RETIRA",Z1722,VLOOKUP(Q1722,'Rotas x Madrugada'!A:D,4,0))</f>
        <v>46146</v>
      </c>
      <c r="F1722" s="19">
        <f>IF(A1722="RETIRA",Z1722,Z1722+2)</f>
        <v>46162</v>
      </c>
      <c r="G1722" s="19" t="str">
        <f>CONCATENATE(U1722,"-",V1722)</f>
        <v>INC06-TF</v>
      </c>
      <c r="H1722" s="19" t="str">
        <f t="shared" ca="1" si="53"/>
        <v>OK</v>
      </c>
      <c r="I1722" s="46">
        <f ca="1">Z1722-$B$1</f>
        <v>3</v>
      </c>
      <c r="J1722" s="46">
        <f>VLOOKUP(G1722,'D. Produção'!A:B,2,)</f>
        <v>2</v>
      </c>
      <c r="K1722" s="87">
        <v>336559</v>
      </c>
      <c r="L1722" s="88" t="s">
        <v>106</v>
      </c>
      <c r="M1722" s="87">
        <v>15</v>
      </c>
      <c r="N1722" s="87">
        <v>5460983</v>
      </c>
      <c r="O1722" s="88" t="s">
        <v>35</v>
      </c>
      <c r="P1722" s="88" t="s">
        <v>564</v>
      </c>
      <c r="Q1722" s="88" t="s">
        <v>125</v>
      </c>
      <c r="R1722" s="89">
        <v>1.5686</v>
      </c>
      <c r="S1722" s="89">
        <v>23.528300000000002</v>
      </c>
      <c r="T1722" s="87">
        <v>1</v>
      </c>
      <c r="U1722" s="88" t="s">
        <v>185</v>
      </c>
      <c r="V1722" s="88" t="s">
        <v>96</v>
      </c>
      <c r="W1722" s="90">
        <v>748</v>
      </c>
      <c r="X1722" s="90">
        <v>2097</v>
      </c>
      <c r="Y1722" s="91">
        <v>46155.779756944445</v>
      </c>
      <c r="Z1722" s="92">
        <v>46160</v>
      </c>
      <c r="AA1722" s="93"/>
      <c r="AB1722" s="93"/>
      <c r="AC1722" s="93"/>
      <c r="AD1722" s="93"/>
      <c r="AE1722" s="94" t="s">
        <v>40</v>
      </c>
      <c r="AF1722" s="94" t="s">
        <v>40</v>
      </c>
      <c r="AG1722" s="94" t="s">
        <v>40</v>
      </c>
      <c r="AH1722" s="94" t="s">
        <v>40</v>
      </c>
      <c r="AI1722" s="94" t="s">
        <v>40</v>
      </c>
      <c r="AJ1722" s="94" t="s">
        <v>40</v>
      </c>
      <c r="AK1722" s="94" t="s">
        <v>40</v>
      </c>
      <c r="AL1722" s="93"/>
      <c r="AM1722" s="93"/>
      <c r="AN1722" s="94" t="s">
        <v>40</v>
      </c>
      <c r="AO1722" s="94" t="s">
        <v>40</v>
      </c>
      <c r="AP1722" s="94" t="s">
        <v>40</v>
      </c>
      <c r="AQ1722" s="94" t="s">
        <v>40</v>
      </c>
      <c r="AR1722" s="93"/>
    </row>
    <row r="1723" spans="1:44">
      <c r="A1723" t="str">
        <f>VLOOKUP(Q1723,'Rotas x Madrugada'!A:C,2,0)</f>
        <v>NH</v>
      </c>
      <c r="B1723" t="str">
        <f>VLOOKUP(Q1723,'Rotas x Madrugada'!A:C,3,0)</f>
        <v>Não</v>
      </c>
      <c r="D1723" s="19">
        <f t="shared" si="52"/>
        <v>46162</v>
      </c>
      <c r="E1723" s="19">
        <f>IF(A1723="RETIRA",Z1723,VLOOKUP(Q1723,'Rotas x Madrugada'!A:D,4,0))</f>
        <v>46146</v>
      </c>
      <c r="F1723" s="19">
        <f>IF(A1723="RETIRA",Z1723,Z1723+2)</f>
        <v>46162</v>
      </c>
      <c r="G1723" s="19" t="str">
        <f>CONCATENATE(U1723,"-",V1723)</f>
        <v>INC08-TF</v>
      </c>
      <c r="H1723" s="19" t="str">
        <f t="shared" ca="1" si="53"/>
        <v>OK</v>
      </c>
      <c r="I1723" s="46">
        <f ca="1">Z1723-$B$1</f>
        <v>3</v>
      </c>
      <c r="J1723" s="46">
        <f>VLOOKUP(G1723,'D. Produção'!A:B,2,)</f>
        <v>2</v>
      </c>
      <c r="K1723" s="95">
        <v>336765</v>
      </c>
      <c r="L1723" s="96" t="s">
        <v>78</v>
      </c>
      <c r="M1723" s="95">
        <v>1</v>
      </c>
      <c r="N1723" s="95">
        <v>5462673</v>
      </c>
      <c r="O1723" s="96" t="s">
        <v>35</v>
      </c>
      <c r="P1723" s="96" t="s">
        <v>701</v>
      </c>
      <c r="Q1723" s="96" t="s">
        <v>170</v>
      </c>
      <c r="R1723" s="97">
        <v>1.7069000000000001</v>
      </c>
      <c r="S1723" s="97">
        <v>34.137999999999998</v>
      </c>
      <c r="T1723" s="95">
        <v>1</v>
      </c>
      <c r="U1723" s="96" t="s">
        <v>63</v>
      </c>
      <c r="V1723" s="96" t="s">
        <v>96</v>
      </c>
      <c r="W1723" s="98">
        <v>845</v>
      </c>
      <c r="X1723" s="98">
        <v>2020</v>
      </c>
      <c r="Y1723" s="99">
        <v>46156.731491516206</v>
      </c>
      <c r="Z1723" s="100">
        <v>46160</v>
      </c>
      <c r="AA1723" s="101"/>
      <c r="AB1723" s="101"/>
      <c r="AC1723" s="101"/>
      <c r="AD1723" s="101"/>
      <c r="AE1723" s="102" t="s">
        <v>40</v>
      </c>
      <c r="AF1723" s="102" t="s">
        <v>40</v>
      </c>
      <c r="AG1723" s="102" t="s">
        <v>40</v>
      </c>
      <c r="AH1723" s="102" t="s">
        <v>40</v>
      </c>
      <c r="AI1723" s="102" t="s">
        <v>40</v>
      </c>
      <c r="AJ1723" s="102" t="s">
        <v>40</v>
      </c>
      <c r="AK1723" s="102" t="s">
        <v>40</v>
      </c>
      <c r="AL1723" s="101"/>
      <c r="AM1723" s="101"/>
      <c r="AN1723" s="102" t="s">
        <v>40</v>
      </c>
      <c r="AO1723" s="102" t="s">
        <v>40</v>
      </c>
      <c r="AP1723" s="102" t="s">
        <v>40</v>
      </c>
      <c r="AQ1723" s="102" t="s">
        <v>40</v>
      </c>
      <c r="AR1723" s="101"/>
    </row>
    <row r="1724" spans="1:44">
      <c r="A1724" t="str">
        <f>VLOOKUP(Q1724,'Rotas x Madrugada'!A:C,2,0)</f>
        <v>NH</v>
      </c>
      <c r="B1724" t="str">
        <f>VLOOKUP(Q1724,'Rotas x Madrugada'!A:C,3,0)</f>
        <v>Não</v>
      </c>
      <c r="D1724" s="19">
        <f t="shared" si="52"/>
        <v>46162</v>
      </c>
      <c r="E1724" s="19">
        <f>IF(A1724="RETIRA",Z1724,VLOOKUP(Q1724,'Rotas x Madrugada'!A:D,4,0))</f>
        <v>46146</v>
      </c>
      <c r="F1724" s="19">
        <f>IF(A1724="RETIRA",Z1724,Z1724+2)</f>
        <v>46162</v>
      </c>
      <c r="G1724" s="19" t="str">
        <f>CONCATENATE(U1724,"-",V1724)</f>
        <v>INC08-TE12</v>
      </c>
      <c r="H1724" s="19" t="str">
        <f t="shared" ca="1" si="53"/>
        <v>OK</v>
      </c>
      <c r="I1724" s="46">
        <f ca="1">Z1724-$B$1</f>
        <v>3</v>
      </c>
      <c r="J1724" s="46">
        <f>VLOOKUP(G1724,'D. Produção'!A:B,2,)</f>
        <v>2</v>
      </c>
      <c r="K1724" s="87">
        <v>336765</v>
      </c>
      <c r="L1724" s="88" t="s">
        <v>80</v>
      </c>
      <c r="M1724" s="87">
        <v>2</v>
      </c>
      <c r="N1724" s="87">
        <v>5462674</v>
      </c>
      <c r="O1724" s="88" t="s">
        <v>35</v>
      </c>
      <c r="P1724" s="88" t="s">
        <v>701</v>
      </c>
      <c r="Q1724" s="88" t="s">
        <v>170</v>
      </c>
      <c r="R1724" s="89">
        <v>1.8436999999999999</v>
      </c>
      <c r="S1724" s="89">
        <v>36.874000000000002</v>
      </c>
      <c r="T1724" s="87">
        <v>1</v>
      </c>
      <c r="U1724" s="88" t="s">
        <v>63</v>
      </c>
      <c r="V1724" s="88" t="s">
        <v>120</v>
      </c>
      <c r="W1724" s="90">
        <v>895</v>
      </c>
      <c r="X1724" s="90">
        <v>2060</v>
      </c>
      <c r="Y1724" s="91">
        <v>46156.731491516206</v>
      </c>
      <c r="Z1724" s="92">
        <v>46160</v>
      </c>
      <c r="AA1724" s="93"/>
      <c r="AB1724" s="93"/>
      <c r="AC1724" s="93"/>
      <c r="AD1724" s="93"/>
      <c r="AE1724" s="93"/>
      <c r="AF1724" s="93"/>
      <c r="AG1724" s="93"/>
      <c r="AH1724" s="93"/>
      <c r="AI1724" s="94" t="s">
        <v>40</v>
      </c>
      <c r="AJ1724" s="94" t="s">
        <v>40</v>
      </c>
      <c r="AK1724" s="94" t="s">
        <v>40</v>
      </c>
      <c r="AL1724" s="93"/>
      <c r="AM1724" s="93"/>
      <c r="AN1724" s="94" t="s">
        <v>40</v>
      </c>
      <c r="AO1724" s="94" t="s">
        <v>40</v>
      </c>
      <c r="AP1724" s="94" t="s">
        <v>40</v>
      </c>
      <c r="AQ1724" s="94" t="s">
        <v>40</v>
      </c>
      <c r="AR1724" s="93"/>
    </row>
    <row r="1725" spans="1:44" ht="21">
      <c r="A1725" t="str">
        <f>VLOOKUP(Q1725,'Rotas x Madrugada'!A:C,2,0)</f>
        <v>NH</v>
      </c>
      <c r="B1725" t="str">
        <f>VLOOKUP(Q1725,'Rotas x Madrugada'!A:C,3,0)</f>
        <v>Não</v>
      </c>
      <c r="D1725" s="19">
        <f t="shared" si="52"/>
        <v>46162</v>
      </c>
      <c r="E1725" s="19">
        <f>IF(A1725="RETIRA",Z1725,VLOOKUP(Q1725,'Rotas x Madrugada'!A:D,4,0))</f>
        <v>46146</v>
      </c>
      <c r="F1725" s="19">
        <f>IF(A1725="RETIRA",Z1725,Z1725+2)</f>
        <v>46162</v>
      </c>
      <c r="G1725" s="19" t="str">
        <f>CONCATENATE(U1725,"-",V1725)</f>
        <v>INC06-TE12</v>
      </c>
      <c r="H1725" s="19" t="str">
        <f t="shared" ca="1" si="53"/>
        <v>OK</v>
      </c>
      <c r="I1725" s="46">
        <f ca="1">Z1725-$B$1</f>
        <v>3</v>
      </c>
      <c r="J1725" s="46">
        <f>VLOOKUP(G1725,'D. Produção'!A:B,2,)</f>
        <v>2</v>
      </c>
      <c r="K1725" s="95">
        <v>336766</v>
      </c>
      <c r="L1725" s="96" t="s">
        <v>78</v>
      </c>
      <c r="M1725" s="95">
        <v>1</v>
      </c>
      <c r="N1725" s="95">
        <v>5462675</v>
      </c>
      <c r="O1725" s="96" t="s">
        <v>35</v>
      </c>
      <c r="P1725" s="96" t="s">
        <v>623</v>
      </c>
      <c r="Q1725" s="96" t="s">
        <v>170</v>
      </c>
      <c r="R1725" s="97">
        <v>0.57599999999999996</v>
      </c>
      <c r="S1725" s="97">
        <v>8.64</v>
      </c>
      <c r="T1725" s="95">
        <v>1</v>
      </c>
      <c r="U1725" s="96" t="s">
        <v>185</v>
      </c>
      <c r="V1725" s="96" t="s">
        <v>120</v>
      </c>
      <c r="W1725" s="98">
        <v>480</v>
      </c>
      <c r="X1725" s="98">
        <v>1200</v>
      </c>
      <c r="Y1725" s="99">
        <v>46156.731658101853</v>
      </c>
      <c r="Z1725" s="100">
        <v>46160</v>
      </c>
      <c r="AA1725" s="101"/>
      <c r="AB1725" s="101"/>
      <c r="AC1725" s="101"/>
      <c r="AD1725" s="101"/>
      <c r="AE1725" s="101"/>
      <c r="AF1725" s="101"/>
      <c r="AG1725" s="101"/>
      <c r="AH1725" s="101"/>
      <c r="AI1725" s="102" t="s">
        <v>40</v>
      </c>
      <c r="AJ1725" s="102" t="s">
        <v>40</v>
      </c>
      <c r="AK1725" s="102" t="s">
        <v>40</v>
      </c>
      <c r="AL1725" s="101"/>
      <c r="AM1725" s="101"/>
      <c r="AN1725" s="102" t="s">
        <v>40</v>
      </c>
      <c r="AO1725" s="102" t="s">
        <v>40</v>
      </c>
      <c r="AP1725" s="102" t="s">
        <v>40</v>
      </c>
      <c r="AQ1725" s="102" t="s">
        <v>40</v>
      </c>
      <c r="AR1725" s="101"/>
    </row>
    <row r="1726" spans="1:44" ht="21">
      <c r="A1726" t="str">
        <f>VLOOKUP(Q1726,'Rotas x Madrugada'!A:C,2,0)</f>
        <v>NH</v>
      </c>
      <c r="B1726" t="str">
        <f>VLOOKUP(Q1726,'Rotas x Madrugada'!A:C,3,0)</f>
        <v>Não</v>
      </c>
      <c r="D1726" s="19">
        <f t="shared" si="52"/>
        <v>46162</v>
      </c>
      <c r="E1726" s="19">
        <f>IF(A1726="RETIRA",Z1726,VLOOKUP(Q1726,'Rotas x Madrugada'!A:D,4,0))</f>
        <v>46146</v>
      </c>
      <c r="F1726" s="19">
        <f>IF(A1726="RETIRA",Z1726,Z1726+2)</f>
        <v>46162</v>
      </c>
      <c r="G1726" s="19" t="str">
        <f>CONCATENATE(U1726,"-",V1726)</f>
        <v>INC06-TE12</v>
      </c>
      <c r="H1726" s="19" t="str">
        <f t="shared" ca="1" si="53"/>
        <v>OK</v>
      </c>
      <c r="I1726" s="46">
        <f ca="1">Z1726-$B$1</f>
        <v>3</v>
      </c>
      <c r="J1726" s="46">
        <f>VLOOKUP(G1726,'D. Produção'!A:B,2,)</f>
        <v>2</v>
      </c>
      <c r="K1726" s="87">
        <v>336766</v>
      </c>
      <c r="L1726" s="88" t="s">
        <v>80</v>
      </c>
      <c r="M1726" s="87">
        <v>2</v>
      </c>
      <c r="N1726" s="87">
        <v>5462676</v>
      </c>
      <c r="O1726" s="88" t="s">
        <v>35</v>
      </c>
      <c r="P1726" s="88" t="s">
        <v>623</v>
      </c>
      <c r="Q1726" s="88" t="s">
        <v>170</v>
      </c>
      <c r="R1726" s="89">
        <v>0.57599999999999996</v>
      </c>
      <c r="S1726" s="89">
        <v>8.64</v>
      </c>
      <c r="T1726" s="87">
        <v>1</v>
      </c>
      <c r="U1726" s="88" t="s">
        <v>185</v>
      </c>
      <c r="V1726" s="88" t="s">
        <v>120</v>
      </c>
      <c r="W1726" s="90">
        <v>480</v>
      </c>
      <c r="X1726" s="90">
        <v>1200</v>
      </c>
      <c r="Y1726" s="91">
        <v>46156.731658101853</v>
      </c>
      <c r="Z1726" s="92">
        <v>46160</v>
      </c>
      <c r="AA1726" s="93"/>
      <c r="AB1726" s="93"/>
      <c r="AC1726" s="93"/>
      <c r="AD1726" s="93"/>
      <c r="AE1726" s="93"/>
      <c r="AF1726" s="93"/>
      <c r="AG1726" s="93"/>
      <c r="AH1726" s="93"/>
      <c r="AI1726" s="94" t="s">
        <v>40</v>
      </c>
      <c r="AJ1726" s="94" t="s">
        <v>40</v>
      </c>
      <c r="AK1726" s="94" t="s">
        <v>40</v>
      </c>
      <c r="AL1726" s="93"/>
      <c r="AM1726" s="93"/>
      <c r="AN1726" s="94" t="s">
        <v>40</v>
      </c>
      <c r="AO1726" s="94" t="s">
        <v>40</v>
      </c>
      <c r="AP1726" s="94" t="s">
        <v>40</v>
      </c>
      <c r="AQ1726" s="94" t="s">
        <v>40</v>
      </c>
      <c r="AR1726" s="93"/>
    </row>
    <row r="1727" spans="1:44" ht="21">
      <c r="A1727" t="str">
        <f>VLOOKUP(Q1727,'Rotas x Madrugada'!A:C,2,0)</f>
        <v>L</v>
      </c>
      <c r="B1727" t="str">
        <f>VLOOKUP(Q1727,'Rotas x Madrugada'!A:C,3,0)</f>
        <v>Não</v>
      </c>
      <c r="D1727" s="19">
        <f t="shared" si="52"/>
        <v>46163</v>
      </c>
      <c r="E1727" s="19">
        <f>IF(A1727="RETIRA",Z1727,VLOOKUP(Q1727,'Rotas x Madrugada'!A:D,4,0))</f>
        <v>46149</v>
      </c>
      <c r="F1727" s="19">
        <f>IF(A1727="RETIRA",Z1727,Z1727+2)</f>
        <v>46163</v>
      </c>
      <c r="G1727" s="19" t="str">
        <f>CONCATENATE(U1727,"-",V1727)</f>
        <v>LMLT06-PF</v>
      </c>
      <c r="H1727" s="19" t="str">
        <f t="shared" ca="1" si="53"/>
        <v>PRODUZIR</v>
      </c>
      <c r="I1727" s="46">
        <f ca="1">Z1727-$B$1</f>
        <v>4</v>
      </c>
      <c r="J1727" s="46">
        <f>VLOOKUP(G1727,'D. Produção'!A:B,2,)</f>
        <v>4</v>
      </c>
      <c r="K1727" s="95">
        <v>332282</v>
      </c>
      <c r="L1727" s="96" t="s">
        <v>61</v>
      </c>
      <c r="M1727" s="95">
        <v>1</v>
      </c>
      <c r="N1727" s="95">
        <v>5430730</v>
      </c>
      <c r="O1727" s="96" t="s">
        <v>35</v>
      </c>
      <c r="P1727" s="96" t="s">
        <v>93</v>
      </c>
      <c r="Q1727" s="96" t="s">
        <v>94</v>
      </c>
      <c r="R1727" s="97">
        <v>0.34449999999999997</v>
      </c>
      <c r="S1727" s="97">
        <v>5.1668000000000003</v>
      </c>
      <c r="T1727" s="95">
        <v>1</v>
      </c>
      <c r="U1727" s="96" t="s">
        <v>197</v>
      </c>
      <c r="V1727" s="96" t="s">
        <v>39</v>
      </c>
      <c r="W1727" s="98">
        <v>374</v>
      </c>
      <c r="X1727" s="98">
        <v>921</v>
      </c>
      <c r="Y1727" s="99">
        <v>46139.474509918982</v>
      </c>
      <c r="Z1727" s="100">
        <v>46161</v>
      </c>
      <c r="AA1727" s="101"/>
      <c r="AB1727" s="101"/>
      <c r="AC1727" s="101"/>
      <c r="AD1727" s="102" t="s">
        <v>40</v>
      </c>
      <c r="AE1727" s="102" t="s">
        <v>40</v>
      </c>
      <c r="AF1727" s="102" t="s">
        <v>40</v>
      </c>
      <c r="AG1727" s="102" t="s">
        <v>40</v>
      </c>
      <c r="AH1727" s="102" t="s">
        <v>40</v>
      </c>
      <c r="AI1727" s="102" t="s">
        <v>40</v>
      </c>
      <c r="AJ1727" s="102" t="s">
        <v>40</v>
      </c>
      <c r="AK1727" s="102" t="s">
        <v>40</v>
      </c>
      <c r="AL1727" s="102" t="s">
        <v>40</v>
      </c>
      <c r="AM1727" s="102" t="s">
        <v>40</v>
      </c>
      <c r="AN1727" s="102" t="s">
        <v>40</v>
      </c>
      <c r="AO1727" s="102" t="s">
        <v>40</v>
      </c>
      <c r="AP1727" s="102" t="s">
        <v>40</v>
      </c>
      <c r="AQ1727" s="102" t="s">
        <v>40</v>
      </c>
      <c r="AR1727" s="101"/>
    </row>
    <row r="1728" spans="1:44" ht="21">
      <c r="A1728" t="str">
        <f>VLOOKUP(Q1728,'Rotas x Madrugada'!A:C,2,0)</f>
        <v>L</v>
      </c>
      <c r="B1728" t="str">
        <f>VLOOKUP(Q1728,'Rotas x Madrugada'!A:C,3,0)</f>
        <v>Não</v>
      </c>
      <c r="D1728" s="19">
        <f t="shared" si="52"/>
        <v>46163</v>
      </c>
      <c r="E1728" s="19">
        <f>IF(A1728="RETIRA",Z1728,VLOOKUP(Q1728,'Rotas x Madrugada'!A:D,4,0))</f>
        <v>46149</v>
      </c>
      <c r="F1728" s="19">
        <f>IF(A1728="RETIRA",Z1728,Z1728+2)</f>
        <v>46163</v>
      </c>
      <c r="G1728" s="19" t="str">
        <f>CONCATENATE(U1728,"-",V1728)</f>
        <v>LMLT06-PF</v>
      </c>
      <c r="H1728" s="19" t="str">
        <f t="shared" ca="1" si="53"/>
        <v>PRODUZIR</v>
      </c>
      <c r="I1728" s="46">
        <f ca="1">Z1728-$B$1</f>
        <v>4</v>
      </c>
      <c r="J1728" s="46">
        <f>VLOOKUP(G1728,'D. Produção'!A:B,2,)</f>
        <v>4</v>
      </c>
      <c r="K1728" s="87">
        <v>332282</v>
      </c>
      <c r="L1728" s="88" t="s">
        <v>121</v>
      </c>
      <c r="M1728" s="87">
        <v>2</v>
      </c>
      <c r="N1728" s="87">
        <v>5430731</v>
      </c>
      <c r="O1728" s="88" t="s">
        <v>35</v>
      </c>
      <c r="P1728" s="88" t="s">
        <v>93</v>
      </c>
      <c r="Q1728" s="88" t="s">
        <v>94</v>
      </c>
      <c r="R1728" s="89">
        <v>0.34449999999999997</v>
      </c>
      <c r="S1728" s="89">
        <v>5.1668000000000003</v>
      </c>
      <c r="T1728" s="87">
        <v>1</v>
      </c>
      <c r="U1728" s="88" t="s">
        <v>197</v>
      </c>
      <c r="V1728" s="88" t="s">
        <v>39</v>
      </c>
      <c r="W1728" s="90">
        <v>374</v>
      </c>
      <c r="X1728" s="90">
        <v>921</v>
      </c>
      <c r="Y1728" s="91">
        <v>46139.474509918982</v>
      </c>
      <c r="Z1728" s="92">
        <v>46161</v>
      </c>
      <c r="AA1728" s="93"/>
      <c r="AB1728" s="93"/>
      <c r="AC1728" s="93"/>
      <c r="AD1728" s="94" t="s">
        <v>40</v>
      </c>
      <c r="AE1728" s="94" t="s">
        <v>40</v>
      </c>
      <c r="AF1728" s="94" t="s">
        <v>40</v>
      </c>
      <c r="AG1728" s="94" t="s">
        <v>40</v>
      </c>
      <c r="AH1728" s="94" t="s">
        <v>40</v>
      </c>
      <c r="AI1728" s="94" t="s">
        <v>40</v>
      </c>
      <c r="AJ1728" s="94" t="s">
        <v>40</v>
      </c>
      <c r="AK1728" s="94" t="s">
        <v>40</v>
      </c>
      <c r="AL1728" s="94" t="s">
        <v>40</v>
      </c>
      <c r="AM1728" s="94" t="s">
        <v>40</v>
      </c>
      <c r="AN1728" s="94" t="s">
        <v>40</v>
      </c>
      <c r="AO1728" s="94" t="s">
        <v>40</v>
      </c>
      <c r="AP1728" s="94" t="s">
        <v>40</v>
      </c>
      <c r="AQ1728" s="94" t="s">
        <v>40</v>
      </c>
      <c r="AR1728" s="93"/>
    </row>
    <row r="1729" spans="1:44" ht="21">
      <c r="A1729" t="str">
        <f>VLOOKUP(Q1729,'Rotas x Madrugada'!A:C,2,0)</f>
        <v>L</v>
      </c>
      <c r="B1729" t="str">
        <f>VLOOKUP(Q1729,'Rotas x Madrugada'!A:C,3,0)</f>
        <v>Não</v>
      </c>
      <c r="D1729" s="19">
        <f t="shared" si="52"/>
        <v>46163</v>
      </c>
      <c r="E1729" s="19">
        <f>IF(A1729="RETIRA",Z1729,VLOOKUP(Q1729,'Rotas x Madrugada'!A:D,4,0))</f>
        <v>46149</v>
      </c>
      <c r="F1729" s="19">
        <f>IF(A1729="RETIRA",Z1729,Z1729+2)</f>
        <v>46163</v>
      </c>
      <c r="G1729" s="19" t="str">
        <f>CONCATENATE(U1729,"-",V1729)</f>
        <v>LMLT06-PF</v>
      </c>
      <c r="H1729" s="19" t="str">
        <f t="shared" ca="1" si="53"/>
        <v>PRODUZIR</v>
      </c>
      <c r="I1729" s="46">
        <f ca="1">Z1729-$B$1</f>
        <v>4</v>
      </c>
      <c r="J1729" s="46">
        <f>VLOOKUP(G1729,'D. Produção'!A:B,2,)</f>
        <v>4</v>
      </c>
      <c r="K1729" s="95">
        <v>332282</v>
      </c>
      <c r="L1729" s="96" t="s">
        <v>143</v>
      </c>
      <c r="M1729" s="95">
        <v>3</v>
      </c>
      <c r="N1729" s="95">
        <v>5430732</v>
      </c>
      <c r="O1729" s="96" t="s">
        <v>35</v>
      </c>
      <c r="P1729" s="96" t="s">
        <v>93</v>
      </c>
      <c r="Q1729" s="96" t="s">
        <v>94</v>
      </c>
      <c r="R1729" s="97">
        <v>0.33610000000000001</v>
      </c>
      <c r="S1729" s="97">
        <v>5.0419</v>
      </c>
      <c r="T1729" s="95">
        <v>1</v>
      </c>
      <c r="U1729" s="96" t="s">
        <v>197</v>
      </c>
      <c r="V1729" s="96" t="s">
        <v>39</v>
      </c>
      <c r="W1729" s="98">
        <v>371</v>
      </c>
      <c r="X1729" s="98">
        <v>906</v>
      </c>
      <c r="Y1729" s="99">
        <v>46139.474509918982</v>
      </c>
      <c r="Z1729" s="100">
        <v>46161</v>
      </c>
      <c r="AA1729" s="101"/>
      <c r="AB1729" s="101"/>
      <c r="AC1729" s="101"/>
      <c r="AD1729" s="102" t="s">
        <v>40</v>
      </c>
      <c r="AE1729" s="102" t="s">
        <v>40</v>
      </c>
      <c r="AF1729" s="102" t="s">
        <v>40</v>
      </c>
      <c r="AG1729" s="102" t="s">
        <v>40</v>
      </c>
      <c r="AH1729" s="102" t="s">
        <v>40</v>
      </c>
      <c r="AI1729" s="102" t="s">
        <v>40</v>
      </c>
      <c r="AJ1729" s="102" t="s">
        <v>40</v>
      </c>
      <c r="AK1729" s="102" t="s">
        <v>40</v>
      </c>
      <c r="AL1729" s="102" t="s">
        <v>40</v>
      </c>
      <c r="AM1729" s="102" t="s">
        <v>40</v>
      </c>
      <c r="AN1729" s="102" t="s">
        <v>40</v>
      </c>
      <c r="AO1729" s="102" t="s">
        <v>40</v>
      </c>
      <c r="AP1729" s="102" t="s">
        <v>40</v>
      </c>
      <c r="AQ1729" s="102" t="s">
        <v>40</v>
      </c>
      <c r="AR1729" s="101"/>
    </row>
    <row r="1730" spans="1:44" ht="21">
      <c r="A1730" t="str">
        <f>VLOOKUP(Q1730,'Rotas x Madrugada'!A:C,2,0)</f>
        <v>L</v>
      </c>
      <c r="B1730" t="str">
        <f>VLOOKUP(Q1730,'Rotas x Madrugada'!A:C,3,0)</f>
        <v>Não</v>
      </c>
      <c r="D1730" s="19">
        <f t="shared" si="52"/>
        <v>46163</v>
      </c>
      <c r="E1730" s="19">
        <f>IF(A1730="RETIRA",Z1730,VLOOKUP(Q1730,'Rotas x Madrugada'!A:D,4,0))</f>
        <v>46149</v>
      </c>
      <c r="F1730" s="19">
        <f>IF(A1730="RETIRA",Z1730,Z1730+2)</f>
        <v>46163</v>
      </c>
      <c r="G1730" s="19" t="str">
        <f>CONCATENATE(U1730,"-",V1730)</f>
        <v>LMLT06-PF</v>
      </c>
      <c r="H1730" s="19" t="str">
        <f t="shared" ca="1" si="53"/>
        <v>PRODUZIR</v>
      </c>
      <c r="I1730" s="46">
        <f ca="1">Z1730-$B$1</f>
        <v>4</v>
      </c>
      <c r="J1730" s="46">
        <f>VLOOKUP(G1730,'D. Produção'!A:B,2,)</f>
        <v>4</v>
      </c>
      <c r="K1730" s="87">
        <v>332282</v>
      </c>
      <c r="L1730" s="88" t="s">
        <v>132</v>
      </c>
      <c r="M1730" s="87">
        <v>4</v>
      </c>
      <c r="N1730" s="87">
        <v>5430733</v>
      </c>
      <c r="O1730" s="88" t="s">
        <v>35</v>
      </c>
      <c r="P1730" s="88" t="s">
        <v>93</v>
      </c>
      <c r="Q1730" s="88" t="s">
        <v>94</v>
      </c>
      <c r="R1730" s="89">
        <v>0.34799999999999998</v>
      </c>
      <c r="S1730" s="89">
        <v>5.22</v>
      </c>
      <c r="T1730" s="87">
        <v>1</v>
      </c>
      <c r="U1730" s="88" t="s">
        <v>197</v>
      </c>
      <c r="V1730" s="88" t="s">
        <v>39</v>
      </c>
      <c r="W1730" s="90">
        <v>371</v>
      </c>
      <c r="X1730" s="90">
        <v>938</v>
      </c>
      <c r="Y1730" s="91">
        <v>46139.474509918982</v>
      </c>
      <c r="Z1730" s="92">
        <v>46161</v>
      </c>
      <c r="AA1730" s="93"/>
      <c r="AB1730" s="93"/>
      <c r="AC1730" s="93"/>
      <c r="AD1730" s="94" t="s">
        <v>40</v>
      </c>
      <c r="AE1730" s="94" t="s">
        <v>40</v>
      </c>
      <c r="AF1730" s="94" t="s">
        <v>40</v>
      </c>
      <c r="AG1730" s="94" t="s">
        <v>40</v>
      </c>
      <c r="AH1730" s="94" t="s">
        <v>40</v>
      </c>
      <c r="AI1730" s="94" t="s">
        <v>40</v>
      </c>
      <c r="AJ1730" s="94" t="s">
        <v>40</v>
      </c>
      <c r="AK1730" s="94" t="s">
        <v>40</v>
      </c>
      <c r="AL1730" s="94" t="s">
        <v>40</v>
      </c>
      <c r="AM1730" s="94" t="s">
        <v>40</v>
      </c>
      <c r="AN1730" s="94" t="s">
        <v>40</v>
      </c>
      <c r="AO1730" s="94" t="s">
        <v>40</v>
      </c>
      <c r="AP1730" s="94" t="s">
        <v>40</v>
      </c>
      <c r="AQ1730" s="94" t="s">
        <v>40</v>
      </c>
      <c r="AR1730" s="93"/>
    </row>
    <row r="1731" spans="1:44" ht="21">
      <c r="A1731" t="str">
        <f>VLOOKUP(Q1731,'Rotas x Madrugada'!A:C,2,0)</f>
        <v>L</v>
      </c>
      <c r="B1731" t="str">
        <f>VLOOKUP(Q1731,'Rotas x Madrugada'!A:C,3,0)</f>
        <v>Não</v>
      </c>
      <c r="D1731" s="19">
        <f t="shared" si="52"/>
        <v>46163</v>
      </c>
      <c r="E1731" s="19">
        <f>IF(A1731="RETIRA",Z1731,VLOOKUP(Q1731,'Rotas x Madrugada'!A:D,4,0))</f>
        <v>46149</v>
      </c>
      <c r="F1731" s="19">
        <f>IF(A1731="RETIRA",Z1731,Z1731+2)</f>
        <v>46163</v>
      </c>
      <c r="G1731" s="19" t="str">
        <f>CONCATENATE(U1731,"-",V1731)</f>
        <v>LMLT06-PF</v>
      </c>
      <c r="H1731" s="19" t="str">
        <f t="shared" ca="1" si="53"/>
        <v>PRODUZIR</v>
      </c>
      <c r="I1731" s="46">
        <f ca="1">Z1731-$B$1</f>
        <v>4</v>
      </c>
      <c r="J1731" s="46">
        <f>VLOOKUP(G1731,'D. Produção'!A:B,2,)</f>
        <v>4</v>
      </c>
      <c r="K1731" s="95">
        <v>332282</v>
      </c>
      <c r="L1731" s="96" t="s">
        <v>92</v>
      </c>
      <c r="M1731" s="95">
        <v>5</v>
      </c>
      <c r="N1731" s="95">
        <v>5430734</v>
      </c>
      <c r="O1731" s="96" t="s">
        <v>35</v>
      </c>
      <c r="P1731" s="96" t="s">
        <v>93</v>
      </c>
      <c r="Q1731" s="96" t="s">
        <v>94</v>
      </c>
      <c r="R1731" s="97">
        <v>0.35970000000000002</v>
      </c>
      <c r="S1731" s="97">
        <v>5.3952</v>
      </c>
      <c r="T1731" s="95">
        <v>1</v>
      </c>
      <c r="U1731" s="96" t="s">
        <v>197</v>
      </c>
      <c r="V1731" s="96" t="s">
        <v>39</v>
      </c>
      <c r="W1731" s="98">
        <v>397</v>
      </c>
      <c r="X1731" s="98">
        <v>906</v>
      </c>
      <c r="Y1731" s="99">
        <v>46139.474509918982</v>
      </c>
      <c r="Z1731" s="100">
        <v>46161</v>
      </c>
      <c r="AA1731" s="101"/>
      <c r="AB1731" s="101"/>
      <c r="AC1731" s="101"/>
      <c r="AD1731" s="102" t="s">
        <v>40</v>
      </c>
      <c r="AE1731" s="102" t="s">
        <v>40</v>
      </c>
      <c r="AF1731" s="102" t="s">
        <v>40</v>
      </c>
      <c r="AG1731" s="102" t="s">
        <v>40</v>
      </c>
      <c r="AH1731" s="102" t="s">
        <v>40</v>
      </c>
      <c r="AI1731" s="102" t="s">
        <v>40</v>
      </c>
      <c r="AJ1731" s="102" t="s">
        <v>40</v>
      </c>
      <c r="AK1731" s="102" t="s">
        <v>40</v>
      </c>
      <c r="AL1731" s="102" t="s">
        <v>40</v>
      </c>
      <c r="AM1731" s="102" t="s">
        <v>40</v>
      </c>
      <c r="AN1731" s="102" t="s">
        <v>40</v>
      </c>
      <c r="AO1731" s="102" t="s">
        <v>40</v>
      </c>
      <c r="AP1731" s="102" t="s">
        <v>40</v>
      </c>
      <c r="AQ1731" s="102" t="s">
        <v>40</v>
      </c>
      <c r="AR1731" s="101"/>
    </row>
    <row r="1732" spans="1:44" ht="21">
      <c r="A1732" t="str">
        <f>VLOOKUP(Q1732,'Rotas x Madrugada'!A:C,2,0)</f>
        <v>L</v>
      </c>
      <c r="B1732" t="str">
        <f>VLOOKUP(Q1732,'Rotas x Madrugada'!A:C,3,0)</f>
        <v>Não</v>
      </c>
      <c r="D1732" s="19">
        <f t="shared" ref="D1732:D1795" si="54">IF(E1732&gt;F1732,E1732,F1732)</f>
        <v>46163</v>
      </c>
      <c r="E1732" s="19">
        <f>IF(A1732="RETIRA",Z1732,VLOOKUP(Q1732,'Rotas x Madrugada'!A:D,4,0))</f>
        <v>46149</v>
      </c>
      <c r="F1732" s="19">
        <f>IF(A1732="RETIRA",Z1732,Z1732+2)</f>
        <v>46163</v>
      </c>
      <c r="G1732" s="19" t="str">
        <f>CONCATENATE(U1732,"-",V1732)</f>
        <v>LMLT06-PF</v>
      </c>
      <c r="H1732" s="19" t="str">
        <f t="shared" ca="1" si="53"/>
        <v>PRODUZIR</v>
      </c>
      <c r="I1732" s="46">
        <f ca="1">Z1732-$B$1</f>
        <v>4</v>
      </c>
      <c r="J1732" s="46">
        <f>VLOOKUP(G1732,'D. Produção'!A:B,2,)</f>
        <v>4</v>
      </c>
      <c r="K1732" s="87">
        <v>332282</v>
      </c>
      <c r="L1732" s="88" t="s">
        <v>97</v>
      </c>
      <c r="M1732" s="87">
        <v>6</v>
      </c>
      <c r="N1732" s="87">
        <v>5430735</v>
      </c>
      <c r="O1732" s="88" t="s">
        <v>35</v>
      </c>
      <c r="P1732" s="88" t="s">
        <v>93</v>
      </c>
      <c r="Q1732" s="88" t="s">
        <v>94</v>
      </c>
      <c r="R1732" s="89">
        <v>0.37869999999999998</v>
      </c>
      <c r="S1732" s="89">
        <v>5.6810999999999998</v>
      </c>
      <c r="T1732" s="87">
        <v>1</v>
      </c>
      <c r="U1732" s="88" t="s">
        <v>197</v>
      </c>
      <c r="V1732" s="88" t="s">
        <v>39</v>
      </c>
      <c r="W1732" s="90">
        <v>397</v>
      </c>
      <c r="X1732" s="90">
        <v>954</v>
      </c>
      <c r="Y1732" s="91">
        <v>46139.474509918982</v>
      </c>
      <c r="Z1732" s="92">
        <v>46161</v>
      </c>
      <c r="AA1732" s="93"/>
      <c r="AB1732" s="93"/>
      <c r="AC1732" s="93"/>
      <c r="AD1732" s="94" t="s">
        <v>40</v>
      </c>
      <c r="AE1732" s="94" t="s">
        <v>40</v>
      </c>
      <c r="AF1732" s="94" t="s">
        <v>40</v>
      </c>
      <c r="AG1732" s="94" t="s">
        <v>40</v>
      </c>
      <c r="AH1732" s="94" t="s">
        <v>40</v>
      </c>
      <c r="AI1732" s="94" t="s">
        <v>40</v>
      </c>
      <c r="AJ1732" s="94" t="s">
        <v>40</v>
      </c>
      <c r="AK1732" s="94" t="s">
        <v>40</v>
      </c>
      <c r="AL1732" s="94" t="s">
        <v>40</v>
      </c>
      <c r="AM1732" s="94" t="s">
        <v>40</v>
      </c>
      <c r="AN1732" s="94" t="s">
        <v>40</v>
      </c>
      <c r="AO1732" s="94" t="s">
        <v>40</v>
      </c>
      <c r="AP1732" s="94" t="s">
        <v>40</v>
      </c>
      <c r="AQ1732" s="94" t="s">
        <v>40</v>
      </c>
      <c r="AR1732" s="93"/>
    </row>
    <row r="1733" spans="1:44" ht="21">
      <c r="A1733" t="str">
        <f>VLOOKUP(Q1733,'Rotas x Madrugada'!A:C,2,0)</f>
        <v>L</v>
      </c>
      <c r="B1733" t="str">
        <f>VLOOKUP(Q1733,'Rotas x Madrugada'!A:C,3,0)</f>
        <v>Não</v>
      </c>
      <c r="D1733" s="19">
        <f t="shared" si="54"/>
        <v>46163</v>
      </c>
      <c r="E1733" s="19">
        <f>IF(A1733="RETIRA",Z1733,VLOOKUP(Q1733,'Rotas x Madrugada'!A:D,4,0))</f>
        <v>46149</v>
      </c>
      <c r="F1733" s="19">
        <f>IF(A1733="RETIRA",Z1733,Z1733+2)</f>
        <v>46163</v>
      </c>
      <c r="G1733" s="19" t="str">
        <f>CONCATENATE(U1733,"-",V1733)</f>
        <v>LMLT06-PF</v>
      </c>
      <c r="H1733" s="19" t="str">
        <f t="shared" ref="H1733:H1796" ca="1" si="55">IF(I1733&lt;-10,"PROBLEMA",IF(I1733&lt;J1733,"URGENTE",IF(I1733=J1733,"PRODUZIR","OK")))</f>
        <v>PRODUZIR</v>
      </c>
      <c r="I1733" s="46">
        <f ca="1">Z1733-$B$1</f>
        <v>4</v>
      </c>
      <c r="J1733" s="46">
        <f>VLOOKUP(G1733,'D. Produção'!A:B,2,)</f>
        <v>4</v>
      </c>
      <c r="K1733" s="95">
        <v>332282</v>
      </c>
      <c r="L1733" s="96" t="s">
        <v>98</v>
      </c>
      <c r="M1733" s="95">
        <v>7</v>
      </c>
      <c r="N1733" s="95">
        <v>5430736</v>
      </c>
      <c r="O1733" s="96" t="s">
        <v>35</v>
      </c>
      <c r="P1733" s="96" t="s">
        <v>93</v>
      </c>
      <c r="Q1733" s="96" t="s">
        <v>94</v>
      </c>
      <c r="R1733" s="97">
        <v>0.33610000000000001</v>
      </c>
      <c r="S1733" s="97">
        <v>5.0419</v>
      </c>
      <c r="T1733" s="95">
        <v>1</v>
      </c>
      <c r="U1733" s="96" t="s">
        <v>197</v>
      </c>
      <c r="V1733" s="96" t="s">
        <v>39</v>
      </c>
      <c r="W1733" s="98">
        <v>371</v>
      </c>
      <c r="X1733" s="98">
        <v>906</v>
      </c>
      <c r="Y1733" s="99">
        <v>46139.474509918982</v>
      </c>
      <c r="Z1733" s="100">
        <v>46161</v>
      </c>
      <c r="AA1733" s="101"/>
      <c r="AB1733" s="101"/>
      <c r="AC1733" s="101"/>
      <c r="AD1733" s="102" t="s">
        <v>40</v>
      </c>
      <c r="AE1733" s="102" t="s">
        <v>40</v>
      </c>
      <c r="AF1733" s="102" t="s">
        <v>40</v>
      </c>
      <c r="AG1733" s="102" t="s">
        <v>40</v>
      </c>
      <c r="AH1733" s="102" t="s">
        <v>40</v>
      </c>
      <c r="AI1733" s="102" t="s">
        <v>40</v>
      </c>
      <c r="AJ1733" s="102" t="s">
        <v>40</v>
      </c>
      <c r="AK1733" s="102" t="s">
        <v>40</v>
      </c>
      <c r="AL1733" s="102" t="s">
        <v>40</v>
      </c>
      <c r="AM1733" s="102" t="s">
        <v>40</v>
      </c>
      <c r="AN1733" s="102" t="s">
        <v>40</v>
      </c>
      <c r="AO1733" s="102" t="s">
        <v>40</v>
      </c>
      <c r="AP1733" s="102" t="s">
        <v>40</v>
      </c>
      <c r="AQ1733" s="102" t="s">
        <v>40</v>
      </c>
      <c r="AR1733" s="101"/>
    </row>
    <row r="1734" spans="1:44" ht="21">
      <c r="A1734" t="str">
        <f>VLOOKUP(Q1734,'Rotas x Madrugada'!A:C,2,0)</f>
        <v>L</v>
      </c>
      <c r="B1734" t="str">
        <f>VLOOKUP(Q1734,'Rotas x Madrugada'!A:C,3,0)</f>
        <v>Não</v>
      </c>
      <c r="D1734" s="19">
        <f t="shared" si="54"/>
        <v>46163</v>
      </c>
      <c r="E1734" s="19">
        <f>IF(A1734="RETIRA",Z1734,VLOOKUP(Q1734,'Rotas x Madrugada'!A:D,4,0))</f>
        <v>46149</v>
      </c>
      <c r="F1734" s="19">
        <f>IF(A1734="RETIRA",Z1734,Z1734+2)</f>
        <v>46163</v>
      </c>
      <c r="G1734" s="19" t="str">
        <f>CONCATENATE(U1734,"-",V1734)</f>
        <v>LMLT06-PF</v>
      </c>
      <c r="H1734" s="19" t="str">
        <f t="shared" ca="1" si="55"/>
        <v>PRODUZIR</v>
      </c>
      <c r="I1734" s="46">
        <f ca="1">Z1734-$B$1</f>
        <v>4</v>
      </c>
      <c r="J1734" s="46">
        <f>VLOOKUP(G1734,'D. Produção'!A:B,2,)</f>
        <v>4</v>
      </c>
      <c r="K1734" s="87">
        <v>332282</v>
      </c>
      <c r="L1734" s="88" t="s">
        <v>99</v>
      </c>
      <c r="M1734" s="87">
        <v>8</v>
      </c>
      <c r="N1734" s="87">
        <v>5430737</v>
      </c>
      <c r="O1734" s="88" t="s">
        <v>35</v>
      </c>
      <c r="P1734" s="88" t="s">
        <v>93</v>
      </c>
      <c r="Q1734" s="88" t="s">
        <v>94</v>
      </c>
      <c r="R1734" s="89">
        <v>0.34649999999999997</v>
      </c>
      <c r="S1734" s="89">
        <v>5.1977000000000002</v>
      </c>
      <c r="T1734" s="87">
        <v>1</v>
      </c>
      <c r="U1734" s="88" t="s">
        <v>197</v>
      </c>
      <c r="V1734" s="88" t="s">
        <v>39</v>
      </c>
      <c r="W1734" s="90">
        <v>371</v>
      </c>
      <c r="X1734" s="90">
        <v>934</v>
      </c>
      <c r="Y1734" s="91">
        <v>46139.474509918982</v>
      </c>
      <c r="Z1734" s="92">
        <v>46161</v>
      </c>
      <c r="AA1734" s="93"/>
      <c r="AB1734" s="93"/>
      <c r="AC1734" s="93"/>
      <c r="AD1734" s="94" t="s">
        <v>40</v>
      </c>
      <c r="AE1734" s="94" t="s">
        <v>40</v>
      </c>
      <c r="AF1734" s="94" t="s">
        <v>40</v>
      </c>
      <c r="AG1734" s="94" t="s">
        <v>40</v>
      </c>
      <c r="AH1734" s="94" t="s">
        <v>40</v>
      </c>
      <c r="AI1734" s="94" t="s">
        <v>40</v>
      </c>
      <c r="AJ1734" s="94" t="s">
        <v>40</v>
      </c>
      <c r="AK1734" s="94" t="s">
        <v>40</v>
      </c>
      <c r="AL1734" s="94" t="s">
        <v>40</v>
      </c>
      <c r="AM1734" s="94" t="s">
        <v>40</v>
      </c>
      <c r="AN1734" s="94" t="s">
        <v>40</v>
      </c>
      <c r="AO1734" s="94" t="s">
        <v>40</v>
      </c>
      <c r="AP1734" s="94" t="s">
        <v>40</v>
      </c>
      <c r="AQ1734" s="94" t="s">
        <v>40</v>
      </c>
      <c r="AR1734" s="93"/>
    </row>
    <row r="1735" spans="1:44" ht="21">
      <c r="A1735" t="str">
        <f>VLOOKUP(Q1735,'Rotas x Madrugada'!A:C,2,0)</f>
        <v>L</v>
      </c>
      <c r="B1735" t="str">
        <f>VLOOKUP(Q1735,'Rotas x Madrugada'!A:C,3,0)</f>
        <v>Não</v>
      </c>
      <c r="D1735" s="19">
        <f t="shared" si="54"/>
        <v>46163</v>
      </c>
      <c r="E1735" s="19">
        <f>IF(A1735="RETIRA",Z1735,VLOOKUP(Q1735,'Rotas x Madrugada'!A:D,4,0))</f>
        <v>46149</v>
      </c>
      <c r="F1735" s="19">
        <f>IF(A1735="RETIRA",Z1735,Z1735+2)</f>
        <v>46163</v>
      </c>
      <c r="G1735" s="19" t="str">
        <f>CONCATENATE(U1735,"-",V1735)</f>
        <v>LMLT06-PF</v>
      </c>
      <c r="H1735" s="19" t="str">
        <f t="shared" ca="1" si="55"/>
        <v>PRODUZIR</v>
      </c>
      <c r="I1735" s="46">
        <f ca="1">Z1735-$B$1</f>
        <v>4</v>
      </c>
      <c r="J1735" s="46">
        <f>VLOOKUP(G1735,'D. Produção'!A:B,2,)</f>
        <v>4</v>
      </c>
      <c r="K1735" s="95">
        <v>332282</v>
      </c>
      <c r="L1735" s="96" t="s">
        <v>100</v>
      </c>
      <c r="M1735" s="95">
        <v>9</v>
      </c>
      <c r="N1735" s="95">
        <v>5430738</v>
      </c>
      <c r="O1735" s="96" t="s">
        <v>35</v>
      </c>
      <c r="P1735" s="96" t="s">
        <v>93</v>
      </c>
      <c r="Q1735" s="96" t="s">
        <v>94</v>
      </c>
      <c r="R1735" s="97">
        <v>0.36059999999999998</v>
      </c>
      <c r="S1735" s="97">
        <v>5.4088000000000003</v>
      </c>
      <c r="T1735" s="95">
        <v>1</v>
      </c>
      <c r="U1735" s="96" t="s">
        <v>197</v>
      </c>
      <c r="V1735" s="96" t="s">
        <v>39</v>
      </c>
      <c r="W1735" s="98">
        <v>398</v>
      </c>
      <c r="X1735" s="98">
        <v>906</v>
      </c>
      <c r="Y1735" s="99">
        <v>46139.474509918982</v>
      </c>
      <c r="Z1735" s="100">
        <v>46161</v>
      </c>
      <c r="AA1735" s="101"/>
      <c r="AB1735" s="101"/>
      <c r="AC1735" s="101"/>
      <c r="AD1735" s="102" t="s">
        <v>40</v>
      </c>
      <c r="AE1735" s="102" t="s">
        <v>40</v>
      </c>
      <c r="AF1735" s="102" t="s">
        <v>40</v>
      </c>
      <c r="AG1735" s="102" t="s">
        <v>40</v>
      </c>
      <c r="AH1735" s="102" t="s">
        <v>40</v>
      </c>
      <c r="AI1735" s="102" t="s">
        <v>40</v>
      </c>
      <c r="AJ1735" s="102" t="s">
        <v>40</v>
      </c>
      <c r="AK1735" s="102" t="s">
        <v>40</v>
      </c>
      <c r="AL1735" s="102" t="s">
        <v>40</v>
      </c>
      <c r="AM1735" s="102" t="s">
        <v>40</v>
      </c>
      <c r="AN1735" s="102" t="s">
        <v>40</v>
      </c>
      <c r="AO1735" s="102" t="s">
        <v>40</v>
      </c>
      <c r="AP1735" s="102" t="s">
        <v>40</v>
      </c>
      <c r="AQ1735" s="102" t="s">
        <v>40</v>
      </c>
      <c r="AR1735" s="101"/>
    </row>
    <row r="1736" spans="1:44" ht="21">
      <c r="A1736" t="str">
        <f>VLOOKUP(Q1736,'Rotas x Madrugada'!A:C,2,0)</f>
        <v>L</v>
      </c>
      <c r="B1736" t="str">
        <f>VLOOKUP(Q1736,'Rotas x Madrugada'!A:C,3,0)</f>
        <v>Não</v>
      </c>
      <c r="D1736" s="19">
        <f t="shared" si="54"/>
        <v>46163</v>
      </c>
      <c r="E1736" s="19">
        <f>IF(A1736="RETIRA",Z1736,VLOOKUP(Q1736,'Rotas x Madrugada'!A:D,4,0))</f>
        <v>46149</v>
      </c>
      <c r="F1736" s="19">
        <f>IF(A1736="RETIRA",Z1736,Z1736+2)</f>
        <v>46163</v>
      </c>
      <c r="G1736" s="19" t="str">
        <f>CONCATENATE(U1736,"-",V1736)</f>
        <v>LMLT06-PF</v>
      </c>
      <c r="H1736" s="19" t="str">
        <f t="shared" ca="1" si="55"/>
        <v>PRODUZIR</v>
      </c>
      <c r="I1736" s="46">
        <f ca="1">Z1736-$B$1</f>
        <v>4</v>
      </c>
      <c r="J1736" s="46">
        <f>VLOOKUP(G1736,'D. Produção'!A:B,2,)</f>
        <v>4</v>
      </c>
      <c r="K1736" s="87">
        <v>332282</v>
      </c>
      <c r="L1736" s="88" t="s">
        <v>101</v>
      </c>
      <c r="M1736" s="87">
        <v>10</v>
      </c>
      <c r="N1736" s="87">
        <v>5430739</v>
      </c>
      <c r="O1736" s="88" t="s">
        <v>35</v>
      </c>
      <c r="P1736" s="88" t="s">
        <v>93</v>
      </c>
      <c r="Q1736" s="88" t="s">
        <v>94</v>
      </c>
      <c r="R1736" s="89">
        <v>0.38090000000000002</v>
      </c>
      <c r="S1736" s="89">
        <v>5.7133000000000003</v>
      </c>
      <c r="T1736" s="87">
        <v>1</v>
      </c>
      <c r="U1736" s="88" t="s">
        <v>197</v>
      </c>
      <c r="V1736" s="88" t="s">
        <v>39</v>
      </c>
      <c r="W1736" s="90">
        <v>398</v>
      </c>
      <c r="X1736" s="90">
        <v>957</v>
      </c>
      <c r="Y1736" s="91">
        <v>46139.474509918982</v>
      </c>
      <c r="Z1736" s="92">
        <v>46161</v>
      </c>
      <c r="AA1736" s="93"/>
      <c r="AB1736" s="93"/>
      <c r="AC1736" s="93"/>
      <c r="AD1736" s="94" t="s">
        <v>40</v>
      </c>
      <c r="AE1736" s="94" t="s">
        <v>40</v>
      </c>
      <c r="AF1736" s="94" t="s">
        <v>40</v>
      </c>
      <c r="AG1736" s="94" t="s">
        <v>40</v>
      </c>
      <c r="AH1736" s="94" t="s">
        <v>40</v>
      </c>
      <c r="AI1736" s="94" t="s">
        <v>40</v>
      </c>
      <c r="AJ1736" s="94" t="s">
        <v>40</v>
      </c>
      <c r="AK1736" s="94" t="s">
        <v>40</v>
      </c>
      <c r="AL1736" s="94" t="s">
        <v>40</v>
      </c>
      <c r="AM1736" s="94" t="s">
        <v>40</v>
      </c>
      <c r="AN1736" s="94" t="s">
        <v>40</v>
      </c>
      <c r="AO1736" s="94" t="s">
        <v>40</v>
      </c>
      <c r="AP1736" s="94" t="s">
        <v>40</v>
      </c>
      <c r="AQ1736" s="94" t="s">
        <v>40</v>
      </c>
      <c r="AR1736" s="93"/>
    </row>
    <row r="1737" spans="1:44" ht="21">
      <c r="A1737" t="str">
        <f>VLOOKUP(Q1737,'Rotas x Madrugada'!A:C,2,0)</f>
        <v>L</v>
      </c>
      <c r="B1737" t="str">
        <f>VLOOKUP(Q1737,'Rotas x Madrugada'!A:C,3,0)</f>
        <v>Não</v>
      </c>
      <c r="D1737" s="19">
        <f t="shared" si="54"/>
        <v>46163</v>
      </c>
      <c r="E1737" s="19">
        <f>IF(A1737="RETIRA",Z1737,VLOOKUP(Q1737,'Rotas x Madrugada'!A:D,4,0))</f>
        <v>46149</v>
      </c>
      <c r="F1737" s="19">
        <f>IF(A1737="RETIRA",Z1737,Z1737+2)</f>
        <v>46163</v>
      </c>
      <c r="G1737" s="19" t="str">
        <f>CONCATENATE(U1737,"-",V1737)</f>
        <v>LMLT08-PF</v>
      </c>
      <c r="H1737" s="19" t="str">
        <f t="shared" ca="1" si="55"/>
        <v>PRODUZIR</v>
      </c>
      <c r="I1737" s="46">
        <f ca="1">Z1737-$B$1</f>
        <v>4</v>
      </c>
      <c r="J1737" s="46">
        <f>VLOOKUP(G1737,'D. Produção'!A:B,2,)</f>
        <v>4</v>
      </c>
      <c r="K1737" s="95">
        <v>332294</v>
      </c>
      <c r="L1737" s="96" t="s">
        <v>61</v>
      </c>
      <c r="M1737" s="95">
        <v>1</v>
      </c>
      <c r="N1737" s="95">
        <v>5430812</v>
      </c>
      <c r="O1737" s="96" t="s">
        <v>35</v>
      </c>
      <c r="P1737" s="96" t="s">
        <v>93</v>
      </c>
      <c r="Q1737" s="96" t="s">
        <v>94</v>
      </c>
      <c r="R1737" s="97">
        <v>0.54</v>
      </c>
      <c r="S1737" s="97">
        <v>10.800800000000001</v>
      </c>
      <c r="T1737" s="95">
        <v>1</v>
      </c>
      <c r="U1737" s="96" t="s">
        <v>263</v>
      </c>
      <c r="V1737" s="96" t="s">
        <v>39</v>
      </c>
      <c r="W1737" s="98">
        <v>230</v>
      </c>
      <c r="X1737" s="98">
        <v>2348</v>
      </c>
      <c r="Y1737" s="99">
        <v>46139.474510914355</v>
      </c>
      <c r="Z1737" s="100">
        <v>46161</v>
      </c>
      <c r="AA1737" s="101"/>
      <c r="AB1737" s="101"/>
      <c r="AC1737" s="101"/>
      <c r="AD1737" s="102" t="s">
        <v>40</v>
      </c>
      <c r="AE1737" s="102" t="s">
        <v>40</v>
      </c>
      <c r="AF1737" s="102" t="s">
        <v>40</v>
      </c>
      <c r="AG1737" s="102" t="s">
        <v>40</v>
      </c>
      <c r="AH1737" s="102" t="s">
        <v>40</v>
      </c>
      <c r="AI1737" s="102" t="s">
        <v>40</v>
      </c>
      <c r="AJ1737" s="102" t="s">
        <v>40</v>
      </c>
      <c r="AK1737" s="102" t="s">
        <v>40</v>
      </c>
      <c r="AL1737" s="102" t="s">
        <v>40</v>
      </c>
      <c r="AM1737" s="102" t="s">
        <v>40</v>
      </c>
      <c r="AN1737" s="102" t="s">
        <v>40</v>
      </c>
      <c r="AO1737" s="102" t="s">
        <v>40</v>
      </c>
      <c r="AP1737" s="102" t="s">
        <v>40</v>
      </c>
      <c r="AQ1737" s="102" t="s">
        <v>40</v>
      </c>
      <c r="AR1737" s="101"/>
    </row>
    <row r="1738" spans="1:44" ht="21">
      <c r="A1738" t="str">
        <f>VLOOKUP(Q1738,'Rotas x Madrugada'!A:C,2,0)</f>
        <v>L</v>
      </c>
      <c r="B1738" t="str">
        <f>VLOOKUP(Q1738,'Rotas x Madrugada'!A:C,3,0)</f>
        <v>Não</v>
      </c>
      <c r="D1738" s="19">
        <f t="shared" si="54"/>
        <v>46163</v>
      </c>
      <c r="E1738" s="19">
        <f>IF(A1738="RETIRA",Z1738,VLOOKUP(Q1738,'Rotas x Madrugada'!A:D,4,0))</f>
        <v>46149</v>
      </c>
      <c r="F1738" s="19">
        <f>IF(A1738="RETIRA",Z1738,Z1738+2)</f>
        <v>46163</v>
      </c>
      <c r="G1738" s="19" t="str">
        <f>CONCATENATE(U1738,"-",V1738)</f>
        <v>LMLT08-PF</v>
      </c>
      <c r="H1738" s="19" t="str">
        <f t="shared" ca="1" si="55"/>
        <v>PRODUZIR</v>
      </c>
      <c r="I1738" s="46">
        <f ca="1">Z1738-$B$1</f>
        <v>4</v>
      </c>
      <c r="J1738" s="46">
        <f>VLOOKUP(G1738,'D. Produção'!A:B,2,)</f>
        <v>4</v>
      </c>
      <c r="K1738" s="87">
        <v>332294</v>
      </c>
      <c r="L1738" s="88" t="s">
        <v>121</v>
      </c>
      <c r="M1738" s="87">
        <v>2</v>
      </c>
      <c r="N1738" s="87">
        <v>5430813</v>
      </c>
      <c r="O1738" s="88" t="s">
        <v>35</v>
      </c>
      <c r="P1738" s="88" t="s">
        <v>93</v>
      </c>
      <c r="Q1738" s="88" t="s">
        <v>94</v>
      </c>
      <c r="R1738" s="89">
        <v>1.7422</v>
      </c>
      <c r="S1738" s="89">
        <v>34.844299999999997</v>
      </c>
      <c r="T1738" s="87">
        <v>1</v>
      </c>
      <c r="U1738" s="88" t="s">
        <v>263</v>
      </c>
      <c r="V1738" s="88" t="s">
        <v>39</v>
      </c>
      <c r="W1738" s="90">
        <v>742</v>
      </c>
      <c r="X1738" s="90">
        <v>2348</v>
      </c>
      <c r="Y1738" s="91">
        <v>46139.474510914355</v>
      </c>
      <c r="Z1738" s="92">
        <v>46161</v>
      </c>
      <c r="AA1738" s="93"/>
      <c r="AB1738" s="93"/>
      <c r="AC1738" s="93"/>
      <c r="AD1738" s="94" t="s">
        <v>40</v>
      </c>
      <c r="AE1738" s="94" t="s">
        <v>40</v>
      </c>
      <c r="AF1738" s="94" t="s">
        <v>40</v>
      </c>
      <c r="AG1738" s="94" t="s">
        <v>40</v>
      </c>
      <c r="AH1738" s="94" t="s">
        <v>40</v>
      </c>
      <c r="AI1738" s="94" t="s">
        <v>40</v>
      </c>
      <c r="AJ1738" s="94" t="s">
        <v>40</v>
      </c>
      <c r="AK1738" s="94" t="s">
        <v>40</v>
      </c>
      <c r="AL1738" s="94" t="s">
        <v>40</v>
      </c>
      <c r="AM1738" s="94" t="s">
        <v>40</v>
      </c>
      <c r="AN1738" s="94" t="s">
        <v>40</v>
      </c>
      <c r="AO1738" s="94" t="s">
        <v>40</v>
      </c>
      <c r="AP1738" s="94" t="s">
        <v>40</v>
      </c>
      <c r="AQ1738" s="94" t="s">
        <v>40</v>
      </c>
      <c r="AR1738" s="93"/>
    </row>
    <row r="1739" spans="1:44" ht="21">
      <c r="A1739" t="str">
        <f>VLOOKUP(Q1739,'Rotas x Madrugada'!A:C,2,0)</f>
        <v>L</v>
      </c>
      <c r="B1739" t="str">
        <f>VLOOKUP(Q1739,'Rotas x Madrugada'!A:C,3,0)</f>
        <v>Não</v>
      </c>
      <c r="D1739" s="19">
        <f t="shared" si="54"/>
        <v>46163</v>
      </c>
      <c r="E1739" s="19">
        <f>IF(A1739="RETIRA",Z1739,VLOOKUP(Q1739,'Rotas x Madrugada'!A:D,4,0))</f>
        <v>46149</v>
      </c>
      <c r="F1739" s="19">
        <f>IF(A1739="RETIRA",Z1739,Z1739+2)</f>
        <v>46163</v>
      </c>
      <c r="G1739" s="19" t="str">
        <f>CONCATENATE(U1739,"-",V1739)</f>
        <v>INC06-TF</v>
      </c>
      <c r="H1739" s="19" t="str">
        <f t="shared" ca="1" si="55"/>
        <v>OK</v>
      </c>
      <c r="I1739" s="46">
        <f ca="1">Z1739-$B$1</f>
        <v>4</v>
      </c>
      <c r="J1739" s="46">
        <f>VLOOKUP(G1739,'D. Produção'!A:B,2,)</f>
        <v>2</v>
      </c>
      <c r="K1739" s="95">
        <v>332294</v>
      </c>
      <c r="L1739" s="96" t="s">
        <v>143</v>
      </c>
      <c r="M1739" s="95">
        <v>3</v>
      </c>
      <c r="N1739" s="95">
        <v>5430814</v>
      </c>
      <c r="O1739" s="96" t="s">
        <v>35</v>
      </c>
      <c r="P1739" s="96" t="s">
        <v>93</v>
      </c>
      <c r="Q1739" s="96" t="s">
        <v>94</v>
      </c>
      <c r="R1739" s="97">
        <v>0.96489999999999998</v>
      </c>
      <c r="S1739" s="97">
        <v>14.473800000000001</v>
      </c>
      <c r="T1739" s="95">
        <v>1</v>
      </c>
      <c r="U1739" s="96" t="s">
        <v>185</v>
      </c>
      <c r="V1739" s="96" t="s">
        <v>96</v>
      </c>
      <c r="W1739" s="98">
        <v>878</v>
      </c>
      <c r="X1739" s="98">
        <v>1099</v>
      </c>
      <c r="Y1739" s="99">
        <v>46139.474510914355</v>
      </c>
      <c r="Z1739" s="100">
        <v>46161</v>
      </c>
      <c r="AA1739" s="101"/>
      <c r="AB1739" s="101"/>
      <c r="AC1739" s="101"/>
      <c r="AD1739" s="101"/>
      <c r="AE1739" s="102" t="s">
        <v>40</v>
      </c>
      <c r="AF1739" s="102" t="s">
        <v>40</v>
      </c>
      <c r="AG1739" s="102" t="s">
        <v>40</v>
      </c>
      <c r="AH1739" s="102" t="s">
        <v>40</v>
      </c>
      <c r="AI1739" s="102" t="s">
        <v>40</v>
      </c>
      <c r="AJ1739" s="102" t="s">
        <v>40</v>
      </c>
      <c r="AK1739" s="102" t="s">
        <v>40</v>
      </c>
      <c r="AL1739" s="101"/>
      <c r="AM1739" s="101"/>
      <c r="AN1739" s="102" t="s">
        <v>40</v>
      </c>
      <c r="AO1739" s="102" t="s">
        <v>40</v>
      </c>
      <c r="AP1739" s="102" t="s">
        <v>40</v>
      </c>
      <c r="AQ1739" s="102" t="s">
        <v>40</v>
      </c>
      <c r="AR1739" s="101"/>
    </row>
    <row r="1740" spans="1:44" ht="21">
      <c r="A1740" t="str">
        <f>VLOOKUP(Q1740,'Rotas x Madrugada'!A:C,2,0)</f>
        <v>L</v>
      </c>
      <c r="B1740" t="str">
        <f>VLOOKUP(Q1740,'Rotas x Madrugada'!A:C,3,0)</f>
        <v>Não</v>
      </c>
      <c r="D1740" s="19">
        <f t="shared" si="54"/>
        <v>46163</v>
      </c>
      <c r="E1740" s="19">
        <f>IF(A1740="RETIRA",Z1740,VLOOKUP(Q1740,'Rotas x Madrugada'!A:D,4,0))</f>
        <v>46149</v>
      </c>
      <c r="F1740" s="19">
        <f>IF(A1740="RETIRA",Z1740,Z1740+2)</f>
        <v>46163</v>
      </c>
      <c r="G1740" s="19" t="str">
        <f>CONCATENATE(U1740,"-",V1740)</f>
        <v>INC06-TF</v>
      </c>
      <c r="H1740" s="19" t="str">
        <f t="shared" ca="1" si="55"/>
        <v>OK</v>
      </c>
      <c r="I1740" s="46">
        <f ca="1">Z1740-$B$1</f>
        <v>4</v>
      </c>
      <c r="J1740" s="46">
        <f>VLOOKUP(G1740,'D. Produção'!A:B,2,)</f>
        <v>2</v>
      </c>
      <c r="K1740" s="87">
        <v>332294</v>
      </c>
      <c r="L1740" s="88" t="s">
        <v>132</v>
      </c>
      <c r="M1740" s="87">
        <v>4</v>
      </c>
      <c r="N1740" s="87">
        <v>5430815</v>
      </c>
      <c r="O1740" s="88" t="s">
        <v>35</v>
      </c>
      <c r="P1740" s="88" t="s">
        <v>93</v>
      </c>
      <c r="Q1740" s="88" t="s">
        <v>94</v>
      </c>
      <c r="R1740" s="89">
        <v>0.96489999999999998</v>
      </c>
      <c r="S1740" s="89">
        <v>14.473800000000001</v>
      </c>
      <c r="T1740" s="87">
        <v>1</v>
      </c>
      <c r="U1740" s="88" t="s">
        <v>185</v>
      </c>
      <c r="V1740" s="88" t="s">
        <v>96</v>
      </c>
      <c r="W1740" s="90">
        <v>878</v>
      </c>
      <c r="X1740" s="90">
        <v>1099</v>
      </c>
      <c r="Y1740" s="91">
        <v>46139.474510914355</v>
      </c>
      <c r="Z1740" s="92">
        <v>46161</v>
      </c>
      <c r="AA1740" s="93"/>
      <c r="AB1740" s="93"/>
      <c r="AC1740" s="93"/>
      <c r="AD1740" s="93"/>
      <c r="AE1740" s="94" t="s">
        <v>40</v>
      </c>
      <c r="AF1740" s="94" t="s">
        <v>40</v>
      </c>
      <c r="AG1740" s="94" t="s">
        <v>40</v>
      </c>
      <c r="AH1740" s="94" t="s">
        <v>40</v>
      </c>
      <c r="AI1740" s="94" t="s">
        <v>40</v>
      </c>
      <c r="AJ1740" s="94" t="s">
        <v>40</v>
      </c>
      <c r="AK1740" s="94" t="s">
        <v>40</v>
      </c>
      <c r="AL1740" s="93"/>
      <c r="AM1740" s="93"/>
      <c r="AN1740" s="94" t="s">
        <v>40</v>
      </c>
      <c r="AO1740" s="94" t="s">
        <v>40</v>
      </c>
      <c r="AP1740" s="94" t="s">
        <v>40</v>
      </c>
      <c r="AQ1740" s="94" t="s">
        <v>40</v>
      </c>
      <c r="AR1740" s="93"/>
    </row>
    <row r="1741" spans="1:44" ht="21">
      <c r="A1741" t="str">
        <f>VLOOKUP(Q1741,'Rotas x Madrugada'!A:C,2,0)</f>
        <v>L</v>
      </c>
      <c r="B1741" t="str">
        <f>VLOOKUP(Q1741,'Rotas x Madrugada'!A:C,3,0)</f>
        <v>Não</v>
      </c>
      <c r="D1741" s="19">
        <f t="shared" si="54"/>
        <v>46163</v>
      </c>
      <c r="E1741" s="19">
        <f>IF(A1741="RETIRA",Z1741,VLOOKUP(Q1741,'Rotas x Madrugada'!A:D,4,0))</f>
        <v>46149</v>
      </c>
      <c r="F1741" s="19">
        <f>IF(A1741="RETIRA",Z1741,Z1741+2)</f>
        <v>46163</v>
      </c>
      <c r="G1741" s="19" t="str">
        <f>CONCATENATE(U1741,"-",V1741)</f>
        <v>INC06-TF</v>
      </c>
      <c r="H1741" s="19" t="str">
        <f t="shared" ca="1" si="55"/>
        <v>OK</v>
      </c>
      <c r="I1741" s="46">
        <f ca="1">Z1741-$B$1</f>
        <v>4</v>
      </c>
      <c r="J1741" s="46">
        <f>VLOOKUP(G1741,'D. Produção'!A:B,2,)</f>
        <v>2</v>
      </c>
      <c r="K1741" s="95">
        <v>332294</v>
      </c>
      <c r="L1741" s="96" t="s">
        <v>92</v>
      </c>
      <c r="M1741" s="95">
        <v>5</v>
      </c>
      <c r="N1741" s="95">
        <v>5430816</v>
      </c>
      <c r="O1741" s="96" t="s">
        <v>35</v>
      </c>
      <c r="P1741" s="96" t="s">
        <v>93</v>
      </c>
      <c r="Q1741" s="96" t="s">
        <v>94</v>
      </c>
      <c r="R1741" s="97">
        <v>0.85580000000000001</v>
      </c>
      <c r="S1741" s="97">
        <v>12.837</v>
      </c>
      <c r="T1741" s="95">
        <v>1</v>
      </c>
      <c r="U1741" s="96" t="s">
        <v>185</v>
      </c>
      <c r="V1741" s="96" t="s">
        <v>96</v>
      </c>
      <c r="W1741" s="98">
        <v>778</v>
      </c>
      <c r="X1741" s="98">
        <v>1100</v>
      </c>
      <c r="Y1741" s="99">
        <v>46139.474510914355</v>
      </c>
      <c r="Z1741" s="100">
        <v>46161</v>
      </c>
      <c r="AA1741" s="101"/>
      <c r="AB1741" s="101"/>
      <c r="AC1741" s="101"/>
      <c r="AD1741" s="101"/>
      <c r="AE1741" s="102" t="s">
        <v>40</v>
      </c>
      <c r="AF1741" s="102" t="s">
        <v>40</v>
      </c>
      <c r="AG1741" s="102" t="s">
        <v>40</v>
      </c>
      <c r="AH1741" s="102" t="s">
        <v>40</v>
      </c>
      <c r="AI1741" s="102" t="s">
        <v>40</v>
      </c>
      <c r="AJ1741" s="102" t="s">
        <v>40</v>
      </c>
      <c r="AK1741" s="102" t="s">
        <v>40</v>
      </c>
      <c r="AL1741" s="101"/>
      <c r="AM1741" s="101"/>
      <c r="AN1741" s="102" t="s">
        <v>40</v>
      </c>
      <c r="AO1741" s="102" t="s">
        <v>40</v>
      </c>
      <c r="AP1741" s="102" t="s">
        <v>40</v>
      </c>
      <c r="AQ1741" s="102" t="s">
        <v>40</v>
      </c>
      <c r="AR1741" s="101"/>
    </row>
    <row r="1742" spans="1:44" ht="21">
      <c r="A1742" t="str">
        <f>VLOOKUP(Q1742,'Rotas x Madrugada'!A:C,2,0)</f>
        <v>L</v>
      </c>
      <c r="B1742" t="str">
        <f>VLOOKUP(Q1742,'Rotas x Madrugada'!A:C,3,0)</f>
        <v>Não</v>
      </c>
      <c r="D1742" s="19">
        <f t="shared" si="54"/>
        <v>46163</v>
      </c>
      <c r="E1742" s="19">
        <f>IF(A1742="RETIRA",Z1742,VLOOKUP(Q1742,'Rotas x Madrugada'!A:D,4,0))</f>
        <v>46149</v>
      </c>
      <c r="F1742" s="19">
        <f>IF(A1742="RETIRA",Z1742,Z1742+2)</f>
        <v>46163</v>
      </c>
      <c r="G1742" s="19" t="str">
        <f>CONCATENATE(U1742,"-",V1742)</f>
        <v>INC06-TF</v>
      </c>
      <c r="H1742" s="19" t="str">
        <f t="shared" ca="1" si="55"/>
        <v>OK</v>
      </c>
      <c r="I1742" s="46">
        <f ca="1">Z1742-$B$1</f>
        <v>4</v>
      </c>
      <c r="J1742" s="46">
        <f>VLOOKUP(G1742,'D. Produção'!A:B,2,)</f>
        <v>2</v>
      </c>
      <c r="K1742" s="87">
        <v>332294</v>
      </c>
      <c r="L1742" s="88" t="s">
        <v>97</v>
      </c>
      <c r="M1742" s="87">
        <v>6</v>
      </c>
      <c r="N1742" s="87">
        <v>5430817</v>
      </c>
      <c r="O1742" s="88" t="s">
        <v>35</v>
      </c>
      <c r="P1742" s="88" t="s">
        <v>93</v>
      </c>
      <c r="Q1742" s="88" t="s">
        <v>94</v>
      </c>
      <c r="R1742" s="89">
        <v>0.85580000000000001</v>
      </c>
      <c r="S1742" s="89">
        <v>12.837</v>
      </c>
      <c r="T1742" s="87">
        <v>1</v>
      </c>
      <c r="U1742" s="88" t="s">
        <v>185</v>
      </c>
      <c r="V1742" s="88" t="s">
        <v>96</v>
      </c>
      <c r="W1742" s="90">
        <v>778</v>
      </c>
      <c r="X1742" s="90">
        <v>1100</v>
      </c>
      <c r="Y1742" s="91">
        <v>46139.474510914355</v>
      </c>
      <c r="Z1742" s="92">
        <v>46161</v>
      </c>
      <c r="AA1742" s="93"/>
      <c r="AB1742" s="93"/>
      <c r="AC1742" s="93"/>
      <c r="AD1742" s="93"/>
      <c r="AE1742" s="94" t="s">
        <v>40</v>
      </c>
      <c r="AF1742" s="94" t="s">
        <v>40</v>
      </c>
      <c r="AG1742" s="94" t="s">
        <v>40</v>
      </c>
      <c r="AH1742" s="94" t="s">
        <v>40</v>
      </c>
      <c r="AI1742" s="94" t="s">
        <v>40</v>
      </c>
      <c r="AJ1742" s="94" t="s">
        <v>40</v>
      </c>
      <c r="AK1742" s="94" t="s">
        <v>40</v>
      </c>
      <c r="AL1742" s="93"/>
      <c r="AM1742" s="93"/>
      <c r="AN1742" s="94" t="s">
        <v>40</v>
      </c>
      <c r="AO1742" s="94" t="s">
        <v>40</v>
      </c>
      <c r="AP1742" s="94" t="s">
        <v>40</v>
      </c>
      <c r="AQ1742" s="94" t="s">
        <v>40</v>
      </c>
      <c r="AR1742" s="93"/>
    </row>
    <row r="1743" spans="1:44" ht="21">
      <c r="A1743" t="str">
        <f>VLOOKUP(Q1743,'Rotas x Madrugada'!A:C,2,0)</f>
        <v>L</v>
      </c>
      <c r="B1743" t="str">
        <f>VLOOKUP(Q1743,'Rotas x Madrugada'!A:C,3,0)</f>
        <v>Não</v>
      </c>
      <c r="D1743" s="19">
        <f t="shared" si="54"/>
        <v>46163</v>
      </c>
      <c r="E1743" s="19">
        <f>IF(A1743="RETIRA",Z1743,VLOOKUP(Q1743,'Rotas x Madrugada'!A:D,4,0))</f>
        <v>46149</v>
      </c>
      <c r="F1743" s="19">
        <f>IF(A1743="RETIRA",Z1743,Z1743+2)</f>
        <v>46163</v>
      </c>
      <c r="G1743" s="19" t="str">
        <f>CONCATENATE(U1743,"-",V1743)</f>
        <v>INC06-TF</v>
      </c>
      <c r="H1743" s="19" t="str">
        <f t="shared" ca="1" si="55"/>
        <v>OK</v>
      </c>
      <c r="I1743" s="46">
        <f ca="1">Z1743-$B$1</f>
        <v>4</v>
      </c>
      <c r="J1743" s="46">
        <f>VLOOKUP(G1743,'D. Produção'!A:B,2,)</f>
        <v>2</v>
      </c>
      <c r="K1743" s="95">
        <v>332294</v>
      </c>
      <c r="L1743" s="96" t="s">
        <v>98</v>
      </c>
      <c r="M1743" s="95">
        <v>7</v>
      </c>
      <c r="N1743" s="95">
        <v>5430818</v>
      </c>
      <c r="O1743" s="96" t="s">
        <v>35</v>
      </c>
      <c r="P1743" s="96" t="s">
        <v>93</v>
      </c>
      <c r="Q1743" s="96" t="s">
        <v>94</v>
      </c>
      <c r="R1743" s="97">
        <v>0.85270000000000001</v>
      </c>
      <c r="S1743" s="97">
        <v>12.7903</v>
      </c>
      <c r="T1743" s="95">
        <v>1</v>
      </c>
      <c r="U1743" s="96" t="s">
        <v>185</v>
      </c>
      <c r="V1743" s="96" t="s">
        <v>96</v>
      </c>
      <c r="W1743" s="98">
        <v>778</v>
      </c>
      <c r="X1743" s="98">
        <v>1096</v>
      </c>
      <c r="Y1743" s="99">
        <v>46139.474510914355</v>
      </c>
      <c r="Z1743" s="100">
        <v>46161</v>
      </c>
      <c r="AA1743" s="101"/>
      <c r="AB1743" s="101"/>
      <c r="AC1743" s="101"/>
      <c r="AD1743" s="101"/>
      <c r="AE1743" s="102" t="s">
        <v>40</v>
      </c>
      <c r="AF1743" s="102" t="s">
        <v>40</v>
      </c>
      <c r="AG1743" s="102" t="s">
        <v>40</v>
      </c>
      <c r="AH1743" s="102" t="s">
        <v>40</v>
      </c>
      <c r="AI1743" s="102" t="s">
        <v>40</v>
      </c>
      <c r="AJ1743" s="102" t="s">
        <v>40</v>
      </c>
      <c r="AK1743" s="102" t="s">
        <v>40</v>
      </c>
      <c r="AL1743" s="101"/>
      <c r="AM1743" s="101"/>
      <c r="AN1743" s="102" t="s">
        <v>40</v>
      </c>
      <c r="AO1743" s="102" t="s">
        <v>40</v>
      </c>
      <c r="AP1743" s="102" t="s">
        <v>40</v>
      </c>
      <c r="AQ1743" s="102" t="s">
        <v>40</v>
      </c>
      <c r="AR1743" s="101"/>
    </row>
    <row r="1744" spans="1:44" ht="21">
      <c r="A1744" t="str">
        <f>VLOOKUP(Q1744,'Rotas x Madrugada'!A:C,2,0)</f>
        <v>L</v>
      </c>
      <c r="B1744" t="str">
        <f>VLOOKUP(Q1744,'Rotas x Madrugada'!A:C,3,0)</f>
        <v>Não</v>
      </c>
      <c r="D1744" s="19">
        <f t="shared" si="54"/>
        <v>46163</v>
      </c>
      <c r="E1744" s="19">
        <f>IF(A1744="RETIRA",Z1744,VLOOKUP(Q1744,'Rotas x Madrugada'!A:D,4,0))</f>
        <v>46149</v>
      </c>
      <c r="F1744" s="19">
        <f>IF(A1744="RETIRA",Z1744,Z1744+2)</f>
        <v>46163</v>
      </c>
      <c r="G1744" s="19" t="str">
        <f>CONCATENATE(U1744,"-",V1744)</f>
        <v>INC06-TF</v>
      </c>
      <c r="H1744" s="19" t="str">
        <f t="shared" ca="1" si="55"/>
        <v>OK</v>
      </c>
      <c r="I1744" s="46">
        <f ca="1">Z1744-$B$1</f>
        <v>4</v>
      </c>
      <c r="J1744" s="46">
        <f>VLOOKUP(G1744,'D. Produção'!A:B,2,)</f>
        <v>2</v>
      </c>
      <c r="K1744" s="87">
        <v>332294</v>
      </c>
      <c r="L1744" s="88" t="s">
        <v>99</v>
      </c>
      <c r="M1744" s="87">
        <v>8</v>
      </c>
      <c r="N1744" s="87">
        <v>5430819</v>
      </c>
      <c r="O1744" s="88" t="s">
        <v>35</v>
      </c>
      <c r="P1744" s="88" t="s">
        <v>93</v>
      </c>
      <c r="Q1744" s="88" t="s">
        <v>94</v>
      </c>
      <c r="R1744" s="89">
        <v>0.85270000000000001</v>
      </c>
      <c r="S1744" s="89">
        <v>12.7903</v>
      </c>
      <c r="T1744" s="87">
        <v>1</v>
      </c>
      <c r="U1744" s="88" t="s">
        <v>185</v>
      </c>
      <c r="V1744" s="88" t="s">
        <v>96</v>
      </c>
      <c r="W1744" s="90">
        <v>778</v>
      </c>
      <c r="X1744" s="90">
        <v>1096</v>
      </c>
      <c r="Y1744" s="91">
        <v>46139.474510914355</v>
      </c>
      <c r="Z1744" s="92">
        <v>46161</v>
      </c>
      <c r="AA1744" s="93"/>
      <c r="AB1744" s="93"/>
      <c r="AC1744" s="93"/>
      <c r="AD1744" s="93"/>
      <c r="AE1744" s="94" t="s">
        <v>40</v>
      </c>
      <c r="AF1744" s="94" t="s">
        <v>40</v>
      </c>
      <c r="AG1744" s="94" t="s">
        <v>40</v>
      </c>
      <c r="AH1744" s="94" t="s">
        <v>40</v>
      </c>
      <c r="AI1744" s="94" t="s">
        <v>40</v>
      </c>
      <c r="AJ1744" s="94" t="s">
        <v>40</v>
      </c>
      <c r="AK1744" s="94" t="s">
        <v>40</v>
      </c>
      <c r="AL1744" s="93"/>
      <c r="AM1744" s="93"/>
      <c r="AN1744" s="94" t="s">
        <v>40</v>
      </c>
      <c r="AO1744" s="94" t="s">
        <v>40</v>
      </c>
      <c r="AP1744" s="94" t="s">
        <v>40</v>
      </c>
      <c r="AQ1744" s="94" t="s">
        <v>40</v>
      </c>
      <c r="AR1744" s="93"/>
    </row>
    <row r="1745" spans="1:44" ht="21">
      <c r="A1745" t="str">
        <f>VLOOKUP(Q1745,'Rotas x Madrugada'!A:C,2,0)</f>
        <v>L</v>
      </c>
      <c r="B1745" t="str">
        <f>VLOOKUP(Q1745,'Rotas x Madrugada'!A:C,3,0)</f>
        <v>Não</v>
      </c>
      <c r="D1745" s="19">
        <f t="shared" si="54"/>
        <v>46163</v>
      </c>
      <c r="E1745" s="19">
        <f>IF(A1745="RETIRA",Z1745,VLOOKUP(Q1745,'Rotas x Madrugada'!A:D,4,0))</f>
        <v>46149</v>
      </c>
      <c r="F1745" s="19">
        <f>IF(A1745="RETIRA",Z1745,Z1745+2)</f>
        <v>46163</v>
      </c>
      <c r="G1745" s="19" t="str">
        <f>CONCATENATE(U1745,"-",V1745)</f>
        <v>INC06-TF</v>
      </c>
      <c r="H1745" s="19" t="str">
        <f t="shared" ca="1" si="55"/>
        <v>OK</v>
      </c>
      <c r="I1745" s="46">
        <f ca="1">Z1745-$B$1</f>
        <v>4</v>
      </c>
      <c r="J1745" s="46">
        <f>VLOOKUP(G1745,'D. Produção'!A:B,2,)</f>
        <v>2</v>
      </c>
      <c r="K1745" s="95">
        <v>332294</v>
      </c>
      <c r="L1745" s="96" t="s">
        <v>100</v>
      </c>
      <c r="M1745" s="95">
        <v>9</v>
      </c>
      <c r="N1745" s="95">
        <v>5430820</v>
      </c>
      <c r="O1745" s="96" t="s">
        <v>35</v>
      </c>
      <c r="P1745" s="96" t="s">
        <v>93</v>
      </c>
      <c r="Q1745" s="96" t="s">
        <v>94</v>
      </c>
      <c r="R1745" s="97">
        <v>0.87290000000000001</v>
      </c>
      <c r="S1745" s="97">
        <v>13.0937</v>
      </c>
      <c r="T1745" s="95">
        <v>1</v>
      </c>
      <c r="U1745" s="96" t="s">
        <v>185</v>
      </c>
      <c r="V1745" s="96" t="s">
        <v>96</v>
      </c>
      <c r="W1745" s="98">
        <v>778</v>
      </c>
      <c r="X1745" s="98">
        <v>1122</v>
      </c>
      <c r="Y1745" s="99">
        <v>46139.474510914355</v>
      </c>
      <c r="Z1745" s="100">
        <v>46161</v>
      </c>
      <c r="AA1745" s="101"/>
      <c r="AB1745" s="101"/>
      <c r="AC1745" s="101"/>
      <c r="AD1745" s="101"/>
      <c r="AE1745" s="102" t="s">
        <v>40</v>
      </c>
      <c r="AF1745" s="102" t="s">
        <v>40</v>
      </c>
      <c r="AG1745" s="102" t="s">
        <v>40</v>
      </c>
      <c r="AH1745" s="102" t="s">
        <v>40</v>
      </c>
      <c r="AI1745" s="102" t="s">
        <v>40</v>
      </c>
      <c r="AJ1745" s="102" t="s">
        <v>40</v>
      </c>
      <c r="AK1745" s="102" t="s">
        <v>40</v>
      </c>
      <c r="AL1745" s="101"/>
      <c r="AM1745" s="101"/>
      <c r="AN1745" s="102" t="s">
        <v>40</v>
      </c>
      <c r="AO1745" s="102" t="s">
        <v>40</v>
      </c>
      <c r="AP1745" s="102" t="s">
        <v>40</v>
      </c>
      <c r="AQ1745" s="102" t="s">
        <v>40</v>
      </c>
      <c r="AR1745" s="101"/>
    </row>
    <row r="1746" spans="1:44" ht="21">
      <c r="A1746" t="str">
        <f>VLOOKUP(Q1746,'Rotas x Madrugada'!A:C,2,0)</f>
        <v>L</v>
      </c>
      <c r="B1746" t="str">
        <f>VLOOKUP(Q1746,'Rotas x Madrugada'!A:C,3,0)</f>
        <v>Não</v>
      </c>
      <c r="D1746" s="19">
        <f t="shared" si="54"/>
        <v>46163</v>
      </c>
      <c r="E1746" s="19">
        <f>IF(A1746="RETIRA",Z1746,VLOOKUP(Q1746,'Rotas x Madrugada'!A:D,4,0))</f>
        <v>46149</v>
      </c>
      <c r="F1746" s="19">
        <f>IF(A1746="RETIRA",Z1746,Z1746+2)</f>
        <v>46163</v>
      </c>
      <c r="G1746" s="19" t="str">
        <f>CONCATENATE(U1746,"-",V1746)</f>
        <v>INC06-TF</v>
      </c>
      <c r="H1746" s="19" t="str">
        <f t="shared" ca="1" si="55"/>
        <v>OK</v>
      </c>
      <c r="I1746" s="46">
        <f ca="1">Z1746-$B$1</f>
        <v>4</v>
      </c>
      <c r="J1746" s="46">
        <f>VLOOKUP(G1746,'D. Produção'!A:B,2,)</f>
        <v>2</v>
      </c>
      <c r="K1746" s="87">
        <v>332294</v>
      </c>
      <c r="L1746" s="88" t="s">
        <v>101</v>
      </c>
      <c r="M1746" s="87">
        <v>10</v>
      </c>
      <c r="N1746" s="87">
        <v>5430821</v>
      </c>
      <c r="O1746" s="88" t="s">
        <v>35</v>
      </c>
      <c r="P1746" s="88" t="s">
        <v>93</v>
      </c>
      <c r="Q1746" s="88" t="s">
        <v>94</v>
      </c>
      <c r="R1746" s="89">
        <v>0.87290000000000001</v>
      </c>
      <c r="S1746" s="89">
        <v>13.0937</v>
      </c>
      <c r="T1746" s="87">
        <v>1</v>
      </c>
      <c r="U1746" s="88" t="s">
        <v>185</v>
      </c>
      <c r="V1746" s="88" t="s">
        <v>96</v>
      </c>
      <c r="W1746" s="90">
        <v>778</v>
      </c>
      <c r="X1746" s="90">
        <v>1122</v>
      </c>
      <c r="Y1746" s="91">
        <v>46139.474510914355</v>
      </c>
      <c r="Z1746" s="92">
        <v>46161</v>
      </c>
      <c r="AA1746" s="93"/>
      <c r="AB1746" s="93"/>
      <c r="AC1746" s="93"/>
      <c r="AD1746" s="93"/>
      <c r="AE1746" s="94" t="s">
        <v>40</v>
      </c>
      <c r="AF1746" s="94" t="s">
        <v>40</v>
      </c>
      <c r="AG1746" s="94" t="s">
        <v>40</v>
      </c>
      <c r="AH1746" s="94" t="s">
        <v>40</v>
      </c>
      <c r="AI1746" s="94" t="s">
        <v>40</v>
      </c>
      <c r="AJ1746" s="94" t="s">
        <v>40</v>
      </c>
      <c r="AK1746" s="94" t="s">
        <v>40</v>
      </c>
      <c r="AL1746" s="93"/>
      <c r="AM1746" s="93"/>
      <c r="AN1746" s="94" t="s">
        <v>40</v>
      </c>
      <c r="AO1746" s="94" t="s">
        <v>40</v>
      </c>
      <c r="AP1746" s="94" t="s">
        <v>40</v>
      </c>
      <c r="AQ1746" s="94" t="s">
        <v>40</v>
      </c>
      <c r="AR1746" s="93"/>
    </row>
    <row r="1747" spans="1:44" ht="21">
      <c r="A1747" t="str">
        <f>VLOOKUP(Q1747,'Rotas x Madrugada'!A:C,2,0)</f>
        <v>L</v>
      </c>
      <c r="B1747" t="str">
        <f>VLOOKUP(Q1747,'Rotas x Madrugada'!A:C,3,0)</f>
        <v>Não</v>
      </c>
      <c r="D1747" s="19">
        <f t="shared" si="54"/>
        <v>46163</v>
      </c>
      <c r="E1747" s="19">
        <f>IF(A1747="RETIRA",Z1747,VLOOKUP(Q1747,'Rotas x Madrugada'!A:D,4,0))</f>
        <v>46149</v>
      </c>
      <c r="F1747" s="19">
        <f>IF(A1747="RETIRA",Z1747,Z1747+2)</f>
        <v>46163</v>
      </c>
      <c r="G1747" s="19" t="str">
        <f>CONCATENATE(U1747,"-",V1747)</f>
        <v>INC06-TF</v>
      </c>
      <c r="H1747" s="19" t="str">
        <f t="shared" ca="1" si="55"/>
        <v>OK</v>
      </c>
      <c r="I1747" s="46">
        <f ca="1">Z1747-$B$1</f>
        <v>4</v>
      </c>
      <c r="J1747" s="46">
        <f>VLOOKUP(G1747,'D. Produção'!A:B,2,)</f>
        <v>2</v>
      </c>
      <c r="K1747" s="95">
        <v>332294</v>
      </c>
      <c r="L1747" s="96" t="s">
        <v>102</v>
      </c>
      <c r="M1747" s="95">
        <v>11</v>
      </c>
      <c r="N1747" s="95">
        <v>5430822</v>
      </c>
      <c r="O1747" s="96" t="s">
        <v>35</v>
      </c>
      <c r="P1747" s="96" t="s">
        <v>93</v>
      </c>
      <c r="Q1747" s="96" t="s">
        <v>94</v>
      </c>
      <c r="R1747" s="97">
        <v>0.70669999999999999</v>
      </c>
      <c r="S1747" s="97">
        <v>10.6012</v>
      </c>
      <c r="T1747" s="95">
        <v>1</v>
      </c>
      <c r="U1747" s="96" t="s">
        <v>185</v>
      </c>
      <c r="V1747" s="96" t="s">
        <v>96</v>
      </c>
      <c r="W1747" s="98">
        <v>655</v>
      </c>
      <c r="X1747" s="98">
        <v>1079</v>
      </c>
      <c r="Y1747" s="99">
        <v>46139.474510914355</v>
      </c>
      <c r="Z1747" s="100">
        <v>46161</v>
      </c>
      <c r="AA1747" s="101"/>
      <c r="AB1747" s="101"/>
      <c r="AC1747" s="101"/>
      <c r="AD1747" s="101"/>
      <c r="AE1747" s="102" t="s">
        <v>40</v>
      </c>
      <c r="AF1747" s="102" t="s">
        <v>40</v>
      </c>
      <c r="AG1747" s="102" t="s">
        <v>40</v>
      </c>
      <c r="AH1747" s="102" t="s">
        <v>40</v>
      </c>
      <c r="AI1747" s="102" t="s">
        <v>40</v>
      </c>
      <c r="AJ1747" s="102" t="s">
        <v>40</v>
      </c>
      <c r="AK1747" s="102" t="s">
        <v>40</v>
      </c>
      <c r="AL1747" s="101"/>
      <c r="AM1747" s="101"/>
      <c r="AN1747" s="102" t="s">
        <v>40</v>
      </c>
      <c r="AO1747" s="102" t="s">
        <v>40</v>
      </c>
      <c r="AP1747" s="102" t="s">
        <v>40</v>
      </c>
      <c r="AQ1747" s="102" t="s">
        <v>40</v>
      </c>
      <c r="AR1747" s="101"/>
    </row>
    <row r="1748" spans="1:44" ht="21">
      <c r="A1748" t="str">
        <f>VLOOKUP(Q1748,'Rotas x Madrugada'!A:C,2,0)</f>
        <v>L</v>
      </c>
      <c r="B1748" t="str">
        <f>VLOOKUP(Q1748,'Rotas x Madrugada'!A:C,3,0)</f>
        <v>Não</v>
      </c>
      <c r="D1748" s="19">
        <f t="shared" si="54"/>
        <v>46163</v>
      </c>
      <c r="E1748" s="19">
        <f>IF(A1748="RETIRA",Z1748,VLOOKUP(Q1748,'Rotas x Madrugada'!A:D,4,0))</f>
        <v>46149</v>
      </c>
      <c r="F1748" s="19">
        <f>IF(A1748="RETIRA",Z1748,Z1748+2)</f>
        <v>46163</v>
      </c>
      <c r="G1748" s="19" t="str">
        <f>CONCATENATE(U1748,"-",V1748)</f>
        <v>INC08-TF</v>
      </c>
      <c r="H1748" s="19" t="str">
        <f t="shared" ca="1" si="55"/>
        <v>OK</v>
      </c>
      <c r="I1748" s="46">
        <f ca="1">Z1748-$B$1</f>
        <v>4</v>
      </c>
      <c r="J1748" s="46">
        <f>VLOOKUP(G1748,'D. Produção'!A:B,2,)</f>
        <v>2</v>
      </c>
      <c r="K1748" s="87">
        <v>332294</v>
      </c>
      <c r="L1748" s="88" t="s">
        <v>104</v>
      </c>
      <c r="M1748" s="87">
        <v>13</v>
      </c>
      <c r="N1748" s="87">
        <v>5430824</v>
      </c>
      <c r="O1748" s="88" t="s">
        <v>35</v>
      </c>
      <c r="P1748" s="88" t="s">
        <v>93</v>
      </c>
      <c r="Q1748" s="88" t="s">
        <v>94</v>
      </c>
      <c r="R1748" s="89">
        <v>0.9204</v>
      </c>
      <c r="S1748" s="89">
        <v>18.407900000000001</v>
      </c>
      <c r="T1748" s="87">
        <v>1</v>
      </c>
      <c r="U1748" s="88" t="s">
        <v>63</v>
      </c>
      <c r="V1748" s="88" t="s">
        <v>96</v>
      </c>
      <c r="W1748" s="90">
        <v>436</v>
      </c>
      <c r="X1748" s="90">
        <v>2111</v>
      </c>
      <c r="Y1748" s="91">
        <v>46139.474510914355</v>
      </c>
      <c r="Z1748" s="92">
        <v>46161</v>
      </c>
      <c r="AA1748" s="93"/>
      <c r="AB1748" s="93"/>
      <c r="AC1748" s="93"/>
      <c r="AD1748" s="93"/>
      <c r="AE1748" s="94" t="s">
        <v>40</v>
      </c>
      <c r="AF1748" s="94" t="s">
        <v>40</v>
      </c>
      <c r="AG1748" s="94" t="s">
        <v>40</v>
      </c>
      <c r="AH1748" s="94" t="s">
        <v>40</v>
      </c>
      <c r="AI1748" s="94" t="s">
        <v>40</v>
      </c>
      <c r="AJ1748" s="94" t="s">
        <v>40</v>
      </c>
      <c r="AK1748" s="94" t="s">
        <v>40</v>
      </c>
      <c r="AL1748" s="93"/>
      <c r="AM1748" s="93"/>
      <c r="AN1748" s="94" t="s">
        <v>40</v>
      </c>
      <c r="AO1748" s="94" t="s">
        <v>40</v>
      </c>
      <c r="AP1748" s="94" t="s">
        <v>40</v>
      </c>
      <c r="AQ1748" s="94" t="s">
        <v>40</v>
      </c>
      <c r="AR1748" s="93"/>
    </row>
    <row r="1749" spans="1:44" ht="21">
      <c r="A1749" t="str">
        <f>VLOOKUP(Q1749,'Rotas x Madrugada'!A:C,2,0)</f>
        <v>L</v>
      </c>
      <c r="B1749" t="str">
        <f>VLOOKUP(Q1749,'Rotas x Madrugada'!A:C,3,0)</f>
        <v>Não</v>
      </c>
      <c r="D1749" s="19">
        <f t="shared" si="54"/>
        <v>46163</v>
      </c>
      <c r="E1749" s="19">
        <f>IF(A1749="RETIRA",Z1749,VLOOKUP(Q1749,'Rotas x Madrugada'!A:D,4,0))</f>
        <v>46149</v>
      </c>
      <c r="F1749" s="19">
        <f>IF(A1749="RETIRA",Z1749,Z1749+2)</f>
        <v>46163</v>
      </c>
      <c r="G1749" s="19" t="str">
        <f>CONCATENATE(U1749,"-",V1749)</f>
        <v>INC08-TF</v>
      </c>
      <c r="H1749" s="19" t="str">
        <f t="shared" ca="1" si="55"/>
        <v>OK</v>
      </c>
      <c r="I1749" s="46">
        <f ca="1">Z1749-$B$1</f>
        <v>4</v>
      </c>
      <c r="J1749" s="46">
        <f>VLOOKUP(G1749,'D. Produção'!A:B,2,)</f>
        <v>2</v>
      </c>
      <c r="K1749" s="95">
        <v>332294</v>
      </c>
      <c r="L1749" s="96" t="s">
        <v>105</v>
      </c>
      <c r="M1749" s="95">
        <v>14</v>
      </c>
      <c r="N1749" s="95">
        <v>5430825</v>
      </c>
      <c r="O1749" s="96" t="s">
        <v>35</v>
      </c>
      <c r="P1749" s="96" t="s">
        <v>93</v>
      </c>
      <c r="Q1749" s="96" t="s">
        <v>94</v>
      </c>
      <c r="R1749" s="97">
        <v>0.9204</v>
      </c>
      <c r="S1749" s="97">
        <v>18.407900000000001</v>
      </c>
      <c r="T1749" s="95">
        <v>1</v>
      </c>
      <c r="U1749" s="96" t="s">
        <v>63</v>
      </c>
      <c r="V1749" s="96" t="s">
        <v>96</v>
      </c>
      <c r="W1749" s="98">
        <v>436</v>
      </c>
      <c r="X1749" s="98">
        <v>2111</v>
      </c>
      <c r="Y1749" s="99">
        <v>46139.474510914355</v>
      </c>
      <c r="Z1749" s="100">
        <v>46161</v>
      </c>
      <c r="AA1749" s="101"/>
      <c r="AB1749" s="101"/>
      <c r="AC1749" s="101"/>
      <c r="AD1749" s="101"/>
      <c r="AE1749" s="102" t="s">
        <v>40</v>
      </c>
      <c r="AF1749" s="102" t="s">
        <v>40</v>
      </c>
      <c r="AG1749" s="102" t="s">
        <v>40</v>
      </c>
      <c r="AH1749" s="102" t="s">
        <v>40</v>
      </c>
      <c r="AI1749" s="102" t="s">
        <v>40</v>
      </c>
      <c r="AJ1749" s="102" t="s">
        <v>40</v>
      </c>
      <c r="AK1749" s="102" t="s">
        <v>40</v>
      </c>
      <c r="AL1749" s="101"/>
      <c r="AM1749" s="101"/>
      <c r="AN1749" s="102" t="s">
        <v>40</v>
      </c>
      <c r="AO1749" s="102" t="s">
        <v>40</v>
      </c>
      <c r="AP1749" s="102" t="s">
        <v>40</v>
      </c>
      <c r="AQ1749" s="102" t="s">
        <v>40</v>
      </c>
      <c r="AR1749" s="101"/>
    </row>
    <row r="1750" spans="1:44" ht="21">
      <c r="A1750" t="str">
        <f>VLOOKUP(Q1750,'Rotas x Madrugada'!A:C,2,0)</f>
        <v>L</v>
      </c>
      <c r="B1750" t="str">
        <f>VLOOKUP(Q1750,'Rotas x Madrugada'!A:C,3,0)</f>
        <v>Não</v>
      </c>
      <c r="D1750" s="19">
        <f t="shared" si="54"/>
        <v>46163</v>
      </c>
      <c r="E1750" s="19">
        <f>IF(A1750="RETIRA",Z1750,VLOOKUP(Q1750,'Rotas x Madrugada'!A:D,4,0))</f>
        <v>46149</v>
      </c>
      <c r="F1750" s="19">
        <f>IF(A1750="RETIRA",Z1750,Z1750+2)</f>
        <v>46163</v>
      </c>
      <c r="G1750" s="19" t="str">
        <f>CONCATENATE(U1750,"-",V1750)</f>
        <v>INC08-TF</v>
      </c>
      <c r="H1750" s="19" t="str">
        <f t="shared" ca="1" si="55"/>
        <v>OK</v>
      </c>
      <c r="I1750" s="46">
        <f ca="1">Z1750-$B$1</f>
        <v>4</v>
      </c>
      <c r="J1750" s="46">
        <f>VLOOKUP(G1750,'D. Produção'!A:B,2,)</f>
        <v>2</v>
      </c>
      <c r="K1750" s="87">
        <v>332294</v>
      </c>
      <c r="L1750" s="88" t="s">
        <v>106</v>
      </c>
      <c r="M1750" s="87">
        <v>15</v>
      </c>
      <c r="N1750" s="87">
        <v>5430826</v>
      </c>
      <c r="O1750" s="88" t="s">
        <v>35</v>
      </c>
      <c r="P1750" s="88" t="s">
        <v>93</v>
      </c>
      <c r="Q1750" s="88" t="s">
        <v>94</v>
      </c>
      <c r="R1750" s="89">
        <v>2.0482999999999998</v>
      </c>
      <c r="S1750" s="89">
        <v>40.965699999999998</v>
      </c>
      <c r="T1750" s="87">
        <v>1</v>
      </c>
      <c r="U1750" s="88" t="s">
        <v>63</v>
      </c>
      <c r="V1750" s="88" t="s">
        <v>96</v>
      </c>
      <c r="W1750" s="90">
        <v>1013</v>
      </c>
      <c r="X1750" s="90">
        <v>2022</v>
      </c>
      <c r="Y1750" s="91">
        <v>46139.474510914355</v>
      </c>
      <c r="Z1750" s="92">
        <v>46161</v>
      </c>
      <c r="AA1750" s="93"/>
      <c r="AB1750" s="93"/>
      <c r="AC1750" s="93"/>
      <c r="AD1750" s="93"/>
      <c r="AE1750" s="94" t="s">
        <v>40</v>
      </c>
      <c r="AF1750" s="94" t="s">
        <v>40</v>
      </c>
      <c r="AG1750" s="94" t="s">
        <v>40</v>
      </c>
      <c r="AH1750" s="94" t="s">
        <v>40</v>
      </c>
      <c r="AI1750" s="94" t="s">
        <v>40</v>
      </c>
      <c r="AJ1750" s="94" t="s">
        <v>40</v>
      </c>
      <c r="AK1750" s="94" t="s">
        <v>40</v>
      </c>
      <c r="AL1750" s="93"/>
      <c r="AM1750" s="93"/>
      <c r="AN1750" s="94" t="s">
        <v>40</v>
      </c>
      <c r="AO1750" s="94" t="s">
        <v>40</v>
      </c>
      <c r="AP1750" s="94" t="s">
        <v>40</v>
      </c>
      <c r="AQ1750" s="94" t="s">
        <v>40</v>
      </c>
      <c r="AR1750" s="93"/>
    </row>
    <row r="1751" spans="1:44" ht="21">
      <c r="A1751" t="str">
        <f>VLOOKUP(Q1751,'Rotas x Madrugada'!A:C,2,0)</f>
        <v>L</v>
      </c>
      <c r="B1751" t="str">
        <f>VLOOKUP(Q1751,'Rotas x Madrugada'!A:C,3,0)</f>
        <v>Não</v>
      </c>
      <c r="D1751" s="19">
        <f t="shared" si="54"/>
        <v>46163</v>
      </c>
      <c r="E1751" s="19">
        <f>IF(A1751="RETIRA",Z1751,VLOOKUP(Q1751,'Rotas x Madrugada'!A:D,4,0))</f>
        <v>46149</v>
      </c>
      <c r="F1751" s="19">
        <f>IF(A1751="RETIRA",Z1751,Z1751+2)</f>
        <v>46163</v>
      </c>
      <c r="G1751" s="19" t="str">
        <f>CONCATENATE(U1751,"-",V1751)</f>
        <v>INC08-TF</v>
      </c>
      <c r="H1751" s="19" t="str">
        <f t="shared" ca="1" si="55"/>
        <v>OK</v>
      </c>
      <c r="I1751" s="46">
        <f ca="1">Z1751-$B$1</f>
        <v>4</v>
      </c>
      <c r="J1751" s="46">
        <f>VLOOKUP(G1751,'D. Produção'!A:B,2,)</f>
        <v>2</v>
      </c>
      <c r="K1751" s="95">
        <v>332294</v>
      </c>
      <c r="L1751" s="96" t="s">
        <v>107</v>
      </c>
      <c r="M1751" s="95">
        <v>16</v>
      </c>
      <c r="N1751" s="95">
        <v>5430827</v>
      </c>
      <c r="O1751" s="96" t="s">
        <v>35</v>
      </c>
      <c r="P1751" s="96" t="s">
        <v>93</v>
      </c>
      <c r="Q1751" s="96" t="s">
        <v>94</v>
      </c>
      <c r="R1751" s="97">
        <v>2.0628000000000002</v>
      </c>
      <c r="S1751" s="97">
        <v>41.256</v>
      </c>
      <c r="T1751" s="95">
        <v>1</v>
      </c>
      <c r="U1751" s="96" t="s">
        <v>63</v>
      </c>
      <c r="V1751" s="96" t="s">
        <v>96</v>
      </c>
      <c r="W1751" s="98">
        <v>900</v>
      </c>
      <c r="X1751" s="98">
        <v>2292</v>
      </c>
      <c r="Y1751" s="99">
        <v>46139.474510914355</v>
      </c>
      <c r="Z1751" s="100">
        <v>46161</v>
      </c>
      <c r="AA1751" s="101"/>
      <c r="AB1751" s="101"/>
      <c r="AC1751" s="101"/>
      <c r="AD1751" s="101"/>
      <c r="AE1751" s="102" t="s">
        <v>40</v>
      </c>
      <c r="AF1751" s="102" t="s">
        <v>40</v>
      </c>
      <c r="AG1751" s="102" t="s">
        <v>40</v>
      </c>
      <c r="AH1751" s="102" t="s">
        <v>40</v>
      </c>
      <c r="AI1751" s="102" t="s">
        <v>40</v>
      </c>
      <c r="AJ1751" s="102" t="s">
        <v>40</v>
      </c>
      <c r="AK1751" s="102" t="s">
        <v>40</v>
      </c>
      <c r="AL1751" s="101"/>
      <c r="AM1751" s="101"/>
      <c r="AN1751" s="102" t="s">
        <v>40</v>
      </c>
      <c r="AO1751" s="102" t="s">
        <v>40</v>
      </c>
      <c r="AP1751" s="102" t="s">
        <v>40</v>
      </c>
      <c r="AQ1751" s="102" t="s">
        <v>40</v>
      </c>
      <c r="AR1751" s="101"/>
    </row>
    <row r="1752" spans="1:44" ht="21">
      <c r="A1752" t="str">
        <f>VLOOKUP(Q1752,'Rotas x Madrugada'!A:C,2,0)</f>
        <v>L</v>
      </c>
      <c r="B1752" t="str">
        <f>VLOOKUP(Q1752,'Rotas x Madrugada'!A:C,3,0)</f>
        <v>Não</v>
      </c>
      <c r="D1752" s="19">
        <f t="shared" si="54"/>
        <v>46163</v>
      </c>
      <c r="E1752" s="19">
        <f>IF(A1752="RETIRA",Z1752,VLOOKUP(Q1752,'Rotas x Madrugada'!A:D,4,0))</f>
        <v>46149</v>
      </c>
      <c r="F1752" s="19">
        <f>IF(A1752="RETIRA",Z1752,Z1752+2)</f>
        <v>46163</v>
      </c>
      <c r="G1752" s="19" t="str">
        <f>CONCATENATE(U1752,"-",V1752)</f>
        <v>INC08-TF</v>
      </c>
      <c r="H1752" s="19" t="str">
        <f t="shared" ca="1" si="55"/>
        <v>OK</v>
      </c>
      <c r="I1752" s="46">
        <f ca="1">Z1752-$B$1</f>
        <v>4</v>
      </c>
      <c r="J1752" s="46">
        <f>VLOOKUP(G1752,'D. Produção'!A:B,2,)</f>
        <v>2</v>
      </c>
      <c r="K1752" s="87">
        <v>332294</v>
      </c>
      <c r="L1752" s="88" t="s">
        <v>108</v>
      </c>
      <c r="M1752" s="87">
        <v>17</v>
      </c>
      <c r="N1752" s="87">
        <v>5430828</v>
      </c>
      <c r="O1752" s="88" t="s">
        <v>35</v>
      </c>
      <c r="P1752" s="88" t="s">
        <v>93</v>
      </c>
      <c r="Q1752" s="88" t="s">
        <v>94</v>
      </c>
      <c r="R1752" s="89">
        <v>2.0628000000000002</v>
      </c>
      <c r="S1752" s="89">
        <v>41.256</v>
      </c>
      <c r="T1752" s="87">
        <v>1</v>
      </c>
      <c r="U1752" s="88" t="s">
        <v>63</v>
      </c>
      <c r="V1752" s="88" t="s">
        <v>96</v>
      </c>
      <c r="W1752" s="90">
        <v>900</v>
      </c>
      <c r="X1752" s="90">
        <v>2292</v>
      </c>
      <c r="Y1752" s="91">
        <v>46139.474510914355</v>
      </c>
      <c r="Z1752" s="92">
        <v>46161</v>
      </c>
      <c r="AA1752" s="93"/>
      <c r="AB1752" s="93"/>
      <c r="AC1752" s="93"/>
      <c r="AD1752" s="93"/>
      <c r="AE1752" s="94" t="s">
        <v>40</v>
      </c>
      <c r="AF1752" s="94" t="s">
        <v>40</v>
      </c>
      <c r="AG1752" s="94" t="s">
        <v>40</v>
      </c>
      <c r="AH1752" s="94" t="s">
        <v>40</v>
      </c>
      <c r="AI1752" s="94" t="s">
        <v>40</v>
      </c>
      <c r="AJ1752" s="94" t="s">
        <v>40</v>
      </c>
      <c r="AK1752" s="94" t="s">
        <v>40</v>
      </c>
      <c r="AL1752" s="93"/>
      <c r="AM1752" s="93"/>
      <c r="AN1752" s="94" t="s">
        <v>40</v>
      </c>
      <c r="AO1752" s="94" t="s">
        <v>40</v>
      </c>
      <c r="AP1752" s="94" t="s">
        <v>40</v>
      </c>
      <c r="AQ1752" s="94" t="s">
        <v>40</v>
      </c>
      <c r="AR1752" s="93"/>
    </row>
    <row r="1753" spans="1:44" ht="21">
      <c r="A1753" t="str">
        <f>VLOOKUP(Q1753,'Rotas x Madrugada'!A:C,2,0)</f>
        <v>L</v>
      </c>
      <c r="B1753" t="str">
        <f>VLOOKUP(Q1753,'Rotas x Madrugada'!A:C,3,0)</f>
        <v>Não</v>
      </c>
      <c r="D1753" s="19">
        <f t="shared" si="54"/>
        <v>46163</v>
      </c>
      <c r="E1753" s="19">
        <f>IF(A1753="RETIRA",Z1753,VLOOKUP(Q1753,'Rotas x Madrugada'!A:D,4,0))</f>
        <v>46149</v>
      </c>
      <c r="F1753" s="19">
        <f>IF(A1753="RETIRA",Z1753,Z1753+2)</f>
        <v>46163</v>
      </c>
      <c r="G1753" s="19" t="str">
        <f>CONCATENATE(U1753,"-",V1753)</f>
        <v>INC08-TF</v>
      </c>
      <c r="H1753" s="19" t="str">
        <f t="shared" ca="1" si="55"/>
        <v>OK</v>
      </c>
      <c r="I1753" s="46">
        <f ca="1">Z1753-$B$1</f>
        <v>4</v>
      </c>
      <c r="J1753" s="46">
        <f>VLOOKUP(G1753,'D. Produção'!A:B,2,)</f>
        <v>2</v>
      </c>
      <c r="K1753" s="95">
        <v>332294</v>
      </c>
      <c r="L1753" s="96" t="s">
        <v>109</v>
      </c>
      <c r="M1753" s="95">
        <v>18</v>
      </c>
      <c r="N1753" s="95">
        <v>5430829</v>
      </c>
      <c r="O1753" s="96" t="s">
        <v>35</v>
      </c>
      <c r="P1753" s="96" t="s">
        <v>93</v>
      </c>
      <c r="Q1753" s="96" t="s">
        <v>94</v>
      </c>
      <c r="R1753" s="97">
        <v>2.0628000000000002</v>
      </c>
      <c r="S1753" s="97">
        <v>41.256</v>
      </c>
      <c r="T1753" s="95">
        <v>1</v>
      </c>
      <c r="U1753" s="96" t="s">
        <v>63</v>
      </c>
      <c r="V1753" s="96" t="s">
        <v>96</v>
      </c>
      <c r="W1753" s="98">
        <v>900</v>
      </c>
      <c r="X1753" s="98">
        <v>2292</v>
      </c>
      <c r="Y1753" s="99">
        <v>46139.474510914355</v>
      </c>
      <c r="Z1753" s="100">
        <v>46161</v>
      </c>
      <c r="AA1753" s="101"/>
      <c r="AB1753" s="101"/>
      <c r="AC1753" s="101"/>
      <c r="AD1753" s="101"/>
      <c r="AE1753" s="102" t="s">
        <v>40</v>
      </c>
      <c r="AF1753" s="102" t="s">
        <v>40</v>
      </c>
      <c r="AG1753" s="102" t="s">
        <v>40</v>
      </c>
      <c r="AH1753" s="102" t="s">
        <v>40</v>
      </c>
      <c r="AI1753" s="102" t="s">
        <v>40</v>
      </c>
      <c r="AJ1753" s="102" t="s">
        <v>40</v>
      </c>
      <c r="AK1753" s="102" t="s">
        <v>40</v>
      </c>
      <c r="AL1753" s="101"/>
      <c r="AM1753" s="101"/>
      <c r="AN1753" s="102" t="s">
        <v>40</v>
      </c>
      <c r="AO1753" s="102" t="s">
        <v>40</v>
      </c>
      <c r="AP1753" s="102" t="s">
        <v>40</v>
      </c>
      <c r="AQ1753" s="102" t="s">
        <v>40</v>
      </c>
      <c r="AR1753" s="101"/>
    </row>
    <row r="1754" spans="1:44" ht="21">
      <c r="A1754" t="str">
        <f>VLOOKUP(Q1754,'Rotas x Madrugada'!A:C,2,0)</f>
        <v>L</v>
      </c>
      <c r="B1754" t="str">
        <f>VLOOKUP(Q1754,'Rotas x Madrugada'!A:C,3,0)</f>
        <v>Não</v>
      </c>
      <c r="D1754" s="19">
        <f t="shared" si="54"/>
        <v>46163</v>
      </c>
      <c r="E1754" s="19">
        <f>IF(A1754="RETIRA",Z1754,VLOOKUP(Q1754,'Rotas x Madrugada'!A:D,4,0))</f>
        <v>46149</v>
      </c>
      <c r="F1754" s="19">
        <f>IF(A1754="RETIRA",Z1754,Z1754+2)</f>
        <v>46163</v>
      </c>
      <c r="G1754" s="19" t="str">
        <f>CONCATENATE(U1754,"-",V1754)</f>
        <v>INC08-TF</v>
      </c>
      <c r="H1754" s="19" t="str">
        <f t="shared" ca="1" si="55"/>
        <v>OK</v>
      </c>
      <c r="I1754" s="46">
        <f ca="1">Z1754-$B$1</f>
        <v>4</v>
      </c>
      <c r="J1754" s="46">
        <f>VLOOKUP(G1754,'D. Produção'!A:B,2,)</f>
        <v>2</v>
      </c>
      <c r="K1754" s="87">
        <v>332294</v>
      </c>
      <c r="L1754" s="88" t="s">
        <v>110</v>
      </c>
      <c r="M1754" s="87">
        <v>19</v>
      </c>
      <c r="N1754" s="87">
        <v>5430830</v>
      </c>
      <c r="O1754" s="88" t="s">
        <v>35</v>
      </c>
      <c r="P1754" s="88" t="s">
        <v>93</v>
      </c>
      <c r="Q1754" s="88" t="s">
        <v>94</v>
      </c>
      <c r="R1754" s="89">
        <v>2.0628000000000002</v>
      </c>
      <c r="S1754" s="89">
        <v>41.256</v>
      </c>
      <c r="T1754" s="87">
        <v>1</v>
      </c>
      <c r="U1754" s="88" t="s">
        <v>63</v>
      </c>
      <c r="V1754" s="88" t="s">
        <v>96</v>
      </c>
      <c r="W1754" s="90">
        <v>900</v>
      </c>
      <c r="X1754" s="90">
        <v>2292</v>
      </c>
      <c r="Y1754" s="91">
        <v>46139.474510914355</v>
      </c>
      <c r="Z1754" s="92">
        <v>46161</v>
      </c>
      <c r="AA1754" s="93"/>
      <c r="AB1754" s="93"/>
      <c r="AC1754" s="93"/>
      <c r="AD1754" s="93"/>
      <c r="AE1754" s="94" t="s">
        <v>40</v>
      </c>
      <c r="AF1754" s="94" t="s">
        <v>40</v>
      </c>
      <c r="AG1754" s="94" t="s">
        <v>40</v>
      </c>
      <c r="AH1754" s="94" t="s">
        <v>40</v>
      </c>
      <c r="AI1754" s="94" t="s">
        <v>40</v>
      </c>
      <c r="AJ1754" s="94" t="s">
        <v>40</v>
      </c>
      <c r="AK1754" s="94" t="s">
        <v>40</v>
      </c>
      <c r="AL1754" s="93"/>
      <c r="AM1754" s="93"/>
      <c r="AN1754" s="94" t="s">
        <v>40</v>
      </c>
      <c r="AO1754" s="94" t="s">
        <v>40</v>
      </c>
      <c r="AP1754" s="94" t="s">
        <v>40</v>
      </c>
      <c r="AQ1754" s="94" t="s">
        <v>40</v>
      </c>
      <c r="AR1754" s="93"/>
    </row>
    <row r="1755" spans="1:44" ht="21">
      <c r="A1755" t="str">
        <f>VLOOKUP(Q1755,'Rotas x Madrugada'!A:C,2,0)</f>
        <v>L</v>
      </c>
      <c r="B1755" t="str">
        <f>VLOOKUP(Q1755,'Rotas x Madrugada'!A:C,3,0)</f>
        <v>Não</v>
      </c>
      <c r="D1755" s="19">
        <f t="shared" si="54"/>
        <v>46163</v>
      </c>
      <c r="E1755" s="19">
        <f>IF(A1755="RETIRA",Z1755,VLOOKUP(Q1755,'Rotas x Madrugada'!A:D,4,0))</f>
        <v>46149</v>
      </c>
      <c r="F1755" s="19">
        <f>IF(A1755="RETIRA",Z1755,Z1755+2)</f>
        <v>46163</v>
      </c>
      <c r="G1755" s="19" t="str">
        <f>CONCATENATE(U1755,"-",V1755)</f>
        <v>INC08-TF</v>
      </c>
      <c r="H1755" s="19" t="str">
        <f t="shared" ca="1" si="55"/>
        <v>OK</v>
      </c>
      <c r="I1755" s="46">
        <f ca="1">Z1755-$B$1</f>
        <v>4</v>
      </c>
      <c r="J1755" s="46">
        <f>VLOOKUP(G1755,'D. Produção'!A:B,2,)</f>
        <v>2</v>
      </c>
      <c r="K1755" s="95">
        <v>332294</v>
      </c>
      <c r="L1755" s="96" t="s">
        <v>111</v>
      </c>
      <c r="M1755" s="95">
        <v>20</v>
      </c>
      <c r="N1755" s="95">
        <v>5430831</v>
      </c>
      <c r="O1755" s="96" t="s">
        <v>35</v>
      </c>
      <c r="P1755" s="96" t="s">
        <v>93</v>
      </c>
      <c r="Q1755" s="96" t="s">
        <v>94</v>
      </c>
      <c r="R1755" s="97">
        <v>3.0038</v>
      </c>
      <c r="S1755" s="97">
        <v>60.076000000000001</v>
      </c>
      <c r="T1755" s="95">
        <v>1</v>
      </c>
      <c r="U1755" s="96" t="s">
        <v>63</v>
      </c>
      <c r="V1755" s="96" t="s">
        <v>96</v>
      </c>
      <c r="W1755" s="98">
        <v>1306</v>
      </c>
      <c r="X1755" s="98">
        <v>2300</v>
      </c>
      <c r="Y1755" s="99">
        <v>46139.474510914355</v>
      </c>
      <c r="Z1755" s="100">
        <v>46161</v>
      </c>
      <c r="AA1755" s="101"/>
      <c r="AB1755" s="101"/>
      <c r="AC1755" s="101"/>
      <c r="AD1755" s="101"/>
      <c r="AE1755" s="102" t="s">
        <v>40</v>
      </c>
      <c r="AF1755" s="102" t="s">
        <v>40</v>
      </c>
      <c r="AG1755" s="102" t="s">
        <v>40</v>
      </c>
      <c r="AH1755" s="102" t="s">
        <v>40</v>
      </c>
      <c r="AI1755" s="102" t="s">
        <v>40</v>
      </c>
      <c r="AJ1755" s="102" t="s">
        <v>40</v>
      </c>
      <c r="AK1755" s="102" t="s">
        <v>40</v>
      </c>
      <c r="AL1755" s="101"/>
      <c r="AM1755" s="101"/>
      <c r="AN1755" s="102" t="s">
        <v>40</v>
      </c>
      <c r="AO1755" s="102" t="s">
        <v>40</v>
      </c>
      <c r="AP1755" s="102" t="s">
        <v>40</v>
      </c>
      <c r="AQ1755" s="102" t="s">
        <v>40</v>
      </c>
      <c r="AR1755" s="101"/>
    </row>
    <row r="1756" spans="1:44" ht="21">
      <c r="A1756" t="str">
        <f>VLOOKUP(Q1756,'Rotas x Madrugada'!A:C,2,0)</f>
        <v>L</v>
      </c>
      <c r="B1756" t="str">
        <f>VLOOKUP(Q1756,'Rotas x Madrugada'!A:C,3,0)</f>
        <v>Não</v>
      </c>
      <c r="D1756" s="19">
        <f t="shared" si="54"/>
        <v>46163</v>
      </c>
      <c r="E1756" s="19">
        <f>IF(A1756="RETIRA",Z1756,VLOOKUP(Q1756,'Rotas x Madrugada'!A:D,4,0))</f>
        <v>46149</v>
      </c>
      <c r="F1756" s="19">
        <f>IF(A1756="RETIRA",Z1756,Z1756+2)</f>
        <v>46163</v>
      </c>
      <c r="G1756" s="19" t="str">
        <f>CONCATENATE(U1756,"-",V1756)</f>
        <v>INC08-TF</v>
      </c>
      <c r="H1756" s="19" t="str">
        <f t="shared" ca="1" si="55"/>
        <v>OK</v>
      </c>
      <c r="I1756" s="46">
        <f ca="1">Z1756-$B$1</f>
        <v>4</v>
      </c>
      <c r="J1756" s="46">
        <f>VLOOKUP(G1756,'D. Produção'!A:B,2,)</f>
        <v>2</v>
      </c>
      <c r="K1756" s="87">
        <v>332294</v>
      </c>
      <c r="L1756" s="88" t="s">
        <v>112</v>
      </c>
      <c r="M1756" s="87">
        <v>21</v>
      </c>
      <c r="N1756" s="87">
        <v>5430832</v>
      </c>
      <c r="O1756" s="88" t="s">
        <v>35</v>
      </c>
      <c r="P1756" s="88" t="s">
        <v>93</v>
      </c>
      <c r="Q1756" s="88" t="s">
        <v>94</v>
      </c>
      <c r="R1756" s="89">
        <v>3.0038</v>
      </c>
      <c r="S1756" s="89">
        <v>60.076000000000001</v>
      </c>
      <c r="T1756" s="87">
        <v>1</v>
      </c>
      <c r="U1756" s="88" t="s">
        <v>63</v>
      </c>
      <c r="V1756" s="88" t="s">
        <v>96</v>
      </c>
      <c r="W1756" s="90">
        <v>1306</v>
      </c>
      <c r="X1756" s="90">
        <v>2300</v>
      </c>
      <c r="Y1756" s="91">
        <v>46139.474510914355</v>
      </c>
      <c r="Z1756" s="92">
        <v>46161</v>
      </c>
      <c r="AA1756" s="93"/>
      <c r="AB1756" s="93"/>
      <c r="AC1756" s="93"/>
      <c r="AD1756" s="93"/>
      <c r="AE1756" s="94" t="s">
        <v>40</v>
      </c>
      <c r="AF1756" s="94" t="s">
        <v>40</v>
      </c>
      <c r="AG1756" s="94" t="s">
        <v>40</v>
      </c>
      <c r="AH1756" s="94" t="s">
        <v>40</v>
      </c>
      <c r="AI1756" s="94" t="s">
        <v>40</v>
      </c>
      <c r="AJ1756" s="94" t="s">
        <v>40</v>
      </c>
      <c r="AK1756" s="94" t="s">
        <v>40</v>
      </c>
      <c r="AL1756" s="93"/>
      <c r="AM1756" s="93"/>
      <c r="AN1756" s="94" t="s">
        <v>40</v>
      </c>
      <c r="AO1756" s="94" t="s">
        <v>40</v>
      </c>
      <c r="AP1756" s="94" t="s">
        <v>40</v>
      </c>
      <c r="AQ1756" s="94" t="s">
        <v>40</v>
      </c>
      <c r="AR1756" s="93"/>
    </row>
    <row r="1757" spans="1:44" ht="21">
      <c r="A1757" t="str">
        <f>VLOOKUP(Q1757,'Rotas x Madrugada'!A:C,2,0)</f>
        <v>L</v>
      </c>
      <c r="B1757" t="str">
        <f>VLOOKUP(Q1757,'Rotas x Madrugada'!A:C,3,0)</f>
        <v>Não</v>
      </c>
      <c r="D1757" s="19">
        <f t="shared" si="54"/>
        <v>46163</v>
      </c>
      <c r="E1757" s="19">
        <f>IF(A1757="RETIRA",Z1757,VLOOKUP(Q1757,'Rotas x Madrugada'!A:D,4,0))</f>
        <v>46149</v>
      </c>
      <c r="F1757" s="19">
        <f>IF(A1757="RETIRA",Z1757,Z1757+2)</f>
        <v>46163</v>
      </c>
      <c r="G1757" s="19" t="str">
        <f>CONCATENATE(U1757,"-",V1757)</f>
        <v>INC08-TF</v>
      </c>
      <c r="H1757" s="19" t="str">
        <f t="shared" ca="1" si="55"/>
        <v>OK</v>
      </c>
      <c r="I1757" s="46">
        <f ca="1">Z1757-$B$1</f>
        <v>4</v>
      </c>
      <c r="J1757" s="46">
        <f>VLOOKUP(G1757,'D. Produção'!A:B,2,)</f>
        <v>2</v>
      </c>
      <c r="K1757" s="95">
        <v>332294</v>
      </c>
      <c r="L1757" s="96" t="s">
        <v>113</v>
      </c>
      <c r="M1757" s="95">
        <v>22</v>
      </c>
      <c r="N1757" s="95">
        <v>5430833</v>
      </c>
      <c r="O1757" s="96" t="s">
        <v>35</v>
      </c>
      <c r="P1757" s="96" t="s">
        <v>93</v>
      </c>
      <c r="Q1757" s="96" t="s">
        <v>94</v>
      </c>
      <c r="R1757" s="97">
        <v>3.0038</v>
      </c>
      <c r="S1757" s="97">
        <v>60.076000000000001</v>
      </c>
      <c r="T1757" s="95">
        <v>1</v>
      </c>
      <c r="U1757" s="96" t="s">
        <v>63</v>
      </c>
      <c r="V1757" s="96" t="s">
        <v>96</v>
      </c>
      <c r="W1757" s="98">
        <v>1306</v>
      </c>
      <c r="X1757" s="98">
        <v>2300</v>
      </c>
      <c r="Y1757" s="99">
        <v>46139.474510914355</v>
      </c>
      <c r="Z1757" s="100">
        <v>46161</v>
      </c>
      <c r="AA1757" s="101"/>
      <c r="AB1757" s="101"/>
      <c r="AC1757" s="101"/>
      <c r="AD1757" s="101"/>
      <c r="AE1757" s="102" t="s">
        <v>40</v>
      </c>
      <c r="AF1757" s="102" t="s">
        <v>40</v>
      </c>
      <c r="AG1757" s="102" t="s">
        <v>40</v>
      </c>
      <c r="AH1757" s="102" t="s">
        <v>40</v>
      </c>
      <c r="AI1757" s="102" t="s">
        <v>40</v>
      </c>
      <c r="AJ1757" s="102" t="s">
        <v>40</v>
      </c>
      <c r="AK1757" s="102" t="s">
        <v>40</v>
      </c>
      <c r="AL1757" s="101"/>
      <c r="AM1757" s="101"/>
      <c r="AN1757" s="102" t="s">
        <v>40</v>
      </c>
      <c r="AO1757" s="102" t="s">
        <v>40</v>
      </c>
      <c r="AP1757" s="102" t="s">
        <v>40</v>
      </c>
      <c r="AQ1757" s="102" t="s">
        <v>40</v>
      </c>
      <c r="AR1757" s="101"/>
    </row>
    <row r="1758" spans="1:44" ht="21">
      <c r="A1758" t="str">
        <f>VLOOKUP(Q1758,'Rotas x Madrugada'!A:C,2,0)</f>
        <v>L</v>
      </c>
      <c r="B1758" t="str">
        <f>VLOOKUP(Q1758,'Rotas x Madrugada'!A:C,3,0)</f>
        <v>Não</v>
      </c>
      <c r="D1758" s="19">
        <f t="shared" si="54"/>
        <v>46163</v>
      </c>
      <c r="E1758" s="19">
        <f>IF(A1758="RETIRA",Z1758,VLOOKUP(Q1758,'Rotas x Madrugada'!A:D,4,0))</f>
        <v>46149</v>
      </c>
      <c r="F1758" s="19">
        <f>IF(A1758="RETIRA",Z1758,Z1758+2)</f>
        <v>46163</v>
      </c>
      <c r="G1758" s="19" t="str">
        <f>CONCATENATE(U1758,"-",V1758)</f>
        <v>INC08-TF</v>
      </c>
      <c r="H1758" s="19" t="str">
        <f t="shared" ca="1" si="55"/>
        <v>OK</v>
      </c>
      <c r="I1758" s="46">
        <f ca="1">Z1758-$B$1</f>
        <v>4</v>
      </c>
      <c r="J1758" s="46">
        <f>VLOOKUP(G1758,'D. Produção'!A:B,2,)</f>
        <v>2</v>
      </c>
      <c r="K1758" s="87">
        <v>332294</v>
      </c>
      <c r="L1758" s="88" t="s">
        <v>114</v>
      </c>
      <c r="M1758" s="87">
        <v>23</v>
      </c>
      <c r="N1758" s="87">
        <v>5430834</v>
      </c>
      <c r="O1758" s="88" t="s">
        <v>35</v>
      </c>
      <c r="P1758" s="88" t="s">
        <v>93</v>
      </c>
      <c r="Q1758" s="88" t="s">
        <v>94</v>
      </c>
      <c r="R1758" s="89">
        <v>3.0038</v>
      </c>
      <c r="S1758" s="89">
        <v>60.076000000000001</v>
      </c>
      <c r="T1758" s="87">
        <v>1</v>
      </c>
      <c r="U1758" s="88" t="s">
        <v>63</v>
      </c>
      <c r="V1758" s="88" t="s">
        <v>96</v>
      </c>
      <c r="W1758" s="90">
        <v>1306</v>
      </c>
      <c r="X1758" s="90">
        <v>2300</v>
      </c>
      <c r="Y1758" s="91">
        <v>46139.474510914355</v>
      </c>
      <c r="Z1758" s="92">
        <v>46161</v>
      </c>
      <c r="AA1758" s="93"/>
      <c r="AB1758" s="93"/>
      <c r="AC1758" s="93"/>
      <c r="AD1758" s="93"/>
      <c r="AE1758" s="94" t="s">
        <v>40</v>
      </c>
      <c r="AF1758" s="94" t="s">
        <v>40</v>
      </c>
      <c r="AG1758" s="94" t="s">
        <v>40</v>
      </c>
      <c r="AH1758" s="94" t="s">
        <v>40</v>
      </c>
      <c r="AI1758" s="94" t="s">
        <v>40</v>
      </c>
      <c r="AJ1758" s="94" t="s">
        <v>40</v>
      </c>
      <c r="AK1758" s="94" t="s">
        <v>40</v>
      </c>
      <c r="AL1758" s="93"/>
      <c r="AM1758" s="93"/>
      <c r="AN1758" s="94" t="s">
        <v>40</v>
      </c>
      <c r="AO1758" s="94" t="s">
        <v>40</v>
      </c>
      <c r="AP1758" s="94" t="s">
        <v>40</v>
      </c>
      <c r="AQ1758" s="94" t="s">
        <v>40</v>
      </c>
      <c r="AR1758" s="93"/>
    </row>
    <row r="1759" spans="1:44" ht="21">
      <c r="A1759" t="str">
        <f>VLOOKUP(Q1759,'Rotas x Madrugada'!A:C,2,0)</f>
        <v>L</v>
      </c>
      <c r="B1759" t="str">
        <f>VLOOKUP(Q1759,'Rotas x Madrugada'!A:C,3,0)</f>
        <v>Não</v>
      </c>
      <c r="D1759" s="19">
        <f t="shared" si="54"/>
        <v>46163</v>
      </c>
      <c r="E1759" s="19">
        <f>IF(A1759="RETIRA",Z1759,VLOOKUP(Q1759,'Rotas x Madrugada'!A:D,4,0))</f>
        <v>46149</v>
      </c>
      <c r="F1759" s="19">
        <f>IF(A1759="RETIRA",Z1759,Z1759+2)</f>
        <v>46163</v>
      </c>
      <c r="G1759" s="19" t="str">
        <f>CONCATENATE(U1759,"-",V1759)</f>
        <v>INC08-TF</v>
      </c>
      <c r="H1759" s="19" t="str">
        <f t="shared" ca="1" si="55"/>
        <v>OK</v>
      </c>
      <c r="I1759" s="46">
        <f ca="1">Z1759-$B$1</f>
        <v>4</v>
      </c>
      <c r="J1759" s="46">
        <f>VLOOKUP(G1759,'D. Produção'!A:B,2,)</f>
        <v>2</v>
      </c>
      <c r="K1759" s="95">
        <v>332294</v>
      </c>
      <c r="L1759" s="96" t="s">
        <v>115</v>
      </c>
      <c r="M1759" s="95">
        <v>24</v>
      </c>
      <c r="N1759" s="95">
        <v>5430835</v>
      </c>
      <c r="O1759" s="96" t="s">
        <v>35</v>
      </c>
      <c r="P1759" s="96" t="s">
        <v>93</v>
      </c>
      <c r="Q1759" s="96" t="s">
        <v>94</v>
      </c>
      <c r="R1759" s="97">
        <v>1.8110999999999999</v>
      </c>
      <c r="S1759" s="97">
        <v>36.222200000000001</v>
      </c>
      <c r="T1759" s="95">
        <v>1</v>
      </c>
      <c r="U1759" s="96" t="s">
        <v>63</v>
      </c>
      <c r="V1759" s="96" t="s">
        <v>96</v>
      </c>
      <c r="W1759" s="98">
        <v>782</v>
      </c>
      <c r="X1759" s="98">
        <v>2316</v>
      </c>
      <c r="Y1759" s="99">
        <v>46139.474510914355</v>
      </c>
      <c r="Z1759" s="100">
        <v>46161</v>
      </c>
      <c r="AA1759" s="101"/>
      <c r="AB1759" s="101"/>
      <c r="AC1759" s="101"/>
      <c r="AD1759" s="101"/>
      <c r="AE1759" s="102" t="s">
        <v>40</v>
      </c>
      <c r="AF1759" s="102" t="s">
        <v>40</v>
      </c>
      <c r="AG1759" s="102" t="s">
        <v>40</v>
      </c>
      <c r="AH1759" s="102" t="s">
        <v>40</v>
      </c>
      <c r="AI1759" s="102" t="s">
        <v>40</v>
      </c>
      <c r="AJ1759" s="102" t="s">
        <v>40</v>
      </c>
      <c r="AK1759" s="102" t="s">
        <v>40</v>
      </c>
      <c r="AL1759" s="101"/>
      <c r="AM1759" s="101"/>
      <c r="AN1759" s="102" t="s">
        <v>40</v>
      </c>
      <c r="AO1759" s="102" t="s">
        <v>40</v>
      </c>
      <c r="AP1759" s="102" t="s">
        <v>40</v>
      </c>
      <c r="AQ1759" s="102" t="s">
        <v>40</v>
      </c>
      <c r="AR1759" s="101"/>
    </row>
    <row r="1760" spans="1:44" ht="21">
      <c r="A1760" t="str">
        <f>VLOOKUP(Q1760,'Rotas x Madrugada'!A:C,2,0)</f>
        <v>L</v>
      </c>
      <c r="B1760" t="str">
        <f>VLOOKUP(Q1760,'Rotas x Madrugada'!A:C,3,0)</f>
        <v>Não</v>
      </c>
      <c r="D1760" s="19">
        <f t="shared" si="54"/>
        <v>46163</v>
      </c>
      <c r="E1760" s="19">
        <f>IF(A1760="RETIRA",Z1760,VLOOKUP(Q1760,'Rotas x Madrugada'!A:D,4,0))</f>
        <v>46149</v>
      </c>
      <c r="F1760" s="19">
        <f>IF(A1760="RETIRA",Z1760,Z1760+2)</f>
        <v>46163</v>
      </c>
      <c r="G1760" s="19" t="str">
        <f>CONCATENATE(U1760,"-",V1760)</f>
        <v>INC08-TF</v>
      </c>
      <c r="H1760" s="19" t="str">
        <f t="shared" ca="1" si="55"/>
        <v>OK</v>
      </c>
      <c r="I1760" s="46">
        <f ca="1">Z1760-$B$1</f>
        <v>4</v>
      </c>
      <c r="J1760" s="46">
        <f>VLOOKUP(G1760,'D. Produção'!A:B,2,)</f>
        <v>2</v>
      </c>
      <c r="K1760" s="87">
        <v>332294</v>
      </c>
      <c r="L1760" s="88" t="s">
        <v>183</v>
      </c>
      <c r="M1760" s="87">
        <v>25</v>
      </c>
      <c r="N1760" s="87">
        <v>5430836</v>
      </c>
      <c r="O1760" s="88" t="s">
        <v>35</v>
      </c>
      <c r="P1760" s="88" t="s">
        <v>93</v>
      </c>
      <c r="Q1760" s="88" t="s">
        <v>94</v>
      </c>
      <c r="R1760" s="89">
        <v>1.9895</v>
      </c>
      <c r="S1760" s="89">
        <v>39.790999999999997</v>
      </c>
      <c r="T1760" s="87">
        <v>1</v>
      </c>
      <c r="U1760" s="88" t="s">
        <v>63</v>
      </c>
      <c r="V1760" s="88" t="s">
        <v>96</v>
      </c>
      <c r="W1760" s="90">
        <v>837</v>
      </c>
      <c r="X1760" s="90">
        <v>2377</v>
      </c>
      <c r="Y1760" s="91">
        <v>46139.474510914355</v>
      </c>
      <c r="Z1760" s="92">
        <v>46161</v>
      </c>
      <c r="AA1760" s="93"/>
      <c r="AB1760" s="93"/>
      <c r="AC1760" s="93"/>
      <c r="AD1760" s="93"/>
      <c r="AE1760" s="94" t="s">
        <v>40</v>
      </c>
      <c r="AF1760" s="94" t="s">
        <v>40</v>
      </c>
      <c r="AG1760" s="94" t="s">
        <v>40</v>
      </c>
      <c r="AH1760" s="94" t="s">
        <v>40</v>
      </c>
      <c r="AI1760" s="94" t="s">
        <v>40</v>
      </c>
      <c r="AJ1760" s="94" t="s">
        <v>40</v>
      </c>
      <c r="AK1760" s="94" t="s">
        <v>40</v>
      </c>
      <c r="AL1760" s="93"/>
      <c r="AM1760" s="93"/>
      <c r="AN1760" s="94" t="s">
        <v>40</v>
      </c>
      <c r="AO1760" s="94" t="s">
        <v>40</v>
      </c>
      <c r="AP1760" s="94" t="s">
        <v>40</v>
      </c>
      <c r="AQ1760" s="94" t="s">
        <v>40</v>
      </c>
      <c r="AR1760" s="93"/>
    </row>
    <row r="1761" spans="1:44" ht="21">
      <c r="A1761" t="str">
        <f>VLOOKUP(Q1761,'Rotas x Madrugada'!A:C,2,0)</f>
        <v>L</v>
      </c>
      <c r="B1761" t="str">
        <f>VLOOKUP(Q1761,'Rotas x Madrugada'!A:C,3,0)</f>
        <v>Não</v>
      </c>
      <c r="D1761" s="19">
        <f t="shared" si="54"/>
        <v>46163</v>
      </c>
      <c r="E1761" s="19">
        <f>IF(A1761="RETIRA",Z1761,VLOOKUP(Q1761,'Rotas x Madrugada'!A:D,4,0))</f>
        <v>46149</v>
      </c>
      <c r="F1761" s="19">
        <f>IF(A1761="RETIRA",Z1761,Z1761+2)</f>
        <v>46163</v>
      </c>
      <c r="G1761" s="19" t="str">
        <f>CONCATENATE(U1761,"-",V1761)</f>
        <v>INC08-TF</v>
      </c>
      <c r="H1761" s="19" t="str">
        <f t="shared" ca="1" si="55"/>
        <v>OK</v>
      </c>
      <c r="I1761" s="46">
        <f ca="1">Z1761-$B$1</f>
        <v>4</v>
      </c>
      <c r="J1761" s="46">
        <f>VLOOKUP(G1761,'D. Produção'!A:B,2,)</f>
        <v>2</v>
      </c>
      <c r="K1761" s="95">
        <v>332294</v>
      </c>
      <c r="L1761" s="96" t="s">
        <v>184</v>
      </c>
      <c r="M1761" s="95">
        <v>26</v>
      </c>
      <c r="N1761" s="95">
        <v>5430837</v>
      </c>
      <c r="O1761" s="96" t="s">
        <v>35</v>
      </c>
      <c r="P1761" s="96" t="s">
        <v>93</v>
      </c>
      <c r="Q1761" s="96" t="s">
        <v>94</v>
      </c>
      <c r="R1761" s="97">
        <v>1.9895</v>
      </c>
      <c r="S1761" s="97">
        <v>39.790999999999997</v>
      </c>
      <c r="T1761" s="95">
        <v>1</v>
      </c>
      <c r="U1761" s="96" t="s">
        <v>63</v>
      </c>
      <c r="V1761" s="96" t="s">
        <v>96</v>
      </c>
      <c r="W1761" s="98">
        <v>837</v>
      </c>
      <c r="X1761" s="98">
        <v>2377</v>
      </c>
      <c r="Y1761" s="99">
        <v>46139.474510914355</v>
      </c>
      <c r="Z1761" s="100">
        <v>46161</v>
      </c>
      <c r="AA1761" s="101"/>
      <c r="AB1761" s="101"/>
      <c r="AC1761" s="101"/>
      <c r="AD1761" s="101"/>
      <c r="AE1761" s="102" t="s">
        <v>40</v>
      </c>
      <c r="AF1761" s="102" t="s">
        <v>40</v>
      </c>
      <c r="AG1761" s="102" t="s">
        <v>40</v>
      </c>
      <c r="AH1761" s="102" t="s">
        <v>40</v>
      </c>
      <c r="AI1761" s="102" t="s">
        <v>40</v>
      </c>
      <c r="AJ1761" s="102" t="s">
        <v>40</v>
      </c>
      <c r="AK1761" s="102" t="s">
        <v>40</v>
      </c>
      <c r="AL1761" s="101"/>
      <c r="AM1761" s="101"/>
      <c r="AN1761" s="102" t="s">
        <v>40</v>
      </c>
      <c r="AO1761" s="102" t="s">
        <v>40</v>
      </c>
      <c r="AP1761" s="102" t="s">
        <v>40</v>
      </c>
      <c r="AQ1761" s="102" t="s">
        <v>40</v>
      </c>
      <c r="AR1761" s="101"/>
    </row>
    <row r="1762" spans="1:44" ht="21">
      <c r="A1762" t="str">
        <f>VLOOKUP(Q1762,'Rotas x Madrugada'!A:C,2,0)</f>
        <v>L</v>
      </c>
      <c r="B1762" t="str">
        <f>VLOOKUP(Q1762,'Rotas x Madrugada'!A:C,3,0)</f>
        <v>Não</v>
      </c>
      <c r="D1762" s="19">
        <f t="shared" si="54"/>
        <v>46163</v>
      </c>
      <c r="E1762" s="19">
        <f>IF(A1762="RETIRA",Z1762,VLOOKUP(Q1762,'Rotas x Madrugada'!A:D,4,0))</f>
        <v>46149</v>
      </c>
      <c r="F1762" s="19">
        <f>IF(A1762="RETIRA",Z1762,Z1762+2)</f>
        <v>46163</v>
      </c>
      <c r="G1762" s="19" t="str">
        <f>CONCATENATE(U1762,"-",V1762)</f>
        <v>INC08-TF</v>
      </c>
      <c r="H1762" s="19" t="str">
        <f t="shared" ca="1" si="55"/>
        <v>OK</v>
      </c>
      <c r="I1762" s="46">
        <f ca="1">Z1762-$B$1</f>
        <v>4</v>
      </c>
      <c r="J1762" s="46">
        <f>VLOOKUP(G1762,'D. Produção'!A:B,2,)</f>
        <v>2</v>
      </c>
      <c r="K1762" s="87">
        <v>332294</v>
      </c>
      <c r="L1762" s="88" t="s">
        <v>162</v>
      </c>
      <c r="M1762" s="87">
        <v>27</v>
      </c>
      <c r="N1762" s="87">
        <v>5430838</v>
      </c>
      <c r="O1762" s="88" t="s">
        <v>35</v>
      </c>
      <c r="P1762" s="88" t="s">
        <v>93</v>
      </c>
      <c r="Q1762" s="88" t="s">
        <v>94</v>
      </c>
      <c r="R1762" s="89">
        <v>1.9895</v>
      </c>
      <c r="S1762" s="89">
        <v>39.790999999999997</v>
      </c>
      <c r="T1762" s="87">
        <v>1</v>
      </c>
      <c r="U1762" s="88" t="s">
        <v>63</v>
      </c>
      <c r="V1762" s="88" t="s">
        <v>96</v>
      </c>
      <c r="W1762" s="90">
        <v>837</v>
      </c>
      <c r="X1762" s="90">
        <v>2377</v>
      </c>
      <c r="Y1762" s="91">
        <v>46139.474510914355</v>
      </c>
      <c r="Z1762" s="92">
        <v>46161</v>
      </c>
      <c r="AA1762" s="93"/>
      <c r="AB1762" s="93"/>
      <c r="AC1762" s="93"/>
      <c r="AD1762" s="93"/>
      <c r="AE1762" s="94" t="s">
        <v>40</v>
      </c>
      <c r="AF1762" s="94" t="s">
        <v>40</v>
      </c>
      <c r="AG1762" s="94" t="s">
        <v>40</v>
      </c>
      <c r="AH1762" s="94" t="s">
        <v>40</v>
      </c>
      <c r="AI1762" s="94" t="s">
        <v>40</v>
      </c>
      <c r="AJ1762" s="94" t="s">
        <v>40</v>
      </c>
      <c r="AK1762" s="94" t="s">
        <v>40</v>
      </c>
      <c r="AL1762" s="93"/>
      <c r="AM1762" s="93"/>
      <c r="AN1762" s="94" t="s">
        <v>40</v>
      </c>
      <c r="AO1762" s="94" t="s">
        <v>40</v>
      </c>
      <c r="AP1762" s="94" t="s">
        <v>40</v>
      </c>
      <c r="AQ1762" s="94" t="s">
        <v>40</v>
      </c>
      <c r="AR1762" s="93"/>
    </row>
    <row r="1763" spans="1:44" ht="21">
      <c r="A1763" t="str">
        <f>VLOOKUP(Q1763,'Rotas x Madrugada'!A:C,2,0)</f>
        <v>L</v>
      </c>
      <c r="B1763" t="str">
        <f>VLOOKUP(Q1763,'Rotas x Madrugada'!A:C,3,0)</f>
        <v>Não</v>
      </c>
      <c r="D1763" s="19">
        <f t="shared" si="54"/>
        <v>46163</v>
      </c>
      <c r="E1763" s="19">
        <f>IF(A1763="RETIRA",Z1763,VLOOKUP(Q1763,'Rotas x Madrugada'!A:D,4,0))</f>
        <v>46149</v>
      </c>
      <c r="F1763" s="19">
        <f>IF(A1763="RETIRA",Z1763,Z1763+2)</f>
        <v>46163</v>
      </c>
      <c r="G1763" s="19" t="str">
        <f>CONCATENATE(U1763,"-",V1763)</f>
        <v>INC08-TF</v>
      </c>
      <c r="H1763" s="19" t="str">
        <f t="shared" ca="1" si="55"/>
        <v>OK</v>
      </c>
      <c r="I1763" s="46">
        <f ca="1">Z1763-$B$1</f>
        <v>4</v>
      </c>
      <c r="J1763" s="46">
        <f>VLOOKUP(G1763,'D. Produção'!A:B,2,)</f>
        <v>2</v>
      </c>
      <c r="K1763" s="95">
        <v>332294</v>
      </c>
      <c r="L1763" s="96" t="s">
        <v>164</v>
      </c>
      <c r="M1763" s="95">
        <v>28</v>
      </c>
      <c r="N1763" s="95">
        <v>5430839</v>
      </c>
      <c r="O1763" s="96" t="s">
        <v>35</v>
      </c>
      <c r="P1763" s="96" t="s">
        <v>93</v>
      </c>
      <c r="Q1763" s="96" t="s">
        <v>94</v>
      </c>
      <c r="R1763" s="97">
        <v>1.9895</v>
      </c>
      <c r="S1763" s="97">
        <v>39.790999999999997</v>
      </c>
      <c r="T1763" s="95">
        <v>1</v>
      </c>
      <c r="U1763" s="96" t="s">
        <v>63</v>
      </c>
      <c r="V1763" s="96" t="s">
        <v>96</v>
      </c>
      <c r="W1763" s="98">
        <v>837</v>
      </c>
      <c r="X1763" s="98">
        <v>2377</v>
      </c>
      <c r="Y1763" s="99">
        <v>46139.474510914355</v>
      </c>
      <c r="Z1763" s="100">
        <v>46161</v>
      </c>
      <c r="AA1763" s="101"/>
      <c r="AB1763" s="101"/>
      <c r="AC1763" s="101"/>
      <c r="AD1763" s="101"/>
      <c r="AE1763" s="102" t="s">
        <v>40</v>
      </c>
      <c r="AF1763" s="102" t="s">
        <v>40</v>
      </c>
      <c r="AG1763" s="102" t="s">
        <v>40</v>
      </c>
      <c r="AH1763" s="102" t="s">
        <v>40</v>
      </c>
      <c r="AI1763" s="102" t="s">
        <v>40</v>
      </c>
      <c r="AJ1763" s="102" t="s">
        <v>40</v>
      </c>
      <c r="AK1763" s="102" t="s">
        <v>40</v>
      </c>
      <c r="AL1763" s="101"/>
      <c r="AM1763" s="101"/>
      <c r="AN1763" s="102" t="s">
        <v>40</v>
      </c>
      <c r="AO1763" s="102" t="s">
        <v>40</v>
      </c>
      <c r="AP1763" s="102" t="s">
        <v>40</v>
      </c>
      <c r="AQ1763" s="102" t="s">
        <v>40</v>
      </c>
      <c r="AR1763" s="101"/>
    </row>
    <row r="1764" spans="1:44" ht="21">
      <c r="A1764" t="str">
        <f>VLOOKUP(Q1764,'Rotas x Madrugada'!A:C,2,0)</f>
        <v>L</v>
      </c>
      <c r="B1764" t="str">
        <f>VLOOKUP(Q1764,'Rotas x Madrugada'!A:C,3,0)</f>
        <v>Não</v>
      </c>
      <c r="D1764" s="19">
        <f t="shared" si="54"/>
        <v>46163</v>
      </c>
      <c r="E1764" s="19">
        <f>IF(A1764="RETIRA",Z1764,VLOOKUP(Q1764,'Rotas x Madrugada'!A:D,4,0))</f>
        <v>46149</v>
      </c>
      <c r="F1764" s="19">
        <f>IF(A1764="RETIRA",Z1764,Z1764+2)</f>
        <v>46163</v>
      </c>
      <c r="G1764" s="19" t="str">
        <f>CONCATENATE(U1764,"-",V1764)</f>
        <v>INC08-TF</v>
      </c>
      <c r="H1764" s="19" t="str">
        <f t="shared" ca="1" si="55"/>
        <v>OK</v>
      </c>
      <c r="I1764" s="46">
        <f ca="1">Z1764-$B$1</f>
        <v>4</v>
      </c>
      <c r="J1764" s="46">
        <f>VLOOKUP(G1764,'D. Produção'!A:B,2,)</f>
        <v>2</v>
      </c>
      <c r="K1764" s="87">
        <v>332294</v>
      </c>
      <c r="L1764" s="88" t="s">
        <v>199</v>
      </c>
      <c r="M1764" s="87">
        <v>29</v>
      </c>
      <c r="N1764" s="87">
        <v>5430840</v>
      </c>
      <c r="O1764" s="88" t="s">
        <v>35</v>
      </c>
      <c r="P1764" s="88" t="s">
        <v>93</v>
      </c>
      <c r="Q1764" s="88" t="s">
        <v>94</v>
      </c>
      <c r="R1764" s="89">
        <v>1.8516999999999999</v>
      </c>
      <c r="S1764" s="89">
        <v>37.033700000000003</v>
      </c>
      <c r="T1764" s="87">
        <v>1</v>
      </c>
      <c r="U1764" s="88" t="s">
        <v>63</v>
      </c>
      <c r="V1764" s="88" t="s">
        <v>96</v>
      </c>
      <c r="W1764" s="90">
        <v>779</v>
      </c>
      <c r="X1764" s="90">
        <v>2377</v>
      </c>
      <c r="Y1764" s="91">
        <v>46139.474510914355</v>
      </c>
      <c r="Z1764" s="92">
        <v>46161</v>
      </c>
      <c r="AA1764" s="93"/>
      <c r="AB1764" s="93"/>
      <c r="AC1764" s="93"/>
      <c r="AD1764" s="93"/>
      <c r="AE1764" s="94" t="s">
        <v>40</v>
      </c>
      <c r="AF1764" s="94" t="s">
        <v>40</v>
      </c>
      <c r="AG1764" s="94" t="s">
        <v>40</v>
      </c>
      <c r="AH1764" s="94" t="s">
        <v>40</v>
      </c>
      <c r="AI1764" s="94" t="s">
        <v>40</v>
      </c>
      <c r="AJ1764" s="94" t="s">
        <v>40</v>
      </c>
      <c r="AK1764" s="94" t="s">
        <v>40</v>
      </c>
      <c r="AL1764" s="93"/>
      <c r="AM1764" s="93"/>
      <c r="AN1764" s="94" t="s">
        <v>40</v>
      </c>
      <c r="AO1764" s="94" t="s">
        <v>40</v>
      </c>
      <c r="AP1764" s="94" t="s">
        <v>40</v>
      </c>
      <c r="AQ1764" s="94" t="s">
        <v>40</v>
      </c>
      <c r="AR1764" s="93"/>
    </row>
    <row r="1765" spans="1:44" ht="21">
      <c r="A1765" t="str">
        <f>VLOOKUP(Q1765,'Rotas x Madrugada'!A:C,2,0)</f>
        <v>L</v>
      </c>
      <c r="B1765" t="str">
        <f>VLOOKUP(Q1765,'Rotas x Madrugada'!A:C,3,0)</f>
        <v>Não</v>
      </c>
      <c r="D1765" s="19">
        <f t="shared" si="54"/>
        <v>46163</v>
      </c>
      <c r="E1765" s="19">
        <f>IF(A1765="RETIRA",Z1765,VLOOKUP(Q1765,'Rotas x Madrugada'!A:D,4,0))</f>
        <v>46149</v>
      </c>
      <c r="F1765" s="19">
        <f>IF(A1765="RETIRA",Z1765,Z1765+2)</f>
        <v>46163</v>
      </c>
      <c r="G1765" s="19" t="str">
        <f>CONCATENATE(U1765,"-",V1765)</f>
        <v>INC08-TF</v>
      </c>
      <c r="H1765" s="19" t="str">
        <f t="shared" ca="1" si="55"/>
        <v>OK</v>
      </c>
      <c r="I1765" s="46">
        <f ca="1">Z1765-$B$1</f>
        <v>4</v>
      </c>
      <c r="J1765" s="46">
        <f>VLOOKUP(G1765,'D. Produção'!A:B,2,)</f>
        <v>2</v>
      </c>
      <c r="K1765" s="95">
        <v>332294</v>
      </c>
      <c r="L1765" s="96" t="s">
        <v>147</v>
      </c>
      <c r="M1765" s="95">
        <v>30</v>
      </c>
      <c r="N1765" s="95">
        <v>5430841</v>
      </c>
      <c r="O1765" s="96" t="s">
        <v>35</v>
      </c>
      <c r="P1765" s="96" t="s">
        <v>93</v>
      </c>
      <c r="Q1765" s="96" t="s">
        <v>94</v>
      </c>
      <c r="R1765" s="97">
        <v>1.8516999999999999</v>
      </c>
      <c r="S1765" s="97">
        <v>37.033700000000003</v>
      </c>
      <c r="T1765" s="95">
        <v>1</v>
      </c>
      <c r="U1765" s="96" t="s">
        <v>63</v>
      </c>
      <c r="V1765" s="96" t="s">
        <v>96</v>
      </c>
      <c r="W1765" s="98">
        <v>779</v>
      </c>
      <c r="X1765" s="98">
        <v>2377</v>
      </c>
      <c r="Y1765" s="99">
        <v>46139.474510914355</v>
      </c>
      <c r="Z1765" s="100">
        <v>46161</v>
      </c>
      <c r="AA1765" s="101"/>
      <c r="AB1765" s="101"/>
      <c r="AC1765" s="101"/>
      <c r="AD1765" s="101"/>
      <c r="AE1765" s="102" t="s">
        <v>40</v>
      </c>
      <c r="AF1765" s="102" t="s">
        <v>40</v>
      </c>
      <c r="AG1765" s="102" t="s">
        <v>40</v>
      </c>
      <c r="AH1765" s="102" t="s">
        <v>40</v>
      </c>
      <c r="AI1765" s="102" t="s">
        <v>40</v>
      </c>
      <c r="AJ1765" s="102" t="s">
        <v>40</v>
      </c>
      <c r="AK1765" s="102" t="s">
        <v>40</v>
      </c>
      <c r="AL1765" s="101"/>
      <c r="AM1765" s="101"/>
      <c r="AN1765" s="102" t="s">
        <v>40</v>
      </c>
      <c r="AO1765" s="102" t="s">
        <v>40</v>
      </c>
      <c r="AP1765" s="102" t="s">
        <v>40</v>
      </c>
      <c r="AQ1765" s="102" t="s">
        <v>40</v>
      </c>
      <c r="AR1765" s="101"/>
    </row>
    <row r="1766" spans="1:44" ht="21">
      <c r="A1766" t="str">
        <f>VLOOKUP(Q1766,'Rotas x Madrugada'!A:C,2,0)</f>
        <v>L</v>
      </c>
      <c r="B1766" t="str">
        <f>VLOOKUP(Q1766,'Rotas x Madrugada'!A:C,3,0)</f>
        <v>Não</v>
      </c>
      <c r="D1766" s="19">
        <f t="shared" si="54"/>
        <v>46163</v>
      </c>
      <c r="E1766" s="19">
        <f>IF(A1766="RETIRA",Z1766,VLOOKUP(Q1766,'Rotas x Madrugada'!A:D,4,0))</f>
        <v>46149</v>
      </c>
      <c r="F1766" s="19">
        <f>IF(A1766="RETIRA",Z1766,Z1766+2)</f>
        <v>46163</v>
      </c>
      <c r="G1766" s="19" t="str">
        <f>CONCATENATE(U1766,"-",V1766)</f>
        <v>INC08-TF</v>
      </c>
      <c r="H1766" s="19" t="str">
        <f t="shared" ca="1" si="55"/>
        <v>OK</v>
      </c>
      <c r="I1766" s="46">
        <f ca="1">Z1766-$B$1</f>
        <v>4</v>
      </c>
      <c r="J1766" s="46">
        <f>VLOOKUP(G1766,'D. Produção'!A:B,2,)</f>
        <v>2</v>
      </c>
      <c r="K1766" s="87">
        <v>332294</v>
      </c>
      <c r="L1766" s="88" t="s">
        <v>148</v>
      </c>
      <c r="M1766" s="87">
        <v>31</v>
      </c>
      <c r="N1766" s="87">
        <v>5430842</v>
      </c>
      <c r="O1766" s="88" t="s">
        <v>35</v>
      </c>
      <c r="P1766" s="88" t="s">
        <v>93</v>
      </c>
      <c r="Q1766" s="88" t="s">
        <v>94</v>
      </c>
      <c r="R1766" s="89">
        <v>1.8516999999999999</v>
      </c>
      <c r="S1766" s="89">
        <v>37.033700000000003</v>
      </c>
      <c r="T1766" s="87">
        <v>1</v>
      </c>
      <c r="U1766" s="88" t="s">
        <v>63</v>
      </c>
      <c r="V1766" s="88" t="s">
        <v>96</v>
      </c>
      <c r="W1766" s="90">
        <v>779</v>
      </c>
      <c r="X1766" s="90">
        <v>2377</v>
      </c>
      <c r="Y1766" s="91">
        <v>46139.474510914355</v>
      </c>
      <c r="Z1766" s="92">
        <v>46161</v>
      </c>
      <c r="AA1766" s="93"/>
      <c r="AB1766" s="93"/>
      <c r="AC1766" s="93"/>
      <c r="AD1766" s="93"/>
      <c r="AE1766" s="94" t="s">
        <v>40</v>
      </c>
      <c r="AF1766" s="94" t="s">
        <v>40</v>
      </c>
      <c r="AG1766" s="94" t="s">
        <v>40</v>
      </c>
      <c r="AH1766" s="94" t="s">
        <v>40</v>
      </c>
      <c r="AI1766" s="94" t="s">
        <v>40</v>
      </c>
      <c r="AJ1766" s="94" t="s">
        <v>40</v>
      </c>
      <c r="AK1766" s="94" t="s">
        <v>40</v>
      </c>
      <c r="AL1766" s="93"/>
      <c r="AM1766" s="93"/>
      <c r="AN1766" s="94" t="s">
        <v>40</v>
      </c>
      <c r="AO1766" s="94" t="s">
        <v>40</v>
      </c>
      <c r="AP1766" s="94" t="s">
        <v>40</v>
      </c>
      <c r="AQ1766" s="94" t="s">
        <v>40</v>
      </c>
      <c r="AR1766" s="93"/>
    </row>
    <row r="1767" spans="1:44" ht="31.5">
      <c r="A1767" t="str">
        <f>VLOOKUP(Q1767,'Rotas x Madrugada'!A:C,2,0)</f>
        <v>NA</v>
      </c>
      <c r="B1767" t="str">
        <f>VLOOKUP(Q1767,'Rotas x Madrugada'!A:C,3,0)</f>
        <v>Não</v>
      </c>
      <c r="D1767" s="19">
        <f t="shared" si="54"/>
        <v>46163</v>
      </c>
      <c r="E1767" s="19">
        <f>IF(A1767="RETIRA",Z1767,VLOOKUP(Q1767,'Rotas x Madrugada'!A:D,4,0))</f>
        <v>46146</v>
      </c>
      <c r="F1767" s="19">
        <f>IF(A1767="RETIRA",Z1767,Z1767+2)</f>
        <v>46163</v>
      </c>
      <c r="G1767" s="19" t="str">
        <f>CONCATENATE(U1767,"-",V1767)</f>
        <v>INC08-TEP16</v>
      </c>
      <c r="H1767" s="19" t="e">
        <f t="shared" ca="1" si="55"/>
        <v>#N/A</v>
      </c>
      <c r="I1767" s="46">
        <f ca="1">Z1767-$B$1</f>
        <v>4</v>
      </c>
      <c r="J1767" s="46" t="e">
        <f>VLOOKUP(G1767,'D. Produção'!A:B,2,)</f>
        <v>#N/A</v>
      </c>
      <c r="K1767" s="95">
        <v>334928</v>
      </c>
      <c r="L1767" s="96" t="s">
        <v>200</v>
      </c>
      <c r="M1767" s="95">
        <v>2</v>
      </c>
      <c r="N1767" s="95">
        <v>5450156</v>
      </c>
      <c r="O1767" s="96" t="s">
        <v>35</v>
      </c>
      <c r="P1767" s="96" t="s">
        <v>483</v>
      </c>
      <c r="Q1767" s="96" t="s">
        <v>142</v>
      </c>
      <c r="R1767" s="97">
        <v>1.5276000000000001</v>
      </c>
      <c r="S1767" s="97">
        <v>30.552299999999999</v>
      </c>
      <c r="T1767" s="95">
        <v>1</v>
      </c>
      <c r="U1767" s="96" t="s">
        <v>63</v>
      </c>
      <c r="V1767" s="96" t="s">
        <v>503</v>
      </c>
      <c r="W1767" s="98">
        <v>747</v>
      </c>
      <c r="X1767" s="98">
        <v>2045</v>
      </c>
      <c r="Y1767" s="99">
        <v>46149.705928240743</v>
      </c>
      <c r="Z1767" s="100">
        <v>46161</v>
      </c>
      <c r="AA1767" s="101"/>
      <c r="AB1767" s="101"/>
      <c r="AC1767" s="101"/>
      <c r="AD1767" s="101"/>
      <c r="AE1767" s="101"/>
      <c r="AF1767" s="101"/>
      <c r="AG1767" s="101"/>
      <c r="AH1767" s="101"/>
      <c r="AI1767" s="102" t="s">
        <v>40</v>
      </c>
      <c r="AJ1767" s="101"/>
      <c r="AK1767" s="102" t="s">
        <v>40</v>
      </c>
      <c r="AL1767" s="101"/>
      <c r="AM1767" s="101"/>
      <c r="AN1767" s="102" t="s">
        <v>40</v>
      </c>
      <c r="AO1767" s="102" t="s">
        <v>40</v>
      </c>
      <c r="AP1767" s="101"/>
      <c r="AQ1767" s="102" t="s">
        <v>40</v>
      </c>
      <c r="AR1767" s="99">
        <v>46154.673568090278</v>
      </c>
    </row>
    <row r="1768" spans="1:44" ht="21">
      <c r="A1768" t="str">
        <f>VLOOKUP(Q1768,'Rotas x Madrugada'!A:C,2,0)</f>
        <v>Retira</v>
      </c>
      <c r="B1768" t="str">
        <f>VLOOKUP(Q1768,'Rotas x Madrugada'!A:C,3,0)</f>
        <v>Não</v>
      </c>
      <c r="D1768" s="19">
        <f t="shared" si="54"/>
        <v>46161</v>
      </c>
      <c r="E1768" s="19">
        <f>IF(A1768="RETIRA",Z1768,VLOOKUP(Q1768,'Rotas x Madrugada'!A:D,4,0))</f>
        <v>46161</v>
      </c>
      <c r="F1768" s="19">
        <f>IF(A1768="RETIRA",Z1768,Z1768+2)</f>
        <v>46161</v>
      </c>
      <c r="G1768" s="19" t="str">
        <f>CONCATENATE(U1768,"-",V1768)</f>
        <v>VRD08-TE12</v>
      </c>
      <c r="H1768" s="19" t="str">
        <f t="shared" ca="1" si="55"/>
        <v>OK</v>
      </c>
      <c r="I1768" s="46">
        <f ca="1">Z1768-$B$1</f>
        <v>4</v>
      </c>
      <c r="J1768" s="46">
        <f>VLOOKUP(G1768,'D. Produção'!A:B,2,)</f>
        <v>2</v>
      </c>
      <c r="K1768" s="87">
        <v>335114</v>
      </c>
      <c r="L1768" s="88" t="s">
        <v>78</v>
      </c>
      <c r="M1768" s="87">
        <v>1</v>
      </c>
      <c r="N1768" s="87">
        <v>5451047</v>
      </c>
      <c r="O1768" s="88" t="s">
        <v>35</v>
      </c>
      <c r="P1768" s="88" t="s">
        <v>592</v>
      </c>
      <c r="Q1768" s="88" t="s">
        <v>62</v>
      </c>
      <c r="R1768" s="89">
        <v>2.0632000000000001</v>
      </c>
      <c r="S1768" s="89">
        <v>41.264099999999999</v>
      </c>
      <c r="T1768" s="87">
        <v>1</v>
      </c>
      <c r="U1768" s="88" t="s">
        <v>593</v>
      </c>
      <c r="V1768" s="88" t="s">
        <v>120</v>
      </c>
      <c r="W1768" s="90">
        <v>783</v>
      </c>
      <c r="X1768" s="90">
        <v>2635</v>
      </c>
      <c r="Y1768" s="91">
        <v>46150.557740393517</v>
      </c>
      <c r="Z1768" s="92">
        <v>46161</v>
      </c>
      <c r="AA1768" s="93"/>
      <c r="AB1768" s="93"/>
      <c r="AC1768" s="93"/>
      <c r="AD1768" s="93"/>
      <c r="AE1768" s="93"/>
      <c r="AF1768" s="93"/>
      <c r="AG1768" s="93"/>
      <c r="AH1768" s="93"/>
      <c r="AI1768" s="94" t="s">
        <v>40</v>
      </c>
      <c r="AJ1768" s="94" t="s">
        <v>40</v>
      </c>
      <c r="AK1768" s="94" t="s">
        <v>40</v>
      </c>
      <c r="AL1768" s="93"/>
      <c r="AM1768" s="93"/>
      <c r="AN1768" s="94" t="s">
        <v>40</v>
      </c>
      <c r="AO1768" s="94" t="s">
        <v>40</v>
      </c>
      <c r="AP1768" s="94" t="s">
        <v>40</v>
      </c>
      <c r="AQ1768" s="94" t="s">
        <v>40</v>
      </c>
      <c r="AR1768" s="93"/>
    </row>
    <row r="1769" spans="1:44" ht="21">
      <c r="A1769" t="str">
        <f>VLOOKUP(Q1769,'Rotas x Madrugada'!A:C,2,0)</f>
        <v>Retira</v>
      </c>
      <c r="B1769" t="str">
        <f>VLOOKUP(Q1769,'Rotas x Madrugada'!A:C,3,0)</f>
        <v>Não</v>
      </c>
      <c r="D1769" s="19">
        <f t="shared" si="54"/>
        <v>46161</v>
      </c>
      <c r="E1769" s="19">
        <f>IF(A1769="RETIRA",Z1769,VLOOKUP(Q1769,'Rotas x Madrugada'!A:D,4,0))</f>
        <v>46161</v>
      </c>
      <c r="F1769" s="19">
        <f>IF(A1769="RETIRA",Z1769,Z1769+2)</f>
        <v>46161</v>
      </c>
      <c r="G1769" s="19" t="str">
        <f>CONCATENATE(U1769,"-",V1769)</f>
        <v>FUM08-TE12</v>
      </c>
      <c r="H1769" s="19" t="str">
        <f t="shared" ca="1" si="55"/>
        <v>OK</v>
      </c>
      <c r="I1769" s="46">
        <f ca="1">Z1769-$B$1</f>
        <v>4</v>
      </c>
      <c r="J1769" s="46">
        <f>VLOOKUP(G1769,'D. Produção'!A:B,2,)</f>
        <v>2</v>
      </c>
      <c r="K1769" s="95">
        <v>335114</v>
      </c>
      <c r="L1769" s="96" t="s">
        <v>200</v>
      </c>
      <c r="M1769" s="95">
        <v>2</v>
      </c>
      <c r="N1769" s="95">
        <v>5451048</v>
      </c>
      <c r="O1769" s="96" t="s">
        <v>35</v>
      </c>
      <c r="P1769" s="96" t="s">
        <v>592</v>
      </c>
      <c r="Q1769" s="96" t="s">
        <v>62</v>
      </c>
      <c r="R1769" s="97">
        <v>2.0632000000000001</v>
      </c>
      <c r="S1769" s="97">
        <v>41.264099999999999</v>
      </c>
      <c r="T1769" s="95">
        <v>1</v>
      </c>
      <c r="U1769" s="96" t="s">
        <v>254</v>
      </c>
      <c r="V1769" s="96" t="s">
        <v>120</v>
      </c>
      <c r="W1769" s="98">
        <v>783</v>
      </c>
      <c r="X1769" s="98">
        <v>2635</v>
      </c>
      <c r="Y1769" s="99">
        <v>46150.557740393517</v>
      </c>
      <c r="Z1769" s="100">
        <v>46161</v>
      </c>
      <c r="AA1769" s="101"/>
      <c r="AB1769" s="101"/>
      <c r="AC1769" s="101"/>
      <c r="AD1769" s="101"/>
      <c r="AE1769" s="101"/>
      <c r="AF1769" s="101"/>
      <c r="AG1769" s="101"/>
      <c r="AH1769" s="101"/>
      <c r="AI1769" s="102" t="s">
        <v>40</v>
      </c>
      <c r="AJ1769" s="102" t="s">
        <v>40</v>
      </c>
      <c r="AK1769" s="102" t="s">
        <v>40</v>
      </c>
      <c r="AL1769" s="101"/>
      <c r="AM1769" s="101"/>
      <c r="AN1769" s="102" t="s">
        <v>40</v>
      </c>
      <c r="AO1769" s="102" t="s">
        <v>40</v>
      </c>
      <c r="AP1769" s="102" t="s">
        <v>40</v>
      </c>
      <c r="AQ1769" s="102" t="s">
        <v>40</v>
      </c>
      <c r="AR1769" s="101"/>
    </row>
    <row r="1770" spans="1:44" ht="21">
      <c r="A1770" t="str">
        <f>VLOOKUP(Q1770,'Rotas x Madrugada'!A:C,2,0)</f>
        <v>H</v>
      </c>
      <c r="B1770" t="str">
        <f>VLOOKUP(Q1770,'Rotas x Madrugada'!A:C,3,0)</f>
        <v>Sim</v>
      </c>
      <c r="D1770" s="19">
        <f t="shared" si="54"/>
        <v>46163</v>
      </c>
      <c r="E1770" s="19">
        <f>IF(A1770="RETIRA",Z1770,VLOOKUP(Q1770,'Rotas x Madrugada'!A:D,4,0))</f>
        <v>46149</v>
      </c>
      <c r="F1770" s="19">
        <f>IF(A1770="RETIRA",Z1770,Z1770+2)</f>
        <v>46163</v>
      </c>
      <c r="G1770" s="19" t="str">
        <f>CONCATENATE(U1770,"-",V1770)</f>
        <v>INC10-TFJ50</v>
      </c>
      <c r="H1770" s="19" t="e">
        <f t="shared" ca="1" si="55"/>
        <v>#N/A</v>
      </c>
      <c r="I1770" s="46">
        <f ca="1">Z1770-$B$1</f>
        <v>4</v>
      </c>
      <c r="J1770" s="46" t="e">
        <f>VLOOKUP(G1770,'D. Produção'!A:B,2,)</f>
        <v>#N/A</v>
      </c>
      <c r="K1770" s="87">
        <v>335117</v>
      </c>
      <c r="L1770" s="88" t="s">
        <v>61</v>
      </c>
      <c r="M1770" s="87">
        <v>1</v>
      </c>
      <c r="N1770" s="87">
        <v>5451058</v>
      </c>
      <c r="O1770" s="88" t="s">
        <v>35</v>
      </c>
      <c r="P1770" s="88" t="s">
        <v>194</v>
      </c>
      <c r="Q1770" s="88" t="s">
        <v>119</v>
      </c>
      <c r="R1770" s="89">
        <v>2.6040000000000001</v>
      </c>
      <c r="S1770" s="89">
        <v>65.099999999999994</v>
      </c>
      <c r="T1770" s="87">
        <v>1</v>
      </c>
      <c r="U1770" s="88" t="s">
        <v>95</v>
      </c>
      <c r="V1770" s="88" t="s">
        <v>693</v>
      </c>
      <c r="W1770" s="90">
        <v>4200</v>
      </c>
      <c r="X1770" s="90">
        <v>620</v>
      </c>
      <c r="Y1770" s="91">
        <v>46150.591689039349</v>
      </c>
      <c r="Z1770" s="92">
        <v>46161</v>
      </c>
      <c r="AA1770" s="93"/>
      <c r="AB1770" s="93"/>
      <c r="AC1770" s="93"/>
      <c r="AD1770" s="93"/>
      <c r="AE1770" s="94" t="s">
        <v>40</v>
      </c>
      <c r="AF1770" s="94" t="s">
        <v>40</v>
      </c>
      <c r="AG1770" s="94" t="s">
        <v>40</v>
      </c>
      <c r="AH1770" s="94" t="s">
        <v>40</v>
      </c>
      <c r="AI1770" s="94" t="s">
        <v>40</v>
      </c>
      <c r="AJ1770" s="94" t="s">
        <v>40</v>
      </c>
      <c r="AK1770" s="94" t="s">
        <v>40</v>
      </c>
      <c r="AL1770" s="93"/>
      <c r="AM1770" s="93"/>
      <c r="AN1770" s="94" t="s">
        <v>40</v>
      </c>
      <c r="AO1770" s="94" t="s">
        <v>40</v>
      </c>
      <c r="AP1770" s="94" t="s">
        <v>40</v>
      </c>
      <c r="AQ1770" s="94" t="s">
        <v>40</v>
      </c>
      <c r="AR1770" s="93"/>
    </row>
    <row r="1771" spans="1:44" ht="21">
      <c r="A1771" t="str">
        <f>VLOOKUP(Q1771,'Rotas x Madrugada'!A:C,2,0)</f>
        <v>H</v>
      </c>
      <c r="B1771" t="str">
        <f>VLOOKUP(Q1771,'Rotas x Madrugada'!A:C,3,0)</f>
        <v>Sim</v>
      </c>
      <c r="D1771" s="19">
        <f t="shared" si="54"/>
        <v>46163</v>
      </c>
      <c r="E1771" s="19">
        <f>IF(A1771="RETIRA",Z1771,VLOOKUP(Q1771,'Rotas x Madrugada'!A:D,4,0))</f>
        <v>46149</v>
      </c>
      <c r="F1771" s="19">
        <f>IF(A1771="RETIRA",Z1771,Z1771+2)</f>
        <v>46163</v>
      </c>
      <c r="G1771" s="19" t="str">
        <f>CONCATENATE(U1771,"-",V1771)</f>
        <v>INC08-TF</v>
      </c>
      <c r="H1771" s="19" t="str">
        <f t="shared" ca="1" si="55"/>
        <v>OK</v>
      </c>
      <c r="I1771" s="46">
        <f ca="1">Z1771-$B$1</f>
        <v>4</v>
      </c>
      <c r="J1771" s="46">
        <f>VLOOKUP(G1771,'D. Produção'!A:B,2,)</f>
        <v>2</v>
      </c>
      <c r="K1771" s="95">
        <v>335117</v>
      </c>
      <c r="L1771" s="96" t="s">
        <v>121</v>
      </c>
      <c r="M1771" s="95">
        <v>2</v>
      </c>
      <c r="N1771" s="95">
        <v>5451059</v>
      </c>
      <c r="O1771" s="96" t="s">
        <v>35</v>
      </c>
      <c r="P1771" s="96" t="s">
        <v>194</v>
      </c>
      <c r="Q1771" s="96" t="s">
        <v>119</v>
      </c>
      <c r="R1771" s="97">
        <v>0.8135</v>
      </c>
      <c r="S1771" s="97">
        <v>16.270800000000001</v>
      </c>
      <c r="T1771" s="95">
        <v>1</v>
      </c>
      <c r="U1771" s="96" t="s">
        <v>63</v>
      </c>
      <c r="V1771" s="96" t="s">
        <v>96</v>
      </c>
      <c r="W1771" s="98">
        <v>780</v>
      </c>
      <c r="X1771" s="98">
        <v>1043</v>
      </c>
      <c r="Y1771" s="99">
        <v>46150.591689039349</v>
      </c>
      <c r="Z1771" s="100">
        <v>46161</v>
      </c>
      <c r="AA1771" s="101"/>
      <c r="AB1771" s="101"/>
      <c r="AC1771" s="101"/>
      <c r="AD1771" s="101"/>
      <c r="AE1771" s="102" t="s">
        <v>40</v>
      </c>
      <c r="AF1771" s="102" t="s">
        <v>40</v>
      </c>
      <c r="AG1771" s="102" t="s">
        <v>40</v>
      </c>
      <c r="AH1771" s="102" t="s">
        <v>40</v>
      </c>
      <c r="AI1771" s="102" t="s">
        <v>40</v>
      </c>
      <c r="AJ1771" s="102" t="s">
        <v>40</v>
      </c>
      <c r="AK1771" s="102" t="s">
        <v>40</v>
      </c>
      <c r="AL1771" s="101"/>
      <c r="AM1771" s="101"/>
      <c r="AN1771" s="102" t="s">
        <v>40</v>
      </c>
      <c r="AO1771" s="102" t="s">
        <v>40</v>
      </c>
      <c r="AP1771" s="102" t="s">
        <v>40</v>
      </c>
      <c r="AQ1771" s="102" t="s">
        <v>40</v>
      </c>
      <c r="AR1771" s="101"/>
    </row>
    <row r="1772" spans="1:44" ht="21">
      <c r="A1772" t="str">
        <f>VLOOKUP(Q1772,'Rotas x Madrugada'!A:C,2,0)</f>
        <v>H</v>
      </c>
      <c r="B1772" t="str">
        <f>VLOOKUP(Q1772,'Rotas x Madrugada'!A:C,3,0)</f>
        <v>Sim</v>
      </c>
      <c r="D1772" s="19">
        <f t="shared" si="54"/>
        <v>46163</v>
      </c>
      <c r="E1772" s="19">
        <f>IF(A1772="RETIRA",Z1772,VLOOKUP(Q1772,'Rotas x Madrugada'!A:D,4,0))</f>
        <v>46149</v>
      </c>
      <c r="F1772" s="19">
        <f>IF(A1772="RETIRA",Z1772,Z1772+2)</f>
        <v>46163</v>
      </c>
      <c r="G1772" s="19" t="str">
        <f>CONCATENATE(U1772,"-",V1772)</f>
        <v>INC08-TF</v>
      </c>
      <c r="H1772" s="19" t="str">
        <f t="shared" ca="1" si="55"/>
        <v>OK</v>
      </c>
      <c r="I1772" s="46">
        <f ca="1">Z1772-$B$1</f>
        <v>4</v>
      </c>
      <c r="J1772" s="46">
        <f>VLOOKUP(G1772,'D. Produção'!A:B,2,)</f>
        <v>2</v>
      </c>
      <c r="K1772" s="87">
        <v>335117</v>
      </c>
      <c r="L1772" s="88" t="s">
        <v>143</v>
      </c>
      <c r="M1772" s="87">
        <v>3</v>
      </c>
      <c r="N1772" s="87">
        <v>5451060</v>
      </c>
      <c r="O1772" s="88" t="s">
        <v>35</v>
      </c>
      <c r="P1772" s="88" t="s">
        <v>194</v>
      </c>
      <c r="Q1772" s="88" t="s">
        <v>119</v>
      </c>
      <c r="R1772" s="89">
        <v>0.8135</v>
      </c>
      <c r="S1772" s="89">
        <v>16.270800000000001</v>
      </c>
      <c r="T1772" s="87">
        <v>1</v>
      </c>
      <c r="U1772" s="88" t="s">
        <v>63</v>
      </c>
      <c r="V1772" s="88" t="s">
        <v>96</v>
      </c>
      <c r="W1772" s="90">
        <v>780</v>
      </c>
      <c r="X1772" s="90">
        <v>1043</v>
      </c>
      <c r="Y1772" s="91">
        <v>46150.591689039349</v>
      </c>
      <c r="Z1772" s="92">
        <v>46161</v>
      </c>
      <c r="AA1772" s="93"/>
      <c r="AB1772" s="93"/>
      <c r="AC1772" s="93"/>
      <c r="AD1772" s="93"/>
      <c r="AE1772" s="94" t="s">
        <v>40</v>
      </c>
      <c r="AF1772" s="94" t="s">
        <v>40</v>
      </c>
      <c r="AG1772" s="94" t="s">
        <v>40</v>
      </c>
      <c r="AH1772" s="94" t="s">
        <v>40</v>
      </c>
      <c r="AI1772" s="94" t="s">
        <v>40</v>
      </c>
      <c r="AJ1772" s="94" t="s">
        <v>40</v>
      </c>
      <c r="AK1772" s="94" t="s">
        <v>40</v>
      </c>
      <c r="AL1772" s="93"/>
      <c r="AM1772" s="93"/>
      <c r="AN1772" s="94" t="s">
        <v>40</v>
      </c>
      <c r="AO1772" s="94" t="s">
        <v>40</v>
      </c>
      <c r="AP1772" s="94" t="s">
        <v>40</v>
      </c>
      <c r="AQ1772" s="94" t="s">
        <v>40</v>
      </c>
      <c r="AR1772" s="93"/>
    </row>
    <row r="1773" spans="1:44" ht="21">
      <c r="A1773" t="str">
        <f>VLOOKUP(Q1773,'Rotas x Madrugada'!A:C,2,0)</f>
        <v>H</v>
      </c>
      <c r="B1773" t="str">
        <f>VLOOKUP(Q1773,'Rotas x Madrugada'!A:C,3,0)</f>
        <v>Sim</v>
      </c>
      <c r="D1773" s="19">
        <f t="shared" si="54"/>
        <v>46163</v>
      </c>
      <c r="E1773" s="19">
        <f>IF(A1773="RETIRA",Z1773,VLOOKUP(Q1773,'Rotas x Madrugada'!A:D,4,0))</f>
        <v>46149</v>
      </c>
      <c r="F1773" s="19">
        <f>IF(A1773="RETIRA",Z1773,Z1773+2)</f>
        <v>46163</v>
      </c>
      <c r="G1773" s="19" t="str">
        <f>CONCATENATE(U1773,"-",V1773)</f>
        <v>INC08-TF</v>
      </c>
      <c r="H1773" s="19" t="str">
        <f t="shared" ca="1" si="55"/>
        <v>OK</v>
      </c>
      <c r="I1773" s="46">
        <f ca="1">Z1773-$B$1</f>
        <v>4</v>
      </c>
      <c r="J1773" s="46">
        <f>VLOOKUP(G1773,'D. Produção'!A:B,2,)</f>
        <v>2</v>
      </c>
      <c r="K1773" s="95">
        <v>335117</v>
      </c>
      <c r="L1773" s="96" t="s">
        <v>132</v>
      </c>
      <c r="M1773" s="95">
        <v>4</v>
      </c>
      <c r="N1773" s="95">
        <v>5451061</v>
      </c>
      <c r="O1773" s="96" t="s">
        <v>35</v>
      </c>
      <c r="P1773" s="96" t="s">
        <v>194</v>
      </c>
      <c r="Q1773" s="96" t="s">
        <v>119</v>
      </c>
      <c r="R1773" s="97">
        <v>0.30330000000000001</v>
      </c>
      <c r="S1773" s="97">
        <v>6.0667</v>
      </c>
      <c r="T1773" s="95">
        <v>1</v>
      </c>
      <c r="U1773" s="96" t="s">
        <v>63</v>
      </c>
      <c r="V1773" s="96" t="s">
        <v>96</v>
      </c>
      <c r="W1773" s="98">
        <v>766</v>
      </c>
      <c r="X1773" s="98">
        <v>396</v>
      </c>
      <c r="Y1773" s="99">
        <v>46150.591689039349</v>
      </c>
      <c r="Z1773" s="100">
        <v>46161</v>
      </c>
      <c r="AA1773" s="101"/>
      <c r="AB1773" s="101"/>
      <c r="AC1773" s="101"/>
      <c r="AD1773" s="101"/>
      <c r="AE1773" s="102" t="s">
        <v>40</v>
      </c>
      <c r="AF1773" s="102" t="s">
        <v>40</v>
      </c>
      <c r="AG1773" s="102" t="s">
        <v>40</v>
      </c>
      <c r="AH1773" s="102" t="s">
        <v>40</v>
      </c>
      <c r="AI1773" s="102" t="s">
        <v>40</v>
      </c>
      <c r="AJ1773" s="102" t="s">
        <v>40</v>
      </c>
      <c r="AK1773" s="102" t="s">
        <v>40</v>
      </c>
      <c r="AL1773" s="101"/>
      <c r="AM1773" s="101"/>
      <c r="AN1773" s="102" t="s">
        <v>40</v>
      </c>
      <c r="AO1773" s="102" t="s">
        <v>40</v>
      </c>
      <c r="AP1773" s="102" t="s">
        <v>40</v>
      </c>
      <c r="AQ1773" s="102" t="s">
        <v>40</v>
      </c>
      <c r="AR1773" s="101"/>
    </row>
    <row r="1774" spans="1:44" ht="21">
      <c r="A1774" t="str">
        <f>VLOOKUP(Q1774,'Rotas x Madrugada'!A:C,2,0)</f>
        <v>H</v>
      </c>
      <c r="B1774" t="str">
        <f>VLOOKUP(Q1774,'Rotas x Madrugada'!A:C,3,0)</f>
        <v>Sim</v>
      </c>
      <c r="D1774" s="19">
        <f t="shared" si="54"/>
        <v>46163</v>
      </c>
      <c r="E1774" s="19">
        <f>IF(A1774="RETIRA",Z1774,VLOOKUP(Q1774,'Rotas x Madrugada'!A:D,4,0))</f>
        <v>46149</v>
      </c>
      <c r="F1774" s="19">
        <f>IF(A1774="RETIRA",Z1774,Z1774+2)</f>
        <v>46163</v>
      </c>
      <c r="G1774" s="19" t="str">
        <f>CONCATENATE(U1774,"-",V1774)</f>
        <v>INC08-TF</v>
      </c>
      <c r="H1774" s="19" t="str">
        <f t="shared" ca="1" si="55"/>
        <v>OK</v>
      </c>
      <c r="I1774" s="46">
        <f ca="1">Z1774-$B$1</f>
        <v>4</v>
      </c>
      <c r="J1774" s="46">
        <f>VLOOKUP(G1774,'D. Produção'!A:B,2,)</f>
        <v>2</v>
      </c>
      <c r="K1774" s="87">
        <v>335117</v>
      </c>
      <c r="L1774" s="88" t="s">
        <v>92</v>
      </c>
      <c r="M1774" s="87">
        <v>5</v>
      </c>
      <c r="N1774" s="87">
        <v>5451062</v>
      </c>
      <c r="O1774" s="88" t="s">
        <v>35</v>
      </c>
      <c r="P1774" s="88" t="s">
        <v>194</v>
      </c>
      <c r="Q1774" s="88" t="s">
        <v>119</v>
      </c>
      <c r="R1774" s="89">
        <v>0.30330000000000001</v>
      </c>
      <c r="S1774" s="89">
        <v>6.0667</v>
      </c>
      <c r="T1774" s="87">
        <v>1</v>
      </c>
      <c r="U1774" s="88" t="s">
        <v>63</v>
      </c>
      <c r="V1774" s="88" t="s">
        <v>96</v>
      </c>
      <c r="W1774" s="90">
        <v>766</v>
      </c>
      <c r="X1774" s="90">
        <v>396</v>
      </c>
      <c r="Y1774" s="91">
        <v>46150.591689039349</v>
      </c>
      <c r="Z1774" s="92">
        <v>46161</v>
      </c>
      <c r="AA1774" s="93"/>
      <c r="AB1774" s="93"/>
      <c r="AC1774" s="93"/>
      <c r="AD1774" s="93"/>
      <c r="AE1774" s="94" t="s">
        <v>40</v>
      </c>
      <c r="AF1774" s="94" t="s">
        <v>40</v>
      </c>
      <c r="AG1774" s="94" t="s">
        <v>40</v>
      </c>
      <c r="AH1774" s="94" t="s">
        <v>40</v>
      </c>
      <c r="AI1774" s="94" t="s">
        <v>40</v>
      </c>
      <c r="AJ1774" s="94" t="s">
        <v>40</v>
      </c>
      <c r="AK1774" s="94" t="s">
        <v>40</v>
      </c>
      <c r="AL1774" s="93"/>
      <c r="AM1774" s="93"/>
      <c r="AN1774" s="94" t="s">
        <v>40</v>
      </c>
      <c r="AO1774" s="94" t="s">
        <v>40</v>
      </c>
      <c r="AP1774" s="94" t="s">
        <v>40</v>
      </c>
      <c r="AQ1774" s="94" t="s">
        <v>40</v>
      </c>
      <c r="AR1774" s="93"/>
    </row>
    <row r="1775" spans="1:44" ht="21">
      <c r="A1775" t="str">
        <f>VLOOKUP(Q1775,'Rotas x Madrugada'!A:C,2,0)</f>
        <v>H</v>
      </c>
      <c r="B1775" t="str">
        <f>VLOOKUP(Q1775,'Rotas x Madrugada'!A:C,3,0)</f>
        <v>Sim</v>
      </c>
      <c r="D1775" s="19">
        <f t="shared" si="54"/>
        <v>46163</v>
      </c>
      <c r="E1775" s="19">
        <f>IF(A1775="RETIRA",Z1775,VLOOKUP(Q1775,'Rotas x Madrugada'!A:D,4,0))</f>
        <v>46149</v>
      </c>
      <c r="F1775" s="19">
        <f>IF(A1775="RETIRA",Z1775,Z1775+2)</f>
        <v>46163</v>
      </c>
      <c r="G1775" s="19" t="str">
        <f>CONCATENATE(U1775,"-",V1775)</f>
        <v>INC08-TF</v>
      </c>
      <c r="H1775" s="19" t="str">
        <f t="shared" ca="1" si="55"/>
        <v>OK</v>
      </c>
      <c r="I1775" s="46">
        <f ca="1">Z1775-$B$1</f>
        <v>4</v>
      </c>
      <c r="J1775" s="46">
        <f>VLOOKUP(G1775,'D. Produção'!A:B,2,)</f>
        <v>2</v>
      </c>
      <c r="K1775" s="95">
        <v>335117</v>
      </c>
      <c r="L1775" s="96" t="s">
        <v>97</v>
      </c>
      <c r="M1775" s="95">
        <v>6</v>
      </c>
      <c r="N1775" s="95">
        <v>5451063</v>
      </c>
      <c r="O1775" s="96" t="s">
        <v>35</v>
      </c>
      <c r="P1775" s="96" t="s">
        <v>194</v>
      </c>
      <c r="Q1775" s="96" t="s">
        <v>119</v>
      </c>
      <c r="R1775" s="97">
        <v>1.7083999999999999</v>
      </c>
      <c r="S1775" s="97">
        <v>34.167900000000003</v>
      </c>
      <c r="T1775" s="95">
        <v>1</v>
      </c>
      <c r="U1775" s="96" t="s">
        <v>63</v>
      </c>
      <c r="V1775" s="96" t="s">
        <v>96</v>
      </c>
      <c r="W1775" s="98">
        <v>877</v>
      </c>
      <c r="X1775" s="98">
        <v>1948</v>
      </c>
      <c r="Y1775" s="99">
        <v>46150.591689039349</v>
      </c>
      <c r="Z1775" s="100">
        <v>46161</v>
      </c>
      <c r="AA1775" s="101"/>
      <c r="AB1775" s="101"/>
      <c r="AC1775" s="101"/>
      <c r="AD1775" s="101"/>
      <c r="AE1775" s="102" t="s">
        <v>40</v>
      </c>
      <c r="AF1775" s="102" t="s">
        <v>40</v>
      </c>
      <c r="AG1775" s="102" t="s">
        <v>40</v>
      </c>
      <c r="AH1775" s="102" t="s">
        <v>40</v>
      </c>
      <c r="AI1775" s="102" t="s">
        <v>40</v>
      </c>
      <c r="AJ1775" s="102" t="s">
        <v>40</v>
      </c>
      <c r="AK1775" s="102" t="s">
        <v>40</v>
      </c>
      <c r="AL1775" s="101"/>
      <c r="AM1775" s="101"/>
      <c r="AN1775" s="102" t="s">
        <v>40</v>
      </c>
      <c r="AO1775" s="102" t="s">
        <v>40</v>
      </c>
      <c r="AP1775" s="102" t="s">
        <v>40</v>
      </c>
      <c r="AQ1775" s="102" t="s">
        <v>40</v>
      </c>
      <c r="AR1775" s="101"/>
    </row>
    <row r="1776" spans="1:44" ht="21">
      <c r="A1776" t="str">
        <f>VLOOKUP(Q1776,'Rotas x Madrugada'!A:C,2,0)</f>
        <v>H</v>
      </c>
      <c r="B1776" t="str">
        <f>VLOOKUP(Q1776,'Rotas x Madrugada'!A:C,3,0)</f>
        <v>Sim</v>
      </c>
      <c r="D1776" s="19">
        <f t="shared" si="54"/>
        <v>46163</v>
      </c>
      <c r="E1776" s="19">
        <f>IF(A1776="RETIRA",Z1776,VLOOKUP(Q1776,'Rotas x Madrugada'!A:D,4,0))</f>
        <v>46149</v>
      </c>
      <c r="F1776" s="19">
        <f>IF(A1776="RETIRA",Z1776,Z1776+2)</f>
        <v>46163</v>
      </c>
      <c r="G1776" s="19" t="str">
        <f>CONCATENATE(U1776,"-",V1776)</f>
        <v>INC08-TF</v>
      </c>
      <c r="H1776" s="19" t="str">
        <f t="shared" ca="1" si="55"/>
        <v>OK</v>
      </c>
      <c r="I1776" s="46">
        <f ca="1">Z1776-$B$1</f>
        <v>4</v>
      </c>
      <c r="J1776" s="46">
        <f>VLOOKUP(G1776,'D. Produção'!A:B,2,)</f>
        <v>2</v>
      </c>
      <c r="K1776" s="87">
        <v>335117</v>
      </c>
      <c r="L1776" s="88" t="s">
        <v>98</v>
      </c>
      <c r="M1776" s="87">
        <v>7</v>
      </c>
      <c r="N1776" s="87">
        <v>5451064</v>
      </c>
      <c r="O1776" s="88" t="s">
        <v>35</v>
      </c>
      <c r="P1776" s="88" t="s">
        <v>194</v>
      </c>
      <c r="Q1776" s="88" t="s">
        <v>119</v>
      </c>
      <c r="R1776" s="89">
        <v>1.7083999999999999</v>
      </c>
      <c r="S1776" s="89">
        <v>34.167900000000003</v>
      </c>
      <c r="T1776" s="87">
        <v>1</v>
      </c>
      <c r="U1776" s="88" t="s">
        <v>63</v>
      </c>
      <c r="V1776" s="88" t="s">
        <v>96</v>
      </c>
      <c r="W1776" s="90">
        <v>877</v>
      </c>
      <c r="X1776" s="90">
        <v>1948</v>
      </c>
      <c r="Y1776" s="91">
        <v>46150.591689039349</v>
      </c>
      <c r="Z1776" s="92">
        <v>46161</v>
      </c>
      <c r="AA1776" s="93"/>
      <c r="AB1776" s="93"/>
      <c r="AC1776" s="93"/>
      <c r="AD1776" s="93"/>
      <c r="AE1776" s="94" t="s">
        <v>40</v>
      </c>
      <c r="AF1776" s="94" t="s">
        <v>40</v>
      </c>
      <c r="AG1776" s="94" t="s">
        <v>40</v>
      </c>
      <c r="AH1776" s="94" t="s">
        <v>40</v>
      </c>
      <c r="AI1776" s="94" t="s">
        <v>40</v>
      </c>
      <c r="AJ1776" s="94" t="s">
        <v>40</v>
      </c>
      <c r="AK1776" s="94" t="s">
        <v>40</v>
      </c>
      <c r="AL1776" s="93"/>
      <c r="AM1776" s="93"/>
      <c r="AN1776" s="94" t="s">
        <v>40</v>
      </c>
      <c r="AO1776" s="94" t="s">
        <v>40</v>
      </c>
      <c r="AP1776" s="94" t="s">
        <v>40</v>
      </c>
      <c r="AQ1776" s="94" t="s">
        <v>40</v>
      </c>
      <c r="AR1776" s="93"/>
    </row>
    <row r="1777" spans="1:44" ht="21">
      <c r="A1777" t="str">
        <f>VLOOKUP(Q1777,'Rotas x Madrugada'!A:C,2,0)</f>
        <v>H</v>
      </c>
      <c r="B1777" t="str">
        <f>VLOOKUP(Q1777,'Rotas x Madrugada'!A:C,3,0)</f>
        <v>Sim</v>
      </c>
      <c r="D1777" s="19">
        <f t="shared" si="54"/>
        <v>46163</v>
      </c>
      <c r="E1777" s="19">
        <f>IF(A1777="RETIRA",Z1777,VLOOKUP(Q1777,'Rotas x Madrugada'!A:D,4,0))</f>
        <v>46149</v>
      </c>
      <c r="F1777" s="19">
        <f>IF(A1777="RETIRA",Z1777,Z1777+2)</f>
        <v>46163</v>
      </c>
      <c r="G1777" s="19" t="str">
        <f>CONCATENATE(U1777,"-",V1777)</f>
        <v>INC08-TF</v>
      </c>
      <c r="H1777" s="19" t="str">
        <f t="shared" ca="1" si="55"/>
        <v>OK</v>
      </c>
      <c r="I1777" s="46">
        <f ca="1">Z1777-$B$1</f>
        <v>4</v>
      </c>
      <c r="J1777" s="46">
        <f>VLOOKUP(G1777,'D. Produção'!A:B,2,)</f>
        <v>2</v>
      </c>
      <c r="K1777" s="95">
        <v>335117</v>
      </c>
      <c r="L1777" s="96" t="s">
        <v>99</v>
      </c>
      <c r="M1777" s="95">
        <v>8</v>
      </c>
      <c r="N1777" s="95">
        <v>5451065</v>
      </c>
      <c r="O1777" s="96" t="s">
        <v>35</v>
      </c>
      <c r="P1777" s="96" t="s">
        <v>194</v>
      </c>
      <c r="Q1777" s="96" t="s">
        <v>119</v>
      </c>
      <c r="R1777" s="97">
        <v>1.7216</v>
      </c>
      <c r="S1777" s="97">
        <v>34.430999999999997</v>
      </c>
      <c r="T1777" s="95">
        <v>1</v>
      </c>
      <c r="U1777" s="96" t="s">
        <v>63</v>
      </c>
      <c r="V1777" s="96" t="s">
        <v>96</v>
      </c>
      <c r="W1777" s="98">
        <v>877</v>
      </c>
      <c r="X1777" s="98">
        <v>1963</v>
      </c>
      <c r="Y1777" s="99">
        <v>46150.591689039349</v>
      </c>
      <c r="Z1777" s="100">
        <v>46161</v>
      </c>
      <c r="AA1777" s="101"/>
      <c r="AB1777" s="101"/>
      <c r="AC1777" s="101"/>
      <c r="AD1777" s="101"/>
      <c r="AE1777" s="102" t="s">
        <v>40</v>
      </c>
      <c r="AF1777" s="102" t="s">
        <v>40</v>
      </c>
      <c r="AG1777" s="102" t="s">
        <v>40</v>
      </c>
      <c r="AH1777" s="102" t="s">
        <v>40</v>
      </c>
      <c r="AI1777" s="102" t="s">
        <v>40</v>
      </c>
      <c r="AJ1777" s="102" t="s">
        <v>40</v>
      </c>
      <c r="AK1777" s="102" t="s">
        <v>40</v>
      </c>
      <c r="AL1777" s="101"/>
      <c r="AM1777" s="101"/>
      <c r="AN1777" s="102" t="s">
        <v>40</v>
      </c>
      <c r="AO1777" s="102" t="s">
        <v>40</v>
      </c>
      <c r="AP1777" s="102" t="s">
        <v>40</v>
      </c>
      <c r="AQ1777" s="102" t="s">
        <v>40</v>
      </c>
      <c r="AR1777" s="101"/>
    </row>
    <row r="1778" spans="1:44" ht="21">
      <c r="A1778" t="str">
        <f>VLOOKUP(Q1778,'Rotas x Madrugada'!A:C,2,0)</f>
        <v>H</v>
      </c>
      <c r="B1778" t="str">
        <f>VLOOKUP(Q1778,'Rotas x Madrugada'!A:C,3,0)</f>
        <v>Sim</v>
      </c>
      <c r="D1778" s="19">
        <f t="shared" si="54"/>
        <v>46163</v>
      </c>
      <c r="E1778" s="19">
        <f>IF(A1778="RETIRA",Z1778,VLOOKUP(Q1778,'Rotas x Madrugada'!A:D,4,0))</f>
        <v>46149</v>
      </c>
      <c r="F1778" s="19">
        <f>IF(A1778="RETIRA",Z1778,Z1778+2)</f>
        <v>46163</v>
      </c>
      <c r="G1778" s="19" t="str">
        <f>CONCATENATE(U1778,"-",V1778)</f>
        <v>INC08-TF</v>
      </c>
      <c r="H1778" s="19" t="str">
        <f t="shared" ca="1" si="55"/>
        <v>OK</v>
      </c>
      <c r="I1778" s="46">
        <f ca="1">Z1778-$B$1</f>
        <v>4</v>
      </c>
      <c r="J1778" s="46">
        <f>VLOOKUP(G1778,'D. Produção'!A:B,2,)</f>
        <v>2</v>
      </c>
      <c r="K1778" s="87">
        <v>335117</v>
      </c>
      <c r="L1778" s="88" t="s">
        <v>100</v>
      </c>
      <c r="M1778" s="87">
        <v>9</v>
      </c>
      <c r="N1778" s="87">
        <v>5451066</v>
      </c>
      <c r="O1778" s="88" t="s">
        <v>35</v>
      </c>
      <c r="P1778" s="88" t="s">
        <v>194</v>
      </c>
      <c r="Q1778" s="88" t="s">
        <v>119</v>
      </c>
      <c r="R1778" s="89">
        <v>1.7216</v>
      </c>
      <c r="S1778" s="89">
        <v>34.430999999999997</v>
      </c>
      <c r="T1778" s="87">
        <v>1</v>
      </c>
      <c r="U1778" s="88" t="s">
        <v>63</v>
      </c>
      <c r="V1778" s="88" t="s">
        <v>96</v>
      </c>
      <c r="W1778" s="90">
        <v>877</v>
      </c>
      <c r="X1778" s="90">
        <v>1963</v>
      </c>
      <c r="Y1778" s="91">
        <v>46150.591689039349</v>
      </c>
      <c r="Z1778" s="92">
        <v>46161</v>
      </c>
      <c r="AA1778" s="93"/>
      <c r="AB1778" s="93"/>
      <c r="AC1778" s="93"/>
      <c r="AD1778" s="93"/>
      <c r="AE1778" s="94" t="s">
        <v>40</v>
      </c>
      <c r="AF1778" s="94" t="s">
        <v>40</v>
      </c>
      <c r="AG1778" s="94" t="s">
        <v>40</v>
      </c>
      <c r="AH1778" s="94" t="s">
        <v>40</v>
      </c>
      <c r="AI1778" s="94" t="s">
        <v>40</v>
      </c>
      <c r="AJ1778" s="94" t="s">
        <v>40</v>
      </c>
      <c r="AK1778" s="94" t="s">
        <v>40</v>
      </c>
      <c r="AL1778" s="93"/>
      <c r="AM1778" s="93"/>
      <c r="AN1778" s="94" t="s">
        <v>40</v>
      </c>
      <c r="AO1778" s="94" t="s">
        <v>40</v>
      </c>
      <c r="AP1778" s="94" t="s">
        <v>40</v>
      </c>
      <c r="AQ1778" s="94" t="s">
        <v>40</v>
      </c>
      <c r="AR1778" s="93"/>
    </row>
    <row r="1779" spans="1:44" ht="21">
      <c r="A1779" t="str">
        <f>VLOOKUP(Q1779,'Rotas x Madrugada'!A:C,2,0)</f>
        <v>H</v>
      </c>
      <c r="B1779" t="str">
        <f>VLOOKUP(Q1779,'Rotas x Madrugada'!A:C,3,0)</f>
        <v>Sim</v>
      </c>
      <c r="D1779" s="19">
        <f t="shared" si="54"/>
        <v>46163</v>
      </c>
      <c r="E1779" s="19">
        <f>IF(A1779="RETIRA",Z1779,VLOOKUP(Q1779,'Rotas x Madrugada'!A:D,4,0))</f>
        <v>46149</v>
      </c>
      <c r="F1779" s="19">
        <f>IF(A1779="RETIRA",Z1779,Z1779+2)</f>
        <v>46163</v>
      </c>
      <c r="G1779" s="19" t="str">
        <f>CONCATENATE(U1779,"-",V1779)</f>
        <v>INC08-TF</v>
      </c>
      <c r="H1779" s="19" t="str">
        <f t="shared" ca="1" si="55"/>
        <v>OK</v>
      </c>
      <c r="I1779" s="46">
        <f ca="1">Z1779-$B$1</f>
        <v>4</v>
      </c>
      <c r="J1779" s="46">
        <f>VLOOKUP(G1779,'D. Produção'!A:B,2,)</f>
        <v>2</v>
      </c>
      <c r="K1779" s="95">
        <v>335117</v>
      </c>
      <c r="L1779" s="96" t="s">
        <v>101</v>
      </c>
      <c r="M1779" s="95">
        <v>10</v>
      </c>
      <c r="N1779" s="95">
        <v>5451067</v>
      </c>
      <c r="O1779" s="96" t="s">
        <v>35</v>
      </c>
      <c r="P1779" s="96" t="s">
        <v>194</v>
      </c>
      <c r="Q1779" s="96" t="s">
        <v>119</v>
      </c>
      <c r="R1779" s="97">
        <v>1.7216</v>
      </c>
      <c r="S1779" s="97">
        <v>34.430999999999997</v>
      </c>
      <c r="T1779" s="95">
        <v>1</v>
      </c>
      <c r="U1779" s="96" t="s">
        <v>63</v>
      </c>
      <c r="V1779" s="96" t="s">
        <v>96</v>
      </c>
      <c r="W1779" s="98">
        <v>877</v>
      </c>
      <c r="X1779" s="98">
        <v>1963</v>
      </c>
      <c r="Y1779" s="99">
        <v>46150.591689039349</v>
      </c>
      <c r="Z1779" s="100">
        <v>46161</v>
      </c>
      <c r="AA1779" s="101"/>
      <c r="AB1779" s="101"/>
      <c r="AC1779" s="101"/>
      <c r="AD1779" s="101"/>
      <c r="AE1779" s="102" t="s">
        <v>40</v>
      </c>
      <c r="AF1779" s="102" t="s">
        <v>40</v>
      </c>
      <c r="AG1779" s="102" t="s">
        <v>40</v>
      </c>
      <c r="AH1779" s="102" t="s">
        <v>40</v>
      </c>
      <c r="AI1779" s="102" t="s">
        <v>40</v>
      </c>
      <c r="AJ1779" s="102" t="s">
        <v>40</v>
      </c>
      <c r="AK1779" s="102" t="s">
        <v>40</v>
      </c>
      <c r="AL1779" s="101"/>
      <c r="AM1779" s="101"/>
      <c r="AN1779" s="102" t="s">
        <v>40</v>
      </c>
      <c r="AO1779" s="102" t="s">
        <v>40</v>
      </c>
      <c r="AP1779" s="102" t="s">
        <v>40</v>
      </c>
      <c r="AQ1779" s="102" t="s">
        <v>40</v>
      </c>
      <c r="AR1779" s="101"/>
    </row>
    <row r="1780" spans="1:44" ht="21">
      <c r="A1780" t="str">
        <f>VLOOKUP(Q1780,'Rotas x Madrugada'!A:C,2,0)</f>
        <v>H</v>
      </c>
      <c r="B1780" t="str">
        <f>VLOOKUP(Q1780,'Rotas x Madrugada'!A:C,3,0)</f>
        <v>Sim</v>
      </c>
      <c r="D1780" s="19">
        <f t="shared" si="54"/>
        <v>46163</v>
      </c>
      <c r="E1780" s="19">
        <f>IF(A1780="RETIRA",Z1780,VLOOKUP(Q1780,'Rotas x Madrugada'!A:D,4,0))</f>
        <v>46149</v>
      </c>
      <c r="F1780" s="19">
        <f>IF(A1780="RETIRA",Z1780,Z1780+2)</f>
        <v>46163</v>
      </c>
      <c r="G1780" s="19" t="str">
        <f>CONCATENATE(U1780,"-",V1780)</f>
        <v>INC08-TF</v>
      </c>
      <c r="H1780" s="19" t="str">
        <f t="shared" ca="1" si="55"/>
        <v>OK</v>
      </c>
      <c r="I1780" s="46">
        <f ca="1">Z1780-$B$1</f>
        <v>4</v>
      </c>
      <c r="J1780" s="46">
        <f>VLOOKUP(G1780,'D. Produção'!A:B,2,)</f>
        <v>2</v>
      </c>
      <c r="K1780" s="87">
        <v>335117</v>
      </c>
      <c r="L1780" s="88" t="s">
        <v>102</v>
      </c>
      <c r="M1780" s="87">
        <v>11</v>
      </c>
      <c r="N1780" s="87">
        <v>5451068</v>
      </c>
      <c r="O1780" s="88" t="s">
        <v>35</v>
      </c>
      <c r="P1780" s="88" t="s">
        <v>194</v>
      </c>
      <c r="Q1780" s="88" t="s">
        <v>119</v>
      </c>
      <c r="R1780" s="89">
        <v>1.7216</v>
      </c>
      <c r="S1780" s="89">
        <v>34.430999999999997</v>
      </c>
      <c r="T1780" s="87">
        <v>1</v>
      </c>
      <c r="U1780" s="88" t="s">
        <v>63</v>
      </c>
      <c r="V1780" s="88" t="s">
        <v>96</v>
      </c>
      <c r="W1780" s="90">
        <v>877</v>
      </c>
      <c r="X1780" s="90">
        <v>1963</v>
      </c>
      <c r="Y1780" s="91">
        <v>46150.591689039349</v>
      </c>
      <c r="Z1780" s="92">
        <v>46161</v>
      </c>
      <c r="AA1780" s="93"/>
      <c r="AB1780" s="93"/>
      <c r="AC1780" s="93"/>
      <c r="AD1780" s="93"/>
      <c r="AE1780" s="94" t="s">
        <v>40</v>
      </c>
      <c r="AF1780" s="94" t="s">
        <v>40</v>
      </c>
      <c r="AG1780" s="94" t="s">
        <v>40</v>
      </c>
      <c r="AH1780" s="94" t="s">
        <v>40</v>
      </c>
      <c r="AI1780" s="94" t="s">
        <v>40</v>
      </c>
      <c r="AJ1780" s="94" t="s">
        <v>40</v>
      </c>
      <c r="AK1780" s="94" t="s">
        <v>40</v>
      </c>
      <c r="AL1780" s="93"/>
      <c r="AM1780" s="93"/>
      <c r="AN1780" s="94" t="s">
        <v>40</v>
      </c>
      <c r="AO1780" s="94" t="s">
        <v>40</v>
      </c>
      <c r="AP1780" s="94" t="s">
        <v>40</v>
      </c>
      <c r="AQ1780" s="94" t="s">
        <v>40</v>
      </c>
      <c r="AR1780" s="93"/>
    </row>
    <row r="1781" spans="1:44" ht="21">
      <c r="A1781" t="str">
        <f>VLOOKUP(Q1781,'Rotas x Madrugada'!A:C,2,0)</f>
        <v>H</v>
      </c>
      <c r="B1781" t="str">
        <f>VLOOKUP(Q1781,'Rotas x Madrugada'!A:C,3,0)</f>
        <v>Sim</v>
      </c>
      <c r="D1781" s="19">
        <f t="shared" si="54"/>
        <v>46163</v>
      </c>
      <c r="E1781" s="19">
        <f>IF(A1781="RETIRA",Z1781,VLOOKUP(Q1781,'Rotas x Madrugada'!A:D,4,0))</f>
        <v>46149</v>
      </c>
      <c r="F1781" s="19">
        <f>IF(A1781="RETIRA",Z1781,Z1781+2)</f>
        <v>46163</v>
      </c>
      <c r="G1781" s="19" t="str">
        <f>CONCATENATE(U1781,"-",V1781)</f>
        <v>INC08-TF</v>
      </c>
      <c r="H1781" s="19" t="str">
        <f t="shared" ca="1" si="55"/>
        <v>OK</v>
      </c>
      <c r="I1781" s="46">
        <f ca="1">Z1781-$B$1</f>
        <v>4</v>
      </c>
      <c r="J1781" s="46">
        <f>VLOOKUP(G1781,'D. Produção'!A:B,2,)</f>
        <v>2</v>
      </c>
      <c r="K1781" s="95">
        <v>335117</v>
      </c>
      <c r="L1781" s="96" t="s">
        <v>103</v>
      </c>
      <c r="M1781" s="95">
        <v>12</v>
      </c>
      <c r="N1781" s="95">
        <v>5451069</v>
      </c>
      <c r="O1781" s="96" t="s">
        <v>35</v>
      </c>
      <c r="P1781" s="96" t="s">
        <v>194</v>
      </c>
      <c r="Q1781" s="96" t="s">
        <v>119</v>
      </c>
      <c r="R1781" s="97">
        <v>1.7797000000000001</v>
      </c>
      <c r="S1781" s="97">
        <v>35.593600000000002</v>
      </c>
      <c r="T1781" s="95">
        <v>1</v>
      </c>
      <c r="U1781" s="96" t="s">
        <v>63</v>
      </c>
      <c r="V1781" s="96" t="s">
        <v>96</v>
      </c>
      <c r="W1781" s="98">
        <v>908</v>
      </c>
      <c r="X1781" s="98">
        <v>1960</v>
      </c>
      <c r="Y1781" s="99">
        <v>46150.591689039349</v>
      </c>
      <c r="Z1781" s="100">
        <v>46161</v>
      </c>
      <c r="AA1781" s="101"/>
      <c r="AB1781" s="101"/>
      <c r="AC1781" s="101"/>
      <c r="AD1781" s="101"/>
      <c r="AE1781" s="102" t="s">
        <v>40</v>
      </c>
      <c r="AF1781" s="102" t="s">
        <v>40</v>
      </c>
      <c r="AG1781" s="102" t="s">
        <v>40</v>
      </c>
      <c r="AH1781" s="102" t="s">
        <v>40</v>
      </c>
      <c r="AI1781" s="102" t="s">
        <v>40</v>
      </c>
      <c r="AJ1781" s="102" t="s">
        <v>40</v>
      </c>
      <c r="AK1781" s="102" t="s">
        <v>40</v>
      </c>
      <c r="AL1781" s="101"/>
      <c r="AM1781" s="101"/>
      <c r="AN1781" s="102" t="s">
        <v>40</v>
      </c>
      <c r="AO1781" s="102" t="s">
        <v>40</v>
      </c>
      <c r="AP1781" s="102" t="s">
        <v>40</v>
      </c>
      <c r="AQ1781" s="102" t="s">
        <v>40</v>
      </c>
      <c r="AR1781" s="101"/>
    </row>
    <row r="1782" spans="1:44" ht="21">
      <c r="A1782" t="str">
        <f>VLOOKUP(Q1782,'Rotas x Madrugada'!A:C,2,0)</f>
        <v>H</v>
      </c>
      <c r="B1782" t="str">
        <f>VLOOKUP(Q1782,'Rotas x Madrugada'!A:C,3,0)</f>
        <v>Sim</v>
      </c>
      <c r="D1782" s="19">
        <f t="shared" si="54"/>
        <v>46163</v>
      </c>
      <c r="E1782" s="19">
        <f>IF(A1782="RETIRA",Z1782,VLOOKUP(Q1782,'Rotas x Madrugada'!A:D,4,0))</f>
        <v>46149</v>
      </c>
      <c r="F1782" s="19">
        <f>IF(A1782="RETIRA",Z1782,Z1782+2)</f>
        <v>46163</v>
      </c>
      <c r="G1782" s="19" t="str">
        <f>CONCATENATE(U1782,"-",V1782)</f>
        <v>INC08-TF</v>
      </c>
      <c r="H1782" s="19" t="str">
        <f t="shared" ca="1" si="55"/>
        <v>OK</v>
      </c>
      <c r="I1782" s="46">
        <f ca="1">Z1782-$B$1</f>
        <v>4</v>
      </c>
      <c r="J1782" s="46">
        <f>VLOOKUP(G1782,'D. Produção'!A:B,2,)</f>
        <v>2</v>
      </c>
      <c r="K1782" s="87">
        <v>335117</v>
      </c>
      <c r="L1782" s="88" t="s">
        <v>104</v>
      </c>
      <c r="M1782" s="87">
        <v>13</v>
      </c>
      <c r="N1782" s="87">
        <v>5451070</v>
      </c>
      <c r="O1782" s="88" t="s">
        <v>35</v>
      </c>
      <c r="P1782" s="88" t="s">
        <v>194</v>
      </c>
      <c r="Q1782" s="88" t="s">
        <v>119</v>
      </c>
      <c r="R1782" s="89">
        <v>1.7797000000000001</v>
      </c>
      <c r="S1782" s="89">
        <v>35.593600000000002</v>
      </c>
      <c r="T1782" s="87">
        <v>1</v>
      </c>
      <c r="U1782" s="88" t="s">
        <v>63</v>
      </c>
      <c r="V1782" s="88" t="s">
        <v>96</v>
      </c>
      <c r="W1782" s="90">
        <v>908</v>
      </c>
      <c r="X1782" s="90">
        <v>1960</v>
      </c>
      <c r="Y1782" s="91">
        <v>46150.591689039349</v>
      </c>
      <c r="Z1782" s="92">
        <v>46161</v>
      </c>
      <c r="AA1782" s="93"/>
      <c r="AB1782" s="93"/>
      <c r="AC1782" s="93"/>
      <c r="AD1782" s="93"/>
      <c r="AE1782" s="94" t="s">
        <v>40</v>
      </c>
      <c r="AF1782" s="94" t="s">
        <v>40</v>
      </c>
      <c r="AG1782" s="94" t="s">
        <v>40</v>
      </c>
      <c r="AH1782" s="94" t="s">
        <v>40</v>
      </c>
      <c r="AI1782" s="94" t="s">
        <v>40</v>
      </c>
      <c r="AJ1782" s="94" t="s">
        <v>40</v>
      </c>
      <c r="AK1782" s="94" t="s">
        <v>40</v>
      </c>
      <c r="AL1782" s="93"/>
      <c r="AM1782" s="93"/>
      <c r="AN1782" s="94" t="s">
        <v>40</v>
      </c>
      <c r="AO1782" s="94" t="s">
        <v>40</v>
      </c>
      <c r="AP1782" s="94" t="s">
        <v>40</v>
      </c>
      <c r="AQ1782" s="94" t="s">
        <v>40</v>
      </c>
      <c r="AR1782" s="93"/>
    </row>
    <row r="1783" spans="1:44" ht="21">
      <c r="A1783" t="str">
        <f>VLOOKUP(Q1783,'Rotas x Madrugada'!A:C,2,0)</f>
        <v>H</v>
      </c>
      <c r="B1783" t="str">
        <f>VLOOKUP(Q1783,'Rotas x Madrugada'!A:C,3,0)</f>
        <v>Sim</v>
      </c>
      <c r="D1783" s="19">
        <f t="shared" si="54"/>
        <v>46163</v>
      </c>
      <c r="E1783" s="19">
        <f>IF(A1783="RETIRA",Z1783,VLOOKUP(Q1783,'Rotas x Madrugada'!A:D,4,0))</f>
        <v>46149</v>
      </c>
      <c r="F1783" s="19">
        <f>IF(A1783="RETIRA",Z1783,Z1783+2)</f>
        <v>46163</v>
      </c>
      <c r="G1783" s="19" t="str">
        <f>CONCATENATE(U1783,"-",V1783)</f>
        <v>INC08-TF</v>
      </c>
      <c r="H1783" s="19" t="str">
        <f t="shared" ca="1" si="55"/>
        <v>OK</v>
      </c>
      <c r="I1783" s="46">
        <f ca="1">Z1783-$B$1</f>
        <v>4</v>
      </c>
      <c r="J1783" s="46">
        <f>VLOOKUP(G1783,'D. Produção'!A:B,2,)</f>
        <v>2</v>
      </c>
      <c r="K1783" s="95">
        <v>335117</v>
      </c>
      <c r="L1783" s="96" t="s">
        <v>105</v>
      </c>
      <c r="M1783" s="95">
        <v>14</v>
      </c>
      <c r="N1783" s="95">
        <v>5451071</v>
      </c>
      <c r="O1783" s="96" t="s">
        <v>35</v>
      </c>
      <c r="P1783" s="96" t="s">
        <v>194</v>
      </c>
      <c r="Q1783" s="96" t="s">
        <v>119</v>
      </c>
      <c r="R1783" s="97">
        <v>1.8011999999999999</v>
      </c>
      <c r="S1783" s="97">
        <v>36.024799999999999</v>
      </c>
      <c r="T1783" s="95">
        <v>1</v>
      </c>
      <c r="U1783" s="96" t="s">
        <v>63</v>
      </c>
      <c r="V1783" s="96" t="s">
        <v>96</v>
      </c>
      <c r="W1783" s="98">
        <v>919</v>
      </c>
      <c r="X1783" s="98">
        <v>1960</v>
      </c>
      <c r="Y1783" s="99">
        <v>46150.591689039349</v>
      </c>
      <c r="Z1783" s="100">
        <v>46161</v>
      </c>
      <c r="AA1783" s="101"/>
      <c r="AB1783" s="101"/>
      <c r="AC1783" s="101"/>
      <c r="AD1783" s="101"/>
      <c r="AE1783" s="102" t="s">
        <v>40</v>
      </c>
      <c r="AF1783" s="102" t="s">
        <v>40</v>
      </c>
      <c r="AG1783" s="102" t="s">
        <v>40</v>
      </c>
      <c r="AH1783" s="102" t="s">
        <v>40</v>
      </c>
      <c r="AI1783" s="102" t="s">
        <v>40</v>
      </c>
      <c r="AJ1783" s="102" t="s">
        <v>40</v>
      </c>
      <c r="AK1783" s="102" t="s">
        <v>40</v>
      </c>
      <c r="AL1783" s="101"/>
      <c r="AM1783" s="101"/>
      <c r="AN1783" s="102" t="s">
        <v>40</v>
      </c>
      <c r="AO1783" s="102" t="s">
        <v>40</v>
      </c>
      <c r="AP1783" s="102" t="s">
        <v>40</v>
      </c>
      <c r="AQ1783" s="102" t="s">
        <v>40</v>
      </c>
      <c r="AR1783" s="101"/>
    </row>
    <row r="1784" spans="1:44" ht="21">
      <c r="A1784" t="str">
        <f>VLOOKUP(Q1784,'Rotas x Madrugada'!A:C,2,0)</f>
        <v>H</v>
      </c>
      <c r="B1784" t="str">
        <f>VLOOKUP(Q1784,'Rotas x Madrugada'!A:C,3,0)</f>
        <v>Sim</v>
      </c>
      <c r="D1784" s="19">
        <f t="shared" si="54"/>
        <v>46163</v>
      </c>
      <c r="E1784" s="19">
        <f>IF(A1784="RETIRA",Z1784,VLOOKUP(Q1784,'Rotas x Madrugada'!A:D,4,0))</f>
        <v>46149</v>
      </c>
      <c r="F1784" s="19">
        <f>IF(A1784="RETIRA",Z1784,Z1784+2)</f>
        <v>46163</v>
      </c>
      <c r="G1784" s="19" t="str">
        <f>CONCATENATE(U1784,"-",V1784)</f>
        <v>INC08-TF</v>
      </c>
      <c r="H1784" s="19" t="str">
        <f t="shared" ca="1" si="55"/>
        <v>OK</v>
      </c>
      <c r="I1784" s="46">
        <f ca="1">Z1784-$B$1</f>
        <v>4</v>
      </c>
      <c r="J1784" s="46">
        <f>VLOOKUP(G1784,'D. Produção'!A:B,2,)</f>
        <v>2</v>
      </c>
      <c r="K1784" s="87">
        <v>335117</v>
      </c>
      <c r="L1784" s="88" t="s">
        <v>107</v>
      </c>
      <c r="M1784" s="87">
        <v>16</v>
      </c>
      <c r="N1784" s="87">
        <v>5451073</v>
      </c>
      <c r="O1784" s="88" t="s">
        <v>35</v>
      </c>
      <c r="P1784" s="88" t="s">
        <v>194</v>
      </c>
      <c r="Q1784" s="88" t="s">
        <v>119</v>
      </c>
      <c r="R1784" s="89">
        <v>0.45600000000000002</v>
      </c>
      <c r="S1784" s="89">
        <v>9.1189999999999998</v>
      </c>
      <c r="T1784" s="87">
        <v>1</v>
      </c>
      <c r="U1784" s="88" t="s">
        <v>63</v>
      </c>
      <c r="V1784" s="88" t="s">
        <v>96</v>
      </c>
      <c r="W1784" s="90">
        <v>550</v>
      </c>
      <c r="X1784" s="90">
        <v>829</v>
      </c>
      <c r="Y1784" s="91">
        <v>46150.591689039349</v>
      </c>
      <c r="Z1784" s="92">
        <v>46161</v>
      </c>
      <c r="AA1784" s="93"/>
      <c r="AB1784" s="93"/>
      <c r="AC1784" s="93"/>
      <c r="AD1784" s="93"/>
      <c r="AE1784" s="94" t="s">
        <v>40</v>
      </c>
      <c r="AF1784" s="94" t="s">
        <v>40</v>
      </c>
      <c r="AG1784" s="94" t="s">
        <v>40</v>
      </c>
      <c r="AH1784" s="94" t="s">
        <v>40</v>
      </c>
      <c r="AI1784" s="94" t="s">
        <v>40</v>
      </c>
      <c r="AJ1784" s="94" t="s">
        <v>40</v>
      </c>
      <c r="AK1784" s="94" t="s">
        <v>40</v>
      </c>
      <c r="AL1784" s="93"/>
      <c r="AM1784" s="93"/>
      <c r="AN1784" s="94" t="s">
        <v>40</v>
      </c>
      <c r="AO1784" s="94" t="s">
        <v>40</v>
      </c>
      <c r="AP1784" s="94" t="s">
        <v>40</v>
      </c>
      <c r="AQ1784" s="94" t="s">
        <v>40</v>
      </c>
      <c r="AR1784" s="93"/>
    </row>
    <row r="1785" spans="1:44" ht="21">
      <c r="A1785" t="str">
        <f>VLOOKUP(Q1785,'Rotas x Madrugada'!A:C,2,0)</f>
        <v>H</v>
      </c>
      <c r="B1785" t="str">
        <f>VLOOKUP(Q1785,'Rotas x Madrugada'!A:C,3,0)</f>
        <v>Sim</v>
      </c>
      <c r="D1785" s="19">
        <f t="shared" si="54"/>
        <v>46163</v>
      </c>
      <c r="E1785" s="19">
        <f>IF(A1785="RETIRA",Z1785,VLOOKUP(Q1785,'Rotas x Madrugada'!A:D,4,0))</f>
        <v>46149</v>
      </c>
      <c r="F1785" s="19">
        <f>IF(A1785="RETIRA",Z1785,Z1785+2)</f>
        <v>46163</v>
      </c>
      <c r="G1785" s="19" t="str">
        <f>CONCATENATE(U1785,"-",V1785)</f>
        <v>INC08-TF</v>
      </c>
      <c r="H1785" s="19" t="str">
        <f t="shared" ca="1" si="55"/>
        <v>OK</v>
      </c>
      <c r="I1785" s="46">
        <f ca="1">Z1785-$B$1</f>
        <v>4</v>
      </c>
      <c r="J1785" s="46">
        <f>VLOOKUP(G1785,'D. Produção'!A:B,2,)</f>
        <v>2</v>
      </c>
      <c r="K1785" s="95">
        <v>335117</v>
      </c>
      <c r="L1785" s="96" t="s">
        <v>108</v>
      </c>
      <c r="M1785" s="95">
        <v>17</v>
      </c>
      <c r="N1785" s="95">
        <v>5451074</v>
      </c>
      <c r="O1785" s="96" t="s">
        <v>35</v>
      </c>
      <c r="P1785" s="96" t="s">
        <v>194</v>
      </c>
      <c r="Q1785" s="96" t="s">
        <v>119</v>
      </c>
      <c r="R1785" s="97">
        <v>0.45600000000000002</v>
      </c>
      <c r="S1785" s="97">
        <v>9.1189999999999998</v>
      </c>
      <c r="T1785" s="95">
        <v>1</v>
      </c>
      <c r="U1785" s="96" t="s">
        <v>63</v>
      </c>
      <c r="V1785" s="96" t="s">
        <v>96</v>
      </c>
      <c r="W1785" s="98">
        <v>550</v>
      </c>
      <c r="X1785" s="98">
        <v>829</v>
      </c>
      <c r="Y1785" s="99">
        <v>46150.591689039349</v>
      </c>
      <c r="Z1785" s="100">
        <v>46161</v>
      </c>
      <c r="AA1785" s="101"/>
      <c r="AB1785" s="101"/>
      <c r="AC1785" s="101"/>
      <c r="AD1785" s="101"/>
      <c r="AE1785" s="102" t="s">
        <v>40</v>
      </c>
      <c r="AF1785" s="102" t="s">
        <v>40</v>
      </c>
      <c r="AG1785" s="102" t="s">
        <v>40</v>
      </c>
      <c r="AH1785" s="102" t="s">
        <v>40</v>
      </c>
      <c r="AI1785" s="102" t="s">
        <v>40</v>
      </c>
      <c r="AJ1785" s="102" t="s">
        <v>40</v>
      </c>
      <c r="AK1785" s="102" t="s">
        <v>40</v>
      </c>
      <c r="AL1785" s="101"/>
      <c r="AM1785" s="101"/>
      <c r="AN1785" s="102" t="s">
        <v>40</v>
      </c>
      <c r="AO1785" s="102" t="s">
        <v>40</v>
      </c>
      <c r="AP1785" s="102" t="s">
        <v>40</v>
      </c>
      <c r="AQ1785" s="102" t="s">
        <v>40</v>
      </c>
      <c r="AR1785" s="101"/>
    </row>
    <row r="1786" spans="1:44" ht="21">
      <c r="A1786" t="str">
        <f>VLOOKUP(Q1786,'Rotas x Madrugada'!A:C,2,0)</f>
        <v>H</v>
      </c>
      <c r="B1786" t="str">
        <f>VLOOKUP(Q1786,'Rotas x Madrugada'!A:C,3,0)</f>
        <v>Sim</v>
      </c>
      <c r="D1786" s="19">
        <f t="shared" si="54"/>
        <v>46163</v>
      </c>
      <c r="E1786" s="19">
        <f>IF(A1786="RETIRA",Z1786,VLOOKUP(Q1786,'Rotas x Madrugada'!A:D,4,0))</f>
        <v>46149</v>
      </c>
      <c r="F1786" s="19">
        <f>IF(A1786="RETIRA",Z1786,Z1786+2)</f>
        <v>46163</v>
      </c>
      <c r="G1786" s="19" t="str">
        <f>CONCATENATE(U1786,"-",V1786)</f>
        <v>INC08-TF</v>
      </c>
      <c r="H1786" s="19" t="str">
        <f t="shared" ca="1" si="55"/>
        <v>OK</v>
      </c>
      <c r="I1786" s="46">
        <f ca="1">Z1786-$B$1</f>
        <v>4</v>
      </c>
      <c r="J1786" s="46">
        <f>VLOOKUP(G1786,'D. Produção'!A:B,2,)</f>
        <v>2</v>
      </c>
      <c r="K1786" s="87">
        <v>335117</v>
      </c>
      <c r="L1786" s="88" t="s">
        <v>109</v>
      </c>
      <c r="M1786" s="87">
        <v>18</v>
      </c>
      <c r="N1786" s="87">
        <v>5451075</v>
      </c>
      <c r="O1786" s="88" t="s">
        <v>35</v>
      </c>
      <c r="P1786" s="88" t="s">
        <v>194</v>
      </c>
      <c r="Q1786" s="88" t="s">
        <v>119</v>
      </c>
      <c r="R1786" s="89">
        <v>3.9266000000000001</v>
      </c>
      <c r="S1786" s="89">
        <v>78.532499999999999</v>
      </c>
      <c r="T1786" s="87">
        <v>1</v>
      </c>
      <c r="U1786" s="88" t="s">
        <v>63</v>
      </c>
      <c r="V1786" s="88" t="s">
        <v>96</v>
      </c>
      <c r="W1786" s="90">
        <v>1415</v>
      </c>
      <c r="X1786" s="90">
        <v>2775</v>
      </c>
      <c r="Y1786" s="91">
        <v>46150.591689039349</v>
      </c>
      <c r="Z1786" s="92">
        <v>46161</v>
      </c>
      <c r="AA1786" s="93"/>
      <c r="AB1786" s="93"/>
      <c r="AC1786" s="93"/>
      <c r="AD1786" s="93"/>
      <c r="AE1786" s="94" t="s">
        <v>40</v>
      </c>
      <c r="AF1786" s="94" t="s">
        <v>40</v>
      </c>
      <c r="AG1786" s="94" t="s">
        <v>40</v>
      </c>
      <c r="AH1786" s="94" t="s">
        <v>40</v>
      </c>
      <c r="AI1786" s="94" t="s">
        <v>40</v>
      </c>
      <c r="AJ1786" s="94" t="s">
        <v>40</v>
      </c>
      <c r="AK1786" s="94" t="s">
        <v>40</v>
      </c>
      <c r="AL1786" s="93"/>
      <c r="AM1786" s="93"/>
      <c r="AN1786" s="94" t="s">
        <v>40</v>
      </c>
      <c r="AO1786" s="94" t="s">
        <v>40</v>
      </c>
      <c r="AP1786" s="94" t="s">
        <v>40</v>
      </c>
      <c r="AQ1786" s="94" t="s">
        <v>40</v>
      </c>
      <c r="AR1786" s="93"/>
    </row>
    <row r="1787" spans="1:44" ht="21">
      <c r="A1787" t="str">
        <f>VLOOKUP(Q1787,'Rotas x Madrugada'!A:C,2,0)</f>
        <v>H</v>
      </c>
      <c r="B1787" t="str">
        <f>VLOOKUP(Q1787,'Rotas x Madrugada'!A:C,3,0)</f>
        <v>Sim</v>
      </c>
      <c r="D1787" s="19">
        <f t="shared" si="54"/>
        <v>46163</v>
      </c>
      <c r="E1787" s="19">
        <f>IF(A1787="RETIRA",Z1787,VLOOKUP(Q1787,'Rotas x Madrugada'!A:D,4,0))</f>
        <v>46149</v>
      </c>
      <c r="F1787" s="19">
        <f>IF(A1787="RETIRA",Z1787,Z1787+2)</f>
        <v>46163</v>
      </c>
      <c r="G1787" s="19" t="str">
        <f>CONCATENATE(U1787,"-",V1787)</f>
        <v>INC08-TF</v>
      </c>
      <c r="H1787" s="19" t="str">
        <f t="shared" ca="1" si="55"/>
        <v>OK</v>
      </c>
      <c r="I1787" s="46">
        <f ca="1">Z1787-$B$1</f>
        <v>4</v>
      </c>
      <c r="J1787" s="46">
        <f>VLOOKUP(G1787,'D. Produção'!A:B,2,)</f>
        <v>2</v>
      </c>
      <c r="K1787" s="95">
        <v>335117</v>
      </c>
      <c r="L1787" s="96" t="s">
        <v>110</v>
      </c>
      <c r="M1787" s="95">
        <v>19</v>
      </c>
      <c r="N1787" s="95">
        <v>5451076</v>
      </c>
      <c r="O1787" s="96" t="s">
        <v>35</v>
      </c>
      <c r="P1787" s="96" t="s">
        <v>194</v>
      </c>
      <c r="Q1787" s="96" t="s">
        <v>119</v>
      </c>
      <c r="R1787" s="97">
        <v>3.9266000000000001</v>
      </c>
      <c r="S1787" s="97">
        <v>78.532499999999999</v>
      </c>
      <c r="T1787" s="95">
        <v>1</v>
      </c>
      <c r="U1787" s="96" t="s">
        <v>63</v>
      </c>
      <c r="V1787" s="96" t="s">
        <v>96</v>
      </c>
      <c r="W1787" s="98">
        <v>1415</v>
      </c>
      <c r="X1787" s="98">
        <v>2775</v>
      </c>
      <c r="Y1787" s="99">
        <v>46150.591689039349</v>
      </c>
      <c r="Z1787" s="100">
        <v>46161</v>
      </c>
      <c r="AA1787" s="101"/>
      <c r="AB1787" s="101"/>
      <c r="AC1787" s="101"/>
      <c r="AD1787" s="101"/>
      <c r="AE1787" s="102" t="s">
        <v>40</v>
      </c>
      <c r="AF1787" s="102" t="s">
        <v>40</v>
      </c>
      <c r="AG1787" s="102" t="s">
        <v>40</v>
      </c>
      <c r="AH1787" s="102" t="s">
        <v>40</v>
      </c>
      <c r="AI1787" s="102" t="s">
        <v>40</v>
      </c>
      <c r="AJ1787" s="102" t="s">
        <v>40</v>
      </c>
      <c r="AK1787" s="102" t="s">
        <v>40</v>
      </c>
      <c r="AL1787" s="101"/>
      <c r="AM1787" s="101"/>
      <c r="AN1787" s="102" t="s">
        <v>40</v>
      </c>
      <c r="AO1787" s="102" t="s">
        <v>40</v>
      </c>
      <c r="AP1787" s="102" t="s">
        <v>40</v>
      </c>
      <c r="AQ1787" s="102" t="s">
        <v>40</v>
      </c>
      <c r="AR1787" s="101"/>
    </row>
    <row r="1788" spans="1:44" ht="21">
      <c r="A1788" t="str">
        <f>VLOOKUP(Q1788,'Rotas x Madrugada'!A:C,2,0)</f>
        <v>H</v>
      </c>
      <c r="B1788" t="str">
        <f>VLOOKUP(Q1788,'Rotas x Madrugada'!A:C,3,0)</f>
        <v>Sim</v>
      </c>
      <c r="D1788" s="19">
        <f t="shared" si="54"/>
        <v>46163</v>
      </c>
      <c r="E1788" s="19">
        <f>IF(A1788="RETIRA",Z1788,VLOOKUP(Q1788,'Rotas x Madrugada'!A:D,4,0))</f>
        <v>46149</v>
      </c>
      <c r="F1788" s="19">
        <f>IF(A1788="RETIRA",Z1788,Z1788+2)</f>
        <v>46163</v>
      </c>
      <c r="G1788" s="19" t="str">
        <f>CONCATENATE(U1788,"-",V1788)</f>
        <v>INC08-TF</v>
      </c>
      <c r="H1788" s="19" t="str">
        <f t="shared" ca="1" si="55"/>
        <v>OK</v>
      </c>
      <c r="I1788" s="46">
        <f ca="1">Z1788-$B$1</f>
        <v>4</v>
      </c>
      <c r="J1788" s="46">
        <f>VLOOKUP(G1788,'D. Produção'!A:B,2,)</f>
        <v>2</v>
      </c>
      <c r="K1788" s="87">
        <v>335117</v>
      </c>
      <c r="L1788" s="88" t="s">
        <v>111</v>
      </c>
      <c r="M1788" s="87">
        <v>20</v>
      </c>
      <c r="N1788" s="87">
        <v>5451077</v>
      </c>
      <c r="O1788" s="88" t="s">
        <v>35</v>
      </c>
      <c r="P1788" s="88" t="s">
        <v>194</v>
      </c>
      <c r="Q1788" s="88" t="s">
        <v>119</v>
      </c>
      <c r="R1788" s="89">
        <v>3.9571999999999998</v>
      </c>
      <c r="S1788" s="89">
        <v>79.143000000000001</v>
      </c>
      <c r="T1788" s="87">
        <v>1</v>
      </c>
      <c r="U1788" s="88" t="s">
        <v>63</v>
      </c>
      <c r="V1788" s="88" t="s">
        <v>96</v>
      </c>
      <c r="W1788" s="90">
        <v>1426</v>
      </c>
      <c r="X1788" s="90">
        <v>2775</v>
      </c>
      <c r="Y1788" s="91">
        <v>46150.591689039349</v>
      </c>
      <c r="Z1788" s="92">
        <v>46161</v>
      </c>
      <c r="AA1788" s="93"/>
      <c r="AB1788" s="93"/>
      <c r="AC1788" s="93"/>
      <c r="AD1788" s="93"/>
      <c r="AE1788" s="94" t="s">
        <v>40</v>
      </c>
      <c r="AF1788" s="94" t="s">
        <v>40</v>
      </c>
      <c r="AG1788" s="94" t="s">
        <v>40</v>
      </c>
      <c r="AH1788" s="94" t="s">
        <v>40</v>
      </c>
      <c r="AI1788" s="94" t="s">
        <v>40</v>
      </c>
      <c r="AJ1788" s="94" t="s">
        <v>40</v>
      </c>
      <c r="AK1788" s="94" t="s">
        <v>40</v>
      </c>
      <c r="AL1788" s="93"/>
      <c r="AM1788" s="93"/>
      <c r="AN1788" s="94" t="s">
        <v>40</v>
      </c>
      <c r="AO1788" s="94" t="s">
        <v>40</v>
      </c>
      <c r="AP1788" s="94" t="s">
        <v>40</v>
      </c>
      <c r="AQ1788" s="94" t="s">
        <v>40</v>
      </c>
      <c r="AR1788" s="93"/>
    </row>
    <row r="1789" spans="1:44" ht="21">
      <c r="A1789" t="str">
        <f>VLOOKUP(Q1789,'Rotas x Madrugada'!A:C,2,0)</f>
        <v>H</v>
      </c>
      <c r="B1789" t="str">
        <f>VLOOKUP(Q1789,'Rotas x Madrugada'!A:C,3,0)</f>
        <v>Sim</v>
      </c>
      <c r="D1789" s="19">
        <f t="shared" si="54"/>
        <v>46163</v>
      </c>
      <c r="E1789" s="19">
        <f>IF(A1789="RETIRA",Z1789,VLOOKUP(Q1789,'Rotas x Madrugada'!A:D,4,0))</f>
        <v>46149</v>
      </c>
      <c r="F1789" s="19">
        <f>IF(A1789="RETIRA",Z1789,Z1789+2)</f>
        <v>46163</v>
      </c>
      <c r="G1789" s="19" t="str">
        <f>CONCATENATE(U1789,"-",V1789)</f>
        <v>INC08-TF</v>
      </c>
      <c r="H1789" s="19" t="str">
        <f t="shared" ca="1" si="55"/>
        <v>OK</v>
      </c>
      <c r="I1789" s="46">
        <f ca="1">Z1789-$B$1</f>
        <v>4</v>
      </c>
      <c r="J1789" s="46">
        <f>VLOOKUP(G1789,'D. Produção'!A:B,2,)</f>
        <v>2</v>
      </c>
      <c r="K1789" s="95">
        <v>335117</v>
      </c>
      <c r="L1789" s="96" t="s">
        <v>112</v>
      </c>
      <c r="M1789" s="95">
        <v>21</v>
      </c>
      <c r="N1789" s="95">
        <v>5451078</v>
      </c>
      <c r="O1789" s="96" t="s">
        <v>35</v>
      </c>
      <c r="P1789" s="96" t="s">
        <v>194</v>
      </c>
      <c r="Q1789" s="96" t="s">
        <v>119</v>
      </c>
      <c r="R1789" s="97">
        <v>3.9571999999999998</v>
      </c>
      <c r="S1789" s="97">
        <v>79.143000000000001</v>
      </c>
      <c r="T1789" s="95">
        <v>1</v>
      </c>
      <c r="U1789" s="96" t="s">
        <v>63</v>
      </c>
      <c r="V1789" s="96" t="s">
        <v>96</v>
      </c>
      <c r="W1789" s="98">
        <v>1426</v>
      </c>
      <c r="X1789" s="98">
        <v>2775</v>
      </c>
      <c r="Y1789" s="99">
        <v>46150.591689039349</v>
      </c>
      <c r="Z1789" s="100">
        <v>46161</v>
      </c>
      <c r="AA1789" s="101"/>
      <c r="AB1789" s="101"/>
      <c r="AC1789" s="101"/>
      <c r="AD1789" s="101"/>
      <c r="AE1789" s="102" t="s">
        <v>40</v>
      </c>
      <c r="AF1789" s="102" t="s">
        <v>40</v>
      </c>
      <c r="AG1789" s="102" t="s">
        <v>40</v>
      </c>
      <c r="AH1789" s="102" t="s">
        <v>40</v>
      </c>
      <c r="AI1789" s="102" t="s">
        <v>40</v>
      </c>
      <c r="AJ1789" s="102" t="s">
        <v>40</v>
      </c>
      <c r="AK1789" s="102" t="s">
        <v>40</v>
      </c>
      <c r="AL1789" s="101"/>
      <c r="AM1789" s="101"/>
      <c r="AN1789" s="102" t="s">
        <v>40</v>
      </c>
      <c r="AO1789" s="102" t="s">
        <v>40</v>
      </c>
      <c r="AP1789" s="102" t="s">
        <v>40</v>
      </c>
      <c r="AQ1789" s="102" t="s">
        <v>40</v>
      </c>
      <c r="AR1789" s="101"/>
    </row>
    <row r="1790" spans="1:44" ht="21">
      <c r="A1790" t="str">
        <f>VLOOKUP(Q1790,'Rotas x Madrugada'!A:C,2,0)</f>
        <v>H</v>
      </c>
      <c r="B1790" t="str">
        <f>VLOOKUP(Q1790,'Rotas x Madrugada'!A:C,3,0)</f>
        <v>Sim</v>
      </c>
      <c r="D1790" s="19">
        <f t="shared" si="54"/>
        <v>46163</v>
      </c>
      <c r="E1790" s="19">
        <f>IF(A1790="RETIRA",Z1790,VLOOKUP(Q1790,'Rotas x Madrugada'!A:D,4,0))</f>
        <v>46149</v>
      </c>
      <c r="F1790" s="19">
        <f>IF(A1790="RETIRA",Z1790,Z1790+2)</f>
        <v>46163</v>
      </c>
      <c r="G1790" s="19" t="str">
        <f>CONCATENATE(U1790,"-",V1790)</f>
        <v>INC08-TF</v>
      </c>
      <c r="H1790" s="19" t="str">
        <f t="shared" ca="1" si="55"/>
        <v>OK</v>
      </c>
      <c r="I1790" s="46">
        <f ca="1">Z1790-$B$1</f>
        <v>4</v>
      </c>
      <c r="J1790" s="46">
        <f>VLOOKUP(G1790,'D. Produção'!A:B,2,)</f>
        <v>2</v>
      </c>
      <c r="K1790" s="87">
        <v>335117</v>
      </c>
      <c r="L1790" s="88" t="s">
        <v>113</v>
      </c>
      <c r="M1790" s="87">
        <v>22</v>
      </c>
      <c r="N1790" s="87">
        <v>5451079</v>
      </c>
      <c r="O1790" s="88" t="s">
        <v>35</v>
      </c>
      <c r="P1790" s="88" t="s">
        <v>194</v>
      </c>
      <c r="Q1790" s="88" t="s">
        <v>119</v>
      </c>
      <c r="R1790" s="89">
        <v>3.1739000000000002</v>
      </c>
      <c r="S1790" s="89">
        <v>63.4788</v>
      </c>
      <c r="T1790" s="87">
        <v>1</v>
      </c>
      <c r="U1790" s="88" t="s">
        <v>63</v>
      </c>
      <c r="V1790" s="88" t="s">
        <v>96</v>
      </c>
      <c r="W1790" s="90">
        <v>1145</v>
      </c>
      <c r="X1790" s="90">
        <v>2772</v>
      </c>
      <c r="Y1790" s="91">
        <v>46150.591689039349</v>
      </c>
      <c r="Z1790" s="92">
        <v>46161</v>
      </c>
      <c r="AA1790" s="93"/>
      <c r="AB1790" s="93"/>
      <c r="AC1790" s="93"/>
      <c r="AD1790" s="93"/>
      <c r="AE1790" s="94" t="s">
        <v>40</v>
      </c>
      <c r="AF1790" s="94" t="s">
        <v>40</v>
      </c>
      <c r="AG1790" s="94" t="s">
        <v>40</v>
      </c>
      <c r="AH1790" s="94" t="s">
        <v>40</v>
      </c>
      <c r="AI1790" s="94" t="s">
        <v>40</v>
      </c>
      <c r="AJ1790" s="94" t="s">
        <v>40</v>
      </c>
      <c r="AK1790" s="94" t="s">
        <v>40</v>
      </c>
      <c r="AL1790" s="93"/>
      <c r="AM1790" s="93"/>
      <c r="AN1790" s="94" t="s">
        <v>40</v>
      </c>
      <c r="AO1790" s="94" t="s">
        <v>40</v>
      </c>
      <c r="AP1790" s="94" t="s">
        <v>40</v>
      </c>
      <c r="AQ1790" s="94" t="s">
        <v>40</v>
      </c>
      <c r="AR1790" s="93"/>
    </row>
    <row r="1791" spans="1:44" ht="21">
      <c r="A1791" t="str">
        <f>VLOOKUP(Q1791,'Rotas x Madrugada'!A:C,2,0)</f>
        <v>H</v>
      </c>
      <c r="B1791" t="str">
        <f>VLOOKUP(Q1791,'Rotas x Madrugada'!A:C,3,0)</f>
        <v>Sim</v>
      </c>
      <c r="D1791" s="19">
        <f t="shared" si="54"/>
        <v>46163</v>
      </c>
      <c r="E1791" s="19">
        <f>IF(A1791="RETIRA",Z1791,VLOOKUP(Q1791,'Rotas x Madrugada'!A:D,4,0))</f>
        <v>46149</v>
      </c>
      <c r="F1791" s="19">
        <f>IF(A1791="RETIRA",Z1791,Z1791+2)</f>
        <v>46163</v>
      </c>
      <c r="G1791" s="19" t="str">
        <f>CONCATENATE(U1791,"-",V1791)</f>
        <v>INC08-TF</v>
      </c>
      <c r="H1791" s="19" t="str">
        <f t="shared" ca="1" si="55"/>
        <v>OK</v>
      </c>
      <c r="I1791" s="46">
        <f ca="1">Z1791-$B$1</f>
        <v>4</v>
      </c>
      <c r="J1791" s="46">
        <f>VLOOKUP(G1791,'D. Produção'!A:B,2,)</f>
        <v>2</v>
      </c>
      <c r="K1791" s="95">
        <v>335117</v>
      </c>
      <c r="L1791" s="96" t="s">
        <v>114</v>
      </c>
      <c r="M1791" s="95">
        <v>23</v>
      </c>
      <c r="N1791" s="95">
        <v>5451080</v>
      </c>
      <c r="O1791" s="96" t="s">
        <v>35</v>
      </c>
      <c r="P1791" s="96" t="s">
        <v>194</v>
      </c>
      <c r="Q1791" s="96" t="s">
        <v>119</v>
      </c>
      <c r="R1791" s="97">
        <v>3.1739000000000002</v>
      </c>
      <c r="S1791" s="97">
        <v>63.4788</v>
      </c>
      <c r="T1791" s="95">
        <v>1</v>
      </c>
      <c r="U1791" s="96" t="s">
        <v>63</v>
      </c>
      <c r="V1791" s="96" t="s">
        <v>96</v>
      </c>
      <c r="W1791" s="98">
        <v>1145</v>
      </c>
      <c r="X1791" s="98">
        <v>2772</v>
      </c>
      <c r="Y1791" s="99">
        <v>46150.591689039349</v>
      </c>
      <c r="Z1791" s="100">
        <v>46161</v>
      </c>
      <c r="AA1791" s="101"/>
      <c r="AB1791" s="101"/>
      <c r="AC1791" s="101"/>
      <c r="AD1791" s="101"/>
      <c r="AE1791" s="102" t="s">
        <v>40</v>
      </c>
      <c r="AF1791" s="102" t="s">
        <v>40</v>
      </c>
      <c r="AG1791" s="102" t="s">
        <v>40</v>
      </c>
      <c r="AH1791" s="102" t="s">
        <v>40</v>
      </c>
      <c r="AI1791" s="102" t="s">
        <v>40</v>
      </c>
      <c r="AJ1791" s="102" t="s">
        <v>40</v>
      </c>
      <c r="AK1791" s="102" t="s">
        <v>40</v>
      </c>
      <c r="AL1791" s="101"/>
      <c r="AM1791" s="101"/>
      <c r="AN1791" s="102" t="s">
        <v>40</v>
      </c>
      <c r="AO1791" s="102" t="s">
        <v>40</v>
      </c>
      <c r="AP1791" s="102" t="s">
        <v>40</v>
      </c>
      <c r="AQ1791" s="102" t="s">
        <v>40</v>
      </c>
      <c r="AR1791" s="101"/>
    </row>
    <row r="1792" spans="1:44" ht="21">
      <c r="A1792" t="str">
        <f>VLOOKUP(Q1792,'Rotas x Madrugada'!A:C,2,0)</f>
        <v>H</v>
      </c>
      <c r="B1792" t="str">
        <f>VLOOKUP(Q1792,'Rotas x Madrugada'!A:C,3,0)</f>
        <v>Sim</v>
      </c>
      <c r="D1792" s="19">
        <f t="shared" si="54"/>
        <v>46163</v>
      </c>
      <c r="E1792" s="19">
        <f>IF(A1792="RETIRA",Z1792,VLOOKUP(Q1792,'Rotas x Madrugada'!A:D,4,0))</f>
        <v>46149</v>
      </c>
      <c r="F1792" s="19">
        <f>IF(A1792="RETIRA",Z1792,Z1792+2)</f>
        <v>46163</v>
      </c>
      <c r="G1792" s="19" t="str">
        <f>CONCATENATE(U1792,"-",V1792)</f>
        <v>INC08-TF</v>
      </c>
      <c r="H1792" s="19" t="str">
        <f t="shared" ca="1" si="55"/>
        <v>OK</v>
      </c>
      <c r="I1792" s="46">
        <f ca="1">Z1792-$B$1</f>
        <v>4</v>
      </c>
      <c r="J1792" s="46">
        <f>VLOOKUP(G1792,'D. Produção'!A:B,2,)</f>
        <v>2</v>
      </c>
      <c r="K1792" s="87">
        <v>335117</v>
      </c>
      <c r="L1792" s="88" t="s">
        <v>115</v>
      </c>
      <c r="M1792" s="87">
        <v>24</v>
      </c>
      <c r="N1792" s="87">
        <v>5451081</v>
      </c>
      <c r="O1792" s="88" t="s">
        <v>35</v>
      </c>
      <c r="P1792" s="88" t="s">
        <v>194</v>
      </c>
      <c r="Q1792" s="88" t="s">
        <v>119</v>
      </c>
      <c r="R1792" s="89">
        <v>3.2044000000000001</v>
      </c>
      <c r="S1792" s="89">
        <v>64.0886</v>
      </c>
      <c r="T1792" s="87">
        <v>1</v>
      </c>
      <c r="U1792" s="88" t="s">
        <v>63</v>
      </c>
      <c r="V1792" s="88" t="s">
        <v>96</v>
      </c>
      <c r="W1792" s="90">
        <v>1156</v>
      </c>
      <c r="X1792" s="90">
        <v>2772</v>
      </c>
      <c r="Y1792" s="91">
        <v>46150.591689039349</v>
      </c>
      <c r="Z1792" s="92">
        <v>46161</v>
      </c>
      <c r="AA1792" s="93"/>
      <c r="AB1792" s="93"/>
      <c r="AC1792" s="93"/>
      <c r="AD1792" s="93"/>
      <c r="AE1792" s="94" t="s">
        <v>40</v>
      </c>
      <c r="AF1792" s="94" t="s">
        <v>40</v>
      </c>
      <c r="AG1792" s="94" t="s">
        <v>40</v>
      </c>
      <c r="AH1792" s="94" t="s">
        <v>40</v>
      </c>
      <c r="AI1792" s="94" t="s">
        <v>40</v>
      </c>
      <c r="AJ1792" s="94" t="s">
        <v>40</v>
      </c>
      <c r="AK1792" s="94" t="s">
        <v>40</v>
      </c>
      <c r="AL1792" s="93"/>
      <c r="AM1792" s="93"/>
      <c r="AN1792" s="94" t="s">
        <v>40</v>
      </c>
      <c r="AO1792" s="94" t="s">
        <v>40</v>
      </c>
      <c r="AP1792" s="94" t="s">
        <v>40</v>
      </c>
      <c r="AQ1792" s="94" t="s">
        <v>40</v>
      </c>
      <c r="AR1792" s="93"/>
    </row>
    <row r="1793" spans="1:44" ht="21">
      <c r="A1793" t="str">
        <f>VLOOKUP(Q1793,'Rotas x Madrugada'!A:C,2,0)</f>
        <v>H</v>
      </c>
      <c r="B1793" t="str">
        <f>VLOOKUP(Q1793,'Rotas x Madrugada'!A:C,3,0)</f>
        <v>Sim</v>
      </c>
      <c r="D1793" s="19">
        <f t="shared" si="54"/>
        <v>46163</v>
      </c>
      <c r="E1793" s="19">
        <f>IF(A1793="RETIRA",Z1793,VLOOKUP(Q1793,'Rotas x Madrugada'!A:D,4,0))</f>
        <v>46149</v>
      </c>
      <c r="F1793" s="19">
        <f>IF(A1793="RETIRA",Z1793,Z1793+2)</f>
        <v>46163</v>
      </c>
      <c r="G1793" s="19" t="str">
        <f>CONCATENATE(U1793,"-",V1793)</f>
        <v>INC08-TF</v>
      </c>
      <c r="H1793" s="19" t="str">
        <f t="shared" ca="1" si="55"/>
        <v>OK</v>
      </c>
      <c r="I1793" s="46">
        <f ca="1">Z1793-$B$1</f>
        <v>4</v>
      </c>
      <c r="J1793" s="46">
        <f>VLOOKUP(G1793,'D. Produção'!A:B,2,)</f>
        <v>2</v>
      </c>
      <c r="K1793" s="95">
        <v>335117</v>
      </c>
      <c r="L1793" s="96" t="s">
        <v>183</v>
      </c>
      <c r="M1793" s="95">
        <v>25</v>
      </c>
      <c r="N1793" s="95">
        <v>5451082</v>
      </c>
      <c r="O1793" s="96" t="s">
        <v>35</v>
      </c>
      <c r="P1793" s="96" t="s">
        <v>194</v>
      </c>
      <c r="Q1793" s="96" t="s">
        <v>119</v>
      </c>
      <c r="R1793" s="97">
        <v>3.3805999999999998</v>
      </c>
      <c r="S1793" s="97">
        <v>67.612399999999994</v>
      </c>
      <c r="T1793" s="95">
        <v>1</v>
      </c>
      <c r="U1793" s="96" t="s">
        <v>63</v>
      </c>
      <c r="V1793" s="96" t="s">
        <v>96</v>
      </c>
      <c r="W1793" s="98">
        <v>1220</v>
      </c>
      <c r="X1793" s="98">
        <v>2771</v>
      </c>
      <c r="Y1793" s="99">
        <v>46150.591689039349</v>
      </c>
      <c r="Z1793" s="100">
        <v>46161</v>
      </c>
      <c r="AA1793" s="101"/>
      <c r="AB1793" s="101"/>
      <c r="AC1793" s="101"/>
      <c r="AD1793" s="101"/>
      <c r="AE1793" s="102" t="s">
        <v>40</v>
      </c>
      <c r="AF1793" s="102" t="s">
        <v>40</v>
      </c>
      <c r="AG1793" s="102" t="s">
        <v>40</v>
      </c>
      <c r="AH1793" s="102" t="s">
        <v>40</v>
      </c>
      <c r="AI1793" s="102" t="s">
        <v>40</v>
      </c>
      <c r="AJ1793" s="102" t="s">
        <v>40</v>
      </c>
      <c r="AK1793" s="102" t="s">
        <v>40</v>
      </c>
      <c r="AL1793" s="101"/>
      <c r="AM1793" s="101"/>
      <c r="AN1793" s="102" t="s">
        <v>40</v>
      </c>
      <c r="AO1793" s="102" t="s">
        <v>40</v>
      </c>
      <c r="AP1793" s="102" t="s">
        <v>40</v>
      </c>
      <c r="AQ1793" s="102" t="s">
        <v>40</v>
      </c>
      <c r="AR1793" s="101"/>
    </row>
    <row r="1794" spans="1:44" ht="21">
      <c r="A1794" t="str">
        <f>VLOOKUP(Q1794,'Rotas x Madrugada'!A:C,2,0)</f>
        <v>H</v>
      </c>
      <c r="B1794" t="str">
        <f>VLOOKUP(Q1794,'Rotas x Madrugada'!A:C,3,0)</f>
        <v>Sim</v>
      </c>
      <c r="D1794" s="19">
        <f t="shared" si="54"/>
        <v>46163</v>
      </c>
      <c r="E1794" s="19">
        <f>IF(A1794="RETIRA",Z1794,VLOOKUP(Q1794,'Rotas x Madrugada'!A:D,4,0))</f>
        <v>46149</v>
      </c>
      <c r="F1794" s="19">
        <f>IF(A1794="RETIRA",Z1794,Z1794+2)</f>
        <v>46163</v>
      </c>
      <c r="G1794" s="19" t="str">
        <f>CONCATENATE(U1794,"-",V1794)</f>
        <v>INC08-TF</v>
      </c>
      <c r="H1794" s="19" t="str">
        <f t="shared" ca="1" si="55"/>
        <v>OK</v>
      </c>
      <c r="I1794" s="46">
        <f ca="1">Z1794-$B$1</f>
        <v>4</v>
      </c>
      <c r="J1794" s="46">
        <f>VLOOKUP(G1794,'D. Produção'!A:B,2,)</f>
        <v>2</v>
      </c>
      <c r="K1794" s="87">
        <v>335117</v>
      </c>
      <c r="L1794" s="88" t="s">
        <v>184</v>
      </c>
      <c r="M1794" s="87">
        <v>26</v>
      </c>
      <c r="N1794" s="87">
        <v>5451083</v>
      </c>
      <c r="O1794" s="88" t="s">
        <v>35</v>
      </c>
      <c r="P1794" s="88" t="s">
        <v>194</v>
      </c>
      <c r="Q1794" s="88" t="s">
        <v>119</v>
      </c>
      <c r="R1794" s="89">
        <v>3.3805999999999998</v>
      </c>
      <c r="S1794" s="89">
        <v>67.612399999999994</v>
      </c>
      <c r="T1794" s="87">
        <v>1</v>
      </c>
      <c r="U1794" s="88" t="s">
        <v>63</v>
      </c>
      <c r="V1794" s="88" t="s">
        <v>96</v>
      </c>
      <c r="W1794" s="90">
        <v>1220</v>
      </c>
      <c r="X1794" s="90">
        <v>2771</v>
      </c>
      <c r="Y1794" s="91">
        <v>46150.591689039349</v>
      </c>
      <c r="Z1794" s="92">
        <v>46161</v>
      </c>
      <c r="AA1794" s="93"/>
      <c r="AB1794" s="93"/>
      <c r="AC1794" s="93"/>
      <c r="AD1794" s="93"/>
      <c r="AE1794" s="94" t="s">
        <v>40</v>
      </c>
      <c r="AF1794" s="94" t="s">
        <v>40</v>
      </c>
      <c r="AG1794" s="94" t="s">
        <v>40</v>
      </c>
      <c r="AH1794" s="94" t="s">
        <v>40</v>
      </c>
      <c r="AI1794" s="94" t="s">
        <v>40</v>
      </c>
      <c r="AJ1794" s="94" t="s">
        <v>40</v>
      </c>
      <c r="AK1794" s="94" t="s">
        <v>40</v>
      </c>
      <c r="AL1794" s="93"/>
      <c r="AM1794" s="93"/>
      <c r="AN1794" s="94" t="s">
        <v>40</v>
      </c>
      <c r="AO1794" s="94" t="s">
        <v>40</v>
      </c>
      <c r="AP1794" s="94" t="s">
        <v>40</v>
      </c>
      <c r="AQ1794" s="94" t="s">
        <v>40</v>
      </c>
      <c r="AR1794" s="93"/>
    </row>
    <row r="1795" spans="1:44" ht="21">
      <c r="A1795" t="str">
        <f>VLOOKUP(Q1795,'Rotas x Madrugada'!A:C,2,0)</f>
        <v>H</v>
      </c>
      <c r="B1795" t="str">
        <f>VLOOKUP(Q1795,'Rotas x Madrugada'!A:C,3,0)</f>
        <v>Sim</v>
      </c>
      <c r="D1795" s="19">
        <f t="shared" si="54"/>
        <v>46163</v>
      </c>
      <c r="E1795" s="19">
        <f>IF(A1795="RETIRA",Z1795,VLOOKUP(Q1795,'Rotas x Madrugada'!A:D,4,0))</f>
        <v>46149</v>
      </c>
      <c r="F1795" s="19">
        <f>IF(A1795="RETIRA",Z1795,Z1795+2)</f>
        <v>46163</v>
      </c>
      <c r="G1795" s="19" t="str">
        <f>CONCATENATE(U1795,"-",V1795)</f>
        <v>INC08-TF</v>
      </c>
      <c r="H1795" s="19" t="str">
        <f t="shared" ca="1" si="55"/>
        <v>OK</v>
      </c>
      <c r="I1795" s="46">
        <f ca="1">Z1795-$B$1</f>
        <v>4</v>
      </c>
      <c r="J1795" s="46">
        <f>VLOOKUP(G1795,'D. Produção'!A:B,2,)</f>
        <v>2</v>
      </c>
      <c r="K1795" s="95">
        <v>335117</v>
      </c>
      <c r="L1795" s="96" t="s">
        <v>162</v>
      </c>
      <c r="M1795" s="95">
        <v>27</v>
      </c>
      <c r="N1795" s="95">
        <v>5451084</v>
      </c>
      <c r="O1795" s="96" t="s">
        <v>35</v>
      </c>
      <c r="P1795" s="96" t="s">
        <v>194</v>
      </c>
      <c r="Q1795" s="96" t="s">
        <v>119</v>
      </c>
      <c r="R1795" s="97">
        <v>3.4110999999999998</v>
      </c>
      <c r="S1795" s="97">
        <v>68.221999999999994</v>
      </c>
      <c r="T1795" s="95">
        <v>1</v>
      </c>
      <c r="U1795" s="96" t="s">
        <v>63</v>
      </c>
      <c r="V1795" s="96" t="s">
        <v>96</v>
      </c>
      <c r="W1795" s="98">
        <v>1231</v>
      </c>
      <c r="X1795" s="98">
        <v>2771</v>
      </c>
      <c r="Y1795" s="99">
        <v>46150.591689039349</v>
      </c>
      <c r="Z1795" s="100">
        <v>46161</v>
      </c>
      <c r="AA1795" s="101"/>
      <c r="AB1795" s="101"/>
      <c r="AC1795" s="101"/>
      <c r="AD1795" s="101"/>
      <c r="AE1795" s="102" t="s">
        <v>40</v>
      </c>
      <c r="AF1795" s="102" t="s">
        <v>40</v>
      </c>
      <c r="AG1795" s="102" t="s">
        <v>40</v>
      </c>
      <c r="AH1795" s="102" t="s">
        <v>40</v>
      </c>
      <c r="AI1795" s="102" t="s">
        <v>40</v>
      </c>
      <c r="AJ1795" s="102" t="s">
        <v>40</v>
      </c>
      <c r="AK1795" s="102" t="s">
        <v>40</v>
      </c>
      <c r="AL1795" s="101"/>
      <c r="AM1795" s="101"/>
      <c r="AN1795" s="102" t="s">
        <v>40</v>
      </c>
      <c r="AO1795" s="102" t="s">
        <v>40</v>
      </c>
      <c r="AP1795" s="102" t="s">
        <v>40</v>
      </c>
      <c r="AQ1795" s="102" t="s">
        <v>40</v>
      </c>
      <c r="AR1795" s="101"/>
    </row>
    <row r="1796" spans="1:44" ht="21">
      <c r="A1796" t="str">
        <f>VLOOKUP(Q1796,'Rotas x Madrugada'!A:C,2,0)</f>
        <v>H</v>
      </c>
      <c r="B1796" t="str">
        <f>VLOOKUP(Q1796,'Rotas x Madrugada'!A:C,3,0)</f>
        <v>Sim</v>
      </c>
      <c r="D1796" s="19">
        <f t="shared" ref="D1796:D1859" si="56">IF(E1796&gt;F1796,E1796,F1796)</f>
        <v>46163</v>
      </c>
      <c r="E1796" s="19">
        <f>IF(A1796="RETIRA",Z1796,VLOOKUP(Q1796,'Rotas x Madrugada'!A:D,4,0))</f>
        <v>46149</v>
      </c>
      <c r="F1796" s="19">
        <f>IF(A1796="RETIRA",Z1796,Z1796+2)</f>
        <v>46163</v>
      </c>
      <c r="G1796" s="19" t="str">
        <f>CONCATENATE(U1796,"-",V1796)</f>
        <v>INC08-TF</v>
      </c>
      <c r="H1796" s="19" t="str">
        <f t="shared" ca="1" si="55"/>
        <v>OK</v>
      </c>
      <c r="I1796" s="46">
        <f ca="1">Z1796-$B$1</f>
        <v>4</v>
      </c>
      <c r="J1796" s="46">
        <f>VLOOKUP(G1796,'D. Produção'!A:B,2,)</f>
        <v>2</v>
      </c>
      <c r="K1796" s="87">
        <v>335117</v>
      </c>
      <c r="L1796" s="88" t="s">
        <v>164</v>
      </c>
      <c r="M1796" s="87">
        <v>28</v>
      </c>
      <c r="N1796" s="87">
        <v>5451085</v>
      </c>
      <c r="O1796" s="88" t="s">
        <v>35</v>
      </c>
      <c r="P1796" s="88" t="s">
        <v>194</v>
      </c>
      <c r="Q1796" s="88" t="s">
        <v>119</v>
      </c>
      <c r="R1796" s="89">
        <v>3.4110999999999998</v>
      </c>
      <c r="S1796" s="89">
        <v>68.221999999999994</v>
      </c>
      <c r="T1796" s="87">
        <v>1</v>
      </c>
      <c r="U1796" s="88" t="s">
        <v>63</v>
      </c>
      <c r="V1796" s="88" t="s">
        <v>96</v>
      </c>
      <c r="W1796" s="90">
        <v>1231</v>
      </c>
      <c r="X1796" s="90">
        <v>2771</v>
      </c>
      <c r="Y1796" s="91">
        <v>46150.591689039349</v>
      </c>
      <c r="Z1796" s="92">
        <v>46161</v>
      </c>
      <c r="AA1796" s="93"/>
      <c r="AB1796" s="93"/>
      <c r="AC1796" s="93"/>
      <c r="AD1796" s="93"/>
      <c r="AE1796" s="94" t="s">
        <v>40</v>
      </c>
      <c r="AF1796" s="94" t="s">
        <v>40</v>
      </c>
      <c r="AG1796" s="94" t="s">
        <v>40</v>
      </c>
      <c r="AH1796" s="94" t="s">
        <v>40</v>
      </c>
      <c r="AI1796" s="94" t="s">
        <v>40</v>
      </c>
      <c r="AJ1796" s="94" t="s">
        <v>40</v>
      </c>
      <c r="AK1796" s="94" t="s">
        <v>40</v>
      </c>
      <c r="AL1796" s="93"/>
      <c r="AM1796" s="93"/>
      <c r="AN1796" s="94" t="s">
        <v>40</v>
      </c>
      <c r="AO1796" s="94" t="s">
        <v>40</v>
      </c>
      <c r="AP1796" s="94" t="s">
        <v>40</v>
      </c>
      <c r="AQ1796" s="94" t="s">
        <v>40</v>
      </c>
      <c r="AR1796" s="93"/>
    </row>
    <row r="1797" spans="1:44">
      <c r="A1797" t="str">
        <f>VLOOKUP(Q1797,'Rotas x Madrugada'!A:C,2,0)</f>
        <v>P</v>
      </c>
      <c r="B1797" t="str">
        <f>VLOOKUP(Q1797,'Rotas x Madrugada'!A:C,3,0)</f>
        <v>Sim</v>
      </c>
      <c r="D1797" s="19">
        <f t="shared" si="56"/>
        <v>46163</v>
      </c>
      <c r="E1797" s="19">
        <f>IF(A1797="RETIRA",Z1797,VLOOKUP(Q1797,'Rotas x Madrugada'!A:D,4,0))</f>
        <v>46146</v>
      </c>
      <c r="F1797" s="19">
        <f>IF(A1797="RETIRA",Z1797,Z1797+2)</f>
        <v>46163</v>
      </c>
      <c r="G1797" s="19" t="str">
        <f>CONCATENATE(U1797,"-",V1797)</f>
        <v>MBI03-CC</v>
      </c>
      <c r="H1797" s="19" t="str">
        <f t="shared" ref="H1797:H1860" ca="1" si="57">IF(I1797&lt;-10,"PROBLEMA",IF(I1797&lt;J1797,"URGENTE",IF(I1797=J1797,"PRODUZIR","OK")))</f>
        <v>OK</v>
      </c>
      <c r="I1797" s="46">
        <f ca="1">Z1797-$B$1</f>
        <v>4</v>
      </c>
      <c r="J1797" s="46">
        <f>VLOOKUP(G1797,'D. Produção'!A:B,2,)</f>
        <v>1</v>
      </c>
      <c r="K1797" s="95">
        <v>335140</v>
      </c>
      <c r="L1797" s="96" t="s">
        <v>61</v>
      </c>
      <c r="M1797" s="95">
        <v>1</v>
      </c>
      <c r="N1797" s="95">
        <v>5451264</v>
      </c>
      <c r="O1797" s="96" t="s">
        <v>35</v>
      </c>
      <c r="P1797" s="96" t="s">
        <v>340</v>
      </c>
      <c r="Q1797" s="96" t="s">
        <v>198</v>
      </c>
      <c r="R1797" s="97">
        <v>0.41249999999999998</v>
      </c>
      <c r="S1797" s="97">
        <v>3.0937999999999999</v>
      </c>
      <c r="T1797" s="95">
        <v>1</v>
      </c>
      <c r="U1797" s="96" t="s">
        <v>249</v>
      </c>
      <c r="V1797" s="96" t="s">
        <v>236</v>
      </c>
      <c r="W1797" s="98">
        <v>550</v>
      </c>
      <c r="X1797" s="98">
        <v>750</v>
      </c>
      <c r="Y1797" s="99">
        <v>46150.565432210649</v>
      </c>
      <c r="Z1797" s="100">
        <v>46161</v>
      </c>
      <c r="AA1797" s="101"/>
      <c r="AB1797" s="101"/>
      <c r="AC1797" s="102" t="s">
        <v>40</v>
      </c>
      <c r="AD1797" s="102" t="s">
        <v>40</v>
      </c>
      <c r="AE1797" s="102" t="s">
        <v>40</v>
      </c>
      <c r="AF1797" s="102" t="s">
        <v>40</v>
      </c>
      <c r="AG1797" s="102" t="s">
        <v>40</v>
      </c>
      <c r="AH1797" s="102" t="s">
        <v>40</v>
      </c>
      <c r="AI1797" s="102" t="s">
        <v>40</v>
      </c>
      <c r="AJ1797" s="102" t="s">
        <v>40</v>
      </c>
      <c r="AK1797" s="102" t="s">
        <v>40</v>
      </c>
      <c r="AL1797" s="102" t="s">
        <v>40</v>
      </c>
      <c r="AM1797" s="102" t="s">
        <v>40</v>
      </c>
      <c r="AN1797" s="102" t="s">
        <v>40</v>
      </c>
      <c r="AO1797" s="102" t="s">
        <v>40</v>
      </c>
      <c r="AP1797" s="102" t="s">
        <v>40</v>
      </c>
      <c r="AQ1797" s="102" t="s">
        <v>40</v>
      </c>
      <c r="AR1797" s="101"/>
    </row>
    <row r="1798" spans="1:44">
      <c r="A1798" t="str">
        <f>VLOOKUP(Q1798,'Rotas x Madrugada'!A:C,2,0)</f>
        <v>P</v>
      </c>
      <c r="B1798" t="str">
        <f>VLOOKUP(Q1798,'Rotas x Madrugada'!A:C,3,0)</f>
        <v>Sim</v>
      </c>
      <c r="D1798" s="19">
        <f t="shared" si="56"/>
        <v>46163</v>
      </c>
      <c r="E1798" s="19">
        <f>IF(A1798="RETIRA",Z1798,VLOOKUP(Q1798,'Rotas x Madrugada'!A:D,4,0))</f>
        <v>46146</v>
      </c>
      <c r="F1798" s="19">
        <f>IF(A1798="RETIRA",Z1798,Z1798+2)</f>
        <v>46163</v>
      </c>
      <c r="G1798" s="19" t="str">
        <f>CONCATENATE(U1798,"-",V1798)</f>
        <v>MBI03-CC</v>
      </c>
      <c r="H1798" s="19" t="str">
        <f t="shared" ca="1" si="57"/>
        <v>OK</v>
      </c>
      <c r="I1798" s="46">
        <f ca="1">Z1798-$B$1</f>
        <v>4</v>
      </c>
      <c r="J1798" s="46">
        <f>VLOOKUP(G1798,'D. Produção'!A:B,2,)</f>
        <v>1</v>
      </c>
      <c r="K1798" s="87">
        <v>335140</v>
      </c>
      <c r="L1798" s="88" t="s">
        <v>121</v>
      </c>
      <c r="M1798" s="87">
        <v>2</v>
      </c>
      <c r="N1798" s="87">
        <v>5451265</v>
      </c>
      <c r="O1798" s="88" t="s">
        <v>35</v>
      </c>
      <c r="P1798" s="88" t="s">
        <v>340</v>
      </c>
      <c r="Q1798" s="88" t="s">
        <v>198</v>
      </c>
      <c r="R1798" s="89">
        <v>0.41249999999999998</v>
      </c>
      <c r="S1798" s="89">
        <v>3.0937999999999999</v>
      </c>
      <c r="T1798" s="87">
        <v>1</v>
      </c>
      <c r="U1798" s="88" t="s">
        <v>249</v>
      </c>
      <c r="V1798" s="88" t="s">
        <v>236</v>
      </c>
      <c r="W1798" s="90">
        <v>550</v>
      </c>
      <c r="X1798" s="90">
        <v>750</v>
      </c>
      <c r="Y1798" s="91">
        <v>46150.565432210649</v>
      </c>
      <c r="Z1798" s="92">
        <v>46161</v>
      </c>
      <c r="AA1798" s="93"/>
      <c r="AB1798" s="93"/>
      <c r="AC1798" s="94" t="s">
        <v>40</v>
      </c>
      <c r="AD1798" s="94" t="s">
        <v>40</v>
      </c>
      <c r="AE1798" s="94" t="s">
        <v>40</v>
      </c>
      <c r="AF1798" s="94" t="s">
        <v>40</v>
      </c>
      <c r="AG1798" s="94" t="s">
        <v>40</v>
      </c>
      <c r="AH1798" s="94" t="s">
        <v>40</v>
      </c>
      <c r="AI1798" s="94" t="s">
        <v>40</v>
      </c>
      <c r="AJ1798" s="94" t="s">
        <v>40</v>
      </c>
      <c r="AK1798" s="94" t="s">
        <v>40</v>
      </c>
      <c r="AL1798" s="94" t="s">
        <v>40</v>
      </c>
      <c r="AM1798" s="94" t="s">
        <v>40</v>
      </c>
      <c r="AN1798" s="94" t="s">
        <v>40</v>
      </c>
      <c r="AO1798" s="94" t="s">
        <v>40</v>
      </c>
      <c r="AP1798" s="94" t="s">
        <v>40</v>
      </c>
      <c r="AQ1798" s="94" t="s">
        <v>40</v>
      </c>
      <c r="AR1798" s="93"/>
    </row>
    <row r="1799" spans="1:44">
      <c r="A1799" t="str">
        <f>VLOOKUP(Q1799,'Rotas x Madrugada'!A:C,2,0)</f>
        <v>P</v>
      </c>
      <c r="B1799" t="str">
        <f>VLOOKUP(Q1799,'Rotas x Madrugada'!A:C,3,0)</f>
        <v>Sim</v>
      </c>
      <c r="D1799" s="19">
        <f t="shared" si="56"/>
        <v>46163</v>
      </c>
      <c r="E1799" s="19">
        <f>IF(A1799="RETIRA",Z1799,VLOOKUP(Q1799,'Rotas x Madrugada'!A:D,4,0))</f>
        <v>46146</v>
      </c>
      <c r="F1799" s="19">
        <f>IF(A1799="RETIRA",Z1799,Z1799+2)</f>
        <v>46163</v>
      </c>
      <c r="G1799" s="19" t="str">
        <f>CONCATENATE(U1799,"-",V1799)</f>
        <v>MBI03-CC</v>
      </c>
      <c r="H1799" s="19" t="str">
        <f t="shared" ca="1" si="57"/>
        <v>OK</v>
      </c>
      <c r="I1799" s="46">
        <f ca="1">Z1799-$B$1</f>
        <v>4</v>
      </c>
      <c r="J1799" s="46">
        <f>VLOOKUP(G1799,'D. Produção'!A:B,2,)</f>
        <v>1</v>
      </c>
      <c r="K1799" s="95">
        <v>335140</v>
      </c>
      <c r="L1799" s="96" t="s">
        <v>103</v>
      </c>
      <c r="M1799" s="95">
        <v>12</v>
      </c>
      <c r="N1799" s="95">
        <v>5451275</v>
      </c>
      <c r="O1799" s="96" t="s">
        <v>35</v>
      </c>
      <c r="P1799" s="96" t="s">
        <v>340</v>
      </c>
      <c r="Q1799" s="96" t="s">
        <v>198</v>
      </c>
      <c r="R1799" s="97">
        <v>0.42559999999999998</v>
      </c>
      <c r="S1799" s="97">
        <v>3.1920000000000002</v>
      </c>
      <c r="T1799" s="95">
        <v>1</v>
      </c>
      <c r="U1799" s="96" t="s">
        <v>249</v>
      </c>
      <c r="V1799" s="96" t="s">
        <v>236</v>
      </c>
      <c r="W1799" s="98">
        <v>760</v>
      </c>
      <c r="X1799" s="98">
        <v>560</v>
      </c>
      <c r="Y1799" s="99">
        <v>46150.565432210649</v>
      </c>
      <c r="Z1799" s="100">
        <v>46161</v>
      </c>
      <c r="AA1799" s="101"/>
      <c r="AB1799" s="101"/>
      <c r="AC1799" s="102" t="s">
        <v>40</v>
      </c>
      <c r="AD1799" s="102" t="s">
        <v>40</v>
      </c>
      <c r="AE1799" s="102" t="s">
        <v>40</v>
      </c>
      <c r="AF1799" s="102" t="s">
        <v>40</v>
      </c>
      <c r="AG1799" s="102" t="s">
        <v>40</v>
      </c>
      <c r="AH1799" s="102" t="s">
        <v>40</v>
      </c>
      <c r="AI1799" s="102" t="s">
        <v>40</v>
      </c>
      <c r="AJ1799" s="102" t="s">
        <v>40</v>
      </c>
      <c r="AK1799" s="102" t="s">
        <v>40</v>
      </c>
      <c r="AL1799" s="102" t="s">
        <v>40</v>
      </c>
      <c r="AM1799" s="102" t="s">
        <v>40</v>
      </c>
      <c r="AN1799" s="102" t="s">
        <v>40</v>
      </c>
      <c r="AO1799" s="102" t="s">
        <v>40</v>
      </c>
      <c r="AP1799" s="102" t="s">
        <v>40</v>
      </c>
      <c r="AQ1799" s="102" t="s">
        <v>40</v>
      </c>
      <c r="AR1799" s="101"/>
    </row>
    <row r="1800" spans="1:44" ht="31.5">
      <c r="A1800" t="str">
        <f>VLOOKUP(Q1800,'Rotas x Madrugada'!A:C,2,0)</f>
        <v>NC</v>
      </c>
      <c r="B1800" t="str">
        <f>VLOOKUP(Q1800,'Rotas x Madrugada'!A:C,3,0)</f>
        <v>Não</v>
      </c>
      <c r="D1800" s="19">
        <f t="shared" si="56"/>
        <v>46163</v>
      </c>
      <c r="E1800" s="19">
        <f>IF(A1800="RETIRA",Z1800,VLOOKUP(Q1800,'Rotas x Madrugada'!A:D,4,0))</f>
        <v>46146</v>
      </c>
      <c r="F1800" s="19">
        <f>IF(A1800="RETIRA",Z1800,Z1800+2)</f>
        <v>46163</v>
      </c>
      <c r="G1800" s="19" t="str">
        <f>CONCATENATE(U1800,"-",V1800)</f>
        <v>INC08-TF</v>
      </c>
      <c r="H1800" s="19" t="str">
        <f t="shared" ca="1" si="57"/>
        <v>OK</v>
      </c>
      <c r="I1800" s="46">
        <f ca="1">Z1800-$B$1</f>
        <v>4</v>
      </c>
      <c r="J1800" s="46">
        <f>VLOOKUP(G1800,'D. Produção'!A:B,2,)</f>
        <v>2</v>
      </c>
      <c r="K1800" s="87">
        <v>335206</v>
      </c>
      <c r="L1800" s="88" t="s">
        <v>61</v>
      </c>
      <c r="M1800" s="87">
        <v>1</v>
      </c>
      <c r="N1800" s="87">
        <v>5451755</v>
      </c>
      <c r="O1800" s="88" t="s">
        <v>35</v>
      </c>
      <c r="P1800" s="88" t="s">
        <v>191</v>
      </c>
      <c r="Q1800" s="88" t="s">
        <v>122</v>
      </c>
      <c r="R1800" s="89">
        <v>0.35249999999999998</v>
      </c>
      <c r="S1800" s="89">
        <v>7.05</v>
      </c>
      <c r="T1800" s="87">
        <v>1</v>
      </c>
      <c r="U1800" s="88" t="s">
        <v>63</v>
      </c>
      <c r="V1800" s="88" t="s">
        <v>96</v>
      </c>
      <c r="W1800" s="90">
        <v>375</v>
      </c>
      <c r="X1800" s="90">
        <v>940</v>
      </c>
      <c r="Y1800" s="91">
        <v>46150.649072222222</v>
      </c>
      <c r="Z1800" s="92">
        <v>46161</v>
      </c>
      <c r="AA1800" s="93"/>
      <c r="AB1800" s="93"/>
      <c r="AC1800" s="93"/>
      <c r="AD1800" s="93"/>
      <c r="AE1800" s="94" t="s">
        <v>40</v>
      </c>
      <c r="AF1800" s="94" t="s">
        <v>40</v>
      </c>
      <c r="AG1800" s="94" t="s">
        <v>40</v>
      </c>
      <c r="AH1800" s="94" t="s">
        <v>40</v>
      </c>
      <c r="AI1800" s="94" t="s">
        <v>40</v>
      </c>
      <c r="AJ1800" s="94" t="s">
        <v>40</v>
      </c>
      <c r="AK1800" s="94" t="s">
        <v>40</v>
      </c>
      <c r="AL1800" s="93"/>
      <c r="AM1800" s="93"/>
      <c r="AN1800" s="94" t="s">
        <v>40</v>
      </c>
      <c r="AO1800" s="94" t="s">
        <v>40</v>
      </c>
      <c r="AP1800" s="94" t="s">
        <v>40</v>
      </c>
      <c r="AQ1800" s="94" t="s">
        <v>40</v>
      </c>
      <c r="AR1800" s="93"/>
    </row>
    <row r="1801" spans="1:44" ht="31.5">
      <c r="A1801" t="str">
        <f>VLOOKUP(Q1801,'Rotas x Madrugada'!A:C,2,0)</f>
        <v>NC</v>
      </c>
      <c r="B1801" t="str">
        <f>VLOOKUP(Q1801,'Rotas x Madrugada'!A:C,3,0)</f>
        <v>Não</v>
      </c>
      <c r="D1801" s="19">
        <f t="shared" si="56"/>
        <v>46163</v>
      </c>
      <c r="E1801" s="19">
        <f>IF(A1801="RETIRA",Z1801,VLOOKUP(Q1801,'Rotas x Madrugada'!A:D,4,0))</f>
        <v>46146</v>
      </c>
      <c r="F1801" s="19">
        <f>IF(A1801="RETIRA",Z1801,Z1801+2)</f>
        <v>46163</v>
      </c>
      <c r="G1801" s="19" t="str">
        <f>CONCATENATE(U1801,"-",V1801)</f>
        <v>INC08-TF</v>
      </c>
      <c r="H1801" s="19" t="str">
        <f t="shared" ca="1" si="57"/>
        <v>OK</v>
      </c>
      <c r="I1801" s="46">
        <f ca="1">Z1801-$B$1</f>
        <v>4</v>
      </c>
      <c r="J1801" s="46">
        <f>VLOOKUP(G1801,'D. Produção'!A:B,2,)</f>
        <v>2</v>
      </c>
      <c r="K1801" s="95">
        <v>335206</v>
      </c>
      <c r="L1801" s="96" t="s">
        <v>121</v>
      </c>
      <c r="M1801" s="95">
        <v>2</v>
      </c>
      <c r="N1801" s="95">
        <v>5451756</v>
      </c>
      <c r="O1801" s="96" t="s">
        <v>35</v>
      </c>
      <c r="P1801" s="96" t="s">
        <v>191</v>
      </c>
      <c r="Q1801" s="96" t="s">
        <v>122</v>
      </c>
      <c r="R1801" s="97">
        <v>0.35249999999999998</v>
      </c>
      <c r="S1801" s="97">
        <v>7.05</v>
      </c>
      <c r="T1801" s="95">
        <v>1</v>
      </c>
      <c r="U1801" s="96" t="s">
        <v>63</v>
      </c>
      <c r="V1801" s="96" t="s">
        <v>96</v>
      </c>
      <c r="W1801" s="98">
        <v>375</v>
      </c>
      <c r="X1801" s="98">
        <v>940</v>
      </c>
      <c r="Y1801" s="99">
        <v>46150.649072222222</v>
      </c>
      <c r="Z1801" s="100">
        <v>46161</v>
      </c>
      <c r="AA1801" s="101"/>
      <c r="AB1801" s="101"/>
      <c r="AC1801" s="101"/>
      <c r="AD1801" s="101"/>
      <c r="AE1801" s="102" t="s">
        <v>40</v>
      </c>
      <c r="AF1801" s="102" t="s">
        <v>40</v>
      </c>
      <c r="AG1801" s="102" t="s">
        <v>40</v>
      </c>
      <c r="AH1801" s="102" t="s">
        <v>40</v>
      </c>
      <c r="AI1801" s="102" t="s">
        <v>40</v>
      </c>
      <c r="AJ1801" s="102" t="s">
        <v>40</v>
      </c>
      <c r="AK1801" s="102" t="s">
        <v>40</v>
      </c>
      <c r="AL1801" s="101"/>
      <c r="AM1801" s="101"/>
      <c r="AN1801" s="102" t="s">
        <v>40</v>
      </c>
      <c r="AO1801" s="102" t="s">
        <v>40</v>
      </c>
      <c r="AP1801" s="102" t="s">
        <v>40</v>
      </c>
      <c r="AQ1801" s="102" t="s">
        <v>40</v>
      </c>
      <c r="AR1801" s="101"/>
    </row>
    <row r="1802" spans="1:44" ht="31.5">
      <c r="A1802" t="str">
        <f>VLOOKUP(Q1802,'Rotas x Madrugada'!A:C,2,0)</f>
        <v>NC</v>
      </c>
      <c r="B1802" t="str">
        <f>VLOOKUP(Q1802,'Rotas x Madrugada'!A:C,3,0)</f>
        <v>Não</v>
      </c>
      <c r="D1802" s="19">
        <f t="shared" si="56"/>
        <v>46163</v>
      </c>
      <c r="E1802" s="19">
        <f>IF(A1802="RETIRA",Z1802,VLOOKUP(Q1802,'Rotas x Madrugada'!A:D,4,0))</f>
        <v>46146</v>
      </c>
      <c r="F1802" s="19">
        <f>IF(A1802="RETIRA",Z1802,Z1802+2)</f>
        <v>46163</v>
      </c>
      <c r="G1802" s="19" t="str">
        <f>CONCATENATE(U1802,"-",V1802)</f>
        <v>INC08-TE12</v>
      </c>
      <c r="H1802" s="19" t="str">
        <f t="shared" ca="1" si="57"/>
        <v>OK</v>
      </c>
      <c r="I1802" s="46">
        <f ca="1">Z1802-$B$1</f>
        <v>4</v>
      </c>
      <c r="J1802" s="46">
        <f>VLOOKUP(G1802,'D. Produção'!A:B,2,)</f>
        <v>2</v>
      </c>
      <c r="K1802" s="87">
        <v>335206</v>
      </c>
      <c r="L1802" s="88" t="s">
        <v>143</v>
      </c>
      <c r="M1802" s="87">
        <v>3</v>
      </c>
      <c r="N1802" s="87">
        <v>5451757</v>
      </c>
      <c r="O1802" s="88" t="s">
        <v>35</v>
      </c>
      <c r="P1802" s="88" t="s">
        <v>191</v>
      </c>
      <c r="Q1802" s="88" t="s">
        <v>122</v>
      </c>
      <c r="R1802" s="89">
        <v>0.41649999999999998</v>
      </c>
      <c r="S1802" s="89">
        <v>8.33</v>
      </c>
      <c r="T1802" s="87">
        <v>1</v>
      </c>
      <c r="U1802" s="88" t="s">
        <v>63</v>
      </c>
      <c r="V1802" s="88" t="s">
        <v>120</v>
      </c>
      <c r="W1802" s="90">
        <v>425</v>
      </c>
      <c r="X1802" s="90">
        <v>980</v>
      </c>
      <c r="Y1802" s="91">
        <v>46150.649072222222</v>
      </c>
      <c r="Z1802" s="92">
        <v>46161</v>
      </c>
      <c r="AA1802" s="93"/>
      <c r="AB1802" s="93"/>
      <c r="AC1802" s="93"/>
      <c r="AD1802" s="93"/>
      <c r="AE1802" s="93"/>
      <c r="AF1802" s="93"/>
      <c r="AG1802" s="93"/>
      <c r="AH1802" s="93"/>
      <c r="AI1802" s="94" t="s">
        <v>40</v>
      </c>
      <c r="AJ1802" s="94" t="s">
        <v>40</v>
      </c>
      <c r="AK1802" s="94" t="s">
        <v>40</v>
      </c>
      <c r="AL1802" s="93"/>
      <c r="AM1802" s="93"/>
      <c r="AN1802" s="94" t="s">
        <v>40</v>
      </c>
      <c r="AO1802" s="94" t="s">
        <v>40</v>
      </c>
      <c r="AP1802" s="94" t="s">
        <v>40</v>
      </c>
      <c r="AQ1802" s="94" t="s">
        <v>40</v>
      </c>
      <c r="AR1802" s="93"/>
    </row>
    <row r="1803" spans="1:44" ht="31.5">
      <c r="A1803" t="str">
        <f>VLOOKUP(Q1803,'Rotas x Madrugada'!A:C,2,0)</f>
        <v>NC</v>
      </c>
      <c r="B1803" t="str">
        <f>VLOOKUP(Q1803,'Rotas x Madrugada'!A:C,3,0)</f>
        <v>Não</v>
      </c>
      <c r="D1803" s="19">
        <f t="shared" si="56"/>
        <v>46163</v>
      </c>
      <c r="E1803" s="19">
        <f>IF(A1803="RETIRA",Z1803,VLOOKUP(Q1803,'Rotas x Madrugada'!A:D,4,0))</f>
        <v>46146</v>
      </c>
      <c r="F1803" s="19">
        <f>IF(A1803="RETIRA",Z1803,Z1803+2)</f>
        <v>46163</v>
      </c>
      <c r="G1803" s="19" t="str">
        <f>CONCATENATE(U1803,"-",V1803)</f>
        <v>INC08-TE12</v>
      </c>
      <c r="H1803" s="19" t="str">
        <f t="shared" ca="1" si="57"/>
        <v>OK</v>
      </c>
      <c r="I1803" s="46">
        <f ca="1">Z1803-$B$1</f>
        <v>4</v>
      </c>
      <c r="J1803" s="46">
        <f>VLOOKUP(G1803,'D. Produção'!A:B,2,)</f>
        <v>2</v>
      </c>
      <c r="K1803" s="95">
        <v>335206</v>
      </c>
      <c r="L1803" s="96" t="s">
        <v>132</v>
      </c>
      <c r="M1803" s="95">
        <v>4</v>
      </c>
      <c r="N1803" s="95">
        <v>5451758</v>
      </c>
      <c r="O1803" s="96" t="s">
        <v>35</v>
      </c>
      <c r="P1803" s="96" t="s">
        <v>191</v>
      </c>
      <c r="Q1803" s="96" t="s">
        <v>122</v>
      </c>
      <c r="R1803" s="97">
        <v>0.41649999999999998</v>
      </c>
      <c r="S1803" s="97">
        <v>8.33</v>
      </c>
      <c r="T1803" s="95">
        <v>1</v>
      </c>
      <c r="U1803" s="96" t="s">
        <v>63</v>
      </c>
      <c r="V1803" s="96" t="s">
        <v>120</v>
      </c>
      <c r="W1803" s="98">
        <v>425</v>
      </c>
      <c r="X1803" s="98">
        <v>980</v>
      </c>
      <c r="Y1803" s="99">
        <v>46150.649072222222</v>
      </c>
      <c r="Z1803" s="100">
        <v>46161</v>
      </c>
      <c r="AA1803" s="101"/>
      <c r="AB1803" s="101"/>
      <c r="AC1803" s="101"/>
      <c r="AD1803" s="101"/>
      <c r="AE1803" s="101"/>
      <c r="AF1803" s="101"/>
      <c r="AG1803" s="101"/>
      <c r="AH1803" s="101"/>
      <c r="AI1803" s="102" t="s">
        <v>40</v>
      </c>
      <c r="AJ1803" s="102" t="s">
        <v>40</v>
      </c>
      <c r="AK1803" s="102" t="s">
        <v>40</v>
      </c>
      <c r="AL1803" s="101"/>
      <c r="AM1803" s="101"/>
      <c r="AN1803" s="102" t="s">
        <v>40</v>
      </c>
      <c r="AO1803" s="102" t="s">
        <v>40</v>
      </c>
      <c r="AP1803" s="102" t="s">
        <v>40</v>
      </c>
      <c r="AQ1803" s="102" t="s">
        <v>40</v>
      </c>
      <c r="AR1803" s="101"/>
    </row>
    <row r="1804" spans="1:44" ht="31.5">
      <c r="A1804" t="str">
        <f>VLOOKUP(Q1804,'Rotas x Madrugada'!A:C,2,0)</f>
        <v>NC</v>
      </c>
      <c r="B1804" t="str">
        <f>VLOOKUP(Q1804,'Rotas x Madrugada'!A:C,3,0)</f>
        <v>Não</v>
      </c>
      <c r="D1804" s="19">
        <f t="shared" si="56"/>
        <v>46163</v>
      </c>
      <c r="E1804" s="19">
        <f>IF(A1804="RETIRA",Z1804,VLOOKUP(Q1804,'Rotas x Madrugada'!A:D,4,0))</f>
        <v>46146</v>
      </c>
      <c r="F1804" s="19">
        <f>IF(A1804="RETIRA",Z1804,Z1804+2)</f>
        <v>46163</v>
      </c>
      <c r="G1804" s="19" t="str">
        <f>CONCATENATE(U1804,"-",V1804)</f>
        <v>INC08-TE16</v>
      </c>
      <c r="H1804" s="19" t="str">
        <f t="shared" ca="1" si="57"/>
        <v>OK</v>
      </c>
      <c r="I1804" s="46">
        <f ca="1">Z1804-$B$1</f>
        <v>4</v>
      </c>
      <c r="J1804" s="46">
        <f>VLOOKUP(G1804,'D. Produção'!A:B,2,)</f>
        <v>2</v>
      </c>
      <c r="K1804" s="87">
        <v>335206</v>
      </c>
      <c r="L1804" s="88" t="s">
        <v>92</v>
      </c>
      <c r="M1804" s="87">
        <v>5</v>
      </c>
      <c r="N1804" s="87">
        <v>5451759</v>
      </c>
      <c r="O1804" s="88" t="s">
        <v>35</v>
      </c>
      <c r="P1804" s="88" t="s">
        <v>191</v>
      </c>
      <c r="Q1804" s="88" t="s">
        <v>122</v>
      </c>
      <c r="R1804" s="89">
        <v>1.6013999999999999</v>
      </c>
      <c r="S1804" s="89">
        <v>32.027999999999999</v>
      </c>
      <c r="T1804" s="87">
        <v>1</v>
      </c>
      <c r="U1804" s="88" t="s">
        <v>63</v>
      </c>
      <c r="V1804" s="88" t="s">
        <v>123</v>
      </c>
      <c r="W1804" s="90">
        <v>785</v>
      </c>
      <c r="X1804" s="90">
        <v>2040</v>
      </c>
      <c r="Y1804" s="91">
        <v>46150.649072222222</v>
      </c>
      <c r="Z1804" s="92">
        <v>46161</v>
      </c>
      <c r="AA1804" s="93"/>
      <c r="AB1804" s="93"/>
      <c r="AC1804" s="93"/>
      <c r="AD1804" s="93"/>
      <c r="AE1804" s="93"/>
      <c r="AF1804" s="93"/>
      <c r="AG1804" s="93"/>
      <c r="AH1804" s="93"/>
      <c r="AI1804" s="94" t="s">
        <v>40</v>
      </c>
      <c r="AJ1804" s="94" t="s">
        <v>40</v>
      </c>
      <c r="AK1804" s="94" t="s">
        <v>40</v>
      </c>
      <c r="AL1804" s="93"/>
      <c r="AM1804" s="93"/>
      <c r="AN1804" s="94" t="s">
        <v>40</v>
      </c>
      <c r="AO1804" s="94" t="s">
        <v>40</v>
      </c>
      <c r="AP1804" s="94" t="s">
        <v>40</v>
      </c>
      <c r="AQ1804" s="94" t="s">
        <v>40</v>
      </c>
      <c r="AR1804" s="93"/>
    </row>
    <row r="1805" spans="1:44" ht="31.5">
      <c r="A1805" t="str">
        <f>VLOOKUP(Q1805,'Rotas x Madrugada'!A:C,2,0)</f>
        <v>NC</v>
      </c>
      <c r="B1805" t="str">
        <f>VLOOKUP(Q1805,'Rotas x Madrugada'!A:C,3,0)</f>
        <v>Não</v>
      </c>
      <c r="D1805" s="19">
        <f t="shared" si="56"/>
        <v>46163</v>
      </c>
      <c r="E1805" s="19">
        <f>IF(A1805="RETIRA",Z1805,VLOOKUP(Q1805,'Rotas x Madrugada'!A:D,4,0))</f>
        <v>46146</v>
      </c>
      <c r="F1805" s="19">
        <f>IF(A1805="RETIRA",Z1805,Z1805+2)</f>
        <v>46163</v>
      </c>
      <c r="G1805" s="19" t="str">
        <f>CONCATENATE(U1805,"-",V1805)</f>
        <v>INC08-TE16</v>
      </c>
      <c r="H1805" s="19" t="str">
        <f t="shared" ca="1" si="57"/>
        <v>OK</v>
      </c>
      <c r="I1805" s="46">
        <f ca="1">Z1805-$B$1</f>
        <v>4</v>
      </c>
      <c r="J1805" s="46">
        <f>VLOOKUP(G1805,'D. Produção'!A:B,2,)</f>
        <v>2</v>
      </c>
      <c r="K1805" s="95">
        <v>335206</v>
      </c>
      <c r="L1805" s="96" t="s">
        <v>97</v>
      </c>
      <c r="M1805" s="95">
        <v>6</v>
      </c>
      <c r="N1805" s="95">
        <v>5451760</v>
      </c>
      <c r="O1805" s="96" t="s">
        <v>35</v>
      </c>
      <c r="P1805" s="96" t="s">
        <v>191</v>
      </c>
      <c r="Q1805" s="96" t="s">
        <v>122</v>
      </c>
      <c r="R1805" s="97">
        <v>1.9077999999999999</v>
      </c>
      <c r="S1805" s="97">
        <v>38.155500000000004</v>
      </c>
      <c r="T1805" s="95">
        <v>1</v>
      </c>
      <c r="U1805" s="96" t="s">
        <v>63</v>
      </c>
      <c r="V1805" s="96" t="s">
        <v>123</v>
      </c>
      <c r="W1805" s="98">
        <v>915</v>
      </c>
      <c r="X1805" s="98">
        <v>2085</v>
      </c>
      <c r="Y1805" s="99">
        <v>46150.649072222222</v>
      </c>
      <c r="Z1805" s="100">
        <v>46161</v>
      </c>
      <c r="AA1805" s="101"/>
      <c r="AB1805" s="101"/>
      <c r="AC1805" s="101"/>
      <c r="AD1805" s="101"/>
      <c r="AE1805" s="101"/>
      <c r="AF1805" s="101"/>
      <c r="AG1805" s="101"/>
      <c r="AH1805" s="101"/>
      <c r="AI1805" s="102" t="s">
        <v>40</v>
      </c>
      <c r="AJ1805" s="102" t="s">
        <v>40</v>
      </c>
      <c r="AK1805" s="102" t="s">
        <v>40</v>
      </c>
      <c r="AL1805" s="101"/>
      <c r="AM1805" s="101"/>
      <c r="AN1805" s="102" t="s">
        <v>40</v>
      </c>
      <c r="AO1805" s="102" t="s">
        <v>40</v>
      </c>
      <c r="AP1805" s="102" t="s">
        <v>40</v>
      </c>
      <c r="AQ1805" s="102" t="s">
        <v>40</v>
      </c>
      <c r="AR1805" s="101"/>
    </row>
    <row r="1806" spans="1:44" ht="31.5">
      <c r="A1806" t="str">
        <f>VLOOKUP(Q1806,'Rotas x Madrugada'!A:C,2,0)</f>
        <v>NC</v>
      </c>
      <c r="B1806" t="str">
        <f>VLOOKUP(Q1806,'Rotas x Madrugada'!A:C,3,0)</f>
        <v>Não</v>
      </c>
      <c r="D1806" s="19">
        <f t="shared" si="56"/>
        <v>46163</v>
      </c>
      <c r="E1806" s="19">
        <f>IF(A1806="RETIRA",Z1806,VLOOKUP(Q1806,'Rotas x Madrugada'!A:D,4,0))</f>
        <v>46146</v>
      </c>
      <c r="F1806" s="19">
        <f>IF(A1806="RETIRA",Z1806,Z1806+2)</f>
        <v>46163</v>
      </c>
      <c r="G1806" s="19" t="str">
        <f>CONCATENATE(U1806,"-",V1806)</f>
        <v>FUM08-TF</v>
      </c>
      <c r="H1806" s="19" t="str">
        <f t="shared" ca="1" si="57"/>
        <v>OK</v>
      </c>
      <c r="I1806" s="46">
        <f ca="1">Z1806-$B$1</f>
        <v>4</v>
      </c>
      <c r="J1806" s="46">
        <f>VLOOKUP(G1806,'D. Produção'!A:B,2,)</f>
        <v>2</v>
      </c>
      <c r="K1806" s="87">
        <v>335206</v>
      </c>
      <c r="L1806" s="88" t="s">
        <v>98</v>
      </c>
      <c r="M1806" s="87">
        <v>7</v>
      </c>
      <c r="N1806" s="87">
        <v>5451761</v>
      </c>
      <c r="O1806" s="88" t="s">
        <v>35</v>
      </c>
      <c r="P1806" s="88" t="s">
        <v>191</v>
      </c>
      <c r="Q1806" s="88" t="s">
        <v>122</v>
      </c>
      <c r="R1806" s="89">
        <v>1.5875999999999999</v>
      </c>
      <c r="S1806" s="89">
        <v>31.751999999999999</v>
      </c>
      <c r="T1806" s="87">
        <v>1</v>
      </c>
      <c r="U1806" s="88" t="s">
        <v>254</v>
      </c>
      <c r="V1806" s="88" t="s">
        <v>96</v>
      </c>
      <c r="W1806" s="90">
        <v>720</v>
      </c>
      <c r="X1806" s="90">
        <v>2205</v>
      </c>
      <c r="Y1806" s="91">
        <v>46150.649072222222</v>
      </c>
      <c r="Z1806" s="92">
        <v>46161</v>
      </c>
      <c r="AA1806" s="93"/>
      <c r="AB1806" s="93"/>
      <c r="AC1806" s="93"/>
      <c r="AD1806" s="93"/>
      <c r="AE1806" s="94" t="s">
        <v>40</v>
      </c>
      <c r="AF1806" s="94" t="s">
        <v>40</v>
      </c>
      <c r="AG1806" s="94" t="s">
        <v>40</v>
      </c>
      <c r="AH1806" s="94" t="s">
        <v>40</v>
      </c>
      <c r="AI1806" s="94" t="s">
        <v>40</v>
      </c>
      <c r="AJ1806" s="94" t="s">
        <v>40</v>
      </c>
      <c r="AK1806" s="94" t="s">
        <v>40</v>
      </c>
      <c r="AL1806" s="93"/>
      <c r="AM1806" s="93"/>
      <c r="AN1806" s="94" t="s">
        <v>40</v>
      </c>
      <c r="AO1806" s="94" t="s">
        <v>40</v>
      </c>
      <c r="AP1806" s="94" t="s">
        <v>40</v>
      </c>
      <c r="AQ1806" s="94" t="s">
        <v>40</v>
      </c>
      <c r="AR1806" s="93"/>
    </row>
    <row r="1807" spans="1:44" ht="31.5">
      <c r="A1807" t="str">
        <f>VLOOKUP(Q1807,'Rotas x Madrugada'!A:C,2,0)</f>
        <v>NC</v>
      </c>
      <c r="B1807" t="str">
        <f>VLOOKUP(Q1807,'Rotas x Madrugada'!A:C,3,0)</f>
        <v>Não</v>
      </c>
      <c r="D1807" s="19">
        <f t="shared" si="56"/>
        <v>46163</v>
      </c>
      <c r="E1807" s="19">
        <f>IF(A1807="RETIRA",Z1807,VLOOKUP(Q1807,'Rotas x Madrugada'!A:D,4,0))</f>
        <v>46146</v>
      </c>
      <c r="F1807" s="19">
        <f>IF(A1807="RETIRA",Z1807,Z1807+2)</f>
        <v>46163</v>
      </c>
      <c r="G1807" s="19" t="str">
        <f>CONCATENATE(U1807,"-",V1807)</f>
        <v>FUM08-TE12</v>
      </c>
      <c r="H1807" s="19" t="str">
        <f t="shared" ca="1" si="57"/>
        <v>OK</v>
      </c>
      <c r="I1807" s="46">
        <f ca="1">Z1807-$B$1</f>
        <v>4</v>
      </c>
      <c r="J1807" s="46">
        <f>VLOOKUP(G1807,'D. Produção'!A:B,2,)</f>
        <v>2</v>
      </c>
      <c r="K1807" s="95">
        <v>335206</v>
      </c>
      <c r="L1807" s="96" t="s">
        <v>99</v>
      </c>
      <c r="M1807" s="95">
        <v>8</v>
      </c>
      <c r="N1807" s="95">
        <v>5451762</v>
      </c>
      <c r="O1807" s="96" t="s">
        <v>35</v>
      </c>
      <c r="P1807" s="96" t="s">
        <v>191</v>
      </c>
      <c r="Q1807" s="96" t="s">
        <v>122</v>
      </c>
      <c r="R1807" s="97">
        <v>1.7248000000000001</v>
      </c>
      <c r="S1807" s="97">
        <v>34.496000000000002</v>
      </c>
      <c r="T1807" s="95">
        <v>1</v>
      </c>
      <c r="U1807" s="96" t="s">
        <v>254</v>
      </c>
      <c r="V1807" s="96" t="s">
        <v>120</v>
      </c>
      <c r="W1807" s="98">
        <v>770</v>
      </c>
      <c r="X1807" s="98">
        <v>2240</v>
      </c>
      <c r="Y1807" s="99">
        <v>46150.649072222222</v>
      </c>
      <c r="Z1807" s="100">
        <v>46161</v>
      </c>
      <c r="AA1807" s="101"/>
      <c r="AB1807" s="101"/>
      <c r="AC1807" s="101"/>
      <c r="AD1807" s="101"/>
      <c r="AE1807" s="101"/>
      <c r="AF1807" s="101"/>
      <c r="AG1807" s="101"/>
      <c r="AH1807" s="101"/>
      <c r="AI1807" s="102" t="s">
        <v>40</v>
      </c>
      <c r="AJ1807" s="102" t="s">
        <v>40</v>
      </c>
      <c r="AK1807" s="102" t="s">
        <v>40</v>
      </c>
      <c r="AL1807" s="101"/>
      <c r="AM1807" s="101"/>
      <c r="AN1807" s="102" t="s">
        <v>40</v>
      </c>
      <c r="AO1807" s="102" t="s">
        <v>40</v>
      </c>
      <c r="AP1807" s="102" t="s">
        <v>40</v>
      </c>
      <c r="AQ1807" s="102" t="s">
        <v>40</v>
      </c>
      <c r="AR1807" s="101"/>
    </row>
    <row r="1808" spans="1:44" ht="31.5">
      <c r="A1808" t="str">
        <f>VLOOKUP(Q1808,'Rotas x Madrugada'!A:C,2,0)</f>
        <v>NC</v>
      </c>
      <c r="B1808" t="str">
        <f>VLOOKUP(Q1808,'Rotas x Madrugada'!A:C,3,0)</f>
        <v>Não</v>
      </c>
      <c r="D1808" s="19">
        <f t="shared" si="56"/>
        <v>46163</v>
      </c>
      <c r="E1808" s="19">
        <f>IF(A1808="RETIRA",Z1808,VLOOKUP(Q1808,'Rotas x Madrugada'!A:D,4,0))</f>
        <v>46146</v>
      </c>
      <c r="F1808" s="19">
        <f>IF(A1808="RETIRA",Z1808,Z1808+2)</f>
        <v>46163</v>
      </c>
      <c r="G1808" s="19" t="str">
        <f>CONCATENATE(U1808,"-",V1808)</f>
        <v>INC08-TF</v>
      </c>
      <c r="H1808" s="19" t="str">
        <f t="shared" ca="1" si="57"/>
        <v>OK</v>
      </c>
      <c r="I1808" s="46">
        <f ca="1">Z1808-$B$1</f>
        <v>4</v>
      </c>
      <c r="J1808" s="46">
        <f>VLOOKUP(G1808,'D. Produção'!A:B,2,)</f>
        <v>2</v>
      </c>
      <c r="K1808" s="87">
        <v>335206</v>
      </c>
      <c r="L1808" s="88" t="s">
        <v>100</v>
      </c>
      <c r="M1808" s="87">
        <v>9</v>
      </c>
      <c r="N1808" s="87">
        <v>5451763</v>
      </c>
      <c r="O1808" s="88" t="s">
        <v>35</v>
      </c>
      <c r="P1808" s="88" t="s">
        <v>191</v>
      </c>
      <c r="Q1808" s="88" t="s">
        <v>122</v>
      </c>
      <c r="R1808" s="89">
        <v>0.52780000000000005</v>
      </c>
      <c r="S1808" s="89">
        <v>10.555999999999999</v>
      </c>
      <c r="T1808" s="87">
        <v>1</v>
      </c>
      <c r="U1808" s="88" t="s">
        <v>63</v>
      </c>
      <c r="V1808" s="88" t="s">
        <v>96</v>
      </c>
      <c r="W1808" s="90">
        <v>580</v>
      </c>
      <c r="X1808" s="90">
        <v>910</v>
      </c>
      <c r="Y1808" s="91">
        <v>46150.649072222222</v>
      </c>
      <c r="Z1808" s="92">
        <v>46161</v>
      </c>
      <c r="AA1808" s="93"/>
      <c r="AB1808" s="93"/>
      <c r="AC1808" s="93"/>
      <c r="AD1808" s="93"/>
      <c r="AE1808" s="94" t="s">
        <v>40</v>
      </c>
      <c r="AF1808" s="94" t="s">
        <v>40</v>
      </c>
      <c r="AG1808" s="94" t="s">
        <v>40</v>
      </c>
      <c r="AH1808" s="94" t="s">
        <v>40</v>
      </c>
      <c r="AI1808" s="94" t="s">
        <v>40</v>
      </c>
      <c r="AJ1808" s="94" t="s">
        <v>40</v>
      </c>
      <c r="AK1808" s="94" t="s">
        <v>40</v>
      </c>
      <c r="AL1808" s="93"/>
      <c r="AM1808" s="93"/>
      <c r="AN1808" s="94" t="s">
        <v>40</v>
      </c>
      <c r="AO1808" s="94" t="s">
        <v>40</v>
      </c>
      <c r="AP1808" s="94" t="s">
        <v>40</v>
      </c>
      <c r="AQ1808" s="94" t="s">
        <v>40</v>
      </c>
      <c r="AR1808" s="93"/>
    </row>
    <row r="1809" spans="1:44" ht="31.5">
      <c r="A1809" t="str">
        <f>VLOOKUP(Q1809,'Rotas x Madrugada'!A:C,2,0)</f>
        <v>NC</v>
      </c>
      <c r="B1809" t="str">
        <f>VLOOKUP(Q1809,'Rotas x Madrugada'!A:C,3,0)</f>
        <v>Não</v>
      </c>
      <c r="D1809" s="19">
        <f t="shared" si="56"/>
        <v>46163</v>
      </c>
      <c r="E1809" s="19">
        <f>IF(A1809="RETIRA",Z1809,VLOOKUP(Q1809,'Rotas x Madrugada'!A:D,4,0))</f>
        <v>46146</v>
      </c>
      <c r="F1809" s="19">
        <f>IF(A1809="RETIRA",Z1809,Z1809+2)</f>
        <v>46163</v>
      </c>
      <c r="G1809" s="19" t="str">
        <f>CONCATENATE(U1809,"-",V1809)</f>
        <v>INC08-TE12</v>
      </c>
      <c r="H1809" s="19" t="str">
        <f t="shared" ca="1" si="57"/>
        <v>OK</v>
      </c>
      <c r="I1809" s="46">
        <f ca="1">Z1809-$B$1</f>
        <v>4</v>
      </c>
      <c r="J1809" s="46">
        <f>VLOOKUP(G1809,'D. Produção'!A:B,2,)</f>
        <v>2</v>
      </c>
      <c r="K1809" s="95">
        <v>335206</v>
      </c>
      <c r="L1809" s="96" t="s">
        <v>101</v>
      </c>
      <c r="M1809" s="95">
        <v>10</v>
      </c>
      <c r="N1809" s="95">
        <v>5451764</v>
      </c>
      <c r="O1809" s="96" t="s">
        <v>35</v>
      </c>
      <c r="P1809" s="96" t="s">
        <v>191</v>
      </c>
      <c r="Q1809" s="96" t="s">
        <v>122</v>
      </c>
      <c r="R1809" s="97">
        <v>0.59850000000000003</v>
      </c>
      <c r="S1809" s="97">
        <v>11.97</v>
      </c>
      <c r="T1809" s="95">
        <v>1</v>
      </c>
      <c r="U1809" s="96" t="s">
        <v>63</v>
      </c>
      <c r="V1809" s="96" t="s">
        <v>120</v>
      </c>
      <c r="W1809" s="98">
        <v>630</v>
      </c>
      <c r="X1809" s="98">
        <v>950</v>
      </c>
      <c r="Y1809" s="99">
        <v>46150.649072222222</v>
      </c>
      <c r="Z1809" s="100">
        <v>46161</v>
      </c>
      <c r="AA1809" s="101"/>
      <c r="AB1809" s="101"/>
      <c r="AC1809" s="101"/>
      <c r="AD1809" s="101"/>
      <c r="AE1809" s="101"/>
      <c r="AF1809" s="101"/>
      <c r="AG1809" s="101"/>
      <c r="AH1809" s="101"/>
      <c r="AI1809" s="102" t="s">
        <v>40</v>
      </c>
      <c r="AJ1809" s="102" t="s">
        <v>40</v>
      </c>
      <c r="AK1809" s="102" t="s">
        <v>40</v>
      </c>
      <c r="AL1809" s="101"/>
      <c r="AM1809" s="101"/>
      <c r="AN1809" s="102" t="s">
        <v>40</v>
      </c>
      <c r="AO1809" s="102" t="s">
        <v>40</v>
      </c>
      <c r="AP1809" s="102" t="s">
        <v>40</v>
      </c>
      <c r="AQ1809" s="102" t="s">
        <v>40</v>
      </c>
      <c r="AR1809" s="101"/>
    </row>
    <row r="1810" spans="1:44">
      <c r="A1810" t="str">
        <f>VLOOKUP(Q1810,'Rotas x Madrugada'!A:C,2,0)</f>
        <v>P</v>
      </c>
      <c r="B1810" t="str">
        <f>VLOOKUP(Q1810,'Rotas x Madrugada'!A:C,3,0)</f>
        <v>Sim</v>
      </c>
      <c r="D1810" s="19">
        <f t="shared" si="56"/>
        <v>46163</v>
      </c>
      <c r="E1810" s="19">
        <f>IF(A1810="RETIRA",Z1810,VLOOKUP(Q1810,'Rotas x Madrugada'!A:D,4,0))</f>
        <v>46146</v>
      </c>
      <c r="F1810" s="19">
        <f>IF(A1810="RETIRA",Z1810,Z1810+2)</f>
        <v>46163</v>
      </c>
      <c r="G1810" s="19" t="str">
        <f>CONCATENATE(U1810,"-",V1810)</f>
        <v>INC08-TF</v>
      </c>
      <c r="H1810" s="19" t="str">
        <f t="shared" ca="1" si="57"/>
        <v>OK</v>
      </c>
      <c r="I1810" s="46">
        <f ca="1">Z1810-$B$1</f>
        <v>4</v>
      </c>
      <c r="J1810" s="46">
        <f>VLOOKUP(G1810,'D. Produção'!A:B,2,)</f>
        <v>2</v>
      </c>
      <c r="K1810" s="87">
        <v>335309</v>
      </c>
      <c r="L1810" s="88" t="s">
        <v>78</v>
      </c>
      <c r="M1810" s="87">
        <v>1</v>
      </c>
      <c r="N1810" s="87">
        <v>5452205</v>
      </c>
      <c r="O1810" s="88" t="s">
        <v>35</v>
      </c>
      <c r="P1810" s="88" t="s">
        <v>252</v>
      </c>
      <c r="Q1810" s="88" t="s">
        <v>198</v>
      </c>
      <c r="R1810" s="89">
        <v>2.2168999999999999</v>
      </c>
      <c r="S1810" s="89">
        <v>44.338500000000003</v>
      </c>
      <c r="T1810" s="87">
        <v>1</v>
      </c>
      <c r="U1810" s="88" t="s">
        <v>63</v>
      </c>
      <c r="V1810" s="88" t="s">
        <v>96</v>
      </c>
      <c r="W1810" s="90">
        <v>885</v>
      </c>
      <c r="X1810" s="90">
        <v>2505</v>
      </c>
      <c r="Y1810" s="91">
        <v>46153.332288194448</v>
      </c>
      <c r="Z1810" s="92">
        <v>46161</v>
      </c>
      <c r="AA1810" s="93"/>
      <c r="AB1810" s="93"/>
      <c r="AC1810" s="93"/>
      <c r="AD1810" s="93"/>
      <c r="AE1810" s="94" t="s">
        <v>40</v>
      </c>
      <c r="AF1810" s="94" t="s">
        <v>40</v>
      </c>
      <c r="AG1810" s="94" t="s">
        <v>40</v>
      </c>
      <c r="AH1810" s="94" t="s">
        <v>40</v>
      </c>
      <c r="AI1810" s="94" t="s">
        <v>40</v>
      </c>
      <c r="AJ1810" s="94" t="s">
        <v>40</v>
      </c>
      <c r="AK1810" s="94" t="s">
        <v>40</v>
      </c>
      <c r="AL1810" s="93"/>
      <c r="AM1810" s="93"/>
      <c r="AN1810" s="94" t="s">
        <v>40</v>
      </c>
      <c r="AO1810" s="94" t="s">
        <v>40</v>
      </c>
      <c r="AP1810" s="94" t="s">
        <v>40</v>
      </c>
      <c r="AQ1810" s="94" t="s">
        <v>40</v>
      </c>
      <c r="AR1810" s="93"/>
    </row>
    <row r="1811" spans="1:44">
      <c r="A1811" t="str">
        <f>VLOOKUP(Q1811,'Rotas x Madrugada'!A:C,2,0)</f>
        <v>P</v>
      </c>
      <c r="B1811" t="str">
        <f>VLOOKUP(Q1811,'Rotas x Madrugada'!A:C,3,0)</f>
        <v>Sim</v>
      </c>
      <c r="D1811" s="19">
        <f t="shared" si="56"/>
        <v>46163</v>
      </c>
      <c r="E1811" s="19">
        <f>IF(A1811="RETIRA",Z1811,VLOOKUP(Q1811,'Rotas x Madrugada'!A:D,4,0))</f>
        <v>46146</v>
      </c>
      <c r="F1811" s="19">
        <f>IF(A1811="RETIRA",Z1811,Z1811+2)</f>
        <v>46163</v>
      </c>
      <c r="G1811" s="19" t="str">
        <f>CONCATENATE(U1811,"-",V1811)</f>
        <v>INC08-TE12</v>
      </c>
      <c r="H1811" s="19" t="str">
        <f t="shared" ca="1" si="57"/>
        <v>OK</v>
      </c>
      <c r="I1811" s="46">
        <f ca="1">Z1811-$B$1</f>
        <v>4</v>
      </c>
      <c r="J1811" s="46">
        <f>VLOOKUP(G1811,'D. Produção'!A:B,2,)</f>
        <v>2</v>
      </c>
      <c r="K1811" s="95">
        <v>335309</v>
      </c>
      <c r="L1811" s="96" t="s">
        <v>80</v>
      </c>
      <c r="M1811" s="95">
        <v>2</v>
      </c>
      <c r="N1811" s="95">
        <v>5452206</v>
      </c>
      <c r="O1811" s="96" t="s">
        <v>35</v>
      </c>
      <c r="P1811" s="96" t="s">
        <v>252</v>
      </c>
      <c r="Q1811" s="96" t="s">
        <v>198</v>
      </c>
      <c r="R1811" s="97">
        <v>2.3795999999999999</v>
      </c>
      <c r="S1811" s="97">
        <v>47.591500000000003</v>
      </c>
      <c r="T1811" s="95">
        <v>1</v>
      </c>
      <c r="U1811" s="96" t="s">
        <v>63</v>
      </c>
      <c r="V1811" s="96" t="s">
        <v>120</v>
      </c>
      <c r="W1811" s="98">
        <v>935</v>
      </c>
      <c r="X1811" s="98">
        <v>2545</v>
      </c>
      <c r="Y1811" s="99">
        <v>46153.332288194448</v>
      </c>
      <c r="Z1811" s="100">
        <v>46161</v>
      </c>
      <c r="AA1811" s="101"/>
      <c r="AB1811" s="101"/>
      <c r="AC1811" s="101"/>
      <c r="AD1811" s="101"/>
      <c r="AE1811" s="101"/>
      <c r="AF1811" s="101"/>
      <c r="AG1811" s="101"/>
      <c r="AH1811" s="101"/>
      <c r="AI1811" s="102" t="s">
        <v>40</v>
      </c>
      <c r="AJ1811" s="102" t="s">
        <v>40</v>
      </c>
      <c r="AK1811" s="102" t="s">
        <v>40</v>
      </c>
      <c r="AL1811" s="101"/>
      <c r="AM1811" s="101"/>
      <c r="AN1811" s="102" t="s">
        <v>40</v>
      </c>
      <c r="AO1811" s="102" t="s">
        <v>40</v>
      </c>
      <c r="AP1811" s="102" t="s">
        <v>40</v>
      </c>
      <c r="AQ1811" s="102" t="s">
        <v>40</v>
      </c>
      <c r="AR1811" s="101"/>
    </row>
    <row r="1812" spans="1:44">
      <c r="A1812" t="str">
        <f>VLOOKUP(Q1812,'Rotas x Madrugada'!A:C,2,0)</f>
        <v>P</v>
      </c>
      <c r="B1812" t="str">
        <f>VLOOKUP(Q1812,'Rotas x Madrugada'!A:C,3,0)</f>
        <v>Sim</v>
      </c>
      <c r="D1812" s="19">
        <f t="shared" si="56"/>
        <v>46163</v>
      </c>
      <c r="E1812" s="19">
        <f>IF(A1812="RETIRA",Z1812,VLOOKUP(Q1812,'Rotas x Madrugada'!A:D,4,0))</f>
        <v>46146</v>
      </c>
      <c r="F1812" s="19">
        <f>IF(A1812="RETIRA",Z1812,Z1812+2)</f>
        <v>46163</v>
      </c>
      <c r="G1812" s="19" t="str">
        <f>CONCATENATE(U1812,"-",V1812)</f>
        <v>INC08-FB</v>
      </c>
      <c r="H1812" s="19" t="str">
        <f t="shared" ca="1" si="57"/>
        <v>OK</v>
      </c>
      <c r="I1812" s="46">
        <f ca="1">Z1812-$B$1</f>
        <v>4</v>
      </c>
      <c r="J1812" s="46">
        <f>VLOOKUP(G1812,'D. Produção'!A:B,2,)</f>
        <v>2</v>
      </c>
      <c r="K1812" s="87">
        <v>335309</v>
      </c>
      <c r="L1812" s="88" t="s">
        <v>180</v>
      </c>
      <c r="M1812" s="87">
        <v>3</v>
      </c>
      <c r="N1812" s="87">
        <v>5452207</v>
      </c>
      <c r="O1812" s="88" t="s">
        <v>35</v>
      </c>
      <c r="P1812" s="88" t="s">
        <v>252</v>
      </c>
      <c r="Q1812" s="88" t="s">
        <v>198</v>
      </c>
      <c r="R1812" s="89">
        <v>0.92249999999999999</v>
      </c>
      <c r="S1812" s="89">
        <v>18.45</v>
      </c>
      <c r="T1812" s="87">
        <v>1</v>
      </c>
      <c r="U1812" s="88" t="s">
        <v>63</v>
      </c>
      <c r="V1812" s="88" t="s">
        <v>64</v>
      </c>
      <c r="W1812" s="90">
        <v>500</v>
      </c>
      <c r="X1812" s="90">
        <v>1845</v>
      </c>
      <c r="Y1812" s="91">
        <v>46153.332288194448</v>
      </c>
      <c r="Z1812" s="92">
        <v>46161</v>
      </c>
      <c r="AA1812" s="93"/>
      <c r="AB1812" s="93"/>
      <c r="AC1812" s="93"/>
      <c r="AD1812" s="93"/>
      <c r="AE1812" s="94" t="s">
        <v>40</v>
      </c>
      <c r="AF1812" s="94" t="s">
        <v>40</v>
      </c>
      <c r="AG1812" s="94" t="s">
        <v>40</v>
      </c>
      <c r="AH1812" s="94" t="s">
        <v>40</v>
      </c>
      <c r="AI1812" s="94" t="s">
        <v>40</v>
      </c>
      <c r="AJ1812" s="94" t="s">
        <v>40</v>
      </c>
      <c r="AK1812" s="94" t="s">
        <v>40</v>
      </c>
      <c r="AL1812" s="94" t="s">
        <v>40</v>
      </c>
      <c r="AM1812" s="93"/>
      <c r="AN1812" s="94" t="s">
        <v>40</v>
      </c>
      <c r="AO1812" s="94" t="s">
        <v>40</v>
      </c>
      <c r="AP1812" s="94" t="s">
        <v>40</v>
      </c>
      <c r="AQ1812" s="94" t="s">
        <v>40</v>
      </c>
      <c r="AR1812" s="93"/>
    </row>
    <row r="1813" spans="1:44">
      <c r="A1813" t="str">
        <f>VLOOKUP(Q1813,'Rotas x Madrugada'!A:C,2,0)</f>
        <v>P</v>
      </c>
      <c r="B1813" t="str">
        <f>VLOOKUP(Q1813,'Rotas x Madrugada'!A:C,3,0)</f>
        <v>Sim</v>
      </c>
      <c r="D1813" s="19">
        <f t="shared" si="56"/>
        <v>46163</v>
      </c>
      <c r="E1813" s="19">
        <f>IF(A1813="RETIRA",Z1813,VLOOKUP(Q1813,'Rotas x Madrugada'!A:D,4,0))</f>
        <v>46146</v>
      </c>
      <c r="F1813" s="19">
        <f>IF(A1813="RETIRA",Z1813,Z1813+2)</f>
        <v>46163</v>
      </c>
      <c r="G1813" s="19" t="str">
        <f>CONCATENATE(U1813,"-",V1813)</f>
        <v>INC08-PCB</v>
      </c>
      <c r="H1813" s="19" t="str">
        <f t="shared" ca="1" si="57"/>
        <v>OK</v>
      </c>
      <c r="I1813" s="46">
        <f ca="1">Z1813-$B$1</f>
        <v>4</v>
      </c>
      <c r="J1813" s="46">
        <f>VLOOKUP(G1813,'D. Produção'!A:B,2,)</f>
        <v>2</v>
      </c>
      <c r="K1813" s="95">
        <v>335309</v>
      </c>
      <c r="L1813" s="96" t="s">
        <v>181</v>
      </c>
      <c r="M1813" s="95">
        <v>4</v>
      </c>
      <c r="N1813" s="95">
        <v>5452208</v>
      </c>
      <c r="O1813" s="96" t="s">
        <v>35</v>
      </c>
      <c r="P1813" s="96" t="s">
        <v>252</v>
      </c>
      <c r="Q1813" s="96" t="s">
        <v>198</v>
      </c>
      <c r="R1813" s="97">
        <v>1.034</v>
      </c>
      <c r="S1813" s="97">
        <v>20.68</v>
      </c>
      <c r="T1813" s="95">
        <v>1</v>
      </c>
      <c r="U1813" s="96" t="s">
        <v>63</v>
      </c>
      <c r="V1813" s="96" t="s">
        <v>79</v>
      </c>
      <c r="W1813" s="98">
        <v>550</v>
      </c>
      <c r="X1813" s="98">
        <v>1880</v>
      </c>
      <c r="Y1813" s="99">
        <v>46153.332288194448</v>
      </c>
      <c r="Z1813" s="100">
        <v>46161</v>
      </c>
      <c r="AA1813" s="101"/>
      <c r="AB1813" s="101"/>
      <c r="AC1813" s="101"/>
      <c r="AD1813" s="101"/>
      <c r="AE1813" s="101"/>
      <c r="AF1813" s="101"/>
      <c r="AG1813" s="101"/>
      <c r="AH1813" s="101"/>
      <c r="AI1813" s="102" t="s">
        <v>40</v>
      </c>
      <c r="AJ1813" s="102" t="s">
        <v>40</v>
      </c>
      <c r="AK1813" s="102" t="s">
        <v>40</v>
      </c>
      <c r="AL1813" s="102" t="s">
        <v>40</v>
      </c>
      <c r="AM1813" s="101"/>
      <c r="AN1813" s="102" t="s">
        <v>40</v>
      </c>
      <c r="AO1813" s="102" t="s">
        <v>40</v>
      </c>
      <c r="AP1813" s="102" t="s">
        <v>40</v>
      </c>
      <c r="AQ1813" s="102" t="s">
        <v>40</v>
      </c>
      <c r="AR1813" s="101"/>
    </row>
    <row r="1814" spans="1:44" ht="21">
      <c r="A1814" t="str">
        <f>VLOOKUP(Q1814,'Rotas x Madrugada'!A:C,2,0)</f>
        <v>L</v>
      </c>
      <c r="B1814" t="str">
        <f>VLOOKUP(Q1814,'Rotas x Madrugada'!A:C,3,0)</f>
        <v>Não</v>
      </c>
      <c r="D1814" s="19">
        <f t="shared" si="56"/>
        <v>46163</v>
      </c>
      <c r="E1814" s="19">
        <f>IF(A1814="RETIRA",Z1814,VLOOKUP(Q1814,'Rotas x Madrugada'!A:D,4,0))</f>
        <v>46149</v>
      </c>
      <c r="F1814" s="19">
        <f>IF(A1814="RETIRA",Z1814,Z1814+2)</f>
        <v>46163</v>
      </c>
      <c r="G1814" s="19" t="str">
        <f>CONCATENATE(U1814,"-",V1814)</f>
        <v>INC10-TF</v>
      </c>
      <c r="H1814" s="19" t="str">
        <f t="shared" ca="1" si="57"/>
        <v>OK</v>
      </c>
      <c r="I1814" s="46">
        <f ca="1">Z1814-$B$1</f>
        <v>4</v>
      </c>
      <c r="J1814" s="46">
        <f>VLOOKUP(G1814,'D. Produção'!A:B,2,)</f>
        <v>2</v>
      </c>
      <c r="K1814" s="87">
        <v>335620</v>
      </c>
      <c r="L1814" s="88" t="s">
        <v>92</v>
      </c>
      <c r="M1814" s="87">
        <v>5</v>
      </c>
      <c r="N1814" s="87">
        <v>5453958</v>
      </c>
      <c r="O1814" s="88" t="s">
        <v>35</v>
      </c>
      <c r="P1814" s="88" t="s">
        <v>93</v>
      </c>
      <c r="Q1814" s="88" t="s">
        <v>94</v>
      </c>
      <c r="R1814" s="89">
        <v>3.3871000000000002</v>
      </c>
      <c r="S1814" s="89">
        <v>84.677300000000002</v>
      </c>
      <c r="T1814" s="87">
        <v>1</v>
      </c>
      <c r="U1814" s="88" t="s">
        <v>95</v>
      </c>
      <c r="V1814" s="88" t="s">
        <v>96</v>
      </c>
      <c r="W1814" s="90">
        <v>1087</v>
      </c>
      <c r="X1814" s="90">
        <v>3116</v>
      </c>
      <c r="Y1814" s="91">
        <v>46153.631768599538</v>
      </c>
      <c r="Z1814" s="92">
        <v>46161</v>
      </c>
      <c r="AA1814" s="93"/>
      <c r="AB1814" s="93"/>
      <c r="AC1814" s="93"/>
      <c r="AD1814" s="93"/>
      <c r="AE1814" s="94" t="s">
        <v>40</v>
      </c>
      <c r="AF1814" s="94" t="s">
        <v>40</v>
      </c>
      <c r="AG1814" s="94" t="s">
        <v>40</v>
      </c>
      <c r="AH1814" s="94" t="s">
        <v>40</v>
      </c>
      <c r="AI1814" s="94" t="s">
        <v>40</v>
      </c>
      <c r="AJ1814" s="94" t="s">
        <v>40</v>
      </c>
      <c r="AK1814" s="94" t="s">
        <v>40</v>
      </c>
      <c r="AL1814" s="93"/>
      <c r="AM1814" s="93"/>
      <c r="AN1814" s="94" t="s">
        <v>40</v>
      </c>
      <c r="AO1814" s="94" t="s">
        <v>40</v>
      </c>
      <c r="AP1814" s="94" t="s">
        <v>40</v>
      </c>
      <c r="AQ1814" s="94" t="s">
        <v>40</v>
      </c>
      <c r="AR1814" s="93"/>
    </row>
    <row r="1815" spans="1:44" ht="21">
      <c r="A1815" t="str">
        <f>VLOOKUP(Q1815,'Rotas x Madrugada'!A:C,2,0)</f>
        <v>L</v>
      </c>
      <c r="B1815" t="str">
        <f>VLOOKUP(Q1815,'Rotas x Madrugada'!A:C,3,0)</f>
        <v>Não</v>
      </c>
      <c r="D1815" s="19">
        <f t="shared" si="56"/>
        <v>46163</v>
      </c>
      <c r="E1815" s="19">
        <f>IF(A1815="RETIRA",Z1815,VLOOKUP(Q1815,'Rotas x Madrugada'!A:D,4,0))</f>
        <v>46149</v>
      </c>
      <c r="F1815" s="19">
        <f>IF(A1815="RETIRA",Z1815,Z1815+2)</f>
        <v>46163</v>
      </c>
      <c r="G1815" s="19" t="str">
        <f>CONCATENATE(U1815,"-",V1815)</f>
        <v>INC10-TF</v>
      </c>
      <c r="H1815" s="19" t="str">
        <f t="shared" ca="1" si="57"/>
        <v>OK</v>
      </c>
      <c r="I1815" s="46">
        <f ca="1">Z1815-$B$1</f>
        <v>4</v>
      </c>
      <c r="J1815" s="46">
        <f>VLOOKUP(G1815,'D. Produção'!A:B,2,)</f>
        <v>2</v>
      </c>
      <c r="K1815" s="95">
        <v>335620</v>
      </c>
      <c r="L1815" s="96" t="s">
        <v>97</v>
      </c>
      <c r="M1815" s="95">
        <v>6</v>
      </c>
      <c r="N1815" s="95">
        <v>5453959</v>
      </c>
      <c r="O1815" s="96" t="s">
        <v>35</v>
      </c>
      <c r="P1815" s="96" t="s">
        <v>93</v>
      </c>
      <c r="Q1815" s="96" t="s">
        <v>94</v>
      </c>
      <c r="R1815" s="97">
        <v>3.3871000000000002</v>
      </c>
      <c r="S1815" s="97">
        <v>84.677300000000002</v>
      </c>
      <c r="T1815" s="95">
        <v>1</v>
      </c>
      <c r="U1815" s="96" t="s">
        <v>95</v>
      </c>
      <c r="V1815" s="96" t="s">
        <v>96</v>
      </c>
      <c r="W1815" s="98">
        <v>1087</v>
      </c>
      <c r="X1815" s="98">
        <v>3116</v>
      </c>
      <c r="Y1815" s="99">
        <v>46153.631768599538</v>
      </c>
      <c r="Z1815" s="100">
        <v>46161</v>
      </c>
      <c r="AA1815" s="101"/>
      <c r="AB1815" s="101"/>
      <c r="AC1815" s="101"/>
      <c r="AD1815" s="101"/>
      <c r="AE1815" s="102" t="s">
        <v>40</v>
      </c>
      <c r="AF1815" s="102" t="s">
        <v>40</v>
      </c>
      <c r="AG1815" s="102" t="s">
        <v>40</v>
      </c>
      <c r="AH1815" s="102" t="s">
        <v>40</v>
      </c>
      <c r="AI1815" s="102" t="s">
        <v>40</v>
      </c>
      <c r="AJ1815" s="102" t="s">
        <v>40</v>
      </c>
      <c r="AK1815" s="102" t="s">
        <v>40</v>
      </c>
      <c r="AL1815" s="101"/>
      <c r="AM1815" s="101"/>
      <c r="AN1815" s="102" t="s">
        <v>40</v>
      </c>
      <c r="AO1815" s="102" t="s">
        <v>40</v>
      </c>
      <c r="AP1815" s="102" t="s">
        <v>40</v>
      </c>
      <c r="AQ1815" s="102" t="s">
        <v>40</v>
      </c>
      <c r="AR1815" s="101"/>
    </row>
    <row r="1816" spans="1:44" ht="21">
      <c r="A1816" t="str">
        <f>VLOOKUP(Q1816,'Rotas x Madrugada'!A:C,2,0)</f>
        <v>L</v>
      </c>
      <c r="B1816" t="str">
        <f>VLOOKUP(Q1816,'Rotas x Madrugada'!A:C,3,0)</f>
        <v>Não</v>
      </c>
      <c r="D1816" s="19">
        <f t="shared" si="56"/>
        <v>46163</v>
      </c>
      <c r="E1816" s="19">
        <f>IF(A1816="RETIRA",Z1816,VLOOKUP(Q1816,'Rotas x Madrugada'!A:D,4,0))</f>
        <v>46149</v>
      </c>
      <c r="F1816" s="19">
        <f>IF(A1816="RETIRA",Z1816,Z1816+2)</f>
        <v>46163</v>
      </c>
      <c r="G1816" s="19" t="str">
        <f>CONCATENATE(U1816,"-",V1816)</f>
        <v>INC12-TF</v>
      </c>
      <c r="H1816" s="19" t="e">
        <f t="shared" ca="1" si="57"/>
        <v>#N/A</v>
      </c>
      <c r="I1816" s="46">
        <f ca="1">Z1816-$B$1</f>
        <v>4</v>
      </c>
      <c r="J1816" s="46" t="e">
        <f>VLOOKUP(G1816,'D. Produção'!A:B,2,)</f>
        <v>#N/A</v>
      </c>
      <c r="K1816" s="87">
        <v>335623</v>
      </c>
      <c r="L1816" s="88" t="s">
        <v>61</v>
      </c>
      <c r="M1816" s="87">
        <v>1</v>
      </c>
      <c r="N1816" s="87">
        <v>5453963</v>
      </c>
      <c r="O1816" s="88" t="s">
        <v>35</v>
      </c>
      <c r="P1816" s="88" t="s">
        <v>93</v>
      </c>
      <c r="Q1816" s="88" t="s">
        <v>94</v>
      </c>
      <c r="R1816" s="89">
        <v>2.6755</v>
      </c>
      <c r="S1816" s="89">
        <v>80.263800000000003</v>
      </c>
      <c r="T1816" s="87">
        <v>1</v>
      </c>
      <c r="U1816" s="88" t="s">
        <v>565</v>
      </c>
      <c r="V1816" s="88" t="s">
        <v>96</v>
      </c>
      <c r="W1816" s="90">
        <v>1830</v>
      </c>
      <c r="X1816" s="90">
        <v>1462</v>
      </c>
      <c r="Y1816" s="91">
        <v>46153.669904166665</v>
      </c>
      <c r="Z1816" s="92">
        <v>46161</v>
      </c>
      <c r="AA1816" s="93"/>
      <c r="AB1816" s="93"/>
      <c r="AC1816" s="93"/>
      <c r="AD1816" s="93"/>
      <c r="AE1816" s="94" t="s">
        <v>40</v>
      </c>
      <c r="AF1816" s="94" t="s">
        <v>40</v>
      </c>
      <c r="AG1816" s="94" t="s">
        <v>40</v>
      </c>
      <c r="AH1816" s="94" t="s">
        <v>40</v>
      </c>
      <c r="AI1816" s="94" t="s">
        <v>40</v>
      </c>
      <c r="AJ1816" s="94" t="s">
        <v>40</v>
      </c>
      <c r="AK1816" s="94" t="s">
        <v>40</v>
      </c>
      <c r="AL1816" s="93"/>
      <c r="AM1816" s="93"/>
      <c r="AN1816" s="94" t="s">
        <v>40</v>
      </c>
      <c r="AO1816" s="94" t="s">
        <v>40</v>
      </c>
      <c r="AP1816" s="94" t="s">
        <v>40</v>
      </c>
      <c r="AQ1816" s="94" t="s">
        <v>40</v>
      </c>
      <c r="AR1816" s="93"/>
    </row>
    <row r="1817" spans="1:44" ht="21">
      <c r="A1817" t="str">
        <f>VLOOKUP(Q1817,'Rotas x Madrugada'!A:C,2,0)</f>
        <v>L</v>
      </c>
      <c r="B1817" t="str">
        <f>VLOOKUP(Q1817,'Rotas x Madrugada'!A:C,3,0)</f>
        <v>Não</v>
      </c>
      <c r="D1817" s="19">
        <f t="shared" si="56"/>
        <v>46163</v>
      </c>
      <c r="E1817" s="19">
        <f>IF(A1817="RETIRA",Z1817,VLOOKUP(Q1817,'Rotas x Madrugada'!A:D,4,0))</f>
        <v>46149</v>
      </c>
      <c r="F1817" s="19">
        <f>IF(A1817="RETIRA",Z1817,Z1817+2)</f>
        <v>46163</v>
      </c>
      <c r="G1817" s="19" t="str">
        <f>CONCATENATE(U1817,"-",V1817)</f>
        <v>INC12-TF</v>
      </c>
      <c r="H1817" s="19" t="e">
        <f t="shared" ca="1" si="57"/>
        <v>#N/A</v>
      </c>
      <c r="I1817" s="46">
        <f ca="1">Z1817-$B$1</f>
        <v>4</v>
      </c>
      <c r="J1817" s="46" t="e">
        <f>VLOOKUP(G1817,'D. Produção'!A:B,2,)</f>
        <v>#N/A</v>
      </c>
      <c r="K1817" s="95">
        <v>335623</v>
      </c>
      <c r="L1817" s="96" t="s">
        <v>121</v>
      </c>
      <c r="M1817" s="95">
        <v>2</v>
      </c>
      <c r="N1817" s="95">
        <v>5453964</v>
      </c>
      <c r="O1817" s="96" t="s">
        <v>35</v>
      </c>
      <c r="P1817" s="96" t="s">
        <v>93</v>
      </c>
      <c r="Q1817" s="96" t="s">
        <v>94</v>
      </c>
      <c r="R1817" s="97">
        <v>2.6755</v>
      </c>
      <c r="S1817" s="97">
        <v>80.263800000000003</v>
      </c>
      <c r="T1817" s="95">
        <v>1</v>
      </c>
      <c r="U1817" s="96" t="s">
        <v>565</v>
      </c>
      <c r="V1817" s="96" t="s">
        <v>96</v>
      </c>
      <c r="W1817" s="98">
        <v>1830</v>
      </c>
      <c r="X1817" s="98">
        <v>1462</v>
      </c>
      <c r="Y1817" s="99">
        <v>46153.669904166665</v>
      </c>
      <c r="Z1817" s="100">
        <v>46161</v>
      </c>
      <c r="AA1817" s="101"/>
      <c r="AB1817" s="101"/>
      <c r="AC1817" s="101"/>
      <c r="AD1817" s="101"/>
      <c r="AE1817" s="102" t="s">
        <v>40</v>
      </c>
      <c r="AF1817" s="102" t="s">
        <v>40</v>
      </c>
      <c r="AG1817" s="102" t="s">
        <v>40</v>
      </c>
      <c r="AH1817" s="102" t="s">
        <v>40</v>
      </c>
      <c r="AI1817" s="102" t="s">
        <v>40</v>
      </c>
      <c r="AJ1817" s="102" t="s">
        <v>40</v>
      </c>
      <c r="AK1817" s="102" t="s">
        <v>40</v>
      </c>
      <c r="AL1817" s="101"/>
      <c r="AM1817" s="101"/>
      <c r="AN1817" s="102" t="s">
        <v>40</v>
      </c>
      <c r="AO1817" s="102" t="s">
        <v>40</v>
      </c>
      <c r="AP1817" s="102" t="s">
        <v>40</v>
      </c>
      <c r="AQ1817" s="102" t="s">
        <v>40</v>
      </c>
      <c r="AR1817" s="101"/>
    </row>
    <row r="1818" spans="1:44" ht="21">
      <c r="A1818" t="str">
        <f>VLOOKUP(Q1818,'Rotas x Madrugada'!A:C,2,0)</f>
        <v>L</v>
      </c>
      <c r="B1818" t="str">
        <f>VLOOKUP(Q1818,'Rotas x Madrugada'!A:C,3,0)</f>
        <v>Não</v>
      </c>
      <c r="D1818" s="19">
        <f t="shared" si="56"/>
        <v>46163</v>
      </c>
      <c r="E1818" s="19">
        <f>IF(A1818="RETIRA",Z1818,VLOOKUP(Q1818,'Rotas x Madrugada'!A:D,4,0))</f>
        <v>46149</v>
      </c>
      <c r="F1818" s="19">
        <f>IF(A1818="RETIRA",Z1818,Z1818+2)</f>
        <v>46163</v>
      </c>
      <c r="G1818" s="19" t="str">
        <f>CONCATENATE(U1818,"-",V1818)</f>
        <v>INC12-TF</v>
      </c>
      <c r="H1818" s="19" t="e">
        <f t="shared" ca="1" si="57"/>
        <v>#N/A</v>
      </c>
      <c r="I1818" s="46">
        <f ca="1">Z1818-$B$1</f>
        <v>4</v>
      </c>
      <c r="J1818" s="46" t="e">
        <f>VLOOKUP(G1818,'D. Produção'!A:B,2,)</f>
        <v>#N/A</v>
      </c>
      <c r="K1818" s="87">
        <v>335623</v>
      </c>
      <c r="L1818" s="88" t="s">
        <v>143</v>
      </c>
      <c r="M1818" s="87">
        <v>3</v>
      </c>
      <c r="N1818" s="87">
        <v>5453965</v>
      </c>
      <c r="O1818" s="88" t="s">
        <v>35</v>
      </c>
      <c r="P1818" s="88" t="s">
        <v>93</v>
      </c>
      <c r="Q1818" s="88" t="s">
        <v>94</v>
      </c>
      <c r="R1818" s="89">
        <v>5.3033000000000001</v>
      </c>
      <c r="S1818" s="89">
        <v>159.1002</v>
      </c>
      <c r="T1818" s="87">
        <v>1</v>
      </c>
      <c r="U1818" s="88" t="s">
        <v>565</v>
      </c>
      <c r="V1818" s="88" t="s">
        <v>96</v>
      </c>
      <c r="W1818" s="90">
        <v>1830</v>
      </c>
      <c r="X1818" s="90">
        <v>2898</v>
      </c>
      <c r="Y1818" s="91">
        <v>46153.669904166665</v>
      </c>
      <c r="Z1818" s="92">
        <v>46161</v>
      </c>
      <c r="AA1818" s="93"/>
      <c r="AB1818" s="93"/>
      <c r="AC1818" s="93"/>
      <c r="AD1818" s="93"/>
      <c r="AE1818" s="94" t="s">
        <v>40</v>
      </c>
      <c r="AF1818" s="94" t="s">
        <v>40</v>
      </c>
      <c r="AG1818" s="94" t="s">
        <v>40</v>
      </c>
      <c r="AH1818" s="94" t="s">
        <v>40</v>
      </c>
      <c r="AI1818" s="94" t="s">
        <v>40</v>
      </c>
      <c r="AJ1818" s="94" t="s">
        <v>40</v>
      </c>
      <c r="AK1818" s="94" t="s">
        <v>40</v>
      </c>
      <c r="AL1818" s="93"/>
      <c r="AM1818" s="93"/>
      <c r="AN1818" s="94" t="s">
        <v>40</v>
      </c>
      <c r="AO1818" s="94" t="s">
        <v>40</v>
      </c>
      <c r="AP1818" s="94" t="s">
        <v>40</v>
      </c>
      <c r="AQ1818" s="94" t="s">
        <v>40</v>
      </c>
      <c r="AR1818" s="93"/>
    </row>
    <row r="1819" spans="1:44" ht="21">
      <c r="A1819" t="str">
        <f>VLOOKUP(Q1819,'Rotas x Madrugada'!A:C,2,0)</f>
        <v>P</v>
      </c>
      <c r="B1819" t="str">
        <f>VLOOKUP(Q1819,'Rotas x Madrugada'!A:C,3,0)</f>
        <v>Sim</v>
      </c>
      <c r="D1819" s="19">
        <f t="shared" si="56"/>
        <v>46163</v>
      </c>
      <c r="E1819" s="19">
        <f>IF(A1819="RETIRA",Z1819,VLOOKUP(Q1819,'Rotas x Madrugada'!A:D,4,0))</f>
        <v>46146</v>
      </c>
      <c r="F1819" s="19">
        <f>IF(A1819="RETIRA",Z1819,Z1819+2)</f>
        <v>46163</v>
      </c>
      <c r="G1819" s="19" t="str">
        <f>CONCATENATE(U1819,"-",V1819)</f>
        <v>INC10-TF</v>
      </c>
      <c r="H1819" s="19" t="str">
        <f t="shared" ca="1" si="57"/>
        <v>OK</v>
      </c>
      <c r="I1819" s="46">
        <f ca="1">Z1819-$B$1</f>
        <v>4</v>
      </c>
      <c r="J1819" s="46">
        <f>VLOOKUP(G1819,'D. Produção'!A:B,2,)</f>
        <v>2</v>
      </c>
      <c r="K1819" s="95">
        <v>335889</v>
      </c>
      <c r="L1819" s="96" t="s">
        <v>61</v>
      </c>
      <c r="M1819" s="95">
        <v>1</v>
      </c>
      <c r="N1819" s="95">
        <v>5455733</v>
      </c>
      <c r="O1819" s="96" t="s">
        <v>35</v>
      </c>
      <c r="P1819" s="96" t="s">
        <v>344</v>
      </c>
      <c r="Q1819" s="96" t="s">
        <v>198</v>
      </c>
      <c r="R1819" s="97">
        <v>3.1589999999999998</v>
      </c>
      <c r="S1819" s="97">
        <v>78.974999999999994</v>
      </c>
      <c r="T1819" s="95">
        <v>1</v>
      </c>
      <c r="U1819" s="96" t="s">
        <v>95</v>
      </c>
      <c r="V1819" s="96" t="s">
        <v>96</v>
      </c>
      <c r="W1819" s="98">
        <v>2925</v>
      </c>
      <c r="X1819" s="98">
        <v>1080</v>
      </c>
      <c r="Y1819" s="99">
        <v>46154.621605590277</v>
      </c>
      <c r="Z1819" s="100">
        <v>46161</v>
      </c>
      <c r="AA1819" s="101"/>
      <c r="AB1819" s="101"/>
      <c r="AC1819" s="101"/>
      <c r="AD1819" s="101"/>
      <c r="AE1819" s="102" t="s">
        <v>40</v>
      </c>
      <c r="AF1819" s="102" t="s">
        <v>40</v>
      </c>
      <c r="AG1819" s="102" t="s">
        <v>40</v>
      </c>
      <c r="AH1819" s="102" t="s">
        <v>40</v>
      </c>
      <c r="AI1819" s="102" t="s">
        <v>40</v>
      </c>
      <c r="AJ1819" s="102" t="s">
        <v>40</v>
      </c>
      <c r="AK1819" s="102" t="s">
        <v>40</v>
      </c>
      <c r="AL1819" s="101"/>
      <c r="AM1819" s="101"/>
      <c r="AN1819" s="102" t="s">
        <v>40</v>
      </c>
      <c r="AO1819" s="102" t="s">
        <v>40</v>
      </c>
      <c r="AP1819" s="102" t="s">
        <v>40</v>
      </c>
      <c r="AQ1819" s="102" t="s">
        <v>40</v>
      </c>
      <c r="AR1819" s="101"/>
    </row>
    <row r="1820" spans="1:44">
      <c r="A1820" t="str">
        <f>VLOOKUP(Q1820,'Rotas x Madrugada'!A:C,2,0)</f>
        <v>H</v>
      </c>
      <c r="B1820" t="str">
        <f>VLOOKUP(Q1820,'Rotas x Madrugada'!A:C,3,0)</f>
        <v>Sim</v>
      </c>
      <c r="D1820" s="19">
        <f t="shared" si="56"/>
        <v>46163</v>
      </c>
      <c r="E1820" s="19">
        <f>IF(A1820="RETIRA",Z1820,VLOOKUP(Q1820,'Rotas x Madrugada'!A:D,4,0))</f>
        <v>46149</v>
      </c>
      <c r="F1820" s="19">
        <f>IF(A1820="RETIRA",Z1820,Z1820+2)</f>
        <v>46163</v>
      </c>
      <c r="G1820" s="19" t="str">
        <f>CONCATENATE(U1820,"-",V1820)</f>
        <v>INC08-TE12</v>
      </c>
      <c r="H1820" s="19" t="str">
        <f t="shared" ca="1" si="57"/>
        <v>OK</v>
      </c>
      <c r="I1820" s="46">
        <f ca="1">Z1820-$B$1</f>
        <v>4</v>
      </c>
      <c r="J1820" s="46">
        <f>VLOOKUP(G1820,'D. Produção'!A:B,2,)</f>
        <v>2</v>
      </c>
      <c r="K1820" s="87">
        <v>336139</v>
      </c>
      <c r="L1820" s="88" t="s">
        <v>78</v>
      </c>
      <c r="M1820" s="87">
        <v>1</v>
      </c>
      <c r="N1820" s="87">
        <v>5457973</v>
      </c>
      <c r="O1820" s="88" t="s">
        <v>35</v>
      </c>
      <c r="P1820" s="88" t="s">
        <v>118</v>
      </c>
      <c r="Q1820" s="88" t="s">
        <v>119</v>
      </c>
      <c r="R1820" s="89">
        <v>1.9575</v>
      </c>
      <c r="S1820" s="89">
        <v>39.15</v>
      </c>
      <c r="T1820" s="87">
        <v>1</v>
      </c>
      <c r="U1820" s="88" t="s">
        <v>63</v>
      </c>
      <c r="V1820" s="88" t="s">
        <v>120</v>
      </c>
      <c r="W1820" s="90">
        <v>900</v>
      </c>
      <c r="X1820" s="90">
        <v>2175</v>
      </c>
      <c r="Y1820" s="91">
        <v>46155.351712581018</v>
      </c>
      <c r="Z1820" s="92">
        <v>46161</v>
      </c>
      <c r="AA1820" s="93"/>
      <c r="AB1820" s="93"/>
      <c r="AC1820" s="93"/>
      <c r="AD1820" s="93"/>
      <c r="AE1820" s="93"/>
      <c r="AF1820" s="93"/>
      <c r="AG1820" s="93"/>
      <c r="AH1820" s="93"/>
      <c r="AI1820" s="94" t="s">
        <v>40</v>
      </c>
      <c r="AJ1820" s="94" t="s">
        <v>40</v>
      </c>
      <c r="AK1820" s="94" t="s">
        <v>40</v>
      </c>
      <c r="AL1820" s="93"/>
      <c r="AM1820" s="93"/>
      <c r="AN1820" s="94" t="s">
        <v>40</v>
      </c>
      <c r="AO1820" s="94" t="s">
        <v>40</v>
      </c>
      <c r="AP1820" s="94" t="s">
        <v>40</v>
      </c>
      <c r="AQ1820" s="94" t="s">
        <v>40</v>
      </c>
      <c r="AR1820" s="93"/>
    </row>
    <row r="1821" spans="1:44" ht="31.5">
      <c r="A1821" t="str">
        <f>VLOOKUP(Q1821,'Rotas x Madrugada'!A:C,2,0)</f>
        <v>NC</v>
      </c>
      <c r="B1821" t="str">
        <f>VLOOKUP(Q1821,'Rotas x Madrugada'!A:C,3,0)</f>
        <v>Não</v>
      </c>
      <c r="D1821" s="19">
        <f t="shared" si="56"/>
        <v>46163</v>
      </c>
      <c r="E1821" s="19">
        <f>IF(A1821="RETIRA",Z1821,VLOOKUP(Q1821,'Rotas x Madrugada'!A:D,4,0))</f>
        <v>46146</v>
      </c>
      <c r="F1821" s="19">
        <f>IF(A1821="RETIRA",Z1821,Z1821+2)</f>
        <v>46163</v>
      </c>
      <c r="G1821" s="19" t="str">
        <f>CONCATENATE(U1821,"-",V1821)</f>
        <v>INC08-TF</v>
      </c>
      <c r="H1821" s="19" t="str">
        <f t="shared" ca="1" si="57"/>
        <v>OK</v>
      </c>
      <c r="I1821" s="46">
        <f ca="1">Z1821-$B$1</f>
        <v>4</v>
      </c>
      <c r="J1821" s="46">
        <f>VLOOKUP(G1821,'D. Produção'!A:B,2,)</f>
        <v>2</v>
      </c>
      <c r="K1821" s="95">
        <v>336297</v>
      </c>
      <c r="L1821" s="96" t="s">
        <v>78</v>
      </c>
      <c r="M1821" s="95">
        <v>1</v>
      </c>
      <c r="N1821" s="95">
        <v>5459353</v>
      </c>
      <c r="O1821" s="96" t="s">
        <v>35</v>
      </c>
      <c r="P1821" s="96" t="s">
        <v>625</v>
      </c>
      <c r="Q1821" s="96" t="s">
        <v>122</v>
      </c>
      <c r="R1821" s="97">
        <v>1.07</v>
      </c>
      <c r="S1821" s="97">
        <v>21.4</v>
      </c>
      <c r="T1821" s="95">
        <v>1</v>
      </c>
      <c r="U1821" s="96" t="s">
        <v>63</v>
      </c>
      <c r="V1821" s="96" t="s">
        <v>96</v>
      </c>
      <c r="W1821" s="98">
        <v>500</v>
      </c>
      <c r="X1821" s="98">
        <v>2140</v>
      </c>
      <c r="Y1821" s="99">
        <v>46155.587338738427</v>
      </c>
      <c r="Z1821" s="100">
        <v>46161</v>
      </c>
      <c r="AA1821" s="101"/>
      <c r="AB1821" s="101"/>
      <c r="AC1821" s="101"/>
      <c r="AD1821" s="101"/>
      <c r="AE1821" s="102" t="s">
        <v>40</v>
      </c>
      <c r="AF1821" s="102" t="s">
        <v>40</v>
      </c>
      <c r="AG1821" s="102" t="s">
        <v>40</v>
      </c>
      <c r="AH1821" s="102" t="s">
        <v>40</v>
      </c>
      <c r="AI1821" s="102" t="s">
        <v>40</v>
      </c>
      <c r="AJ1821" s="102" t="s">
        <v>40</v>
      </c>
      <c r="AK1821" s="102" t="s">
        <v>40</v>
      </c>
      <c r="AL1821" s="101"/>
      <c r="AM1821" s="101"/>
      <c r="AN1821" s="102" t="s">
        <v>40</v>
      </c>
      <c r="AO1821" s="102" t="s">
        <v>40</v>
      </c>
      <c r="AP1821" s="102" t="s">
        <v>40</v>
      </c>
      <c r="AQ1821" s="102" t="s">
        <v>40</v>
      </c>
      <c r="AR1821" s="101"/>
    </row>
    <row r="1822" spans="1:44" ht="31.5">
      <c r="A1822" t="str">
        <f>VLOOKUP(Q1822,'Rotas x Madrugada'!A:C,2,0)</f>
        <v>NC</v>
      </c>
      <c r="B1822" t="str">
        <f>VLOOKUP(Q1822,'Rotas x Madrugada'!A:C,3,0)</f>
        <v>Não</v>
      </c>
      <c r="D1822" s="19">
        <f t="shared" si="56"/>
        <v>46163</v>
      </c>
      <c r="E1822" s="19">
        <f>IF(A1822="RETIRA",Z1822,VLOOKUP(Q1822,'Rotas x Madrugada'!A:D,4,0))</f>
        <v>46146</v>
      </c>
      <c r="F1822" s="19">
        <f>IF(A1822="RETIRA",Z1822,Z1822+2)</f>
        <v>46163</v>
      </c>
      <c r="G1822" s="19" t="str">
        <f>CONCATENATE(U1822,"-",V1822)</f>
        <v>INC08-TF</v>
      </c>
      <c r="H1822" s="19" t="str">
        <f t="shared" ca="1" si="57"/>
        <v>OK</v>
      </c>
      <c r="I1822" s="46">
        <f ca="1">Z1822-$B$1</f>
        <v>4</v>
      </c>
      <c r="J1822" s="46">
        <f>VLOOKUP(G1822,'D. Produção'!A:B,2,)</f>
        <v>2</v>
      </c>
      <c r="K1822" s="87">
        <v>336297</v>
      </c>
      <c r="L1822" s="88" t="s">
        <v>80</v>
      </c>
      <c r="M1822" s="87">
        <v>2</v>
      </c>
      <c r="N1822" s="87">
        <v>5459354</v>
      </c>
      <c r="O1822" s="88" t="s">
        <v>35</v>
      </c>
      <c r="P1822" s="88" t="s">
        <v>625</v>
      </c>
      <c r="Q1822" s="88" t="s">
        <v>122</v>
      </c>
      <c r="R1822" s="89">
        <v>1.07</v>
      </c>
      <c r="S1822" s="89">
        <v>21.4</v>
      </c>
      <c r="T1822" s="87">
        <v>1</v>
      </c>
      <c r="U1822" s="88" t="s">
        <v>63</v>
      </c>
      <c r="V1822" s="88" t="s">
        <v>96</v>
      </c>
      <c r="W1822" s="90">
        <v>500</v>
      </c>
      <c r="X1822" s="90">
        <v>2140</v>
      </c>
      <c r="Y1822" s="91">
        <v>46155.587338738427</v>
      </c>
      <c r="Z1822" s="92">
        <v>46161</v>
      </c>
      <c r="AA1822" s="93"/>
      <c r="AB1822" s="93"/>
      <c r="AC1822" s="93"/>
      <c r="AD1822" s="93"/>
      <c r="AE1822" s="94" t="s">
        <v>40</v>
      </c>
      <c r="AF1822" s="94" t="s">
        <v>40</v>
      </c>
      <c r="AG1822" s="94" t="s">
        <v>40</v>
      </c>
      <c r="AH1822" s="94" t="s">
        <v>40</v>
      </c>
      <c r="AI1822" s="94" t="s">
        <v>40</v>
      </c>
      <c r="AJ1822" s="94" t="s">
        <v>40</v>
      </c>
      <c r="AK1822" s="94" t="s">
        <v>40</v>
      </c>
      <c r="AL1822" s="93"/>
      <c r="AM1822" s="93"/>
      <c r="AN1822" s="94" t="s">
        <v>40</v>
      </c>
      <c r="AO1822" s="94" t="s">
        <v>40</v>
      </c>
      <c r="AP1822" s="94" t="s">
        <v>40</v>
      </c>
      <c r="AQ1822" s="94" t="s">
        <v>40</v>
      </c>
      <c r="AR1822" s="93"/>
    </row>
    <row r="1823" spans="1:44" ht="31.5">
      <c r="A1823" t="str">
        <f>VLOOKUP(Q1823,'Rotas x Madrugada'!A:C,2,0)</f>
        <v>NC</v>
      </c>
      <c r="B1823" t="str">
        <f>VLOOKUP(Q1823,'Rotas x Madrugada'!A:C,3,0)</f>
        <v>Não</v>
      </c>
      <c r="D1823" s="19">
        <f t="shared" si="56"/>
        <v>46163</v>
      </c>
      <c r="E1823" s="19">
        <f>IF(A1823="RETIRA",Z1823,VLOOKUP(Q1823,'Rotas x Madrugada'!A:D,4,0))</f>
        <v>46146</v>
      </c>
      <c r="F1823" s="19">
        <f>IF(A1823="RETIRA",Z1823,Z1823+2)</f>
        <v>46163</v>
      </c>
      <c r="G1823" s="19" t="str">
        <f>CONCATENATE(U1823,"-",V1823)</f>
        <v>INC08-TE12</v>
      </c>
      <c r="H1823" s="19" t="str">
        <f t="shared" ca="1" si="57"/>
        <v>OK</v>
      </c>
      <c r="I1823" s="46">
        <f ca="1">Z1823-$B$1</f>
        <v>4</v>
      </c>
      <c r="J1823" s="46">
        <f>VLOOKUP(G1823,'D. Produção'!A:B,2,)</f>
        <v>2</v>
      </c>
      <c r="K1823" s="95">
        <v>336297</v>
      </c>
      <c r="L1823" s="96" t="s">
        <v>81</v>
      </c>
      <c r="M1823" s="95">
        <v>3</v>
      </c>
      <c r="N1823" s="95">
        <v>5459355</v>
      </c>
      <c r="O1823" s="96" t="s">
        <v>35</v>
      </c>
      <c r="P1823" s="96" t="s">
        <v>625</v>
      </c>
      <c r="Q1823" s="96" t="s">
        <v>122</v>
      </c>
      <c r="R1823" s="97">
        <v>1.1990000000000001</v>
      </c>
      <c r="S1823" s="97">
        <v>23.98</v>
      </c>
      <c r="T1823" s="95">
        <v>1</v>
      </c>
      <c r="U1823" s="96" t="s">
        <v>63</v>
      </c>
      <c r="V1823" s="96" t="s">
        <v>120</v>
      </c>
      <c r="W1823" s="98">
        <v>550</v>
      </c>
      <c r="X1823" s="98">
        <v>2180</v>
      </c>
      <c r="Y1823" s="99">
        <v>46155.587338738427</v>
      </c>
      <c r="Z1823" s="100">
        <v>46161</v>
      </c>
      <c r="AA1823" s="101"/>
      <c r="AB1823" s="101"/>
      <c r="AC1823" s="101"/>
      <c r="AD1823" s="101"/>
      <c r="AE1823" s="101"/>
      <c r="AF1823" s="101"/>
      <c r="AG1823" s="101"/>
      <c r="AH1823" s="101"/>
      <c r="AI1823" s="102" t="s">
        <v>40</v>
      </c>
      <c r="AJ1823" s="102" t="s">
        <v>40</v>
      </c>
      <c r="AK1823" s="102" t="s">
        <v>40</v>
      </c>
      <c r="AL1823" s="101"/>
      <c r="AM1823" s="101"/>
      <c r="AN1823" s="102" t="s">
        <v>40</v>
      </c>
      <c r="AO1823" s="102" t="s">
        <v>40</v>
      </c>
      <c r="AP1823" s="102" t="s">
        <v>40</v>
      </c>
      <c r="AQ1823" s="102" t="s">
        <v>40</v>
      </c>
      <c r="AR1823" s="101"/>
    </row>
    <row r="1824" spans="1:44" ht="31.5">
      <c r="A1824" t="str">
        <f>VLOOKUP(Q1824,'Rotas x Madrugada'!A:C,2,0)</f>
        <v>NC</v>
      </c>
      <c r="B1824" t="str">
        <f>VLOOKUP(Q1824,'Rotas x Madrugada'!A:C,3,0)</f>
        <v>Não</v>
      </c>
      <c r="D1824" s="19">
        <f t="shared" si="56"/>
        <v>46163</v>
      </c>
      <c r="E1824" s="19">
        <f>IF(A1824="RETIRA",Z1824,VLOOKUP(Q1824,'Rotas x Madrugada'!A:D,4,0))</f>
        <v>46146</v>
      </c>
      <c r="F1824" s="19">
        <f>IF(A1824="RETIRA",Z1824,Z1824+2)</f>
        <v>46163</v>
      </c>
      <c r="G1824" s="19" t="str">
        <f>CONCATENATE(U1824,"-",V1824)</f>
        <v>INC08-TE12</v>
      </c>
      <c r="H1824" s="19" t="str">
        <f t="shared" ca="1" si="57"/>
        <v>OK</v>
      </c>
      <c r="I1824" s="46">
        <f ca="1">Z1824-$B$1</f>
        <v>4</v>
      </c>
      <c r="J1824" s="46">
        <f>VLOOKUP(G1824,'D. Produção'!A:B,2,)</f>
        <v>2</v>
      </c>
      <c r="K1824" s="87">
        <v>336297</v>
      </c>
      <c r="L1824" s="88" t="s">
        <v>82</v>
      </c>
      <c r="M1824" s="87">
        <v>4</v>
      </c>
      <c r="N1824" s="87">
        <v>5459356</v>
      </c>
      <c r="O1824" s="88" t="s">
        <v>35</v>
      </c>
      <c r="P1824" s="88" t="s">
        <v>625</v>
      </c>
      <c r="Q1824" s="88" t="s">
        <v>122</v>
      </c>
      <c r="R1824" s="89">
        <v>1.1990000000000001</v>
      </c>
      <c r="S1824" s="89">
        <v>23.98</v>
      </c>
      <c r="T1824" s="87">
        <v>1</v>
      </c>
      <c r="U1824" s="88" t="s">
        <v>63</v>
      </c>
      <c r="V1824" s="88" t="s">
        <v>120</v>
      </c>
      <c r="W1824" s="90">
        <v>550</v>
      </c>
      <c r="X1824" s="90">
        <v>2180</v>
      </c>
      <c r="Y1824" s="91">
        <v>46155.587338738427</v>
      </c>
      <c r="Z1824" s="92">
        <v>46161</v>
      </c>
      <c r="AA1824" s="93"/>
      <c r="AB1824" s="93"/>
      <c r="AC1824" s="93"/>
      <c r="AD1824" s="93"/>
      <c r="AE1824" s="93"/>
      <c r="AF1824" s="93"/>
      <c r="AG1824" s="93"/>
      <c r="AH1824" s="93"/>
      <c r="AI1824" s="94" t="s">
        <v>40</v>
      </c>
      <c r="AJ1824" s="94" t="s">
        <v>40</v>
      </c>
      <c r="AK1824" s="94" t="s">
        <v>40</v>
      </c>
      <c r="AL1824" s="93"/>
      <c r="AM1824" s="93"/>
      <c r="AN1824" s="94" t="s">
        <v>40</v>
      </c>
      <c r="AO1824" s="94" t="s">
        <v>40</v>
      </c>
      <c r="AP1824" s="94" t="s">
        <v>40</v>
      </c>
      <c r="AQ1824" s="94" t="s">
        <v>40</v>
      </c>
      <c r="AR1824" s="93"/>
    </row>
    <row r="1825" spans="1:44" ht="21">
      <c r="A1825" t="str">
        <f>VLOOKUP(Q1825,'Rotas x Madrugada'!A:C,2,0)</f>
        <v>L</v>
      </c>
      <c r="B1825" t="str">
        <f>VLOOKUP(Q1825,'Rotas x Madrugada'!A:C,3,0)</f>
        <v>Não</v>
      </c>
      <c r="D1825" s="19">
        <f t="shared" si="56"/>
        <v>46163</v>
      </c>
      <c r="E1825" s="19">
        <f>IF(A1825="RETIRA",Z1825,VLOOKUP(Q1825,'Rotas x Madrugada'!A:D,4,0))</f>
        <v>46149</v>
      </c>
      <c r="F1825" s="19">
        <f>IF(A1825="RETIRA",Z1825,Z1825+2)</f>
        <v>46163</v>
      </c>
      <c r="G1825" s="19" t="str">
        <f>CONCATENATE(U1825,"-",V1825)</f>
        <v>INC06-TE12</v>
      </c>
      <c r="H1825" s="19" t="str">
        <f t="shared" ca="1" si="57"/>
        <v>OK</v>
      </c>
      <c r="I1825" s="46">
        <f ca="1">Z1825-$B$1</f>
        <v>4</v>
      </c>
      <c r="J1825" s="46">
        <f>VLOOKUP(G1825,'D. Produção'!A:B,2,)</f>
        <v>2</v>
      </c>
      <c r="K1825" s="95">
        <v>336353</v>
      </c>
      <c r="L1825" s="96" t="s">
        <v>78</v>
      </c>
      <c r="M1825" s="95">
        <v>1</v>
      </c>
      <c r="N1825" s="95">
        <v>5459733</v>
      </c>
      <c r="O1825" s="96" t="s">
        <v>35</v>
      </c>
      <c r="P1825" s="96" t="s">
        <v>348</v>
      </c>
      <c r="Q1825" s="96" t="s">
        <v>94</v>
      </c>
      <c r="R1825" s="97">
        <v>0.40279999999999999</v>
      </c>
      <c r="S1825" s="97">
        <v>6.0419999999999998</v>
      </c>
      <c r="T1825" s="95">
        <v>1</v>
      </c>
      <c r="U1825" s="96" t="s">
        <v>185</v>
      </c>
      <c r="V1825" s="96" t="s">
        <v>120</v>
      </c>
      <c r="W1825" s="98">
        <v>530</v>
      </c>
      <c r="X1825" s="98">
        <v>760</v>
      </c>
      <c r="Y1825" s="99">
        <v>46155.644963425926</v>
      </c>
      <c r="Z1825" s="100">
        <v>46161</v>
      </c>
      <c r="AA1825" s="101"/>
      <c r="AB1825" s="101"/>
      <c r="AC1825" s="101"/>
      <c r="AD1825" s="101"/>
      <c r="AE1825" s="101"/>
      <c r="AF1825" s="101"/>
      <c r="AG1825" s="101"/>
      <c r="AH1825" s="101"/>
      <c r="AI1825" s="102" t="s">
        <v>40</v>
      </c>
      <c r="AJ1825" s="102" t="s">
        <v>40</v>
      </c>
      <c r="AK1825" s="102" t="s">
        <v>40</v>
      </c>
      <c r="AL1825" s="101"/>
      <c r="AM1825" s="101"/>
      <c r="AN1825" s="102" t="s">
        <v>40</v>
      </c>
      <c r="AO1825" s="102" t="s">
        <v>40</v>
      </c>
      <c r="AP1825" s="102" t="s">
        <v>40</v>
      </c>
      <c r="AQ1825" s="102" t="s">
        <v>40</v>
      </c>
      <c r="AR1825" s="101"/>
    </row>
    <row r="1826" spans="1:44" ht="21">
      <c r="A1826" t="str">
        <f>VLOOKUP(Q1826,'Rotas x Madrugada'!A:C,2,0)</f>
        <v>L</v>
      </c>
      <c r="B1826" t="str">
        <f>VLOOKUP(Q1826,'Rotas x Madrugada'!A:C,3,0)</f>
        <v>Não</v>
      </c>
      <c r="D1826" s="19">
        <f t="shared" si="56"/>
        <v>46163</v>
      </c>
      <c r="E1826" s="19">
        <f>IF(A1826="RETIRA",Z1826,VLOOKUP(Q1826,'Rotas x Madrugada'!A:D,4,0))</f>
        <v>46149</v>
      </c>
      <c r="F1826" s="19">
        <f>IF(A1826="RETIRA",Z1826,Z1826+2)</f>
        <v>46163</v>
      </c>
      <c r="G1826" s="19" t="str">
        <f>CONCATENATE(U1826,"-",V1826)</f>
        <v>INC06-TE12</v>
      </c>
      <c r="H1826" s="19" t="str">
        <f t="shared" ca="1" si="57"/>
        <v>OK</v>
      </c>
      <c r="I1826" s="46">
        <f ca="1">Z1826-$B$1</f>
        <v>4</v>
      </c>
      <c r="J1826" s="46">
        <f>VLOOKUP(G1826,'D. Produção'!A:B,2,)</f>
        <v>2</v>
      </c>
      <c r="K1826" s="87">
        <v>336353</v>
      </c>
      <c r="L1826" s="88" t="s">
        <v>80</v>
      </c>
      <c r="M1826" s="87">
        <v>2</v>
      </c>
      <c r="N1826" s="87">
        <v>5459734</v>
      </c>
      <c r="O1826" s="88" t="s">
        <v>35</v>
      </c>
      <c r="P1826" s="88" t="s">
        <v>348</v>
      </c>
      <c r="Q1826" s="88" t="s">
        <v>94</v>
      </c>
      <c r="R1826" s="89">
        <v>0.40279999999999999</v>
      </c>
      <c r="S1826" s="89">
        <v>6.0419999999999998</v>
      </c>
      <c r="T1826" s="87">
        <v>1</v>
      </c>
      <c r="U1826" s="88" t="s">
        <v>185</v>
      </c>
      <c r="V1826" s="88" t="s">
        <v>120</v>
      </c>
      <c r="W1826" s="90">
        <v>530</v>
      </c>
      <c r="X1826" s="90">
        <v>760</v>
      </c>
      <c r="Y1826" s="91">
        <v>46155.644963425926</v>
      </c>
      <c r="Z1826" s="92">
        <v>46161</v>
      </c>
      <c r="AA1826" s="93"/>
      <c r="AB1826" s="93"/>
      <c r="AC1826" s="93"/>
      <c r="AD1826" s="93"/>
      <c r="AE1826" s="93"/>
      <c r="AF1826" s="93"/>
      <c r="AG1826" s="93"/>
      <c r="AH1826" s="93"/>
      <c r="AI1826" s="94" t="s">
        <v>40</v>
      </c>
      <c r="AJ1826" s="94" t="s">
        <v>40</v>
      </c>
      <c r="AK1826" s="94" t="s">
        <v>40</v>
      </c>
      <c r="AL1826" s="93"/>
      <c r="AM1826" s="93"/>
      <c r="AN1826" s="94" t="s">
        <v>40</v>
      </c>
      <c r="AO1826" s="94" t="s">
        <v>40</v>
      </c>
      <c r="AP1826" s="94" t="s">
        <v>40</v>
      </c>
      <c r="AQ1826" s="94" t="s">
        <v>40</v>
      </c>
      <c r="AR1826" s="93"/>
    </row>
    <row r="1827" spans="1:44">
      <c r="A1827" t="str">
        <f>VLOOKUP(Q1827,'Rotas x Madrugada'!A:C,2,0)</f>
        <v>P</v>
      </c>
      <c r="B1827" t="str">
        <f>VLOOKUP(Q1827,'Rotas x Madrugada'!A:C,3,0)</f>
        <v>Sim</v>
      </c>
      <c r="D1827" s="19">
        <f t="shared" si="56"/>
        <v>46163</v>
      </c>
      <c r="E1827" s="19">
        <f>IF(A1827="RETIRA",Z1827,VLOOKUP(Q1827,'Rotas x Madrugada'!A:D,4,0))</f>
        <v>46146</v>
      </c>
      <c r="F1827" s="19">
        <f>IF(A1827="RETIRA",Z1827,Z1827+2)</f>
        <v>46163</v>
      </c>
      <c r="G1827" s="19" t="str">
        <f>CONCATENATE(U1827,"-",V1827)</f>
        <v>MBI03-CC</v>
      </c>
      <c r="H1827" s="19" t="str">
        <f t="shared" ca="1" si="57"/>
        <v>OK</v>
      </c>
      <c r="I1827" s="46">
        <f ca="1">Z1827-$B$1</f>
        <v>4</v>
      </c>
      <c r="J1827" s="46">
        <f>VLOOKUP(G1827,'D. Produção'!A:B,2,)</f>
        <v>1</v>
      </c>
      <c r="K1827" s="95">
        <v>336386</v>
      </c>
      <c r="L1827" s="96" t="s">
        <v>61</v>
      </c>
      <c r="M1827" s="95">
        <v>1</v>
      </c>
      <c r="N1827" s="95">
        <v>5460087</v>
      </c>
      <c r="O1827" s="96" t="s">
        <v>35</v>
      </c>
      <c r="P1827" s="96" t="s">
        <v>615</v>
      </c>
      <c r="Q1827" s="96" t="s">
        <v>198</v>
      </c>
      <c r="R1827" s="97">
        <v>0.20699999999999999</v>
      </c>
      <c r="S1827" s="97">
        <v>1.5523</v>
      </c>
      <c r="T1827" s="95">
        <v>1</v>
      </c>
      <c r="U1827" s="96" t="s">
        <v>249</v>
      </c>
      <c r="V1827" s="96" t="s">
        <v>236</v>
      </c>
      <c r="W1827" s="98">
        <v>224</v>
      </c>
      <c r="X1827" s="98">
        <v>924</v>
      </c>
      <c r="Y1827" s="99">
        <v>46155.696544641207</v>
      </c>
      <c r="Z1827" s="100">
        <v>46161</v>
      </c>
      <c r="AA1827" s="101"/>
      <c r="AB1827" s="101"/>
      <c r="AC1827" s="102" t="s">
        <v>40</v>
      </c>
      <c r="AD1827" s="102" t="s">
        <v>40</v>
      </c>
      <c r="AE1827" s="102" t="s">
        <v>40</v>
      </c>
      <c r="AF1827" s="102" t="s">
        <v>40</v>
      </c>
      <c r="AG1827" s="102" t="s">
        <v>40</v>
      </c>
      <c r="AH1827" s="102" t="s">
        <v>40</v>
      </c>
      <c r="AI1827" s="102" t="s">
        <v>40</v>
      </c>
      <c r="AJ1827" s="102" t="s">
        <v>40</v>
      </c>
      <c r="AK1827" s="102" t="s">
        <v>40</v>
      </c>
      <c r="AL1827" s="102" t="s">
        <v>40</v>
      </c>
      <c r="AM1827" s="102" t="s">
        <v>40</v>
      </c>
      <c r="AN1827" s="102" t="s">
        <v>40</v>
      </c>
      <c r="AO1827" s="102" t="s">
        <v>40</v>
      </c>
      <c r="AP1827" s="102" t="s">
        <v>40</v>
      </c>
      <c r="AQ1827" s="102" t="s">
        <v>40</v>
      </c>
      <c r="AR1827" s="101"/>
    </row>
    <row r="1828" spans="1:44">
      <c r="A1828" t="str">
        <f>VLOOKUP(Q1828,'Rotas x Madrugada'!A:C,2,0)</f>
        <v>P</v>
      </c>
      <c r="B1828" t="str">
        <f>VLOOKUP(Q1828,'Rotas x Madrugada'!A:C,3,0)</f>
        <v>Sim</v>
      </c>
      <c r="D1828" s="19">
        <f t="shared" si="56"/>
        <v>46163</v>
      </c>
      <c r="E1828" s="19">
        <f>IF(A1828="RETIRA",Z1828,VLOOKUP(Q1828,'Rotas x Madrugada'!A:D,4,0))</f>
        <v>46146</v>
      </c>
      <c r="F1828" s="19">
        <f>IF(A1828="RETIRA",Z1828,Z1828+2)</f>
        <v>46163</v>
      </c>
      <c r="G1828" s="19" t="str">
        <f>CONCATENATE(U1828,"-",V1828)</f>
        <v>MBI03-CC</v>
      </c>
      <c r="H1828" s="19" t="str">
        <f t="shared" ca="1" si="57"/>
        <v>OK</v>
      </c>
      <c r="I1828" s="46">
        <f ca="1">Z1828-$B$1</f>
        <v>4</v>
      </c>
      <c r="J1828" s="46">
        <f>VLOOKUP(G1828,'D. Produção'!A:B,2,)</f>
        <v>1</v>
      </c>
      <c r="K1828" s="87">
        <v>336386</v>
      </c>
      <c r="L1828" s="88" t="s">
        <v>121</v>
      </c>
      <c r="M1828" s="87">
        <v>2</v>
      </c>
      <c r="N1828" s="87">
        <v>5460088</v>
      </c>
      <c r="O1828" s="88" t="s">
        <v>35</v>
      </c>
      <c r="P1828" s="88" t="s">
        <v>615</v>
      </c>
      <c r="Q1828" s="88" t="s">
        <v>198</v>
      </c>
      <c r="R1828" s="89">
        <v>0.20699999999999999</v>
      </c>
      <c r="S1828" s="89">
        <v>1.5523</v>
      </c>
      <c r="T1828" s="87">
        <v>1</v>
      </c>
      <c r="U1828" s="88" t="s">
        <v>249</v>
      </c>
      <c r="V1828" s="88" t="s">
        <v>236</v>
      </c>
      <c r="W1828" s="90">
        <v>224</v>
      </c>
      <c r="X1828" s="90">
        <v>924</v>
      </c>
      <c r="Y1828" s="91">
        <v>46155.696544641207</v>
      </c>
      <c r="Z1828" s="92">
        <v>46161</v>
      </c>
      <c r="AA1828" s="93"/>
      <c r="AB1828" s="93"/>
      <c r="AC1828" s="94" t="s">
        <v>40</v>
      </c>
      <c r="AD1828" s="94" t="s">
        <v>40</v>
      </c>
      <c r="AE1828" s="94" t="s">
        <v>40</v>
      </c>
      <c r="AF1828" s="94" t="s">
        <v>40</v>
      </c>
      <c r="AG1828" s="94" t="s">
        <v>40</v>
      </c>
      <c r="AH1828" s="94" t="s">
        <v>40</v>
      </c>
      <c r="AI1828" s="94" t="s">
        <v>40</v>
      </c>
      <c r="AJ1828" s="94" t="s">
        <v>40</v>
      </c>
      <c r="AK1828" s="94" t="s">
        <v>40</v>
      </c>
      <c r="AL1828" s="94" t="s">
        <v>40</v>
      </c>
      <c r="AM1828" s="94" t="s">
        <v>40</v>
      </c>
      <c r="AN1828" s="94" t="s">
        <v>40</v>
      </c>
      <c r="AO1828" s="94" t="s">
        <v>40</v>
      </c>
      <c r="AP1828" s="94" t="s">
        <v>40</v>
      </c>
      <c r="AQ1828" s="94" t="s">
        <v>40</v>
      </c>
      <c r="AR1828" s="93"/>
    </row>
    <row r="1829" spans="1:44">
      <c r="A1829" t="str">
        <f>VLOOKUP(Q1829,'Rotas x Madrugada'!A:C,2,0)</f>
        <v>P</v>
      </c>
      <c r="B1829" t="str">
        <f>VLOOKUP(Q1829,'Rotas x Madrugada'!A:C,3,0)</f>
        <v>Sim</v>
      </c>
      <c r="D1829" s="19">
        <f t="shared" si="56"/>
        <v>46163</v>
      </c>
      <c r="E1829" s="19">
        <f>IF(A1829="RETIRA",Z1829,VLOOKUP(Q1829,'Rotas x Madrugada'!A:D,4,0))</f>
        <v>46146</v>
      </c>
      <c r="F1829" s="19">
        <f>IF(A1829="RETIRA",Z1829,Z1829+2)</f>
        <v>46163</v>
      </c>
      <c r="G1829" s="19" t="str">
        <f>CONCATENATE(U1829,"-",V1829)</f>
        <v>MBI03-CC</v>
      </c>
      <c r="H1829" s="19" t="str">
        <f t="shared" ca="1" si="57"/>
        <v>OK</v>
      </c>
      <c r="I1829" s="46">
        <f ca="1">Z1829-$B$1</f>
        <v>4</v>
      </c>
      <c r="J1829" s="46">
        <f>VLOOKUP(G1829,'D. Produção'!A:B,2,)</f>
        <v>1</v>
      </c>
      <c r="K1829" s="95">
        <v>336386</v>
      </c>
      <c r="L1829" s="96" t="s">
        <v>143</v>
      </c>
      <c r="M1829" s="95">
        <v>3</v>
      </c>
      <c r="N1829" s="95">
        <v>5460089</v>
      </c>
      <c r="O1829" s="96" t="s">
        <v>35</v>
      </c>
      <c r="P1829" s="96" t="s">
        <v>615</v>
      </c>
      <c r="Q1829" s="96" t="s">
        <v>198</v>
      </c>
      <c r="R1829" s="97">
        <v>0.46379999999999999</v>
      </c>
      <c r="S1829" s="97">
        <v>3.4782000000000002</v>
      </c>
      <c r="T1829" s="95">
        <v>1</v>
      </c>
      <c r="U1829" s="96" t="s">
        <v>249</v>
      </c>
      <c r="V1829" s="96" t="s">
        <v>236</v>
      </c>
      <c r="W1829" s="98">
        <v>680</v>
      </c>
      <c r="X1829" s="98">
        <v>682</v>
      </c>
      <c r="Y1829" s="99">
        <v>46155.696544641207</v>
      </c>
      <c r="Z1829" s="100">
        <v>46161</v>
      </c>
      <c r="AA1829" s="101"/>
      <c r="AB1829" s="101"/>
      <c r="AC1829" s="102" t="s">
        <v>40</v>
      </c>
      <c r="AD1829" s="102" t="s">
        <v>40</v>
      </c>
      <c r="AE1829" s="102" t="s">
        <v>40</v>
      </c>
      <c r="AF1829" s="102" t="s">
        <v>40</v>
      </c>
      <c r="AG1829" s="102" t="s">
        <v>40</v>
      </c>
      <c r="AH1829" s="102" t="s">
        <v>40</v>
      </c>
      <c r="AI1829" s="102" t="s">
        <v>40</v>
      </c>
      <c r="AJ1829" s="102" t="s">
        <v>40</v>
      </c>
      <c r="AK1829" s="102" t="s">
        <v>40</v>
      </c>
      <c r="AL1829" s="102" t="s">
        <v>40</v>
      </c>
      <c r="AM1829" s="102" t="s">
        <v>40</v>
      </c>
      <c r="AN1829" s="102" t="s">
        <v>40</v>
      </c>
      <c r="AO1829" s="102" t="s">
        <v>40</v>
      </c>
      <c r="AP1829" s="102" t="s">
        <v>40</v>
      </c>
      <c r="AQ1829" s="102" t="s">
        <v>40</v>
      </c>
      <c r="AR1829" s="101"/>
    </row>
    <row r="1830" spans="1:44">
      <c r="A1830" t="str">
        <f>VLOOKUP(Q1830,'Rotas x Madrugada'!A:C,2,0)</f>
        <v>P</v>
      </c>
      <c r="B1830" t="str">
        <f>VLOOKUP(Q1830,'Rotas x Madrugada'!A:C,3,0)</f>
        <v>Sim</v>
      </c>
      <c r="D1830" s="19">
        <f t="shared" si="56"/>
        <v>46163</v>
      </c>
      <c r="E1830" s="19">
        <f>IF(A1830="RETIRA",Z1830,VLOOKUP(Q1830,'Rotas x Madrugada'!A:D,4,0))</f>
        <v>46146</v>
      </c>
      <c r="F1830" s="19">
        <f>IF(A1830="RETIRA",Z1830,Z1830+2)</f>
        <v>46163</v>
      </c>
      <c r="G1830" s="19" t="str">
        <f>CONCATENATE(U1830,"-",V1830)</f>
        <v>MBI03-CC</v>
      </c>
      <c r="H1830" s="19" t="str">
        <f t="shared" ca="1" si="57"/>
        <v>OK</v>
      </c>
      <c r="I1830" s="46">
        <f ca="1">Z1830-$B$1</f>
        <v>4</v>
      </c>
      <c r="J1830" s="46">
        <f>VLOOKUP(G1830,'D. Produção'!A:B,2,)</f>
        <v>1</v>
      </c>
      <c r="K1830" s="87">
        <v>336386</v>
      </c>
      <c r="L1830" s="88" t="s">
        <v>132</v>
      </c>
      <c r="M1830" s="87">
        <v>4</v>
      </c>
      <c r="N1830" s="87">
        <v>5460090</v>
      </c>
      <c r="O1830" s="88" t="s">
        <v>35</v>
      </c>
      <c r="P1830" s="88" t="s">
        <v>615</v>
      </c>
      <c r="Q1830" s="88" t="s">
        <v>198</v>
      </c>
      <c r="R1830" s="89">
        <v>0.46379999999999999</v>
      </c>
      <c r="S1830" s="89">
        <v>3.4782000000000002</v>
      </c>
      <c r="T1830" s="87">
        <v>1</v>
      </c>
      <c r="U1830" s="88" t="s">
        <v>249</v>
      </c>
      <c r="V1830" s="88" t="s">
        <v>236</v>
      </c>
      <c r="W1830" s="90">
        <v>680</v>
      </c>
      <c r="X1830" s="90">
        <v>682</v>
      </c>
      <c r="Y1830" s="91">
        <v>46155.696544641207</v>
      </c>
      <c r="Z1830" s="92">
        <v>46161</v>
      </c>
      <c r="AA1830" s="93"/>
      <c r="AB1830" s="93"/>
      <c r="AC1830" s="94" t="s">
        <v>40</v>
      </c>
      <c r="AD1830" s="94" t="s">
        <v>40</v>
      </c>
      <c r="AE1830" s="94" t="s">
        <v>40</v>
      </c>
      <c r="AF1830" s="94" t="s">
        <v>40</v>
      </c>
      <c r="AG1830" s="94" t="s">
        <v>40</v>
      </c>
      <c r="AH1830" s="94" t="s">
        <v>40</v>
      </c>
      <c r="AI1830" s="94" t="s">
        <v>40</v>
      </c>
      <c r="AJ1830" s="94" t="s">
        <v>40</v>
      </c>
      <c r="AK1830" s="94" t="s">
        <v>40</v>
      </c>
      <c r="AL1830" s="94" t="s">
        <v>40</v>
      </c>
      <c r="AM1830" s="94" t="s">
        <v>40</v>
      </c>
      <c r="AN1830" s="94" t="s">
        <v>40</v>
      </c>
      <c r="AO1830" s="94" t="s">
        <v>40</v>
      </c>
      <c r="AP1830" s="94" t="s">
        <v>40</v>
      </c>
      <c r="AQ1830" s="94" t="s">
        <v>40</v>
      </c>
      <c r="AR1830" s="93"/>
    </row>
    <row r="1831" spans="1:44">
      <c r="A1831" t="str">
        <f>VLOOKUP(Q1831,'Rotas x Madrugada'!A:C,2,0)</f>
        <v>P</v>
      </c>
      <c r="B1831" t="str">
        <f>VLOOKUP(Q1831,'Rotas x Madrugada'!A:C,3,0)</f>
        <v>Sim</v>
      </c>
      <c r="D1831" s="19">
        <f t="shared" si="56"/>
        <v>46163</v>
      </c>
      <c r="E1831" s="19">
        <f>IF(A1831="RETIRA",Z1831,VLOOKUP(Q1831,'Rotas x Madrugada'!A:D,4,0))</f>
        <v>46146</v>
      </c>
      <c r="F1831" s="19">
        <f>IF(A1831="RETIRA",Z1831,Z1831+2)</f>
        <v>46163</v>
      </c>
      <c r="G1831" s="19" t="str">
        <f>CONCATENATE(U1831,"-",V1831)</f>
        <v>MBI03-CC</v>
      </c>
      <c r="H1831" s="19" t="str">
        <f t="shared" ca="1" si="57"/>
        <v>OK</v>
      </c>
      <c r="I1831" s="46">
        <f ca="1">Z1831-$B$1</f>
        <v>4</v>
      </c>
      <c r="J1831" s="46">
        <f>VLOOKUP(G1831,'D. Produção'!A:B,2,)</f>
        <v>1</v>
      </c>
      <c r="K1831" s="95">
        <v>336386</v>
      </c>
      <c r="L1831" s="96" t="s">
        <v>92</v>
      </c>
      <c r="M1831" s="95">
        <v>5</v>
      </c>
      <c r="N1831" s="95">
        <v>5460091</v>
      </c>
      <c r="O1831" s="96" t="s">
        <v>35</v>
      </c>
      <c r="P1831" s="96" t="s">
        <v>615</v>
      </c>
      <c r="Q1831" s="96" t="s">
        <v>198</v>
      </c>
      <c r="R1831" s="97">
        <v>0.27960000000000002</v>
      </c>
      <c r="S1831" s="97">
        <v>2.0972</v>
      </c>
      <c r="T1831" s="95">
        <v>1</v>
      </c>
      <c r="U1831" s="96" t="s">
        <v>249</v>
      </c>
      <c r="V1831" s="96" t="s">
        <v>236</v>
      </c>
      <c r="W1831" s="98">
        <v>410</v>
      </c>
      <c r="X1831" s="98">
        <v>682</v>
      </c>
      <c r="Y1831" s="99">
        <v>46155.696544641207</v>
      </c>
      <c r="Z1831" s="100">
        <v>46161</v>
      </c>
      <c r="AA1831" s="101"/>
      <c r="AB1831" s="101"/>
      <c r="AC1831" s="102" t="s">
        <v>40</v>
      </c>
      <c r="AD1831" s="102" t="s">
        <v>40</v>
      </c>
      <c r="AE1831" s="102" t="s">
        <v>40</v>
      </c>
      <c r="AF1831" s="102" t="s">
        <v>40</v>
      </c>
      <c r="AG1831" s="102" t="s">
        <v>40</v>
      </c>
      <c r="AH1831" s="102" t="s">
        <v>40</v>
      </c>
      <c r="AI1831" s="102" t="s">
        <v>40</v>
      </c>
      <c r="AJ1831" s="102" t="s">
        <v>40</v>
      </c>
      <c r="AK1831" s="102" t="s">
        <v>40</v>
      </c>
      <c r="AL1831" s="102" t="s">
        <v>40</v>
      </c>
      <c r="AM1831" s="102" t="s">
        <v>40</v>
      </c>
      <c r="AN1831" s="102" t="s">
        <v>40</v>
      </c>
      <c r="AO1831" s="102" t="s">
        <v>40</v>
      </c>
      <c r="AP1831" s="102" t="s">
        <v>40</v>
      </c>
      <c r="AQ1831" s="102" t="s">
        <v>40</v>
      </c>
      <c r="AR1831" s="101"/>
    </row>
    <row r="1832" spans="1:44">
      <c r="A1832" t="str">
        <f>VLOOKUP(Q1832,'Rotas x Madrugada'!A:C,2,0)</f>
        <v>P</v>
      </c>
      <c r="B1832" t="str">
        <f>VLOOKUP(Q1832,'Rotas x Madrugada'!A:C,3,0)</f>
        <v>Sim</v>
      </c>
      <c r="D1832" s="19">
        <f t="shared" si="56"/>
        <v>46163</v>
      </c>
      <c r="E1832" s="19">
        <f>IF(A1832="RETIRA",Z1832,VLOOKUP(Q1832,'Rotas x Madrugada'!A:D,4,0))</f>
        <v>46146</v>
      </c>
      <c r="F1832" s="19">
        <f>IF(A1832="RETIRA",Z1832,Z1832+2)</f>
        <v>46163</v>
      </c>
      <c r="G1832" s="19" t="str">
        <f>CONCATENATE(U1832,"-",V1832)</f>
        <v>INC06-TF</v>
      </c>
      <c r="H1832" s="19" t="str">
        <f t="shared" ca="1" si="57"/>
        <v>OK</v>
      </c>
      <c r="I1832" s="46">
        <f ca="1">Z1832-$B$1</f>
        <v>4</v>
      </c>
      <c r="J1832" s="46">
        <f>VLOOKUP(G1832,'D. Produção'!A:B,2,)</f>
        <v>2</v>
      </c>
      <c r="K1832" s="87">
        <v>336386</v>
      </c>
      <c r="L1832" s="88" t="s">
        <v>97</v>
      </c>
      <c r="M1832" s="87">
        <v>6</v>
      </c>
      <c r="N1832" s="87">
        <v>5460092</v>
      </c>
      <c r="O1832" s="88" t="s">
        <v>35</v>
      </c>
      <c r="P1832" s="88" t="s">
        <v>615</v>
      </c>
      <c r="Q1832" s="88" t="s">
        <v>198</v>
      </c>
      <c r="R1832" s="89">
        <v>0.77429999999999999</v>
      </c>
      <c r="S1832" s="89">
        <v>11.6152</v>
      </c>
      <c r="T1832" s="87">
        <v>1</v>
      </c>
      <c r="U1832" s="88" t="s">
        <v>185</v>
      </c>
      <c r="V1832" s="88" t="s">
        <v>96</v>
      </c>
      <c r="W1832" s="90">
        <v>741</v>
      </c>
      <c r="X1832" s="90">
        <v>1045</v>
      </c>
      <c r="Y1832" s="91">
        <v>46155.696544641207</v>
      </c>
      <c r="Z1832" s="92">
        <v>46161</v>
      </c>
      <c r="AA1832" s="93"/>
      <c r="AB1832" s="93"/>
      <c r="AC1832" s="93"/>
      <c r="AD1832" s="93"/>
      <c r="AE1832" s="94" t="s">
        <v>40</v>
      </c>
      <c r="AF1832" s="94" t="s">
        <v>40</v>
      </c>
      <c r="AG1832" s="94" t="s">
        <v>40</v>
      </c>
      <c r="AH1832" s="94" t="s">
        <v>40</v>
      </c>
      <c r="AI1832" s="94" t="s">
        <v>40</v>
      </c>
      <c r="AJ1832" s="94" t="s">
        <v>40</v>
      </c>
      <c r="AK1832" s="94" t="s">
        <v>40</v>
      </c>
      <c r="AL1832" s="93"/>
      <c r="AM1832" s="93"/>
      <c r="AN1832" s="94" t="s">
        <v>40</v>
      </c>
      <c r="AO1832" s="94" t="s">
        <v>40</v>
      </c>
      <c r="AP1832" s="94" t="s">
        <v>40</v>
      </c>
      <c r="AQ1832" s="94" t="s">
        <v>40</v>
      </c>
      <c r="AR1832" s="93"/>
    </row>
    <row r="1833" spans="1:44">
      <c r="A1833" t="str">
        <f>VLOOKUP(Q1833,'Rotas x Madrugada'!A:C,2,0)</f>
        <v>P</v>
      </c>
      <c r="B1833" t="str">
        <f>VLOOKUP(Q1833,'Rotas x Madrugada'!A:C,3,0)</f>
        <v>Sim</v>
      </c>
      <c r="D1833" s="19">
        <f t="shared" si="56"/>
        <v>46163</v>
      </c>
      <c r="E1833" s="19">
        <f>IF(A1833="RETIRA",Z1833,VLOOKUP(Q1833,'Rotas x Madrugada'!A:D,4,0))</f>
        <v>46146</v>
      </c>
      <c r="F1833" s="19">
        <f>IF(A1833="RETIRA",Z1833,Z1833+2)</f>
        <v>46163</v>
      </c>
      <c r="G1833" s="19" t="str">
        <f>CONCATENATE(U1833,"-",V1833)</f>
        <v>INC06-TF</v>
      </c>
      <c r="H1833" s="19" t="str">
        <f t="shared" ca="1" si="57"/>
        <v>OK</v>
      </c>
      <c r="I1833" s="46">
        <f ca="1">Z1833-$B$1</f>
        <v>4</v>
      </c>
      <c r="J1833" s="46">
        <f>VLOOKUP(G1833,'D. Produção'!A:B,2,)</f>
        <v>2</v>
      </c>
      <c r="K1833" s="95">
        <v>336386</v>
      </c>
      <c r="L1833" s="96" t="s">
        <v>98</v>
      </c>
      <c r="M1833" s="95">
        <v>7</v>
      </c>
      <c r="N1833" s="95">
        <v>5460093</v>
      </c>
      <c r="O1833" s="96" t="s">
        <v>35</v>
      </c>
      <c r="P1833" s="96" t="s">
        <v>615</v>
      </c>
      <c r="Q1833" s="96" t="s">
        <v>198</v>
      </c>
      <c r="R1833" s="97">
        <v>0.77429999999999999</v>
      </c>
      <c r="S1833" s="97">
        <v>11.6152</v>
      </c>
      <c r="T1833" s="95">
        <v>1</v>
      </c>
      <c r="U1833" s="96" t="s">
        <v>185</v>
      </c>
      <c r="V1833" s="96" t="s">
        <v>96</v>
      </c>
      <c r="W1833" s="98">
        <v>741</v>
      </c>
      <c r="X1833" s="98">
        <v>1045</v>
      </c>
      <c r="Y1833" s="99">
        <v>46155.696544641207</v>
      </c>
      <c r="Z1833" s="100">
        <v>46161</v>
      </c>
      <c r="AA1833" s="101"/>
      <c r="AB1833" s="101"/>
      <c r="AC1833" s="101"/>
      <c r="AD1833" s="101"/>
      <c r="AE1833" s="102" t="s">
        <v>40</v>
      </c>
      <c r="AF1833" s="102" t="s">
        <v>40</v>
      </c>
      <c r="AG1833" s="102" t="s">
        <v>40</v>
      </c>
      <c r="AH1833" s="102" t="s">
        <v>40</v>
      </c>
      <c r="AI1833" s="102" t="s">
        <v>40</v>
      </c>
      <c r="AJ1833" s="102" t="s">
        <v>40</v>
      </c>
      <c r="AK1833" s="102" t="s">
        <v>40</v>
      </c>
      <c r="AL1833" s="101"/>
      <c r="AM1833" s="101"/>
      <c r="AN1833" s="102" t="s">
        <v>40</v>
      </c>
      <c r="AO1833" s="102" t="s">
        <v>40</v>
      </c>
      <c r="AP1833" s="102" t="s">
        <v>40</v>
      </c>
      <c r="AQ1833" s="102" t="s">
        <v>40</v>
      </c>
      <c r="AR1833" s="101"/>
    </row>
    <row r="1834" spans="1:44">
      <c r="A1834" t="str">
        <f>VLOOKUP(Q1834,'Rotas x Madrugada'!A:C,2,0)</f>
        <v>P</v>
      </c>
      <c r="B1834" t="str">
        <f>VLOOKUP(Q1834,'Rotas x Madrugada'!A:C,3,0)</f>
        <v>Sim</v>
      </c>
      <c r="D1834" s="19">
        <f t="shared" si="56"/>
        <v>46163</v>
      </c>
      <c r="E1834" s="19">
        <f>IF(A1834="RETIRA",Z1834,VLOOKUP(Q1834,'Rotas x Madrugada'!A:D,4,0))</f>
        <v>46146</v>
      </c>
      <c r="F1834" s="19">
        <f>IF(A1834="RETIRA",Z1834,Z1834+2)</f>
        <v>46163</v>
      </c>
      <c r="G1834" s="19" t="str">
        <f>CONCATENATE(U1834,"-",V1834)</f>
        <v>INC06-TF</v>
      </c>
      <c r="H1834" s="19" t="str">
        <f t="shared" ca="1" si="57"/>
        <v>OK</v>
      </c>
      <c r="I1834" s="46">
        <f ca="1">Z1834-$B$1</f>
        <v>4</v>
      </c>
      <c r="J1834" s="46">
        <f>VLOOKUP(G1834,'D. Produção'!A:B,2,)</f>
        <v>2</v>
      </c>
      <c r="K1834" s="87">
        <v>336386</v>
      </c>
      <c r="L1834" s="88" t="s">
        <v>99</v>
      </c>
      <c r="M1834" s="87">
        <v>8</v>
      </c>
      <c r="N1834" s="87">
        <v>5460094</v>
      </c>
      <c r="O1834" s="88" t="s">
        <v>35</v>
      </c>
      <c r="P1834" s="88" t="s">
        <v>615</v>
      </c>
      <c r="Q1834" s="88" t="s">
        <v>198</v>
      </c>
      <c r="R1834" s="89">
        <v>0.77429999999999999</v>
      </c>
      <c r="S1834" s="89">
        <v>11.6152</v>
      </c>
      <c r="T1834" s="87">
        <v>1</v>
      </c>
      <c r="U1834" s="88" t="s">
        <v>185</v>
      </c>
      <c r="V1834" s="88" t="s">
        <v>96</v>
      </c>
      <c r="W1834" s="90">
        <v>741</v>
      </c>
      <c r="X1834" s="90">
        <v>1045</v>
      </c>
      <c r="Y1834" s="91">
        <v>46155.696544641207</v>
      </c>
      <c r="Z1834" s="92">
        <v>46161</v>
      </c>
      <c r="AA1834" s="93"/>
      <c r="AB1834" s="93"/>
      <c r="AC1834" s="93"/>
      <c r="AD1834" s="93"/>
      <c r="AE1834" s="94" t="s">
        <v>40</v>
      </c>
      <c r="AF1834" s="94" t="s">
        <v>40</v>
      </c>
      <c r="AG1834" s="94" t="s">
        <v>40</v>
      </c>
      <c r="AH1834" s="94" t="s">
        <v>40</v>
      </c>
      <c r="AI1834" s="94" t="s">
        <v>40</v>
      </c>
      <c r="AJ1834" s="94" t="s">
        <v>40</v>
      </c>
      <c r="AK1834" s="94" t="s">
        <v>40</v>
      </c>
      <c r="AL1834" s="93"/>
      <c r="AM1834" s="93"/>
      <c r="AN1834" s="94" t="s">
        <v>40</v>
      </c>
      <c r="AO1834" s="94" t="s">
        <v>40</v>
      </c>
      <c r="AP1834" s="94" t="s">
        <v>40</v>
      </c>
      <c r="AQ1834" s="94" t="s">
        <v>40</v>
      </c>
      <c r="AR1834" s="93"/>
    </row>
    <row r="1835" spans="1:44">
      <c r="A1835" t="str">
        <f>VLOOKUP(Q1835,'Rotas x Madrugada'!A:C,2,0)</f>
        <v>P</v>
      </c>
      <c r="B1835" t="str">
        <f>VLOOKUP(Q1835,'Rotas x Madrugada'!A:C,3,0)</f>
        <v>Sim</v>
      </c>
      <c r="D1835" s="19">
        <f t="shared" si="56"/>
        <v>46163</v>
      </c>
      <c r="E1835" s="19">
        <f>IF(A1835="RETIRA",Z1835,VLOOKUP(Q1835,'Rotas x Madrugada'!A:D,4,0))</f>
        <v>46146</v>
      </c>
      <c r="F1835" s="19">
        <f>IF(A1835="RETIRA",Z1835,Z1835+2)</f>
        <v>46163</v>
      </c>
      <c r="G1835" s="19" t="str">
        <f>CONCATENATE(U1835,"-",V1835)</f>
        <v>INC06-TF</v>
      </c>
      <c r="H1835" s="19" t="str">
        <f t="shared" ca="1" si="57"/>
        <v>OK</v>
      </c>
      <c r="I1835" s="46">
        <f ca="1">Z1835-$B$1</f>
        <v>4</v>
      </c>
      <c r="J1835" s="46">
        <f>VLOOKUP(G1835,'D. Produção'!A:B,2,)</f>
        <v>2</v>
      </c>
      <c r="K1835" s="95">
        <v>336386</v>
      </c>
      <c r="L1835" s="96" t="s">
        <v>100</v>
      </c>
      <c r="M1835" s="95">
        <v>9</v>
      </c>
      <c r="N1835" s="95">
        <v>5460095</v>
      </c>
      <c r="O1835" s="96" t="s">
        <v>35</v>
      </c>
      <c r="P1835" s="96" t="s">
        <v>615</v>
      </c>
      <c r="Q1835" s="96" t="s">
        <v>198</v>
      </c>
      <c r="R1835" s="97">
        <v>1.0304</v>
      </c>
      <c r="S1835" s="97">
        <v>15.4556</v>
      </c>
      <c r="T1835" s="95">
        <v>1</v>
      </c>
      <c r="U1835" s="96" t="s">
        <v>185</v>
      </c>
      <c r="V1835" s="96" t="s">
        <v>96</v>
      </c>
      <c r="W1835" s="98">
        <v>493</v>
      </c>
      <c r="X1835" s="98">
        <v>2090</v>
      </c>
      <c r="Y1835" s="99">
        <v>46155.696544641207</v>
      </c>
      <c r="Z1835" s="100">
        <v>46161</v>
      </c>
      <c r="AA1835" s="101"/>
      <c r="AB1835" s="101"/>
      <c r="AC1835" s="101"/>
      <c r="AD1835" s="101"/>
      <c r="AE1835" s="102" t="s">
        <v>40</v>
      </c>
      <c r="AF1835" s="102" t="s">
        <v>40</v>
      </c>
      <c r="AG1835" s="102" t="s">
        <v>40</v>
      </c>
      <c r="AH1835" s="102" t="s">
        <v>40</v>
      </c>
      <c r="AI1835" s="102" t="s">
        <v>40</v>
      </c>
      <c r="AJ1835" s="102" t="s">
        <v>40</v>
      </c>
      <c r="AK1835" s="102" t="s">
        <v>40</v>
      </c>
      <c r="AL1835" s="101"/>
      <c r="AM1835" s="101"/>
      <c r="AN1835" s="102" t="s">
        <v>40</v>
      </c>
      <c r="AO1835" s="102" t="s">
        <v>40</v>
      </c>
      <c r="AP1835" s="102" t="s">
        <v>40</v>
      </c>
      <c r="AQ1835" s="102" t="s">
        <v>40</v>
      </c>
      <c r="AR1835" s="101"/>
    </row>
    <row r="1836" spans="1:44">
      <c r="A1836" t="str">
        <f>VLOOKUP(Q1836,'Rotas x Madrugada'!A:C,2,0)</f>
        <v>P</v>
      </c>
      <c r="B1836" t="str">
        <f>VLOOKUP(Q1836,'Rotas x Madrugada'!A:C,3,0)</f>
        <v>Sim</v>
      </c>
      <c r="D1836" s="19">
        <f t="shared" si="56"/>
        <v>46163</v>
      </c>
      <c r="E1836" s="19">
        <f>IF(A1836="RETIRA",Z1836,VLOOKUP(Q1836,'Rotas x Madrugada'!A:D,4,0))</f>
        <v>46146</v>
      </c>
      <c r="F1836" s="19">
        <f>IF(A1836="RETIRA",Z1836,Z1836+2)</f>
        <v>46163</v>
      </c>
      <c r="G1836" s="19" t="str">
        <f>CONCATENATE(U1836,"-",V1836)</f>
        <v>INC06-TF</v>
      </c>
      <c r="H1836" s="19" t="str">
        <f t="shared" ca="1" si="57"/>
        <v>OK</v>
      </c>
      <c r="I1836" s="46">
        <f ca="1">Z1836-$B$1</f>
        <v>4</v>
      </c>
      <c r="J1836" s="46">
        <f>VLOOKUP(G1836,'D. Produção'!A:B,2,)</f>
        <v>2</v>
      </c>
      <c r="K1836" s="87">
        <v>336386</v>
      </c>
      <c r="L1836" s="88" t="s">
        <v>101</v>
      </c>
      <c r="M1836" s="87">
        <v>10</v>
      </c>
      <c r="N1836" s="87">
        <v>5460096</v>
      </c>
      <c r="O1836" s="88" t="s">
        <v>35</v>
      </c>
      <c r="P1836" s="88" t="s">
        <v>615</v>
      </c>
      <c r="Q1836" s="88" t="s">
        <v>198</v>
      </c>
      <c r="R1836" s="89">
        <v>1.0304</v>
      </c>
      <c r="S1836" s="89">
        <v>15.4556</v>
      </c>
      <c r="T1836" s="87">
        <v>1</v>
      </c>
      <c r="U1836" s="88" t="s">
        <v>185</v>
      </c>
      <c r="V1836" s="88" t="s">
        <v>96</v>
      </c>
      <c r="W1836" s="90">
        <v>493</v>
      </c>
      <c r="X1836" s="90">
        <v>2090</v>
      </c>
      <c r="Y1836" s="91">
        <v>46155.696544641207</v>
      </c>
      <c r="Z1836" s="92">
        <v>46161</v>
      </c>
      <c r="AA1836" s="93"/>
      <c r="AB1836" s="93"/>
      <c r="AC1836" s="93"/>
      <c r="AD1836" s="93"/>
      <c r="AE1836" s="94" t="s">
        <v>40</v>
      </c>
      <c r="AF1836" s="94" t="s">
        <v>40</v>
      </c>
      <c r="AG1836" s="94" t="s">
        <v>40</v>
      </c>
      <c r="AH1836" s="94" t="s">
        <v>40</v>
      </c>
      <c r="AI1836" s="94" t="s">
        <v>40</v>
      </c>
      <c r="AJ1836" s="94" t="s">
        <v>40</v>
      </c>
      <c r="AK1836" s="94" t="s">
        <v>40</v>
      </c>
      <c r="AL1836" s="93"/>
      <c r="AM1836" s="93"/>
      <c r="AN1836" s="94" t="s">
        <v>40</v>
      </c>
      <c r="AO1836" s="94" t="s">
        <v>40</v>
      </c>
      <c r="AP1836" s="94" t="s">
        <v>40</v>
      </c>
      <c r="AQ1836" s="94" t="s">
        <v>40</v>
      </c>
      <c r="AR1836" s="93"/>
    </row>
    <row r="1837" spans="1:44">
      <c r="A1837" t="str">
        <f>VLOOKUP(Q1837,'Rotas x Madrugada'!A:C,2,0)</f>
        <v>P</v>
      </c>
      <c r="B1837" t="str">
        <f>VLOOKUP(Q1837,'Rotas x Madrugada'!A:C,3,0)</f>
        <v>Sim</v>
      </c>
      <c r="D1837" s="19">
        <f t="shared" si="56"/>
        <v>46163</v>
      </c>
      <c r="E1837" s="19">
        <f>IF(A1837="RETIRA",Z1837,VLOOKUP(Q1837,'Rotas x Madrugada'!A:D,4,0))</f>
        <v>46146</v>
      </c>
      <c r="F1837" s="19">
        <f>IF(A1837="RETIRA",Z1837,Z1837+2)</f>
        <v>46163</v>
      </c>
      <c r="G1837" s="19" t="str">
        <f>CONCATENATE(U1837,"-",V1837)</f>
        <v>INC06-TF</v>
      </c>
      <c r="H1837" s="19" t="str">
        <f t="shared" ca="1" si="57"/>
        <v>OK</v>
      </c>
      <c r="I1837" s="46">
        <f ca="1">Z1837-$B$1</f>
        <v>4</v>
      </c>
      <c r="J1837" s="46">
        <f>VLOOKUP(G1837,'D. Produção'!A:B,2,)</f>
        <v>2</v>
      </c>
      <c r="K1837" s="95">
        <v>336386</v>
      </c>
      <c r="L1837" s="96" t="s">
        <v>102</v>
      </c>
      <c r="M1837" s="95">
        <v>11</v>
      </c>
      <c r="N1837" s="95">
        <v>5460097</v>
      </c>
      <c r="O1837" s="96" t="s">
        <v>35</v>
      </c>
      <c r="P1837" s="96" t="s">
        <v>615</v>
      </c>
      <c r="Q1837" s="96" t="s">
        <v>198</v>
      </c>
      <c r="R1837" s="97">
        <v>1.0304</v>
      </c>
      <c r="S1837" s="97">
        <v>15.4556</v>
      </c>
      <c r="T1837" s="95">
        <v>1</v>
      </c>
      <c r="U1837" s="96" t="s">
        <v>185</v>
      </c>
      <c r="V1837" s="96" t="s">
        <v>96</v>
      </c>
      <c r="W1837" s="98">
        <v>493</v>
      </c>
      <c r="X1837" s="98">
        <v>2090</v>
      </c>
      <c r="Y1837" s="99">
        <v>46155.696544641207</v>
      </c>
      <c r="Z1837" s="100">
        <v>46161</v>
      </c>
      <c r="AA1837" s="101"/>
      <c r="AB1837" s="101"/>
      <c r="AC1837" s="101"/>
      <c r="AD1837" s="101"/>
      <c r="AE1837" s="102" t="s">
        <v>40</v>
      </c>
      <c r="AF1837" s="102" t="s">
        <v>40</v>
      </c>
      <c r="AG1837" s="102" t="s">
        <v>40</v>
      </c>
      <c r="AH1837" s="102" t="s">
        <v>40</v>
      </c>
      <c r="AI1837" s="102" t="s">
        <v>40</v>
      </c>
      <c r="AJ1837" s="102" t="s">
        <v>40</v>
      </c>
      <c r="AK1837" s="102" t="s">
        <v>40</v>
      </c>
      <c r="AL1837" s="101"/>
      <c r="AM1837" s="101"/>
      <c r="AN1837" s="102" t="s">
        <v>40</v>
      </c>
      <c r="AO1837" s="102" t="s">
        <v>40</v>
      </c>
      <c r="AP1837" s="102" t="s">
        <v>40</v>
      </c>
      <c r="AQ1837" s="102" t="s">
        <v>40</v>
      </c>
      <c r="AR1837" s="101"/>
    </row>
    <row r="1838" spans="1:44">
      <c r="A1838" t="str">
        <f>VLOOKUP(Q1838,'Rotas x Madrugada'!A:C,2,0)</f>
        <v>P</v>
      </c>
      <c r="B1838" t="str">
        <f>VLOOKUP(Q1838,'Rotas x Madrugada'!A:C,3,0)</f>
        <v>Sim</v>
      </c>
      <c r="D1838" s="19">
        <f t="shared" si="56"/>
        <v>46163</v>
      </c>
      <c r="E1838" s="19">
        <f>IF(A1838="RETIRA",Z1838,VLOOKUP(Q1838,'Rotas x Madrugada'!A:D,4,0))</f>
        <v>46146</v>
      </c>
      <c r="F1838" s="19">
        <f>IF(A1838="RETIRA",Z1838,Z1838+2)</f>
        <v>46163</v>
      </c>
      <c r="G1838" s="19" t="str">
        <f>CONCATENATE(U1838,"-",V1838)</f>
        <v>INC06-TF</v>
      </c>
      <c r="H1838" s="19" t="str">
        <f t="shared" ca="1" si="57"/>
        <v>OK</v>
      </c>
      <c r="I1838" s="46">
        <f ca="1">Z1838-$B$1</f>
        <v>4</v>
      </c>
      <c r="J1838" s="46">
        <f>VLOOKUP(G1838,'D. Produção'!A:B,2,)</f>
        <v>2</v>
      </c>
      <c r="K1838" s="87">
        <v>336386</v>
      </c>
      <c r="L1838" s="88" t="s">
        <v>103</v>
      </c>
      <c r="M1838" s="87">
        <v>12</v>
      </c>
      <c r="N1838" s="87">
        <v>5460098</v>
      </c>
      <c r="O1838" s="88" t="s">
        <v>35</v>
      </c>
      <c r="P1838" s="88" t="s">
        <v>615</v>
      </c>
      <c r="Q1838" s="88" t="s">
        <v>198</v>
      </c>
      <c r="R1838" s="89">
        <v>0.7228</v>
      </c>
      <c r="S1838" s="89">
        <v>10.841799999999999</v>
      </c>
      <c r="T1838" s="87">
        <v>1</v>
      </c>
      <c r="U1838" s="88" t="s">
        <v>185</v>
      </c>
      <c r="V1838" s="88" t="s">
        <v>96</v>
      </c>
      <c r="W1838" s="90">
        <v>691</v>
      </c>
      <c r="X1838" s="90">
        <v>1046</v>
      </c>
      <c r="Y1838" s="91">
        <v>46155.696544641207</v>
      </c>
      <c r="Z1838" s="92">
        <v>46161</v>
      </c>
      <c r="AA1838" s="93"/>
      <c r="AB1838" s="93"/>
      <c r="AC1838" s="93"/>
      <c r="AD1838" s="93"/>
      <c r="AE1838" s="94" t="s">
        <v>40</v>
      </c>
      <c r="AF1838" s="94" t="s">
        <v>40</v>
      </c>
      <c r="AG1838" s="94" t="s">
        <v>40</v>
      </c>
      <c r="AH1838" s="94" t="s">
        <v>40</v>
      </c>
      <c r="AI1838" s="94" t="s">
        <v>40</v>
      </c>
      <c r="AJ1838" s="94" t="s">
        <v>40</v>
      </c>
      <c r="AK1838" s="94" t="s">
        <v>40</v>
      </c>
      <c r="AL1838" s="93"/>
      <c r="AM1838" s="93"/>
      <c r="AN1838" s="94" t="s">
        <v>40</v>
      </c>
      <c r="AO1838" s="94" t="s">
        <v>40</v>
      </c>
      <c r="AP1838" s="94" t="s">
        <v>40</v>
      </c>
      <c r="AQ1838" s="94" t="s">
        <v>40</v>
      </c>
      <c r="AR1838" s="93"/>
    </row>
    <row r="1839" spans="1:44">
      <c r="A1839" t="str">
        <f>VLOOKUP(Q1839,'Rotas x Madrugada'!A:C,2,0)</f>
        <v>P</v>
      </c>
      <c r="B1839" t="str">
        <f>VLOOKUP(Q1839,'Rotas x Madrugada'!A:C,3,0)</f>
        <v>Sim</v>
      </c>
      <c r="D1839" s="19">
        <f t="shared" si="56"/>
        <v>46163</v>
      </c>
      <c r="E1839" s="19">
        <f>IF(A1839="RETIRA",Z1839,VLOOKUP(Q1839,'Rotas x Madrugada'!A:D,4,0))</f>
        <v>46146</v>
      </c>
      <c r="F1839" s="19">
        <f>IF(A1839="RETIRA",Z1839,Z1839+2)</f>
        <v>46163</v>
      </c>
      <c r="G1839" s="19" t="str">
        <f>CONCATENATE(U1839,"-",V1839)</f>
        <v>INC06-TF</v>
      </c>
      <c r="H1839" s="19" t="str">
        <f t="shared" ca="1" si="57"/>
        <v>OK</v>
      </c>
      <c r="I1839" s="46">
        <f ca="1">Z1839-$B$1</f>
        <v>4</v>
      </c>
      <c r="J1839" s="46">
        <f>VLOOKUP(G1839,'D. Produção'!A:B,2,)</f>
        <v>2</v>
      </c>
      <c r="K1839" s="95">
        <v>336386</v>
      </c>
      <c r="L1839" s="96" t="s">
        <v>104</v>
      </c>
      <c r="M1839" s="95">
        <v>13</v>
      </c>
      <c r="N1839" s="95">
        <v>5460099</v>
      </c>
      <c r="O1839" s="96" t="s">
        <v>35</v>
      </c>
      <c r="P1839" s="96" t="s">
        <v>615</v>
      </c>
      <c r="Q1839" s="96" t="s">
        <v>198</v>
      </c>
      <c r="R1839" s="97">
        <v>0.7228</v>
      </c>
      <c r="S1839" s="97">
        <v>10.841799999999999</v>
      </c>
      <c r="T1839" s="95">
        <v>1</v>
      </c>
      <c r="U1839" s="96" t="s">
        <v>185</v>
      </c>
      <c r="V1839" s="96" t="s">
        <v>96</v>
      </c>
      <c r="W1839" s="98">
        <v>691</v>
      </c>
      <c r="X1839" s="98">
        <v>1046</v>
      </c>
      <c r="Y1839" s="99">
        <v>46155.696544641207</v>
      </c>
      <c r="Z1839" s="100">
        <v>46161</v>
      </c>
      <c r="AA1839" s="101"/>
      <c r="AB1839" s="101"/>
      <c r="AC1839" s="101"/>
      <c r="AD1839" s="101"/>
      <c r="AE1839" s="102" t="s">
        <v>40</v>
      </c>
      <c r="AF1839" s="102" t="s">
        <v>40</v>
      </c>
      <c r="AG1839" s="102" t="s">
        <v>40</v>
      </c>
      <c r="AH1839" s="102" t="s">
        <v>40</v>
      </c>
      <c r="AI1839" s="102" t="s">
        <v>40</v>
      </c>
      <c r="AJ1839" s="102" t="s">
        <v>40</v>
      </c>
      <c r="AK1839" s="102" t="s">
        <v>40</v>
      </c>
      <c r="AL1839" s="101"/>
      <c r="AM1839" s="101"/>
      <c r="AN1839" s="102" t="s">
        <v>40</v>
      </c>
      <c r="AO1839" s="102" t="s">
        <v>40</v>
      </c>
      <c r="AP1839" s="102" t="s">
        <v>40</v>
      </c>
      <c r="AQ1839" s="102" t="s">
        <v>40</v>
      </c>
      <c r="AR1839" s="101"/>
    </row>
    <row r="1840" spans="1:44">
      <c r="A1840" t="str">
        <f>VLOOKUP(Q1840,'Rotas x Madrugada'!A:C,2,0)</f>
        <v>P</v>
      </c>
      <c r="B1840" t="str">
        <f>VLOOKUP(Q1840,'Rotas x Madrugada'!A:C,3,0)</f>
        <v>Sim</v>
      </c>
      <c r="D1840" s="19">
        <f t="shared" si="56"/>
        <v>46163</v>
      </c>
      <c r="E1840" s="19">
        <f>IF(A1840="RETIRA",Z1840,VLOOKUP(Q1840,'Rotas x Madrugada'!A:D,4,0))</f>
        <v>46146</v>
      </c>
      <c r="F1840" s="19">
        <f>IF(A1840="RETIRA",Z1840,Z1840+2)</f>
        <v>46163</v>
      </c>
      <c r="G1840" s="19" t="str">
        <f>CONCATENATE(U1840,"-",V1840)</f>
        <v>INC06-TF</v>
      </c>
      <c r="H1840" s="19" t="str">
        <f t="shared" ca="1" si="57"/>
        <v>OK</v>
      </c>
      <c r="I1840" s="46">
        <f ca="1">Z1840-$B$1</f>
        <v>4</v>
      </c>
      <c r="J1840" s="46">
        <f>VLOOKUP(G1840,'D. Produção'!A:B,2,)</f>
        <v>2</v>
      </c>
      <c r="K1840" s="87">
        <v>336386</v>
      </c>
      <c r="L1840" s="88" t="s">
        <v>105</v>
      </c>
      <c r="M1840" s="87">
        <v>14</v>
      </c>
      <c r="N1840" s="87">
        <v>5460100</v>
      </c>
      <c r="O1840" s="88" t="s">
        <v>35</v>
      </c>
      <c r="P1840" s="88" t="s">
        <v>615</v>
      </c>
      <c r="Q1840" s="88" t="s">
        <v>198</v>
      </c>
      <c r="R1840" s="89">
        <v>0.33550000000000002</v>
      </c>
      <c r="S1840" s="89">
        <v>5.0327999999999999</v>
      </c>
      <c r="T1840" s="87">
        <v>1</v>
      </c>
      <c r="U1840" s="88" t="s">
        <v>185</v>
      </c>
      <c r="V1840" s="88" t="s">
        <v>96</v>
      </c>
      <c r="W1840" s="90">
        <v>480</v>
      </c>
      <c r="X1840" s="90">
        <v>699</v>
      </c>
      <c r="Y1840" s="91">
        <v>46155.696544641207</v>
      </c>
      <c r="Z1840" s="92">
        <v>46161</v>
      </c>
      <c r="AA1840" s="93"/>
      <c r="AB1840" s="93"/>
      <c r="AC1840" s="93"/>
      <c r="AD1840" s="93"/>
      <c r="AE1840" s="94" t="s">
        <v>40</v>
      </c>
      <c r="AF1840" s="94" t="s">
        <v>40</v>
      </c>
      <c r="AG1840" s="94" t="s">
        <v>40</v>
      </c>
      <c r="AH1840" s="94" t="s">
        <v>40</v>
      </c>
      <c r="AI1840" s="94" t="s">
        <v>40</v>
      </c>
      <c r="AJ1840" s="94" t="s">
        <v>40</v>
      </c>
      <c r="AK1840" s="94" t="s">
        <v>40</v>
      </c>
      <c r="AL1840" s="93"/>
      <c r="AM1840" s="93"/>
      <c r="AN1840" s="94" t="s">
        <v>40</v>
      </c>
      <c r="AO1840" s="94" t="s">
        <v>40</v>
      </c>
      <c r="AP1840" s="94" t="s">
        <v>40</v>
      </c>
      <c r="AQ1840" s="94" t="s">
        <v>40</v>
      </c>
      <c r="AR1840" s="93"/>
    </row>
    <row r="1841" spans="1:44">
      <c r="A1841" t="str">
        <f>VLOOKUP(Q1841,'Rotas x Madrugada'!A:C,2,0)</f>
        <v>P</v>
      </c>
      <c r="B1841" t="str">
        <f>VLOOKUP(Q1841,'Rotas x Madrugada'!A:C,3,0)</f>
        <v>Sim</v>
      </c>
      <c r="D1841" s="19">
        <f t="shared" si="56"/>
        <v>46163</v>
      </c>
      <c r="E1841" s="19">
        <f>IF(A1841="RETIRA",Z1841,VLOOKUP(Q1841,'Rotas x Madrugada'!A:D,4,0))</f>
        <v>46146</v>
      </c>
      <c r="F1841" s="19">
        <f>IF(A1841="RETIRA",Z1841,Z1841+2)</f>
        <v>46163</v>
      </c>
      <c r="G1841" s="19" t="str">
        <f>CONCATENATE(U1841,"-",V1841)</f>
        <v>INC06-TF</v>
      </c>
      <c r="H1841" s="19" t="str">
        <f t="shared" ca="1" si="57"/>
        <v>OK</v>
      </c>
      <c r="I1841" s="46">
        <f ca="1">Z1841-$B$1</f>
        <v>4</v>
      </c>
      <c r="J1841" s="46">
        <f>VLOOKUP(G1841,'D. Produção'!A:B,2,)</f>
        <v>2</v>
      </c>
      <c r="K1841" s="95">
        <v>336386</v>
      </c>
      <c r="L1841" s="96" t="s">
        <v>106</v>
      </c>
      <c r="M1841" s="95">
        <v>15</v>
      </c>
      <c r="N1841" s="95">
        <v>5460101</v>
      </c>
      <c r="O1841" s="96" t="s">
        <v>35</v>
      </c>
      <c r="P1841" s="96" t="s">
        <v>615</v>
      </c>
      <c r="Q1841" s="96" t="s">
        <v>198</v>
      </c>
      <c r="R1841" s="97">
        <v>0.19839999999999999</v>
      </c>
      <c r="S1841" s="97">
        <v>2.976</v>
      </c>
      <c r="T1841" s="95">
        <v>1</v>
      </c>
      <c r="U1841" s="96" t="s">
        <v>185</v>
      </c>
      <c r="V1841" s="96" t="s">
        <v>96</v>
      </c>
      <c r="W1841" s="98">
        <v>496</v>
      </c>
      <c r="X1841" s="98">
        <v>400</v>
      </c>
      <c r="Y1841" s="99">
        <v>46155.696544641207</v>
      </c>
      <c r="Z1841" s="100">
        <v>46161</v>
      </c>
      <c r="AA1841" s="101"/>
      <c r="AB1841" s="101"/>
      <c r="AC1841" s="101"/>
      <c r="AD1841" s="101"/>
      <c r="AE1841" s="102" t="s">
        <v>40</v>
      </c>
      <c r="AF1841" s="102" t="s">
        <v>40</v>
      </c>
      <c r="AG1841" s="102" t="s">
        <v>40</v>
      </c>
      <c r="AH1841" s="102" t="s">
        <v>40</v>
      </c>
      <c r="AI1841" s="102" t="s">
        <v>40</v>
      </c>
      <c r="AJ1841" s="102" t="s">
        <v>40</v>
      </c>
      <c r="AK1841" s="102" t="s">
        <v>40</v>
      </c>
      <c r="AL1841" s="101"/>
      <c r="AM1841" s="101"/>
      <c r="AN1841" s="102" t="s">
        <v>40</v>
      </c>
      <c r="AO1841" s="102" t="s">
        <v>40</v>
      </c>
      <c r="AP1841" s="102" t="s">
        <v>40</v>
      </c>
      <c r="AQ1841" s="102" t="s">
        <v>40</v>
      </c>
      <c r="AR1841" s="101"/>
    </row>
    <row r="1842" spans="1:44">
      <c r="A1842" t="str">
        <f>VLOOKUP(Q1842,'Rotas x Madrugada'!A:C,2,0)</f>
        <v>P</v>
      </c>
      <c r="B1842" t="str">
        <f>VLOOKUP(Q1842,'Rotas x Madrugada'!A:C,3,0)</f>
        <v>Sim</v>
      </c>
      <c r="D1842" s="19">
        <f t="shared" si="56"/>
        <v>46163</v>
      </c>
      <c r="E1842" s="19">
        <f>IF(A1842="RETIRA",Z1842,VLOOKUP(Q1842,'Rotas x Madrugada'!A:D,4,0))</f>
        <v>46146</v>
      </c>
      <c r="F1842" s="19">
        <f>IF(A1842="RETIRA",Z1842,Z1842+2)</f>
        <v>46163</v>
      </c>
      <c r="G1842" s="19" t="str">
        <f>CONCATENATE(U1842,"-",V1842)</f>
        <v>INC06-TF</v>
      </c>
      <c r="H1842" s="19" t="str">
        <f t="shared" ca="1" si="57"/>
        <v>OK</v>
      </c>
      <c r="I1842" s="46">
        <f ca="1">Z1842-$B$1</f>
        <v>4</v>
      </c>
      <c r="J1842" s="46">
        <f>VLOOKUP(G1842,'D. Produção'!A:B,2,)</f>
        <v>2</v>
      </c>
      <c r="K1842" s="87">
        <v>336386</v>
      </c>
      <c r="L1842" s="88" t="s">
        <v>107</v>
      </c>
      <c r="M1842" s="87">
        <v>16</v>
      </c>
      <c r="N1842" s="87">
        <v>5460102</v>
      </c>
      <c r="O1842" s="88" t="s">
        <v>35</v>
      </c>
      <c r="P1842" s="88" t="s">
        <v>615</v>
      </c>
      <c r="Q1842" s="88" t="s">
        <v>198</v>
      </c>
      <c r="R1842" s="89">
        <v>0.19839999999999999</v>
      </c>
      <c r="S1842" s="89">
        <v>2.976</v>
      </c>
      <c r="T1842" s="87">
        <v>1</v>
      </c>
      <c r="U1842" s="88" t="s">
        <v>185</v>
      </c>
      <c r="V1842" s="88" t="s">
        <v>96</v>
      </c>
      <c r="W1842" s="90">
        <v>496</v>
      </c>
      <c r="X1842" s="90">
        <v>400</v>
      </c>
      <c r="Y1842" s="91">
        <v>46155.696544641207</v>
      </c>
      <c r="Z1842" s="92">
        <v>46161</v>
      </c>
      <c r="AA1842" s="93"/>
      <c r="AB1842" s="93"/>
      <c r="AC1842" s="93"/>
      <c r="AD1842" s="93"/>
      <c r="AE1842" s="94" t="s">
        <v>40</v>
      </c>
      <c r="AF1842" s="94" t="s">
        <v>40</v>
      </c>
      <c r="AG1842" s="94" t="s">
        <v>40</v>
      </c>
      <c r="AH1842" s="94" t="s">
        <v>40</v>
      </c>
      <c r="AI1842" s="94" t="s">
        <v>40</v>
      </c>
      <c r="AJ1842" s="94" t="s">
        <v>40</v>
      </c>
      <c r="AK1842" s="94" t="s">
        <v>40</v>
      </c>
      <c r="AL1842" s="93"/>
      <c r="AM1842" s="93"/>
      <c r="AN1842" s="94" t="s">
        <v>40</v>
      </c>
      <c r="AO1842" s="94" t="s">
        <v>40</v>
      </c>
      <c r="AP1842" s="94" t="s">
        <v>40</v>
      </c>
      <c r="AQ1842" s="94" t="s">
        <v>40</v>
      </c>
      <c r="AR1842" s="93"/>
    </row>
    <row r="1843" spans="1:44">
      <c r="A1843" t="str">
        <f>VLOOKUP(Q1843,'Rotas x Madrugada'!A:C,2,0)</f>
        <v>P</v>
      </c>
      <c r="B1843" t="str">
        <f>VLOOKUP(Q1843,'Rotas x Madrugada'!A:C,3,0)</f>
        <v>Sim</v>
      </c>
      <c r="D1843" s="19">
        <f t="shared" si="56"/>
        <v>46163</v>
      </c>
      <c r="E1843" s="19">
        <f>IF(A1843="RETIRA",Z1843,VLOOKUP(Q1843,'Rotas x Madrugada'!A:D,4,0))</f>
        <v>46146</v>
      </c>
      <c r="F1843" s="19">
        <f>IF(A1843="RETIRA",Z1843,Z1843+2)</f>
        <v>46163</v>
      </c>
      <c r="G1843" s="19" t="str">
        <f>CONCATENATE(U1843,"-",V1843)</f>
        <v>INC06-TF</v>
      </c>
      <c r="H1843" s="19" t="str">
        <f t="shared" ca="1" si="57"/>
        <v>OK</v>
      </c>
      <c r="I1843" s="46">
        <f ca="1">Z1843-$B$1</f>
        <v>4</v>
      </c>
      <c r="J1843" s="46">
        <f>VLOOKUP(G1843,'D. Produção'!A:B,2,)</f>
        <v>2</v>
      </c>
      <c r="K1843" s="95">
        <v>336386</v>
      </c>
      <c r="L1843" s="96" t="s">
        <v>108</v>
      </c>
      <c r="M1843" s="95">
        <v>17</v>
      </c>
      <c r="N1843" s="95">
        <v>5460103</v>
      </c>
      <c r="O1843" s="96" t="s">
        <v>35</v>
      </c>
      <c r="P1843" s="96" t="s">
        <v>615</v>
      </c>
      <c r="Q1843" s="96" t="s">
        <v>198</v>
      </c>
      <c r="R1843" s="97">
        <v>1.5047999999999999</v>
      </c>
      <c r="S1843" s="97">
        <v>22.571999999999999</v>
      </c>
      <c r="T1843" s="95">
        <v>1</v>
      </c>
      <c r="U1843" s="96" t="s">
        <v>185</v>
      </c>
      <c r="V1843" s="96" t="s">
        <v>96</v>
      </c>
      <c r="W1843" s="98">
        <v>720</v>
      </c>
      <c r="X1843" s="98">
        <v>2090</v>
      </c>
      <c r="Y1843" s="99">
        <v>46155.696544641207</v>
      </c>
      <c r="Z1843" s="100">
        <v>46161</v>
      </c>
      <c r="AA1843" s="101"/>
      <c r="AB1843" s="101"/>
      <c r="AC1843" s="101"/>
      <c r="AD1843" s="101"/>
      <c r="AE1843" s="102" t="s">
        <v>40</v>
      </c>
      <c r="AF1843" s="102" t="s">
        <v>40</v>
      </c>
      <c r="AG1843" s="102" t="s">
        <v>40</v>
      </c>
      <c r="AH1843" s="102" t="s">
        <v>40</v>
      </c>
      <c r="AI1843" s="102" t="s">
        <v>40</v>
      </c>
      <c r="AJ1843" s="102" t="s">
        <v>40</v>
      </c>
      <c r="AK1843" s="102" t="s">
        <v>40</v>
      </c>
      <c r="AL1843" s="101"/>
      <c r="AM1843" s="101"/>
      <c r="AN1843" s="102" t="s">
        <v>40</v>
      </c>
      <c r="AO1843" s="102" t="s">
        <v>40</v>
      </c>
      <c r="AP1843" s="102" t="s">
        <v>40</v>
      </c>
      <c r="AQ1843" s="102" t="s">
        <v>40</v>
      </c>
      <c r="AR1843" s="101"/>
    </row>
    <row r="1844" spans="1:44">
      <c r="A1844" t="str">
        <f>VLOOKUP(Q1844,'Rotas x Madrugada'!A:C,2,0)</f>
        <v>P</v>
      </c>
      <c r="B1844" t="str">
        <f>VLOOKUP(Q1844,'Rotas x Madrugada'!A:C,3,0)</f>
        <v>Sim</v>
      </c>
      <c r="D1844" s="19">
        <f t="shared" si="56"/>
        <v>46163</v>
      </c>
      <c r="E1844" s="19">
        <f>IF(A1844="RETIRA",Z1844,VLOOKUP(Q1844,'Rotas x Madrugada'!A:D,4,0))</f>
        <v>46146</v>
      </c>
      <c r="F1844" s="19">
        <f>IF(A1844="RETIRA",Z1844,Z1844+2)</f>
        <v>46163</v>
      </c>
      <c r="G1844" s="19" t="str">
        <f>CONCATENATE(U1844,"-",V1844)</f>
        <v>INC06-TF</v>
      </c>
      <c r="H1844" s="19" t="str">
        <f t="shared" ca="1" si="57"/>
        <v>OK</v>
      </c>
      <c r="I1844" s="46">
        <f ca="1">Z1844-$B$1</f>
        <v>4</v>
      </c>
      <c r="J1844" s="46">
        <f>VLOOKUP(G1844,'D. Produção'!A:B,2,)</f>
        <v>2</v>
      </c>
      <c r="K1844" s="87">
        <v>336386</v>
      </c>
      <c r="L1844" s="88" t="s">
        <v>109</v>
      </c>
      <c r="M1844" s="87">
        <v>18</v>
      </c>
      <c r="N1844" s="87">
        <v>5460104</v>
      </c>
      <c r="O1844" s="88" t="s">
        <v>35</v>
      </c>
      <c r="P1844" s="88" t="s">
        <v>615</v>
      </c>
      <c r="Q1844" s="88" t="s">
        <v>198</v>
      </c>
      <c r="R1844" s="89">
        <v>1.5047999999999999</v>
      </c>
      <c r="S1844" s="89">
        <v>22.571999999999999</v>
      </c>
      <c r="T1844" s="87">
        <v>1</v>
      </c>
      <c r="U1844" s="88" t="s">
        <v>185</v>
      </c>
      <c r="V1844" s="88" t="s">
        <v>96</v>
      </c>
      <c r="W1844" s="90">
        <v>720</v>
      </c>
      <c r="X1844" s="90">
        <v>2090</v>
      </c>
      <c r="Y1844" s="91">
        <v>46155.696544641207</v>
      </c>
      <c r="Z1844" s="92">
        <v>46161</v>
      </c>
      <c r="AA1844" s="93"/>
      <c r="AB1844" s="93"/>
      <c r="AC1844" s="93"/>
      <c r="AD1844" s="93"/>
      <c r="AE1844" s="94" t="s">
        <v>40</v>
      </c>
      <c r="AF1844" s="94" t="s">
        <v>40</v>
      </c>
      <c r="AG1844" s="94" t="s">
        <v>40</v>
      </c>
      <c r="AH1844" s="94" t="s">
        <v>40</v>
      </c>
      <c r="AI1844" s="94" t="s">
        <v>40</v>
      </c>
      <c r="AJ1844" s="94" t="s">
        <v>40</v>
      </c>
      <c r="AK1844" s="94" t="s">
        <v>40</v>
      </c>
      <c r="AL1844" s="93"/>
      <c r="AM1844" s="93"/>
      <c r="AN1844" s="94" t="s">
        <v>40</v>
      </c>
      <c r="AO1844" s="94" t="s">
        <v>40</v>
      </c>
      <c r="AP1844" s="94" t="s">
        <v>40</v>
      </c>
      <c r="AQ1844" s="94" t="s">
        <v>40</v>
      </c>
      <c r="AR1844" s="93"/>
    </row>
    <row r="1845" spans="1:44">
      <c r="A1845" t="str">
        <f>VLOOKUP(Q1845,'Rotas x Madrugada'!A:C,2,0)</f>
        <v>P</v>
      </c>
      <c r="B1845" t="str">
        <f>VLOOKUP(Q1845,'Rotas x Madrugada'!A:C,3,0)</f>
        <v>Sim</v>
      </c>
      <c r="D1845" s="19">
        <f t="shared" si="56"/>
        <v>46163</v>
      </c>
      <c r="E1845" s="19">
        <f>IF(A1845="RETIRA",Z1845,VLOOKUP(Q1845,'Rotas x Madrugada'!A:D,4,0))</f>
        <v>46146</v>
      </c>
      <c r="F1845" s="19">
        <f>IF(A1845="RETIRA",Z1845,Z1845+2)</f>
        <v>46163</v>
      </c>
      <c r="G1845" s="19" t="str">
        <f>CONCATENATE(U1845,"-",V1845)</f>
        <v>INC06-TF</v>
      </c>
      <c r="H1845" s="19" t="str">
        <f t="shared" ca="1" si="57"/>
        <v>OK</v>
      </c>
      <c r="I1845" s="46">
        <f ca="1">Z1845-$B$1</f>
        <v>4</v>
      </c>
      <c r="J1845" s="46">
        <f>VLOOKUP(G1845,'D. Produção'!A:B,2,)</f>
        <v>2</v>
      </c>
      <c r="K1845" s="95">
        <v>336386</v>
      </c>
      <c r="L1845" s="96" t="s">
        <v>110</v>
      </c>
      <c r="M1845" s="95">
        <v>19</v>
      </c>
      <c r="N1845" s="95">
        <v>5460105</v>
      </c>
      <c r="O1845" s="96" t="s">
        <v>35</v>
      </c>
      <c r="P1845" s="96" t="s">
        <v>615</v>
      </c>
      <c r="Q1845" s="96" t="s">
        <v>198</v>
      </c>
      <c r="R1845" s="97">
        <v>1.5047999999999999</v>
      </c>
      <c r="S1845" s="97">
        <v>22.571999999999999</v>
      </c>
      <c r="T1845" s="95">
        <v>1</v>
      </c>
      <c r="U1845" s="96" t="s">
        <v>185</v>
      </c>
      <c r="V1845" s="96" t="s">
        <v>96</v>
      </c>
      <c r="W1845" s="98">
        <v>720</v>
      </c>
      <c r="X1845" s="98">
        <v>2090</v>
      </c>
      <c r="Y1845" s="99">
        <v>46155.696544641207</v>
      </c>
      <c r="Z1845" s="100">
        <v>46161</v>
      </c>
      <c r="AA1845" s="101"/>
      <c r="AB1845" s="101"/>
      <c r="AC1845" s="101"/>
      <c r="AD1845" s="101"/>
      <c r="AE1845" s="102" t="s">
        <v>40</v>
      </c>
      <c r="AF1845" s="102" t="s">
        <v>40</v>
      </c>
      <c r="AG1845" s="102" t="s">
        <v>40</v>
      </c>
      <c r="AH1845" s="102" t="s">
        <v>40</v>
      </c>
      <c r="AI1845" s="102" t="s">
        <v>40</v>
      </c>
      <c r="AJ1845" s="102" t="s">
        <v>40</v>
      </c>
      <c r="AK1845" s="102" t="s">
        <v>40</v>
      </c>
      <c r="AL1845" s="101"/>
      <c r="AM1845" s="101"/>
      <c r="AN1845" s="102" t="s">
        <v>40</v>
      </c>
      <c r="AO1845" s="102" t="s">
        <v>40</v>
      </c>
      <c r="AP1845" s="102" t="s">
        <v>40</v>
      </c>
      <c r="AQ1845" s="102" t="s">
        <v>40</v>
      </c>
      <c r="AR1845" s="101"/>
    </row>
    <row r="1846" spans="1:44">
      <c r="A1846" t="str">
        <f>VLOOKUP(Q1846,'Rotas x Madrugada'!A:C,2,0)</f>
        <v>P</v>
      </c>
      <c r="B1846" t="str">
        <f>VLOOKUP(Q1846,'Rotas x Madrugada'!A:C,3,0)</f>
        <v>Sim</v>
      </c>
      <c r="D1846" s="19">
        <f t="shared" si="56"/>
        <v>46163</v>
      </c>
      <c r="E1846" s="19">
        <f>IF(A1846="RETIRA",Z1846,VLOOKUP(Q1846,'Rotas x Madrugada'!A:D,4,0))</f>
        <v>46146</v>
      </c>
      <c r="F1846" s="19">
        <f>IF(A1846="RETIRA",Z1846,Z1846+2)</f>
        <v>46163</v>
      </c>
      <c r="G1846" s="19" t="str">
        <f>CONCATENATE(U1846,"-",V1846)</f>
        <v>INC06-TF</v>
      </c>
      <c r="H1846" s="19" t="str">
        <f t="shared" ca="1" si="57"/>
        <v>OK</v>
      </c>
      <c r="I1846" s="46">
        <f ca="1">Z1846-$B$1</f>
        <v>4</v>
      </c>
      <c r="J1846" s="46">
        <f>VLOOKUP(G1846,'D. Produção'!A:B,2,)</f>
        <v>2</v>
      </c>
      <c r="K1846" s="87">
        <v>336386</v>
      </c>
      <c r="L1846" s="88" t="s">
        <v>111</v>
      </c>
      <c r="M1846" s="87">
        <v>20</v>
      </c>
      <c r="N1846" s="87">
        <v>5460106</v>
      </c>
      <c r="O1846" s="88" t="s">
        <v>35</v>
      </c>
      <c r="P1846" s="88" t="s">
        <v>615</v>
      </c>
      <c r="Q1846" s="88" t="s">
        <v>198</v>
      </c>
      <c r="R1846" s="89">
        <v>1.248</v>
      </c>
      <c r="S1846" s="89">
        <v>18.720400000000001</v>
      </c>
      <c r="T1846" s="87">
        <v>1</v>
      </c>
      <c r="U1846" s="88" t="s">
        <v>185</v>
      </c>
      <c r="V1846" s="88" t="s">
        <v>96</v>
      </c>
      <c r="W1846" s="90">
        <v>641</v>
      </c>
      <c r="X1846" s="90">
        <v>1947</v>
      </c>
      <c r="Y1846" s="91">
        <v>46155.696544641207</v>
      </c>
      <c r="Z1846" s="92">
        <v>46161</v>
      </c>
      <c r="AA1846" s="93"/>
      <c r="AB1846" s="93"/>
      <c r="AC1846" s="93"/>
      <c r="AD1846" s="93"/>
      <c r="AE1846" s="94" t="s">
        <v>40</v>
      </c>
      <c r="AF1846" s="94" t="s">
        <v>40</v>
      </c>
      <c r="AG1846" s="94" t="s">
        <v>40</v>
      </c>
      <c r="AH1846" s="94" t="s">
        <v>40</v>
      </c>
      <c r="AI1846" s="94" t="s">
        <v>40</v>
      </c>
      <c r="AJ1846" s="94" t="s">
        <v>40</v>
      </c>
      <c r="AK1846" s="94" t="s">
        <v>40</v>
      </c>
      <c r="AL1846" s="93"/>
      <c r="AM1846" s="93"/>
      <c r="AN1846" s="94" t="s">
        <v>40</v>
      </c>
      <c r="AO1846" s="94" t="s">
        <v>40</v>
      </c>
      <c r="AP1846" s="94" t="s">
        <v>40</v>
      </c>
      <c r="AQ1846" s="94" t="s">
        <v>40</v>
      </c>
      <c r="AR1846" s="93"/>
    </row>
    <row r="1847" spans="1:44">
      <c r="A1847" t="str">
        <f>VLOOKUP(Q1847,'Rotas x Madrugada'!A:C,2,0)</f>
        <v>P</v>
      </c>
      <c r="B1847" t="str">
        <f>VLOOKUP(Q1847,'Rotas x Madrugada'!A:C,3,0)</f>
        <v>Sim</v>
      </c>
      <c r="D1847" s="19">
        <f t="shared" si="56"/>
        <v>46163</v>
      </c>
      <c r="E1847" s="19">
        <f>IF(A1847="RETIRA",Z1847,VLOOKUP(Q1847,'Rotas x Madrugada'!A:D,4,0))</f>
        <v>46146</v>
      </c>
      <c r="F1847" s="19">
        <f>IF(A1847="RETIRA",Z1847,Z1847+2)</f>
        <v>46163</v>
      </c>
      <c r="G1847" s="19" t="str">
        <f>CONCATENATE(U1847,"-",V1847)</f>
        <v>INC06-TF</v>
      </c>
      <c r="H1847" s="19" t="str">
        <f t="shared" ca="1" si="57"/>
        <v>OK</v>
      </c>
      <c r="I1847" s="46">
        <f ca="1">Z1847-$B$1</f>
        <v>4</v>
      </c>
      <c r="J1847" s="46">
        <f>VLOOKUP(G1847,'D. Produção'!A:B,2,)</f>
        <v>2</v>
      </c>
      <c r="K1847" s="95">
        <v>336386</v>
      </c>
      <c r="L1847" s="96" t="s">
        <v>112</v>
      </c>
      <c r="M1847" s="95">
        <v>21</v>
      </c>
      <c r="N1847" s="95">
        <v>5460107</v>
      </c>
      <c r="O1847" s="96" t="s">
        <v>35</v>
      </c>
      <c r="P1847" s="96" t="s">
        <v>615</v>
      </c>
      <c r="Q1847" s="96" t="s">
        <v>198</v>
      </c>
      <c r="R1847" s="97">
        <v>1.2967</v>
      </c>
      <c r="S1847" s="97">
        <v>19.450500000000002</v>
      </c>
      <c r="T1847" s="95">
        <v>1</v>
      </c>
      <c r="U1847" s="96" t="s">
        <v>185</v>
      </c>
      <c r="V1847" s="96" t="s">
        <v>96</v>
      </c>
      <c r="W1847" s="98">
        <v>666</v>
      </c>
      <c r="X1847" s="98">
        <v>1947</v>
      </c>
      <c r="Y1847" s="99">
        <v>46155.696544641207</v>
      </c>
      <c r="Z1847" s="100">
        <v>46161</v>
      </c>
      <c r="AA1847" s="101"/>
      <c r="AB1847" s="101"/>
      <c r="AC1847" s="101"/>
      <c r="AD1847" s="101"/>
      <c r="AE1847" s="102" t="s">
        <v>40</v>
      </c>
      <c r="AF1847" s="102" t="s">
        <v>40</v>
      </c>
      <c r="AG1847" s="102" t="s">
        <v>40</v>
      </c>
      <c r="AH1847" s="102" t="s">
        <v>40</v>
      </c>
      <c r="AI1847" s="102" t="s">
        <v>40</v>
      </c>
      <c r="AJ1847" s="102" t="s">
        <v>40</v>
      </c>
      <c r="AK1847" s="102" t="s">
        <v>40</v>
      </c>
      <c r="AL1847" s="101"/>
      <c r="AM1847" s="101"/>
      <c r="AN1847" s="102" t="s">
        <v>40</v>
      </c>
      <c r="AO1847" s="102" t="s">
        <v>40</v>
      </c>
      <c r="AP1847" s="102" t="s">
        <v>40</v>
      </c>
      <c r="AQ1847" s="102" t="s">
        <v>40</v>
      </c>
      <c r="AR1847" s="101"/>
    </row>
    <row r="1848" spans="1:44">
      <c r="A1848" t="str">
        <f>VLOOKUP(Q1848,'Rotas x Madrugada'!A:C,2,0)</f>
        <v>P</v>
      </c>
      <c r="B1848" t="str">
        <f>VLOOKUP(Q1848,'Rotas x Madrugada'!A:C,3,0)</f>
        <v>Sim</v>
      </c>
      <c r="D1848" s="19">
        <f t="shared" si="56"/>
        <v>46163</v>
      </c>
      <c r="E1848" s="19">
        <f>IF(A1848="RETIRA",Z1848,VLOOKUP(Q1848,'Rotas x Madrugada'!A:D,4,0))</f>
        <v>46146</v>
      </c>
      <c r="F1848" s="19">
        <f>IF(A1848="RETIRA",Z1848,Z1848+2)</f>
        <v>46163</v>
      </c>
      <c r="G1848" s="19" t="str">
        <f>CONCATENATE(U1848,"-",V1848)</f>
        <v>INC06-TF</v>
      </c>
      <c r="H1848" s="19" t="str">
        <f t="shared" ca="1" si="57"/>
        <v>OK</v>
      </c>
      <c r="I1848" s="46">
        <f ca="1">Z1848-$B$1</f>
        <v>4</v>
      </c>
      <c r="J1848" s="46">
        <f>VLOOKUP(G1848,'D. Produção'!A:B,2,)</f>
        <v>2</v>
      </c>
      <c r="K1848" s="87">
        <v>336386</v>
      </c>
      <c r="L1848" s="88" t="s">
        <v>113</v>
      </c>
      <c r="M1848" s="87">
        <v>22</v>
      </c>
      <c r="N1848" s="87">
        <v>5460108</v>
      </c>
      <c r="O1848" s="88" t="s">
        <v>35</v>
      </c>
      <c r="P1848" s="88" t="s">
        <v>615</v>
      </c>
      <c r="Q1848" s="88" t="s">
        <v>198</v>
      </c>
      <c r="R1848" s="89">
        <v>0.6966</v>
      </c>
      <c r="S1848" s="89">
        <v>10.4495</v>
      </c>
      <c r="T1848" s="87">
        <v>1</v>
      </c>
      <c r="U1848" s="88" t="s">
        <v>185</v>
      </c>
      <c r="V1848" s="88" t="s">
        <v>96</v>
      </c>
      <c r="W1848" s="90">
        <v>666</v>
      </c>
      <c r="X1848" s="90">
        <v>1046</v>
      </c>
      <c r="Y1848" s="91">
        <v>46155.696544641207</v>
      </c>
      <c r="Z1848" s="92">
        <v>46161</v>
      </c>
      <c r="AA1848" s="93"/>
      <c r="AB1848" s="93"/>
      <c r="AC1848" s="93"/>
      <c r="AD1848" s="93"/>
      <c r="AE1848" s="94" t="s">
        <v>40</v>
      </c>
      <c r="AF1848" s="94" t="s">
        <v>40</v>
      </c>
      <c r="AG1848" s="94" t="s">
        <v>40</v>
      </c>
      <c r="AH1848" s="94" t="s">
        <v>40</v>
      </c>
      <c r="AI1848" s="94" t="s">
        <v>40</v>
      </c>
      <c r="AJ1848" s="94" t="s">
        <v>40</v>
      </c>
      <c r="AK1848" s="94" t="s">
        <v>40</v>
      </c>
      <c r="AL1848" s="93"/>
      <c r="AM1848" s="93"/>
      <c r="AN1848" s="94" t="s">
        <v>40</v>
      </c>
      <c r="AO1848" s="94" t="s">
        <v>40</v>
      </c>
      <c r="AP1848" s="94" t="s">
        <v>40</v>
      </c>
      <c r="AQ1848" s="94" t="s">
        <v>40</v>
      </c>
      <c r="AR1848" s="93"/>
    </row>
    <row r="1849" spans="1:44">
      <c r="A1849" t="str">
        <f>VLOOKUP(Q1849,'Rotas x Madrugada'!A:C,2,0)</f>
        <v>P</v>
      </c>
      <c r="B1849" t="str">
        <f>VLOOKUP(Q1849,'Rotas x Madrugada'!A:C,3,0)</f>
        <v>Sim</v>
      </c>
      <c r="D1849" s="19">
        <f t="shared" si="56"/>
        <v>46163</v>
      </c>
      <c r="E1849" s="19">
        <f>IF(A1849="RETIRA",Z1849,VLOOKUP(Q1849,'Rotas x Madrugada'!A:D,4,0))</f>
        <v>46146</v>
      </c>
      <c r="F1849" s="19">
        <f>IF(A1849="RETIRA",Z1849,Z1849+2)</f>
        <v>46163</v>
      </c>
      <c r="G1849" s="19" t="str">
        <f>CONCATENATE(U1849,"-",V1849)</f>
        <v>INC08-TF</v>
      </c>
      <c r="H1849" s="19" t="str">
        <f t="shared" ca="1" si="57"/>
        <v>OK</v>
      </c>
      <c r="I1849" s="46">
        <f ca="1">Z1849-$B$1</f>
        <v>4</v>
      </c>
      <c r="J1849" s="46">
        <f>VLOOKUP(G1849,'D. Produção'!A:B,2,)</f>
        <v>2</v>
      </c>
      <c r="K1849" s="95">
        <v>336386</v>
      </c>
      <c r="L1849" s="96" t="s">
        <v>114</v>
      </c>
      <c r="M1849" s="95">
        <v>23</v>
      </c>
      <c r="N1849" s="95">
        <v>5460109</v>
      </c>
      <c r="O1849" s="96" t="s">
        <v>35</v>
      </c>
      <c r="P1849" s="96" t="s">
        <v>615</v>
      </c>
      <c r="Q1849" s="96" t="s">
        <v>198</v>
      </c>
      <c r="R1849" s="97">
        <v>0.89039999999999997</v>
      </c>
      <c r="S1849" s="97">
        <v>17.8078</v>
      </c>
      <c r="T1849" s="95">
        <v>1</v>
      </c>
      <c r="U1849" s="96" t="s">
        <v>63</v>
      </c>
      <c r="V1849" s="96" t="s">
        <v>96</v>
      </c>
      <c r="W1849" s="98">
        <v>1345</v>
      </c>
      <c r="X1849" s="98">
        <v>662</v>
      </c>
      <c r="Y1849" s="99">
        <v>46155.696544641207</v>
      </c>
      <c r="Z1849" s="100">
        <v>46161</v>
      </c>
      <c r="AA1849" s="101"/>
      <c r="AB1849" s="101"/>
      <c r="AC1849" s="101"/>
      <c r="AD1849" s="101"/>
      <c r="AE1849" s="102" t="s">
        <v>40</v>
      </c>
      <c r="AF1849" s="102" t="s">
        <v>40</v>
      </c>
      <c r="AG1849" s="102" t="s">
        <v>40</v>
      </c>
      <c r="AH1849" s="102" t="s">
        <v>40</v>
      </c>
      <c r="AI1849" s="102" t="s">
        <v>40</v>
      </c>
      <c r="AJ1849" s="102" t="s">
        <v>40</v>
      </c>
      <c r="AK1849" s="102" t="s">
        <v>40</v>
      </c>
      <c r="AL1849" s="101"/>
      <c r="AM1849" s="101"/>
      <c r="AN1849" s="102" t="s">
        <v>40</v>
      </c>
      <c r="AO1849" s="102" t="s">
        <v>40</v>
      </c>
      <c r="AP1849" s="102" t="s">
        <v>40</v>
      </c>
      <c r="AQ1849" s="102" t="s">
        <v>40</v>
      </c>
      <c r="AR1849" s="101"/>
    </row>
    <row r="1850" spans="1:44">
      <c r="A1850" t="str">
        <f>VLOOKUP(Q1850,'Rotas x Madrugada'!A:C,2,0)</f>
        <v>P</v>
      </c>
      <c r="B1850" t="str">
        <f>VLOOKUP(Q1850,'Rotas x Madrugada'!A:C,3,0)</f>
        <v>Sim</v>
      </c>
      <c r="D1850" s="19">
        <f t="shared" si="56"/>
        <v>46163</v>
      </c>
      <c r="E1850" s="19">
        <f>IF(A1850="RETIRA",Z1850,VLOOKUP(Q1850,'Rotas x Madrugada'!A:D,4,0))</f>
        <v>46146</v>
      </c>
      <c r="F1850" s="19">
        <f>IF(A1850="RETIRA",Z1850,Z1850+2)</f>
        <v>46163</v>
      </c>
      <c r="G1850" s="19" t="str">
        <f>CONCATENATE(U1850,"-",V1850)</f>
        <v>INC08-TF</v>
      </c>
      <c r="H1850" s="19" t="str">
        <f t="shared" ca="1" si="57"/>
        <v>OK</v>
      </c>
      <c r="I1850" s="46">
        <f ca="1">Z1850-$B$1</f>
        <v>4</v>
      </c>
      <c r="J1850" s="46">
        <f>VLOOKUP(G1850,'D. Produção'!A:B,2,)</f>
        <v>2</v>
      </c>
      <c r="K1850" s="87">
        <v>336386</v>
      </c>
      <c r="L1850" s="88" t="s">
        <v>115</v>
      </c>
      <c r="M1850" s="87">
        <v>24</v>
      </c>
      <c r="N1850" s="87">
        <v>5460110</v>
      </c>
      <c r="O1850" s="88" t="s">
        <v>35</v>
      </c>
      <c r="P1850" s="88" t="s">
        <v>615</v>
      </c>
      <c r="Q1850" s="88" t="s">
        <v>198</v>
      </c>
      <c r="R1850" s="89">
        <v>1.8036000000000001</v>
      </c>
      <c r="S1850" s="89">
        <v>36.072899999999997</v>
      </c>
      <c r="T1850" s="87">
        <v>1</v>
      </c>
      <c r="U1850" s="88" t="s">
        <v>63</v>
      </c>
      <c r="V1850" s="88" t="s">
        <v>96</v>
      </c>
      <c r="W1850" s="90">
        <v>1345</v>
      </c>
      <c r="X1850" s="90">
        <v>1341</v>
      </c>
      <c r="Y1850" s="91">
        <v>46155.696544641207</v>
      </c>
      <c r="Z1850" s="92">
        <v>46161</v>
      </c>
      <c r="AA1850" s="93"/>
      <c r="AB1850" s="93"/>
      <c r="AC1850" s="93"/>
      <c r="AD1850" s="93"/>
      <c r="AE1850" s="94" t="s">
        <v>40</v>
      </c>
      <c r="AF1850" s="94" t="s">
        <v>40</v>
      </c>
      <c r="AG1850" s="94" t="s">
        <v>40</v>
      </c>
      <c r="AH1850" s="94" t="s">
        <v>40</v>
      </c>
      <c r="AI1850" s="94" t="s">
        <v>40</v>
      </c>
      <c r="AJ1850" s="94" t="s">
        <v>40</v>
      </c>
      <c r="AK1850" s="94" t="s">
        <v>40</v>
      </c>
      <c r="AL1850" s="93"/>
      <c r="AM1850" s="93"/>
      <c r="AN1850" s="94" t="s">
        <v>40</v>
      </c>
      <c r="AO1850" s="94" t="s">
        <v>40</v>
      </c>
      <c r="AP1850" s="94" t="s">
        <v>40</v>
      </c>
      <c r="AQ1850" s="94" t="s">
        <v>40</v>
      </c>
      <c r="AR1850" s="93"/>
    </row>
    <row r="1851" spans="1:44">
      <c r="A1851" t="str">
        <f>VLOOKUP(Q1851,'Rotas x Madrugada'!A:C,2,0)</f>
        <v>P</v>
      </c>
      <c r="B1851" t="str">
        <f>VLOOKUP(Q1851,'Rotas x Madrugada'!A:C,3,0)</f>
        <v>Sim</v>
      </c>
      <c r="D1851" s="19">
        <f t="shared" si="56"/>
        <v>46163</v>
      </c>
      <c r="E1851" s="19">
        <f>IF(A1851="RETIRA",Z1851,VLOOKUP(Q1851,'Rotas x Madrugada'!A:D,4,0))</f>
        <v>46146</v>
      </c>
      <c r="F1851" s="19">
        <f>IF(A1851="RETIRA",Z1851,Z1851+2)</f>
        <v>46163</v>
      </c>
      <c r="G1851" s="19" t="str">
        <f>CONCATENATE(U1851,"-",V1851)</f>
        <v>INC08-TF</v>
      </c>
      <c r="H1851" s="19" t="str">
        <f t="shared" ca="1" si="57"/>
        <v>OK</v>
      </c>
      <c r="I1851" s="46">
        <f ca="1">Z1851-$B$1</f>
        <v>4</v>
      </c>
      <c r="J1851" s="46">
        <f>VLOOKUP(G1851,'D. Produção'!A:B,2,)</f>
        <v>2</v>
      </c>
      <c r="K1851" s="95">
        <v>336386</v>
      </c>
      <c r="L1851" s="96" t="s">
        <v>183</v>
      </c>
      <c r="M1851" s="95">
        <v>25</v>
      </c>
      <c r="N1851" s="95">
        <v>5460111</v>
      </c>
      <c r="O1851" s="96" t="s">
        <v>35</v>
      </c>
      <c r="P1851" s="96" t="s">
        <v>615</v>
      </c>
      <c r="Q1851" s="96" t="s">
        <v>198</v>
      </c>
      <c r="R1851" s="97">
        <v>2.7128999999999999</v>
      </c>
      <c r="S1851" s="97">
        <v>54.257300000000001</v>
      </c>
      <c r="T1851" s="95">
        <v>1</v>
      </c>
      <c r="U1851" s="96" t="s">
        <v>63</v>
      </c>
      <c r="V1851" s="96" t="s">
        <v>96</v>
      </c>
      <c r="W1851" s="98">
        <v>1345</v>
      </c>
      <c r="X1851" s="98">
        <v>2017</v>
      </c>
      <c r="Y1851" s="99">
        <v>46155.696544641207</v>
      </c>
      <c r="Z1851" s="100">
        <v>46161</v>
      </c>
      <c r="AA1851" s="101"/>
      <c r="AB1851" s="101"/>
      <c r="AC1851" s="101"/>
      <c r="AD1851" s="101"/>
      <c r="AE1851" s="102" t="s">
        <v>40</v>
      </c>
      <c r="AF1851" s="102" t="s">
        <v>40</v>
      </c>
      <c r="AG1851" s="102" t="s">
        <v>40</v>
      </c>
      <c r="AH1851" s="102" t="s">
        <v>40</v>
      </c>
      <c r="AI1851" s="102" t="s">
        <v>40</v>
      </c>
      <c r="AJ1851" s="102" t="s">
        <v>40</v>
      </c>
      <c r="AK1851" s="102" t="s">
        <v>40</v>
      </c>
      <c r="AL1851" s="101"/>
      <c r="AM1851" s="101"/>
      <c r="AN1851" s="102" t="s">
        <v>40</v>
      </c>
      <c r="AO1851" s="102" t="s">
        <v>40</v>
      </c>
      <c r="AP1851" s="102" t="s">
        <v>40</v>
      </c>
      <c r="AQ1851" s="102" t="s">
        <v>40</v>
      </c>
      <c r="AR1851" s="101"/>
    </row>
    <row r="1852" spans="1:44">
      <c r="A1852" t="str">
        <f>VLOOKUP(Q1852,'Rotas x Madrugada'!A:C,2,0)</f>
        <v>P</v>
      </c>
      <c r="B1852" t="str">
        <f>VLOOKUP(Q1852,'Rotas x Madrugada'!A:C,3,0)</f>
        <v>Sim</v>
      </c>
      <c r="D1852" s="19">
        <f t="shared" si="56"/>
        <v>46163</v>
      </c>
      <c r="E1852" s="19">
        <f>IF(A1852="RETIRA",Z1852,VLOOKUP(Q1852,'Rotas x Madrugada'!A:D,4,0))</f>
        <v>46146</v>
      </c>
      <c r="F1852" s="19">
        <f>IF(A1852="RETIRA",Z1852,Z1852+2)</f>
        <v>46163</v>
      </c>
      <c r="G1852" s="19" t="str">
        <f>CONCATENATE(U1852,"-",V1852)</f>
        <v>INC08-TF</v>
      </c>
      <c r="H1852" s="19" t="str">
        <f t="shared" ca="1" si="57"/>
        <v>OK</v>
      </c>
      <c r="I1852" s="46">
        <f ca="1">Z1852-$B$1</f>
        <v>4</v>
      </c>
      <c r="J1852" s="46">
        <f>VLOOKUP(G1852,'D. Produção'!A:B,2,)</f>
        <v>2</v>
      </c>
      <c r="K1852" s="87">
        <v>336386</v>
      </c>
      <c r="L1852" s="88" t="s">
        <v>184</v>
      </c>
      <c r="M1852" s="87">
        <v>26</v>
      </c>
      <c r="N1852" s="87">
        <v>5460112</v>
      </c>
      <c r="O1852" s="88" t="s">
        <v>35</v>
      </c>
      <c r="P1852" s="88" t="s">
        <v>615</v>
      </c>
      <c r="Q1852" s="88" t="s">
        <v>198</v>
      </c>
      <c r="R1852" s="89">
        <v>1.2078</v>
      </c>
      <c r="S1852" s="89">
        <v>24.1555</v>
      </c>
      <c r="T1852" s="87">
        <v>1</v>
      </c>
      <c r="U1852" s="88" t="s">
        <v>63</v>
      </c>
      <c r="V1852" s="88" t="s">
        <v>96</v>
      </c>
      <c r="W1852" s="90">
        <v>547</v>
      </c>
      <c r="X1852" s="90">
        <v>2208</v>
      </c>
      <c r="Y1852" s="91">
        <v>46155.696544641207</v>
      </c>
      <c r="Z1852" s="92">
        <v>46161</v>
      </c>
      <c r="AA1852" s="93"/>
      <c r="AB1852" s="93"/>
      <c r="AC1852" s="93"/>
      <c r="AD1852" s="93"/>
      <c r="AE1852" s="94" t="s">
        <v>40</v>
      </c>
      <c r="AF1852" s="94" t="s">
        <v>40</v>
      </c>
      <c r="AG1852" s="94" t="s">
        <v>40</v>
      </c>
      <c r="AH1852" s="94" t="s">
        <v>40</v>
      </c>
      <c r="AI1852" s="94" t="s">
        <v>40</v>
      </c>
      <c r="AJ1852" s="94" t="s">
        <v>40</v>
      </c>
      <c r="AK1852" s="94" t="s">
        <v>40</v>
      </c>
      <c r="AL1852" s="93"/>
      <c r="AM1852" s="93"/>
      <c r="AN1852" s="94" t="s">
        <v>40</v>
      </c>
      <c r="AO1852" s="94" t="s">
        <v>40</v>
      </c>
      <c r="AP1852" s="94" t="s">
        <v>40</v>
      </c>
      <c r="AQ1852" s="94" t="s">
        <v>40</v>
      </c>
      <c r="AR1852" s="93"/>
    </row>
    <row r="1853" spans="1:44">
      <c r="A1853" t="str">
        <f>VLOOKUP(Q1853,'Rotas x Madrugada'!A:C,2,0)</f>
        <v>P</v>
      </c>
      <c r="B1853" t="str">
        <f>VLOOKUP(Q1853,'Rotas x Madrugada'!A:C,3,0)</f>
        <v>Sim</v>
      </c>
      <c r="D1853" s="19">
        <f t="shared" si="56"/>
        <v>46163</v>
      </c>
      <c r="E1853" s="19">
        <f>IF(A1853="RETIRA",Z1853,VLOOKUP(Q1853,'Rotas x Madrugada'!A:D,4,0))</f>
        <v>46146</v>
      </c>
      <c r="F1853" s="19">
        <f>IF(A1853="RETIRA",Z1853,Z1853+2)</f>
        <v>46163</v>
      </c>
      <c r="G1853" s="19" t="str">
        <f>CONCATENATE(U1853,"-",V1853)</f>
        <v>INC08-TF</v>
      </c>
      <c r="H1853" s="19" t="str">
        <f t="shared" ca="1" si="57"/>
        <v>OK</v>
      </c>
      <c r="I1853" s="46">
        <f ca="1">Z1853-$B$1</f>
        <v>4</v>
      </c>
      <c r="J1853" s="46">
        <f>VLOOKUP(G1853,'D. Produção'!A:B,2,)</f>
        <v>2</v>
      </c>
      <c r="K1853" s="95">
        <v>336386</v>
      </c>
      <c r="L1853" s="96" t="s">
        <v>162</v>
      </c>
      <c r="M1853" s="95">
        <v>27</v>
      </c>
      <c r="N1853" s="95">
        <v>5460113</v>
      </c>
      <c r="O1853" s="96" t="s">
        <v>35</v>
      </c>
      <c r="P1853" s="96" t="s">
        <v>615</v>
      </c>
      <c r="Q1853" s="96" t="s">
        <v>198</v>
      </c>
      <c r="R1853" s="97">
        <v>1.2078</v>
      </c>
      <c r="S1853" s="97">
        <v>24.1555</v>
      </c>
      <c r="T1853" s="95">
        <v>1</v>
      </c>
      <c r="U1853" s="96" t="s">
        <v>63</v>
      </c>
      <c r="V1853" s="96" t="s">
        <v>96</v>
      </c>
      <c r="W1853" s="98">
        <v>547</v>
      </c>
      <c r="X1853" s="98">
        <v>2208</v>
      </c>
      <c r="Y1853" s="99">
        <v>46155.696544641207</v>
      </c>
      <c r="Z1853" s="100">
        <v>46161</v>
      </c>
      <c r="AA1853" s="101"/>
      <c r="AB1853" s="101"/>
      <c r="AC1853" s="101"/>
      <c r="AD1853" s="101"/>
      <c r="AE1853" s="102" t="s">
        <v>40</v>
      </c>
      <c r="AF1853" s="102" t="s">
        <v>40</v>
      </c>
      <c r="AG1853" s="102" t="s">
        <v>40</v>
      </c>
      <c r="AH1853" s="102" t="s">
        <v>40</v>
      </c>
      <c r="AI1853" s="102" t="s">
        <v>40</v>
      </c>
      <c r="AJ1853" s="102" t="s">
        <v>40</v>
      </c>
      <c r="AK1853" s="102" t="s">
        <v>40</v>
      </c>
      <c r="AL1853" s="101"/>
      <c r="AM1853" s="101"/>
      <c r="AN1853" s="102" t="s">
        <v>40</v>
      </c>
      <c r="AO1853" s="102" t="s">
        <v>40</v>
      </c>
      <c r="AP1853" s="102" t="s">
        <v>40</v>
      </c>
      <c r="AQ1853" s="102" t="s">
        <v>40</v>
      </c>
      <c r="AR1853" s="101"/>
    </row>
    <row r="1854" spans="1:44">
      <c r="A1854" t="str">
        <f>VLOOKUP(Q1854,'Rotas x Madrugada'!A:C,2,0)</f>
        <v>P</v>
      </c>
      <c r="B1854" t="str">
        <f>VLOOKUP(Q1854,'Rotas x Madrugada'!A:C,3,0)</f>
        <v>Sim</v>
      </c>
      <c r="D1854" s="19">
        <f t="shared" si="56"/>
        <v>46163</v>
      </c>
      <c r="E1854" s="19">
        <f>IF(A1854="RETIRA",Z1854,VLOOKUP(Q1854,'Rotas x Madrugada'!A:D,4,0))</f>
        <v>46146</v>
      </c>
      <c r="F1854" s="19">
        <f>IF(A1854="RETIRA",Z1854,Z1854+2)</f>
        <v>46163</v>
      </c>
      <c r="G1854" s="19" t="str">
        <f>CONCATENATE(U1854,"-",V1854)</f>
        <v>INC08-TF</v>
      </c>
      <c r="H1854" s="19" t="str">
        <f t="shared" ca="1" si="57"/>
        <v>OK</v>
      </c>
      <c r="I1854" s="46">
        <f ca="1">Z1854-$B$1</f>
        <v>4</v>
      </c>
      <c r="J1854" s="46">
        <f>VLOOKUP(G1854,'D. Produção'!A:B,2,)</f>
        <v>2</v>
      </c>
      <c r="K1854" s="87">
        <v>336386</v>
      </c>
      <c r="L1854" s="88" t="s">
        <v>164</v>
      </c>
      <c r="M1854" s="87">
        <v>28</v>
      </c>
      <c r="N1854" s="87">
        <v>5460114</v>
      </c>
      <c r="O1854" s="88" t="s">
        <v>35</v>
      </c>
      <c r="P1854" s="88" t="s">
        <v>615</v>
      </c>
      <c r="Q1854" s="88" t="s">
        <v>198</v>
      </c>
      <c r="R1854" s="89">
        <v>1.2078</v>
      </c>
      <c r="S1854" s="89">
        <v>24.1555</v>
      </c>
      <c r="T1854" s="87">
        <v>1</v>
      </c>
      <c r="U1854" s="88" t="s">
        <v>63</v>
      </c>
      <c r="V1854" s="88" t="s">
        <v>96</v>
      </c>
      <c r="W1854" s="90">
        <v>547</v>
      </c>
      <c r="X1854" s="90">
        <v>2208</v>
      </c>
      <c r="Y1854" s="91">
        <v>46155.696544641207</v>
      </c>
      <c r="Z1854" s="92">
        <v>46161</v>
      </c>
      <c r="AA1854" s="93"/>
      <c r="AB1854" s="93"/>
      <c r="AC1854" s="93"/>
      <c r="AD1854" s="93"/>
      <c r="AE1854" s="94" t="s">
        <v>40</v>
      </c>
      <c r="AF1854" s="94" t="s">
        <v>40</v>
      </c>
      <c r="AG1854" s="94" t="s">
        <v>40</v>
      </c>
      <c r="AH1854" s="94" t="s">
        <v>40</v>
      </c>
      <c r="AI1854" s="94" t="s">
        <v>40</v>
      </c>
      <c r="AJ1854" s="94" t="s">
        <v>40</v>
      </c>
      <c r="AK1854" s="94" t="s">
        <v>40</v>
      </c>
      <c r="AL1854" s="93"/>
      <c r="AM1854" s="93"/>
      <c r="AN1854" s="94" t="s">
        <v>40</v>
      </c>
      <c r="AO1854" s="94" t="s">
        <v>40</v>
      </c>
      <c r="AP1854" s="94" t="s">
        <v>40</v>
      </c>
      <c r="AQ1854" s="94" t="s">
        <v>40</v>
      </c>
      <c r="AR1854" s="93"/>
    </row>
    <row r="1855" spans="1:44">
      <c r="A1855" t="str">
        <f>VLOOKUP(Q1855,'Rotas x Madrugada'!A:C,2,0)</f>
        <v>O</v>
      </c>
      <c r="B1855" t="str">
        <f>VLOOKUP(Q1855,'Rotas x Madrugada'!A:C,3,0)</f>
        <v>Não</v>
      </c>
      <c r="D1855" s="19">
        <f t="shared" si="56"/>
        <v>46163</v>
      </c>
      <c r="E1855" s="19">
        <f>IF(A1855="RETIRA",Z1855,VLOOKUP(Q1855,'Rotas x Madrugada'!A:D,4,0))</f>
        <v>46147</v>
      </c>
      <c r="F1855" s="19">
        <f>IF(A1855="RETIRA",Z1855,Z1855+2)</f>
        <v>46163</v>
      </c>
      <c r="G1855" s="19" t="str">
        <f>CONCATENATE(U1855,"-",V1855)</f>
        <v>INC06-TF</v>
      </c>
      <c r="H1855" s="19" t="str">
        <f t="shared" ca="1" si="57"/>
        <v>OK</v>
      </c>
      <c r="I1855" s="46">
        <f ca="1">Z1855-$B$1</f>
        <v>4</v>
      </c>
      <c r="J1855" s="46">
        <f>VLOOKUP(G1855,'D. Produção'!A:B,2,)</f>
        <v>2</v>
      </c>
      <c r="K1855" s="95">
        <v>336403</v>
      </c>
      <c r="L1855" s="96" t="s">
        <v>61</v>
      </c>
      <c r="M1855" s="95">
        <v>1</v>
      </c>
      <c r="N1855" s="95">
        <v>5460146</v>
      </c>
      <c r="O1855" s="96" t="s">
        <v>35</v>
      </c>
      <c r="P1855" s="96" t="s">
        <v>355</v>
      </c>
      <c r="Q1855" s="96" t="s">
        <v>136</v>
      </c>
      <c r="R1855" s="97">
        <v>1.8214999999999999</v>
      </c>
      <c r="S1855" s="97">
        <v>27.322900000000001</v>
      </c>
      <c r="T1855" s="95">
        <v>1</v>
      </c>
      <c r="U1855" s="96" t="s">
        <v>185</v>
      </c>
      <c r="V1855" s="96" t="s">
        <v>96</v>
      </c>
      <c r="W1855" s="98">
        <v>937</v>
      </c>
      <c r="X1855" s="98">
        <v>1944</v>
      </c>
      <c r="Y1855" s="99">
        <v>46155.707837152775</v>
      </c>
      <c r="Z1855" s="100">
        <v>46161</v>
      </c>
      <c r="AA1855" s="101"/>
      <c r="AB1855" s="101"/>
      <c r="AC1855" s="101"/>
      <c r="AD1855" s="101"/>
      <c r="AE1855" s="102" t="s">
        <v>40</v>
      </c>
      <c r="AF1855" s="102" t="s">
        <v>40</v>
      </c>
      <c r="AG1855" s="102" t="s">
        <v>40</v>
      </c>
      <c r="AH1855" s="102" t="s">
        <v>40</v>
      </c>
      <c r="AI1855" s="102" t="s">
        <v>40</v>
      </c>
      <c r="AJ1855" s="102" t="s">
        <v>40</v>
      </c>
      <c r="AK1855" s="102" t="s">
        <v>40</v>
      </c>
      <c r="AL1855" s="101"/>
      <c r="AM1855" s="101"/>
      <c r="AN1855" s="102" t="s">
        <v>40</v>
      </c>
      <c r="AO1855" s="102" t="s">
        <v>40</v>
      </c>
      <c r="AP1855" s="102" t="s">
        <v>40</v>
      </c>
      <c r="AQ1855" s="102" t="s">
        <v>40</v>
      </c>
      <c r="AR1855" s="101"/>
    </row>
    <row r="1856" spans="1:44">
      <c r="A1856" t="str">
        <f>VLOOKUP(Q1856,'Rotas x Madrugada'!A:C,2,0)</f>
        <v>O</v>
      </c>
      <c r="B1856" t="str">
        <f>VLOOKUP(Q1856,'Rotas x Madrugada'!A:C,3,0)</f>
        <v>Não</v>
      </c>
      <c r="D1856" s="19">
        <f t="shared" si="56"/>
        <v>46163</v>
      </c>
      <c r="E1856" s="19">
        <f>IF(A1856="RETIRA",Z1856,VLOOKUP(Q1856,'Rotas x Madrugada'!A:D,4,0))</f>
        <v>46147</v>
      </c>
      <c r="F1856" s="19">
        <f>IF(A1856="RETIRA",Z1856,Z1856+2)</f>
        <v>46163</v>
      </c>
      <c r="G1856" s="19" t="str">
        <f>CONCATENATE(U1856,"-",V1856)</f>
        <v>INC06-TF</v>
      </c>
      <c r="H1856" s="19" t="str">
        <f t="shared" ca="1" si="57"/>
        <v>OK</v>
      </c>
      <c r="I1856" s="46">
        <f ca="1">Z1856-$B$1</f>
        <v>4</v>
      </c>
      <c r="J1856" s="46">
        <f>VLOOKUP(G1856,'D. Produção'!A:B,2,)</f>
        <v>2</v>
      </c>
      <c r="K1856" s="87">
        <v>336403</v>
      </c>
      <c r="L1856" s="88" t="s">
        <v>121</v>
      </c>
      <c r="M1856" s="87">
        <v>2</v>
      </c>
      <c r="N1856" s="87">
        <v>5460147</v>
      </c>
      <c r="O1856" s="88" t="s">
        <v>35</v>
      </c>
      <c r="P1856" s="88" t="s">
        <v>355</v>
      </c>
      <c r="Q1856" s="88" t="s">
        <v>136</v>
      </c>
      <c r="R1856" s="89">
        <v>1.8214999999999999</v>
      </c>
      <c r="S1856" s="89">
        <v>27.322900000000001</v>
      </c>
      <c r="T1856" s="87">
        <v>1</v>
      </c>
      <c r="U1856" s="88" t="s">
        <v>185</v>
      </c>
      <c r="V1856" s="88" t="s">
        <v>96</v>
      </c>
      <c r="W1856" s="90">
        <v>937</v>
      </c>
      <c r="X1856" s="90">
        <v>1944</v>
      </c>
      <c r="Y1856" s="91">
        <v>46155.707837152775</v>
      </c>
      <c r="Z1856" s="92">
        <v>46161</v>
      </c>
      <c r="AA1856" s="93"/>
      <c r="AB1856" s="93"/>
      <c r="AC1856" s="93"/>
      <c r="AD1856" s="93"/>
      <c r="AE1856" s="94" t="s">
        <v>40</v>
      </c>
      <c r="AF1856" s="94" t="s">
        <v>40</v>
      </c>
      <c r="AG1856" s="94" t="s">
        <v>40</v>
      </c>
      <c r="AH1856" s="94" t="s">
        <v>40</v>
      </c>
      <c r="AI1856" s="94" t="s">
        <v>40</v>
      </c>
      <c r="AJ1856" s="94" t="s">
        <v>40</v>
      </c>
      <c r="AK1856" s="94" t="s">
        <v>40</v>
      </c>
      <c r="AL1856" s="93"/>
      <c r="AM1856" s="93"/>
      <c r="AN1856" s="94" t="s">
        <v>40</v>
      </c>
      <c r="AO1856" s="94" t="s">
        <v>40</v>
      </c>
      <c r="AP1856" s="94" t="s">
        <v>40</v>
      </c>
      <c r="AQ1856" s="94" t="s">
        <v>40</v>
      </c>
      <c r="AR1856" s="93"/>
    </row>
    <row r="1857" spans="1:44">
      <c r="A1857" t="str">
        <f>VLOOKUP(Q1857,'Rotas x Madrugada'!A:C,2,0)</f>
        <v>O</v>
      </c>
      <c r="B1857" t="str">
        <f>VLOOKUP(Q1857,'Rotas x Madrugada'!A:C,3,0)</f>
        <v>Não</v>
      </c>
      <c r="D1857" s="19">
        <f t="shared" si="56"/>
        <v>46163</v>
      </c>
      <c r="E1857" s="19">
        <f>IF(A1857="RETIRA",Z1857,VLOOKUP(Q1857,'Rotas x Madrugada'!A:D,4,0))</f>
        <v>46147</v>
      </c>
      <c r="F1857" s="19">
        <f>IF(A1857="RETIRA",Z1857,Z1857+2)</f>
        <v>46163</v>
      </c>
      <c r="G1857" s="19" t="str">
        <f>CONCATENATE(U1857,"-",V1857)</f>
        <v>LMLT08-PF</v>
      </c>
      <c r="H1857" s="19" t="str">
        <f t="shared" ca="1" si="57"/>
        <v>PRODUZIR</v>
      </c>
      <c r="I1857" s="46">
        <f ca="1">Z1857-$B$1</f>
        <v>4</v>
      </c>
      <c r="J1857" s="46">
        <f>VLOOKUP(G1857,'D. Produção'!A:B,2,)</f>
        <v>4</v>
      </c>
      <c r="K1857" s="95">
        <v>336404</v>
      </c>
      <c r="L1857" s="96" t="s">
        <v>61</v>
      </c>
      <c r="M1857" s="95">
        <v>1</v>
      </c>
      <c r="N1857" s="95">
        <v>5460148</v>
      </c>
      <c r="O1857" s="96" t="s">
        <v>35</v>
      </c>
      <c r="P1857" s="96" t="s">
        <v>355</v>
      </c>
      <c r="Q1857" s="96" t="s">
        <v>136</v>
      </c>
      <c r="R1857" s="97">
        <v>1.9416</v>
      </c>
      <c r="S1857" s="97">
        <v>38.832599999999999</v>
      </c>
      <c r="T1857" s="95">
        <v>1</v>
      </c>
      <c r="U1857" s="96" t="s">
        <v>263</v>
      </c>
      <c r="V1857" s="96" t="s">
        <v>39</v>
      </c>
      <c r="W1857" s="98">
        <v>915</v>
      </c>
      <c r="X1857" s="98">
        <v>2122</v>
      </c>
      <c r="Y1857" s="99">
        <v>46155.707835335648</v>
      </c>
      <c r="Z1857" s="100">
        <v>46161</v>
      </c>
      <c r="AA1857" s="101"/>
      <c r="AB1857" s="101"/>
      <c r="AC1857" s="101"/>
      <c r="AD1857" s="102" t="s">
        <v>40</v>
      </c>
      <c r="AE1857" s="102" t="s">
        <v>40</v>
      </c>
      <c r="AF1857" s="102" t="s">
        <v>40</v>
      </c>
      <c r="AG1857" s="102" t="s">
        <v>40</v>
      </c>
      <c r="AH1857" s="102" t="s">
        <v>40</v>
      </c>
      <c r="AI1857" s="102" t="s">
        <v>40</v>
      </c>
      <c r="AJ1857" s="102" t="s">
        <v>40</v>
      </c>
      <c r="AK1857" s="102" t="s">
        <v>40</v>
      </c>
      <c r="AL1857" s="102" t="s">
        <v>40</v>
      </c>
      <c r="AM1857" s="102" t="s">
        <v>40</v>
      </c>
      <c r="AN1857" s="102" t="s">
        <v>40</v>
      </c>
      <c r="AO1857" s="102" t="s">
        <v>40</v>
      </c>
      <c r="AP1857" s="102" t="s">
        <v>40</v>
      </c>
      <c r="AQ1857" s="102" t="s">
        <v>40</v>
      </c>
      <c r="AR1857" s="101"/>
    </row>
    <row r="1858" spans="1:44">
      <c r="A1858" t="str">
        <f>VLOOKUP(Q1858,'Rotas x Madrugada'!A:C,2,0)</f>
        <v>O</v>
      </c>
      <c r="B1858" t="str">
        <f>VLOOKUP(Q1858,'Rotas x Madrugada'!A:C,3,0)</f>
        <v>Não</v>
      </c>
      <c r="D1858" s="19">
        <f t="shared" si="56"/>
        <v>46163</v>
      </c>
      <c r="E1858" s="19">
        <f>IF(A1858="RETIRA",Z1858,VLOOKUP(Q1858,'Rotas x Madrugada'!A:D,4,0))</f>
        <v>46147</v>
      </c>
      <c r="F1858" s="19">
        <f>IF(A1858="RETIRA",Z1858,Z1858+2)</f>
        <v>46163</v>
      </c>
      <c r="G1858" s="19" t="str">
        <f>CONCATENATE(U1858,"-",V1858)</f>
        <v>INC08-TF</v>
      </c>
      <c r="H1858" s="19" t="str">
        <f t="shared" ca="1" si="57"/>
        <v>OK</v>
      </c>
      <c r="I1858" s="46">
        <f ca="1">Z1858-$B$1</f>
        <v>4</v>
      </c>
      <c r="J1858" s="46">
        <f>VLOOKUP(G1858,'D. Produção'!A:B,2,)</f>
        <v>2</v>
      </c>
      <c r="K1858" s="87">
        <v>336405</v>
      </c>
      <c r="L1858" s="88" t="s">
        <v>61</v>
      </c>
      <c r="M1858" s="87">
        <v>1</v>
      </c>
      <c r="N1858" s="87">
        <v>5460149</v>
      </c>
      <c r="O1858" s="88" t="s">
        <v>35</v>
      </c>
      <c r="P1858" s="88" t="s">
        <v>355</v>
      </c>
      <c r="Q1858" s="88" t="s">
        <v>136</v>
      </c>
      <c r="R1858" s="89">
        <v>1.9976</v>
      </c>
      <c r="S1858" s="89">
        <v>39.952800000000003</v>
      </c>
      <c r="T1858" s="87">
        <v>1</v>
      </c>
      <c r="U1858" s="88" t="s">
        <v>63</v>
      </c>
      <c r="V1858" s="88" t="s">
        <v>96</v>
      </c>
      <c r="W1858" s="90">
        <v>930</v>
      </c>
      <c r="X1858" s="90">
        <v>2148</v>
      </c>
      <c r="Y1858" s="91">
        <v>46155.707833217595</v>
      </c>
      <c r="Z1858" s="92">
        <v>46161</v>
      </c>
      <c r="AA1858" s="93"/>
      <c r="AB1858" s="93"/>
      <c r="AC1858" s="93"/>
      <c r="AD1858" s="93"/>
      <c r="AE1858" s="94" t="s">
        <v>40</v>
      </c>
      <c r="AF1858" s="94" t="s">
        <v>40</v>
      </c>
      <c r="AG1858" s="94" t="s">
        <v>40</v>
      </c>
      <c r="AH1858" s="94" t="s">
        <v>40</v>
      </c>
      <c r="AI1858" s="94" t="s">
        <v>40</v>
      </c>
      <c r="AJ1858" s="94" t="s">
        <v>40</v>
      </c>
      <c r="AK1858" s="94" t="s">
        <v>40</v>
      </c>
      <c r="AL1858" s="93"/>
      <c r="AM1858" s="93"/>
      <c r="AN1858" s="94" t="s">
        <v>40</v>
      </c>
      <c r="AO1858" s="94" t="s">
        <v>40</v>
      </c>
      <c r="AP1858" s="94" t="s">
        <v>40</v>
      </c>
      <c r="AQ1858" s="94" t="s">
        <v>40</v>
      </c>
      <c r="AR1858" s="93"/>
    </row>
    <row r="1859" spans="1:44">
      <c r="A1859" t="str">
        <f>VLOOKUP(Q1859,'Rotas x Madrugada'!A:C,2,0)</f>
        <v>O</v>
      </c>
      <c r="B1859" t="str">
        <f>VLOOKUP(Q1859,'Rotas x Madrugada'!A:C,3,0)</f>
        <v>Não</v>
      </c>
      <c r="D1859" s="19">
        <f t="shared" si="56"/>
        <v>46163</v>
      </c>
      <c r="E1859" s="19">
        <f>IF(A1859="RETIRA",Z1859,VLOOKUP(Q1859,'Rotas x Madrugada'!A:D,4,0))</f>
        <v>46147</v>
      </c>
      <c r="F1859" s="19">
        <f>IF(A1859="RETIRA",Z1859,Z1859+2)</f>
        <v>46163</v>
      </c>
      <c r="G1859" s="19" t="str">
        <f>CONCATENATE(U1859,"-",V1859)</f>
        <v>INC08-TF</v>
      </c>
      <c r="H1859" s="19" t="str">
        <f t="shared" ca="1" si="57"/>
        <v>OK</v>
      </c>
      <c r="I1859" s="46">
        <f ca="1">Z1859-$B$1</f>
        <v>4</v>
      </c>
      <c r="J1859" s="46">
        <f>VLOOKUP(G1859,'D. Produção'!A:B,2,)</f>
        <v>2</v>
      </c>
      <c r="K1859" s="95">
        <v>336405</v>
      </c>
      <c r="L1859" s="96" t="s">
        <v>121</v>
      </c>
      <c r="M1859" s="95">
        <v>2</v>
      </c>
      <c r="N1859" s="95">
        <v>5460150</v>
      </c>
      <c r="O1859" s="96" t="s">
        <v>35</v>
      </c>
      <c r="P1859" s="96" t="s">
        <v>355</v>
      </c>
      <c r="Q1859" s="96" t="s">
        <v>136</v>
      </c>
      <c r="R1859" s="97">
        <v>1.9976</v>
      </c>
      <c r="S1859" s="97">
        <v>39.952800000000003</v>
      </c>
      <c r="T1859" s="95">
        <v>1</v>
      </c>
      <c r="U1859" s="96" t="s">
        <v>63</v>
      </c>
      <c r="V1859" s="96" t="s">
        <v>96</v>
      </c>
      <c r="W1859" s="98">
        <v>930</v>
      </c>
      <c r="X1859" s="98">
        <v>2148</v>
      </c>
      <c r="Y1859" s="99">
        <v>46155.707833217595</v>
      </c>
      <c r="Z1859" s="100">
        <v>46161</v>
      </c>
      <c r="AA1859" s="101"/>
      <c r="AB1859" s="101"/>
      <c r="AC1859" s="101"/>
      <c r="AD1859" s="101"/>
      <c r="AE1859" s="102" t="s">
        <v>40</v>
      </c>
      <c r="AF1859" s="102" t="s">
        <v>40</v>
      </c>
      <c r="AG1859" s="102" t="s">
        <v>40</v>
      </c>
      <c r="AH1859" s="102" t="s">
        <v>40</v>
      </c>
      <c r="AI1859" s="102" t="s">
        <v>40</v>
      </c>
      <c r="AJ1859" s="102" t="s">
        <v>40</v>
      </c>
      <c r="AK1859" s="102" t="s">
        <v>40</v>
      </c>
      <c r="AL1859" s="101"/>
      <c r="AM1859" s="101"/>
      <c r="AN1859" s="102" t="s">
        <v>40</v>
      </c>
      <c r="AO1859" s="102" t="s">
        <v>40</v>
      </c>
      <c r="AP1859" s="102" t="s">
        <v>40</v>
      </c>
      <c r="AQ1859" s="102" t="s">
        <v>40</v>
      </c>
      <c r="AR1859" s="101"/>
    </row>
    <row r="1860" spans="1:44">
      <c r="A1860" t="str">
        <f>VLOOKUP(Q1860,'Rotas x Madrugada'!A:C,2,0)</f>
        <v>O</v>
      </c>
      <c r="B1860" t="str">
        <f>VLOOKUP(Q1860,'Rotas x Madrugada'!A:C,3,0)</f>
        <v>Não</v>
      </c>
      <c r="D1860" s="19">
        <f t="shared" ref="D1860:D1923" si="58">IF(E1860&gt;F1860,E1860,F1860)</f>
        <v>46163</v>
      </c>
      <c r="E1860" s="19">
        <f>IF(A1860="RETIRA",Z1860,VLOOKUP(Q1860,'Rotas x Madrugada'!A:D,4,0))</f>
        <v>46147</v>
      </c>
      <c r="F1860" s="19">
        <f>IF(A1860="RETIRA",Z1860,Z1860+2)</f>
        <v>46163</v>
      </c>
      <c r="G1860" s="19" t="str">
        <f>CONCATENATE(U1860,"-",V1860)</f>
        <v>INC08-TF</v>
      </c>
      <c r="H1860" s="19" t="str">
        <f t="shared" ca="1" si="57"/>
        <v>OK</v>
      </c>
      <c r="I1860" s="46">
        <f ca="1">Z1860-$B$1</f>
        <v>4</v>
      </c>
      <c r="J1860" s="46">
        <f>VLOOKUP(G1860,'D. Produção'!A:B,2,)</f>
        <v>2</v>
      </c>
      <c r="K1860" s="87">
        <v>336407</v>
      </c>
      <c r="L1860" s="88" t="s">
        <v>61</v>
      </c>
      <c r="M1860" s="87">
        <v>1</v>
      </c>
      <c r="N1860" s="87">
        <v>5460152</v>
      </c>
      <c r="O1860" s="88" t="s">
        <v>35</v>
      </c>
      <c r="P1860" s="88" t="s">
        <v>355</v>
      </c>
      <c r="Q1860" s="88" t="s">
        <v>136</v>
      </c>
      <c r="R1860" s="89">
        <v>1.4207000000000001</v>
      </c>
      <c r="S1860" s="89">
        <v>28.413399999999999</v>
      </c>
      <c r="T1860" s="87">
        <v>1</v>
      </c>
      <c r="U1860" s="88" t="s">
        <v>63</v>
      </c>
      <c r="V1860" s="88" t="s">
        <v>96</v>
      </c>
      <c r="W1860" s="90">
        <v>589</v>
      </c>
      <c r="X1860" s="90">
        <v>2412</v>
      </c>
      <c r="Y1860" s="91">
        <v>46155.707831284722</v>
      </c>
      <c r="Z1860" s="92">
        <v>46161</v>
      </c>
      <c r="AA1860" s="93"/>
      <c r="AB1860" s="93"/>
      <c r="AC1860" s="93"/>
      <c r="AD1860" s="93"/>
      <c r="AE1860" s="94" t="s">
        <v>40</v>
      </c>
      <c r="AF1860" s="94" t="s">
        <v>40</v>
      </c>
      <c r="AG1860" s="94" t="s">
        <v>40</v>
      </c>
      <c r="AH1860" s="94" t="s">
        <v>40</v>
      </c>
      <c r="AI1860" s="94" t="s">
        <v>40</v>
      </c>
      <c r="AJ1860" s="94" t="s">
        <v>40</v>
      </c>
      <c r="AK1860" s="94" t="s">
        <v>40</v>
      </c>
      <c r="AL1860" s="93"/>
      <c r="AM1860" s="93"/>
      <c r="AN1860" s="94" t="s">
        <v>40</v>
      </c>
      <c r="AO1860" s="94" t="s">
        <v>40</v>
      </c>
      <c r="AP1860" s="94" t="s">
        <v>40</v>
      </c>
      <c r="AQ1860" s="94" t="s">
        <v>40</v>
      </c>
      <c r="AR1860" s="93"/>
    </row>
    <row r="1861" spans="1:44">
      <c r="A1861" t="str">
        <f>VLOOKUP(Q1861,'Rotas x Madrugada'!A:C,2,0)</f>
        <v>O</v>
      </c>
      <c r="B1861" t="str">
        <f>VLOOKUP(Q1861,'Rotas x Madrugada'!A:C,3,0)</f>
        <v>Não</v>
      </c>
      <c r="D1861" s="19">
        <f t="shared" si="58"/>
        <v>46163</v>
      </c>
      <c r="E1861" s="19">
        <f>IF(A1861="RETIRA",Z1861,VLOOKUP(Q1861,'Rotas x Madrugada'!A:D,4,0))</f>
        <v>46147</v>
      </c>
      <c r="F1861" s="19">
        <f>IF(A1861="RETIRA",Z1861,Z1861+2)</f>
        <v>46163</v>
      </c>
      <c r="G1861" s="19" t="str">
        <f>CONCATENATE(U1861,"-",V1861)</f>
        <v>INC08-TF</v>
      </c>
      <c r="H1861" s="19" t="str">
        <f t="shared" ref="H1861:H1924" ca="1" si="59">IF(I1861&lt;-10,"PROBLEMA",IF(I1861&lt;J1861,"URGENTE",IF(I1861=J1861,"PRODUZIR","OK")))</f>
        <v>OK</v>
      </c>
      <c r="I1861" s="46">
        <f ca="1">Z1861-$B$1</f>
        <v>4</v>
      </c>
      <c r="J1861" s="46">
        <f>VLOOKUP(G1861,'D. Produção'!A:B,2,)</f>
        <v>2</v>
      </c>
      <c r="K1861" s="95">
        <v>336407</v>
      </c>
      <c r="L1861" s="96" t="s">
        <v>121</v>
      </c>
      <c r="M1861" s="95">
        <v>2</v>
      </c>
      <c r="N1861" s="95">
        <v>5460153</v>
      </c>
      <c r="O1861" s="96" t="s">
        <v>35</v>
      </c>
      <c r="P1861" s="96" t="s">
        <v>355</v>
      </c>
      <c r="Q1861" s="96" t="s">
        <v>136</v>
      </c>
      <c r="R1861" s="97">
        <v>1.4207000000000001</v>
      </c>
      <c r="S1861" s="97">
        <v>28.413399999999999</v>
      </c>
      <c r="T1861" s="95">
        <v>1</v>
      </c>
      <c r="U1861" s="96" t="s">
        <v>63</v>
      </c>
      <c r="V1861" s="96" t="s">
        <v>96</v>
      </c>
      <c r="W1861" s="98">
        <v>589</v>
      </c>
      <c r="X1861" s="98">
        <v>2412</v>
      </c>
      <c r="Y1861" s="99">
        <v>46155.707831284722</v>
      </c>
      <c r="Z1861" s="100">
        <v>46161</v>
      </c>
      <c r="AA1861" s="101"/>
      <c r="AB1861" s="101"/>
      <c r="AC1861" s="101"/>
      <c r="AD1861" s="101"/>
      <c r="AE1861" s="102" t="s">
        <v>40</v>
      </c>
      <c r="AF1861" s="102" t="s">
        <v>40</v>
      </c>
      <c r="AG1861" s="102" t="s">
        <v>40</v>
      </c>
      <c r="AH1861" s="102" t="s">
        <v>40</v>
      </c>
      <c r="AI1861" s="102" t="s">
        <v>40</v>
      </c>
      <c r="AJ1861" s="102" t="s">
        <v>40</v>
      </c>
      <c r="AK1861" s="102" t="s">
        <v>40</v>
      </c>
      <c r="AL1861" s="101"/>
      <c r="AM1861" s="101"/>
      <c r="AN1861" s="102" t="s">
        <v>40</v>
      </c>
      <c r="AO1861" s="102" t="s">
        <v>40</v>
      </c>
      <c r="AP1861" s="102" t="s">
        <v>40</v>
      </c>
      <c r="AQ1861" s="102" t="s">
        <v>40</v>
      </c>
      <c r="AR1861" s="101"/>
    </row>
    <row r="1862" spans="1:44">
      <c r="A1862" t="str">
        <f>VLOOKUP(Q1862,'Rotas x Madrugada'!A:C,2,0)</f>
        <v>O</v>
      </c>
      <c r="B1862" t="str">
        <f>VLOOKUP(Q1862,'Rotas x Madrugada'!A:C,3,0)</f>
        <v>Não</v>
      </c>
      <c r="D1862" s="19">
        <f t="shared" si="58"/>
        <v>46163</v>
      </c>
      <c r="E1862" s="19">
        <f>IF(A1862="RETIRA",Z1862,VLOOKUP(Q1862,'Rotas x Madrugada'!A:D,4,0))</f>
        <v>46147</v>
      </c>
      <c r="F1862" s="19">
        <f>IF(A1862="RETIRA",Z1862,Z1862+2)</f>
        <v>46163</v>
      </c>
      <c r="G1862" s="19" t="str">
        <f>CONCATENATE(U1862,"-",V1862)</f>
        <v>INC08-TF</v>
      </c>
      <c r="H1862" s="19" t="str">
        <f t="shared" ca="1" si="59"/>
        <v>OK</v>
      </c>
      <c r="I1862" s="46">
        <f ca="1">Z1862-$B$1</f>
        <v>4</v>
      </c>
      <c r="J1862" s="46">
        <f>VLOOKUP(G1862,'D. Produção'!A:B,2,)</f>
        <v>2</v>
      </c>
      <c r="K1862" s="87">
        <v>336408</v>
      </c>
      <c r="L1862" s="88" t="s">
        <v>61</v>
      </c>
      <c r="M1862" s="87">
        <v>1</v>
      </c>
      <c r="N1862" s="87">
        <v>5460154</v>
      </c>
      <c r="O1862" s="88" t="s">
        <v>35</v>
      </c>
      <c r="P1862" s="88" t="s">
        <v>355</v>
      </c>
      <c r="Q1862" s="88" t="s">
        <v>136</v>
      </c>
      <c r="R1862" s="89">
        <v>1.4117999999999999</v>
      </c>
      <c r="S1862" s="89">
        <v>28.236699999999999</v>
      </c>
      <c r="T1862" s="87">
        <v>1</v>
      </c>
      <c r="U1862" s="88" t="s">
        <v>63</v>
      </c>
      <c r="V1862" s="88" t="s">
        <v>96</v>
      </c>
      <c r="W1862" s="90">
        <v>589</v>
      </c>
      <c r="X1862" s="90">
        <v>2397</v>
      </c>
      <c r="Y1862" s="91">
        <v>46155.70782959491</v>
      </c>
      <c r="Z1862" s="92">
        <v>46161</v>
      </c>
      <c r="AA1862" s="93"/>
      <c r="AB1862" s="93"/>
      <c r="AC1862" s="93"/>
      <c r="AD1862" s="93"/>
      <c r="AE1862" s="94" t="s">
        <v>40</v>
      </c>
      <c r="AF1862" s="94" t="s">
        <v>40</v>
      </c>
      <c r="AG1862" s="94" t="s">
        <v>40</v>
      </c>
      <c r="AH1862" s="94" t="s">
        <v>40</v>
      </c>
      <c r="AI1862" s="94" t="s">
        <v>40</v>
      </c>
      <c r="AJ1862" s="94" t="s">
        <v>40</v>
      </c>
      <c r="AK1862" s="94" t="s">
        <v>40</v>
      </c>
      <c r="AL1862" s="93"/>
      <c r="AM1862" s="93"/>
      <c r="AN1862" s="94" t="s">
        <v>40</v>
      </c>
      <c r="AO1862" s="94" t="s">
        <v>40</v>
      </c>
      <c r="AP1862" s="94" t="s">
        <v>40</v>
      </c>
      <c r="AQ1862" s="94" t="s">
        <v>40</v>
      </c>
      <c r="AR1862" s="93"/>
    </row>
    <row r="1863" spans="1:44">
      <c r="A1863" t="str">
        <f>VLOOKUP(Q1863,'Rotas x Madrugada'!A:C,2,0)</f>
        <v>O</v>
      </c>
      <c r="B1863" t="str">
        <f>VLOOKUP(Q1863,'Rotas x Madrugada'!A:C,3,0)</f>
        <v>Não</v>
      </c>
      <c r="D1863" s="19">
        <f t="shared" si="58"/>
        <v>46163</v>
      </c>
      <c r="E1863" s="19">
        <f>IF(A1863="RETIRA",Z1863,VLOOKUP(Q1863,'Rotas x Madrugada'!A:D,4,0))</f>
        <v>46147</v>
      </c>
      <c r="F1863" s="19">
        <f>IF(A1863="RETIRA",Z1863,Z1863+2)</f>
        <v>46163</v>
      </c>
      <c r="G1863" s="19" t="str">
        <f>CONCATENATE(U1863,"-",V1863)</f>
        <v>INC08-TF</v>
      </c>
      <c r="H1863" s="19" t="str">
        <f t="shared" ca="1" si="59"/>
        <v>OK</v>
      </c>
      <c r="I1863" s="46">
        <f ca="1">Z1863-$B$1</f>
        <v>4</v>
      </c>
      <c r="J1863" s="46">
        <f>VLOOKUP(G1863,'D. Produção'!A:B,2,)</f>
        <v>2</v>
      </c>
      <c r="K1863" s="95">
        <v>336408</v>
      </c>
      <c r="L1863" s="96" t="s">
        <v>121</v>
      </c>
      <c r="M1863" s="95">
        <v>2</v>
      </c>
      <c r="N1863" s="95">
        <v>5460155</v>
      </c>
      <c r="O1863" s="96" t="s">
        <v>35</v>
      </c>
      <c r="P1863" s="96" t="s">
        <v>355</v>
      </c>
      <c r="Q1863" s="96" t="s">
        <v>136</v>
      </c>
      <c r="R1863" s="97">
        <v>1.4117999999999999</v>
      </c>
      <c r="S1863" s="97">
        <v>28.236699999999999</v>
      </c>
      <c r="T1863" s="95">
        <v>1</v>
      </c>
      <c r="U1863" s="96" t="s">
        <v>63</v>
      </c>
      <c r="V1863" s="96" t="s">
        <v>96</v>
      </c>
      <c r="W1863" s="98">
        <v>589</v>
      </c>
      <c r="X1863" s="98">
        <v>2397</v>
      </c>
      <c r="Y1863" s="99">
        <v>46155.70782959491</v>
      </c>
      <c r="Z1863" s="100">
        <v>46161</v>
      </c>
      <c r="AA1863" s="101"/>
      <c r="AB1863" s="101"/>
      <c r="AC1863" s="101"/>
      <c r="AD1863" s="101"/>
      <c r="AE1863" s="102" t="s">
        <v>40</v>
      </c>
      <c r="AF1863" s="102" t="s">
        <v>40</v>
      </c>
      <c r="AG1863" s="102" t="s">
        <v>40</v>
      </c>
      <c r="AH1863" s="102" t="s">
        <v>40</v>
      </c>
      <c r="AI1863" s="102" t="s">
        <v>40</v>
      </c>
      <c r="AJ1863" s="102" t="s">
        <v>40</v>
      </c>
      <c r="AK1863" s="102" t="s">
        <v>40</v>
      </c>
      <c r="AL1863" s="101"/>
      <c r="AM1863" s="101"/>
      <c r="AN1863" s="102" t="s">
        <v>40</v>
      </c>
      <c r="AO1863" s="102" t="s">
        <v>40</v>
      </c>
      <c r="AP1863" s="102" t="s">
        <v>40</v>
      </c>
      <c r="AQ1863" s="102" t="s">
        <v>40</v>
      </c>
      <c r="AR1863" s="101"/>
    </row>
    <row r="1864" spans="1:44">
      <c r="A1864" t="str">
        <f>VLOOKUP(Q1864,'Rotas x Madrugada'!A:C,2,0)</f>
        <v>O</v>
      </c>
      <c r="B1864" t="str">
        <f>VLOOKUP(Q1864,'Rotas x Madrugada'!A:C,3,0)</f>
        <v>Não</v>
      </c>
      <c r="D1864" s="19">
        <f t="shared" si="58"/>
        <v>46163</v>
      </c>
      <c r="E1864" s="19">
        <f>IF(A1864="RETIRA",Z1864,VLOOKUP(Q1864,'Rotas x Madrugada'!A:D,4,0))</f>
        <v>46147</v>
      </c>
      <c r="F1864" s="19">
        <f>IF(A1864="RETIRA",Z1864,Z1864+2)</f>
        <v>46163</v>
      </c>
      <c r="G1864" s="19" t="str">
        <f>CONCATENATE(U1864,"-",V1864)</f>
        <v>INC08-TF</v>
      </c>
      <c r="H1864" s="19" t="str">
        <f t="shared" ca="1" si="59"/>
        <v>OK</v>
      </c>
      <c r="I1864" s="46">
        <f ca="1">Z1864-$B$1</f>
        <v>4</v>
      </c>
      <c r="J1864" s="46">
        <f>VLOOKUP(G1864,'D. Produção'!A:B,2,)</f>
        <v>2</v>
      </c>
      <c r="K1864" s="87">
        <v>336410</v>
      </c>
      <c r="L1864" s="88" t="s">
        <v>61</v>
      </c>
      <c r="M1864" s="87">
        <v>1</v>
      </c>
      <c r="N1864" s="87">
        <v>5460174</v>
      </c>
      <c r="O1864" s="88" t="s">
        <v>35</v>
      </c>
      <c r="P1864" s="88" t="s">
        <v>355</v>
      </c>
      <c r="Q1864" s="88" t="s">
        <v>136</v>
      </c>
      <c r="R1864" s="89">
        <v>2.2724000000000002</v>
      </c>
      <c r="S1864" s="89">
        <v>45.447600000000001</v>
      </c>
      <c r="T1864" s="87">
        <v>1</v>
      </c>
      <c r="U1864" s="88" t="s">
        <v>63</v>
      </c>
      <c r="V1864" s="88" t="s">
        <v>96</v>
      </c>
      <c r="W1864" s="90">
        <v>939</v>
      </c>
      <c r="X1864" s="90">
        <v>2420</v>
      </c>
      <c r="Y1864" s="91">
        <v>46155.707827627317</v>
      </c>
      <c r="Z1864" s="92">
        <v>46161</v>
      </c>
      <c r="AA1864" s="93"/>
      <c r="AB1864" s="93"/>
      <c r="AC1864" s="93"/>
      <c r="AD1864" s="93"/>
      <c r="AE1864" s="94" t="s">
        <v>40</v>
      </c>
      <c r="AF1864" s="94" t="s">
        <v>40</v>
      </c>
      <c r="AG1864" s="94" t="s">
        <v>40</v>
      </c>
      <c r="AH1864" s="94" t="s">
        <v>40</v>
      </c>
      <c r="AI1864" s="94" t="s">
        <v>40</v>
      </c>
      <c r="AJ1864" s="94" t="s">
        <v>40</v>
      </c>
      <c r="AK1864" s="94" t="s">
        <v>40</v>
      </c>
      <c r="AL1864" s="93"/>
      <c r="AM1864" s="93"/>
      <c r="AN1864" s="94" t="s">
        <v>40</v>
      </c>
      <c r="AO1864" s="94" t="s">
        <v>40</v>
      </c>
      <c r="AP1864" s="94" t="s">
        <v>40</v>
      </c>
      <c r="AQ1864" s="94" t="s">
        <v>40</v>
      </c>
      <c r="AR1864" s="93"/>
    </row>
    <row r="1865" spans="1:44">
      <c r="A1865" t="str">
        <f>VLOOKUP(Q1865,'Rotas x Madrugada'!A:C,2,0)</f>
        <v>O</v>
      </c>
      <c r="B1865" t="str">
        <f>VLOOKUP(Q1865,'Rotas x Madrugada'!A:C,3,0)</f>
        <v>Não</v>
      </c>
      <c r="D1865" s="19">
        <f t="shared" si="58"/>
        <v>46163</v>
      </c>
      <c r="E1865" s="19">
        <f>IF(A1865="RETIRA",Z1865,VLOOKUP(Q1865,'Rotas x Madrugada'!A:D,4,0))</f>
        <v>46147</v>
      </c>
      <c r="F1865" s="19">
        <f>IF(A1865="RETIRA",Z1865,Z1865+2)</f>
        <v>46163</v>
      </c>
      <c r="G1865" s="19" t="str">
        <f>CONCATENATE(U1865,"-",V1865)</f>
        <v>INC08-TF</v>
      </c>
      <c r="H1865" s="19" t="str">
        <f t="shared" ca="1" si="59"/>
        <v>OK</v>
      </c>
      <c r="I1865" s="46">
        <f ca="1">Z1865-$B$1</f>
        <v>4</v>
      </c>
      <c r="J1865" s="46">
        <f>VLOOKUP(G1865,'D. Produção'!A:B,2,)</f>
        <v>2</v>
      </c>
      <c r="K1865" s="95">
        <v>336410</v>
      </c>
      <c r="L1865" s="96" t="s">
        <v>121</v>
      </c>
      <c r="M1865" s="95">
        <v>2</v>
      </c>
      <c r="N1865" s="95">
        <v>5460175</v>
      </c>
      <c r="O1865" s="96" t="s">
        <v>35</v>
      </c>
      <c r="P1865" s="96" t="s">
        <v>355</v>
      </c>
      <c r="Q1865" s="96" t="s">
        <v>136</v>
      </c>
      <c r="R1865" s="97">
        <v>2.2724000000000002</v>
      </c>
      <c r="S1865" s="97">
        <v>45.447600000000001</v>
      </c>
      <c r="T1865" s="95">
        <v>1</v>
      </c>
      <c r="U1865" s="96" t="s">
        <v>63</v>
      </c>
      <c r="V1865" s="96" t="s">
        <v>96</v>
      </c>
      <c r="W1865" s="98">
        <v>939</v>
      </c>
      <c r="X1865" s="98">
        <v>2420</v>
      </c>
      <c r="Y1865" s="99">
        <v>46155.707827627317</v>
      </c>
      <c r="Z1865" s="100">
        <v>46161</v>
      </c>
      <c r="AA1865" s="101"/>
      <c r="AB1865" s="101"/>
      <c r="AC1865" s="101"/>
      <c r="AD1865" s="101"/>
      <c r="AE1865" s="102" t="s">
        <v>40</v>
      </c>
      <c r="AF1865" s="102" t="s">
        <v>40</v>
      </c>
      <c r="AG1865" s="102" t="s">
        <v>40</v>
      </c>
      <c r="AH1865" s="102" t="s">
        <v>40</v>
      </c>
      <c r="AI1865" s="102" t="s">
        <v>40</v>
      </c>
      <c r="AJ1865" s="102" t="s">
        <v>40</v>
      </c>
      <c r="AK1865" s="102" t="s">
        <v>40</v>
      </c>
      <c r="AL1865" s="101"/>
      <c r="AM1865" s="101"/>
      <c r="AN1865" s="102" t="s">
        <v>40</v>
      </c>
      <c r="AO1865" s="102" t="s">
        <v>40</v>
      </c>
      <c r="AP1865" s="102" t="s">
        <v>40</v>
      </c>
      <c r="AQ1865" s="102" t="s">
        <v>40</v>
      </c>
      <c r="AR1865" s="101"/>
    </row>
    <row r="1866" spans="1:44">
      <c r="A1866" t="str">
        <f>VLOOKUP(Q1866,'Rotas x Madrugada'!A:C,2,0)</f>
        <v>O</v>
      </c>
      <c r="B1866" t="str">
        <f>VLOOKUP(Q1866,'Rotas x Madrugada'!A:C,3,0)</f>
        <v>Não</v>
      </c>
      <c r="D1866" s="19">
        <f t="shared" si="58"/>
        <v>46163</v>
      </c>
      <c r="E1866" s="19">
        <f>IF(A1866="RETIRA",Z1866,VLOOKUP(Q1866,'Rotas x Madrugada'!A:D,4,0))</f>
        <v>46147</v>
      </c>
      <c r="F1866" s="19">
        <f>IF(A1866="RETIRA",Z1866,Z1866+2)</f>
        <v>46163</v>
      </c>
      <c r="G1866" s="19" t="str">
        <f>CONCATENATE(U1866,"-",V1866)</f>
        <v>INC08-TF</v>
      </c>
      <c r="H1866" s="19" t="str">
        <f t="shared" ca="1" si="59"/>
        <v>OK</v>
      </c>
      <c r="I1866" s="46">
        <f ca="1">Z1866-$B$1</f>
        <v>4</v>
      </c>
      <c r="J1866" s="46">
        <f>VLOOKUP(G1866,'D. Produção'!A:B,2,)</f>
        <v>2</v>
      </c>
      <c r="K1866" s="87">
        <v>336412</v>
      </c>
      <c r="L1866" s="88" t="s">
        <v>61</v>
      </c>
      <c r="M1866" s="87">
        <v>1</v>
      </c>
      <c r="N1866" s="87">
        <v>5460179</v>
      </c>
      <c r="O1866" s="88" t="s">
        <v>35</v>
      </c>
      <c r="P1866" s="88" t="s">
        <v>355</v>
      </c>
      <c r="Q1866" s="88" t="s">
        <v>136</v>
      </c>
      <c r="R1866" s="89">
        <v>1.3467</v>
      </c>
      <c r="S1866" s="89">
        <v>26.9345</v>
      </c>
      <c r="T1866" s="87">
        <v>1</v>
      </c>
      <c r="U1866" s="88" t="s">
        <v>63</v>
      </c>
      <c r="V1866" s="88" t="s">
        <v>96</v>
      </c>
      <c r="W1866" s="90">
        <v>2575</v>
      </c>
      <c r="X1866" s="90">
        <v>523</v>
      </c>
      <c r="Y1866" s="91">
        <v>46155.707825694444</v>
      </c>
      <c r="Z1866" s="92">
        <v>46161</v>
      </c>
      <c r="AA1866" s="93"/>
      <c r="AB1866" s="93"/>
      <c r="AC1866" s="93"/>
      <c r="AD1866" s="93"/>
      <c r="AE1866" s="94" t="s">
        <v>40</v>
      </c>
      <c r="AF1866" s="94" t="s">
        <v>40</v>
      </c>
      <c r="AG1866" s="94" t="s">
        <v>40</v>
      </c>
      <c r="AH1866" s="94" t="s">
        <v>40</v>
      </c>
      <c r="AI1866" s="94" t="s">
        <v>40</v>
      </c>
      <c r="AJ1866" s="94" t="s">
        <v>40</v>
      </c>
      <c r="AK1866" s="94" t="s">
        <v>40</v>
      </c>
      <c r="AL1866" s="93"/>
      <c r="AM1866" s="93"/>
      <c r="AN1866" s="94" t="s">
        <v>40</v>
      </c>
      <c r="AO1866" s="94" t="s">
        <v>40</v>
      </c>
      <c r="AP1866" s="94" t="s">
        <v>40</v>
      </c>
      <c r="AQ1866" s="94" t="s">
        <v>40</v>
      </c>
      <c r="AR1866" s="93"/>
    </row>
    <row r="1867" spans="1:44">
      <c r="A1867" t="str">
        <f>VLOOKUP(Q1867,'Rotas x Madrugada'!A:C,2,0)</f>
        <v>O</v>
      </c>
      <c r="B1867" t="str">
        <f>VLOOKUP(Q1867,'Rotas x Madrugada'!A:C,3,0)</f>
        <v>Não</v>
      </c>
      <c r="D1867" s="19">
        <f t="shared" si="58"/>
        <v>46163</v>
      </c>
      <c r="E1867" s="19">
        <f>IF(A1867="RETIRA",Z1867,VLOOKUP(Q1867,'Rotas x Madrugada'!A:D,4,0))</f>
        <v>46147</v>
      </c>
      <c r="F1867" s="19">
        <f>IF(A1867="RETIRA",Z1867,Z1867+2)</f>
        <v>46163</v>
      </c>
      <c r="G1867" s="19" t="str">
        <f>CONCATENATE(U1867,"-",V1867)</f>
        <v>INC08-TF</v>
      </c>
      <c r="H1867" s="19" t="str">
        <f t="shared" ca="1" si="59"/>
        <v>OK</v>
      </c>
      <c r="I1867" s="46">
        <f ca="1">Z1867-$B$1</f>
        <v>4</v>
      </c>
      <c r="J1867" s="46">
        <f>VLOOKUP(G1867,'D. Produção'!A:B,2,)</f>
        <v>2</v>
      </c>
      <c r="K1867" s="95">
        <v>336414</v>
      </c>
      <c r="L1867" s="96" t="s">
        <v>61</v>
      </c>
      <c r="M1867" s="95">
        <v>1</v>
      </c>
      <c r="N1867" s="95">
        <v>5460184</v>
      </c>
      <c r="O1867" s="96" t="s">
        <v>35</v>
      </c>
      <c r="P1867" s="96" t="s">
        <v>355</v>
      </c>
      <c r="Q1867" s="96" t="s">
        <v>136</v>
      </c>
      <c r="R1867" s="97">
        <v>1.3508</v>
      </c>
      <c r="S1867" s="97">
        <v>27.016500000000001</v>
      </c>
      <c r="T1867" s="95">
        <v>1</v>
      </c>
      <c r="U1867" s="96" t="s">
        <v>63</v>
      </c>
      <c r="V1867" s="96" t="s">
        <v>96</v>
      </c>
      <c r="W1867" s="98">
        <v>2573</v>
      </c>
      <c r="X1867" s="98">
        <v>525</v>
      </c>
      <c r="Y1867" s="99">
        <v>46155.707823993056</v>
      </c>
      <c r="Z1867" s="100">
        <v>46161</v>
      </c>
      <c r="AA1867" s="101"/>
      <c r="AB1867" s="101"/>
      <c r="AC1867" s="101"/>
      <c r="AD1867" s="101"/>
      <c r="AE1867" s="102" t="s">
        <v>40</v>
      </c>
      <c r="AF1867" s="102" t="s">
        <v>40</v>
      </c>
      <c r="AG1867" s="102" t="s">
        <v>40</v>
      </c>
      <c r="AH1867" s="102" t="s">
        <v>40</v>
      </c>
      <c r="AI1867" s="102" t="s">
        <v>40</v>
      </c>
      <c r="AJ1867" s="102" t="s">
        <v>40</v>
      </c>
      <c r="AK1867" s="102" t="s">
        <v>40</v>
      </c>
      <c r="AL1867" s="101"/>
      <c r="AM1867" s="101"/>
      <c r="AN1867" s="102" t="s">
        <v>40</v>
      </c>
      <c r="AO1867" s="102" t="s">
        <v>40</v>
      </c>
      <c r="AP1867" s="102" t="s">
        <v>40</v>
      </c>
      <c r="AQ1867" s="102" t="s">
        <v>40</v>
      </c>
      <c r="AR1867" s="101"/>
    </row>
    <row r="1868" spans="1:44">
      <c r="A1868" t="str">
        <f>VLOOKUP(Q1868,'Rotas x Madrugada'!A:C,2,0)</f>
        <v>O</v>
      </c>
      <c r="B1868" t="str">
        <f>VLOOKUP(Q1868,'Rotas x Madrugada'!A:C,3,0)</f>
        <v>Não</v>
      </c>
      <c r="D1868" s="19">
        <f t="shared" si="58"/>
        <v>46163</v>
      </c>
      <c r="E1868" s="19">
        <f>IF(A1868="RETIRA",Z1868,VLOOKUP(Q1868,'Rotas x Madrugada'!A:D,4,0))</f>
        <v>46147</v>
      </c>
      <c r="F1868" s="19">
        <f>IF(A1868="RETIRA",Z1868,Z1868+2)</f>
        <v>46163</v>
      </c>
      <c r="G1868" s="19" t="str">
        <f>CONCATENATE(U1868,"-",V1868)</f>
        <v>INC06-TF</v>
      </c>
      <c r="H1868" s="19" t="str">
        <f t="shared" ca="1" si="59"/>
        <v>OK</v>
      </c>
      <c r="I1868" s="46">
        <f ca="1">Z1868-$B$1</f>
        <v>4</v>
      </c>
      <c r="J1868" s="46">
        <f>VLOOKUP(G1868,'D. Produção'!A:B,2,)</f>
        <v>2</v>
      </c>
      <c r="K1868" s="87">
        <v>336416</v>
      </c>
      <c r="L1868" s="88" t="s">
        <v>61</v>
      </c>
      <c r="M1868" s="87">
        <v>1</v>
      </c>
      <c r="N1868" s="87">
        <v>5460188</v>
      </c>
      <c r="O1868" s="88" t="s">
        <v>35</v>
      </c>
      <c r="P1868" s="88" t="s">
        <v>355</v>
      </c>
      <c r="Q1868" s="88" t="s">
        <v>136</v>
      </c>
      <c r="R1868" s="89">
        <v>0.2034</v>
      </c>
      <c r="S1868" s="89">
        <v>3.0510000000000002</v>
      </c>
      <c r="T1868" s="87">
        <v>1</v>
      </c>
      <c r="U1868" s="88" t="s">
        <v>185</v>
      </c>
      <c r="V1868" s="88" t="s">
        <v>96</v>
      </c>
      <c r="W1868" s="90">
        <v>449</v>
      </c>
      <c r="X1868" s="90">
        <v>453</v>
      </c>
      <c r="Y1868" s="91">
        <v>46155.707822418983</v>
      </c>
      <c r="Z1868" s="92">
        <v>46161</v>
      </c>
      <c r="AA1868" s="93"/>
      <c r="AB1868" s="93"/>
      <c r="AC1868" s="93"/>
      <c r="AD1868" s="93"/>
      <c r="AE1868" s="94" t="s">
        <v>40</v>
      </c>
      <c r="AF1868" s="94" t="s">
        <v>40</v>
      </c>
      <c r="AG1868" s="94" t="s">
        <v>40</v>
      </c>
      <c r="AH1868" s="94" t="s">
        <v>40</v>
      </c>
      <c r="AI1868" s="94" t="s">
        <v>40</v>
      </c>
      <c r="AJ1868" s="94" t="s">
        <v>40</v>
      </c>
      <c r="AK1868" s="94" t="s">
        <v>40</v>
      </c>
      <c r="AL1868" s="93"/>
      <c r="AM1868" s="93"/>
      <c r="AN1868" s="94" t="s">
        <v>40</v>
      </c>
      <c r="AO1868" s="94" t="s">
        <v>40</v>
      </c>
      <c r="AP1868" s="94" t="s">
        <v>40</v>
      </c>
      <c r="AQ1868" s="94" t="s">
        <v>40</v>
      </c>
      <c r="AR1868" s="93"/>
    </row>
    <row r="1869" spans="1:44">
      <c r="A1869" t="str">
        <f>VLOOKUP(Q1869,'Rotas x Madrugada'!A:C,2,0)</f>
        <v>O</v>
      </c>
      <c r="B1869" t="str">
        <f>VLOOKUP(Q1869,'Rotas x Madrugada'!A:C,3,0)</f>
        <v>Não</v>
      </c>
      <c r="D1869" s="19">
        <f t="shared" si="58"/>
        <v>46163</v>
      </c>
      <c r="E1869" s="19">
        <f>IF(A1869="RETIRA",Z1869,VLOOKUP(Q1869,'Rotas x Madrugada'!A:D,4,0))</f>
        <v>46147</v>
      </c>
      <c r="F1869" s="19">
        <f>IF(A1869="RETIRA",Z1869,Z1869+2)</f>
        <v>46163</v>
      </c>
      <c r="G1869" s="19" t="str">
        <f>CONCATENATE(U1869,"-",V1869)</f>
        <v>INC06-TF</v>
      </c>
      <c r="H1869" s="19" t="str">
        <f t="shared" ca="1" si="59"/>
        <v>OK</v>
      </c>
      <c r="I1869" s="46">
        <f ca="1">Z1869-$B$1</f>
        <v>4</v>
      </c>
      <c r="J1869" s="46">
        <f>VLOOKUP(G1869,'D. Produção'!A:B,2,)</f>
        <v>2</v>
      </c>
      <c r="K1869" s="95">
        <v>336418</v>
      </c>
      <c r="L1869" s="96" t="s">
        <v>61</v>
      </c>
      <c r="M1869" s="95">
        <v>1</v>
      </c>
      <c r="N1869" s="95">
        <v>5460192</v>
      </c>
      <c r="O1869" s="96" t="s">
        <v>35</v>
      </c>
      <c r="P1869" s="96" t="s">
        <v>355</v>
      </c>
      <c r="Q1869" s="96" t="s">
        <v>136</v>
      </c>
      <c r="R1869" s="97">
        <v>0.28820000000000001</v>
      </c>
      <c r="S1869" s="97">
        <v>4.3228</v>
      </c>
      <c r="T1869" s="95">
        <v>1</v>
      </c>
      <c r="U1869" s="96" t="s">
        <v>185</v>
      </c>
      <c r="V1869" s="96" t="s">
        <v>96</v>
      </c>
      <c r="W1869" s="98">
        <v>369</v>
      </c>
      <c r="X1869" s="98">
        <v>781</v>
      </c>
      <c r="Y1869" s="99">
        <v>46155.707820833333</v>
      </c>
      <c r="Z1869" s="100">
        <v>46161</v>
      </c>
      <c r="AA1869" s="101"/>
      <c r="AB1869" s="101"/>
      <c r="AC1869" s="101"/>
      <c r="AD1869" s="101"/>
      <c r="AE1869" s="102" t="s">
        <v>40</v>
      </c>
      <c r="AF1869" s="102" t="s">
        <v>40</v>
      </c>
      <c r="AG1869" s="102" t="s">
        <v>40</v>
      </c>
      <c r="AH1869" s="102" t="s">
        <v>40</v>
      </c>
      <c r="AI1869" s="102" t="s">
        <v>40</v>
      </c>
      <c r="AJ1869" s="102" t="s">
        <v>40</v>
      </c>
      <c r="AK1869" s="102" t="s">
        <v>40</v>
      </c>
      <c r="AL1869" s="101"/>
      <c r="AM1869" s="101"/>
      <c r="AN1869" s="102" t="s">
        <v>40</v>
      </c>
      <c r="AO1869" s="102" t="s">
        <v>40</v>
      </c>
      <c r="AP1869" s="102" t="s">
        <v>40</v>
      </c>
      <c r="AQ1869" s="102" t="s">
        <v>40</v>
      </c>
      <c r="AR1869" s="101"/>
    </row>
    <row r="1870" spans="1:44">
      <c r="A1870" t="str">
        <f>VLOOKUP(Q1870,'Rotas x Madrugada'!A:C,2,0)</f>
        <v>O</v>
      </c>
      <c r="B1870" t="str">
        <f>VLOOKUP(Q1870,'Rotas x Madrugada'!A:C,3,0)</f>
        <v>Não</v>
      </c>
      <c r="D1870" s="19">
        <f t="shared" si="58"/>
        <v>46163</v>
      </c>
      <c r="E1870" s="19">
        <f>IF(A1870="RETIRA",Z1870,VLOOKUP(Q1870,'Rotas x Madrugada'!A:D,4,0))</f>
        <v>46147</v>
      </c>
      <c r="F1870" s="19">
        <f>IF(A1870="RETIRA",Z1870,Z1870+2)</f>
        <v>46163</v>
      </c>
      <c r="G1870" s="19" t="str">
        <f>CONCATENATE(U1870,"-",V1870)</f>
        <v>INC06-TF</v>
      </c>
      <c r="H1870" s="19" t="str">
        <f t="shared" ca="1" si="59"/>
        <v>OK</v>
      </c>
      <c r="I1870" s="46">
        <f ca="1">Z1870-$B$1</f>
        <v>4</v>
      </c>
      <c r="J1870" s="46">
        <f>VLOOKUP(G1870,'D. Produção'!A:B,2,)</f>
        <v>2</v>
      </c>
      <c r="K1870" s="87">
        <v>336418</v>
      </c>
      <c r="L1870" s="88" t="s">
        <v>121</v>
      </c>
      <c r="M1870" s="87">
        <v>2</v>
      </c>
      <c r="N1870" s="87">
        <v>5460193</v>
      </c>
      <c r="O1870" s="88" t="s">
        <v>35</v>
      </c>
      <c r="P1870" s="88" t="s">
        <v>355</v>
      </c>
      <c r="Q1870" s="88" t="s">
        <v>136</v>
      </c>
      <c r="R1870" s="89">
        <v>0.16900000000000001</v>
      </c>
      <c r="S1870" s="89">
        <v>2.5348999999999999</v>
      </c>
      <c r="T1870" s="87">
        <v>1</v>
      </c>
      <c r="U1870" s="88" t="s">
        <v>185</v>
      </c>
      <c r="V1870" s="88" t="s">
        <v>96</v>
      </c>
      <c r="W1870" s="90">
        <v>393</v>
      </c>
      <c r="X1870" s="90">
        <v>430</v>
      </c>
      <c r="Y1870" s="91">
        <v>46155.707820833333</v>
      </c>
      <c r="Z1870" s="92">
        <v>46161</v>
      </c>
      <c r="AA1870" s="93"/>
      <c r="AB1870" s="93"/>
      <c r="AC1870" s="93"/>
      <c r="AD1870" s="93"/>
      <c r="AE1870" s="94" t="s">
        <v>40</v>
      </c>
      <c r="AF1870" s="94" t="s">
        <v>40</v>
      </c>
      <c r="AG1870" s="94" t="s">
        <v>40</v>
      </c>
      <c r="AH1870" s="94" t="s">
        <v>40</v>
      </c>
      <c r="AI1870" s="94" t="s">
        <v>40</v>
      </c>
      <c r="AJ1870" s="94" t="s">
        <v>40</v>
      </c>
      <c r="AK1870" s="94" t="s">
        <v>40</v>
      </c>
      <c r="AL1870" s="93"/>
      <c r="AM1870" s="93"/>
      <c r="AN1870" s="94" t="s">
        <v>40</v>
      </c>
      <c r="AO1870" s="94" t="s">
        <v>40</v>
      </c>
      <c r="AP1870" s="94" t="s">
        <v>40</v>
      </c>
      <c r="AQ1870" s="94" t="s">
        <v>40</v>
      </c>
      <c r="AR1870" s="93"/>
    </row>
    <row r="1871" spans="1:44">
      <c r="A1871" t="str">
        <f>VLOOKUP(Q1871,'Rotas x Madrugada'!A:C,2,0)</f>
        <v>O</v>
      </c>
      <c r="B1871" t="str">
        <f>VLOOKUP(Q1871,'Rotas x Madrugada'!A:C,3,0)</f>
        <v>Não</v>
      </c>
      <c r="D1871" s="19">
        <f t="shared" si="58"/>
        <v>46163</v>
      </c>
      <c r="E1871" s="19">
        <f>IF(A1871="RETIRA",Z1871,VLOOKUP(Q1871,'Rotas x Madrugada'!A:D,4,0))</f>
        <v>46147</v>
      </c>
      <c r="F1871" s="19">
        <f>IF(A1871="RETIRA",Z1871,Z1871+2)</f>
        <v>46163</v>
      </c>
      <c r="G1871" s="19" t="str">
        <f>CONCATENATE(U1871,"-",V1871)</f>
        <v>LMINC06-PF</v>
      </c>
      <c r="H1871" s="19" t="str">
        <f t="shared" ca="1" si="59"/>
        <v>PRODUZIR</v>
      </c>
      <c r="I1871" s="46">
        <f ca="1">Z1871-$B$1</f>
        <v>4</v>
      </c>
      <c r="J1871" s="46">
        <f>VLOOKUP(G1871,'D. Produção'!A:B,2,)</f>
        <v>4</v>
      </c>
      <c r="K1871" s="95">
        <v>336419</v>
      </c>
      <c r="L1871" s="96" t="s">
        <v>61</v>
      </c>
      <c r="M1871" s="95">
        <v>1</v>
      </c>
      <c r="N1871" s="95">
        <v>5460194</v>
      </c>
      <c r="O1871" s="96" t="s">
        <v>35</v>
      </c>
      <c r="P1871" s="96" t="s">
        <v>355</v>
      </c>
      <c r="Q1871" s="96" t="s">
        <v>136</v>
      </c>
      <c r="R1871" s="97">
        <v>6.0400000000000002E-2</v>
      </c>
      <c r="S1871" s="97">
        <v>0.90669999999999995</v>
      </c>
      <c r="T1871" s="95">
        <v>1</v>
      </c>
      <c r="U1871" s="96" t="s">
        <v>306</v>
      </c>
      <c r="V1871" s="96" t="s">
        <v>39</v>
      </c>
      <c r="W1871" s="98">
        <v>207</v>
      </c>
      <c r="X1871" s="98">
        <v>292</v>
      </c>
      <c r="Y1871" s="99">
        <v>46155.707818946757</v>
      </c>
      <c r="Z1871" s="100">
        <v>46161</v>
      </c>
      <c r="AA1871" s="101"/>
      <c r="AB1871" s="101"/>
      <c r="AC1871" s="101"/>
      <c r="AD1871" s="102" t="s">
        <v>40</v>
      </c>
      <c r="AE1871" s="102" t="s">
        <v>40</v>
      </c>
      <c r="AF1871" s="102" t="s">
        <v>40</v>
      </c>
      <c r="AG1871" s="102" t="s">
        <v>40</v>
      </c>
      <c r="AH1871" s="102" t="s">
        <v>40</v>
      </c>
      <c r="AI1871" s="102" t="s">
        <v>40</v>
      </c>
      <c r="AJ1871" s="102" t="s">
        <v>40</v>
      </c>
      <c r="AK1871" s="102" t="s">
        <v>40</v>
      </c>
      <c r="AL1871" s="102" t="s">
        <v>40</v>
      </c>
      <c r="AM1871" s="102" t="s">
        <v>40</v>
      </c>
      <c r="AN1871" s="102" t="s">
        <v>40</v>
      </c>
      <c r="AO1871" s="102" t="s">
        <v>40</v>
      </c>
      <c r="AP1871" s="102" t="s">
        <v>40</v>
      </c>
      <c r="AQ1871" s="102" t="s">
        <v>40</v>
      </c>
      <c r="AR1871" s="101"/>
    </row>
    <row r="1872" spans="1:44">
      <c r="A1872" t="str">
        <f>VLOOKUP(Q1872,'Rotas x Madrugada'!A:C,2,0)</f>
        <v>O</v>
      </c>
      <c r="B1872" t="str">
        <f>VLOOKUP(Q1872,'Rotas x Madrugada'!A:C,3,0)</f>
        <v>Não</v>
      </c>
      <c r="D1872" s="19">
        <f t="shared" si="58"/>
        <v>46163</v>
      </c>
      <c r="E1872" s="19">
        <f>IF(A1872="RETIRA",Z1872,VLOOKUP(Q1872,'Rotas x Madrugada'!A:D,4,0))</f>
        <v>46147</v>
      </c>
      <c r="F1872" s="19">
        <f>IF(A1872="RETIRA",Z1872,Z1872+2)</f>
        <v>46163</v>
      </c>
      <c r="G1872" s="19" t="str">
        <f>CONCATENATE(U1872,"-",V1872)</f>
        <v>LMINC06-PF</v>
      </c>
      <c r="H1872" s="19" t="str">
        <f t="shared" ca="1" si="59"/>
        <v>PRODUZIR</v>
      </c>
      <c r="I1872" s="46">
        <f ca="1">Z1872-$B$1</f>
        <v>4</v>
      </c>
      <c r="J1872" s="46">
        <f>VLOOKUP(G1872,'D. Produção'!A:B,2,)</f>
        <v>4</v>
      </c>
      <c r="K1872" s="87">
        <v>336419</v>
      </c>
      <c r="L1872" s="88" t="s">
        <v>121</v>
      </c>
      <c r="M1872" s="87">
        <v>2</v>
      </c>
      <c r="N1872" s="87">
        <v>5460195</v>
      </c>
      <c r="O1872" s="88" t="s">
        <v>35</v>
      </c>
      <c r="P1872" s="88" t="s">
        <v>355</v>
      </c>
      <c r="Q1872" s="88" t="s">
        <v>136</v>
      </c>
      <c r="R1872" s="89">
        <v>6.0400000000000002E-2</v>
      </c>
      <c r="S1872" s="89">
        <v>0.90669999999999995</v>
      </c>
      <c r="T1872" s="87">
        <v>1</v>
      </c>
      <c r="U1872" s="88" t="s">
        <v>306</v>
      </c>
      <c r="V1872" s="88" t="s">
        <v>39</v>
      </c>
      <c r="W1872" s="90">
        <v>207</v>
      </c>
      <c r="X1872" s="90">
        <v>292</v>
      </c>
      <c r="Y1872" s="91">
        <v>46155.707818946757</v>
      </c>
      <c r="Z1872" s="92">
        <v>46161</v>
      </c>
      <c r="AA1872" s="93"/>
      <c r="AB1872" s="93"/>
      <c r="AC1872" s="93"/>
      <c r="AD1872" s="94" t="s">
        <v>40</v>
      </c>
      <c r="AE1872" s="94" t="s">
        <v>40</v>
      </c>
      <c r="AF1872" s="94" t="s">
        <v>40</v>
      </c>
      <c r="AG1872" s="94" t="s">
        <v>40</v>
      </c>
      <c r="AH1872" s="94" t="s">
        <v>40</v>
      </c>
      <c r="AI1872" s="94" t="s">
        <v>40</v>
      </c>
      <c r="AJ1872" s="94" t="s">
        <v>40</v>
      </c>
      <c r="AK1872" s="94" t="s">
        <v>40</v>
      </c>
      <c r="AL1872" s="94" t="s">
        <v>40</v>
      </c>
      <c r="AM1872" s="94" t="s">
        <v>40</v>
      </c>
      <c r="AN1872" s="94" t="s">
        <v>40</v>
      </c>
      <c r="AO1872" s="94" t="s">
        <v>40</v>
      </c>
      <c r="AP1872" s="94" t="s">
        <v>40</v>
      </c>
      <c r="AQ1872" s="94" t="s">
        <v>40</v>
      </c>
      <c r="AR1872" s="93"/>
    </row>
    <row r="1873" spans="1:44">
      <c r="A1873" t="str">
        <f>VLOOKUP(Q1873,'Rotas x Madrugada'!A:C,2,0)</f>
        <v>O</v>
      </c>
      <c r="B1873" t="str">
        <f>VLOOKUP(Q1873,'Rotas x Madrugada'!A:C,3,0)</f>
        <v>Não</v>
      </c>
      <c r="D1873" s="19">
        <f t="shared" si="58"/>
        <v>46163</v>
      </c>
      <c r="E1873" s="19">
        <f>IF(A1873="RETIRA",Z1873,VLOOKUP(Q1873,'Rotas x Madrugada'!A:D,4,0))</f>
        <v>46147</v>
      </c>
      <c r="F1873" s="19">
        <f>IF(A1873="RETIRA",Z1873,Z1873+2)</f>
        <v>46163</v>
      </c>
      <c r="G1873" s="19" t="str">
        <f>CONCATENATE(U1873,"-",V1873)</f>
        <v>LMINC06-PF</v>
      </c>
      <c r="H1873" s="19" t="str">
        <f t="shared" ca="1" si="59"/>
        <v>PRODUZIR</v>
      </c>
      <c r="I1873" s="46">
        <f ca="1">Z1873-$B$1</f>
        <v>4</v>
      </c>
      <c r="J1873" s="46">
        <f>VLOOKUP(G1873,'D. Produção'!A:B,2,)</f>
        <v>4</v>
      </c>
      <c r="K1873" s="95">
        <v>336419</v>
      </c>
      <c r="L1873" s="96" t="s">
        <v>143</v>
      </c>
      <c r="M1873" s="95">
        <v>3</v>
      </c>
      <c r="N1873" s="95">
        <v>5460196</v>
      </c>
      <c r="O1873" s="96" t="s">
        <v>35</v>
      </c>
      <c r="P1873" s="96" t="s">
        <v>355</v>
      </c>
      <c r="Q1873" s="96" t="s">
        <v>136</v>
      </c>
      <c r="R1873" s="97">
        <v>6.0400000000000002E-2</v>
      </c>
      <c r="S1873" s="97">
        <v>0.90669999999999995</v>
      </c>
      <c r="T1873" s="95">
        <v>1</v>
      </c>
      <c r="U1873" s="96" t="s">
        <v>306</v>
      </c>
      <c r="V1873" s="96" t="s">
        <v>39</v>
      </c>
      <c r="W1873" s="98">
        <v>207</v>
      </c>
      <c r="X1873" s="98">
        <v>292</v>
      </c>
      <c r="Y1873" s="99">
        <v>46155.707818946757</v>
      </c>
      <c r="Z1873" s="100">
        <v>46161</v>
      </c>
      <c r="AA1873" s="101"/>
      <c r="AB1873" s="101"/>
      <c r="AC1873" s="101"/>
      <c r="AD1873" s="102" t="s">
        <v>40</v>
      </c>
      <c r="AE1873" s="102" t="s">
        <v>40</v>
      </c>
      <c r="AF1873" s="102" t="s">
        <v>40</v>
      </c>
      <c r="AG1873" s="102" t="s">
        <v>40</v>
      </c>
      <c r="AH1873" s="102" t="s">
        <v>40</v>
      </c>
      <c r="AI1873" s="102" t="s">
        <v>40</v>
      </c>
      <c r="AJ1873" s="102" t="s">
        <v>40</v>
      </c>
      <c r="AK1873" s="102" t="s">
        <v>40</v>
      </c>
      <c r="AL1873" s="102" t="s">
        <v>40</v>
      </c>
      <c r="AM1873" s="102" t="s">
        <v>40</v>
      </c>
      <c r="AN1873" s="102" t="s">
        <v>40</v>
      </c>
      <c r="AO1873" s="102" t="s">
        <v>40</v>
      </c>
      <c r="AP1873" s="102" t="s">
        <v>40</v>
      </c>
      <c r="AQ1873" s="102" t="s">
        <v>40</v>
      </c>
      <c r="AR1873" s="101"/>
    </row>
    <row r="1874" spans="1:44">
      <c r="A1874" t="str">
        <f>VLOOKUP(Q1874,'Rotas x Madrugada'!A:C,2,0)</f>
        <v>O</v>
      </c>
      <c r="B1874" t="str">
        <f>VLOOKUP(Q1874,'Rotas x Madrugada'!A:C,3,0)</f>
        <v>Não</v>
      </c>
      <c r="D1874" s="19">
        <f t="shared" si="58"/>
        <v>46163</v>
      </c>
      <c r="E1874" s="19">
        <f>IF(A1874="RETIRA",Z1874,VLOOKUP(Q1874,'Rotas x Madrugada'!A:D,4,0))</f>
        <v>46147</v>
      </c>
      <c r="F1874" s="19">
        <f>IF(A1874="RETIRA",Z1874,Z1874+2)</f>
        <v>46163</v>
      </c>
      <c r="G1874" s="19" t="str">
        <f>CONCATENATE(U1874,"-",V1874)</f>
        <v>LMINC06-PF</v>
      </c>
      <c r="H1874" s="19" t="str">
        <f t="shared" ca="1" si="59"/>
        <v>PRODUZIR</v>
      </c>
      <c r="I1874" s="46">
        <f ca="1">Z1874-$B$1</f>
        <v>4</v>
      </c>
      <c r="J1874" s="46">
        <f>VLOOKUP(G1874,'D. Produção'!A:B,2,)</f>
        <v>4</v>
      </c>
      <c r="K1874" s="87">
        <v>336419</v>
      </c>
      <c r="L1874" s="88" t="s">
        <v>132</v>
      </c>
      <c r="M1874" s="87">
        <v>4</v>
      </c>
      <c r="N1874" s="87">
        <v>5460197</v>
      </c>
      <c r="O1874" s="88" t="s">
        <v>35</v>
      </c>
      <c r="P1874" s="88" t="s">
        <v>355</v>
      </c>
      <c r="Q1874" s="88" t="s">
        <v>136</v>
      </c>
      <c r="R1874" s="89">
        <v>6.0400000000000002E-2</v>
      </c>
      <c r="S1874" s="89">
        <v>0.90669999999999995</v>
      </c>
      <c r="T1874" s="87">
        <v>1</v>
      </c>
      <c r="U1874" s="88" t="s">
        <v>306</v>
      </c>
      <c r="V1874" s="88" t="s">
        <v>39</v>
      </c>
      <c r="W1874" s="90">
        <v>207</v>
      </c>
      <c r="X1874" s="90">
        <v>292</v>
      </c>
      <c r="Y1874" s="91">
        <v>46155.707818946757</v>
      </c>
      <c r="Z1874" s="92">
        <v>46161</v>
      </c>
      <c r="AA1874" s="93"/>
      <c r="AB1874" s="93"/>
      <c r="AC1874" s="93"/>
      <c r="AD1874" s="94" t="s">
        <v>40</v>
      </c>
      <c r="AE1874" s="94" t="s">
        <v>40</v>
      </c>
      <c r="AF1874" s="94" t="s">
        <v>40</v>
      </c>
      <c r="AG1874" s="94" t="s">
        <v>40</v>
      </c>
      <c r="AH1874" s="94" t="s">
        <v>40</v>
      </c>
      <c r="AI1874" s="94" t="s">
        <v>40</v>
      </c>
      <c r="AJ1874" s="94" t="s">
        <v>40</v>
      </c>
      <c r="AK1874" s="94" t="s">
        <v>40</v>
      </c>
      <c r="AL1874" s="94" t="s">
        <v>40</v>
      </c>
      <c r="AM1874" s="94" t="s">
        <v>40</v>
      </c>
      <c r="AN1874" s="94" t="s">
        <v>40</v>
      </c>
      <c r="AO1874" s="94" t="s">
        <v>40</v>
      </c>
      <c r="AP1874" s="94" t="s">
        <v>40</v>
      </c>
      <c r="AQ1874" s="94" t="s">
        <v>40</v>
      </c>
      <c r="AR1874" s="93"/>
    </row>
    <row r="1875" spans="1:44">
      <c r="A1875" t="str">
        <f>VLOOKUP(Q1875,'Rotas x Madrugada'!A:C,2,0)</f>
        <v>O</v>
      </c>
      <c r="B1875" t="str">
        <f>VLOOKUP(Q1875,'Rotas x Madrugada'!A:C,3,0)</f>
        <v>Não</v>
      </c>
      <c r="D1875" s="19">
        <f t="shared" si="58"/>
        <v>46163</v>
      </c>
      <c r="E1875" s="19">
        <f>IF(A1875="RETIRA",Z1875,VLOOKUP(Q1875,'Rotas x Madrugada'!A:D,4,0))</f>
        <v>46147</v>
      </c>
      <c r="F1875" s="19">
        <f>IF(A1875="RETIRA",Z1875,Z1875+2)</f>
        <v>46163</v>
      </c>
      <c r="G1875" s="19" t="str">
        <f>CONCATENATE(U1875,"-",V1875)</f>
        <v>LMINC06-PF</v>
      </c>
      <c r="H1875" s="19" t="str">
        <f t="shared" ca="1" si="59"/>
        <v>PRODUZIR</v>
      </c>
      <c r="I1875" s="46">
        <f ca="1">Z1875-$B$1</f>
        <v>4</v>
      </c>
      <c r="J1875" s="46">
        <f>VLOOKUP(G1875,'D. Produção'!A:B,2,)</f>
        <v>4</v>
      </c>
      <c r="K1875" s="95">
        <v>336419</v>
      </c>
      <c r="L1875" s="96" t="s">
        <v>92</v>
      </c>
      <c r="M1875" s="95">
        <v>5</v>
      </c>
      <c r="N1875" s="95">
        <v>5460198</v>
      </c>
      <c r="O1875" s="96" t="s">
        <v>35</v>
      </c>
      <c r="P1875" s="96" t="s">
        <v>355</v>
      </c>
      <c r="Q1875" s="96" t="s">
        <v>136</v>
      </c>
      <c r="R1875" s="97">
        <v>6.0400000000000002E-2</v>
      </c>
      <c r="S1875" s="97">
        <v>0.90669999999999995</v>
      </c>
      <c r="T1875" s="95">
        <v>1</v>
      </c>
      <c r="U1875" s="96" t="s">
        <v>306</v>
      </c>
      <c r="V1875" s="96" t="s">
        <v>39</v>
      </c>
      <c r="W1875" s="98">
        <v>207</v>
      </c>
      <c r="X1875" s="98">
        <v>292</v>
      </c>
      <c r="Y1875" s="99">
        <v>46155.707818946757</v>
      </c>
      <c r="Z1875" s="100">
        <v>46161</v>
      </c>
      <c r="AA1875" s="101"/>
      <c r="AB1875" s="101"/>
      <c r="AC1875" s="101"/>
      <c r="AD1875" s="102" t="s">
        <v>40</v>
      </c>
      <c r="AE1875" s="102" t="s">
        <v>40</v>
      </c>
      <c r="AF1875" s="102" t="s">
        <v>40</v>
      </c>
      <c r="AG1875" s="102" t="s">
        <v>40</v>
      </c>
      <c r="AH1875" s="102" t="s">
        <v>40</v>
      </c>
      <c r="AI1875" s="102" t="s">
        <v>40</v>
      </c>
      <c r="AJ1875" s="102" t="s">
        <v>40</v>
      </c>
      <c r="AK1875" s="102" t="s">
        <v>40</v>
      </c>
      <c r="AL1875" s="102" t="s">
        <v>40</v>
      </c>
      <c r="AM1875" s="102" t="s">
        <v>40</v>
      </c>
      <c r="AN1875" s="102" t="s">
        <v>40</v>
      </c>
      <c r="AO1875" s="102" t="s">
        <v>40</v>
      </c>
      <c r="AP1875" s="102" t="s">
        <v>40</v>
      </c>
      <c r="AQ1875" s="102" t="s">
        <v>40</v>
      </c>
      <c r="AR1875" s="101"/>
    </row>
    <row r="1876" spans="1:44">
      <c r="A1876" t="str">
        <f>VLOOKUP(Q1876,'Rotas x Madrugada'!A:C,2,0)</f>
        <v>O</v>
      </c>
      <c r="B1876" t="str">
        <f>VLOOKUP(Q1876,'Rotas x Madrugada'!A:C,3,0)</f>
        <v>Não</v>
      </c>
      <c r="D1876" s="19">
        <f t="shared" si="58"/>
        <v>46163</v>
      </c>
      <c r="E1876" s="19">
        <f>IF(A1876="RETIRA",Z1876,VLOOKUP(Q1876,'Rotas x Madrugada'!A:D,4,0))</f>
        <v>46147</v>
      </c>
      <c r="F1876" s="19">
        <f>IF(A1876="RETIRA",Z1876,Z1876+2)</f>
        <v>46163</v>
      </c>
      <c r="G1876" s="19" t="str">
        <f>CONCATENATE(U1876,"-",V1876)</f>
        <v>LMINC06-PF</v>
      </c>
      <c r="H1876" s="19" t="str">
        <f t="shared" ca="1" si="59"/>
        <v>PRODUZIR</v>
      </c>
      <c r="I1876" s="46">
        <f ca="1">Z1876-$B$1</f>
        <v>4</v>
      </c>
      <c r="J1876" s="46">
        <f>VLOOKUP(G1876,'D. Produção'!A:B,2,)</f>
        <v>4</v>
      </c>
      <c r="K1876" s="87">
        <v>336419</v>
      </c>
      <c r="L1876" s="88" t="s">
        <v>97</v>
      </c>
      <c r="M1876" s="87">
        <v>6</v>
      </c>
      <c r="N1876" s="87">
        <v>5460199</v>
      </c>
      <c r="O1876" s="88" t="s">
        <v>35</v>
      </c>
      <c r="P1876" s="88" t="s">
        <v>355</v>
      </c>
      <c r="Q1876" s="88" t="s">
        <v>136</v>
      </c>
      <c r="R1876" s="89">
        <v>6.0400000000000002E-2</v>
      </c>
      <c r="S1876" s="89">
        <v>0.90669999999999995</v>
      </c>
      <c r="T1876" s="87">
        <v>1</v>
      </c>
      <c r="U1876" s="88" t="s">
        <v>306</v>
      </c>
      <c r="V1876" s="88" t="s">
        <v>39</v>
      </c>
      <c r="W1876" s="90">
        <v>207</v>
      </c>
      <c r="X1876" s="90">
        <v>292</v>
      </c>
      <c r="Y1876" s="91">
        <v>46155.707818946757</v>
      </c>
      <c r="Z1876" s="92">
        <v>46161</v>
      </c>
      <c r="AA1876" s="93"/>
      <c r="AB1876" s="93"/>
      <c r="AC1876" s="93"/>
      <c r="AD1876" s="94" t="s">
        <v>40</v>
      </c>
      <c r="AE1876" s="94" t="s">
        <v>40</v>
      </c>
      <c r="AF1876" s="94" t="s">
        <v>40</v>
      </c>
      <c r="AG1876" s="94" t="s">
        <v>40</v>
      </c>
      <c r="AH1876" s="94" t="s">
        <v>40</v>
      </c>
      <c r="AI1876" s="94" t="s">
        <v>40</v>
      </c>
      <c r="AJ1876" s="94" t="s">
        <v>40</v>
      </c>
      <c r="AK1876" s="94" t="s">
        <v>40</v>
      </c>
      <c r="AL1876" s="94" t="s">
        <v>40</v>
      </c>
      <c r="AM1876" s="94" t="s">
        <v>40</v>
      </c>
      <c r="AN1876" s="94" t="s">
        <v>40</v>
      </c>
      <c r="AO1876" s="94" t="s">
        <v>40</v>
      </c>
      <c r="AP1876" s="94" t="s">
        <v>40</v>
      </c>
      <c r="AQ1876" s="94" t="s">
        <v>40</v>
      </c>
      <c r="AR1876" s="93"/>
    </row>
    <row r="1877" spans="1:44">
      <c r="A1877" t="str">
        <f>VLOOKUP(Q1877,'Rotas x Madrugada'!A:C,2,0)</f>
        <v>O</v>
      </c>
      <c r="B1877" t="str">
        <f>VLOOKUP(Q1877,'Rotas x Madrugada'!A:C,3,0)</f>
        <v>Não</v>
      </c>
      <c r="D1877" s="19">
        <f t="shared" si="58"/>
        <v>46163</v>
      </c>
      <c r="E1877" s="19">
        <f>IF(A1877="RETIRA",Z1877,VLOOKUP(Q1877,'Rotas x Madrugada'!A:D,4,0))</f>
        <v>46147</v>
      </c>
      <c r="F1877" s="19">
        <f>IF(A1877="RETIRA",Z1877,Z1877+2)</f>
        <v>46163</v>
      </c>
      <c r="G1877" s="19" t="str">
        <f>CONCATENATE(U1877,"-",V1877)</f>
        <v>LMINC06-PF</v>
      </c>
      <c r="H1877" s="19" t="str">
        <f t="shared" ca="1" si="59"/>
        <v>PRODUZIR</v>
      </c>
      <c r="I1877" s="46">
        <f ca="1">Z1877-$B$1</f>
        <v>4</v>
      </c>
      <c r="J1877" s="46">
        <f>VLOOKUP(G1877,'D. Produção'!A:B,2,)</f>
        <v>4</v>
      </c>
      <c r="K1877" s="95">
        <v>336419</v>
      </c>
      <c r="L1877" s="96" t="s">
        <v>98</v>
      </c>
      <c r="M1877" s="95">
        <v>7</v>
      </c>
      <c r="N1877" s="95">
        <v>5460200</v>
      </c>
      <c r="O1877" s="96" t="s">
        <v>35</v>
      </c>
      <c r="P1877" s="96" t="s">
        <v>355</v>
      </c>
      <c r="Q1877" s="96" t="s">
        <v>136</v>
      </c>
      <c r="R1877" s="97">
        <v>6.0400000000000002E-2</v>
      </c>
      <c r="S1877" s="97">
        <v>0.90669999999999995</v>
      </c>
      <c r="T1877" s="95">
        <v>1</v>
      </c>
      <c r="U1877" s="96" t="s">
        <v>306</v>
      </c>
      <c r="V1877" s="96" t="s">
        <v>39</v>
      </c>
      <c r="W1877" s="98">
        <v>207</v>
      </c>
      <c r="X1877" s="98">
        <v>292</v>
      </c>
      <c r="Y1877" s="99">
        <v>46155.707818946757</v>
      </c>
      <c r="Z1877" s="100">
        <v>46161</v>
      </c>
      <c r="AA1877" s="101"/>
      <c r="AB1877" s="101"/>
      <c r="AC1877" s="101"/>
      <c r="AD1877" s="102" t="s">
        <v>40</v>
      </c>
      <c r="AE1877" s="102" t="s">
        <v>40</v>
      </c>
      <c r="AF1877" s="102" t="s">
        <v>40</v>
      </c>
      <c r="AG1877" s="102" t="s">
        <v>40</v>
      </c>
      <c r="AH1877" s="102" t="s">
        <v>40</v>
      </c>
      <c r="AI1877" s="102" t="s">
        <v>40</v>
      </c>
      <c r="AJ1877" s="102" t="s">
        <v>40</v>
      </c>
      <c r="AK1877" s="102" t="s">
        <v>40</v>
      </c>
      <c r="AL1877" s="102" t="s">
        <v>40</v>
      </c>
      <c r="AM1877" s="102" t="s">
        <v>40</v>
      </c>
      <c r="AN1877" s="102" t="s">
        <v>40</v>
      </c>
      <c r="AO1877" s="102" t="s">
        <v>40</v>
      </c>
      <c r="AP1877" s="102" t="s">
        <v>40</v>
      </c>
      <c r="AQ1877" s="102" t="s">
        <v>40</v>
      </c>
      <c r="AR1877" s="101"/>
    </row>
    <row r="1878" spans="1:44">
      <c r="A1878" t="str">
        <f>VLOOKUP(Q1878,'Rotas x Madrugada'!A:C,2,0)</f>
        <v>O</v>
      </c>
      <c r="B1878" t="str">
        <f>VLOOKUP(Q1878,'Rotas x Madrugada'!A:C,3,0)</f>
        <v>Não</v>
      </c>
      <c r="D1878" s="19">
        <f t="shared" si="58"/>
        <v>46163</v>
      </c>
      <c r="E1878" s="19">
        <f>IF(A1878="RETIRA",Z1878,VLOOKUP(Q1878,'Rotas x Madrugada'!A:D,4,0))</f>
        <v>46147</v>
      </c>
      <c r="F1878" s="19">
        <f>IF(A1878="RETIRA",Z1878,Z1878+2)</f>
        <v>46163</v>
      </c>
      <c r="G1878" s="19" t="str">
        <f>CONCATENATE(U1878,"-",V1878)</f>
        <v>LMINC06-PF</v>
      </c>
      <c r="H1878" s="19" t="str">
        <f t="shared" ca="1" si="59"/>
        <v>PRODUZIR</v>
      </c>
      <c r="I1878" s="46">
        <f ca="1">Z1878-$B$1</f>
        <v>4</v>
      </c>
      <c r="J1878" s="46">
        <f>VLOOKUP(G1878,'D. Produção'!A:B,2,)</f>
        <v>4</v>
      </c>
      <c r="K1878" s="87">
        <v>336419</v>
      </c>
      <c r="L1878" s="88" t="s">
        <v>99</v>
      </c>
      <c r="M1878" s="87">
        <v>8</v>
      </c>
      <c r="N1878" s="87">
        <v>5460201</v>
      </c>
      <c r="O1878" s="88" t="s">
        <v>35</v>
      </c>
      <c r="P1878" s="88" t="s">
        <v>355</v>
      </c>
      <c r="Q1878" s="88" t="s">
        <v>136</v>
      </c>
      <c r="R1878" s="89">
        <v>6.0400000000000002E-2</v>
      </c>
      <c r="S1878" s="89">
        <v>0.90669999999999995</v>
      </c>
      <c r="T1878" s="87">
        <v>1</v>
      </c>
      <c r="U1878" s="88" t="s">
        <v>306</v>
      </c>
      <c r="V1878" s="88" t="s">
        <v>39</v>
      </c>
      <c r="W1878" s="90">
        <v>207</v>
      </c>
      <c r="X1878" s="90">
        <v>292</v>
      </c>
      <c r="Y1878" s="91">
        <v>46155.707818946757</v>
      </c>
      <c r="Z1878" s="92">
        <v>46161</v>
      </c>
      <c r="AA1878" s="93"/>
      <c r="AB1878" s="93"/>
      <c r="AC1878" s="93"/>
      <c r="AD1878" s="94" t="s">
        <v>40</v>
      </c>
      <c r="AE1878" s="94" t="s">
        <v>40</v>
      </c>
      <c r="AF1878" s="94" t="s">
        <v>40</v>
      </c>
      <c r="AG1878" s="94" t="s">
        <v>40</v>
      </c>
      <c r="AH1878" s="94" t="s">
        <v>40</v>
      </c>
      <c r="AI1878" s="94" t="s">
        <v>40</v>
      </c>
      <c r="AJ1878" s="94" t="s">
        <v>40</v>
      </c>
      <c r="AK1878" s="94" t="s">
        <v>40</v>
      </c>
      <c r="AL1878" s="94" t="s">
        <v>40</v>
      </c>
      <c r="AM1878" s="94" t="s">
        <v>40</v>
      </c>
      <c r="AN1878" s="94" t="s">
        <v>40</v>
      </c>
      <c r="AO1878" s="94" t="s">
        <v>40</v>
      </c>
      <c r="AP1878" s="94" t="s">
        <v>40</v>
      </c>
      <c r="AQ1878" s="94" t="s">
        <v>40</v>
      </c>
      <c r="AR1878" s="93"/>
    </row>
    <row r="1879" spans="1:44">
      <c r="A1879" t="str">
        <f>VLOOKUP(Q1879,'Rotas x Madrugada'!A:C,2,0)</f>
        <v>O</v>
      </c>
      <c r="B1879" t="str">
        <f>VLOOKUP(Q1879,'Rotas x Madrugada'!A:C,3,0)</f>
        <v>Não</v>
      </c>
      <c r="D1879" s="19">
        <f t="shared" si="58"/>
        <v>46163</v>
      </c>
      <c r="E1879" s="19">
        <f>IF(A1879="RETIRA",Z1879,VLOOKUP(Q1879,'Rotas x Madrugada'!A:D,4,0))</f>
        <v>46147</v>
      </c>
      <c r="F1879" s="19">
        <f>IF(A1879="RETIRA",Z1879,Z1879+2)</f>
        <v>46163</v>
      </c>
      <c r="G1879" s="19" t="str">
        <f>CONCATENATE(U1879,"-",V1879)</f>
        <v>LMINC06-PF</v>
      </c>
      <c r="H1879" s="19" t="str">
        <f t="shared" ca="1" si="59"/>
        <v>PRODUZIR</v>
      </c>
      <c r="I1879" s="46">
        <f ca="1">Z1879-$B$1</f>
        <v>4</v>
      </c>
      <c r="J1879" s="46">
        <f>VLOOKUP(G1879,'D. Produção'!A:B,2,)</f>
        <v>4</v>
      </c>
      <c r="K1879" s="95">
        <v>336419</v>
      </c>
      <c r="L1879" s="96" t="s">
        <v>100</v>
      </c>
      <c r="M1879" s="95">
        <v>9</v>
      </c>
      <c r="N1879" s="95">
        <v>5460202</v>
      </c>
      <c r="O1879" s="96" t="s">
        <v>35</v>
      </c>
      <c r="P1879" s="96" t="s">
        <v>355</v>
      </c>
      <c r="Q1879" s="96" t="s">
        <v>136</v>
      </c>
      <c r="R1879" s="97">
        <v>6.0400000000000002E-2</v>
      </c>
      <c r="S1879" s="97">
        <v>0.90669999999999995</v>
      </c>
      <c r="T1879" s="95">
        <v>1</v>
      </c>
      <c r="U1879" s="96" t="s">
        <v>306</v>
      </c>
      <c r="V1879" s="96" t="s">
        <v>39</v>
      </c>
      <c r="W1879" s="98">
        <v>207</v>
      </c>
      <c r="X1879" s="98">
        <v>292</v>
      </c>
      <c r="Y1879" s="99">
        <v>46155.707818946757</v>
      </c>
      <c r="Z1879" s="100">
        <v>46161</v>
      </c>
      <c r="AA1879" s="101"/>
      <c r="AB1879" s="101"/>
      <c r="AC1879" s="101"/>
      <c r="AD1879" s="102" t="s">
        <v>40</v>
      </c>
      <c r="AE1879" s="102" t="s">
        <v>40</v>
      </c>
      <c r="AF1879" s="102" t="s">
        <v>40</v>
      </c>
      <c r="AG1879" s="102" t="s">
        <v>40</v>
      </c>
      <c r="AH1879" s="102" t="s">
        <v>40</v>
      </c>
      <c r="AI1879" s="102" t="s">
        <v>40</v>
      </c>
      <c r="AJ1879" s="102" t="s">
        <v>40</v>
      </c>
      <c r="AK1879" s="102" t="s">
        <v>40</v>
      </c>
      <c r="AL1879" s="102" t="s">
        <v>40</v>
      </c>
      <c r="AM1879" s="102" t="s">
        <v>40</v>
      </c>
      <c r="AN1879" s="102" t="s">
        <v>40</v>
      </c>
      <c r="AO1879" s="102" t="s">
        <v>40</v>
      </c>
      <c r="AP1879" s="102" t="s">
        <v>40</v>
      </c>
      <c r="AQ1879" s="102" t="s">
        <v>40</v>
      </c>
      <c r="AR1879" s="101"/>
    </row>
    <row r="1880" spans="1:44">
      <c r="A1880" t="str">
        <f>VLOOKUP(Q1880,'Rotas x Madrugada'!A:C,2,0)</f>
        <v>O</v>
      </c>
      <c r="B1880" t="str">
        <f>VLOOKUP(Q1880,'Rotas x Madrugada'!A:C,3,0)</f>
        <v>Não</v>
      </c>
      <c r="D1880" s="19">
        <f t="shared" si="58"/>
        <v>46163</v>
      </c>
      <c r="E1880" s="19">
        <f>IF(A1880="RETIRA",Z1880,VLOOKUP(Q1880,'Rotas x Madrugada'!A:D,4,0))</f>
        <v>46147</v>
      </c>
      <c r="F1880" s="19">
        <f>IF(A1880="RETIRA",Z1880,Z1880+2)</f>
        <v>46163</v>
      </c>
      <c r="G1880" s="19" t="str">
        <f>CONCATENATE(U1880,"-",V1880)</f>
        <v>LMINC06-PF</v>
      </c>
      <c r="H1880" s="19" t="str">
        <f t="shared" ca="1" si="59"/>
        <v>PRODUZIR</v>
      </c>
      <c r="I1880" s="46">
        <f ca="1">Z1880-$B$1</f>
        <v>4</v>
      </c>
      <c r="J1880" s="46">
        <f>VLOOKUP(G1880,'D. Produção'!A:B,2,)</f>
        <v>4</v>
      </c>
      <c r="K1880" s="87">
        <v>336419</v>
      </c>
      <c r="L1880" s="88" t="s">
        <v>101</v>
      </c>
      <c r="M1880" s="87">
        <v>10</v>
      </c>
      <c r="N1880" s="87">
        <v>5460203</v>
      </c>
      <c r="O1880" s="88" t="s">
        <v>35</v>
      </c>
      <c r="P1880" s="88" t="s">
        <v>355</v>
      </c>
      <c r="Q1880" s="88" t="s">
        <v>136</v>
      </c>
      <c r="R1880" s="89">
        <v>6.0400000000000002E-2</v>
      </c>
      <c r="S1880" s="89">
        <v>0.90669999999999995</v>
      </c>
      <c r="T1880" s="87">
        <v>1</v>
      </c>
      <c r="U1880" s="88" t="s">
        <v>306</v>
      </c>
      <c r="V1880" s="88" t="s">
        <v>39</v>
      </c>
      <c r="W1880" s="90">
        <v>207</v>
      </c>
      <c r="X1880" s="90">
        <v>292</v>
      </c>
      <c r="Y1880" s="91">
        <v>46155.707818946757</v>
      </c>
      <c r="Z1880" s="92">
        <v>46161</v>
      </c>
      <c r="AA1880" s="93"/>
      <c r="AB1880" s="93"/>
      <c r="AC1880" s="93"/>
      <c r="AD1880" s="94" t="s">
        <v>40</v>
      </c>
      <c r="AE1880" s="94" t="s">
        <v>40</v>
      </c>
      <c r="AF1880" s="94" t="s">
        <v>40</v>
      </c>
      <c r="AG1880" s="94" t="s">
        <v>40</v>
      </c>
      <c r="AH1880" s="94" t="s">
        <v>40</v>
      </c>
      <c r="AI1880" s="94" t="s">
        <v>40</v>
      </c>
      <c r="AJ1880" s="94" t="s">
        <v>40</v>
      </c>
      <c r="AK1880" s="94" t="s">
        <v>40</v>
      </c>
      <c r="AL1880" s="94" t="s">
        <v>40</v>
      </c>
      <c r="AM1880" s="94" t="s">
        <v>40</v>
      </c>
      <c r="AN1880" s="94" t="s">
        <v>40</v>
      </c>
      <c r="AO1880" s="94" t="s">
        <v>40</v>
      </c>
      <c r="AP1880" s="94" t="s">
        <v>40</v>
      </c>
      <c r="AQ1880" s="94" t="s">
        <v>40</v>
      </c>
      <c r="AR1880" s="93"/>
    </row>
    <row r="1881" spans="1:44">
      <c r="A1881" t="str">
        <f>VLOOKUP(Q1881,'Rotas x Madrugada'!A:C,2,0)</f>
        <v>O</v>
      </c>
      <c r="B1881" t="str">
        <f>VLOOKUP(Q1881,'Rotas x Madrugada'!A:C,3,0)</f>
        <v>Não</v>
      </c>
      <c r="D1881" s="19">
        <f t="shared" si="58"/>
        <v>46163</v>
      </c>
      <c r="E1881" s="19">
        <f>IF(A1881="RETIRA",Z1881,VLOOKUP(Q1881,'Rotas x Madrugada'!A:D,4,0))</f>
        <v>46147</v>
      </c>
      <c r="F1881" s="19">
        <f>IF(A1881="RETIRA",Z1881,Z1881+2)</f>
        <v>46163</v>
      </c>
      <c r="G1881" s="19" t="str">
        <f>CONCATENATE(U1881,"-",V1881)</f>
        <v>LMINC06-PF</v>
      </c>
      <c r="H1881" s="19" t="str">
        <f t="shared" ca="1" si="59"/>
        <v>PRODUZIR</v>
      </c>
      <c r="I1881" s="46">
        <f ca="1">Z1881-$B$1</f>
        <v>4</v>
      </c>
      <c r="J1881" s="46">
        <f>VLOOKUP(G1881,'D. Produção'!A:B,2,)</f>
        <v>4</v>
      </c>
      <c r="K1881" s="95">
        <v>336419</v>
      </c>
      <c r="L1881" s="96" t="s">
        <v>102</v>
      </c>
      <c r="M1881" s="95">
        <v>11</v>
      </c>
      <c r="N1881" s="95">
        <v>5460204</v>
      </c>
      <c r="O1881" s="96" t="s">
        <v>35</v>
      </c>
      <c r="P1881" s="96" t="s">
        <v>355</v>
      </c>
      <c r="Q1881" s="96" t="s">
        <v>136</v>
      </c>
      <c r="R1881" s="97">
        <v>6.0400000000000002E-2</v>
      </c>
      <c r="S1881" s="97">
        <v>0.90669999999999995</v>
      </c>
      <c r="T1881" s="95">
        <v>1</v>
      </c>
      <c r="U1881" s="96" t="s">
        <v>306</v>
      </c>
      <c r="V1881" s="96" t="s">
        <v>39</v>
      </c>
      <c r="W1881" s="98">
        <v>207</v>
      </c>
      <c r="X1881" s="98">
        <v>292</v>
      </c>
      <c r="Y1881" s="99">
        <v>46155.707818946757</v>
      </c>
      <c r="Z1881" s="100">
        <v>46161</v>
      </c>
      <c r="AA1881" s="101"/>
      <c r="AB1881" s="101"/>
      <c r="AC1881" s="101"/>
      <c r="AD1881" s="102" t="s">
        <v>40</v>
      </c>
      <c r="AE1881" s="102" t="s">
        <v>40</v>
      </c>
      <c r="AF1881" s="102" t="s">
        <v>40</v>
      </c>
      <c r="AG1881" s="102" t="s">
        <v>40</v>
      </c>
      <c r="AH1881" s="102" t="s">
        <v>40</v>
      </c>
      <c r="AI1881" s="102" t="s">
        <v>40</v>
      </c>
      <c r="AJ1881" s="102" t="s">
        <v>40</v>
      </c>
      <c r="AK1881" s="102" t="s">
        <v>40</v>
      </c>
      <c r="AL1881" s="102" t="s">
        <v>40</v>
      </c>
      <c r="AM1881" s="102" t="s">
        <v>40</v>
      </c>
      <c r="AN1881" s="102" t="s">
        <v>40</v>
      </c>
      <c r="AO1881" s="102" t="s">
        <v>40</v>
      </c>
      <c r="AP1881" s="102" t="s">
        <v>40</v>
      </c>
      <c r="AQ1881" s="102" t="s">
        <v>40</v>
      </c>
      <c r="AR1881" s="101"/>
    </row>
    <row r="1882" spans="1:44">
      <c r="A1882" t="str">
        <f>VLOOKUP(Q1882,'Rotas x Madrugada'!A:C,2,0)</f>
        <v>O</v>
      </c>
      <c r="B1882" t="str">
        <f>VLOOKUP(Q1882,'Rotas x Madrugada'!A:C,3,0)</f>
        <v>Não</v>
      </c>
      <c r="D1882" s="19">
        <f t="shared" si="58"/>
        <v>46163</v>
      </c>
      <c r="E1882" s="19">
        <f>IF(A1882="RETIRA",Z1882,VLOOKUP(Q1882,'Rotas x Madrugada'!A:D,4,0))</f>
        <v>46147</v>
      </c>
      <c r="F1882" s="19">
        <f>IF(A1882="RETIRA",Z1882,Z1882+2)</f>
        <v>46163</v>
      </c>
      <c r="G1882" s="19" t="str">
        <f>CONCATENATE(U1882,"-",V1882)</f>
        <v>LMINC06-PF</v>
      </c>
      <c r="H1882" s="19" t="str">
        <f t="shared" ca="1" si="59"/>
        <v>PRODUZIR</v>
      </c>
      <c r="I1882" s="46">
        <f ca="1">Z1882-$B$1</f>
        <v>4</v>
      </c>
      <c r="J1882" s="46">
        <f>VLOOKUP(G1882,'D. Produção'!A:B,2,)</f>
        <v>4</v>
      </c>
      <c r="K1882" s="87">
        <v>336419</v>
      </c>
      <c r="L1882" s="88" t="s">
        <v>103</v>
      </c>
      <c r="M1882" s="87">
        <v>12</v>
      </c>
      <c r="N1882" s="87">
        <v>5460205</v>
      </c>
      <c r="O1882" s="88" t="s">
        <v>35</v>
      </c>
      <c r="P1882" s="88" t="s">
        <v>355</v>
      </c>
      <c r="Q1882" s="88" t="s">
        <v>136</v>
      </c>
      <c r="R1882" s="89">
        <v>6.0400000000000002E-2</v>
      </c>
      <c r="S1882" s="89">
        <v>0.90669999999999995</v>
      </c>
      <c r="T1882" s="87">
        <v>1</v>
      </c>
      <c r="U1882" s="88" t="s">
        <v>306</v>
      </c>
      <c r="V1882" s="88" t="s">
        <v>39</v>
      </c>
      <c r="W1882" s="90">
        <v>207</v>
      </c>
      <c r="X1882" s="90">
        <v>292</v>
      </c>
      <c r="Y1882" s="91">
        <v>46155.707818946757</v>
      </c>
      <c r="Z1882" s="92">
        <v>46161</v>
      </c>
      <c r="AA1882" s="93"/>
      <c r="AB1882" s="93"/>
      <c r="AC1882" s="93"/>
      <c r="AD1882" s="94" t="s">
        <v>40</v>
      </c>
      <c r="AE1882" s="94" t="s">
        <v>40</v>
      </c>
      <c r="AF1882" s="94" t="s">
        <v>40</v>
      </c>
      <c r="AG1882" s="94" t="s">
        <v>40</v>
      </c>
      <c r="AH1882" s="94" t="s">
        <v>40</v>
      </c>
      <c r="AI1882" s="94" t="s">
        <v>40</v>
      </c>
      <c r="AJ1882" s="94" t="s">
        <v>40</v>
      </c>
      <c r="AK1882" s="94" t="s">
        <v>40</v>
      </c>
      <c r="AL1882" s="94" t="s">
        <v>40</v>
      </c>
      <c r="AM1882" s="94" t="s">
        <v>40</v>
      </c>
      <c r="AN1882" s="94" t="s">
        <v>40</v>
      </c>
      <c r="AO1882" s="94" t="s">
        <v>40</v>
      </c>
      <c r="AP1882" s="94" t="s">
        <v>40</v>
      </c>
      <c r="AQ1882" s="94" t="s">
        <v>40</v>
      </c>
      <c r="AR1882" s="93"/>
    </row>
    <row r="1883" spans="1:44">
      <c r="A1883" t="str">
        <f>VLOOKUP(Q1883,'Rotas x Madrugada'!A:C,2,0)</f>
        <v>O</v>
      </c>
      <c r="B1883" t="str">
        <f>VLOOKUP(Q1883,'Rotas x Madrugada'!A:C,3,0)</f>
        <v>Não</v>
      </c>
      <c r="D1883" s="19">
        <f t="shared" si="58"/>
        <v>46163</v>
      </c>
      <c r="E1883" s="19">
        <f>IF(A1883="RETIRA",Z1883,VLOOKUP(Q1883,'Rotas x Madrugada'!A:D,4,0))</f>
        <v>46147</v>
      </c>
      <c r="F1883" s="19">
        <f>IF(A1883="RETIRA",Z1883,Z1883+2)</f>
        <v>46163</v>
      </c>
      <c r="G1883" s="19" t="str">
        <f>CONCATENATE(U1883,"-",V1883)</f>
        <v>LMINC06-PF</v>
      </c>
      <c r="H1883" s="19" t="str">
        <f t="shared" ca="1" si="59"/>
        <v>PRODUZIR</v>
      </c>
      <c r="I1883" s="46">
        <f ca="1">Z1883-$B$1</f>
        <v>4</v>
      </c>
      <c r="J1883" s="46">
        <f>VLOOKUP(G1883,'D. Produção'!A:B,2,)</f>
        <v>4</v>
      </c>
      <c r="K1883" s="95">
        <v>336419</v>
      </c>
      <c r="L1883" s="96" t="s">
        <v>104</v>
      </c>
      <c r="M1883" s="95">
        <v>13</v>
      </c>
      <c r="N1883" s="95">
        <v>5460206</v>
      </c>
      <c r="O1883" s="96" t="s">
        <v>35</v>
      </c>
      <c r="P1883" s="96" t="s">
        <v>355</v>
      </c>
      <c r="Q1883" s="96" t="s">
        <v>136</v>
      </c>
      <c r="R1883" s="97">
        <v>6.0400000000000002E-2</v>
      </c>
      <c r="S1883" s="97">
        <v>0.90669999999999995</v>
      </c>
      <c r="T1883" s="95">
        <v>1</v>
      </c>
      <c r="U1883" s="96" t="s">
        <v>306</v>
      </c>
      <c r="V1883" s="96" t="s">
        <v>39</v>
      </c>
      <c r="W1883" s="98">
        <v>207</v>
      </c>
      <c r="X1883" s="98">
        <v>292</v>
      </c>
      <c r="Y1883" s="99">
        <v>46155.707818946757</v>
      </c>
      <c r="Z1883" s="100">
        <v>46161</v>
      </c>
      <c r="AA1883" s="101"/>
      <c r="AB1883" s="101"/>
      <c r="AC1883" s="101"/>
      <c r="AD1883" s="102" t="s">
        <v>40</v>
      </c>
      <c r="AE1883" s="102" t="s">
        <v>40</v>
      </c>
      <c r="AF1883" s="102" t="s">
        <v>40</v>
      </c>
      <c r="AG1883" s="102" t="s">
        <v>40</v>
      </c>
      <c r="AH1883" s="102" t="s">
        <v>40</v>
      </c>
      <c r="AI1883" s="102" t="s">
        <v>40</v>
      </c>
      <c r="AJ1883" s="102" t="s">
        <v>40</v>
      </c>
      <c r="AK1883" s="102" t="s">
        <v>40</v>
      </c>
      <c r="AL1883" s="102" t="s">
        <v>40</v>
      </c>
      <c r="AM1883" s="102" t="s">
        <v>40</v>
      </c>
      <c r="AN1883" s="102" t="s">
        <v>40</v>
      </c>
      <c r="AO1883" s="102" t="s">
        <v>40</v>
      </c>
      <c r="AP1883" s="102" t="s">
        <v>40</v>
      </c>
      <c r="AQ1883" s="102" t="s">
        <v>40</v>
      </c>
      <c r="AR1883" s="101"/>
    </row>
    <row r="1884" spans="1:44">
      <c r="A1884" t="str">
        <f>VLOOKUP(Q1884,'Rotas x Madrugada'!A:C,2,0)</f>
        <v>O</v>
      </c>
      <c r="B1884" t="str">
        <f>VLOOKUP(Q1884,'Rotas x Madrugada'!A:C,3,0)</f>
        <v>Não</v>
      </c>
      <c r="D1884" s="19">
        <f t="shared" si="58"/>
        <v>46163</v>
      </c>
      <c r="E1884" s="19">
        <f>IF(A1884="RETIRA",Z1884,VLOOKUP(Q1884,'Rotas x Madrugada'!A:D,4,0))</f>
        <v>46147</v>
      </c>
      <c r="F1884" s="19">
        <f>IF(A1884="RETIRA",Z1884,Z1884+2)</f>
        <v>46163</v>
      </c>
      <c r="G1884" s="19" t="str">
        <f>CONCATENATE(U1884,"-",V1884)</f>
        <v>LMINC06-PF</v>
      </c>
      <c r="H1884" s="19" t="str">
        <f t="shared" ca="1" si="59"/>
        <v>PRODUZIR</v>
      </c>
      <c r="I1884" s="46">
        <f ca="1">Z1884-$B$1</f>
        <v>4</v>
      </c>
      <c r="J1884" s="46">
        <f>VLOOKUP(G1884,'D. Produção'!A:B,2,)</f>
        <v>4</v>
      </c>
      <c r="K1884" s="87">
        <v>336419</v>
      </c>
      <c r="L1884" s="88" t="s">
        <v>105</v>
      </c>
      <c r="M1884" s="87">
        <v>14</v>
      </c>
      <c r="N1884" s="87">
        <v>5460207</v>
      </c>
      <c r="O1884" s="88" t="s">
        <v>35</v>
      </c>
      <c r="P1884" s="88" t="s">
        <v>355</v>
      </c>
      <c r="Q1884" s="88" t="s">
        <v>136</v>
      </c>
      <c r="R1884" s="89">
        <v>6.0400000000000002E-2</v>
      </c>
      <c r="S1884" s="89">
        <v>0.90669999999999995</v>
      </c>
      <c r="T1884" s="87">
        <v>1</v>
      </c>
      <c r="U1884" s="88" t="s">
        <v>306</v>
      </c>
      <c r="V1884" s="88" t="s">
        <v>39</v>
      </c>
      <c r="W1884" s="90">
        <v>207</v>
      </c>
      <c r="X1884" s="90">
        <v>292</v>
      </c>
      <c r="Y1884" s="91">
        <v>46155.707818946757</v>
      </c>
      <c r="Z1884" s="92">
        <v>46161</v>
      </c>
      <c r="AA1884" s="93"/>
      <c r="AB1884" s="93"/>
      <c r="AC1884" s="93"/>
      <c r="AD1884" s="94" t="s">
        <v>40</v>
      </c>
      <c r="AE1884" s="94" t="s">
        <v>40</v>
      </c>
      <c r="AF1884" s="94" t="s">
        <v>40</v>
      </c>
      <c r="AG1884" s="94" t="s">
        <v>40</v>
      </c>
      <c r="AH1884" s="94" t="s">
        <v>40</v>
      </c>
      <c r="AI1884" s="94" t="s">
        <v>40</v>
      </c>
      <c r="AJ1884" s="94" t="s">
        <v>40</v>
      </c>
      <c r="AK1884" s="94" t="s">
        <v>40</v>
      </c>
      <c r="AL1884" s="94" t="s">
        <v>40</v>
      </c>
      <c r="AM1884" s="94" t="s">
        <v>40</v>
      </c>
      <c r="AN1884" s="94" t="s">
        <v>40</v>
      </c>
      <c r="AO1884" s="94" t="s">
        <v>40</v>
      </c>
      <c r="AP1884" s="94" t="s">
        <v>40</v>
      </c>
      <c r="AQ1884" s="94" t="s">
        <v>40</v>
      </c>
      <c r="AR1884" s="93"/>
    </row>
    <row r="1885" spans="1:44">
      <c r="A1885" t="str">
        <f>VLOOKUP(Q1885,'Rotas x Madrugada'!A:C,2,0)</f>
        <v>O</v>
      </c>
      <c r="B1885" t="str">
        <f>VLOOKUP(Q1885,'Rotas x Madrugada'!A:C,3,0)</f>
        <v>Não</v>
      </c>
      <c r="D1885" s="19">
        <f t="shared" si="58"/>
        <v>46163</v>
      </c>
      <c r="E1885" s="19">
        <f>IF(A1885="RETIRA",Z1885,VLOOKUP(Q1885,'Rotas x Madrugada'!A:D,4,0))</f>
        <v>46147</v>
      </c>
      <c r="F1885" s="19">
        <f>IF(A1885="RETIRA",Z1885,Z1885+2)</f>
        <v>46163</v>
      </c>
      <c r="G1885" s="19" t="str">
        <f>CONCATENATE(U1885,"-",V1885)</f>
        <v>LMINC06-PF</v>
      </c>
      <c r="H1885" s="19" t="str">
        <f t="shared" ca="1" si="59"/>
        <v>PRODUZIR</v>
      </c>
      <c r="I1885" s="46">
        <f ca="1">Z1885-$B$1</f>
        <v>4</v>
      </c>
      <c r="J1885" s="46">
        <f>VLOOKUP(G1885,'D. Produção'!A:B,2,)</f>
        <v>4</v>
      </c>
      <c r="K1885" s="95">
        <v>336419</v>
      </c>
      <c r="L1885" s="96" t="s">
        <v>106</v>
      </c>
      <c r="M1885" s="95">
        <v>15</v>
      </c>
      <c r="N1885" s="95">
        <v>5460208</v>
      </c>
      <c r="O1885" s="96" t="s">
        <v>35</v>
      </c>
      <c r="P1885" s="96" t="s">
        <v>355</v>
      </c>
      <c r="Q1885" s="96" t="s">
        <v>136</v>
      </c>
      <c r="R1885" s="97">
        <v>6.0400000000000002E-2</v>
      </c>
      <c r="S1885" s="97">
        <v>0.90669999999999995</v>
      </c>
      <c r="T1885" s="95">
        <v>1</v>
      </c>
      <c r="U1885" s="96" t="s">
        <v>306</v>
      </c>
      <c r="V1885" s="96" t="s">
        <v>39</v>
      </c>
      <c r="W1885" s="98">
        <v>207</v>
      </c>
      <c r="X1885" s="98">
        <v>292</v>
      </c>
      <c r="Y1885" s="99">
        <v>46155.707818946757</v>
      </c>
      <c r="Z1885" s="100">
        <v>46161</v>
      </c>
      <c r="AA1885" s="101"/>
      <c r="AB1885" s="101"/>
      <c r="AC1885" s="101"/>
      <c r="AD1885" s="102" t="s">
        <v>40</v>
      </c>
      <c r="AE1885" s="102" t="s">
        <v>40</v>
      </c>
      <c r="AF1885" s="102" t="s">
        <v>40</v>
      </c>
      <c r="AG1885" s="102" t="s">
        <v>40</v>
      </c>
      <c r="AH1885" s="102" t="s">
        <v>40</v>
      </c>
      <c r="AI1885" s="102" t="s">
        <v>40</v>
      </c>
      <c r="AJ1885" s="102" t="s">
        <v>40</v>
      </c>
      <c r="AK1885" s="102" t="s">
        <v>40</v>
      </c>
      <c r="AL1885" s="102" t="s">
        <v>40</v>
      </c>
      <c r="AM1885" s="102" t="s">
        <v>40</v>
      </c>
      <c r="AN1885" s="102" t="s">
        <v>40</v>
      </c>
      <c r="AO1885" s="102" t="s">
        <v>40</v>
      </c>
      <c r="AP1885" s="102" t="s">
        <v>40</v>
      </c>
      <c r="AQ1885" s="102" t="s">
        <v>40</v>
      </c>
      <c r="AR1885" s="101"/>
    </row>
    <row r="1886" spans="1:44">
      <c r="A1886" t="str">
        <f>VLOOKUP(Q1886,'Rotas x Madrugada'!A:C,2,0)</f>
        <v>O</v>
      </c>
      <c r="B1886" t="str">
        <f>VLOOKUP(Q1886,'Rotas x Madrugada'!A:C,3,0)</f>
        <v>Não</v>
      </c>
      <c r="D1886" s="19">
        <f t="shared" si="58"/>
        <v>46163</v>
      </c>
      <c r="E1886" s="19">
        <f>IF(A1886="RETIRA",Z1886,VLOOKUP(Q1886,'Rotas x Madrugada'!A:D,4,0))</f>
        <v>46147</v>
      </c>
      <c r="F1886" s="19">
        <f>IF(A1886="RETIRA",Z1886,Z1886+2)</f>
        <v>46163</v>
      </c>
      <c r="G1886" s="19" t="str">
        <f>CONCATENATE(U1886,"-",V1886)</f>
        <v>LMINC06-PF</v>
      </c>
      <c r="H1886" s="19" t="str">
        <f t="shared" ca="1" si="59"/>
        <v>PRODUZIR</v>
      </c>
      <c r="I1886" s="46">
        <f ca="1">Z1886-$B$1</f>
        <v>4</v>
      </c>
      <c r="J1886" s="46">
        <f>VLOOKUP(G1886,'D. Produção'!A:B,2,)</f>
        <v>4</v>
      </c>
      <c r="K1886" s="87">
        <v>336419</v>
      </c>
      <c r="L1886" s="88" t="s">
        <v>107</v>
      </c>
      <c r="M1886" s="87">
        <v>16</v>
      </c>
      <c r="N1886" s="87">
        <v>5460209</v>
      </c>
      <c r="O1886" s="88" t="s">
        <v>35</v>
      </c>
      <c r="P1886" s="88" t="s">
        <v>355</v>
      </c>
      <c r="Q1886" s="88" t="s">
        <v>136</v>
      </c>
      <c r="R1886" s="89">
        <v>6.0400000000000002E-2</v>
      </c>
      <c r="S1886" s="89">
        <v>0.90669999999999995</v>
      </c>
      <c r="T1886" s="87">
        <v>1</v>
      </c>
      <c r="U1886" s="88" t="s">
        <v>306</v>
      </c>
      <c r="V1886" s="88" t="s">
        <v>39</v>
      </c>
      <c r="W1886" s="90">
        <v>207</v>
      </c>
      <c r="X1886" s="90">
        <v>292</v>
      </c>
      <c r="Y1886" s="91">
        <v>46155.707818946757</v>
      </c>
      <c r="Z1886" s="92">
        <v>46161</v>
      </c>
      <c r="AA1886" s="93"/>
      <c r="AB1886" s="93"/>
      <c r="AC1886" s="93"/>
      <c r="AD1886" s="94" t="s">
        <v>40</v>
      </c>
      <c r="AE1886" s="94" t="s">
        <v>40</v>
      </c>
      <c r="AF1886" s="94" t="s">
        <v>40</v>
      </c>
      <c r="AG1886" s="94" t="s">
        <v>40</v>
      </c>
      <c r="AH1886" s="94" t="s">
        <v>40</v>
      </c>
      <c r="AI1886" s="94" t="s">
        <v>40</v>
      </c>
      <c r="AJ1886" s="94" t="s">
        <v>40</v>
      </c>
      <c r="AK1886" s="94" t="s">
        <v>40</v>
      </c>
      <c r="AL1886" s="94" t="s">
        <v>40</v>
      </c>
      <c r="AM1886" s="94" t="s">
        <v>40</v>
      </c>
      <c r="AN1886" s="94" t="s">
        <v>40</v>
      </c>
      <c r="AO1886" s="94" t="s">
        <v>40</v>
      </c>
      <c r="AP1886" s="94" t="s">
        <v>40</v>
      </c>
      <c r="AQ1886" s="94" t="s">
        <v>40</v>
      </c>
      <c r="AR1886" s="93"/>
    </row>
    <row r="1887" spans="1:44">
      <c r="A1887" t="str">
        <f>VLOOKUP(Q1887,'Rotas x Madrugada'!A:C,2,0)</f>
        <v>O</v>
      </c>
      <c r="B1887" t="str">
        <f>VLOOKUP(Q1887,'Rotas x Madrugada'!A:C,3,0)</f>
        <v>Não</v>
      </c>
      <c r="D1887" s="19">
        <f t="shared" si="58"/>
        <v>46163</v>
      </c>
      <c r="E1887" s="19">
        <f>IF(A1887="RETIRA",Z1887,VLOOKUP(Q1887,'Rotas x Madrugada'!A:D,4,0))</f>
        <v>46147</v>
      </c>
      <c r="F1887" s="19">
        <f>IF(A1887="RETIRA",Z1887,Z1887+2)</f>
        <v>46163</v>
      </c>
      <c r="G1887" s="19" t="str">
        <f>CONCATENATE(U1887,"-",V1887)</f>
        <v>LMINC06-PF</v>
      </c>
      <c r="H1887" s="19" t="str">
        <f t="shared" ca="1" si="59"/>
        <v>PRODUZIR</v>
      </c>
      <c r="I1887" s="46">
        <f ca="1">Z1887-$B$1</f>
        <v>4</v>
      </c>
      <c r="J1887" s="46">
        <f>VLOOKUP(G1887,'D. Produção'!A:B,2,)</f>
        <v>4</v>
      </c>
      <c r="K1887" s="95">
        <v>336419</v>
      </c>
      <c r="L1887" s="96" t="s">
        <v>108</v>
      </c>
      <c r="M1887" s="95">
        <v>17</v>
      </c>
      <c r="N1887" s="95">
        <v>5460210</v>
      </c>
      <c r="O1887" s="96" t="s">
        <v>35</v>
      </c>
      <c r="P1887" s="96" t="s">
        <v>355</v>
      </c>
      <c r="Q1887" s="96" t="s">
        <v>136</v>
      </c>
      <c r="R1887" s="97">
        <v>6.0400000000000002E-2</v>
      </c>
      <c r="S1887" s="97">
        <v>0.90669999999999995</v>
      </c>
      <c r="T1887" s="95">
        <v>1</v>
      </c>
      <c r="U1887" s="96" t="s">
        <v>306</v>
      </c>
      <c r="V1887" s="96" t="s">
        <v>39</v>
      </c>
      <c r="W1887" s="98">
        <v>207</v>
      </c>
      <c r="X1887" s="98">
        <v>292</v>
      </c>
      <c r="Y1887" s="99">
        <v>46155.707818946757</v>
      </c>
      <c r="Z1887" s="100">
        <v>46161</v>
      </c>
      <c r="AA1887" s="101"/>
      <c r="AB1887" s="101"/>
      <c r="AC1887" s="101"/>
      <c r="AD1887" s="102" t="s">
        <v>40</v>
      </c>
      <c r="AE1887" s="102" t="s">
        <v>40</v>
      </c>
      <c r="AF1887" s="102" t="s">
        <v>40</v>
      </c>
      <c r="AG1887" s="102" t="s">
        <v>40</v>
      </c>
      <c r="AH1887" s="102" t="s">
        <v>40</v>
      </c>
      <c r="AI1887" s="102" t="s">
        <v>40</v>
      </c>
      <c r="AJ1887" s="102" t="s">
        <v>40</v>
      </c>
      <c r="AK1887" s="102" t="s">
        <v>40</v>
      </c>
      <c r="AL1887" s="102" t="s">
        <v>40</v>
      </c>
      <c r="AM1887" s="102" t="s">
        <v>40</v>
      </c>
      <c r="AN1887" s="102" t="s">
        <v>40</v>
      </c>
      <c r="AO1887" s="102" t="s">
        <v>40</v>
      </c>
      <c r="AP1887" s="102" t="s">
        <v>40</v>
      </c>
      <c r="AQ1887" s="102" t="s">
        <v>40</v>
      </c>
      <c r="AR1887" s="101"/>
    </row>
    <row r="1888" spans="1:44">
      <c r="A1888" t="str">
        <f>VLOOKUP(Q1888,'Rotas x Madrugada'!A:C,2,0)</f>
        <v>O</v>
      </c>
      <c r="B1888" t="str">
        <f>VLOOKUP(Q1888,'Rotas x Madrugada'!A:C,3,0)</f>
        <v>Não</v>
      </c>
      <c r="D1888" s="19">
        <f t="shared" si="58"/>
        <v>46163</v>
      </c>
      <c r="E1888" s="19">
        <f>IF(A1888="RETIRA",Z1888,VLOOKUP(Q1888,'Rotas x Madrugada'!A:D,4,0))</f>
        <v>46147</v>
      </c>
      <c r="F1888" s="19">
        <f>IF(A1888="RETIRA",Z1888,Z1888+2)</f>
        <v>46163</v>
      </c>
      <c r="G1888" s="19" t="str">
        <f>CONCATENATE(U1888,"-",V1888)</f>
        <v>LMINC06-PF</v>
      </c>
      <c r="H1888" s="19" t="str">
        <f t="shared" ca="1" si="59"/>
        <v>PRODUZIR</v>
      </c>
      <c r="I1888" s="46">
        <f ca="1">Z1888-$B$1</f>
        <v>4</v>
      </c>
      <c r="J1888" s="46">
        <f>VLOOKUP(G1888,'D. Produção'!A:B,2,)</f>
        <v>4</v>
      </c>
      <c r="K1888" s="87">
        <v>336419</v>
      </c>
      <c r="L1888" s="88" t="s">
        <v>109</v>
      </c>
      <c r="M1888" s="87">
        <v>18</v>
      </c>
      <c r="N1888" s="87">
        <v>5460211</v>
      </c>
      <c r="O1888" s="88" t="s">
        <v>35</v>
      </c>
      <c r="P1888" s="88" t="s">
        <v>355</v>
      </c>
      <c r="Q1888" s="88" t="s">
        <v>136</v>
      </c>
      <c r="R1888" s="89">
        <v>6.0400000000000002E-2</v>
      </c>
      <c r="S1888" s="89">
        <v>0.90669999999999995</v>
      </c>
      <c r="T1888" s="87">
        <v>1</v>
      </c>
      <c r="U1888" s="88" t="s">
        <v>306</v>
      </c>
      <c r="V1888" s="88" t="s">
        <v>39</v>
      </c>
      <c r="W1888" s="90">
        <v>207</v>
      </c>
      <c r="X1888" s="90">
        <v>292</v>
      </c>
      <c r="Y1888" s="91">
        <v>46155.707818946757</v>
      </c>
      <c r="Z1888" s="92">
        <v>46161</v>
      </c>
      <c r="AA1888" s="93"/>
      <c r="AB1888" s="93"/>
      <c r="AC1888" s="93"/>
      <c r="AD1888" s="94" t="s">
        <v>40</v>
      </c>
      <c r="AE1888" s="94" t="s">
        <v>40</v>
      </c>
      <c r="AF1888" s="94" t="s">
        <v>40</v>
      </c>
      <c r="AG1888" s="94" t="s">
        <v>40</v>
      </c>
      <c r="AH1888" s="94" t="s">
        <v>40</v>
      </c>
      <c r="AI1888" s="94" t="s">
        <v>40</v>
      </c>
      <c r="AJ1888" s="94" t="s">
        <v>40</v>
      </c>
      <c r="AK1888" s="94" t="s">
        <v>40</v>
      </c>
      <c r="AL1888" s="94" t="s">
        <v>40</v>
      </c>
      <c r="AM1888" s="94" t="s">
        <v>40</v>
      </c>
      <c r="AN1888" s="94" t="s">
        <v>40</v>
      </c>
      <c r="AO1888" s="94" t="s">
        <v>40</v>
      </c>
      <c r="AP1888" s="94" t="s">
        <v>40</v>
      </c>
      <c r="AQ1888" s="94" t="s">
        <v>40</v>
      </c>
      <c r="AR1888" s="93"/>
    </row>
    <row r="1889" spans="1:44">
      <c r="A1889" t="str">
        <f>VLOOKUP(Q1889,'Rotas x Madrugada'!A:C,2,0)</f>
        <v>O</v>
      </c>
      <c r="B1889" t="str">
        <f>VLOOKUP(Q1889,'Rotas x Madrugada'!A:C,3,0)</f>
        <v>Não</v>
      </c>
      <c r="D1889" s="19">
        <f t="shared" si="58"/>
        <v>46163</v>
      </c>
      <c r="E1889" s="19">
        <f>IF(A1889="RETIRA",Z1889,VLOOKUP(Q1889,'Rotas x Madrugada'!A:D,4,0))</f>
        <v>46147</v>
      </c>
      <c r="F1889" s="19">
        <f>IF(A1889="RETIRA",Z1889,Z1889+2)</f>
        <v>46163</v>
      </c>
      <c r="G1889" s="19" t="str">
        <f>CONCATENATE(U1889,"-",V1889)</f>
        <v>LMINC06-PF</v>
      </c>
      <c r="H1889" s="19" t="str">
        <f t="shared" ca="1" si="59"/>
        <v>PRODUZIR</v>
      </c>
      <c r="I1889" s="46">
        <f ca="1">Z1889-$B$1</f>
        <v>4</v>
      </c>
      <c r="J1889" s="46">
        <f>VLOOKUP(G1889,'D. Produção'!A:B,2,)</f>
        <v>4</v>
      </c>
      <c r="K1889" s="95">
        <v>336419</v>
      </c>
      <c r="L1889" s="96" t="s">
        <v>110</v>
      </c>
      <c r="M1889" s="95">
        <v>19</v>
      </c>
      <c r="N1889" s="95">
        <v>5460212</v>
      </c>
      <c r="O1889" s="96" t="s">
        <v>35</v>
      </c>
      <c r="P1889" s="96" t="s">
        <v>355</v>
      </c>
      <c r="Q1889" s="96" t="s">
        <v>136</v>
      </c>
      <c r="R1889" s="97">
        <v>6.0400000000000002E-2</v>
      </c>
      <c r="S1889" s="97">
        <v>0.90669999999999995</v>
      </c>
      <c r="T1889" s="95">
        <v>1</v>
      </c>
      <c r="U1889" s="96" t="s">
        <v>306</v>
      </c>
      <c r="V1889" s="96" t="s">
        <v>39</v>
      </c>
      <c r="W1889" s="98">
        <v>207</v>
      </c>
      <c r="X1889" s="98">
        <v>292</v>
      </c>
      <c r="Y1889" s="99">
        <v>46155.707818946757</v>
      </c>
      <c r="Z1889" s="100">
        <v>46161</v>
      </c>
      <c r="AA1889" s="101"/>
      <c r="AB1889" s="101"/>
      <c r="AC1889" s="101"/>
      <c r="AD1889" s="102" t="s">
        <v>40</v>
      </c>
      <c r="AE1889" s="102" t="s">
        <v>40</v>
      </c>
      <c r="AF1889" s="102" t="s">
        <v>40</v>
      </c>
      <c r="AG1889" s="102" t="s">
        <v>40</v>
      </c>
      <c r="AH1889" s="102" t="s">
        <v>40</v>
      </c>
      <c r="AI1889" s="102" t="s">
        <v>40</v>
      </c>
      <c r="AJ1889" s="102" t="s">
        <v>40</v>
      </c>
      <c r="AK1889" s="102" t="s">
        <v>40</v>
      </c>
      <c r="AL1889" s="102" t="s">
        <v>40</v>
      </c>
      <c r="AM1889" s="102" t="s">
        <v>40</v>
      </c>
      <c r="AN1889" s="102" t="s">
        <v>40</v>
      </c>
      <c r="AO1889" s="102" t="s">
        <v>40</v>
      </c>
      <c r="AP1889" s="102" t="s">
        <v>40</v>
      </c>
      <c r="AQ1889" s="102" t="s">
        <v>40</v>
      </c>
      <c r="AR1889" s="101"/>
    </row>
    <row r="1890" spans="1:44">
      <c r="A1890" t="str">
        <f>VLOOKUP(Q1890,'Rotas x Madrugada'!A:C,2,0)</f>
        <v>O</v>
      </c>
      <c r="B1890" t="str">
        <f>VLOOKUP(Q1890,'Rotas x Madrugada'!A:C,3,0)</f>
        <v>Não</v>
      </c>
      <c r="D1890" s="19">
        <f t="shared" si="58"/>
        <v>46163</v>
      </c>
      <c r="E1890" s="19">
        <f>IF(A1890="RETIRA",Z1890,VLOOKUP(Q1890,'Rotas x Madrugada'!A:D,4,0))</f>
        <v>46147</v>
      </c>
      <c r="F1890" s="19">
        <f>IF(A1890="RETIRA",Z1890,Z1890+2)</f>
        <v>46163</v>
      </c>
      <c r="G1890" s="19" t="str">
        <f>CONCATENATE(U1890,"-",V1890)</f>
        <v>LMINC06-PF</v>
      </c>
      <c r="H1890" s="19" t="str">
        <f t="shared" ca="1" si="59"/>
        <v>PRODUZIR</v>
      </c>
      <c r="I1890" s="46">
        <f ca="1">Z1890-$B$1</f>
        <v>4</v>
      </c>
      <c r="J1890" s="46">
        <f>VLOOKUP(G1890,'D. Produção'!A:B,2,)</f>
        <v>4</v>
      </c>
      <c r="K1890" s="87">
        <v>336419</v>
      </c>
      <c r="L1890" s="88" t="s">
        <v>111</v>
      </c>
      <c r="M1890" s="87">
        <v>20</v>
      </c>
      <c r="N1890" s="87">
        <v>5460213</v>
      </c>
      <c r="O1890" s="88" t="s">
        <v>35</v>
      </c>
      <c r="P1890" s="88" t="s">
        <v>355</v>
      </c>
      <c r="Q1890" s="88" t="s">
        <v>136</v>
      </c>
      <c r="R1890" s="89">
        <v>6.0400000000000002E-2</v>
      </c>
      <c r="S1890" s="89">
        <v>0.90669999999999995</v>
      </c>
      <c r="T1890" s="87">
        <v>1</v>
      </c>
      <c r="U1890" s="88" t="s">
        <v>306</v>
      </c>
      <c r="V1890" s="88" t="s">
        <v>39</v>
      </c>
      <c r="W1890" s="90">
        <v>207</v>
      </c>
      <c r="X1890" s="90">
        <v>292</v>
      </c>
      <c r="Y1890" s="91">
        <v>46155.707818946757</v>
      </c>
      <c r="Z1890" s="92">
        <v>46161</v>
      </c>
      <c r="AA1890" s="93"/>
      <c r="AB1890" s="93"/>
      <c r="AC1890" s="93"/>
      <c r="AD1890" s="94" t="s">
        <v>40</v>
      </c>
      <c r="AE1890" s="94" t="s">
        <v>40</v>
      </c>
      <c r="AF1890" s="94" t="s">
        <v>40</v>
      </c>
      <c r="AG1890" s="94" t="s">
        <v>40</v>
      </c>
      <c r="AH1890" s="94" t="s">
        <v>40</v>
      </c>
      <c r="AI1890" s="94" t="s">
        <v>40</v>
      </c>
      <c r="AJ1890" s="94" t="s">
        <v>40</v>
      </c>
      <c r="AK1890" s="94" t="s">
        <v>40</v>
      </c>
      <c r="AL1890" s="94" t="s">
        <v>40</v>
      </c>
      <c r="AM1890" s="94" t="s">
        <v>40</v>
      </c>
      <c r="AN1890" s="94" t="s">
        <v>40</v>
      </c>
      <c r="AO1890" s="94" t="s">
        <v>40</v>
      </c>
      <c r="AP1890" s="94" t="s">
        <v>40</v>
      </c>
      <c r="AQ1890" s="94" t="s">
        <v>40</v>
      </c>
      <c r="AR1890" s="93"/>
    </row>
    <row r="1891" spans="1:44">
      <c r="A1891" t="str">
        <f>VLOOKUP(Q1891,'Rotas x Madrugada'!A:C,2,0)</f>
        <v>O</v>
      </c>
      <c r="B1891" t="str">
        <f>VLOOKUP(Q1891,'Rotas x Madrugada'!A:C,3,0)</f>
        <v>Não</v>
      </c>
      <c r="D1891" s="19">
        <f t="shared" si="58"/>
        <v>46163</v>
      </c>
      <c r="E1891" s="19">
        <f>IF(A1891="RETIRA",Z1891,VLOOKUP(Q1891,'Rotas x Madrugada'!A:D,4,0))</f>
        <v>46147</v>
      </c>
      <c r="F1891" s="19">
        <f>IF(A1891="RETIRA",Z1891,Z1891+2)</f>
        <v>46163</v>
      </c>
      <c r="G1891" s="19" t="str">
        <f>CONCATENATE(U1891,"-",V1891)</f>
        <v>LMINC06-PF</v>
      </c>
      <c r="H1891" s="19" t="str">
        <f t="shared" ca="1" si="59"/>
        <v>PRODUZIR</v>
      </c>
      <c r="I1891" s="46">
        <f ca="1">Z1891-$B$1</f>
        <v>4</v>
      </c>
      <c r="J1891" s="46">
        <f>VLOOKUP(G1891,'D. Produção'!A:B,2,)</f>
        <v>4</v>
      </c>
      <c r="K1891" s="95">
        <v>336419</v>
      </c>
      <c r="L1891" s="96" t="s">
        <v>112</v>
      </c>
      <c r="M1891" s="95">
        <v>21</v>
      </c>
      <c r="N1891" s="95">
        <v>5460214</v>
      </c>
      <c r="O1891" s="96" t="s">
        <v>35</v>
      </c>
      <c r="P1891" s="96" t="s">
        <v>355</v>
      </c>
      <c r="Q1891" s="96" t="s">
        <v>136</v>
      </c>
      <c r="R1891" s="97">
        <v>6.0400000000000002E-2</v>
      </c>
      <c r="S1891" s="97">
        <v>0.90669999999999995</v>
      </c>
      <c r="T1891" s="95">
        <v>1</v>
      </c>
      <c r="U1891" s="96" t="s">
        <v>306</v>
      </c>
      <c r="V1891" s="96" t="s">
        <v>39</v>
      </c>
      <c r="W1891" s="98">
        <v>207</v>
      </c>
      <c r="X1891" s="98">
        <v>292</v>
      </c>
      <c r="Y1891" s="99">
        <v>46155.707818946757</v>
      </c>
      <c r="Z1891" s="100">
        <v>46161</v>
      </c>
      <c r="AA1891" s="101"/>
      <c r="AB1891" s="101"/>
      <c r="AC1891" s="101"/>
      <c r="AD1891" s="102" t="s">
        <v>40</v>
      </c>
      <c r="AE1891" s="102" t="s">
        <v>40</v>
      </c>
      <c r="AF1891" s="102" t="s">
        <v>40</v>
      </c>
      <c r="AG1891" s="102" t="s">
        <v>40</v>
      </c>
      <c r="AH1891" s="102" t="s">
        <v>40</v>
      </c>
      <c r="AI1891" s="102" t="s">
        <v>40</v>
      </c>
      <c r="AJ1891" s="102" t="s">
        <v>40</v>
      </c>
      <c r="AK1891" s="102" t="s">
        <v>40</v>
      </c>
      <c r="AL1891" s="102" t="s">
        <v>40</v>
      </c>
      <c r="AM1891" s="102" t="s">
        <v>40</v>
      </c>
      <c r="AN1891" s="102" t="s">
        <v>40</v>
      </c>
      <c r="AO1891" s="102" t="s">
        <v>40</v>
      </c>
      <c r="AP1891" s="102" t="s">
        <v>40</v>
      </c>
      <c r="AQ1891" s="102" t="s">
        <v>40</v>
      </c>
      <c r="AR1891" s="101"/>
    </row>
    <row r="1892" spans="1:44">
      <c r="A1892" t="str">
        <f>VLOOKUP(Q1892,'Rotas x Madrugada'!A:C,2,0)</f>
        <v>O</v>
      </c>
      <c r="B1892" t="str">
        <f>VLOOKUP(Q1892,'Rotas x Madrugada'!A:C,3,0)</f>
        <v>Não</v>
      </c>
      <c r="D1892" s="19">
        <f t="shared" si="58"/>
        <v>46163</v>
      </c>
      <c r="E1892" s="19">
        <f>IF(A1892="RETIRA",Z1892,VLOOKUP(Q1892,'Rotas x Madrugada'!A:D,4,0))</f>
        <v>46147</v>
      </c>
      <c r="F1892" s="19">
        <f>IF(A1892="RETIRA",Z1892,Z1892+2)</f>
        <v>46163</v>
      </c>
      <c r="G1892" s="19" t="str">
        <f>CONCATENATE(U1892,"-",V1892)</f>
        <v>LMINC06-PF</v>
      </c>
      <c r="H1892" s="19" t="str">
        <f t="shared" ca="1" si="59"/>
        <v>PRODUZIR</v>
      </c>
      <c r="I1892" s="46">
        <f ca="1">Z1892-$B$1</f>
        <v>4</v>
      </c>
      <c r="J1892" s="46">
        <f>VLOOKUP(G1892,'D. Produção'!A:B,2,)</f>
        <v>4</v>
      </c>
      <c r="K1892" s="87">
        <v>336419</v>
      </c>
      <c r="L1892" s="88" t="s">
        <v>113</v>
      </c>
      <c r="M1892" s="87">
        <v>22</v>
      </c>
      <c r="N1892" s="87">
        <v>5460215</v>
      </c>
      <c r="O1892" s="88" t="s">
        <v>35</v>
      </c>
      <c r="P1892" s="88" t="s">
        <v>355</v>
      </c>
      <c r="Q1892" s="88" t="s">
        <v>136</v>
      </c>
      <c r="R1892" s="89">
        <v>6.0400000000000002E-2</v>
      </c>
      <c r="S1892" s="89">
        <v>0.90669999999999995</v>
      </c>
      <c r="T1892" s="87">
        <v>1</v>
      </c>
      <c r="U1892" s="88" t="s">
        <v>306</v>
      </c>
      <c r="V1892" s="88" t="s">
        <v>39</v>
      </c>
      <c r="W1892" s="90">
        <v>207</v>
      </c>
      <c r="X1892" s="90">
        <v>292</v>
      </c>
      <c r="Y1892" s="91">
        <v>46155.707818946757</v>
      </c>
      <c r="Z1892" s="92">
        <v>46161</v>
      </c>
      <c r="AA1892" s="93"/>
      <c r="AB1892" s="93"/>
      <c r="AC1892" s="93"/>
      <c r="AD1892" s="94" t="s">
        <v>40</v>
      </c>
      <c r="AE1892" s="94" t="s">
        <v>40</v>
      </c>
      <c r="AF1892" s="94" t="s">
        <v>40</v>
      </c>
      <c r="AG1892" s="94" t="s">
        <v>40</v>
      </c>
      <c r="AH1892" s="94" t="s">
        <v>40</v>
      </c>
      <c r="AI1892" s="94" t="s">
        <v>40</v>
      </c>
      <c r="AJ1892" s="94" t="s">
        <v>40</v>
      </c>
      <c r="AK1892" s="94" t="s">
        <v>40</v>
      </c>
      <c r="AL1892" s="94" t="s">
        <v>40</v>
      </c>
      <c r="AM1892" s="94" t="s">
        <v>40</v>
      </c>
      <c r="AN1892" s="94" t="s">
        <v>40</v>
      </c>
      <c r="AO1892" s="94" t="s">
        <v>40</v>
      </c>
      <c r="AP1892" s="94" t="s">
        <v>40</v>
      </c>
      <c r="AQ1892" s="94" t="s">
        <v>40</v>
      </c>
      <c r="AR1892" s="93"/>
    </row>
    <row r="1893" spans="1:44">
      <c r="A1893" t="str">
        <f>VLOOKUP(Q1893,'Rotas x Madrugada'!A:C,2,0)</f>
        <v>O</v>
      </c>
      <c r="B1893" t="str">
        <f>VLOOKUP(Q1893,'Rotas x Madrugada'!A:C,3,0)</f>
        <v>Não</v>
      </c>
      <c r="D1893" s="19">
        <f t="shared" si="58"/>
        <v>46163</v>
      </c>
      <c r="E1893" s="19">
        <f>IF(A1893="RETIRA",Z1893,VLOOKUP(Q1893,'Rotas x Madrugada'!A:D,4,0))</f>
        <v>46147</v>
      </c>
      <c r="F1893" s="19">
        <f>IF(A1893="RETIRA",Z1893,Z1893+2)</f>
        <v>46163</v>
      </c>
      <c r="G1893" s="19" t="str">
        <f>CONCATENATE(U1893,"-",V1893)</f>
        <v>LMINC06-PF</v>
      </c>
      <c r="H1893" s="19" t="str">
        <f t="shared" ca="1" si="59"/>
        <v>PRODUZIR</v>
      </c>
      <c r="I1893" s="46">
        <f ca="1">Z1893-$B$1</f>
        <v>4</v>
      </c>
      <c r="J1893" s="46">
        <f>VLOOKUP(G1893,'D. Produção'!A:B,2,)</f>
        <v>4</v>
      </c>
      <c r="K1893" s="95">
        <v>336419</v>
      </c>
      <c r="L1893" s="96" t="s">
        <v>114</v>
      </c>
      <c r="M1893" s="95">
        <v>23</v>
      </c>
      <c r="N1893" s="95">
        <v>5460216</v>
      </c>
      <c r="O1893" s="96" t="s">
        <v>35</v>
      </c>
      <c r="P1893" s="96" t="s">
        <v>355</v>
      </c>
      <c r="Q1893" s="96" t="s">
        <v>136</v>
      </c>
      <c r="R1893" s="97">
        <v>6.0400000000000002E-2</v>
      </c>
      <c r="S1893" s="97">
        <v>0.90669999999999995</v>
      </c>
      <c r="T1893" s="95">
        <v>1</v>
      </c>
      <c r="U1893" s="96" t="s">
        <v>306</v>
      </c>
      <c r="V1893" s="96" t="s">
        <v>39</v>
      </c>
      <c r="W1893" s="98">
        <v>207</v>
      </c>
      <c r="X1893" s="98">
        <v>292</v>
      </c>
      <c r="Y1893" s="99">
        <v>46155.707818946757</v>
      </c>
      <c r="Z1893" s="100">
        <v>46161</v>
      </c>
      <c r="AA1893" s="101"/>
      <c r="AB1893" s="101"/>
      <c r="AC1893" s="101"/>
      <c r="AD1893" s="102" t="s">
        <v>40</v>
      </c>
      <c r="AE1893" s="102" t="s">
        <v>40</v>
      </c>
      <c r="AF1893" s="102" t="s">
        <v>40</v>
      </c>
      <c r="AG1893" s="102" t="s">
        <v>40</v>
      </c>
      <c r="AH1893" s="102" t="s">
        <v>40</v>
      </c>
      <c r="AI1893" s="102" t="s">
        <v>40</v>
      </c>
      <c r="AJ1893" s="102" t="s">
        <v>40</v>
      </c>
      <c r="AK1893" s="102" t="s">
        <v>40</v>
      </c>
      <c r="AL1893" s="102" t="s">
        <v>40</v>
      </c>
      <c r="AM1893" s="102" t="s">
        <v>40</v>
      </c>
      <c r="AN1893" s="102" t="s">
        <v>40</v>
      </c>
      <c r="AO1893" s="102" t="s">
        <v>40</v>
      </c>
      <c r="AP1893" s="102" t="s">
        <v>40</v>
      </c>
      <c r="AQ1893" s="102" t="s">
        <v>40</v>
      </c>
      <c r="AR1893" s="101"/>
    </row>
    <row r="1894" spans="1:44">
      <c r="A1894" t="str">
        <f>VLOOKUP(Q1894,'Rotas x Madrugada'!A:C,2,0)</f>
        <v>O</v>
      </c>
      <c r="B1894" t="str">
        <f>VLOOKUP(Q1894,'Rotas x Madrugada'!A:C,3,0)</f>
        <v>Não</v>
      </c>
      <c r="D1894" s="19">
        <f t="shared" si="58"/>
        <v>46163</v>
      </c>
      <c r="E1894" s="19">
        <f>IF(A1894="RETIRA",Z1894,VLOOKUP(Q1894,'Rotas x Madrugada'!A:D,4,0))</f>
        <v>46147</v>
      </c>
      <c r="F1894" s="19">
        <f>IF(A1894="RETIRA",Z1894,Z1894+2)</f>
        <v>46163</v>
      </c>
      <c r="G1894" s="19" t="str">
        <f>CONCATENATE(U1894,"-",V1894)</f>
        <v>LMINC06-PF</v>
      </c>
      <c r="H1894" s="19" t="str">
        <f t="shared" ca="1" si="59"/>
        <v>PRODUZIR</v>
      </c>
      <c r="I1894" s="46">
        <f ca="1">Z1894-$B$1</f>
        <v>4</v>
      </c>
      <c r="J1894" s="46">
        <f>VLOOKUP(G1894,'D. Produção'!A:B,2,)</f>
        <v>4</v>
      </c>
      <c r="K1894" s="87">
        <v>336419</v>
      </c>
      <c r="L1894" s="88" t="s">
        <v>115</v>
      </c>
      <c r="M1894" s="87">
        <v>24</v>
      </c>
      <c r="N1894" s="87">
        <v>5460217</v>
      </c>
      <c r="O1894" s="88" t="s">
        <v>35</v>
      </c>
      <c r="P1894" s="88" t="s">
        <v>355</v>
      </c>
      <c r="Q1894" s="88" t="s">
        <v>136</v>
      </c>
      <c r="R1894" s="89">
        <v>6.0400000000000002E-2</v>
      </c>
      <c r="S1894" s="89">
        <v>0.90669999999999995</v>
      </c>
      <c r="T1894" s="87">
        <v>1</v>
      </c>
      <c r="U1894" s="88" t="s">
        <v>306</v>
      </c>
      <c r="V1894" s="88" t="s">
        <v>39</v>
      </c>
      <c r="W1894" s="90">
        <v>207</v>
      </c>
      <c r="X1894" s="90">
        <v>292</v>
      </c>
      <c r="Y1894" s="91">
        <v>46155.707818946757</v>
      </c>
      <c r="Z1894" s="92">
        <v>46161</v>
      </c>
      <c r="AA1894" s="93"/>
      <c r="AB1894" s="93"/>
      <c r="AC1894" s="93"/>
      <c r="AD1894" s="94" t="s">
        <v>40</v>
      </c>
      <c r="AE1894" s="94" t="s">
        <v>40</v>
      </c>
      <c r="AF1894" s="94" t="s">
        <v>40</v>
      </c>
      <c r="AG1894" s="94" t="s">
        <v>40</v>
      </c>
      <c r="AH1894" s="94" t="s">
        <v>40</v>
      </c>
      <c r="AI1894" s="94" t="s">
        <v>40</v>
      </c>
      <c r="AJ1894" s="94" t="s">
        <v>40</v>
      </c>
      <c r="AK1894" s="94" t="s">
        <v>40</v>
      </c>
      <c r="AL1894" s="94" t="s">
        <v>40</v>
      </c>
      <c r="AM1894" s="94" t="s">
        <v>40</v>
      </c>
      <c r="AN1894" s="94" t="s">
        <v>40</v>
      </c>
      <c r="AO1894" s="94" t="s">
        <v>40</v>
      </c>
      <c r="AP1894" s="94" t="s">
        <v>40</v>
      </c>
      <c r="AQ1894" s="94" t="s">
        <v>40</v>
      </c>
      <c r="AR1894" s="93"/>
    </row>
    <row r="1895" spans="1:44">
      <c r="A1895" t="str">
        <f>VLOOKUP(Q1895,'Rotas x Madrugada'!A:C,2,0)</f>
        <v>O</v>
      </c>
      <c r="B1895" t="str">
        <f>VLOOKUP(Q1895,'Rotas x Madrugada'!A:C,3,0)</f>
        <v>Não</v>
      </c>
      <c r="D1895" s="19">
        <f t="shared" si="58"/>
        <v>46163</v>
      </c>
      <c r="E1895" s="19">
        <f>IF(A1895="RETIRA",Z1895,VLOOKUP(Q1895,'Rotas x Madrugada'!A:D,4,0))</f>
        <v>46147</v>
      </c>
      <c r="F1895" s="19">
        <f>IF(A1895="RETIRA",Z1895,Z1895+2)</f>
        <v>46163</v>
      </c>
      <c r="G1895" s="19" t="str">
        <f>CONCATENATE(U1895,"-",V1895)</f>
        <v>LMINC06-PF</v>
      </c>
      <c r="H1895" s="19" t="str">
        <f t="shared" ca="1" si="59"/>
        <v>PRODUZIR</v>
      </c>
      <c r="I1895" s="46">
        <f ca="1">Z1895-$B$1</f>
        <v>4</v>
      </c>
      <c r="J1895" s="46">
        <f>VLOOKUP(G1895,'D. Produção'!A:B,2,)</f>
        <v>4</v>
      </c>
      <c r="K1895" s="95">
        <v>336419</v>
      </c>
      <c r="L1895" s="96" t="s">
        <v>183</v>
      </c>
      <c r="M1895" s="95">
        <v>25</v>
      </c>
      <c r="N1895" s="95">
        <v>5460218</v>
      </c>
      <c r="O1895" s="96" t="s">
        <v>35</v>
      </c>
      <c r="P1895" s="96" t="s">
        <v>355</v>
      </c>
      <c r="Q1895" s="96" t="s">
        <v>136</v>
      </c>
      <c r="R1895" s="97">
        <v>6.0400000000000002E-2</v>
      </c>
      <c r="S1895" s="97">
        <v>0.90669999999999995</v>
      </c>
      <c r="T1895" s="95">
        <v>1</v>
      </c>
      <c r="U1895" s="96" t="s">
        <v>306</v>
      </c>
      <c r="V1895" s="96" t="s">
        <v>39</v>
      </c>
      <c r="W1895" s="98">
        <v>207</v>
      </c>
      <c r="X1895" s="98">
        <v>292</v>
      </c>
      <c r="Y1895" s="99">
        <v>46155.707818946757</v>
      </c>
      <c r="Z1895" s="100">
        <v>46161</v>
      </c>
      <c r="AA1895" s="101"/>
      <c r="AB1895" s="101"/>
      <c r="AC1895" s="101"/>
      <c r="AD1895" s="102" t="s">
        <v>40</v>
      </c>
      <c r="AE1895" s="102" t="s">
        <v>40</v>
      </c>
      <c r="AF1895" s="102" t="s">
        <v>40</v>
      </c>
      <c r="AG1895" s="102" t="s">
        <v>40</v>
      </c>
      <c r="AH1895" s="102" t="s">
        <v>40</v>
      </c>
      <c r="AI1895" s="102" t="s">
        <v>40</v>
      </c>
      <c r="AJ1895" s="102" t="s">
        <v>40</v>
      </c>
      <c r="AK1895" s="102" t="s">
        <v>40</v>
      </c>
      <c r="AL1895" s="102" t="s">
        <v>40</v>
      </c>
      <c r="AM1895" s="102" t="s">
        <v>40</v>
      </c>
      <c r="AN1895" s="102" t="s">
        <v>40</v>
      </c>
      <c r="AO1895" s="102" t="s">
        <v>40</v>
      </c>
      <c r="AP1895" s="102" t="s">
        <v>40</v>
      </c>
      <c r="AQ1895" s="102" t="s">
        <v>40</v>
      </c>
      <c r="AR1895" s="101"/>
    </row>
    <row r="1896" spans="1:44">
      <c r="A1896" t="str">
        <f>VLOOKUP(Q1896,'Rotas x Madrugada'!A:C,2,0)</f>
        <v>O</v>
      </c>
      <c r="B1896" t="str">
        <f>VLOOKUP(Q1896,'Rotas x Madrugada'!A:C,3,0)</f>
        <v>Não</v>
      </c>
      <c r="D1896" s="19">
        <f t="shared" si="58"/>
        <v>46163</v>
      </c>
      <c r="E1896" s="19">
        <f>IF(A1896="RETIRA",Z1896,VLOOKUP(Q1896,'Rotas x Madrugada'!A:D,4,0))</f>
        <v>46147</v>
      </c>
      <c r="F1896" s="19">
        <f>IF(A1896="RETIRA",Z1896,Z1896+2)</f>
        <v>46163</v>
      </c>
      <c r="G1896" s="19" t="str">
        <f>CONCATENATE(U1896,"-",V1896)</f>
        <v>LMINC06-PF</v>
      </c>
      <c r="H1896" s="19" t="str">
        <f t="shared" ca="1" si="59"/>
        <v>PRODUZIR</v>
      </c>
      <c r="I1896" s="46">
        <f ca="1">Z1896-$B$1</f>
        <v>4</v>
      </c>
      <c r="J1896" s="46">
        <f>VLOOKUP(G1896,'D. Produção'!A:B,2,)</f>
        <v>4</v>
      </c>
      <c r="K1896" s="87">
        <v>336419</v>
      </c>
      <c r="L1896" s="88" t="s">
        <v>184</v>
      </c>
      <c r="M1896" s="87">
        <v>26</v>
      </c>
      <c r="N1896" s="87">
        <v>5460219</v>
      </c>
      <c r="O1896" s="88" t="s">
        <v>35</v>
      </c>
      <c r="P1896" s="88" t="s">
        <v>355</v>
      </c>
      <c r="Q1896" s="88" t="s">
        <v>136</v>
      </c>
      <c r="R1896" s="89">
        <v>6.0400000000000002E-2</v>
      </c>
      <c r="S1896" s="89">
        <v>0.90669999999999995</v>
      </c>
      <c r="T1896" s="87">
        <v>1</v>
      </c>
      <c r="U1896" s="88" t="s">
        <v>306</v>
      </c>
      <c r="V1896" s="88" t="s">
        <v>39</v>
      </c>
      <c r="W1896" s="90">
        <v>207</v>
      </c>
      <c r="X1896" s="90">
        <v>292</v>
      </c>
      <c r="Y1896" s="91">
        <v>46155.707818946757</v>
      </c>
      <c r="Z1896" s="92">
        <v>46161</v>
      </c>
      <c r="AA1896" s="93"/>
      <c r="AB1896" s="93"/>
      <c r="AC1896" s="93"/>
      <c r="AD1896" s="94" t="s">
        <v>40</v>
      </c>
      <c r="AE1896" s="94" t="s">
        <v>40</v>
      </c>
      <c r="AF1896" s="94" t="s">
        <v>40</v>
      </c>
      <c r="AG1896" s="94" t="s">
        <v>40</v>
      </c>
      <c r="AH1896" s="94" t="s">
        <v>40</v>
      </c>
      <c r="AI1896" s="94" t="s">
        <v>40</v>
      </c>
      <c r="AJ1896" s="94" t="s">
        <v>40</v>
      </c>
      <c r="AK1896" s="94" t="s">
        <v>40</v>
      </c>
      <c r="AL1896" s="94" t="s">
        <v>40</v>
      </c>
      <c r="AM1896" s="94" t="s">
        <v>40</v>
      </c>
      <c r="AN1896" s="94" t="s">
        <v>40</v>
      </c>
      <c r="AO1896" s="94" t="s">
        <v>40</v>
      </c>
      <c r="AP1896" s="94" t="s">
        <v>40</v>
      </c>
      <c r="AQ1896" s="94" t="s">
        <v>40</v>
      </c>
      <c r="AR1896" s="93"/>
    </row>
    <row r="1897" spans="1:44">
      <c r="A1897" t="str">
        <f>VLOOKUP(Q1897,'Rotas x Madrugada'!A:C,2,0)</f>
        <v>O</v>
      </c>
      <c r="B1897" t="str">
        <f>VLOOKUP(Q1897,'Rotas x Madrugada'!A:C,3,0)</f>
        <v>Não</v>
      </c>
      <c r="D1897" s="19">
        <f t="shared" si="58"/>
        <v>46163</v>
      </c>
      <c r="E1897" s="19">
        <f>IF(A1897="RETIRA",Z1897,VLOOKUP(Q1897,'Rotas x Madrugada'!A:D,4,0))</f>
        <v>46147</v>
      </c>
      <c r="F1897" s="19">
        <f>IF(A1897="RETIRA",Z1897,Z1897+2)</f>
        <v>46163</v>
      </c>
      <c r="G1897" s="19" t="str">
        <f>CONCATENATE(U1897,"-",V1897)</f>
        <v>LMINC06-PF</v>
      </c>
      <c r="H1897" s="19" t="str">
        <f t="shared" ca="1" si="59"/>
        <v>PRODUZIR</v>
      </c>
      <c r="I1897" s="46">
        <f ca="1">Z1897-$B$1</f>
        <v>4</v>
      </c>
      <c r="J1897" s="46">
        <f>VLOOKUP(G1897,'D. Produção'!A:B,2,)</f>
        <v>4</v>
      </c>
      <c r="K1897" s="95">
        <v>336419</v>
      </c>
      <c r="L1897" s="96" t="s">
        <v>162</v>
      </c>
      <c r="M1897" s="95">
        <v>27</v>
      </c>
      <c r="N1897" s="95">
        <v>5460220</v>
      </c>
      <c r="O1897" s="96" t="s">
        <v>35</v>
      </c>
      <c r="P1897" s="96" t="s">
        <v>355</v>
      </c>
      <c r="Q1897" s="96" t="s">
        <v>136</v>
      </c>
      <c r="R1897" s="97">
        <v>6.0400000000000002E-2</v>
      </c>
      <c r="S1897" s="97">
        <v>0.90669999999999995</v>
      </c>
      <c r="T1897" s="95">
        <v>1</v>
      </c>
      <c r="U1897" s="96" t="s">
        <v>306</v>
      </c>
      <c r="V1897" s="96" t="s">
        <v>39</v>
      </c>
      <c r="W1897" s="98">
        <v>207</v>
      </c>
      <c r="X1897" s="98">
        <v>292</v>
      </c>
      <c r="Y1897" s="99">
        <v>46155.707818946757</v>
      </c>
      <c r="Z1897" s="100">
        <v>46161</v>
      </c>
      <c r="AA1897" s="101"/>
      <c r="AB1897" s="101"/>
      <c r="AC1897" s="101"/>
      <c r="AD1897" s="102" t="s">
        <v>40</v>
      </c>
      <c r="AE1897" s="102" t="s">
        <v>40</v>
      </c>
      <c r="AF1897" s="102" t="s">
        <v>40</v>
      </c>
      <c r="AG1897" s="102" t="s">
        <v>40</v>
      </c>
      <c r="AH1897" s="102" t="s">
        <v>40</v>
      </c>
      <c r="AI1897" s="102" t="s">
        <v>40</v>
      </c>
      <c r="AJ1897" s="102" t="s">
        <v>40</v>
      </c>
      <c r="AK1897" s="102" t="s">
        <v>40</v>
      </c>
      <c r="AL1897" s="102" t="s">
        <v>40</v>
      </c>
      <c r="AM1897" s="102" t="s">
        <v>40</v>
      </c>
      <c r="AN1897" s="102" t="s">
        <v>40</v>
      </c>
      <c r="AO1897" s="102" t="s">
        <v>40</v>
      </c>
      <c r="AP1897" s="102" t="s">
        <v>40</v>
      </c>
      <c r="AQ1897" s="102" t="s">
        <v>40</v>
      </c>
      <c r="AR1897" s="101"/>
    </row>
    <row r="1898" spans="1:44">
      <c r="A1898" t="str">
        <f>VLOOKUP(Q1898,'Rotas x Madrugada'!A:C,2,0)</f>
        <v>O</v>
      </c>
      <c r="B1898" t="str">
        <f>VLOOKUP(Q1898,'Rotas x Madrugada'!A:C,3,0)</f>
        <v>Não</v>
      </c>
      <c r="D1898" s="19">
        <f t="shared" si="58"/>
        <v>46163</v>
      </c>
      <c r="E1898" s="19">
        <f>IF(A1898="RETIRA",Z1898,VLOOKUP(Q1898,'Rotas x Madrugada'!A:D,4,0))</f>
        <v>46147</v>
      </c>
      <c r="F1898" s="19">
        <f>IF(A1898="RETIRA",Z1898,Z1898+2)</f>
        <v>46163</v>
      </c>
      <c r="G1898" s="19" t="str">
        <f>CONCATENATE(U1898,"-",V1898)</f>
        <v>LMINC06-PF</v>
      </c>
      <c r="H1898" s="19" t="str">
        <f t="shared" ca="1" si="59"/>
        <v>PRODUZIR</v>
      </c>
      <c r="I1898" s="46">
        <f ca="1">Z1898-$B$1</f>
        <v>4</v>
      </c>
      <c r="J1898" s="46">
        <f>VLOOKUP(G1898,'D. Produção'!A:B,2,)</f>
        <v>4</v>
      </c>
      <c r="K1898" s="87">
        <v>336419</v>
      </c>
      <c r="L1898" s="88" t="s">
        <v>164</v>
      </c>
      <c r="M1898" s="87">
        <v>28</v>
      </c>
      <c r="N1898" s="87">
        <v>5460221</v>
      </c>
      <c r="O1898" s="88" t="s">
        <v>35</v>
      </c>
      <c r="P1898" s="88" t="s">
        <v>355</v>
      </c>
      <c r="Q1898" s="88" t="s">
        <v>136</v>
      </c>
      <c r="R1898" s="89">
        <v>6.0400000000000002E-2</v>
      </c>
      <c r="S1898" s="89">
        <v>0.90669999999999995</v>
      </c>
      <c r="T1898" s="87">
        <v>1</v>
      </c>
      <c r="U1898" s="88" t="s">
        <v>306</v>
      </c>
      <c r="V1898" s="88" t="s">
        <v>39</v>
      </c>
      <c r="W1898" s="90">
        <v>207</v>
      </c>
      <c r="X1898" s="90">
        <v>292</v>
      </c>
      <c r="Y1898" s="91">
        <v>46155.707818946757</v>
      </c>
      <c r="Z1898" s="92">
        <v>46161</v>
      </c>
      <c r="AA1898" s="93"/>
      <c r="AB1898" s="93"/>
      <c r="AC1898" s="93"/>
      <c r="AD1898" s="94" t="s">
        <v>40</v>
      </c>
      <c r="AE1898" s="94" t="s">
        <v>40</v>
      </c>
      <c r="AF1898" s="94" t="s">
        <v>40</v>
      </c>
      <c r="AG1898" s="94" t="s">
        <v>40</v>
      </c>
      <c r="AH1898" s="94" t="s">
        <v>40</v>
      </c>
      <c r="AI1898" s="94" t="s">
        <v>40</v>
      </c>
      <c r="AJ1898" s="94" t="s">
        <v>40</v>
      </c>
      <c r="AK1898" s="94" t="s">
        <v>40</v>
      </c>
      <c r="AL1898" s="94" t="s">
        <v>40</v>
      </c>
      <c r="AM1898" s="94" t="s">
        <v>40</v>
      </c>
      <c r="AN1898" s="94" t="s">
        <v>40</v>
      </c>
      <c r="AO1898" s="94" t="s">
        <v>40</v>
      </c>
      <c r="AP1898" s="94" t="s">
        <v>40</v>
      </c>
      <c r="AQ1898" s="94" t="s">
        <v>40</v>
      </c>
      <c r="AR1898" s="93"/>
    </row>
    <row r="1899" spans="1:44">
      <c r="A1899" t="str">
        <f>VLOOKUP(Q1899,'Rotas x Madrugada'!A:C,2,0)</f>
        <v>O</v>
      </c>
      <c r="B1899" t="str">
        <f>VLOOKUP(Q1899,'Rotas x Madrugada'!A:C,3,0)</f>
        <v>Não</v>
      </c>
      <c r="D1899" s="19">
        <f t="shared" si="58"/>
        <v>46163</v>
      </c>
      <c r="E1899" s="19">
        <f>IF(A1899="RETIRA",Z1899,VLOOKUP(Q1899,'Rotas x Madrugada'!A:D,4,0))</f>
        <v>46147</v>
      </c>
      <c r="F1899" s="19">
        <f>IF(A1899="RETIRA",Z1899,Z1899+2)</f>
        <v>46163</v>
      </c>
      <c r="G1899" s="19" t="str">
        <f>CONCATENATE(U1899,"-",V1899)</f>
        <v>LMINC06-PF</v>
      </c>
      <c r="H1899" s="19" t="str">
        <f t="shared" ca="1" si="59"/>
        <v>PRODUZIR</v>
      </c>
      <c r="I1899" s="46">
        <f ca="1">Z1899-$B$1</f>
        <v>4</v>
      </c>
      <c r="J1899" s="46">
        <f>VLOOKUP(G1899,'D. Produção'!A:B,2,)</f>
        <v>4</v>
      </c>
      <c r="K1899" s="95">
        <v>336419</v>
      </c>
      <c r="L1899" s="96" t="s">
        <v>199</v>
      </c>
      <c r="M1899" s="95">
        <v>29</v>
      </c>
      <c r="N1899" s="95">
        <v>5460222</v>
      </c>
      <c r="O1899" s="96" t="s">
        <v>35</v>
      </c>
      <c r="P1899" s="96" t="s">
        <v>355</v>
      </c>
      <c r="Q1899" s="96" t="s">
        <v>136</v>
      </c>
      <c r="R1899" s="97">
        <v>6.0400000000000002E-2</v>
      </c>
      <c r="S1899" s="97">
        <v>0.90669999999999995</v>
      </c>
      <c r="T1899" s="95">
        <v>1</v>
      </c>
      <c r="U1899" s="96" t="s">
        <v>306</v>
      </c>
      <c r="V1899" s="96" t="s">
        <v>39</v>
      </c>
      <c r="W1899" s="98">
        <v>207</v>
      </c>
      <c r="X1899" s="98">
        <v>292</v>
      </c>
      <c r="Y1899" s="99">
        <v>46155.707818946757</v>
      </c>
      <c r="Z1899" s="100">
        <v>46161</v>
      </c>
      <c r="AA1899" s="101"/>
      <c r="AB1899" s="101"/>
      <c r="AC1899" s="101"/>
      <c r="AD1899" s="102" t="s">
        <v>40</v>
      </c>
      <c r="AE1899" s="102" t="s">
        <v>40</v>
      </c>
      <c r="AF1899" s="102" t="s">
        <v>40</v>
      </c>
      <c r="AG1899" s="102" t="s">
        <v>40</v>
      </c>
      <c r="AH1899" s="102" t="s">
        <v>40</v>
      </c>
      <c r="AI1899" s="102" t="s">
        <v>40</v>
      </c>
      <c r="AJ1899" s="102" t="s">
        <v>40</v>
      </c>
      <c r="AK1899" s="102" t="s">
        <v>40</v>
      </c>
      <c r="AL1899" s="102" t="s">
        <v>40</v>
      </c>
      <c r="AM1899" s="102" t="s">
        <v>40</v>
      </c>
      <c r="AN1899" s="102" t="s">
        <v>40</v>
      </c>
      <c r="AO1899" s="102" t="s">
        <v>40</v>
      </c>
      <c r="AP1899" s="102" t="s">
        <v>40</v>
      </c>
      <c r="AQ1899" s="102" t="s">
        <v>40</v>
      </c>
      <c r="AR1899" s="101"/>
    </row>
    <row r="1900" spans="1:44">
      <c r="A1900" t="str">
        <f>VLOOKUP(Q1900,'Rotas x Madrugada'!A:C,2,0)</f>
        <v>O</v>
      </c>
      <c r="B1900" t="str">
        <f>VLOOKUP(Q1900,'Rotas x Madrugada'!A:C,3,0)</f>
        <v>Não</v>
      </c>
      <c r="D1900" s="19">
        <f t="shared" si="58"/>
        <v>46163</v>
      </c>
      <c r="E1900" s="19">
        <f>IF(A1900="RETIRA",Z1900,VLOOKUP(Q1900,'Rotas x Madrugada'!A:D,4,0))</f>
        <v>46147</v>
      </c>
      <c r="F1900" s="19">
        <f>IF(A1900="RETIRA",Z1900,Z1900+2)</f>
        <v>46163</v>
      </c>
      <c r="G1900" s="19" t="str">
        <f>CONCATENATE(U1900,"-",V1900)</f>
        <v>LMINC06-PF</v>
      </c>
      <c r="H1900" s="19" t="str">
        <f t="shared" ca="1" si="59"/>
        <v>PRODUZIR</v>
      </c>
      <c r="I1900" s="46">
        <f ca="1">Z1900-$B$1</f>
        <v>4</v>
      </c>
      <c r="J1900" s="46">
        <f>VLOOKUP(G1900,'D. Produção'!A:B,2,)</f>
        <v>4</v>
      </c>
      <c r="K1900" s="87">
        <v>336419</v>
      </c>
      <c r="L1900" s="88" t="s">
        <v>147</v>
      </c>
      <c r="M1900" s="87">
        <v>30</v>
      </c>
      <c r="N1900" s="87">
        <v>5460223</v>
      </c>
      <c r="O1900" s="88" t="s">
        <v>35</v>
      </c>
      <c r="P1900" s="88" t="s">
        <v>355</v>
      </c>
      <c r="Q1900" s="88" t="s">
        <v>136</v>
      </c>
      <c r="R1900" s="89">
        <v>6.0400000000000002E-2</v>
      </c>
      <c r="S1900" s="89">
        <v>0.90669999999999995</v>
      </c>
      <c r="T1900" s="87">
        <v>1</v>
      </c>
      <c r="U1900" s="88" t="s">
        <v>306</v>
      </c>
      <c r="V1900" s="88" t="s">
        <v>39</v>
      </c>
      <c r="W1900" s="90">
        <v>207</v>
      </c>
      <c r="X1900" s="90">
        <v>292</v>
      </c>
      <c r="Y1900" s="91">
        <v>46155.707818946757</v>
      </c>
      <c r="Z1900" s="92">
        <v>46161</v>
      </c>
      <c r="AA1900" s="93"/>
      <c r="AB1900" s="93"/>
      <c r="AC1900" s="93"/>
      <c r="AD1900" s="94" t="s">
        <v>40</v>
      </c>
      <c r="AE1900" s="94" t="s">
        <v>40</v>
      </c>
      <c r="AF1900" s="94" t="s">
        <v>40</v>
      </c>
      <c r="AG1900" s="94" t="s">
        <v>40</v>
      </c>
      <c r="AH1900" s="94" t="s">
        <v>40</v>
      </c>
      <c r="AI1900" s="94" t="s">
        <v>40</v>
      </c>
      <c r="AJ1900" s="94" t="s">
        <v>40</v>
      </c>
      <c r="AK1900" s="94" t="s">
        <v>40</v>
      </c>
      <c r="AL1900" s="94" t="s">
        <v>40</v>
      </c>
      <c r="AM1900" s="94" t="s">
        <v>40</v>
      </c>
      <c r="AN1900" s="94" t="s">
        <v>40</v>
      </c>
      <c r="AO1900" s="94" t="s">
        <v>40</v>
      </c>
      <c r="AP1900" s="94" t="s">
        <v>40</v>
      </c>
      <c r="AQ1900" s="94" t="s">
        <v>40</v>
      </c>
      <c r="AR1900" s="93"/>
    </row>
    <row r="1901" spans="1:44">
      <c r="A1901" t="str">
        <f>VLOOKUP(Q1901,'Rotas x Madrugada'!A:C,2,0)</f>
        <v>O</v>
      </c>
      <c r="B1901" t="str">
        <f>VLOOKUP(Q1901,'Rotas x Madrugada'!A:C,3,0)</f>
        <v>Não</v>
      </c>
      <c r="D1901" s="19">
        <f t="shared" si="58"/>
        <v>46163</v>
      </c>
      <c r="E1901" s="19">
        <f>IF(A1901="RETIRA",Z1901,VLOOKUP(Q1901,'Rotas x Madrugada'!A:D,4,0))</f>
        <v>46147</v>
      </c>
      <c r="F1901" s="19">
        <f>IF(A1901="RETIRA",Z1901,Z1901+2)</f>
        <v>46163</v>
      </c>
      <c r="G1901" s="19" t="str">
        <f>CONCATENATE(U1901,"-",V1901)</f>
        <v>LMINC06-PF</v>
      </c>
      <c r="H1901" s="19" t="str">
        <f t="shared" ca="1" si="59"/>
        <v>PRODUZIR</v>
      </c>
      <c r="I1901" s="46">
        <f ca="1">Z1901-$B$1</f>
        <v>4</v>
      </c>
      <c r="J1901" s="46">
        <f>VLOOKUP(G1901,'D. Produção'!A:B,2,)</f>
        <v>4</v>
      </c>
      <c r="K1901" s="95">
        <v>336419</v>
      </c>
      <c r="L1901" s="96" t="s">
        <v>148</v>
      </c>
      <c r="M1901" s="95">
        <v>31</v>
      </c>
      <c r="N1901" s="95">
        <v>5460224</v>
      </c>
      <c r="O1901" s="96" t="s">
        <v>35</v>
      </c>
      <c r="P1901" s="96" t="s">
        <v>355</v>
      </c>
      <c r="Q1901" s="96" t="s">
        <v>136</v>
      </c>
      <c r="R1901" s="97">
        <v>6.0400000000000002E-2</v>
      </c>
      <c r="S1901" s="97">
        <v>0.90669999999999995</v>
      </c>
      <c r="T1901" s="95">
        <v>1</v>
      </c>
      <c r="U1901" s="96" t="s">
        <v>306</v>
      </c>
      <c r="V1901" s="96" t="s">
        <v>39</v>
      </c>
      <c r="W1901" s="98">
        <v>207</v>
      </c>
      <c r="X1901" s="98">
        <v>292</v>
      </c>
      <c r="Y1901" s="99">
        <v>46155.707818946757</v>
      </c>
      <c r="Z1901" s="100">
        <v>46161</v>
      </c>
      <c r="AA1901" s="101"/>
      <c r="AB1901" s="101"/>
      <c r="AC1901" s="101"/>
      <c r="AD1901" s="102" t="s">
        <v>40</v>
      </c>
      <c r="AE1901" s="102" t="s">
        <v>40</v>
      </c>
      <c r="AF1901" s="102" t="s">
        <v>40</v>
      </c>
      <c r="AG1901" s="102" t="s">
        <v>40</v>
      </c>
      <c r="AH1901" s="102" t="s">
        <v>40</v>
      </c>
      <c r="AI1901" s="102" t="s">
        <v>40</v>
      </c>
      <c r="AJ1901" s="102" t="s">
        <v>40</v>
      </c>
      <c r="AK1901" s="102" t="s">
        <v>40</v>
      </c>
      <c r="AL1901" s="102" t="s">
        <v>40</v>
      </c>
      <c r="AM1901" s="102" t="s">
        <v>40</v>
      </c>
      <c r="AN1901" s="102" t="s">
        <v>40</v>
      </c>
      <c r="AO1901" s="102" t="s">
        <v>40</v>
      </c>
      <c r="AP1901" s="102" t="s">
        <v>40</v>
      </c>
      <c r="AQ1901" s="102" t="s">
        <v>40</v>
      </c>
      <c r="AR1901" s="101"/>
    </row>
    <row r="1902" spans="1:44">
      <c r="A1902" t="str">
        <f>VLOOKUP(Q1902,'Rotas x Madrugada'!A:C,2,0)</f>
        <v>O</v>
      </c>
      <c r="B1902" t="str">
        <f>VLOOKUP(Q1902,'Rotas x Madrugada'!A:C,3,0)</f>
        <v>Não</v>
      </c>
      <c r="D1902" s="19">
        <f t="shared" si="58"/>
        <v>46163</v>
      </c>
      <c r="E1902" s="19">
        <f>IF(A1902="RETIRA",Z1902,VLOOKUP(Q1902,'Rotas x Madrugada'!A:D,4,0))</f>
        <v>46147</v>
      </c>
      <c r="F1902" s="19">
        <f>IF(A1902="RETIRA",Z1902,Z1902+2)</f>
        <v>46163</v>
      </c>
      <c r="G1902" s="19" t="str">
        <f>CONCATENATE(U1902,"-",V1902)</f>
        <v>LMINC06-PF</v>
      </c>
      <c r="H1902" s="19" t="str">
        <f t="shared" ca="1" si="59"/>
        <v>PRODUZIR</v>
      </c>
      <c r="I1902" s="46">
        <f ca="1">Z1902-$B$1</f>
        <v>4</v>
      </c>
      <c r="J1902" s="46">
        <f>VLOOKUP(G1902,'D. Produção'!A:B,2,)</f>
        <v>4</v>
      </c>
      <c r="K1902" s="87">
        <v>336419</v>
      </c>
      <c r="L1902" s="88" t="s">
        <v>116</v>
      </c>
      <c r="M1902" s="87">
        <v>32</v>
      </c>
      <c r="N1902" s="87">
        <v>5460225</v>
      </c>
      <c r="O1902" s="88" t="s">
        <v>35</v>
      </c>
      <c r="P1902" s="88" t="s">
        <v>355</v>
      </c>
      <c r="Q1902" s="88" t="s">
        <v>136</v>
      </c>
      <c r="R1902" s="89">
        <v>6.0400000000000002E-2</v>
      </c>
      <c r="S1902" s="89">
        <v>0.90669999999999995</v>
      </c>
      <c r="T1902" s="87">
        <v>1</v>
      </c>
      <c r="U1902" s="88" t="s">
        <v>306</v>
      </c>
      <c r="V1902" s="88" t="s">
        <v>39</v>
      </c>
      <c r="W1902" s="90">
        <v>207</v>
      </c>
      <c r="X1902" s="90">
        <v>292</v>
      </c>
      <c r="Y1902" s="91">
        <v>46155.707818946757</v>
      </c>
      <c r="Z1902" s="92">
        <v>46161</v>
      </c>
      <c r="AA1902" s="93"/>
      <c r="AB1902" s="93"/>
      <c r="AC1902" s="93"/>
      <c r="AD1902" s="94" t="s">
        <v>40</v>
      </c>
      <c r="AE1902" s="94" t="s">
        <v>40</v>
      </c>
      <c r="AF1902" s="94" t="s">
        <v>40</v>
      </c>
      <c r="AG1902" s="94" t="s">
        <v>40</v>
      </c>
      <c r="AH1902" s="94" t="s">
        <v>40</v>
      </c>
      <c r="AI1902" s="94" t="s">
        <v>40</v>
      </c>
      <c r="AJ1902" s="94" t="s">
        <v>40</v>
      </c>
      <c r="AK1902" s="94" t="s">
        <v>40</v>
      </c>
      <c r="AL1902" s="94" t="s">
        <v>40</v>
      </c>
      <c r="AM1902" s="94" t="s">
        <v>40</v>
      </c>
      <c r="AN1902" s="94" t="s">
        <v>40</v>
      </c>
      <c r="AO1902" s="94" t="s">
        <v>40</v>
      </c>
      <c r="AP1902" s="94" t="s">
        <v>40</v>
      </c>
      <c r="AQ1902" s="94" t="s">
        <v>40</v>
      </c>
      <c r="AR1902" s="93"/>
    </row>
    <row r="1903" spans="1:44">
      <c r="A1903" t="str">
        <f>VLOOKUP(Q1903,'Rotas x Madrugada'!A:C,2,0)</f>
        <v>O</v>
      </c>
      <c r="B1903" t="str">
        <f>VLOOKUP(Q1903,'Rotas x Madrugada'!A:C,3,0)</f>
        <v>Não</v>
      </c>
      <c r="D1903" s="19">
        <f t="shared" si="58"/>
        <v>46163</v>
      </c>
      <c r="E1903" s="19">
        <f>IF(A1903="RETIRA",Z1903,VLOOKUP(Q1903,'Rotas x Madrugada'!A:D,4,0))</f>
        <v>46147</v>
      </c>
      <c r="F1903" s="19">
        <f>IF(A1903="RETIRA",Z1903,Z1903+2)</f>
        <v>46163</v>
      </c>
      <c r="G1903" s="19" t="str">
        <f>CONCATENATE(U1903,"-",V1903)</f>
        <v>LMINC06-PF</v>
      </c>
      <c r="H1903" s="19" t="str">
        <f t="shared" ca="1" si="59"/>
        <v>PRODUZIR</v>
      </c>
      <c r="I1903" s="46">
        <f ca="1">Z1903-$B$1</f>
        <v>4</v>
      </c>
      <c r="J1903" s="46">
        <f>VLOOKUP(G1903,'D. Produção'!A:B,2,)</f>
        <v>4</v>
      </c>
      <c r="K1903" s="95">
        <v>336419</v>
      </c>
      <c r="L1903" s="96" t="s">
        <v>149</v>
      </c>
      <c r="M1903" s="95">
        <v>33</v>
      </c>
      <c r="N1903" s="95">
        <v>5460226</v>
      </c>
      <c r="O1903" s="96" t="s">
        <v>35</v>
      </c>
      <c r="P1903" s="96" t="s">
        <v>355</v>
      </c>
      <c r="Q1903" s="96" t="s">
        <v>136</v>
      </c>
      <c r="R1903" s="97">
        <v>6.0400000000000002E-2</v>
      </c>
      <c r="S1903" s="97">
        <v>0.90669999999999995</v>
      </c>
      <c r="T1903" s="95">
        <v>1</v>
      </c>
      <c r="U1903" s="96" t="s">
        <v>306</v>
      </c>
      <c r="V1903" s="96" t="s">
        <v>39</v>
      </c>
      <c r="W1903" s="98">
        <v>207</v>
      </c>
      <c r="X1903" s="98">
        <v>292</v>
      </c>
      <c r="Y1903" s="99">
        <v>46155.707818946757</v>
      </c>
      <c r="Z1903" s="100">
        <v>46161</v>
      </c>
      <c r="AA1903" s="101"/>
      <c r="AB1903" s="101"/>
      <c r="AC1903" s="101"/>
      <c r="AD1903" s="102" t="s">
        <v>40</v>
      </c>
      <c r="AE1903" s="102" t="s">
        <v>40</v>
      </c>
      <c r="AF1903" s="102" t="s">
        <v>40</v>
      </c>
      <c r="AG1903" s="102" t="s">
        <v>40</v>
      </c>
      <c r="AH1903" s="102" t="s">
        <v>40</v>
      </c>
      <c r="AI1903" s="102" t="s">
        <v>40</v>
      </c>
      <c r="AJ1903" s="102" t="s">
        <v>40</v>
      </c>
      <c r="AK1903" s="102" t="s">
        <v>40</v>
      </c>
      <c r="AL1903" s="102" t="s">
        <v>40</v>
      </c>
      <c r="AM1903" s="102" t="s">
        <v>40</v>
      </c>
      <c r="AN1903" s="102" t="s">
        <v>40</v>
      </c>
      <c r="AO1903" s="102" t="s">
        <v>40</v>
      </c>
      <c r="AP1903" s="102" t="s">
        <v>40</v>
      </c>
      <c r="AQ1903" s="102" t="s">
        <v>40</v>
      </c>
      <c r="AR1903" s="101"/>
    </row>
    <row r="1904" spans="1:44">
      <c r="A1904" t="str">
        <f>VLOOKUP(Q1904,'Rotas x Madrugada'!A:C,2,0)</f>
        <v>O</v>
      </c>
      <c r="B1904" t="str">
        <f>VLOOKUP(Q1904,'Rotas x Madrugada'!A:C,3,0)</f>
        <v>Não</v>
      </c>
      <c r="D1904" s="19">
        <f t="shared" si="58"/>
        <v>46163</v>
      </c>
      <c r="E1904" s="19">
        <f>IF(A1904="RETIRA",Z1904,VLOOKUP(Q1904,'Rotas x Madrugada'!A:D,4,0))</f>
        <v>46147</v>
      </c>
      <c r="F1904" s="19">
        <f>IF(A1904="RETIRA",Z1904,Z1904+2)</f>
        <v>46163</v>
      </c>
      <c r="G1904" s="19" t="str">
        <f>CONCATENATE(U1904,"-",V1904)</f>
        <v>LMINC06-PF</v>
      </c>
      <c r="H1904" s="19" t="str">
        <f t="shared" ca="1" si="59"/>
        <v>PRODUZIR</v>
      </c>
      <c r="I1904" s="46">
        <f ca="1">Z1904-$B$1</f>
        <v>4</v>
      </c>
      <c r="J1904" s="46">
        <f>VLOOKUP(G1904,'D. Produção'!A:B,2,)</f>
        <v>4</v>
      </c>
      <c r="K1904" s="87">
        <v>336419</v>
      </c>
      <c r="L1904" s="88" t="s">
        <v>150</v>
      </c>
      <c r="M1904" s="87">
        <v>34</v>
      </c>
      <c r="N1904" s="87">
        <v>5460227</v>
      </c>
      <c r="O1904" s="88" t="s">
        <v>35</v>
      </c>
      <c r="P1904" s="88" t="s">
        <v>355</v>
      </c>
      <c r="Q1904" s="88" t="s">
        <v>136</v>
      </c>
      <c r="R1904" s="89">
        <v>6.0400000000000002E-2</v>
      </c>
      <c r="S1904" s="89">
        <v>0.90669999999999995</v>
      </c>
      <c r="T1904" s="87">
        <v>1</v>
      </c>
      <c r="U1904" s="88" t="s">
        <v>306</v>
      </c>
      <c r="V1904" s="88" t="s">
        <v>39</v>
      </c>
      <c r="W1904" s="90">
        <v>207</v>
      </c>
      <c r="X1904" s="90">
        <v>292</v>
      </c>
      <c r="Y1904" s="91">
        <v>46155.707818946757</v>
      </c>
      <c r="Z1904" s="92">
        <v>46161</v>
      </c>
      <c r="AA1904" s="93"/>
      <c r="AB1904" s="93"/>
      <c r="AC1904" s="93"/>
      <c r="AD1904" s="94" t="s">
        <v>40</v>
      </c>
      <c r="AE1904" s="94" t="s">
        <v>40</v>
      </c>
      <c r="AF1904" s="94" t="s">
        <v>40</v>
      </c>
      <c r="AG1904" s="94" t="s">
        <v>40</v>
      </c>
      <c r="AH1904" s="94" t="s">
        <v>40</v>
      </c>
      <c r="AI1904" s="94" t="s">
        <v>40</v>
      </c>
      <c r="AJ1904" s="94" t="s">
        <v>40</v>
      </c>
      <c r="AK1904" s="94" t="s">
        <v>40</v>
      </c>
      <c r="AL1904" s="94" t="s">
        <v>40</v>
      </c>
      <c r="AM1904" s="94" t="s">
        <v>40</v>
      </c>
      <c r="AN1904" s="94" t="s">
        <v>40</v>
      </c>
      <c r="AO1904" s="94" t="s">
        <v>40</v>
      </c>
      <c r="AP1904" s="94" t="s">
        <v>40</v>
      </c>
      <c r="AQ1904" s="94" t="s">
        <v>40</v>
      </c>
      <c r="AR1904" s="93"/>
    </row>
    <row r="1905" spans="1:44">
      <c r="A1905" t="str">
        <f>VLOOKUP(Q1905,'Rotas x Madrugada'!A:C,2,0)</f>
        <v>O</v>
      </c>
      <c r="B1905" t="str">
        <f>VLOOKUP(Q1905,'Rotas x Madrugada'!A:C,3,0)</f>
        <v>Não</v>
      </c>
      <c r="D1905" s="19">
        <f t="shared" si="58"/>
        <v>46163</v>
      </c>
      <c r="E1905" s="19">
        <f>IF(A1905="RETIRA",Z1905,VLOOKUP(Q1905,'Rotas x Madrugada'!A:D,4,0))</f>
        <v>46147</v>
      </c>
      <c r="F1905" s="19">
        <f>IF(A1905="RETIRA",Z1905,Z1905+2)</f>
        <v>46163</v>
      </c>
      <c r="G1905" s="19" t="str">
        <f>CONCATENATE(U1905,"-",V1905)</f>
        <v>LMINC06-PF</v>
      </c>
      <c r="H1905" s="19" t="str">
        <f t="shared" ca="1" si="59"/>
        <v>PRODUZIR</v>
      </c>
      <c r="I1905" s="46">
        <f ca="1">Z1905-$B$1</f>
        <v>4</v>
      </c>
      <c r="J1905" s="46">
        <f>VLOOKUP(G1905,'D. Produção'!A:B,2,)</f>
        <v>4</v>
      </c>
      <c r="K1905" s="95">
        <v>336419</v>
      </c>
      <c r="L1905" s="96" t="s">
        <v>151</v>
      </c>
      <c r="M1905" s="95">
        <v>35</v>
      </c>
      <c r="N1905" s="95">
        <v>5460228</v>
      </c>
      <c r="O1905" s="96" t="s">
        <v>35</v>
      </c>
      <c r="P1905" s="96" t="s">
        <v>355</v>
      </c>
      <c r="Q1905" s="96" t="s">
        <v>136</v>
      </c>
      <c r="R1905" s="97">
        <v>6.0400000000000002E-2</v>
      </c>
      <c r="S1905" s="97">
        <v>0.90669999999999995</v>
      </c>
      <c r="T1905" s="95">
        <v>1</v>
      </c>
      <c r="U1905" s="96" t="s">
        <v>306</v>
      </c>
      <c r="V1905" s="96" t="s">
        <v>39</v>
      </c>
      <c r="W1905" s="98">
        <v>207</v>
      </c>
      <c r="X1905" s="98">
        <v>292</v>
      </c>
      <c r="Y1905" s="99">
        <v>46155.707818946757</v>
      </c>
      <c r="Z1905" s="100">
        <v>46161</v>
      </c>
      <c r="AA1905" s="101"/>
      <c r="AB1905" s="101"/>
      <c r="AC1905" s="101"/>
      <c r="AD1905" s="102" t="s">
        <v>40</v>
      </c>
      <c r="AE1905" s="102" t="s">
        <v>40</v>
      </c>
      <c r="AF1905" s="102" t="s">
        <v>40</v>
      </c>
      <c r="AG1905" s="102" t="s">
        <v>40</v>
      </c>
      <c r="AH1905" s="102" t="s">
        <v>40</v>
      </c>
      <c r="AI1905" s="102" t="s">
        <v>40</v>
      </c>
      <c r="AJ1905" s="102" t="s">
        <v>40</v>
      </c>
      <c r="AK1905" s="102" t="s">
        <v>40</v>
      </c>
      <c r="AL1905" s="102" t="s">
        <v>40</v>
      </c>
      <c r="AM1905" s="102" t="s">
        <v>40</v>
      </c>
      <c r="AN1905" s="102" t="s">
        <v>40</v>
      </c>
      <c r="AO1905" s="102" t="s">
        <v>40</v>
      </c>
      <c r="AP1905" s="102" t="s">
        <v>40</v>
      </c>
      <c r="AQ1905" s="102" t="s">
        <v>40</v>
      </c>
      <c r="AR1905" s="101"/>
    </row>
    <row r="1906" spans="1:44">
      <c r="A1906" t="str">
        <f>VLOOKUP(Q1906,'Rotas x Madrugada'!A:C,2,0)</f>
        <v>O</v>
      </c>
      <c r="B1906" t="str">
        <f>VLOOKUP(Q1906,'Rotas x Madrugada'!A:C,3,0)</f>
        <v>Não</v>
      </c>
      <c r="D1906" s="19">
        <f t="shared" si="58"/>
        <v>46163</v>
      </c>
      <c r="E1906" s="19">
        <f>IF(A1906="RETIRA",Z1906,VLOOKUP(Q1906,'Rotas x Madrugada'!A:D,4,0))</f>
        <v>46147</v>
      </c>
      <c r="F1906" s="19">
        <f>IF(A1906="RETIRA",Z1906,Z1906+2)</f>
        <v>46163</v>
      </c>
      <c r="G1906" s="19" t="str">
        <f>CONCATENATE(U1906,"-",V1906)</f>
        <v>LMINC06-PF</v>
      </c>
      <c r="H1906" s="19" t="str">
        <f t="shared" ca="1" si="59"/>
        <v>PRODUZIR</v>
      </c>
      <c r="I1906" s="46">
        <f ca="1">Z1906-$B$1</f>
        <v>4</v>
      </c>
      <c r="J1906" s="46">
        <f>VLOOKUP(G1906,'D. Produção'!A:B,2,)</f>
        <v>4</v>
      </c>
      <c r="K1906" s="87">
        <v>336419</v>
      </c>
      <c r="L1906" s="88" t="s">
        <v>186</v>
      </c>
      <c r="M1906" s="87">
        <v>36</v>
      </c>
      <c r="N1906" s="87">
        <v>5460229</v>
      </c>
      <c r="O1906" s="88" t="s">
        <v>35</v>
      </c>
      <c r="P1906" s="88" t="s">
        <v>355</v>
      </c>
      <c r="Q1906" s="88" t="s">
        <v>136</v>
      </c>
      <c r="R1906" s="89">
        <v>6.0400000000000002E-2</v>
      </c>
      <c r="S1906" s="89">
        <v>0.90669999999999995</v>
      </c>
      <c r="T1906" s="87">
        <v>1</v>
      </c>
      <c r="U1906" s="88" t="s">
        <v>306</v>
      </c>
      <c r="V1906" s="88" t="s">
        <v>39</v>
      </c>
      <c r="W1906" s="90">
        <v>207</v>
      </c>
      <c r="X1906" s="90">
        <v>292</v>
      </c>
      <c r="Y1906" s="91">
        <v>46155.707818946757</v>
      </c>
      <c r="Z1906" s="92">
        <v>46161</v>
      </c>
      <c r="AA1906" s="93"/>
      <c r="AB1906" s="93"/>
      <c r="AC1906" s="93"/>
      <c r="AD1906" s="94" t="s">
        <v>40</v>
      </c>
      <c r="AE1906" s="94" t="s">
        <v>40</v>
      </c>
      <c r="AF1906" s="94" t="s">
        <v>40</v>
      </c>
      <c r="AG1906" s="94" t="s">
        <v>40</v>
      </c>
      <c r="AH1906" s="94" t="s">
        <v>40</v>
      </c>
      <c r="AI1906" s="94" t="s">
        <v>40</v>
      </c>
      <c r="AJ1906" s="94" t="s">
        <v>40</v>
      </c>
      <c r="AK1906" s="94" t="s">
        <v>40</v>
      </c>
      <c r="AL1906" s="94" t="s">
        <v>40</v>
      </c>
      <c r="AM1906" s="94" t="s">
        <v>40</v>
      </c>
      <c r="AN1906" s="94" t="s">
        <v>40</v>
      </c>
      <c r="AO1906" s="94" t="s">
        <v>40</v>
      </c>
      <c r="AP1906" s="94" t="s">
        <v>40</v>
      </c>
      <c r="AQ1906" s="94" t="s">
        <v>40</v>
      </c>
      <c r="AR1906" s="93"/>
    </row>
    <row r="1907" spans="1:44">
      <c r="A1907" t="str">
        <f>VLOOKUP(Q1907,'Rotas x Madrugada'!A:C,2,0)</f>
        <v>O</v>
      </c>
      <c r="B1907" t="str">
        <f>VLOOKUP(Q1907,'Rotas x Madrugada'!A:C,3,0)</f>
        <v>Não</v>
      </c>
      <c r="D1907" s="19">
        <f t="shared" si="58"/>
        <v>46163</v>
      </c>
      <c r="E1907" s="19">
        <f>IF(A1907="RETIRA",Z1907,VLOOKUP(Q1907,'Rotas x Madrugada'!A:D,4,0))</f>
        <v>46147</v>
      </c>
      <c r="F1907" s="19">
        <f>IF(A1907="RETIRA",Z1907,Z1907+2)</f>
        <v>46163</v>
      </c>
      <c r="G1907" s="19" t="str">
        <f>CONCATENATE(U1907,"-",V1907)</f>
        <v>LMINC06-PF</v>
      </c>
      <c r="H1907" s="19" t="str">
        <f t="shared" ca="1" si="59"/>
        <v>PRODUZIR</v>
      </c>
      <c r="I1907" s="46">
        <f ca="1">Z1907-$B$1</f>
        <v>4</v>
      </c>
      <c r="J1907" s="46">
        <f>VLOOKUP(G1907,'D. Produção'!A:B,2,)</f>
        <v>4</v>
      </c>
      <c r="K1907" s="95">
        <v>336420</v>
      </c>
      <c r="L1907" s="96" t="s">
        <v>61</v>
      </c>
      <c r="M1907" s="95">
        <v>1</v>
      </c>
      <c r="N1907" s="95">
        <v>5460230</v>
      </c>
      <c r="O1907" s="96" t="s">
        <v>35</v>
      </c>
      <c r="P1907" s="96" t="s">
        <v>355</v>
      </c>
      <c r="Q1907" s="96" t="s">
        <v>136</v>
      </c>
      <c r="R1907" s="97">
        <v>8.2199999999999995E-2</v>
      </c>
      <c r="S1907" s="97">
        <v>1.2334000000000001</v>
      </c>
      <c r="T1907" s="95">
        <v>1</v>
      </c>
      <c r="U1907" s="96" t="s">
        <v>306</v>
      </c>
      <c r="V1907" s="96" t="s">
        <v>39</v>
      </c>
      <c r="W1907" s="98">
        <v>275</v>
      </c>
      <c r="X1907" s="98">
        <v>299</v>
      </c>
      <c r="Y1907" s="99">
        <v>46155.707817164352</v>
      </c>
      <c r="Z1907" s="100">
        <v>46161</v>
      </c>
      <c r="AA1907" s="101"/>
      <c r="AB1907" s="101"/>
      <c r="AC1907" s="101"/>
      <c r="AD1907" s="102" t="s">
        <v>40</v>
      </c>
      <c r="AE1907" s="102" t="s">
        <v>40</v>
      </c>
      <c r="AF1907" s="102" t="s">
        <v>40</v>
      </c>
      <c r="AG1907" s="102" t="s">
        <v>40</v>
      </c>
      <c r="AH1907" s="102" t="s">
        <v>40</v>
      </c>
      <c r="AI1907" s="102" t="s">
        <v>40</v>
      </c>
      <c r="AJ1907" s="102" t="s">
        <v>40</v>
      </c>
      <c r="AK1907" s="102" t="s">
        <v>40</v>
      </c>
      <c r="AL1907" s="102" t="s">
        <v>40</v>
      </c>
      <c r="AM1907" s="102" t="s">
        <v>40</v>
      </c>
      <c r="AN1907" s="102" t="s">
        <v>40</v>
      </c>
      <c r="AO1907" s="102" t="s">
        <v>40</v>
      </c>
      <c r="AP1907" s="102" t="s">
        <v>40</v>
      </c>
      <c r="AQ1907" s="102" t="s">
        <v>40</v>
      </c>
      <c r="AR1907" s="101"/>
    </row>
    <row r="1908" spans="1:44">
      <c r="A1908" t="str">
        <f>VLOOKUP(Q1908,'Rotas x Madrugada'!A:C,2,0)</f>
        <v>O</v>
      </c>
      <c r="B1908" t="str">
        <f>VLOOKUP(Q1908,'Rotas x Madrugada'!A:C,3,0)</f>
        <v>Não</v>
      </c>
      <c r="D1908" s="19">
        <f t="shared" si="58"/>
        <v>46163</v>
      </c>
      <c r="E1908" s="19">
        <f>IF(A1908="RETIRA",Z1908,VLOOKUP(Q1908,'Rotas x Madrugada'!A:D,4,0))</f>
        <v>46147</v>
      </c>
      <c r="F1908" s="19">
        <f>IF(A1908="RETIRA",Z1908,Z1908+2)</f>
        <v>46163</v>
      </c>
      <c r="G1908" s="19" t="str">
        <f>CONCATENATE(U1908,"-",V1908)</f>
        <v>LMINC06-PF</v>
      </c>
      <c r="H1908" s="19" t="str">
        <f t="shared" ca="1" si="59"/>
        <v>PRODUZIR</v>
      </c>
      <c r="I1908" s="46">
        <f ca="1">Z1908-$B$1</f>
        <v>4</v>
      </c>
      <c r="J1908" s="46">
        <f>VLOOKUP(G1908,'D. Produção'!A:B,2,)</f>
        <v>4</v>
      </c>
      <c r="K1908" s="87">
        <v>336420</v>
      </c>
      <c r="L1908" s="88" t="s">
        <v>121</v>
      </c>
      <c r="M1908" s="87">
        <v>2</v>
      </c>
      <c r="N1908" s="87">
        <v>5460231</v>
      </c>
      <c r="O1908" s="88" t="s">
        <v>35</v>
      </c>
      <c r="P1908" s="88" t="s">
        <v>355</v>
      </c>
      <c r="Q1908" s="88" t="s">
        <v>136</v>
      </c>
      <c r="R1908" s="89">
        <v>8.2199999999999995E-2</v>
      </c>
      <c r="S1908" s="89">
        <v>1.2334000000000001</v>
      </c>
      <c r="T1908" s="87">
        <v>1</v>
      </c>
      <c r="U1908" s="88" t="s">
        <v>306</v>
      </c>
      <c r="V1908" s="88" t="s">
        <v>39</v>
      </c>
      <c r="W1908" s="90">
        <v>275</v>
      </c>
      <c r="X1908" s="90">
        <v>299</v>
      </c>
      <c r="Y1908" s="91">
        <v>46155.707817164352</v>
      </c>
      <c r="Z1908" s="92">
        <v>46161</v>
      </c>
      <c r="AA1908" s="93"/>
      <c r="AB1908" s="93"/>
      <c r="AC1908" s="93"/>
      <c r="AD1908" s="94" t="s">
        <v>40</v>
      </c>
      <c r="AE1908" s="94" t="s">
        <v>40</v>
      </c>
      <c r="AF1908" s="94" t="s">
        <v>40</v>
      </c>
      <c r="AG1908" s="94" t="s">
        <v>40</v>
      </c>
      <c r="AH1908" s="94" t="s">
        <v>40</v>
      </c>
      <c r="AI1908" s="94" t="s">
        <v>40</v>
      </c>
      <c r="AJ1908" s="94" t="s">
        <v>40</v>
      </c>
      <c r="AK1908" s="94" t="s">
        <v>40</v>
      </c>
      <c r="AL1908" s="94" t="s">
        <v>40</v>
      </c>
      <c r="AM1908" s="94" t="s">
        <v>40</v>
      </c>
      <c r="AN1908" s="94" t="s">
        <v>40</v>
      </c>
      <c r="AO1908" s="94" t="s">
        <v>40</v>
      </c>
      <c r="AP1908" s="94" t="s">
        <v>40</v>
      </c>
      <c r="AQ1908" s="94" t="s">
        <v>40</v>
      </c>
      <c r="AR1908" s="93"/>
    </row>
    <row r="1909" spans="1:44">
      <c r="A1909" t="str">
        <f>VLOOKUP(Q1909,'Rotas x Madrugada'!A:C,2,0)</f>
        <v>O</v>
      </c>
      <c r="B1909" t="str">
        <f>VLOOKUP(Q1909,'Rotas x Madrugada'!A:C,3,0)</f>
        <v>Não</v>
      </c>
      <c r="D1909" s="19">
        <f t="shared" si="58"/>
        <v>46163</v>
      </c>
      <c r="E1909" s="19">
        <f>IF(A1909="RETIRA",Z1909,VLOOKUP(Q1909,'Rotas x Madrugada'!A:D,4,0))</f>
        <v>46147</v>
      </c>
      <c r="F1909" s="19">
        <f>IF(A1909="RETIRA",Z1909,Z1909+2)</f>
        <v>46163</v>
      </c>
      <c r="G1909" s="19" t="str">
        <f>CONCATENATE(U1909,"-",V1909)</f>
        <v>LMINC06-PF</v>
      </c>
      <c r="H1909" s="19" t="str">
        <f t="shared" ca="1" si="59"/>
        <v>PRODUZIR</v>
      </c>
      <c r="I1909" s="46">
        <f ca="1">Z1909-$B$1</f>
        <v>4</v>
      </c>
      <c r="J1909" s="46">
        <f>VLOOKUP(G1909,'D. Produção'!A:B,2,)</f>
        <v>4</v>
      </c>
      <c r="K1909" s="95">
        <v>336420</v>
      </c>
      <c r="L1909" s="96" t="s">
        <v>143</v>
      </c>
      <c r="M1909" s="95">
        <v>3</v>
      </c>
      <c r="N1909" s="95">
        <v>5460232</v>
      </c>
      <c r="O1909" s="96" t="s">
        <v>35</v>
      </c>
      <c r="P1909" s="96" t="s">
        <v>355</v>
      </c>
      <c r="Q1909" s="96" t="s">
        <v>136</v>
      </c>
      <c r="R1909" s="97">
        <v>8.2199999999999995E-2</v>
      </c>
      <c r="S1909" s="97">
        <v>1.2334000000000001</v>
      </c>
      <c r="T1909" s="95">
        <v>1</v>
      </c>
      <c r="U1909" s="96" t="s">
        <v>306</v>
      </c>
      <c r="V1909" s="96" t="s">
        <v>39</v>
      </c>
      <c r="W1909" s="98">
        <v>275</v>
      </c>
      <c r="X1909" s="98">
        <v>299</v>
      </c>
      <c r="Y1909" s="99">
        <v>46155.707817164352</v>
      </c>
      <c r="Z1909" s="100">
        <v>46161</v>
      </c>
      <c r="AA1909" s="101"/>
      <c r="AB1909" s="101"/>
      <c r="AC1909" s="101"/>
      <c r="AD1909" s="102" t="s">
        <v>40</v>
      </c>
      <c r="AE1909" s="102" t="s">
        <v>40</v>
      </c>
      <c r="AF1909" s="102" t="s">
        <v>40</v>
      </c>
      <c r="AG1909" s="102" t="s">
        <v>40</v>
      </c>
      <c r="AH1909" s="102" t="s">
        <v>40</v>
      </c>
      <c r="AI1909" s="102" t="s">
        <v>40</v>
      </c>
      <c r="AJ1909" s="102" t="s">
        <v>40</v>
      </c>
      <c r="AK1909" s="102" t="s">
        <v>40</v>
      </c>
      <c r="AL1909" s="102" t="s">
        <v>40</v>
      </c>
      <c r="AM1909" s="102" t="s">
        <v>40</v>
      </c>
      <c r="AN1909" s="102" t="s">
        <v>40</v>
      </c>
      <c r="AO1909" s="102" t="s">
        <v>40</v>
      </c>
      <c r="AP1909" s="102" t="s">
        <v>40</v>
      </c>
      <c r="AQ1909" s="102" t="s">
        <v>40</v>
      </c>
      <c r="AR1909" s="101"/>
    </row>
    <row r="1910" spans="1:44">
      <c r="A1910" t="str">
        <f>VLOOKUP(Q1910,'Rotas x Madrugada'!A:C,2,0)</f>
        <v>O</v>
      </c>
      <c r="B1910" t="str">
        <f>VLOOKUP(Q1910,'Rotas x Madrugada'!A:C,3,0)</f>
        <v>Não</v>
      </c>
      <c r="D1910" s="19">
        <f t="shared" si="58"/>
        <v>46163</v>
      </c>
      <c r="E1910" s="19">
        <f>IF(A1910="RETIRA",Z1910,VLOOKUP(Q1910,'Rotas x Madrugada'!A:D,4,0))</f>
        <v>46147</v>
      </c>
      <c r="F1910" s="19">
        <f>IF(A1910="RETIRA",Z1910,Z1910+2)</f>
        <v>46163</v>
      </c>
      <c r="G1910" s="19" t="str">
        <f>CONCATENATE(U1910,"-",V1910)</f>
        <v>LMINC06-PF</v>
      </c>
      <c r="H1910" s="19" t="str">
        <f t="shared" ca="1" si="59"/>
        <v>PRODUZIR</v>
      </c>
      <c r="I1910" s="46">
        <f ca="1">Z1910-$B$1</f>
        <v>4</v>
      </c>
      <c r="J1910" s="46">
        <f>VLOOKUP(G1910,'D. Produção'!A:B,2,)</f>
        <v>4</v>
      </c>
      <c r="K1910" s="87">
        <v>336420</v>
      </c>
      <c r="L1910" s="88" t="s">
        <v>132</v>
      </c>
      <c r="M1910" s="87">
        <v>4</v>
      </c>
      <c r="N1910" s="87">
        <v>5460233</v>
      </c>
      <c r="O1910" s="88" t="s">
        <v>35</v>
      </c>
      <c r="P1910" s="88" t="s">
        <v>355</v>
      </c>
      <c r="Q1910" s="88" t="s">
        <v>136</v>
      </c>
      <c r="R1910" s="89">
        <v>8.2199999999999995E-2</v>
      </c>
      <c r="S1910" s="89">
        <v>1.2334000000000001</v>
      </c>
      <c r="T1910" s="87">
        <v>1</v>
      </c>
      <c r="U1910" s="88" t="s">
        <v>306</v>
      </c>
      <c r="V1910" s="88" t="s">
        <v>39</v>
      </c>
      <c r="W1910" s="90">
        <v>275</v>
      </c>
      <c r="X1910" s="90">
        <v>299</v>
      </c>
      <c r="Y1910" s="91">
        <v>46155.707817164352</v>
      </c>
      <c r="Z1910" s="92">
        <v>46161</v>
      </c>
      <c r="AA1910" s="93"/>
      <c r="AB1910" s="93"/>
      <c r="AC1910" s="93"/>
      <c r="AD1910" s="94" t="s">
        <v>40</v>
      </c>
      <c r="AE1910" s="94" t="s">
        <v>40</v>
      </c>
      <c r="AF1910" s="94" t="s">
        <v>40</v>
      </c>
      <c r="AG1910" s="94" t="s">
        <v>40</v>
      </c>
      <c r="AH1910" s="94" t="s">
        <v>40</v>
      </c>
      <c r="AI1910" s="94" t="s">
        <v>40</v>
      </c>
      <c r="AJ1910" s="94" t="s">
        <v>40</v>
      </c>
      <c r="AK1910" s="94" t="s">
        <v>40</v>
      </c>
      <c r="AL1910" s="94" t="s">
        <v>40</v>
      </c>
      <c r="AM1910" s="94" t="s">
        <v>40</v>
      </c>
      <c r="AN1910" s="94" t="s">
        <v>40</v>
      </c>
      <c r="AO1910" s="94" t="s">
        <v>40</v>
      </c>
      <c r="AP1910" s="94" t="s">
        <v>40</v>
      </c>
      <c r="AQ1910" s="94" t="s">
        <v>40</v>
      </c>
      <c r="AR1910" s="93"/>
    </row>
    <row r="1911" spans="1:44">
      <c r="A1911" t="str">
        <f>VLOOKUP(Q1911,'Rotas x Madrugada'!A:C,2,0)</f>
        <v>O</v>
      </c>
      <c r="B1911" t="str">
        <f>VLOOKUP(Q1911,'Rotas x Madrugada'!A:C,3,0)</f>
        <v>Não</v>
      </c>
      <c r="D1911" s="19">
        <f t="shared" si="58"/>
        <v>46163</v>
      </c>
      <c r="E1911" s="19">
        <f>IF(A1911="RETIRA",Z1911,VLOOKUP(Q1911,'Rotas x Madrugada'!A:D,4,0))</f>
        <v>46147</v>
      </c>
      <c r="F1911" s="19">
        <f>IF(A1911="RETIRA",Z1911,Z1911+2)</f>
        <v>46163</v>
      </c>
      <c r="G1911" s="19" t="str">
        <f>CONCATENATE(U1911,"-",V1911)</f>
        <v>LMINC06-PF</v>
      </c>
      <c r="H1911" s="19" t="str">
        <f t="shared" ca="1" si="59"/>
        <v>PRODUZIR</v>
      </c>
      <c r="I1911" s="46">
        <f ca="1">Z1911-$B$1</f>
        <v>4</v>
      </c>
      <c r="J1911" s="46">
        <f>VLOOKUP(G1911,'D. Produção'!A:B,2,)</f>
        <v>4</v>
      </c>
      <c r="K1911" s="95">
        <v>336420</v>
      </c>
      <c r="L1911" s="96" t="s">
        <v>92</v>
      </c>
      <c r="M1911" s="95">
        <v>5</v>
      </c>
      <c r="N1911" s="95">
        <v>5460234</v>
      </c>
      <c r="O1911" s="96" t="s">
        <v>35</v>
      </c>
      <c r="P1911" s="96" t="s">
        <v>355</v>
      </c>
      <c r="Q1911" s="96" t="s">
        <v>136</v>
      </c>
      <c r="R1911" s="97">
        <v>8.2199999999999995E-2</v>
      </c>
      <c r="S1911" s="97">
        <v>1.2334000000000001</v>
      </c>
      <c r="T1911" s="95">
        <v>1</v>
      </c>
      <c r="U1911" s="96" t="s">
        <v>306</v>
      </c>
      <c r="V1911" s="96" t="s">
        <v>39</v>
      </c>
      <c r="W1911" s="98">
        <v>275</v>
      </c>
      <c r="X1911" s="98">
        <v>299</v>
      </c>
      <c r="Y1911" s="99">
        <v>46155.707817164352</v>
      </c>
      <c r="Z1911" s="100">
        <v>46161</v>
      </c>
      <c r="AA1911" s="101"/>
      <c r="AB1911" s="101"/>
      <c r="AC1911" s="101"/>
      <c r="AD1911" s="102" t="s">
        <v>40</v>
      </c>
      <c r="AE1911" s="102" t="s">
        <v>40</v>
      </c>
      <c r="AF1911" s="102" t="s">
        <v>40</v>
      </c>
      <c r="AG1911" s="102" t="s">
        <v>40</v>
      </c>
      <c r="AH1911" s="102" t="s">
        <v>40</v>
      </c>
      <c r="AI1911" s="102" t="s">
        <v>40</v>
      </c>
      <c r="AJ1911" s="102" t="s">
        <v>40</v>
      </c>
      <c r="AK1911" s="102" t="s">
        <v>40</v>
      </c>
      <c r="AL1911" s="102" t="s">
        <v>40</v>
      </c>
      <c r="AM1911" s="102" t="s">
        <v>40</v>
      </c>
      <c r="AN1911" s="102" t="s">
        <v>40</v>
      </c>
      <c r="AO1911" s="102" t="s">
        <v>40</v>
      </c>
      <c r="AP1911" s="102" t="s">
        <v>40</v>
      </c>
      <c r="AQ1911" s="102" t="s">
        <v>40</v>
      </c>
      <c r="AR1911" s="101"/>
    </row>
    <row r="1912" spans="1:44">
      <c r="A1912" t="str">
        <f>VLOOKUP(Q1912,'Rotas x Madrugada'!A:C,2,0)</f>
        <v>O</v>
      </c>
      <c r="B1912" t="str">
        <f>VLOOKUP(Q1912,'Rotas x Madrugada'!A:C,3,0)</f>
        <v>Não</v>
      </c>
      <c r="D1912" s="19">
        <f t="shared" si="58"/>
        <v>46163</v>
      </c>
      <c r="E1912" s="19">
        <f>IF(A1912="RETIRA",Z1912,VLOOKUP(Q1912,'Rotas x Madrugada'!A:D,4,0))</f>
        <v>46147</v>
      </c>
      <c r="F1912" s="19">
        <f>IF(A1912="RETIRA",Z1912,Z1912+2)</f>
        <v>46163</v>
      </c>
      <c r="G1912" s="19" t="str">
        <f>CONCATENATE(U1912,"-",V1912)</f>
        <v>LMINC06-PF</v>
      </c>
      <c r="H1912" s="19" t="str">
        <f t="shared" ca="1" si="59"/>
        <v>PRODUZIR</v>
      </c>
      <c r="I1912" s="46">
        <f ca="1">Z1912-$B$1</f>
        <v>4</v>
      </c>
      <c r="J1912" s="46">
        <f>VLOOKUP(G1912,'D. Produção'!A:B,2,)</f>
        <v>4</v>
      </c>
      <c r="K1912" s="87">
        <v>336420</v>
      </c>
      <c r="L1912" s="88" t="s">
        <v>97</v>
      </c>
      <c r="M1912" s="87">
        <v>6</v>
      </c>
      <c r="N1912" s="87">
        <v>5460235</v>
      </c>
      <c r="O1912" s="88" t="s">
        <v>35</v>
      </c>
      <c r="P1912" s="88" t="s">
        <v>355</v>
      </c>
      <c r="Q1912" s="88" t="s">
        <v>136</v>
      </c>
      <c r="R1912" s="89">
        <v>8.2199999999999995E-2</v>
      </c>
      <c r="S1912" s="89">
        <v>1.2334000000000001</v>
      </c>
      <c r="T1912" s="87">
        <v>1</v>
      </c>
      <c r="U1912" s="88" t="s">
        <v>306</v>
      </c>
      <c r="V1912" s="88" t="s">
        <v>39</v>
      </c>
      <c r="W1912" s="90">
        <v>275</v>
      </c>
      <c r="X1912" s="90">
        <v>299</v>
      </c>
      <c r="Y1912" s="91">
        <v>46155.707817164352</v>
      </c>
      <c r="Z1912" s="92">
        <v>46161</v>
      </c>
      <c r="AA1912" s="93"/>
      <c r="AB1912" s="93"/>
      <c r="AC1912" s="93"/>
      <c r="AD1912" s="94" t="s">
        <v>40</v>
      </c>
      <c r="AE1912" s="94" t="s">
        <v>40</v>
      </c>
      <c r="AF1912" s="94" t="s">
        <v>40</v>
      </c>
      <c r="AG1912" s="94" t="s">
        <v>40</v>
      </c>
      <c r="AH1912" s="94" t="s">
        <v>40</v>
      </c>
      <c r="AI1912" s="94" t="s">
        <v>40</v>
      </c>
      <c r="AJ1912" s="94" t="s">
        <v>40</v>
      </c>
      <c r="AK1912" s="94" t="s">
        <v>40</v>
      </c>
      <c r="AL1912" s="94" t="s">
        <v>40</v>
      </c>
      <c r="AM1912" s="94" t="s">
        <v>40</v>
      </c>
      <c r="AN1912" s="94" t="s">
        <v>40</v>
      </c>
      <c r="AO1912" s="94" t="s">
        <v>40</v>
      </c>
      <c r="AP1912" s="94" t="s">
        <v>40</v>
      </c>
      <c r="AQ1912" s="94" t="s">
        <v>40</v>
      </c>
      <c r="AR1912" s="93"/>
    </row>
    <row r="1913" spans="1:44">
      <c r="A1913" t="str">
        <f>VLOOKUP(Q1913,'Rotas x Madrugada'!A:C,2,0)</f>
        <v>O</v>
      </c>
      <c r="B1913" t="str">
        <f>VLOOKUP(Q1913,'Rotas x Madrugada'!A:C,3,0)</f>
        <v>Não</v>
      </c>
      <c r="D1913" s="19">
        <f t="shared" si="58"/>
        <v>46163</v>
      </c>
      <c r="E1913" s="19">
        <f>IF(A1913="RETIRA",Z1913,VLOOKUP(Q1913,'Rotas x Madrugada'!A:D,4,0))</f>
        <v>46147</v>
      </c>
      <c r="F1913" s="19">
        <f>IF(A1913="RETIRA",Z1913,Z1913+2)</f>
        <v>46163</v>
      </c>
      <c r="G1913" s="19" t="str">
        <f>CONCATENATE(U1913,"-",V1913)</f>
        <v>LMINC06-PF</v>
      </c>
      <c r="H1913" s="19" t="str">
        <f t="shared" ca="1" si="59"/>
        <v>PRODUZIR</v>
      </c>
      <c r="I1913" s="46">
        <f ca="1">Z1913-$B$1</f>
        <v>4</v>
      </c>
      <c r="J1913" s="46">
        <f>VLOOKUP(G1913,'D. Produção'!A:B,2,)</f>
        <v>4</v>
      </c>
      <c r="K1913" s="95">
        <v>336420</v>
      </c>
      <c r="L1913" s="96" t="s">
        <v>98</v>
      </c>
      <c r="M1913" s="95">
        <v>7</v>
      </c>
      <c r="N1913" s="95">
        <v>5460236</v>
      </c>
      <c r="O1913" s="96" t="s">
        <v>35</v>
      </c>
      <c r="P1913" s="96" t="s">
        <v>355</v>
      </c>
      <c r="Q1913" s="96" t="s">
        <v>136</v>
      </c>
      <c r="R1913" s="97">
        <v>8.2199999999999995E-2</v>
      </c>
      <c r="S1913" s="97">
        <v>1.2334000000000001</v>
      </c>
      <c r="T1913" s="95">
        <v>1</v>
      </c>
      <c r="U1913" s="96" t="s">
        <v>306</v>
      </c>
      <c r="V1913" s="96" t="s">
        <v>39</v>
      </c>
      <c r="W1913" s="98">
        <v>275</v>
      </c>
      <c r="X1913" s="98">
        <v>299</v>
      </c>
      <c r="Y1913" s="99">
        <v>46155.707817164352</v>
      </c>
      <c r="Z1913" s="100">
        <v>46161</v>
      </c>
      <c r="AA1913" s="101"/>
      <c r="AB1913" s="101"/>
      <c r="AC1913" s="101"/>
      <c r="AD1913" s="102" t="s">
        <v>40</v>
      </c>
      <c r="AE1913" s="102" t="s">
        <v>40</v>
      </c>
      <c r="AF1913" s="102" t="s">
        <v>40</v>
      </c>
      <c r="AG1913" s="102" t="s">
        <v>40</v>
      </c>
      <c r="AH1913" s="102" t="s">
        <v>40</v>
      </c>
      <c r="AI1913" s="102" t="s">
        <v>40</v>
      </c>
      <c r="AJ1913" s="102" t="s">
        <v>40</v>
      </c>
      <c r="AK1913" s="102" t="s">
        <v>40</v>
      </c>
      <c r="AL1913" s="102" t="s">
        <v>40</v>
      </c>
      <c r="AM1913" s="102" t="s">
        <v>40</v>
      </c>
      <c r="AN1913" s="102" t="s">
        <v>40</v>
      </c>
      <c r="AO1913" s="102" t="s">
        <v>40</v>
      </c>
      <c r="AP1913" s="102" t="s">
        <v>40</v>
      </c>
      <c r="AQ1913" s="102" t="s">
        <v>40</v>
      </c>
      <c r="AR1913" s="101"/>
    </row>
    <row r="1914" spans="1:44">
      <c r="A1914" t="str">
        <f>VLOOKUP(Q1914,'Rotas x Madrugada'!A:C,2,0)</f>
        <v>O</v>
      </c>
      <c r="B1914" t="str">
        <f>VLOOKUP(Q1914,'Rotas x Madrugada'!A:C,3,0)</f>
        <v>Não</v>
      </c>
      <c r="D1914" s="19">
        <f t="shared" si="58"/>
        <v>46163</v>
      </c>
      <c r="E1914" s="19">
        <f>IF(A1914="RETIRA",Z1914,VLOOKUP(Q1914,'Rotas x Madrugada'!A:D,4,0))</f>
        <v>46147</v>
      </c>
      <c r="F1914" s="19">
        <f>IF(A1914="RETIRA",Z1914,Z1914+2)</f>
        <v>46163</v>
      </c>
      <c r="G1914" s="19" t="str">
        <f>CONCATENATE(U1914,"-",V1914)</f>
        <v>LMINC06-PF</v>
      </c>
      <c r="H1914" s="19" t="str">
        <f t="shared" ca="1" si="59"/>
        <v>PRODUZIR</v>
      </c>
      <c r="I1914" s="46">
        <f ca="1">Z1914-$B$1</f>
        <v>4</v>
      </c>
      <c r="J1914" s="46">
        <f>VLOOKUP(G1914,'D. Produção'!A:B,2,)</f>
        <v>4</v>
      </c>
      <c r="K1914" s="87">
        <v>336420</v>
      </c>
      <c r="L1914" s="88" t="s">
        <v>99</v>
      </c>
      <c r="M1914" s="87">
        <v>8</v>
      </c>
      <c r="N1914" s="87">
        <v>5460237</v>
      </c>
      <c r="O1914" s="88" t="s">
        <v>35</v>
      </c>
      <c r="P1914" s="88" t="s">
        <v>355</v>
      </c>
      <c r="Q1914" s="88" t="s">
        <v>136</v>
      </c>
      <c r="R1914" s="89">
        <v>8.2199999999999995E-2</v>
      </c>
      <c r="S1914" s="89">
        <v>1.2334000000000001</v>
      </c>
      <c r="T1914" s="87">
        <v>1</v>
      </c>
      <c r="U1914" s="88" t="s">
        <v>306</v>
      </c>
      <c r="V1914" s="88" t="s">
        <v>39</v>
      </c>
      <c r="W1914" s="90">
        <v>275</v>
      </c>
      <c r="X1914" s="90">
        <v>299</v>
      </c>
      <c r="Y1914" s="91">
        <v>46155.707817164352</v>
      </c>
      <c r="Z1914" s="92">
        <v>46161</v>
      </c>
      <c r="AA1914" s="93"/>
      <c r="AB1914" s="93"/>
      <c r="AC1914" s="93"/>
      <c r="AD1914" s="94" t="s">
        <v>40</v>
      </c>
      <c r="AE1914" s="94" t="s">
        <v>40</v>
      </c>
      <c r="AF1914" s="94" t="s">
        <v>40</v>
      </c>
      <c r="AG1914" s="94" t="s">
        <v>40</v>
      </c>
      <c r="AH1914" s="94" t="s">
        <v>40</v>
      </c>
      <c r="AI1914" s="94" t="s">
        <v>40</v>
      </c>
      <c r="AJ1914" s="94" t="s">
        <v>40</v>
      </c>
      <c r="AK1914" s="94" t="s">
        <v>40</v>
      </c>
      <c r="AL1914" s="94" t="s">
        <v>40</v>
      </c>
      <c r="AM1914" s="94" t="s">
        <v>40</v>
      </c>
      <c r="AN1914" s="94" t="s">
        <v>40</v>
      </c>
      <c r="AO1914" s="94" t="s">
        <v>40</v>
      </c>
      <c r="AP1914" s="94" t="s">
        <v>40</v>
      </c>
      <c r="AQ1914" s="94" t="s">
        <v>40</v>
      </c>
      <c r="AR1914" s="93"/>
    </row>
    <row r="1915" spans="1:44">
      <c r="A1915" t="str">
        <f>VLOOKUP(Q1915,'Rotas x Madrugada'!A:C,2,0)</f>
        <v>O</v>
      </c>
      <c r="B1915" t="str">
        <f>VLOOKUP(Q1915,'Rotas x Madrugada'!A:C,3,0)</f>
        <v>Não</v>
      </c>
      <c r="D1915" s="19">
        <f t="shared" si="58"/>
        <v>46163</v>
      </c>
      <c r="E1915" s="19">
        <f>IF(A1915="RETIRA",Z1915,VLOOKUP(Q1915,'Rotas x Madrugada'!A:D,4,0))</f>
        <v>46147</v>
      </c>
      <c r="F1915" s="19">
        <f>IF(A1915="RETIRA",Z1915,Z1915+2)</f>
        <v>46163</v>
      </c>
      <c r="G1915" s="19" t="str">
        <f>CONCATENATE(U1915,"-",V1915)</f>
        <v>LMINC06-PF</v>
      </c>
      <c r="H1915" s="19" t="str">
        <f t="shared" ca="1" si="59"/>
        <v>PRODUZIR</v>
      </c>
      <c r="I1915" s="46">
        <f ca="1">Z1915-$B$1</f>
        <v>4</v>
      </c>
      <c r="J1915" s="46">
        <f>VLOOKUP(G1915,'D. Produção'!A:B,2,)</f>
        <v>4</v>
      </c>
      <c r="K1915" s="95">
        <v>336420</v>
      </c>
      <c r="L1915" s="96" t="s">
        <v>100</v>
      </c>
      <c r="M1915" s="95">
        <v>9</v>
      </c>
      <c r="N1915" s="95">
        <v>5460238</v>
      </c>
      <c r="O1915" s="96" t="s">
        <v>35</v>
      </c>
      <c r="P1915" s="96" t="s">
        <v>355</v>
      </c>
      <c r="Q1915" s="96" t="s">
        <v>136</v>
      </c>
      <c r="R1915" s="97">
        <v>8.2199999999999995E-2</v>
      </c>
      <c r="S1915" s="97">
        <v>1.2334000000000001</v>
      </c>
      <c r="T1915" s="95">
        <v>1</v>
      </c>
      <c r="U1915" s="96" t="s">
        <v>306</v>
      </c>
      <c r="V1915" s="96" t="s">
        <v>39</v>
      </c>
      <c r="W1915" s="98">
        <v>275</v>
      </c>
      <c r="X1915" s="98">
        <v>299</v>
      </c>
      <c r="Y1915" s="99">
        <v>46155.707817164352</v>
      </c>
      <c r="Z1915" s="100">
        <v>46161</v>
      </c>
      <c r="AA1915" s="101"/>
      <c r="AB1915" s="101"/>
      <c r="AC1915" s="101"/>
      <c r="AD1915" s="102" t="s">
        <v>40</v>
      </c>
      <c r="AE1915" s="102" t="s">
        <v>40</v>
      </c>
      <c r="AF1915" s="102" t="s">
        <v>40</v>
      </c>
      <c r="AG1915" s="102" t="s">
        <v>40</v>
      </c>
      <c r="AH1915" s="102" t="s">
        <v>40</v>
      </c>
      <c r="AI1915" s="102" t="s">
        <v>40</v>
      </c>
      <c r="AJ1915" s="102" t="s">
        <v>40</v>
      </c>
      <c r="AK1915" s="102" t="s">
        <v>40</v>
      </c>
      <c r="AL1915" s="102" t="s">
        <v>40</v>
      </c>
      <c r="AM1915" s="102" t="s">
        <v>40</v>
      </c>
      <c r="AN1915" s="102" t="s">
        <v>40</v>
      </c>
      <c r="AO1915" s="102" t="s">
        <v>40</v>
      </c>
      <c r="AP1915" s="102" t="s">
        <v>40</v>
      </c>
      <c r="AQ1915" s="102" t="s">
        <v>40</v>
      </c>
      <c r="AR1915" s="101"/>
    </row>
    <row r="1916" spans="1:44">
      <c r="A1916" t="str">
        <f>VLOOKUP(Q1916,'Rotas x Madrugada'!A:C,2,0)</f>
        <v>O</v>
      </c>
      <c r="B1916" t="str">
        <f>VLOOKUP(Q1916,'Rotas x Madrugada'!A:C,3,0)</f>
        <v>Não</v>
      </c>
      <c r="D1916" s="19">
        <f t="shared" si="58"/>
        <v>46163</v>
      </c>
      <c r="E1916" s="19">
        <f>IF(A1916="RETIRA",Z1916,VLOOKUP(Q1916,'Rotas x Madrugada'!A:D,4,0))</f>
        <v>46147</v>
      </c>
      <c r="F1916" s="19">
        <f>IF(A1916="RETIRA",Z1916,Z1916+2)</f>
        <v>46163</v>
      </c>
      <c r="G1916" s="19" t="str">
        <f>CONCATENATE(U1916,"-",V1916)</f>
        <v>LMINC06-PF</v>
      </c>
      <c r="H1916" s="19" t="str">
        <f t="shared" ca="1" si="59"/>
        <v>PRODUZIR</v>
      </c>
      <c r="I1916" s="46">
        <f ca="1">Z1916-$B$1</f>
        <v>4</v>
      </c>
      <c r="J1916" s="46">
        <f>VLOOKUP(G1916,'D. Produção'!A:B,2,)</f>
        <v>4</v>
      </c>
      <c r="K1916" s="87">
        <v>336420</v>
      </c>
      <c r="L1916" s="88" t="s">
        <v>101</v>
      </c>
      <c r="M1916" s="87">
        <v>10</v>
      </c>
      <c r="N1916" s="87">
        <v>5460239</v>
      </c>
      <c r="O1916" s="88" t="s">
        <v>35</v>
      </c>
      <c r="P1916" s="88" t="s">
        <v>355</v>
      </c>
      <c r="Q1916" s="88" t="s">
        <v>136</v>
      </c>
      <c r="R1916" s="89">
        <v>8.2199999999999995E-2</v>
      </c>
      <c r="S1916" s="89">
        <v>1.2334000000000001</v>
      </c>
      <c r="T1916" s="87">
        <v>1</v>
      </c>
      <c r="U1916" s="88" t="s">
        <v>306</v>
      </c>
      <c r="V1916" s="88" t="s">
        <v>39</v>
      </c>
      <c r="W1916" s="90">
        <v>275</v>
      </c>
      <c r="X1916" s="90">
        <v>299</v>
      </c>
      <c r="Y1916" s="91">
        <v>46155.707817164352</v>
      </c>
      <c r="Z1916" s="92">
        <v>46161</v>
      </c>
      <c r="AA1916" s="93"/>
      <c r="AB1916" s="93"/>
      <c r="AC1916" s="93"/>
      <c r="AD1916" s="94" t="s">
        <v>40</v>
      </c>
      <c r="AE1916" s="94" t="s">
        <v>40</v>
      </c>
      <c r="AF1916" s="94" t="s">
        <v>40</v>
      </c>
      <c r="AG1916" s="94" t="s">
        <v>40</v>
      </c>
      <c r="AH1916" s="94" t="s">
        <v>40</v>
      </c>
      <c r="AI1916" s="94" t="s">
        <v>40</v>
      </c>
      <c r="AJ1916" s="94" t="s">
        <v>40</v>
      </c>
      <c r="AK1916" s="94" t="s">
        <v>40</v>
      </c>
      <c r="AL1916" s="94" t="s">
        <v>40</v>
      </c>
      <c r="AM1916" s="94" t="s">
        <v>40</v>
      </c>
      <c r="AN1916" s="94" t="s">
        <v>40</v>
      </c>
      <c r="AO1916" s="94" t="s">
        <v>40</v>
      </c>
      <c r="AP1916" s="94" t="s">
        <v>40</v>
      </c>
      <c r="AQ1916" s="94" t="s">
        <v>40</v>
      </c>
      <c r="AR1916" s="93"/>
    </row>
    <row r="1917" spans="1:44">
      <c r="A1917" t="str">
        <f>VLOOKUP(Q1917,'Rotas x Madrugada'!A:C,2,0)</f>
        <v>O</v>
      </c>
      <c r="B1917" t="str">
        <f>VLOOKUP(Q1917,'Rotas x Madrugada'!A:C,3,0)</f>
        <v>Não</v>
      </c>
      <c r="D1917" s="19">
        <f t="shared" si="58"/>
        <v>46163</v>
      </c>
      <c r="E1917" s="19">
        <f>IF(A1917="RETIRA",Z1917,VLOOKUP(Q1917,'Rotas x Madrugada'!A:D,4,0))</f>
        <v>46147</v>
      </c>
      <c r="F1917" s="19">
        <f>IF(A1917="RETIRA",Z1917,Z1917+2)</f>
        <v>46163</v>
      </c>
      <c r="G1917" s="19" t="str">
        <f>CONCATENATE(U1917,"-",V1917)</f>
        <v>LMINC06-PF</v>
      </c>
      <c r="H1917" s="19" t="str">
        <f t="shared" ca="1" si="59"/>
        <v>PRODUZIR</v>
      </c>
      <c r="I1917" s="46">
        <f ca="1">Z1917-$B$1</f>
        <v>4</v>
      </c>
      <c r="J1917" s="46">
        <f>VLOOKUP(G1917,'D. Produção'!A:B,2,)</f>
        <v>4</v>
      </c>
      <c r="K1917" s="95">
        <v>336420</v>
      </c>
      <c r="L1917" s="96" t="s">
        <v>102</v>
      </c>
      <c r="M1917" s="95">
        <v>11</v>
      </c>
      <c r="N1917" s="95">
        <v>5460240</v>
      </c>
      <c r="O1917" s="96" t="s">
        <v>35</v>
      </c>
      <c r="P1917" s="96" t="s">
        <v>355</v>
      </c>
      <c r="Q1917" s="96" t="s">
        <v>136</v>
      </c>
      <c r="R1917" s="97">
        <v>8.2199999999999995E-2</v>
      </c>
      <c r="S1917" s="97">
        <v>1.2334000000000001</v>
      </c>
      <c r="T1917" s="95">
        <v>1</v>
      </c>
      <c r="U1917" s="96" t="s">
        <v>306</v>
      </c>
      <c r="V1917" s="96" t="s">
        <v>39</v>
      </c>
      <c r="W1917" s="98">
        <v>275</v>
      </c>
      <c r="X1917" s="98">
        <v>299</v>
      </c>
      <c r="Y1917" s="99">
        <v>46155.707817164352</v>
      </c>
      <c r="Z1917" s="100">
        <v>46161</v>
      </c>
      <c r="AA1917" s="101"/>
      <c r="AB1917" s="101"/>
      <c r="AC1917" s="101"/>
      <c r="AD1917" s="102" t="s">
        <v>40</v>
      </c>
      <c r="AE1917" s="102" t="s">
        <v>40</v>
      </c>
      <c r="AF1917" s="102" t="s">
        <v>40</v>
      </c>
      <c r="AG1917" s="102" t="s">
        <v>40</v>
      </c>
      <c r="AH1917" s="102" t="s">
        <v>40</v>
      </c>
      <c r="AI1917" s="102" t="s">
        <v>40</v>
      </c>
      <c r="AJ1917" s="102" t="s">
        <v>40</v>
      </c>
      <c r="AK1917" s="102" t="s">
        <v>40</v>
      </c>
      <c r="AL1917" s="102" t="s">
        <v>40</v>
      </c>
      <c r="AM1917" s="102" t="s">
        <v>40</v>
      </c>
      <c r="AN1917" s="102" t="s">
        <v>40</v>
      </c>
      <c r="AO1917" s="102" t="s">
        <v>40</v>
      </c>
      <c r="AP1917" s="102" t="s">
        <v>40</v>
      </c>
      <c r="AQ1917" s="102" t="s">
        <v>40</v>
      </c>
      <c r="AR1917" s="101"/>
    </row>
    <row r="1918" spans="1:44">
      <c r="A1918" t="str">
        <f>VLOOKUP(Q1918,'Rotas x Madrugada'!A:C,2,0)</f>
        <v>O</v>
      </c>
      <c r="B1918" t="str">
        <f>VLOOKUP(Q1918,'Rotas x Madrugada'!A:C,3,0)</f>
        <v>Não</v>
      </c>
      <c r="D1918" s="19">
        <f t="shared" si="58"/>
        <v>46163</v>
      </c>
      <c r="E1918" s="19">
        <f>IF(A1918="RETIRA",Z1918,VLOOKUP(Q1918,'Rotas x Madrugada'!A:D,4,0))</f>
        <v>46147</v>
      </c>
      <c r="F1918" s="19">
        <f>IF(A1918="RETIRA",Z1918,Z1918+2)</f>
        <v>46163</v>
      </c>
      <c r="G1918" s="19" t="str">
        <f>CONCATENATE(U1918,"-",V1918)</f>
        <v>LMINC06-PF</v>
      </c>
      <c r="H1918" s="19" t="str">
        <f t="shared" ca="1" si="59"/>
        <v>PRODUZIR</v>
      </c>
      <c r="I1918" s="46">
        <f ca="1">Z1918-$B$1</f>
        <v>4</v>
      </c>
      <c r="J1918" s="46">
        <f>VLOOKUP(G1918,'D. Produção'!A:B,2,)</f>
        <v>4</v>
      </c>
      <c r="K1918" s="87">
        <v>336420</v>
      </c>
      <c r="L1918" s="88" t="s">
        <v>103</v>
      </c>
      <c r="M1918" s="87">
        <v>12</v>
      </c>
      <c r="N1918" s="87">
        <v>5460241</v>
      </c>
      <c r="O1918" s="88" t="s">
        <v>35</v>
      </c>
      <c r="P1918" s="88" t="s">
        <v>355</v>
      </c>
      <c r="Q1918" s="88" t="s">
        <v>136</v>
      </c>
      <c r="R1918" s="89">
        <v>8.2199999999999995E-2</v>
      </c>
      <c r="S1918" s="89">
        <v>1.2334000000000001</v>
      </c>
      <c r="T1918" s="87">
        <v>1</v>
      </c>
      <c r="U1918" s="88" t="s">
        <v>306</v>
      </c>
      <c r="V1918" s="88" t="s">
        <v>39</v>
      </c>
      <c r="W1918" s="90">
        <v>275</v>
      </c>
      <c r="X1918" s="90">
        <v>299</v>
      </c>
      <c r="Y1918" s="91">
        <v>46155.707817164352</v>
      </c>
      <c r="Z1918" s="92">
        <v>46161</v>
      </c>
      <c r="AA1918" s="93"/>
      <c r="AB1918" s="93"/>
      <c r="AC1918" s="93"/>
      <c r="AD1918" s="94" t="s">
        <v>40</v>
      </c>
      <c r="AE1918" s="94" t="s">
        <v>40</v>
      </c>
      <c r="AF1918" s="94" t="s">
        <v>40</v>
      </c>
      <c r="AG1918" s="94" t="s">
        <v>40</v>
      </c>
      <c r="AH1918" s="94" t="s">
        <v>40</v>
      </c>
      <c r="AI1918" s="94" t="s">
        <v>40</v>
      </c>
      <c r="AJ1918" s="94" t="s">
        <v>40</v>
      </c>
      <c r="AK1918" s="94" t="s">
        <v>40</v>
      </c>
      <c r="AL1918" s="94" t="s">
        <v>40</v>
      </c>
      <c r="AM1918" s="94" t="s">
        <v>40</v>
      </c>
      <c r="AN1918" s="94" t="s">
        <v>40</v>
      </c>
      <c r="AO1918" s="94" t="s">
        <v>40</v>
      </c>
      <c r="AP1918" s="94" t="s">
        <v>40</v>
      </c>
      <c r="AQ1918" s="94" t="s">
        <v>40</v>
      </c>
      <c r="AR1918" s="93"/>
    </row>
    <row r="1919" spans="1:44">
      <c r="A1919" t="str">
        <f>VLOOKUP(Q1919,'Rotas x Madrugada'!A:C,2,0)</f>
        <v>O</v>
      </c>
      <c r="B1919" t="str">
        <f>VLOOKUP(Q1919,'Rotas x Madrugada'!A:C,3,0)</f>
        <v>Não</v>
      </c>
      <c r="D1919" s="19">
        <f t="shared" si="58"/>
        <v>46163</v>
      </c>
      <c r="E1919" s="19">
        <f>IF(A1919="RETIRA",Z1919,VLOOKUP(Q1919,'Rotas x Madrugada'!A:D,4,0))</f>
        <v>46147</v>
      </c>
      <c r="F1919" s="19">
        <f>IF(A1919="RETIRA",Z1919,Z1919+2)</f>
        <v>46163</v>
      </c>
      <c r="G1919" s="19" t="str">
        <f>CONCATENATE(U1919,"-",V1919)</f>
        <v>LMINC06-PF</v>
      </c>
      <c r="H1919" s="19" t="str">
        <f t="shared" ca="1" si="59"/>
        <v>PRODUZIR</v>
      </c>
      <c r="I1919" s="46">
        <f ca="1">Z1919-$B$1</f>
        <v>4</v>
      </c>
      <c r="J1919" s="46">
        <f>VLOOKUP(G1919,'D. Produção'!A:B,2,)</f>
        <v>4</v>
      </c>
      <c r="K1919" s="95">
        <v>336420</v>
      </c>
      <c r="L1919" s="96" t="s">
        <v>104</v>
      </c>
      <c r="M1919" s="95">
        <v>13</v>
      </c>
      <c r="N1919" s="95">
        <v>5460242</v>
      </c>
      <c r="O1919" s="96" t="s">
        <v>35</v>
      </c>
      <c r="P1919" s="96" t="s">
        <v>355</v>
      </c>
      <c r="Q1919" s="96" t="s">
        <v>136</v>
      </c>
      <c r="R1919" s="97">
        <v>8.2199999999999995E-2</v>
      </c>
      <c r="S1919" s="97">
        <v>1.2334000000000001</v>
      </c>
      <c r="T1919" s="95">
        <v>1</v>
      </c>
      <c r="U1919" s="96" t="s">
        <v>306</v>
      </c>
      <c r="V1919" s="96" t="s">
        <v>39</v>
      </c>
      <c r="W1919" s="98">
        <v>275</v>
      </c>
      <c r="X1919" s="98">
        <v>299</v>
      </c>
      <c r="Y1919" s="99">
        <v>46155.707817164352</v>
      </c>
      <c r="Z1919" s="100">
        <v>46161</v>
      </c>
      <c r="AA1919" s="101"/>
      <c r="AB1919" s="101"/>
      <c r="AC1919" s="101"/>
      <c r="AD1919" s="102" t="s">
        <v>40</v>
      </c>
      <c r="AE1919" s="102" t="s">
        <v>40</v>
      </c>
      <c r="AF1919" s="102" t="s">
        <v>40</v>
      </c>
      <c r="AG1919" s="102" t="s">
        <v>40</v>
      </c>
      <c r="AH1919" s="102" t="s">
        <v>40</v>
      </c>
      <c r="AI1919" s="102" t="s">
        <v>40</v>
      </c>
      <c r="AJ1919" s="102" t="s">
        <v>40</v>
      </c>
      <c r="AK1919" s="102" t="s">
        <v>40</v>
      </c>
      <c r="AL1919" s="102" t="s">
        <v>40</v>
      </c>
      <c r="AM1919" s="102" t="s">
        <v>40</v>
      </c>
      <c r="AN1919" s="102" t="s">
        <v>40</v>
      </c>
      <c r="AO1919" s="102" t="s">
        <v>40</v>
      </c>
      <c r="AP1919" s="102" t="s">
        <v>40</v>
      </c>
      <c r="AQ1919" s="102" t="s">
        <v>40</v>
      </c>
      <c r="AR1919" s="101"/>
    </row>
    <row r="1920" spans="1:44">
      <c r="A1920" t="str">
        <f>VLOOKUP(Q1920,'Rotas x Madrugada'!A:C,2,0)</f>
        <v>O</v>
      </c>
      <c r="B1920" t="str">
        <f>VLOOKUP(Q1920,'Rotas x Madrugada'!A:C,3,0)</f>
        <v>Não</v>
      </c>
      <c r="D1920" s="19">
        <f t="shared" si="58"/>
        <v>46163</v>
      </c>
      <c r="E1920" s="19">
        <f>IF(A1920="RETIRA",Z1920,VLOOKUP(Q1920,'Rotas x Madrugada'!A:D,4,0))</f>
        <v>46147</v>
      </c>
      <c r="F1920" s="19">
        <f>IF(A1920="RETIRA",Z1920,Z1920+2)</f>
        <v>46163</v>
      </c>
      <c r="G1920" s="19" t="str">
        <f>CONCATENATE(U1920,"-",V1920)</f>
        <v>LMINC06-PF</v>
      </c>
      <c r="H1920" s="19" t="str">
        <f t="shared" ca="1" si="59"/>
        <v>PRODUZIR</v>
      </c>
      <c r="I1920" s="46">
        <f ca="1">Z1920-$B$1</f>
        <v>4</v>
      </c>
      <c r="J1920" s="46">
        <f>VLOOKUP(G1920,'D. Produção'!A:B,2,)</f>
        <v>4</v>
      </c>
      <c r="K1920" s="87">
        <v>336420</v>
      </c>
      <c r="L1920" s="88" t="s">
        <v>105</v>
      </c>
      <c r="M1920" s="87">
        <v>14</v>
      </c>
      <c r="N1920" s="87">
        <v>5460243</v>
      </c>
      <c r="O1920" s="88" t="s">
        <v>35</v>
      </c>
      <c r="P1920" s="88" t="s">
        <v>355</v>
      </c>
      <c r="Q1920" s="88" t="s">
        <v>136</v>
      </c>
      <c r="R1920" s="89">
        <v>8.2199999999999995E-2</v>
      </c>
      <c r="S1920" s="89">
        <v>1.2334000000000001</v>
      </c>
      <c r="T1920" s="87">
        <v>1</v>
      </c>
      <c r="U1920" s="88" t="s">
        <v>306</v>
      </c>
      <c r="V1920" s="88" t="s">
        <v>39</v>
      </c>
      <c r="W1920" s="90">
        <v>275</v>
      </c>
      <c r="X1920" s="90">
        <v>299</v>
      </c>
      <c r="Y1920" s="91">
        <v>46155.707817164352</v>
      </c>
      <c r="Z1920" s="92">
        <v>46161</v>
      </c>
      <c r="AA1920" s="93"/>
      <c r="AB1920" s="93"/>
      <c r="AC1920" s="93"/>
      <c r="AD1920" s="94" t="s">
        <v>40</v>
      </c>
      <c r="AE1920" s="94" t="s">
        <v>40</v>
      </c>
      <c r="AF1920" s="94" t="s">
        <v>40</v>
      </c>
      <c r="AG1920" s="94" t="s">
        <v>40</v>
      </c>
      <c r="AH1920" s="94" t="s">
        <v>40</v>
      </c>
      <c r="AI1920" s="94" t="s">
        <v>40</v>
      </c>
      <c r="AJ1920" s="94" t="s">
        <v>40</v>
      </c>
      <c r="AK1920" s="94" t="s">
        <v>40</v>
      </c>
      <c r="AL1920" s="94" t="s">
        <v>40</v>
      </c>
      <c r="AM1920" s="94" t="s">
        <v>40</v>
      </c>
      <c r="AN1920" s="94" t="s">
        <v>40</v>
      </c>
      <c r="AO1920" s="94" t="s">
        <v>40</v>
      </c>
      <c r="AP1920" s="94" t="s">
        <v>40</v>
      </c>
      <c r="AQ1920" s="94" t="s">
        <v>40</v>
      </c>
      <c r="AR1920" s="93"/>
    </row>
    <row r="1921" spans="1:44">
      <c r="A1921" t="str">
        <f>VLOOKUP(Q1921,'Rotas x Madrugada'!A:C,2,0)</f>
        <v>O</v>
      </c>
      <c r="B1921" t="str">
        <f>VLOOKUP(Q1921,'Rotas x Madrugada'!A:C,3,0)</f>
        <v>Não</v>
      </c>
      <c r="D1921" s="19">
        <f t="shared" si="58"/>
        <v>46163</v>
      </c>
      <c r="E1921" s="19">
        <f>IF(A1921="RETIRA",Z1921,VLOOKUP(Q1921,'Rotas x Madrugada'!A:D,4,0))</f>
        <v>46147</v>
      </c>
      <c r="F1921" s="19">
        <f>IF(A1921="RETIRA",Z1921,Z1921+2)</f>
        <v>46163</v>
      </c>
      <c r="G1921" s="19" t="str">
        <f>CONCATENATE(U1921,"-",V1921)</f>
        <v>LMINC06-PF</v>
      </c>
      <c r="H1921" s="19" t="str">
        <f t="shared" ca="1" si="59"/>
        <v>PRODUZIR</v>
      </c>
      <c r="I1921" s="46">
        <f ca="1">Z1921-$B$1</f>
        <v>4</v>
      </c>
      <c r="J1921" s="46">
        <f>VLOOKUP(G1921,'D. Produção'!A:B,2,)</f>
        <v>4</v>
      </c>
      <c r="K1921" s="95">
        <v>336420</v>
      </c>
      <c r="L1921" s="96" t="s">
        <v>106</v>
      </c>
      <c r="M1921" s="95">
        <v>15</v>
      </c>
      <c r="N1921" s="95">
        <v>5460244</v>
      </c>
      <c r="O1921" s="96" t="s">
        <v>35</v>
      </c>
      <c r="P1921" s="96" t="s">
        <v>355</v>
      </c>
      <c r="Q1921" s="96" t="s">
        <v>136</v>
      </c>
      <c r="R1921" s="97">
        <v>8.2199999999999995E-2</v>
      </c>
      <c r="S1921" s="97">
        <v>1.2334000000000001</v>
      </c>
      <c r="T1921" s="95">
        <v>1</v>
      </c>
      <c r="U1921" s="96" t="s">
        <v>306</v>
      </c>
      <c r="V1921" s="96" t="s">
        <v>39</v>
      </c>
      <c r="W1921" s="98">
        <v>275</v>
      </c>
      <c r="X1921" s="98">
        <v>299</v>
      </c>
      <c r="Y1921" s="99">
        <v>46155.707817164352</v>
      </c>
      <c r="Z1921" s="100">
        <v>46161</v>
      </c>
      <c r="AA1921" s="101"/>
      <c r="AB1921" s="101"/>
      <c r="AC1921" s="101"/>
      <c r="AD1921" s="102" t="s">
        <v>40</v>
      </c>
      <c r="AE1921" s="102" t="s">
        <v>40</v>
      </c>
      <c r="AF1921" s="102" t="s">
        <v>40</v>
      </c>
      <c r="AG1921" s="102" t="s">
        <v>40</v>
      </c>
      <c r="AH1921" s="102" t="s">
        <v>40</v>
      </c>
      <c r="AI1921" s="102" t="s">
        <v>40</v>
      </c>
      <c r="AJ1921" s="102" t="s">
        <v>40</v>
      </c>
      <c r="AK1921" s="102" t="s">
        <v>40</v>
      </c>
      <c r="AL1921" s="102" t="s">
        <v>40</v>
      </c>
      <c r="AM1921" s="102" t="s">
        <v>40</v>
      </c>
      <c r="AN1921" s="102" t="s">
        <v>40</v>
      </c>
      <c r="AO1921" s="102" t="s">
        <v>40</v>
      </c>
      <c r="AP1921" s="102" t="s">
        <v>40</v>
      </c>
      <c r="AQ1921" s="102" t="s">
        <v>40</v>
      </c>
      <c r="AR1921" s="101"/>
    </row>
    <row r="1922" spans="1:44">
      <c r="A1922" t="str">
        <f>VLOOKUP(Q1922,'Rotas x Madrugada'!A:C,2,0)</f>
        <v>O</v>
      </c>
      <c r="B1922" t="str">
        <f>VLOOKUP(Q1922,'Rotas x Madrugada'!A:C,3,0)</f>
        <v>Não</v>
      </c>
      <c r="D1922" s="19">
        <f t="shared" si="58"/>
        <v>46163</v>
      </c>
      <c r="E1922" s="19">
        <f>IF(A1922="RETIRA",Z1922,VLOOKUP(Q1922,'Rotas x Madrugada'!A:D,4,0))</f>
        <v>46147</v>
      </c>
      <c r="F1922" s="19">
        <f>IF(A1922="RETIRA",Z1922,Z1922+2)</f>
        <v>46163</v>
      </c>
      <c r="G1922" s="19" t="str">
        <f>CONCATENATE(U1922,"-",V1922)</f>
        <v>LMINC06-PF</v>
      </c>
      <c r="H1922" s="19" t="str">
        <f t="shared" ca="1" si="59"/>
        <v>PRODUZIR</v>
      </c>
      <c r="I1922" s="46">
        <f ca="1">Z1922-$B$1</f>
        <v>4</v>
      </c>
      <c r="J1922" s="46">
        <f>VLOOKUP(G1922,'D. Produção'!A:B,2,)</f>
        <v>4</v>
      </c>
      <c r="K1922" s="87">
        <v>336420</v>
      </c>
      <c r="L1922" s="88" t="s">
        <v>107</v>
      </c>
      <c r="M1922" s="87">
        <v>16</v>
      </c>
      <c r="N1922" s="87">
        <v>5460245</v>
      </c>
      <c r="O1922" s="88" t="s">
        <v>35</v>
      </c>
      <c r="P1922" s="88" t="s">
        <v>355</v>
      </c>
      <c r="Q1922" s="88" t="s">
        <v>136</v>
      </c>
      <c r="R1922" s="89">
        <v>8.2199999999999995E-2</v>
      </c>
      <c r="S1922" s="89">
        <v>1.2334000000000001</v>
      </c>
      <c r="T1922" s="87">
        <v>1</v>
      </c>
      <c r="U1922" s="88" t="s">
        <v>306</v>
      </c>
      <c r="V1922" s="88" t="s">
        <v>39</v>
      </c>
      <c r="W1922" s="90">
        <v>275</v>
      </c>
      <c r="X1922" s="90">
        <v>299</v>
      </c>
      <c r="Y1922" s="91">
        <v>46155.707817164352</v>
      </c>
      <c r="Z1922" s="92">
        <v>46161</v>
      </c>
      <c r="AA1922" s="93"/>
      <c r="AB1922" s="93"/>
      <c r="AC1922" s="93"/>
      <c r="AD1922" s="94" t="s">
        <v>40</v>
      </c>
      <c r="AE1922" s="94" t="s">
        <v>40</v>
      </c>
      <c r="AF1922" s="94" t="s">
        <v>40</v>
      </c>
      <c r="AG1922" s="94" t="s">
        <v>40</v>
      </c>
      <c r="AH1922" s="94" t="s">
        <v>40</v>
      </c>
      <c r="AI1922" s="94" t="s">
        <v>40</v>
      </c>
      <c r="AJ1922" s="94" t="s">
        <v>40</v>
      </c>
      <c r="AK1922" s="94" t="s">
        <v>40</v>
      </c>
      <c r="AL1922" s="94" t="s">
        <v>40</v>
      </c>
      <c r="AM1922" s="94" t="s">
        <v>40</v>
      </c>
      <c r="AN1922" s="94" t="s">
        <v>40</v>
      </c>
      <c r="AO1922" s="94" t="s">
        <v>40</v>
      </c>
      <c r="AP1922" s="94" t="s">
        <v>40</v>
      </c>
      <c r="AQ1922" s="94" t="s">
        <v>40</v>
      </c>
      <c r="AR1922" s="93"/>
    </row>
    <row r="1923" spans="1:44">
      <c r="A1923" t="str">
        <f>VLOOKUP(Q1923,'Rotas x Madrugada'!A:C,2,0)</f>
        <v>O</v>
      </c>
      <c r="B1923" t="str">
        <f>VLOOKUP(Q1923,'Rotas x Madrugada'!A:C,3,0)</f>
        <v>Não</v>
      </c>
      <c r="D1923" s="19">
        <f t="shared" si="58"/>
        <v>46163</v>
      </c>
      <c r="E1923" s="19">
        <f>IF(A1923="RETIRA",Z1923,VLOOKUP(Q1923,'Rotas x Madrugada'!A:D,4,0))</f>
        <v>46147</v>
      </c>
      <c r="F1923" s="19">
        <f>IF(A1923="RETIRA",Z1923,Z1923+2)</f>
        <v>46163</v>
      </c>
      <c r="G1923" s="19" t="str">
        <f>CONCATENATE(U1923,"-",V1923)</f>
        <v>LMINC06-PF</v>
      </c>
      <c r="H1923" s="19" t="str">
        <f t="shared" ca="1" si="59"/>
        <v>PRODUZIR</v>
      </c>
      <c r="I1923" s="46">
        <f ca="1">Z1923-$B$1</f>
        <v>4</v>
      </c>
      <c r="J1923" s="46">
        <f>VLOOKUP(G1923,'D. Produção'!A:B,2,)</f>
        <v>4</v>
      </c>
      <c r="K1923" s="95">
        <v>336420</v>
      </c>
      <c r="L1923" s="96" t="s">
        <v>108</v>
      </c>
      <c r="M1923" s="95">
        <v>17</v>
      </c>
      <c r="N1923" s="95">
        <v>5460246</v>
      </c>
      <c r="O1923" s="96" t="s">
        <v>35</v>
      </c>
      <c r="P1923" s="96" t="s">
        <v>355</v>
      </c>
      <c r="Q1923" s="96" t="s">
        <v>136</v>
      </c>
      <c r="R1923" s="97">
        <v>8.2199999999999995E-2</v>
      </c>
      <c r="S1923" s="97">
        <v>1.2334000000000001</v>
      </c>
      <c r="T1923" s="95">
        <v>1</v>
      </c>
      <c r="U1923" s="96" t="s">
        <v>306</v>
      </c>
      <c r="V1923" s="96" t="s">
        <v>39</v>
      </c>
      <c r="W1923" s="98">
        <v>275</v>
      </c>
      <c r="X1923" s="98">
        <v>299</v>
      </c>
      <c r="Y1923" s="99">
        <v>46155.707817164352</v>
      </c>
      <c r="Z1923" s="100">
        <v>46161</v>
      </c>
      <c r="AA1923" s="101"/>
      <c r="AB1923" s="101"/>
      <c r="AC1923" s="101"/>
      <c r="AD1923" s="102" t="s">
        <v>40</v>
      </c>
      <c r="AE1923" s="102" t="s">
        <v>40</v>
      </c>
      <c r="AF1923" s="102" t="s">
        <v>40</v>
      </c>
      <c r="AG1923" s="102" t="s">
        <v>40</v>
      </c>
      <c r="AH1923" s="102" t="s">
        <v>40</v>
      </c>
      <c r="AI1923" s="102" t="s">
        <v>40</v>
      </c>
      <c r="AJ1923" s="102" t="s">
        <v>40</v>
      </c>
      <c r="AK1923" s="102" t="s">
        <v>40</v>
      </c>
      <c r="AL1923" s="102" t="s">
        <v>40</v>
      </c>
      <c r="AM1923" s="102" t="s">
        <v>40</v>
      </c>
      <c r="AN1923" s="102" t="s">
        <v>40</v>
      </c>
      <c r="AO1923" s="102" t="s">
        <v>40</v>
      </c>
      <c r="AP1923" s="102" t="s">
        <v>40</v>
      </c>
      <c r="AQ1923" s="102" t="s">
        <v>40</v>
      </c>
      <c r="AR1923" s="101"/>
    </row>
    <row r="1924" spans="1:44">
      <c r="A1924" t="str">
        <f>VLOOKUP(Q1924,'Rotas x Madrugada'!A:C,2,0)</f>
        <v>O</v>
      </c>
      <c r="B1924" t="str">
        <f>VLOOKUP(Q1924,'Rotas x Madrugada'!A:C,3,0)</f>
        <v>Não</v>
      </c>
      <c r="D1924" s="19">
        <f t="shared" ref="D1924:D1987" si="60">IF(E1924&gt;F1924,E1924,F1924)</f>
        <v>46163</v>
      </c>
      <c r="E1924" s="19">
        <f>IF(A1924="RETIRA",Z1924,VLOOKUP(Q1924,'Rotas x Madrugada'!A:D,4,0))</f>
        <v>46147</v>
      </c>
      <c r="F1924" s="19">
        <f>IF(A1924="RETIRA",Z1924,Z1924+2)</f>
        <v>46163</v>
      </c>
      <c r="G1924" s="19" t="str">
        <f>CONCATENATE(U1924,"-",V1924)</f>
        <v>LMINC06-PF</v>
      </c>
      <c r="H1924" s="19" t="str">
        <f t="shared" ca="1" si="59"/>
        <v>PRODUZIR</v>
      </c>
      <c r="I1924" s="46">
        <f ca="1">Z1924-$B$1</f>
        <v>4</v>
      </c>
      <c r="J1924" s="46">
        <f>VLOOKUP(G1924,'D. Produção'!A:B,2,)</f>
        <v>4</v>
      </c>
      <c r="K1924" s="87">
        <v>336420</v>
      </c>
      <c r="L1924" s="88" t="s">
        <v>109</v>
      </c>
      <c r="M1924" s="87">
        <v>18</v>
      </c>
      <c r="N1924" s="87">
        <v>5460247</v>
      </c>
      <c r="O1924" s="88" t="s">
        <v>35</v>
      </c>
      <c r="P1924" s="88" t="s">
        <v>355</v>
      </c>
      <c r="Q1924" s="88" t="s">
        <v>136</v>
      </c>
      <c r="R1924" s="89">
        <v>8.2199999999999995E-2</v>
      </c>
      <c r="S1924" s="89">
        <v>1.2334000000000001</v>
      </c>
      <c r="T1924" s="87">
        <v>1</v>
      </c>
      <c r="U1924" s="88" t="s">
        <v>306</v>
      </c>
      <c r="V1924" s="88" t="s">
        <v>39</v>
      </c>
      <c r="W1924" s="90">
        <v>275</v>
      </c>
      <c r="X1924" s="90">
        <v>299</v>
      </c>
      <c r="Y1924" s="91">
        <v>46155.707817164352</v>
      </c>
      <c r="Z1924" s="92">
        <v>46161</v>
      </c>
      <c r="AA1924" s="93"/>
      <c r="AB1924" s="93"/>
      <c r="AC1924" s="93"/>
      <c r="AD1924" s="94" t="s">
        <v>40</v>
      </c>
      <c r="AE1924" s="94" t="s">
        <v>40</v>
      </c>
      <c r="AF1924" s="94" t="s">
        <v>40</v>
      </c>
      <c r="AG1924" s="94" t="s">
        <v>40</v>
      </c>
      <c r="AH1924" s="94" t="s">
        <v>40</v>
      </c>
      <c r="AI1924" s="94" t="s">
        <v>40</v>
      </c>
      <c r="AJ1924" s="94" t="s">
        <v>40</v>
      </c>
      <c r="AK1924" s="94" t="s">
        <v>40</v>
      </c>
      <c r="AL1924" s="94" t="s">
        <v>40</v>
      </c>
      <c r="AM1924" s="94" t="s">
        <v>40</v>
      </c>
      <c r="AN1924" s="94" t="s">
        <v>40</v>
      </c>
      <c r="AO1924" s="94" t="s">
        <v>40</v>
      </c>
      <c r="AP1924" s="94" t="s">
        <v>40</v>
      </c>
      <c r="AQ1924" s="94" t="s">
        <v>40</v>
      </c>
      <c r="AR1924" s="93"/>
    </row>
    <row r="1925" spans="1:44">
      <c r="A1925" t="str">
        <f>VLOOKUP(Q1925,'Rotas x Madrugada'!A:C,2,0)</f>
        <v>O</v>
      </c>
      <c r="B1925" t="str">
        <f>VLOOKUP(Q1925,'Rotas x Madrugada'!A:C,3,0)</f>
        <v>Não</v>
      </c>
      <c r="D1925" s="19">
        <f t="shared" si="60"/>
        <v>46163</v>
      </c>
      <c r="E1925" s="19">
        <f>IF(A1925="RETIRA",Z1925,VLOOKUP(Q1925,'Rotas x Madrugada'!A:D,4,0))</f>
        <v>46147</v>
      </c>
      <c r="F1925" s="19">
        <f>IF(A1925="RETIRA",Z1925,Z1925+2)</f>
        <v>46163</v>
      </c>
      <c r="G1925" s="19" t="str">
        <f>CONCATENATE(U1925,"-",V1925)</f>
        <v>LMINC06-PF</v>
      </c>
      <c r="H1925" s="19" t="str">
        <f t="shared" ref="H1925:H1988" ca="1" si="61">IF(I1925&lt;-10,"PROBLEMA",IF(I1925&lt;J1925,"URGENTE",IF(I1925=J1925,"PRODUZIR","OK")))</f>
        <v>PRODUZIR</v>
      </c>
      <c r="I1925" s="46">
        <f ca="1">Z1925-$B$1</f>
        <v>4</v>
      </c>
      <c r="J1925" s="46">
        <f>VLOOKUP(G1925,'D. Produção'!A:B,2,)</f>
        <v>4</v>
      </c>
      <c r="K1925" s="95">
        <v>336420</v>
      </c>
      <c r="L1925" s="96" t="s">
        <v>110</v>
      </c>
      <c r="M1925" s="95">
        <v>19</v>
      </c>
      <c r="N1925" s="95">
        <v>5460248</v>
      </c>
      <c r="O1925" s="96" t="s">
        <v>35</v>
      </c>
      <c r="P1925" s="96" t="s">
        <v>355</v>
      </c>
      <c r="Q1925" s="96" t="s">
        <v>136</v>
      </c>
      <c r="R1925" s="97">
        <v>8.2199999999999995E-2</v>
      </c>
      <c r="S1925" s="97">
        <v>1.2334000000000001</v>
      </c>
      <c r="T1925" s="95">
        <v>1</v>
      </c>
      <c r="U1925" s="96" t="s">
        <v>306</v>
      </c>
      <c r="V1925" s="96" t="s">
        <v>39</v>
      </c>
      <c r="W1925" s="98">
        <v>275</v>
      </c>
      <c r="X1925" s="98">
        <v>299</v>
      </c>
      <c r="Y1925" s="99">
        <v>46155.707817164352</v>
      </c>
      <c r="Z1925" s="100">
        <v>46161</v>
      </c>
      <c r="AA1925" s="101"/>
      <c r="AB1925" s="101"/>
      <c r="AC1925" s="101"/>
      <c r="AD1925" s="102" t="s">
        <v>40</v>
      </c>
      <c r="AE1925" s="102" t="s">
        <v>40</v>
      </c>
      <c r="AF1925" s="102" t="s">
        <v>40</v>
      </c>
      <c r="AG1925" s="102" t="s">
        <v>40</v>
      </c>
      <c r="AH1925" s="102" t="s">
        <v>40</v>
      </c>
      <c r="AI1925" s="102" t="s">
        <v>40</v>
      </c>
      <c r="AJ1925" s="102" t="s">
        <v>40</v>
      </c>
      <c r="AK1925" s="102" t="s">
        <v>40</v>
      </c>
      <c r="AL1925" s="102" t="s">
        <v>40</v>
      </c>
      <c r="AM1925" s="102" t="s">
        <v>40</v>
      </c>
      <c r="AN1925" s="102" t="s">
        <v>40</v>
      </c>
      <c r="AO1925" s="102" t="s">
        <v>40</v>
      </c>
      <c r="AP1925" s="102" t="s">
        <v>40</v>
      </c>
      <c r="AQ1925" s="102" t="s">
        <v>40</v>
      </c>
      <c r="AR1925" s="101"/>
    </row>
    <row r="1926" spans="1:44">
      <c r="A1926" t="str">
        <f>VLOOKUP(Q1926,'Rotas x Madrugada'!A:C,2,0)</f>
        <v>O</v>
      </c>
      <c r="B1926" t="str">
        <f>VLOOKUP(Q1926,'Rotas x Madrugada'!A:C,3,0)</f>
        <v>Não</v>
      </c>
      <c r="D1926" s="19">
        <f t="shared" si="60"/>
        <v>46163</v>
      </c>
      <c r="E1926" s="19">
        <f>IF(A1926="RETIRA",Z1926,VLOOKUP(Q1926,'Rotas x Madrugada'!A:D,4,0))</f>
        <v>46147</v>
      </c>
      <c r="F1926" s="19">
        <f>IF(A1926="RETIRA",Z1926,Z1926+2)</f>
        <v>46163</v>
      </c>
      <c r="G1926" s="19" t="str">
        <f>CONCATENATE(U1926,"-",V1926)</f>
        <v>LMINC06-PF</v>
      </c>
      <c r="H1926" s="19" t="str">
        <f t="shared" ca="1" si="61"/>
        <v>PRODUZIR</v>
      </c>
      <c r="I1926" s="46">
        <f ca="1">Z1926-$B$1</f>
        <v>4</v>
      </c>
      <c r="J1926" s="46">
        <f>VLOOKUP(G1926,'D. Produção'!A:B,2,)</f>
        <v>4</v>
      </c>
      <c r="K1926" s="87">
        <v>336420</v>
      </c>
      <c r="L1926" s="88" t="s">
        <v>111</v>
      </c>
      <c r="M1926" s="87">
        <v>20</v>
      </c>
      <c r="N1926" s="87">
        <v>5460249</v>
      </c>
      <c r="O1926" s="88" t="s">
        <v>35</v>
      </c>
      <c r="P1926" s="88" t="s">
        <v>355</v>
      </c>
      <c r="Q1926" s="88" t="s">
        <v>136</v>
      </c>
      <c r="R1926" s="89">
        <v>8.2199999999999995E-2</v>
      </c>
      <c r="S1926" s="89">
        <v>1.2334000000000001</v>
      </c>
      <c r="T1926" s="87">
        <v>1</v>
      </c>
      <c r="U1926" s="88" t="s">
        <v>306</v>
      </c>
      <c r="V1926" s="88" t="s">
        <v>39</v>
      </c>
      <c r="W1926" s="90">
        <v>275</v>
      </c>
      <c r="X1926" s="90">
        <v>299</v>
      </c>
      <c r="Y1926" s="91">
        <v>46155.707817164352</v>
      </c>
      <c r="Z1926" s="92">
        <v>46161</v>
      </c>
      <c r="AA1926" s="93"/>
      <c r="AB1926" s="93"/>
      <c r="AC1926" s="93"/>
      <c r="AD1926" s="94" t="s">
        <v>40</v>
      </c>
      <c r="AE1926" s="94" t="s">
        <v>40</v>
      </c>
      <c r="AF1926" s="94" t="s">
        <v>40</v>
      </c>
      <c r="AG1926" s="94" t="s">
        <v>40</v>
      </c>
      <c r="AH1926" s="94" t="s">
        <v>40</v>
      </c>
      <c r="AI1926" s="94" t="s">
        <v>40</v>
      </c>
      <c r="AJ1926" s="94" t="s">
        <v>40</v>
      </c>
      <c r="AK1926" s="94" t="s">
        <v>40</v>
      </c>
      <c r="AL1926" s="94" t="s">
        <v>40</v>
      </c>
      <c r="AM1926" s="94" t="s">
        <v>40</v>
      </c>
      <c r="AN1926" s="94" t="s">
        <v>40</v>
      </c>
      <c r="AO1926" s="94" t="s">
        <v>40</v>
      </c>
      <c r="AP1926" s="94" t="s">
        <v>40</v>
      </c>
      <c r="AQ1926" s="94" t="s">
        <v>40</v>
      </c>
      <c r="AR1926" s="93"/>
    </row>
    <row r="1927" spans="1:44">
      <c r="A1927" t="str">
        <f>VLOOKUP(Q1927,'Rotas x Madrugada'!A:C,2,0)</f>
        <v>O</v>
      </c>
      <c r="B1927" t="str">
        <f>VLOOKUP(Q1927,'Rotas x Madrugada'!A:C,3,0)</f>
        <v>Não</v>
      </c>
      <c r="D1927" s="19">
        <f t="shared" si="60"/>
        <v>46163</v>
      </c>
      <c r="E1927" s="19">
        <f>IF(A1927="RETIRA",Z1927,VLOOKUP(Q1927,'Rotas x Madrugada'!A:D,4,0))</f>
        <v>46147</v>
      </c>
      <c r="F1927" s="19">
        <f>IF(A1927="RETIRA",Z1927,Z1927+2)</f>
        <v>46163</v>
      </c>
      <c r="G1927" s="19" t="str">
        <f>CONCATENATE(U1927,"-",V1927)</f>
        <v>LMINC06-PF</v>
      </c>
      <c r="H1927" s="19" t="str">
        <f t="shared" ca="1" si="61"/>
        <v>PRODUZIR</v>
      </c>
      <c r="I1927" s="46">
        <f ca="1">Z1927-$B$1</f>
        <v>4</v>
      </c>
      <c r="J1927" s="46">
        <f>VLOOKUP(G1927,'D. Produção'!A:B,2,)</f>
        <v>4</v>
      </c>
      <c r="K1927" s="95">
        <v>336420</v>
      </c>
      <c r="L1927" s="96" t="s">
        <v>112</v>
      </c>
      <c r="M1927" s="95">
        <v>21</v>
      </c>
      <c r="N1927" s="95">
        <v>5460250</v>
      </c>
      <c r="O1927" s="96" t="s">
        <v>35</v>
      </c>
      <c r="P1927" s="96" t="s">
        <v>355</v>
      </c>
      <c r="Q1927" s="96" t="s">
        <v>136</v>
      </c>
      <c r="R1927" s="97">
        <v>8.2199999999999995E-2</v>
      </c>
      <c r="S1927" s="97">
        <v>1.2334000000000001</v>
      </c>
      <c r="T1927" s="95">
        <v>1</v>
      </c>
      <c r="U1927" s="96" t="s">
        <v>306</v>
      </c>
      <c r="V1927" s="96" t="s">
        <v>39</v>
      </c>
      <c r="W1927" s="98">
        <v>275</v>
      </c>
      <c r="X1927" s="98">
        <v>299</v>
      </c>
      <c r="Y1927" s="99">
        <v>46155.707817164352</v>
      </c>
      <c r="Z1927" s="100">
        <v>46161</v>
      </c>
      <c r="AA1927" s="101"/>
      <c r="AB1927" s="101"/>
      <c r="AC1927" s="101"/>
      <c r="AD1927" s="102" t="s">
        <v>40</v>
      </c>
      <c r="AE1927" s="102" t="s">
        <v>40</v>
      </c>
      <c r="AF1927" s="102" t="s">
        <v>40</v>
      </c>
      <c r="AG1927" s="102" t="s">
        <v>40</v>
      </c>
      <c r="AH1927" s="102" t="s">
        <v>40</v>
      </c>
      <c r="AI1927" s="102" t="s">
        <v>40</v>
      </c>
      <c r="AJ1927" s="102" t="s">
        <v>40</v>
      </c>
      <c r="AK1927" s="102" t="s">
        <v>40</v>
      </c>
      <c r="AL1927" s="102" t="s">
        <v>40</v>
      </c>
      <c r="AM1927" s="102" t="s">
        <v>40</v>
      </c>
      <c r="AN1927" s="102" t="s">
        <v>40</v>
      </c>
      <c r="AO1927" s="102" t="s">
        <v>40</v>
      </c>
      <c r="AP1927" s="102" t="s">
        <v>40</v>
      </c>
      <c r="AQ1927" s="102" t="s">
        <v>40</v>
      </c>
      <c r="AR1927" s="101"/>
    </row>
    <row r="1928" spans="1:44">
      <c r="A1928" t="str">
        <f>VLOOKUP(Q1928,'Rotas x Madrugada'!A:C,2,0)</f>
        <v>O</v>
      </c>
      <c r="B1928" t="str">
        <f>VLOOKUP(Q1928,'Rotas x Madrugada'!A:C,3,0)</f>
        <v>Não</v>
      </c>
      <c r="D1928" s="19">
        <f t="shared" si="60"/>
        <v>46163</v>
      </c>
      <c r="E1928" s="19">
        <f>IF(A1928="RETIRA",Z1928,VLOOKUP(Q1928,'Rotas x Madrugada'!A:D,4,0))</f>
        <v>46147</v>
      </c>
      <c r="F1928" s="19">
        <f>IF(A1928="RETIRA",Z1928,Z1928+2)</f>
        <v>46163</v>
      </c>
      <c r="G1928" s="19" t="str">
        <f>CONCATENATE(U1928,"-",V1928)</f>
        <v>LMINC06-PF</v>
      </c>
      <c r="H1928" s="19" t="str">
        <f t="shared" ca="1" si="61"/>
        <v>PRODUZIR</v>
      </c>
      <c r="I1928" s="46">
        <f ca="1">Z1928-$B$1</f>
        <v>4</v>
      </c>
      <c r="J1928" s="46">
        <f>VLOOKUP(G1928,'D. Produção'!A:B,2,)</f>
        <v>4</v>
      </c>
      <c r="K1928" s="87">
        <v>336420</v>
      </c>
      <c r="L1928" s="88" t="s">
        <v>113</v>
      </c>
      <c r="M1928" s="87">
        <v>22</v>
      </c>
      <c r="N1928" s="87">
        <v>5460251</v>
      </c>
      <c r="O1928" s="88" t="s">
        <v>35</v>
      </c>
      <c r="P1928" s="88" t="s">
        <v>355</v>
      </c>
      <c r="Q1928" s="88" t="s">
        <v>136</v>
      </c>
      <c r="R1928" s="89">
        <v>8.2199999999999995E-2</v>
      </c>
      <c r="S1928" s="89">
        <v>1.2334000000000001</v>
      </c>
      <c r="T1928" s="87">
        <v>1</v>
      </c>
      <c r="U1928" s="88" t="s">
        <v>306</v>
      </c>
      <c r="V1928" s="88" t="s">
        <v>39</v>
      </c>
      <c r="W1928" s="90">
        <v>275</v>
      </c>
      <c r="X1928" s="90">
        <v>299</v>
      </c>
      <c r="Y1928" s="91">
        <v>46155.707817164352</v>
      </c>
      <c r="Z1928" s="92">
        <v>46161</v>
      </c>
      <c r="AA1928" s="93"/>
      <c r="AB1928" s="93"/>
      <c r="AC1928" s="93"/>
      <c r="AD1928" s="94" t="s">
        <v>40</v>
      </c>
      <c r="AE1928" s="94" t="s">
        <v>40</v>
      </c>
      <c r="AF1928" s="94" t="s">
        <v>40</v>
      </c>
      <c r="AG1928" s="94" t="s">
        <v>40</v>
      </c>
      <c r="AH1928" s="94" t="s">
        <v>40</v>
      </c>
      <c r="AI1928" s="94" t="s">
        <v>40</v>
      </c>
      <c r="AJ1928" s="94" t="s">
        <v>40</v>
      </c>
      <c r="AK1928" s="94" t="s">
        <v>40</v>
      </c>
      <c r="AL1928" s="94" t="s">
        <v>40</v>
      </c>
      <c r="AM1928" s="94" t="s">
        <v>40</v>
      </c>
      <c r="AN1928" s="94" t="s">
        <v>40</v>
      </c>
      <c r="AO1928" s="94" t="s">
        <v>40</v>
      </c>
      <c r="AP1928" s="94" t="s">
        <v>40</v>
      </c>
      <c r="AQ1928" s="94" t="s">
        <v>40</v>
      </c>
      <c r="AR1928" s="93"/>
    </row>
    <row r="1929" spans="1:44">
      <c r="A1929" t="str">
        <f>VLOOKUP(Q1929,'Rotas x Madrugada'!A:C,2,0)</f>
        <v>O</v>
      </c>
      <c r="B1929" t="str">
        <f>VLOOKUP(Q1929,'Rotas x Madrugada'!A:C,3,0)</f>
        <v>Não</v>
      </c>
      <c r="D1929" s="19">
        <f t="shared" si="60"/>
        <v>46163</v>
      </c>
      <c r="E1929" s="19">
        <f>IF(A1929="RETIRA",Z1929,VLOOKUP(Q1929,'Rotas x Madrugada'!A:D,4,0))</f>
        <v>46147</v>
      </c>
      <c r="F1929" s="19">
        <f>IF(A1929="RETIRA",Z1929,Z1929+2)</f>
        <v>46163</v>
      </c>
      <c r="G1929" s="19" t="str">
        <f>CONCATENATE(U1929,"-",V1929)</f>
        <v>LMINC06-PF</v>
      </c>
      <c r="H1929" s="19" t="str">
        <f t="shared" ca="1" si="61"/>
        <v>PRODUZIR</v>
      </c>
      <c r="I1929" s="46">
        <f ca="1">Z1929-$B$1</f>
        <v>4</v>
      </c>
      <c r="J1929" s="46">
        <f>VLOOKUP(G1929,'D. Produção'!A:B,2,)</f>
        <v>4</v>
      </c>
      <c r="K1929" s="95">
        <v>336420</v>
      </c>
      <c r="L1929" s="96" t="s">
        <v>114</v>
      </c>
      <c r="M1929" s="95">
        <v>23</v>
      </c>
      <c r="N1929" s="95">
        <v>5460252</v>
      </c>
      <c r="O1929" s="96" t="s">
        <v>35</v>
      </c>
      <c r="P1929" s="96" t="s">
        <v>355</v>
      </c>
      <c r="Q1929" s="96" t="s">
        <v>136</v>
      </c>
      <c r="R1929" s="97">
        <v>8.2199999999999995E-2</v>
      </c>
      <c r="S1929" s="97">
        <v>1.2334000000000001</v>
      </c>
      <c r="T1929" s="95">
        <v>1</v>
      </c>
      <c r="U1929" s="96" t="s">
        <v>306</v>
      </c>
      <c r="V1929" s="96" t="s">
        <v>39</v>
      </c>
      <c r="W1929" s="98">
        <v>275</v>
      </c>
      <c r="X1929" s="98">
        <v>299</v>
      </c>
      <c r="Y1929" s="99">
        <v>46155.707817164352</v>
      </c>
      <c r="Z1929" s="100">
        <v>46161</v>
      </c>
      <c r="AA1929" s="101"/>
      <c r="AB1929" s="101"/>
      <c r="AC1929" s="101"/>
      <c r="AD1929" s="102" t="s">
        <v>40</v>
      </c>
      <c r="AE1929" s="102" t="s">
        <v>40</v>
      </c>
      <c r="AF1929" s="102" t="s">
        <v>40</v>
      </c>
      <c r="AG1929" s="102" t="s">
        <v>40</v>
      </c>
      <c r="AH1929" s="102" t="s">
        <v>40</v>
      </c>
      <c r="AI1929" s="102" t="s">
        <v>40</v>
      </c>
      <c r="AJ1929" s="102" t="s">
        <v>40</v>
      </c>
      <c r="AK1929" s="102" t="s">
        <v>40</v>
      </c>
      <c r="AL1929" s="102" t="s">
        <v>40</v>
      </c>
      <c r="AM1929" s="102" t="s">
        <v>40</v>
      </c>
      <c r="AN1929" s="102" t="s">
        <v>40</v>
      </c>
      <c r="AO1929" s="102" t="s">
        <v>40</v>
      </c>
      <c r="AP1929" s="102" t="s">
        <v>40</v>
      </c>
      <c r="AQ1929" s="102" t="s">
        <v>40</v>
      </c>
      <c r="AR1929" s="101"/>
    </row>
    <row r="1930" spans="1:44">
      <c r="A1930" t="str">
        <f>VLOOKUP(Q1930,'Rotas x Madrugada'!A:C,2,0)</f>
        <v>O</v>
      </c>
      <c r="B1930" t="str">
        <f>VLOOKUP(Q1930,'Rotas x Madrugada'!A:C,3,0)</f>
        <v>Não</v>
      </c>
      <c r="D1930" s="19">
        <f t="shared" si="60"/>
        <v>46163</v>
      </c>
      <c r="E1930" s="19">
        <f>IF(A1930="RETIRA",Z1930,VLOOKUP(Q1930,'Rotas x Madrugada'!A:D,4,0))</f>
        <v>46147</v>
      </c>
      <c r="F1930" s="19">
        <f>IF(A1930="RETIRA",Z1930,Z1930+2)</f>
        <v>46163</v>
      </c>
      <c r="G1930" s="19" t="str">
        <f>CONCATENATE(U1930,"-",V1930)</f>
        <v>LMINC06-PF</v>
      </c>
      <c r="H1930" s="19" t="str">
        <f t="shared" ca="1" si="61"/>
        <v>PRODUZIR</v>
      </c>
      <c r="I1930" s="46">
        <f ca="1">Z1930-$B$1</f>
        <v>4</v>
      </c>
      <c r="J1930" s="46">
        <f>VLOOKUP(G1930,'D. Produção'!A:B,2,)</f>
        <v>4</v>
      </c>
      <c r="K1930" s="87">
        <v>336420</v>
      </c>
      <c r="L1930" s="88" t="s">
        <v>115</v>
      </c>
      <c r="M1930" s="87">
        <v>24</v>
      </c>
      <c r="N1930" s="87">
        <v>5460253</v>
      </c>
      <c r="O1930" s="88" t="s">
        <v>35</v>
      </c>
      <c r="P1930" s="88" t="s">
        <v>355</v>
      </c>
      <c r="Q1930" s="88" t="s">
        <v>136</v>
      </c>
      <c r="R1930" s="89">
        <v>8.2199999999999995E-2</v>
      </c>
      <c r="S1930" s="89">
        <v>1.2334000000000001</v>
      </c>
      <c r="T1930" s="87">
        <v>1</v>
      </c>
      <c r="U1930" s="88" t="s">
        <v>306</v>
      </c>
      <c r="V1930" s="88" t="s">
        <v>39</v>
      </c>
      <c r="W1930" s="90">
        <v>275</v>
      </c>
      <c r="X1930" s="90">
        <v>299</v>
      </c>
      <c r="Y1930" s="91">
        <v>46155.707817164352</v>
      </c>
      <c r="Z1930" s="92">
        <v>46161</v>
      </c>
      <c r="AA1930" s="93"/>
      <c r="AB1930" s="93"/>
      <c r="AC1930" s="93"/>
      <c r="AD1930" s="94" t="s">
        <v>40</v>
      </c>
      <c r="AE1930" s="94" t="s">
        <v>40</v>
      </c>
      <c r="AF1930" s="94" t="s">
        <v>40</v>
      </c>
      <c r="AG1930" s="94" t="s">
        <v>40</v>
      </c>
      <c r="AH1930" s="94" t="s">
        <v>40</v>
      </c>
      <c r="AI1930" s="94" t="s">
        <v>40</v>
      </c>
      <c r="AJ1930" s="94" t="s">
        <v>40</v>
      </c>
      <c r="AK1930" s="94" t="s">
        <v>40</v>
      </c>
      <c r="AL1930" s="94" t="s">
        <v>40</v>
      </c>
      <c r="AM1930" s="94" t="s">
        <v>40</v>
      </c>
      <c r="AN1930" s="94" t="s">
        <v>40</v>
      </c>
      <c r="AO1930" s="94" t="s">
        <v>40</v>
      </c>
      <c r="AP1930" s="94" t="s">
        <v>40</v>
      </c>
      <c r="AQ1930" s="94" t="s">
        <v>40</v>
      </c>
      <c r="AR1930" s="93"/>
    </row>
    <row r="1931" spans="1:44">
      <c r="A1931" t="str">
        <f>VLOOKUP(Q1931,'Rotas x Madrugada'!A:C,2,0)</f>
        <v>O</v>
      </c>
      <c r="B1931" t="str">
        <f>VLOOKUP(Q1931,'Rotas x Madrugada'!A:C,3,0)</f>
        <v>Não</v>
      </c>
      <c r="D1931" s="19">
        <f t="shared" si="60"/>
        <v>46163</v>
      </c>
      <c r="E1931" s="19">
        <f>IF(A1931="RETIRA",Z1931,VLOOKUP(Q1931,'Rotas x Madrugada'!A:D,4,0))</f>
        <v>46147</v>
      </c>
      <c r="F1931" s="19">
        <f>IF(A1931="RETIRA",Z1931,Z1931+2)</f>
        <v>46163</v>
      </c>
      <c r="G1931" s="19" t="str">
        <f>CONCATENATE(U1931,"-",V1931)</f>
        <v>LMINC06-PF</v>
      </c>
      <c r="H1931" s="19" t="str">
        <f t="shared" ca="1" si="61"/>
        <v>PRODUZIR</v>
      </c>
      <c r="I1931" s="46">
        <f ca="1">Z1931-$B$1</f>
        <v>4</v>
      </c>
      <c r="J1931" s="46">
        <f>VLOOKUP(G1931,'D. Produção'!A:B,2,)</f>
        <v>4</v>
      </c>
      <c r="K1931" s="95">
        <v>336420</v>
      </c>
      <c r="L1931" s="96" t="s">
        <v>183</v>
      </c>
      <c r="M1931" s="95">
        <v>25</v>
      </c>
      <c r="N1931" s="95">
        <v>5460254</v>
      </c>
      <c r="O1931" s="96" t="s">
        <v>35</v>
      </c>
      <c r="P1931" s="96" t="s">
        <v>355</v>
      </c>
      <c r="Q1931" s="96" t="s">
        <v>136</v>
      </c>
      <c r="R1931" s="97">
        <v>8.2199999999999995E-2</v>
      </c>
      <c r="S1931" s="97">
        <v>1.2334000000000001</v>
      </c>
      <c r="T1931" s="95">
        <v>1</v>
      </c>
      <c r="U1931" s="96" t="s">
        <v>306</v>
      </c>
      <c r="V1931" s="96" t="s">
        <v>39</v>
      </c>
      <c r="W1931" s="98">
        <v>275</v>
      </c>
      <c r="X1931" s="98">
        <v>299</v>
      </c>
      <c r="Y1931" s="99">
        <v>46155.707817164352</v>
      </c>
      <c r="Z1931" s="100">
        <v>46161</v>
      </c>
      <c r="AA1931" s="101"/>
      <c r="AB1931" s="101"/>
      <c r="AC1931" s="101"/>
      <c r="AD1931" s="102" t="s">
        <v>40</v>
      </c>
      <c r="AE1931" s="102" t="s">
        <v>40</v>
      </c>
      <c r="AF1931" s="102" t="s">
        <v>40</v>
      </c>
      <c r="AG1931" s="102" t="s">
        <v>40</v>
      </c>
      <c r="AH1931" s="102" t="s">
        <v>40</v>
      </c>
      <c r="AI1931" s="102" t="s">
        <v>40</v>
      </c>
      <c r="AJ1931" s="102" t="s">
        <v>40</v>
      </c>
      <c r="AK1931" s="102" t="s">
        <v>40</v>
      </c>
      <c r="AL1931" s="102" t="s">
        <v>40</v>
      </c>
      <c r="AM1931" s="102" t="s">
        <v>40</v>
      </c>
      <c r="AN1931" s="102" t="s">
        <v>40</v>
      </c>
      <c r="AO1931" s="102" t="s">
        <v>40</v>
      </c>
      <c r="AP1931" s="102" t="s">
        <v>40</v>
      </c>
      <c r="AQ1931" s="102" t="s">
        <v>40</v>
      </c>
      <c r="AR1931" s="101"/>
    </row>
    <row r="1932" spans="1:44">
      <c r="A1932" t="str">
        <f>VLOOKUP(Q1932,'Rotas x Madrugada'!A:C,2,0)</f>
        <v>O</v>
      </c>
      <c r="B1932" t="str">
        <f>VLOOKUP(Q1932,'Rotas x Madrugada'!A:C,3,0)</f>
        <v>Não</v>
      </c>
      <c r="D1932" s="19">
        <f t="shared" si="60"/>
        <v>46163</v>
      </c>
      <c r="E1932" s="19">
        <f>IF(A1932="RETIRA",Z1932,VLOOKUP(Q1932,'Rotas x Madrugada'!A:D,4,0))</f>
        <v>46147</v>
      </c>
      <c r="F1932" s="19">
        <f>IF(A1932="RETIRA",Z1932,Z1932+2)</f>
        <v>46163</v>
      </c>
      <c r="G1932" s="19" t="str">
        <f>CONCATENATE(U1932,"-",V1932)</f>
        <v>LMINC06-PF</v>
      </c>
      <c r="H1932" s="19" t="str">
        <f t="shared" ca="1" si="61"/>
        <v>PRODUZIR</v>
      </c>
      <c r="I1932" s="46">
        <f ca="1">Z1932-$B$1</f>
        <v>4</v>
      </c>
      <c r="J1932" s="46">
        <f>VLOOKUP(G1932,'D. Produção'!A:B,2,)</f>
        <v>4</v>
      </c>
      <c r="K1932" s="87">
        <v>336420</v>
      </c>
      <c r="L1932" s="88" t="s">
        <v>184</v>
      </c>
      <c r="M1932" s="87">
        <v>26</v>
      </c>
      <c r="N1932" s="87">
        <v>5460255</v>
      </c>
      <c r="O1932" s="88" t="s">
        <v>35</v>
      </c>
      <c r="P1932" s="88" t="s">
        <v>355</v>
      </c>
      <c r="Q1932" s="88" t="s">
        <v>136</v>
      </c>
      <c r="R1932" s="89">
        <v>8.2199999999999995E-2</v>
      </c>
      <c r="S1932" s="89">
        <v>1.2334000000000001</v>
      </c>
      <c r="T1932" s="87">
        <v>1</v>
      </c>
      <c r="U1932" s="88" t="s">
        <v>306</v>
      </c>
      <c r="V1932" s="88" t="s">
        <v>39</v>
      </c>
      <c r="W1932" s="90">
        <v>275</v>
      </c>
      <c r="X1932" s="90">
        <v>299</v>
      </c>
      <c r="Y1932" s="91">
        <v>46155.707817164352</v>
      </c>
      <c r="Z1932" s="92">
        <v>46161</v>
      </c>
      <c r="AA1932" s="93"/>
      <c r="AB1932" s="93"/>
      <c r="AC1932" s="93"/>
      <c r="AD1932" s="94" t="s">
        <v>40</v>
      </c>
      <c r="AE1932" s="94" t="s">
        <v>40</v>
      </c>
      <c r="AF1932" s="94" t="s">
        <v>40</v>
      </c>
      <c r="AG1932" s="94" t="s">
        <v>40</v>
      </c>
      <c r="AH1932" s="94" t="s">
        <v>40</v>
      </c>
      <c r="AI1932" s="94" t="s">
        <v>40</v>
      </c>
      <c r="AJ1932" s="94" t="s">
        <v>40</v>
      </c>
      <c r="AK1932" s="94" t="s">
        <v>40</v>
      </c>
      <c r="AL1932" s="94" t="s">
        <v>40</v>
      </c>
      <c r="AM1932" s="94" t="s">
        <v>40</v>
      </c>
      <c r="AN1932" s="94" t="s">
        <v>40</v>
      </c>
      <c r="AO1932" s="94" t="s">
        <v>40</v>
      </c>
      <c r="AP1932" s="94" t="s">
        <v>40</v>
      </c>
      <c r="AQ1932" s="94" t="s">
        <v>40</v>
      </c>
      <c r="AR1932" s="93"/>
    </row>
    <row r="1933" spans="1:44">
      <c r="A1933" t="str">
        <f>VLOOKUP(Q1933,'Rotas x Madrugada'!A:C,2,0)</f>
        <v>O</v>
      </c>
      <c r="B1933" t="str">
        <f>VLOOKUP(Q1933,'Rotas x Madrugada'!A:C,3,0)</f>
        <v>Não</v>
      </c>
      <c r="D1933" s="19">
        <f t="shared" si="60"/>
        <v>46163</v>
      </c>
      <c r="E1933" s="19">
        <f>IF(A1933="RETIRA",Z1933,VLOOKUP(Q1933,'Rotas x Madrugada'!A:D,4,0))</f>
        <v>46147</v>
      </c>
      <c r="F1933" s="19">
        <f>IF(A1933="RETIRA",Z1933,Z1933+2)</f>
        <v>46163</v>
      </c>
      <c r="G1933" s="19" t="str">
        <f>CONCATENATE(U1933,"-",V1933)</f>
        <v>LMINC06-PF</v>
      </c>
      <c r="H1933" s="19" t="str">
        <f t="shared" ca="1" si="61"/>
        <v>PRODUZIR</v>
      </c>
      <c r="I1933" s="46">
        <f ca="1">Z1933-$B$1</f>
        <v>4</v>
      </c>
      <c r="J1933" s="46">
        <f>VLOOKUP(G1933,'D. Produção'!A:B,2,)</f>
        <v>4</v>
      </c>
      <c r="K1933" s="95">
        <v>336420</v>
      </c>
      <c r="L1933" s="96" t="s">
        <v>162</v>
      </c>
      <c r="M1933" s="95">
        <v>27</v>
      </c>
      <c r="N1933" s="95">
        <v>5460256</v>
      </c>
      <c r="O1933" s="96" t="s">
        <v>35</v>
      </c>
      <c r="P1933" s="96" t="s">
        <v>355</v>
      </c>
      <c r="Q1933" s="96" t="s">
        <v>136</v>
      </c>
      <c r="R1933" s="97">
        <v>8.2199999999999995E-2</v>
      </c>
      <c r="S1933" s="97">
        <v>1.2334000000000001</v>
      </c>
      <c r="T1933" s="95">
        <v>1</v>
      </c>
      <c r="U1933" s="96" t="s">
        <v>306</v>
      </c>
      <c r="V1933" s="96" t="s">
        <v>39</v>
      </c>
      <c r="W1933" s="98">
        <v>275</v>
      </c>
      <c r="X1933" s="98">
        <v>299</v>
      </c>
      <c r="Y1933" s="99">
        <v>46155.707817164352</v>
      </c>
      <c r="Z1933" s="100">
        <v>46161</v>
      </c>
      <c r="AA1933" s="101"/>
      <c r="AB1933" s="101"/>
      <c r="AC1933" s="101"/>
      <c r="AD1933" s="102" t="s">
        <v>40</v>
      </c>
      <c r="AE1933" s="102" t="s">
        <v>40</v>
      </c>
      <c r="AF1933" s="102" t="s">
        <v>40</v>
      </c>
      <c r="AG1933" s="102" t="s">
        <v>40</v>
      </c>
      <c r="AH1933" s="102" t="s">
        <v>40</v>
      </c>
      <c r="AI1933" s="102" t="s">
        <v>40</v>
      </c>
      <c r="AJ1933" s="102" t="s">
        <v>40</v>
      </c>
      <c r="AK1933" s="102" t="s">
        <v>40</v>
      </c>
      <c r="AL1933" s="102" t="s">
        <v>40</v>
      </c>
      <c r="AM1933" s="102" t="s">
        <v>40</v>
      </c>
      <c r="AN1933" s="102" t="s">
        <v>40</v>
      </c>
      <c r="AO1933" s="102" t="s">
        <v>40</v>
      </c>
      <c r="AP1933" s="102" t="s">
        <v>40</v>
      </c>
      <c r="AQ1933" s="102" t="s">
        <v>40</v>
      </c>
      <c r="AR1933" s="101"/>
    </row>
    <row r="1934" spans="1:44">
      <c r="A1934" t="str">
        <f>VLOOKUP(Q1934,'Rotas x Madrugada'!A:C,2,0)</f>
        <v>O</v>
      </c>
      <c r="B1934" t="str">
        <f>VLOOKUP(Q1934,'Rotas x Madrugada'!A:C,3,0)</f>
        <v>Não</v>
      </c>
      <c r="D1934" s="19">
        <f t="shared" si="60"/>
        <v>46163</v>
      </c>
      <c r="E1934" s="19">
        <f>IF(A1934="RETIRA",Z1934,VLOOKUP(Q1934,'Rotas x Madrugada'!A:D,4,0))</f>
        <v>46147</v>
      </c>
      <c r="F1934" s="19">
        <f>IF(A1934="RETIRA",Z1934,Z1934+2)</f>
        <v>46163</v>
      </c>
      <c r="G1934" s="19" t="str">
        <f>CONCATENATE(U1934,"-",V1934)</f>
        <v>LMINC06-PF</v>
      </c>
      <c r="H1934" s="19" t="str">
        <f t="shared" ca="1" si="61"/>
        <v>PRODUZIR</v>
      </c>
      <c r="I1934" s="46">
        <f ca="1">Z1934-$B$1</f>
        <v>4</v>
      </c>
      <c r="J1934" s="46">
        <f>VLOOKUP(G1934,'D. Produção'!A:B,2,)</f>
        <v>4</v>
      </c>
      <c r="K1934" s="87">
        <v>336420</v>
      </c>
      <c r="L1934" s="88" t="s">
        <v>164</v>
      </c>
      <c r="M1934" s="87">
        <v>28</v>
      </c>
      <c r="N1934" s="87">
        <v>5460257</v>
      </c>
      <c r="O1934" s="88" t="s">
        <v>35</v>
      </c>
      <c r="P1934" s="88" t="s">
        <v>355</v>
      </c>
      <c r="Q1934" s="88" t="s">
        <v>136</v>
      </c>
      <c r="R1934" s="89">
        <v>8.2199999999999995E-2</v>
      </c>
      <c r="S1934" s="89">
        <v>1.2334000000000001</v>
      </c>
      <c r="T1934" s="87">
        <v>1</v>
      </c>
      <c r="U1934" s="88" t="s">
        <v>306</v>
      </c>
      <c r="V1934" s="88" t="s">
        <v>39</v>
      </c>
      <c r="W1934" s="90">
        <v>275</v>
      </c>
      <c r="X1934" s="90">
        <v>299</v>
      </c>
      <c r="Y1934" s="91">
        <v>46155.707817164352</v>
      </c>
      <c r="Z1934" s="92">
        <v>46161</v>
      </c>
      <c r="AA1934" s="93"/>
      <c r="AB1934" s="93"/>
      <c r="AC1934" s="93"/>
      <c r="AD1934" s="94" t="s">
        <v>40</v>
      </c>
      <c r="AE1934" s="94" t="s">
        <v>40</v>
      </c>
      <c r="AF1934" s="94" t="s">
        <v>40</v>
      </c>
      <c r="AG1934" s="94" t="s">
        <v>40</v>
      </c>
      <c r="AH1934" s="94" t="s">
        <v>40</v>
      </c>
      <c r="AI1934" s="94" t="s">
        <v>40</v>
      </c>
      <c r="AJ1934" s="94" t="s">
        <v>40</v>
      </c>
      <c r="AK1934" s="94" t="s">
        <v>40</v>
      </c>
      <c r="AL1934" s="94" t="s">
        <v>40</v>
      </c>
      <c r="AM1934" s="94" t="s">
        <v>40</v>
      </c>
      <c r="AN1934" s="94" t="s">
        <v>40</v>
      </c>
      <c r="AO1934" s="94" t="s">
        <v>40</v>
      </c>
      <c r="AP1934" s="94" t="s">
        <v>40</v>
      </c>
      <c r="AQ1934" s="94" t="s">
        <v>40</v>
      </c>
      <c r="AR1934" s="93"/>
    </row>
    <row r="1935" spans="1:44">
      <c r="A1935" t="str">
        <f>VLOOKUP(Q1935,'Rotas x Madrugada'!A:C,2,0)</f>
        <v>O</v>
      </c>
      <c r="B1935" t="str">
        <f>VLOOKUP(Q1935,'Rotas x Madrugada'!A:C,3,0)</f>
        <v>Não</v>
      </c>
      <c r="D1935" s="19">
        <f t="shared" si="60"/>
        <v>46163</v>
      </c>
      <c r="E1935" s="19">
        <f>IF(A1935="RETIRA",Z1935,VLOOKUP(Q1935,'Rotas x Madrugada'!A:D,4,0))</f>
        <v>46147</v>
      </c>
      <c r="F1935" s="19">
        <f>IF(A1935="RETIRA",Z1935,Z1935+2)</f>
        <v>46163</v>
      </c>
      <c r="G1935" s="19" t="str">
        <f>CONCATENATE(U1935,"-",V1935)</f>
        <v>LMINC06-PF</v>
      </c>
      <c r="H1935" s="19" t="str">
        <f t="shared" ca="1" si="61"/>
        <v>PRODUZIR</v>
      </c>
      <c r="I1935" s="46">
        <f ca="1">Z1935-$B$1</f>
        <v>4</v>
      </c>
      <c r="J1935" s="46">
        <f>VLOOKUP(G1935,'D. Produção'!A:B,2,)</f>
        <v>4</v>
      </c>
      <c r="K1935" s="95">
        <v>336420</v>
      </c>
      <c r="L1935" s="96" t="s">
        <v>199</v>
      </c>
      <c r="M1935" s="95">
        <v>29</v>
      </c>
      <c r="N1935" s="95">
        <v>5460258</v>
      </c>
      <c r="O1935" s="96" t="s">
        <v>35</v>
      </c>
      <c r="P1935" s="96" t="s">
        <v>355</v>
      </c>
      <c r="Q1935" s="96" t="s">
        <v>136</v>
      </c>
      <c r="R1935" s="97">
        <v>8.2199999999999995E-2</v>
      </c>
      <c r="S1935" s="97">
        <v>1.2334000000000001</v>
      </c>
      <c r="T1935" s="95">
        <v>1</v>
      </c>
      <c r="U1935" s="96" t="s">
        <v>306</v>
      </c>
      <c r="V1935" s="96" t="s">
        <v>39</v>
      </c>
      <c r="W1935" s="98">
        <v>275</v>
      </c>
      <c r="X1935" s="98">
        <v>299</v>
      </c>
      <c r="Y1935" s="99">
        <v>46155.707817164352</v>
      </c>
      <c r="Z1935" s="100">
        <v>46161</v>
      </c>
      <c r="AA1935" s="101"/>
      <c r="AB1935" s="101"/>
      <c r="AC1935" s="101"/>
      <c r="AD1935" s="102" t="s">
        <v>40</v>
      </c>
      <c r="AE1935" s="102" t="s">
        <v>40</v>
      </c>
      <c r="AF1935" s="102" t="s">
        <v>40</v>
      </c>
      <c r="AG1935" s="102" t="s">
        <v>40</v>
      </c>
      <c r="AH1935" s="102" t="s">
        <v>40</v>
      </c>
      <c r="AI1935" s="102" t="s">
        <v>40</v>
      </c>
      <c r="AJ1935" s="102" t="s">
        <v>40</v>
      </c>
      <c r="AK1935" s="102" t="s">
        <v>40</v>
      </c>
      <c r="AL1935" s="102" t="s">
        <v>40</v>
      </c>
      <c r="AM1935" s="102" t="s">
        <v>40</v>
      </c>
      <c r="AN1935" s="102" t="s">
        <v>40</v>
      </c>
      <c r="AO1935" s="102" t="s">
        <v>40</v>
      </c>
      <c r="AP1935" s="102" t="s">
        <v>40</v>
      </c>
      <c r="AQ1935" s="102" t="s">
        <v>40</v>
      </c>
      <c r="AR1935" s="101"/>
    </row>
    <row r="1936" spans="1:44">
      <c r="A1936" t="str">
        <f>VLOOKUP(Q1936,'Rotas x Madrugada'!A:C,2,0)</f>
        <v>O</v>
      </c>
      <c r="B1936" t="str">
        <f>VLOOKUP(Q1936,'Rotas x Madrugada'!A:C,3,0)</f>
        <v>Não</v>
      </c>
      <c r="D1936" s="19">
        <f t="shared" si="60"/>
        <v>46163</v>
      </c>
      <c r="E1936" s="19">
        <f>IF(A1936="RETIRA",Z1936,VLOOKUP(Q1936,'Rotas x Madrugada'!A:D,4,0))</f>
        <v>46147</v>
      </c>
      <c r="F1936" s="19">
        <f>IF(A1936="RETIRA",Z1936,Z1936+2)</f>
        <v>46163</v>
      </c>
      <c r="G1936" s="19" t="str">
        <f>CONCATENATE(U1936,"-",V1936)</f>
        <v>LMINC06-PF</v>
      </c>
      <c r="H1936" s="19" t="str">
        <f t="shared" ca="1" si="61"/>
        <v>PRODUZIR</v>
      </c>
      <c r="I1936" s="46">
        <f ca="1">Z1936-$B$1</f>
        <v>4</v>
      </c>
      <c r="J1936" s="46">
        <f>VLOOKUP(G1936,'D. Produção'!A:B,2,)</f>
        <v>4</v>
      </c>
      <c r="K1936" s="87">
        <v>336420</v>
      </c>
      <c r="L1936" s="88" t="s">
        <v>147</v>
      </c>
      <c r="M1936" s="87">
        <v>30</v>
      </c>
      <c r="N1936" s="87">
        <v>5460259</v>
      </c>
      <c r="O1936" s="88" t="s">
        <v>35</v>
      </c>
      <c r="P1936" s="88" t="s">
        <v>355</v>
      </c>
      <c r="Q1936" s="88" t="s">
        <v>136</v>
      </c>
      <c r="R1936" s="89">
        <v>8.2199999999999995E-2</v>
      </c>
      <c r="S1936" s="89">
        <v>1.2334000000000001</v>
      </c>
      <c r="T1936" s="87">
        <v>1</v>
      </c>
      <c r="U1936" s="88" t="s">
        <v>306</v>
      </c>
      <c r="V1936" s="88" t="s">
        <v>39</v>
      </c>
      <c r="W1936" s="90">
        <v>275</v>
      </c>
      <c r="X1936" s="90">
        <v>299</v>
      </c>
      <c r="Y1936" s="91">
        <v>46155.707817164352</v>
      </c>
      <c r="Z1936" s="92">
        <v>46161</v>
      </c>
      <c r="AA1936" s="93"/>
      <c r="AB1936" s="93"/>
      <c r="AC1936" s="93"/>
      <c r="AD1936" s="94" t="s">
        <v>40</v>
      </c>
      <c r="AE1936" s="94" t="s">
        <v>40</v>
      </c>
      <c r="AF1936" s="94" t="s">
        <v>40</v>
      </c>
      <c r="AG1936" s="94" t="s">
        <v>40</v>
      </c>
      <c r="AH1936" s="94" t="s">
        <v>40</v>
      </c>
      <c r="AI1936" s="94" t="s">
        <v>40</v>
      </c>
      <c r="AJ1936" s="94" t="s">
        <v>40</v>
      </c>
      <c r="AK1936" s="94" t="s">
        <v>40</v>
      </c>
      <c r="AL1936" s="94" t="s">
        <v>40</v>
      </c>
      <c r="AM1936" s="94" t="s">
        <v>40</v>
      </c>
      <c r="AN1936" s="94" t="s">
        <v>40</v>
      </c>
      <c r="AO1936" s="94" t="s">
        <v>40</v>
      </c>
      <c r="AP1936" s="94" t="s">
        <v>40</v>
      </c>
      <c r="AQ1936" s="94" t="s">
        <v>40</v>
      </c>
      <c r="AR1936" s="93"/>
    </row>
    <row r="1937" spans="1:44">
      <c r="A1937" t="str">
        <f>VLOOKUP(Q1937,'Rotas x Madrugada'!A:C,2,0)</f>
        <v>O</v>
      </c>
      <c r="B1937" t="str">
        <f>VLOOKUP(Q1937,'Rotas x Madrugada'!A:C,3,0)</f>
        <v>Não</v>
      </c>
      <c r="D1937" s="19">
        <f t="shared" si="60"/>
        <v>46163</v>
      </c>
      <c r="E1937" s="19">
        <f>IF(A1937="RETIRA",Z1937,VLOOKUP(Q1937,'Rotas x Madrugada'!A:D,4,0))</f>
        <v>46147</v>
      </c>
      <c r="F1937" s="19">
        <f>IF(A1937="RETIRA",Z1937,Z1937+2)</f>
        <v>46163</v>
      </c>
      <c r="G1937" s="19" t="str">
        <f>CONCATENATE(U1937,"-",V1937)</f>
        <v>LMINC06-PF</v>
      </c>
      <c r="H1937" s="19" t="str">
        <f t="shared" ca="1" si="61"/>
        <v>PRODUZIR</v>
      </c>
      <c r="I1937" s="46">
        <f ca="1">Z1937-$B$1</f>
        <v>4</v>
      </c>
      <c r="J1937" s="46">
        <f>VLOOKUP(G1937,'D. Produção'!A:B,2,)</f>
        <v>4</v>
      </c>
      <c r="K1937" s="95">
        <v>336420</v>
      </c>
      <c r="L1937" s="96" t="s">
        <v>148</v>
      </c>
      <c r="M1937" s="95">
        <v>31</v>
      </c>
      <c r="N1937" s="95">
        <v>5460260</v>
      </c>
      <c r="O1937" s="96" t="s">
        <v>35</v>
      </c>
      <c r="P1937" s="96" t="s">
        <v>355</v>
      </c>
      <c r="Q1937" s="96" t="s">
        <v>136</v>
      </c>
      <c r="R1937" s="97">
        <v>8.2199999999999995E-2</v>
      </c>
      <c r="S1937" s="97">
        <v>1.2334000000000001</v>
      </c>
      <c r="T1937" s="95">
        <v>1</v>
      </c>
      <c r="U1937" s="96" t="s">
        <v>306</v>
      </c>
      <c r="V1937" s="96" t="s">
        <v>39</v>
      </c>
      <c r="W1937" s="98">
        <v>275</v>
      </c>
      <c r="X1937" s="98">
        <v>299</v>
      </c>
      <c r="Y1937" s="99">
        <v>46155.707817164352</v>
      </c>
      <c r="Z1937" s="100">
        <v>46161</v>
      </c>
      <c r="AA1937" s="101"/>
      <c r="AB1937" s="101"/>
      <c r="AC1937" s="101"/>
      <c r="AD1937" s="102" t="s">
        <v>40</v>
      </c>
      <c r="AE1937" s="102" t="s">
        <v>40</v>
      </c>
      <c r="AF1937" s="102" t="s">
        <v>40</v>
      </c>
      <c r="AG1937" s="102" t="s">
        <v>40</v>
      </c>
      <c r="AH1937" s="102" t="s">
        <v>40</v>
      </c>
      <c r="AI1937" s="102" t="s">
        <v>40</v>
      </c>
      <c r="AJ1937" s="102" t="s">
        <v>40</v>
      </c>
      <c r="AK1937" s="102" t="s">
        <v>40</v>
      </c>
      <c r="AL1937" s="102" t="s">
        <v>40</v>
      </c>
      <c r="AM1937" s="102" t="s">
        <v>40</v>
      </c>
      <c r="AN1937" s="102" t="s">
        <v>40</v>
      </c>
      <c r="AO1937" s="102" t="s">
        <v>40</v>
      </c>
      <c r="AP1937" s="102" t="s">
        <v>40</v>
      </c>
      <c r="AQ1937" s="102" t="s">
        <v>40</v>
      </c>
      <c r="AR1937" s="101"/>
    </row>
    <row r="1938" spans="1:44">
      <c r="A1938" t="str">
        <f>VLOOKUP(Q1938,'Rotas x Madrugada'!A:C,2,0)</f>
        <v>O</v>
      </c>
      <c r="B1938" t="str">
        <f>VLOOKUP(Q1938,'Rotas x Madrugada'!A:C,3,0)</f>
        <v>Não</v>
      </c>
      <c r="D1938" s="19">
        <f t="shared" si="60"/>
        <v>46163</v>
      </c>
      <c r="E1938" s="19">
        <f>IF(A1938="RETIRA",Z1938,VLOOKUP(Q1938,'Rotas x Madrugada'!A:D,4,0))</f>
        <v>46147</v>
      </c>
      <c r="F1938" s="19">
        <f>IF(A1938="RETIRA",Z1938,Z1938+2)</f>
        <v>46163</v>
      </c>
      <c r="G1938" s="19" t="str">
        <f>CONCATENATE(U1938,"-",V1938)</f>
        <v>LMINC06-PF</v>
      </c>
      <c r="H1938" s="19" t="str">
        <f t="shared" ca="1" si="61"/>
        <v>PRODUZIR</v>
      </c>
      <c r="I1938" s="46">
        <f ca="1">Z1938-$B$1</f>
        <v>4</v>
      </c>
      <c r="J1938" s="46">
        <f>VLOOKUP(G1938,'D. Produção'!A:B,2,)</f>
        <v>4</v>
      </c>
      <c r="K1938" s="87">
        <v>336420</v>
      </c>
      <c r="L1938" s="88" t="s">
        <v>116</v>
      </c>
      <c r="M1938" s="87">
        <v>32</v>
      </c>
      <c r="N1938" s="87">
        <v>5460261</v>
      </c>
      <c r="O1938" s="88" t="s">
        <v>35</v>
      </c>
      <c r="P1938" s="88" t="s">
        <v>355</v>
      </c>
      <c r="Q1938" s="88" t="s">
        <v>136</v>
      </c>
      <c r="R1938" s="89">
        <v>8.2199999999999995E-2</v>
      </c>
      <c r="S1938" s="89">
        <v>1.2334000000000001</v>
      </c>
      <c r="T1938" s="87">
        <v>1</v>
      </c>
      <c r="U1938" s="88" t="s">
        <v>306</v>
      </c>
      <c r="V1938" s="88" t="s">
        <v>39</v>
      </c>
      <c r="W1938" s="90">
        <v>275</v>
      </c>
      <c r="X1938" s="90">
        <v>299</v>
      </c>
      <c r="Y1938" s="91">
        <v>46155.707817164352</v>
      </c>
      <c r="Z1938" s="92">
        <v>46161</v>
      </c>
      <c r="AA1938" s="93"/>
      <c r="AB1938" s="93"/>
      <c r="AC1938" s="93"/>
      <c r="AD1938" s="94" t="s">
        <v>40</v>
      </c>
      <c r="AE1938" s="94" t="s">
        <v>40</v>
      </c>
      <c r="AF1938" s="94" t="s">
        <v>40</v>
      </c>
      <c r="AG1938" s="94" t="s">
        <v>40</v>
      </c>
      <c r="AH1938" s="94" t="s">
        <v>40</v>
      </c>
      <c r="AI1938" s="94" t="s">
        <v>40</v>
      </c>
      <c r="AJ1938" s="94" t="s">
        <v>40</v>
      </c>
      <c r="AK1938" s="94" t="s">
        <v>40</v>
      </c>
      <c r="AL1938" s="94" t="s">
        <v>40</v>
      </c>
      <c r="AM1938" s="94" t="s">
        <v>40</v>
      </c>
      <c r="AN1938" s="94" t="s">
        <v>40</v>
      </c>
      <c r="AO1938" s="94" t="s">
        <v>40</v>
      </c>
      <c r="AP1938" s="94" t="s">
        <v>40</v>
      </c>
      <c r="AQ1938" s="94" t="s">
        <v>40</v>
      </c>
      <c r="AR1938" s="93"/>
    </row>
    <row r="1939" spans="1:44">
      <c r="A1939" t="str">
        <f>VLOOKUP(Q1939,'Rotas x Madrugada'!A:C,2,0)</f>
        <v>O</v>
      </c>
      <c r="B1939" t="str">
        <f>VLOOKUP(Q1939,'Rotas x Madrugada'!A:C,3,0)</f>
        <v>Não</v>
      </c>
      <c r="D1939" s="19">
        <f t="shared" si="60"/>
        <v>46163</v>
      </c>
      <c r="E1939" s="19">
        <f>IF(A1939="RETIRA",Z1939,VLOOKUP(Q1939,'Rotas x Madrugada'!A:D,4,0))</f>
        <v>46147</v>
      </c>
      <c r="F1939" s="19">
        <f>IF(A1939="RETIRA",Z1939,Z1939+2)</f>
        <v>46163</v>
      </c>
      <c r="G1939" s="19" t="str">
        <f>CONCATENATE(U1939,"-",V1939)</f>
        <v>LMINC06-PF</v>
      </c>
      <c r="H1939" s="19" t="str">
        <f t="shared" ca="1" si="61"/>
        <v>PRODUZIR</v>
      </c>
      <c r="I1939" s="46">
        <f ca="1">Z1939-$B$1</f>
        <v>4</v>
      </c>
      <c r="J1939" s="46">
        <f>VLOOKUP(G1939,'D. Produção'!A:B,2,)</f>
        <v>4</v>
      </c>
      <c r="K1939" s="95">
        <v>336420</v>
      </c>
      <c r="L1939" s="96" t="s">
        <v>149</v>
      </c>
      <c r="M1939" s="95">
        <v>33</v>
      </c>
      <c r="N1939" s="95">
        <v>5460262</v>
      </c>
      <c r="O1939" s="96" t="s">
        <v>35</v>
      </c>
      <c r="P1939" s="96" t="s">
        <v>355</v>
      </c>
      <c r="Q1939" s="96" t="s">
        <v>136</v>
      </c>
      <c r="R1939" s="97">
        <v>8.2199999999999995E-2</v>
      </c>
      <c r="S1939" s="97">
        <v>1.2334000000000001</v>
      </c>
      <c r="T1939" s="95">
        <v>1</v>
      </c>
      <c r="U1939" s="96" t="s">
        <v>306</v>
      </c>
      <c r="V1939" s="96" t="s">
        <v>39</v>
      </c>
      <c r="W1939" s="98">
        <v>275</v>
      </c>
      <c r="X1939" s="98">
        <v>299</v>
      </c>
      <c r="Y1939" s="99">
        <v>46155.707817164352</v>
      </c>
      <c r="Z1939" s="100">
        <v>46161</v>
      </c>
      <c r="AA1939" s="101"/>
      <c r="AB1939" s="101"/>
      <c r="AC1939" s="101"/>
      <c r="AD1939" s="102" t="s">
        <v>40</v>
      </c>
      <c r="AE1939" s="102" t="s">
        <v>40</v>
      </c>
      <c r="AF1939" s="102" t="s">
        <v>40</v>
      </c>
      <c r="AG1939" s="102" t="s">
        <v>40</v>
      </c>
      <c r="AH1939" s="102" t="s">
        <v>40</v>
      </c>
      <c r="AI1939" s="102" t="s">
        <v>40</v>
      </c>
      <c r="AJ1939" s="102" t="s">
        <v>40</v>
      </c>
      <c r="AK1939" s="102" t="s">
        <v>40</v>
      </c>
      <c r="AL1939" s="102" t="s">
        <v>40</v>
      </c>
      <c r="AM1939" s="102" t="s">
        <v>40</v>
      </c>
      <c r="AN1939" s="102" t="s">
        <v>40</v>
      </c>
      <c r="AO1939" s="102" t="s">
        <v>40</v>
      </c>
      <c r="AP1939" s="102" t="s">
        <v>40</v>
      </c>
      <c r="AQ1939" s="102" t="s">
        <v>40</v>
      </c>
      <c r="AR1939" s="101"/>
    </row>
    <row r="1940" spans="1:44">
      <c r="A1940" t="str">
        <f>VLOOKUP(Q1940,'Rotas x Madrugada'!A:C,2,0)</f>
        <v>O</v>
      </c>
      <c r="B1940" t="str">
        <f>VLOOKUP(Q1940,'Rotas x Madrugada'!A:C,3,0)</f>
        <v>Não</v>
      </c>
      <c r="D1940" s="19">
        <f t="shared" si="60"/>
        <v>46163</v>
      </c>
      <c r="E1940" s="19">
        <f>IF(A1940="RETIRA",Z1940,VLOOKUP(Q1940,'Rotas x Madrugada'!A:D,4,0))</f>
        <v>46147</v>
      </c>
      <c r="F1940" s="19">
        <f>IF(A1940="RETIRA",Z1940,Z1940+2)</f>
        <v>46163</v>
      </c>
      <c r="G1940" s="19" t="str">
        <f>CONCATENATE(U1940,"-",V1940)</f>
        <v>LMINC06-PF</v>
      </c>
      <c r="H1940" s="19" t="str">
        <f t="shared" ca="1" si="61"/>
        <v>PRODUZIR</v>
      </c>
      <c r="I1940" s="46">
        <f ca="1">Z1940-$B$1</f>
        <v>4</v>
      </c>
      <c r="J1940" s="46">
        <f>VLOOKUP(G1940,'D. Produção'!A:B,2,)</f>
        <v>4</v>
      </c>
      <c r="K1940" s="87">
        <v>336420</v>
      </c>
      <c r="L1940" s="88" t="s">
        <v>150</v>
      </c>
      <c r="M1940" s="87">
        <v>34</v>
      </c>
      <c r="N1940" s="87">
        <v>5460263</v>
      </c>
      <c r="O1940" s="88" t="s">
        <v>35</v>
      </c>
      <c r="P1940" s="88" t="s">
        <v>355</v>
      </c>
      <c r="Q1940" s="88" t="s">
        <v>136</v>
      </c>
      <c r="R1940" s="89">
        <v>8.2199999999999995E-2</v>
      </c>
      <c r="S1940" s="89">
        <v>1.2334000000000001</v>
      </c>
      <c r="T1940" s="87">
        <v>1</v>
      </c>
      <c r="U1940" s="88" t="s">
        <v>306</v>
      </c>
      <c r="V1940" s="88" t="s">
        <v>39</v>
      </c>
      <c r="W1940" s="90">
        <v>275</v>
      </c>
      <c r="X1940" s="90">
        <v>299</v>
      </c>
      <c r="Y1940" s="91">
        <v>46155.707817164352</v>
      </c>
      <c r="Z1940" s="92">
        <v>46161</v>
      </c>
      <c r="AA1940" s="93"/>
      <c r="AB1940" s="93"/>
      <c r="AC1940" s="93"/>
      <c r="AD1940" s="94" t="s">
        <v>40</v>
      </c>
      <c r="AE1940" s="94" t="s">
        <v>40</v>
      </c>
      <c r="AF1940" s="94" t="s">
        <v>40</v>
      </c>
      <c r="AG1940" s="94" t="s">
        <v>40</v>
      </c>
      <c r="AH1940" s="94" t="s">
        <v>40</v>
      </c>
      <c r="AI1940" s="94" t="s">
        <v>40</v>
      </c>
      <c r="AJ1940" s="94" t="s">
        <v>40</v>
      </c>
      <c r="AK1940" s="94" t="s">
        <v>40</v>
      </c>
      <c r="AL1940" s="94" t="s">
        <v>40</v>
      </c>
      <c r="AM1940" s="94" t="s">
        <v>40</v>
      </c>
      <c r="AN1940" s="94" t="s">
        <v>40</v>
      </c>
      <c r="AO1940" s="94" t="s">
        <v>40</v>
      </c>
      <c r="AP1940" s="94" t="s">
        <v>40</v>
      </c>
      <c r="AQ1940" s="94" t="s">
        <v>40</v>
      </c>
      <c r="AR1940" s="93"/>
    </row>
    <row r="1941" spans="1:44">
      <c r="A1941" t="str">
        <f>VLOOKUP(Q1941,'Rotas x Madrugada'!A:C,2,0)</f>
        <v>O</v>
      </c>
      <c r="B1941" t="str">
        <f>VLOOKUP(Q1941,'Rotas x Madrugada'!A:C,3,0)</f>
        <v>Não</v>
      </c>
      <c r="D1941" s="19">
        <f t="shared" si="60"/>
        <v>46163</v>
      </c>
      <c r="E1941" s="19">
        <f>IF(A1941="RETIRA",Z1941,VLOOKUP(Q1941,'Rotas x Madrugada'!A:D,4,0))</f>
        <v>46147</v>
      </c>
      <c r="F1941" s="19">
        <f>IF(A1941="RETIRA",Z1941,Z1941+2)</f>
        <v>46163</v>
      </c>
      <c r="G1941" s="19" t="str">
        <f>CONCATENATE(U1941,"-",V1941)</f>
        <v>LMINC06-PF</v>
      </c>
      <c r="H1941" s="19" t="str">
        <f t="shared" ca="1" si="61"/>
        <v>PRODUZIR</v>
      </c>
      <c r="I1941" s="46">
        <f ca="1">Z1941-$B$1</f>
        <v>4</v>
      </c>
      <c r="J1941" s="46">
        <f>VLOOKUP(G1941,'D. Produção'!A:B,2,)</f>
        <v>4</v>
      </c>
      <c r="K1941" s="95">
        <v>336420</v>
      </c>
      <c r="L1941" s="96" t="s">
        <v>151</v>
      </c>
      <c r="M1941" s="95">
        <v>35</v>
      </c>
      <c r="N1941" s="95">
        <v>5460264</v>
      </c>
      <c r="O1941" s="96" t="s">
        <v>35</v>
      </c>
      <c r="P1941" s="96" t="s">
        <v>355</v>
      </c>
      <c r="Q1941" s="96" t="s">
        <v>136</v>
      </c>
      <c r="R1941" s="97">
        <v>8.2199999999999995E-2</v>
      </c>
      <c r="S1941" s="97">
        <v>1.2334000000000001</v>
      </c>
      <c r="T1941" s="95">
        <v>1</v>
      </c>
      <c r="U1941" s="96" t="s">
        <v>306</v>
      </c>
      <c r="V1941" s="96" t="s">
        <v>39</v>
      </c>
      <c r="W1941" s="98">
        <v>275</v>
      </c>
      <c r="X1941" s="98">
        <v>299</v>
      </c>
      <c r="Y1941" s="99">
        <v>46155.707817164352</v>
      </c>
      <c r="Z1941" s="100">
        <v>46161</v>
      </c>
      <c r="AA1941" s="101"/>
      <c r="AB1941" s="101"/>
      <c r="AC1941" s="101"/>
      <c r="AD1941" s="102" t="s">
        <v>40</v>
      </c>
      <c r="AE1941" s="102" t="s">
        <v>40</v>
      </c>
      <c r="AF1941" s="102" t="s">
        <v>40</v>
      </c>
      <c r="AG1941" s="102" t="s">
        <v>40</v>
      </c>
      <c r="AH1941" s="102" t="s">
        <v>40</v>
      </c>
      <c r="AI1941" s="102" t="s">
        <v>40</v>
      </c>
      <c r="AJ1941" s="102" t="s">
        <v>40</v>
      </c>
      <c r="AK1941" s="102" t="s">
        <v>40</v>
      </c>
      <c r="AL1941" s="102" t="s">
        <v>40</v>
      </c>
      <c r="AM1941" s="102" t="s">
        <v>40</v>
      </c>
      <c r="AN1941" s="102" t="s">
        <v>40</v>
      </c>
      <c r="AO1941" s="102" t="s">
        <v>40</v>
      </c>
      <c r="AP1941" s="102" t="s">
        <v>40</v>
      </c>
      <c r="AQ1941" s="102" t="s">
        <v>40</v>
      </c>
      <c r="AR1941" s="101"/>
    </row>
    <row r="1942" spans="1:44">
      <c r="A1942" t="str">
        <f>VLOOKUP(Q1942,'Rotas x Madrugada'!A:C,2,0)</f>
        <v>O</v>
      </c>
      <c r="B1942" t="str">
        <f>VLOOKUP(Q1942,'Rotas x Madrugada'!A:C,3,0)</f>
        <v>Não</v>
      </c>
      <c r="D1942" s="19">
        <f t="shared" si="60"/>
        <v>46163</v>
      </c>
      <c r="E1942" s="19">
        <f>IF(A1942="RETIRA",Z1942,VLOOKUP(Q1942,'Rotas x Madrugada'!A:D,4,0))</f>
        <v>46147</v>
      </c>
      <c r="F1942" s="19">
        <f>IF(A1942="RETIRA",Z1942,Z1942+2)</f>
        <v>46163</v>
      </c>
      <c r="G1942" s="19" t="str">
        <f>CONCATENATE(U1942,"-",V1942)</f>
        <v>LMINC06-PF</v>
      </c>
      <c r="H1942" s="19" t="str">
        <f t="shared" ca="1" si="61"/>
        <v>PRODUZIR</v>
      </c>
      <c r="I1942" s="46">
        <f ca="1">Z1942-$B$1</f>
        <v>4</v>
      </c>
      <c r="J1942" s="46">
        <f>VLOOKUP(G1942,'D. Produção'!A:B,2,)</f>
        <v>4</v>
      </c>
      <c r="K1942" s="87">
        <v>336420</v>
      </c>
      <c r="L1942" s="88" t="s">
        <v>186</v>
      </c>
      <c r="M1942" s="87">
        <v>36</v>
      </c>
      <c r="N1942" s="87">
        <v>5460265</v>
      </c>
      <c r="O1942" s="88" t="s">
        <v>35</v>
      </c>
      <c r="P1942" s="88" t="s">
        <v>355</v>
      </c>
      <c r="Q1942" s="88" t="s">
        <v>136</v>
      </c>
      <c r="R1942" s="89">
        <v>8.2199999999999995E-2</v>
      </c>
      <c r="S1942" s="89">
        <v>1.2334000000000001</v>
      </c>
      <c r="T1942" s="87">
        <v>1</v>
      </c>
      <c r="U1942" s="88" t="s">
        <v>306</v>
      </c>
      <c r="V1942" s="88" t="s">
        <v>39</v>
      </c>
      <c r="W1942" s="90">
        <v>275</v>
      </c>
      <c r="X1942" s="90">
        <v>299</v>
      </c>
      <c r="Y1942" s="91">
        <v>46155.707817164352</v>
      </c>
      <c r="Z1942" s="92">
        <v>46161</v>
      </c>
      <c r="AA1942" s="93"/>
      <c r="AB1942" s="93"/>
      <c r="AC1942" s="93"/>
      <c r="AD1942" s="94" t="s">
        <v>40</v>
      </c>
      <c r="AE1942" s="94" t="s">
        <v>40</v>
      </c>
      <c r="AF1942" s="94" t="s">
        <v>40</v>
      </c>
      <c r="AG1942" s="94" t="s">
        <v>40</v>
      </c>
      <c r="AH1942" s="94" t="s">
        <v>40</v>
      </c>
      <c r="AI1942" s="94" t="s">
        <v>40</v>
      </c>
      <c r="AJ1942" s="94" t="s">
        <v>40</v>
      </c>
      <c r="AK1942" s="94" t="s">
        <v>40</v>
      </c>
      <c r="AL1942" s="94" t="s">
        <v>40</v>
      </c>
      <c r="AM1942" s="94" t="s">
        <v>40</v>
      </c>
      <c r="AN1942" s="94" t="s">
        <v>40</v>
      </c>
      <c r="AO1942" s="94" t="s">
        <v>40</v>
      </c>
      <c r="AP1942" s="94" t="s">
        <v>40</v>
      </c>
      <c r="AQ1942" s="94" t="s">
        <v>40</v>
      </c>
      <c r="AR1942" s="93"/>
    </row>
    <row r="1943" spans="1:44">
      <c r="A1943" t="str">
        <f>VLOOKUP(Q1943,'Rotas x Madrugada'!A:C,2,0)</f>
        <v>O</v>
      </c>
      <c r="B1943" t="str">
        <f>VLOOKUP(Q1943,'Rotas x Madrugada'!A:C,3,0)</f>
        <v>Não</v>
      </c>
      <c r="D1943" s="19">
        <f t="shared" si="60"/>
        <v>46163</v>
      </c>
      <c r="E1943" s="19">
        <f>IF(A1943="RETIRA",Z1943,VLOOKUP(Q1943,'Rotas x Madrugada'!A:D,4,0))</f>
        <v>46147</v>
      </c>
      <c r="F1943" s="19">
        <f>IF(A1943="RETIRA",Z1943,Z1943+2)</f>
        <v>46163</v>
      </c>
      <c r="G1943" s="19" t="str">
        <f>CONCATENATE(U1943,"-",V1943)</f>
        <v>INC06-TF</v>
      </c>
      <c r="H1943" s="19" t="str">
        <f t="shared" ca="1" si="61"/>
        <v>OK</v>
      </c>
      <c r="I1943" s="46">
        <f ca="1">Z1943-$B$1</f>
        <v>4</v>
      </c>
      <c r="J1943" s="46">
        <f>VLOOKUP(G1943,'D. Produção'!A:B,2,)</f>
        <v>2</v>
      </c>
      <c r="K1943" s="95">
        <v>336421</v>
      </c>
      <c r="L1943" s="96" t="s">
        <v>61</v>
      </c>
      <c r="M1943" s="95">
        <v>1</v>
      </c>
      <c r="N1943" s="95">
        <v>5460266</v>
      </c>
      <c r="O1943" s="96" t="s">
        <v>35</v>
      </c>
      <c r="P1943" s="96" t="s">
        <v>355</v>
      </c>
      <c r="Q1943" s="96" t="s">
        <v>136</v>
      </c>
      <c r="R1943" s="97">
        <v>0.75019999999999998</v>
      </c>
      <c r="S1943" s="97">
        <v>11.2524</v>
      </c>
      <c r="T1943" s="95">
        <v>1</v>
      </c>
      <c r="U1943" s="96" t="s">
        <v>185</v>
      </c>
      <c r="V1943" s="96" t="s">
        <v>96</v>
      </c>
      <c r="W1943" s="98">
        <v>722</v>
      </c>
      <c r="X1943" s="98">
        <v>1039</v>
      </c>
      <c r="Y1943" s="99">
        <v>46155.707814849535</v>
      </c>
      <c r="Z1943" s="100">
        <v>46161</v>
      </c>
      <c r="AA1943" s="101"/>
      <c r="AB1943" s="101"/>
      <c r="AC1943" s="101"/>
      <c r="AD1943" s="101"/>
      <c r="AE1943" s="102" t="s">
        <v>40</v>
      </c>
      <c r="AF1943" s="102" t="s">
        <v>40</v>
      </c>
      <c r="AG1943" s="102" t="s">
        <v>40</v>
      </c>
      <c r="AH1943" s="102" t="s">
        <v>40</v>
      </c>
      <c r="AI1943" s="102" t="s">
        <v>40</v>
      </c>
      <c r="AJ1943" s="102" t="s">
        <v>40</v>
      </c>
      <c r="AK1943" s="102" t="s">
        <v>40</v>
      </c>
      <c r="AL1943" s="101"/>
      <c r="AM1943" s="101"/>
      <c r="AN1943" s="102" t="s">
        <v>40</v>
      </c>
      <c r="AO1943" s="102" t="s">
        <v>40</v>
      </c>
      <c r="AP1943" s="102" t="s">
        <v>40</v>
      </c>
      <c r="AQ1943" s="102" t="s">
        <v>40</v>
      </c>
      <c r="AR1943" s="101"/>
    </row>
    <row r="1944" spans="1:44">
      <c r="A1944" t="str">
        <f>VLOOKUP(Q1944,'Rotas x Madrugada'!A:C,2,0)</f>
        <v>O</v>
      </c>
      <c r="B1944" t="str">
        <f>VLOOKUP(Q1944,'Rotas x Madrugada'!A:C,3,0)</f>
        <v>Não</v>
      </c>
      <c r="D1944" s="19">
        <f t="shared" si="60"/>
        <v>46163</v>
      </c>
      <c r="E1944" s="19">
        <f>IF(A1944="RETIRA",Z1944,VLOOKUP(Q1944,'Rotas x Madrugada'!A:D,4,0))</f>
        <v>46147</v>
      </c>
      <c r="F1944" s="19">
        <f>IF(A1944="RETIRA",Z1944,Z1944+2)</f>
        <v>46163</v>
      </c>
      <c r="G1944" s="19" t="str">
        <f>CONCATENATE(U1944,"-",V1944)</f>
        <v>INC06-TF</v>
      </c>
      <c r="H1944" s="19" t="str">
        <f t="shared" ca="1" si="61"/>
        <v>OK</v>
      </c>
      <c r="I1944" s="46">
        <f ca="1">Z1944-$B$1</f>
        <v>4</v>
      </c>
      <c r="J1944" s="46">
        <f>VLOOKUP(G1944,'D. Produção'!A:B,2,)</f>
        <v>2</v>
      </c>
      <c r="K1944" s="87">
        <v>336421</v>
      </c>
      <c r="L1944" s="88" t="s">
        <v>121</v>
      </c>
      <c r="M1944" s="87">
        <v>2</v>
      </c>
      <c r="N1944" s="87">
        <v>5460267</v>
      </c>
      <c r="O1944" s="88" t="s">
        <v>35</v>
      </c>
      <c r="P1944" s="88" t="s">
        <v>355</v>
      </c>
      <c r="Q1944" s="88" t="s">
        <v>136</v>
      </c>
      <c r="R1944" s="89">
        <v>0.75019999999999998</v>
      </c>
      <c r="S1944" s="89">
        <v>11.2524</v>
      </c>
      <c r="T1944" s="87">
        <v>1</v>
      </c>
      <c r="U1944" s="88" t="s">
        <v>185</v>
      </c>
      <c r="V1944" s="88" t="s">
        <v>96</v>
      </c>
      <c r="W1944" s="90">
        <v>722</v>
      </c>
      <c r="X1944" s="90">
        <v>1039</v>
      </c>
      <c r="Y1944" s="91">
        <v>46155.707814849535</v>
      </c>
      <c r="Z1944" s="92">
        <v>46161</v>
      </c>
      <c r="AA1944" s="93"/>
      <c r="AB1944" s="93"/>
      <c r="AC1944" s="93"/>
      <c r="AD1944" s="93"/>
      <c r="AE1944" s="94" t="s">
        <v>40</v>
      </c>
      <c r="AF1944" s="94" t="s">
        <v>40</v>
      </c>
      <c r="AG1944" s="94" t="s">
        <v>40</v>
      </c>
      <c r="AH1944" s="94" t="s">
        <v>40</v>
      </c>
      <c r="AI1944" s="94" t="s">
        <v>40</v>
      </c>
      <c r="AJ1944" s="94" t="s">
        <v>40</v>
      </c>
      <c r="AK1944" s="94" t="s">
        <v>40</v>
      </c>
      <c r="AL1944" s="93"/>
      <c r="AM1944" s="93"/>
      <c r="AN1944" s="94" t="s">
        <v>40</v>
      </c>
      <c r="AO1944" s="94" t="s">
        <v>40</v>
      </c>
      <c r="AP1944" s="94" t="s">
        <v>40</v>
      </c>
      <c r="AQ1944" s="94" t="s">
        <v>40</v>
      </c>
      <c r="AR1944" s="93"/>
    </row>
    <row r="1945" spans="1:44">
      <c r="A1945" t="str">
        <f>VLOOKUP(Q1945,'Rotas x Madrugada'!A:C,2,0)</f>
        <v>O</v>
      </c>
      <c r="B1945" t="str">
        <f>VLOOKUP(Q1945,'Rotas x Madrugada'!A:C,3,0)</f>
        <v>Não</v>
      </c>
      <c r="D1945" s="19">
        <f t="shared" si="60"/>
        <v>46163</v>
      </c>
      <c r="E1945" s="19">
        <f>IF(A1945="RETIRA",Z1945,VLOOKUP(Q1945,'Rotas x Madrugada'!A:D,4,0))</f>
        <v>46147</v>
      </c>
      <c r="F1945" s="19">
        <f>IF(A1945="RETIRA",Z1945,Z1945+2)</f>
        <v>46163</v>
      </c>
      <c r="G1945" s="19" t="str">
        <f>CONCATENATE(U1945,"-",V1945)</f>
        <v>INC06-TF</v>
      </c>
      <c r="H1945" s="19" t="str">
        <f t="shared" ca="1" si="61"/>
        <v>OK</v>
      </c>
      <c r="I1945" s="46">
        <f ca="1">Z1945-$B$1</f>
        <v>4</v>
      </c>
      <c r="J1945" s="46">
        <f>VLOOKUP(G1945,'D. Produção'!A:B,2,)</f>
        <v>2</v>
      </c>
      <c r="K1945" s="95">
        <v>336421</v>
      </c>
      <c r="L1945" s="96" t="s">
        <v>143</v>
      </c>
      <c r="M1945" s="95">
        <v>3</v>
      </c>
      <c r="N1945" s="95">
        <v>5460268</v>
      </c>
      <c r="O1945" s="96" t="s">
        <v>35</v>
      </c>
      <c r="P1945" s="96" t="s">
        <v>355</v>
      </c>
      <c r="Q1945" s="96" t="s">
        <v>136</v>
      </c>
      <c r="R1945" s="97">
        <v>0.75019999999999998</v>
      </c>
      <c r="S1945" s="97">
        <v>11.2524</v>
      </c>
      <c r="T1945" s="95">
        <v>1</v>
      </c>
      <c r="U1945" s="96" t="s">
        <v>185</v>
      </c>
      <c r="V1945" s="96" t="s">
        <v>96</v>
      </c>
      <c r="W1945" s="98">
        <v>722</v>
      </c>
      <c r="X1945" s="98">
        <v>1039</v>
      </c>
      <c r="Y1945" s="99">
        <v>46155.707814849535</v>
      </c>
      <c r="Z1945" s="100">
        <v>46161</v>
      </c>
      <c r="AA1945" s="101"/>
      <c r="AB1945" s="101"/>
      <c r="AC1945" s="101"/>
      <c r="AD1945" s="101"/>
      <c r="AE1945" s="102" t="s">
        <v>40</v>
      </c>
      <c r="AF1945" s="102" t="s">
        <v>40</v>
      </c>
      <c r="AG1945" s="102" t="s">
        <v>40</v>
      </c>
      <c r="AH1945" s="102" t="s">
        <v>40</v>
      </c>
      <c r="AI1945" s="102" t="s">
        <v>40</v>
      </c>
      <c r="AJ1945" s="102" t="s">
        <v>40</v>
      </c>
      <c r="AK1945" s="102" t="s">
        <v>40</v>
      </c>
      <c r="AL1945" s="101"/>
      <c r="AM1945" s="101"/>
      <c r="AN1945" s="102" t="s">
        <v>40</v>
      </c>
      <c r="AO1945" s="102" t="s">
        <v>40</v>
      </c>
      <c r="AP1945" s="102" t="s">
        <v>40</v>
      </c>
      <c r="AQ1945" s="102" t="s">
        <v>40</v>
      </c>
      <c r="AR1945" s="101"/>
    </row>
    <row r="1946" spans="1:44">
      <c r="A1946" t="str">
        <f>VLOOKUP(Q1946,'Rotas x Madrugada'!A:C,2,0)</f>
        <v>O</v>
      </c>
      <c r="B1946" t="str">
        <f>VLOOKUP(Q1946,'Rotas x Madrugada'!A:C,3,0)</f>
        <v>Não</v>
      </c>
      <c r="D1946" s="19">
        <f t="shared" si="60"/>
        <v>46163</v>
      </c>
      <c r="E1946" s="19">
        <f>IF(A1946="RETIRA",Z1946,VLOOKUP(Q1946,'Rotas x Madrugada'!A:D,4,0))</f>
        <v>46147</v>
      </c>
      <c r="F1946" s="19">
        <f>IF(A1946="RETIRA",Z1946,Z1946+2)</f>
        <v>46163</v>
      </c>
      <c r="G1946" s="19" t="str">
        <f>CONCATENATE(U1946,"-",V1946)</f>
        <v>INC06-TF</v>
      </c>
      <c r="H1946" s="19" t="str">
        <f t="shared" ca="1" si="61"/>
        <v>OK</v>
      </c>
      <c r="I1946" s="46">
        <f ca="1">Z1946-$B$1</f>
        <v>4</v>
      </c>
      <c r="J1946" s="46">
        <f>VLOOKUP(G1946,'D. Produção'!A:B,2,)</f>
        <v>2</v>
      </c>
      <c r="K1946" s="87">
        <v>336421</v>
      </c>
      <c r="L1946" s="88" t="s">
        <v>132</v>
      </c>
      <c r="M1946" s="87">
        <v>4</v>
      </c>
      <c r="N1946" s="87">
        <v>5460269</v>
      </c>
      <c r="O1946" s="88" t="s">
        <v>35</v>
      </c>
      <c r="P1946" s="88" t="s">
        <v>355</v>
      </c>
      <c r="Q1946" s="88" t="s">
        <v>136</v>
      </c>
      <c r="R1946" s="89">
        <v>0.75019999999999998</v>
      </c>
      <c r="S1946" s="89">
        <v>11.2524</v>
      </c>
      <c r="T1946" s="87">
        <v>1</v>
      </c>
      <c r="U1946" s="88" t="s">
        <v>185</v>
      </c>
      <c r="V1946" s="88" t="s">
        <v>96</v>
      </c>
      <c r="W1946" s="90">
        <v>722</v>
      </c>
      <c r="X1946" s="90">
        <v>1039</v>
      </c>
      <c r="Y1946" s="91">
        <v>46155.707814849535</v>
      </c>
      <c r="Z1946" s="92">
        <v>46161</v>
      </c>
      <c r="AA1946" s="93"/>
      <c r="AB1946" s="93"/>
      <c r="AC1946" s="93"/>
      <c r="AD1946" s="93"/>
      <c r="AE1946" s="94" t="s">
        <v>40</v>
      </c>
      <c r="AF1946" s="94" t="s">
        <v>40</v>
      </c>
      <c r="AG1946" s="94" t="s">
        <v>40</v>
      </c>
      <c r="AH1946" s="94" t="s">
        <v>40</v>
      </c>
      <c r="AI1946" s="94" t="s">
        <v>40</v>
      </c>
      <c r="AJ1946" s="94" t="s">
        <v>40</v>
      </c>
      <c r="AK1946" s="94" t="s">
        <v>40</v>
      </c>
      <c r="AL1946" s="93"/>
      <c r="AM1946" s="93"/>
      <c r="AN1946" s="94" t="s">
        <v>40</v>
      </c>
      <c r="AO1946" s="94" t="s">
        <v>40</v>
      </c>
      <c r="AP1946" s="94" t="s">
        <v>40</v>
      </c>
      <c r="AQ1946" s="94" t="s">
        <v>40</v>
      </c>
      <c r="AR1946" s="93"/>
    </row>
    <row r="1947" spans="1:44" ht="31.5">
      <c r="A1947" t="str">
        <f>VLOOKUP(Q1947,'Rotas x Madrugada'!A:C,2,0)</f>
        <v>Retira</v>
      </c>
      <c r="B1947" t="str">
        <f>VLOOKUP(Q1947,'Rotas x Madrugada'!A:C,3,0)</f>
        <v>Não</v>
      </c>
      <c r="D1947" s="19">
        <f t="shared" si="60"/>
        <v>46161</v>
      </c>
      <c r="E1947" s="19">
        <f>IF(A1947="RETIRA",Z1947,VLOOKUP(Q1947,'Rotas x Madrugada'!A:D,4,0))</f>
        <v>46161</v>
      </c>
      <c r="F1947" s="19">
        <f>IF(A1947="RETIRA",Z1947,Z1947+2)</f>
        <v>46161</v>
      </c>
      <c r="G1947" s="19" t="str">
        <f>CONCATENATE(U1947,"-",V1947)</f>
        <v>FUM08-TF</v>
      </c>
      <c r="H1947" s="19" t="str">
        <f t="shared" ca="1" si="61"/>
        <v>OK</v>
      </c>
      <c r="I1947" s="46">
        <f ca="1">Z1947-$B$1</f>
        <v>4</v>
      </c>
      <c r="J1947" s="46">
        <f>VLOOKUP(G1947,'D. Produção'!A:B,2,)</f>
        <v>2</v>
      </c>
      <c r="K1947" s="95">
        <v>336454</v>
      </c>
      <c r="L1947" s="96" t="s">
        <v>61</v>
      </c>
      <c r="M1947" s="95">
        <v>1</v>
      </c>
      <c r="N1947" s="95">
        <v>5460443</v>
      </c>
      <c r="O1947" s="96" t="s">
        <v>35</v>
      </c>
      <c r="P1947" s="96" t="s">
        <v>491</v>
      </c>
      <c r="Q1947" s="96" t="s">
        <v>62</v>
      </c>
      <c r="R1947" s="97">
        <v>0.36559999999999998</v>
      </c>
      <c r="S1947" s="97">
        <v>7.3125</v>
      </c>
      <c r="T1947" s="95">
        <v>1</v>
      </c>
      <c r="U1947" s="96" t="s">
        <v>254</v>
      </c>
      <c r="V1947" s="96" t="s">
        <v>96</v>
      </c>
      <c r="W1947" s="98">
        <v>375</v>
      </c>
      <c r="X1947" s="98">
        <v>975</v>
      </c>
      <c r="Y1947" s="99">
        <v>46155.887789930559</v>
      </c>
      <c r="Z1947" s="100">
        <v>46161</v>
      </c>
      <c r="AA1947" s="101"/>
      <c r="AB1947" s="101"/>
      <c r="AC1947" s="101"/>
      <c r="AD1947" s="101"/>
      <c r="AE1947" s="102" t="s">
        <v>40</v>
      </c>
      <c r="AF1947" s="102" t="s">
        <v>40</v>
      </c>
      <c r="AG1947" s="102" t="s">
        <v>40</v>
      </c>
      <c r="AH1947" s="102" t="s">
        <v>40</v>
      </c>
      <c r="AI1947" s="102" t="s">
        <v>40</v>
      </c>
      <c r="AJ1947" s="102" t="s">
        <v>40</v>
      </c>
      <c r="AK1947" s="102" t="s">
        <v>40</v>
      </c>
      <c r="AL1947" s="101"/>
      <c r="AM1947" s="101"/>
      <c r="AN1947" s="102" t="s">
        <v>40</v>
      </c>
      <c r="AO1947" s="102" t="s">
        <v>40</v>
      </c>
      <c r="AP1947" s="102" t="s">
        <v>40</v>
      </c>
      <c r="AQ1947" s="102" t="s">
        <v>40</v>
      </c>
      <c r="AR1947" s="101"/>
    </row>
    <row r="1948" spans="1:44" ht="31.5">
      <c r="A1948" t="str">
        <f>VLOOKUP(Q1948,'Rotas x Madrugada'!A:C,2,0)</f>
        <v>Retira</v>
      </c>
      <c r="B1948" t="str">
        <f>VLOOKUP(Q1948,'Rotas x Madrugada'!A:C,3,0)</f>
        <v>Não</v>
      </c>
      <c r="D1948" s="19">
        <f t="shared" si="60"/>
        <v>46161</v>
      </c>
      <c r="E1948" s="19">
        <f>IF(A1948="RETIRA",Z1948,VLOOKUP(Q1948,'Rotas x Madrugada'!A:D,4,0))</f>
        <v>46161</v>
      </c>
      <c r="F1948" s="19">
        <f>IF(A1948="RETIRA",Z1948,Z1948+2)</f>
        <v>46161</v>
      </c>
      <c r="G1948" s="19" t="str">
        <f>CONCATENATE(U1948,"-",V1948)</f>
        <v>FUM08-TF</v>
      </c>
      <c r="H1948" s="19" t="str">
        <f t="shared" ca="1" si="61"/>
        <v>OK</v>
      </c>
      <c r="I1948" s="46">
        <f ca="1">Z1948-$B$1</f>
        <v>4</v>
      </c>
      <c r="J1948" s="46">
        <f>VLOOKUP(G1948,'D. Produção'!A:B,2,)</f>
        <v>2</v>
      </c>
      <c r="K1948" s="87">
        <v>336454</v>
      </c>
      <c r="L1948" s="88" t="s">
        <v>80</v>
      </c>
      <c r="M1948" s="87">
        <v>2</v>
      </c>
      <c r="N1948" s="87">
        <v>5460444</v>
      </c>
      <c r="O1948" s="88" t="s">
        <v>35</v>
      </c>
      <c r="P1948" s="88" t="s">
        <v>491</v>
      </c>
      <c r="Q1948" s="88" t="s">
        <v>62</v>
      </c>
      <c r="R1948" s="89">
        <v>0.89200000000000002</v>
      </c>
      <c r="S1948" s="89">
        <v>17.84</v>
      </c>
      <c r="T1948" s="87">
        <v>1</v>
      </c>
      <c r="U1948" s="88" t="s">
        <v>254</v>
      </c>
      <c r="V1948" s="88" t="s">
        <v>96</v>
      </c>
      <c r="W1948" s="90">
        <v>800</v>
      </c>
      <c r="X1948" s="90">
        <v>1115</v>
      </c>
      <c r="Y1948" s="91">
        <v>46155.887789930559</v>
      </c>
      <c r="Z1948" s="92">
        <v>46161</v>
      </c>
      <c r="AA1948" s="93"/>
      <c r="AB1948" s="93"/>
      <c r="AC1948" s="93"/>
      <c r="AD1948" s="93"/>
      <c r="AE1948" s="94" t="s">
        <v>40</v>
      </c>
      <c r="AF1948" s="94" t="s">
        <v>40</v>
      </c>
      <c r="AG1948" s="94" t="s">
        <v>40</v>
      </c>
      <c r="AH1948" s="94" t="s">
        <v>40</v>
      </c>
      <c r="AI1948" s="94" t="s">
        <v>40</v>
      </c>
      <c r="AJ1948" s="94" t="s">
        <v>40</v>
      </c>
      <c r="AK1948" s="94" t="s">
        <v>40</v>
      </c>
      <c r="AL1948" s="93"/>
      <c r="AM1948" s="93"/>
      <c r="AN1948" s="94" t="s">
        <v>40</v>
      </c>
      <c r="AO1948" s="94" t="s">
        <v>40</v>
      </c>
      <c r="AP1948" s="94" t="s">
        <v>40</v>
      </c>
      <c r="AQ1948" s="94" t="s">
        <v>40</v>
      </c>
      <c r="AR1948" s="93"/>
    </row>
    <row r="1949" spans="1:44" ht="31.5">
      <c r="A1949" t="str">
        <f>VLOOKUP(Q1949,'Rotas x Madrugada'!A:C,2,0)</f>
        <v>Retira</v>
      </c>
      <c r="B1949" t="str">
        <f>VLOOKUP(Q1949,'Rotas x Madrugada'!A:C,3,0)</f>
        <v>Não</v>
      </c>
      <c r="D1949" s="19">
        <f t="shared" si="60"/>
        <v>46161</v>
      </c>
      <c r="E1949" s="19">
        <f>IF(A1949="RETIRA",Z1949,VLOOKUP(Q1949,'Rotas x Madrugada'!A:D,4,0))</f>
        <v>46161</v>
      </c>
      <c r="F1949" s="19">
        <f>IF(A1949="RETIRA",Z1949,Z1949+2)</f>
        <v>46161</v>
      </c>
      <c r="G1949" s="19" t="str">
        <f>CONCATENATE(U1949,"-",V1949)</f>
        <v>FUM08-TF</v>
      </c>
      <c r="H1949" s="19" t="str">
        <f t="shared" ca="1" si="61"/>
        <v>OK</v>
      </c>
      <c r="I1949" s="46">
        <f ca="1">Z1949-$B$1</f>
        <v>4</v>
      </c>
      <c r="J1949" s="46">
        <f>VLOOKUP(G1949,'D. Produção'!A:B,2,)</f>
        <v>2</v>
      </c>
      <c r="K1949" s="95">
        <v>336454</v>
      </c>
      <c r="L1949" s="96" t="s">
        <v>81</v>
      </c>
      <c r="M1949" s="95">
        <v>3</v>
      </c>
      <c r="N1949" s="95">
        <v>5460445</v>
      </c>
      <c r="O1949" s="96" t="s">
        <v>35</v>
      </c>
      <c r="P1949" s="96" t="s">
        <v>491</v>
      </c>
      <c r="Q1949" s="96" t="s">
        <v>62</v>
      </c>
      <c r="R1949" s="97">
        <v>0.89200000000000002</v>
      </c>
      <c r="S1949" s="97">
        <v>17.84</v>
      </c>
      <c r="T1949" s="95">
        <v>1</v>
      </c>
      <c r="U1949" s="96" t="s">
        <v>254</v>
      </c>
      <c r="V1949" s="96" t="s">
        <v>96</v>
      </c>
      <c r="W1949" s="98">
        <v>800</v>
      </c>
      <c r="X1949" s="98">
        <v>1115</v>
      </c>
      <c r="Y1949" s="99">
        <v>46155.887789930559</v>
      </c>
      <c r="Z1949" s="100">
        <v>46161</v>
      </c>
      <c r="AA1949" s="101"/>
      <c r="AB1949" s="101"/>
      <c r="AC1949" s="101"/>
      <c r="AD1949" s="101"/>
      <c r="AE1949" s="102" t="s">
        <v>40</v>
      </c>
      <c r="AF1949" s="102" t="s">
        <v>40</v>
      </c>
      <c r="AG1949" s="102" t="s">
        <v>40</v>
      </c>
      <c r="AH1949" s="102" t="s">
        <v>40</v>
      </c>
      <c r="AI1949" s="102" t="s">
        <v>40</v>
      </c>
      <c r="AJ1949" s="102" t="s">
        <v>40</v>
      </c>
      <c r="AK1949" s="102" t="s">
        <v>40</v>
      </c>
      <c r="AL1949" s="101"/>
      <c r="AM1949" s="101"/>
      <c r="AN1949" s="102" t="s">
        <v>40</v>
      </c>
      <c r="AO1949" s="102" t="s">
        <v>40</v>
      </c>
      <c r="AP1949" s="102" t="s">
        <v>40</v>
      </c>
      <c r="AQ1949" s="102" t="s">
        <v>40</v>
      </c>
      <c r="AR1949" s="101"/>
    </row>
    <row r="1950" spans="1:44" ht="31.5">
      <c r="A1950" t="str">
        <f>VLOOKUP(Q1950,'Rotas x Madrugada'!A:C,2,0)</f>
        <v>Retira</v>
      </c>
      <c r="B1950" t="str">
        <f>VLOOKUP(Q1950,'Rotas x Madrugada'!A:C,3,0)</f>
        <v>Não</v>
      </c>
      <c r="D1950" s="19">
        <f t="shared" si="60"/>
        <v>46161</v>
      </c>
      <c r="E1950" s="19">
        <f>IF(A1950="RETIRA",Z1950,VLOOKUP(Q1950,'Rotas x Madrugada'!A:D,4,0))</f>
        <v>46161</v>
      </c>
      <c r="F1950" s="19">
        <f>IF(A1950="RETIRA",Z1950,Z1950+2)</f>
        <v>46161</v>
      </c>
      <c r="G1950" s="19" t="str">
        <f>CONCATENATE(U1950,"-",V1950)</f>
        <v>FUM08-TF</v>
      </c>
      <c r="H1950" s="19" t="str">
        <f t="shared" ca="1" si="61"/>
        <v>OK</v>
      </c>
      <c r="I1950" s="46">
        <f ca="1">Z1950-$B$1</f>
        <v>4</v>
      </c>
      <c r="J1950" s="46">
        <f>VLOOKUP(G1950,'D. Produção'!A:B,2,)</f>
        <v>2</v>
      </c>
      <c r="K1950" s="87">
        <v>336454</v>
      </c>
      <c r="L1950" s="88" t="s">
        <v>82</v>
      </c>
      <c r="M1950" s="87">
        <v>4</v>
      </c>
      <c r="N1950" s="87">
        <v>5460446</v>
      </c>
      <c r="O1950" s="88" t="s">
        <v>35</v>
      </c>
      <c r="P1950" s="88" t="s">
        <v>491</v>
      </c>
      <c r="Q1950" s="88" t="s">
        <v>62</v>
      </c>
      <c r="R1950" s="89">
        <v>0.89200000000000002</v>
      </c>
      <c r="S1950" s="89">
        <v>17.84</v>
      </c>
      <c r="T1950" s="87">
        <v>1</v>
      </c>
      <c r="U1950" s="88" t="s">
        <v>254</v>
      </c>
      <c r="V1950" s="88" t="s">
        <v>96</v>
      </c>
      <c r="W1950" s="90">
        <v>800</v>
      </c>
      <c r="X1950" s="90">
        <v>1115</v>
      </c>
      <c r="Y1950" s="91">
        <v>46155.887789930559</v>
      </c>
      <c r="Z1950" s="92">
        <v>46161</v>
      </c>
      <c r="AA1950" s="93"/>
      <c r="AB1950" s="93"/>
      <c r="AC1950" s="93"/>
      <c r="AD1950" s="93"/>
      <c r="AE1950" s="94" t="s">
        <v>40</v>
      </c>
      <c r="AF1950" s="94" t="s">
        <v>40</v>
      </c>
      <c r="AG1950" s="94" t="s">
        <v>40</v>
      </c>
      <c r="AH1950" s="94" t="s">
        <v>40</v>
      </c>
      <c r="AI1950" s="94" t="s">
        <v>40</v>
      </c>
      <c r="AJ1950" s="94" t="s">
        <v>40</v>
      </c>
      <c r="AK1950" s="94" t="s">
        <v>40</v>
      </c>
      <c r="AL1950" s="93"/>
      <c r="AM1950" s="93"/>
      <c r="AN1950" s="94" t="s">
        <v>40</v>
      </c>
      <c r="AO1950" s="94" t="s">
        <v>40</v>
      </c>
      <c r="AP1950" s="94" t="s">
        <v>40</v>
      </c>
      <c r="AQ1950" s="94" t="s">
        <v>40</v>
      </c>
      <c r="AR1950" s="93"/>
    </row>
    <row r="1951" spans="1:44" ht="31.5">
      <c r="A1951" t="str">
        <f>VLOOKUP(Q1951,'Rotas x Madrugada'!A:C,2,0)</f>
        <v>Retira</v>
      </c>
      <c r="B1951" t="str">
        <f>VLOOKUP(Q1951,'Rotas x Madrugada'!A:C,3,0)</f>
        <v>Não</v>
      </c>
      <c r="D1951" s="19">
        <f t="shared" si="60"/>
        <v>46161</v>
      </c>
      <c r="E1951" s="19">
        <f>IF(A1951="RETIRA",Z1951,VLOOKUP(Q1951,'Rotas x Madrugada'!A:D,4,0))</f>
        <v>46161</v>
      </c>
      <c r="F1951" s="19">
        <f>IF(A1951="RETIRA",Z1951,Z1951+2)</f>
        <v>46161</v>
      </c>
      <c r="G1951" s="19" t="str">
        <f>CONCATENATE(U1951,"-",V1951)</f>
        <v>FUM08-TF</v>
      </c>
      <c r="H1951" s="19" t="str">
        <f t="shared" ca="1" si="61"/>
        <v>OK</v>
      </c>
      <c r="I1951" s="46">
        <f ca="1">Z1951-$B$1</f>
        <v>4</v>
      </c>
      <c r="J1951" s="46">
        <f>VLOOKUP(G1951,'D. Produção'!A:B,2,)</f>
        <v>2</v>
      </c>
      <c r="K1951" s="95">
        <v>336454</v>
      </c>
      <c r="L1951" s="96" t="s">
        <v>83</v>
      </c>
      <c r="M1951" s="95">
        <v>5</v>
      </c>
      <c r="N1951" s="95">
        <v>5460447</v>
      </c>
      <c r="O1951" s="96" t="s">
        <v>35</v>
      </c>
      <c r="P1951" s="96" t="s">
        <v>491</v>
      </c>
      <c r="Q1951" s="96" t="s">
        <v>62</v>
      </c>
      <c r="R1951" s="97">
        <v>0.89200000000000002</v>
      </c>
      <c r="S1951" s="97">
        <v>17.84</v>
      </c>
      <c r="T1951" s="95">
        <v>1</v>
      </c>
      <c r="U1951" s="96" t="s">
        <v>254</v>
      </c>
      <c r="V1951" s="96" t="s">
        <v>96</v>
      </c>
      <c r="W1951" s="98">
        <v>800</v>
      </c>
      <c r="X1951" s="98">
        <v>1115</v>
      </c>
      <c r="Y1951" s="99">
        <v>46155.887789930559</v>
      </c>
      <c r="Z1951" s="100">
        <v>46161</v>
      </c>
      <c r="AA1951" s="101"/>
      <c r="AB1951" s="101"/>
      <c r="AC1951" s="101"/>
      <c r="AD1951" s="101"/>
      <c r="AE1951" s="102" t="s">
        <v>40</v>
      </c>
      <c r="AF1951" s="102" t="s">
        <v>40</v>
      </c>
      <c r="AG1951" s="102" t="s">
        <v>40</v>
      </c>
      <c r="AH1951" s="102" t="s">
        <v>40</v>
      </c>
      <c r="AI1951" s="102" t="s">
        <v>40</v>
      </c>
      <c r="AJ1951" s="102" t="s">
        <v>40</v>
      </c>
      <c r="AK1951" s="102" t="s">
        <v>40</v>
      </c>
      <c r="AL1951" s="101"/>
      <c r="AM1951" s="101"/>
      <c r="AN1951" s="102" t="s">
        <v>40</v>
      </c>
      <c r="AO1951" s="102" t="s">
        <v>40</v>
      </c>
      <c r="AP1951" s="102" t="s">
        <v>40</v>
      </c>
      <c r="AQ1951" s="102" t="s">
        <v>40</v>
      </c>
      <c r="AR1951" s="101"/>
    </row>
    <row r="1952" spans="1:44" ht="31.5">
      <c r="A1952" t="str">
        <f>VLOOKUP(Q1952,'Rotas x Madrugada'!A:C,2,0)</f>
        <v>Retira</v>
      </c>
      <c r="B1952" t="str">
        <f>VLOOKUP(Q1952,'Rotas x Madrugada'!A:C,3,0)</f>
        <v>Não</v>
      </c>
      <c r="D1952" s="19">
        <f t="shared" si="60"/>
        <v>46161</v>
      </c>
      <c r="E1952" s="19">
        <f>IF(A1952="RETIRA",Z1952,VLOOKUP(Q1952,'Rotas x Madrugada'!A:D,4,0))</f>
        <v>46161</v>
      </c>
      <c r="F1952" s="19">
        <f>IF(A1952="RETIRA",Z1952,Z1952+2)</f>
        <v>46161</v>
      </c>
      <c r="G1952" s="19" t="str">
        <f>CONCATENATE(U1952,"-",V1952)</f>
        <v>FUM08-TF</v>
      </c>
      <c r="H1952" s="19" t="str">
        <f t="shared" ca="1" si="61"/>
        <v>OK</v>
      </c>
      <c r="I1952" s="46">
        <f ca="1">Z1952-$B$1</f>
        <v>4</v>
      </c>
      <c r="J1952" s="46">
        <f>VLOOKUP(G1952,'D. Produção'!A:B,2,)</f>
        <v>2</v>
      </c>
      <c r="K1952" s="87">
        <v>336454</v>
      </c>
      <c r="L1952" s="88" t="s">
        <v>84</v>
      </c>
      <c r="M1952" s="87">
        <v>6</v>
      </c>
      <c r="N1952" s="87">
        <v>5460448</v>
      </c>
      <c r="O1952" s="88" t="s">
        <v>35</v>
      </c>
      <c r="P1952" s="88" t="s">
        <v>491</v>
      </c>
      <c r="Q1952" s="88" t="s">
        <v>62</v>
      </c>
      <c r="R1952" s="89">
        <v>0.89200000000000002</v>
      </c>
      <c r="S1952" s="89">
        <v>17.84</v>
      </c>
      <c r="T1952" s="87">
        <v>1</v>
      </c>
      <c r="U1952" s="88" t="s">
        <v>254</v>
      </c>
      <c r="V1952" s="88" t="s">
        <v>96</v>
      </c>
      <c r="W1952" s="90">
        <v>800</v>
      </c>
      <c r="X1952" s="90">
        <v>1115</v>
      </c>
      <c r="Y1952" s="91">
        <v>46155.887789930559</v>
      </c>
      <c r="Z1952" s="92">
        <v>46161</v>
      </c>
      <c r="AA1952" s="93"/>
      <c r="AB1952" s="93"/>
      <c r="AC1952" s="93"/>
      <c r="AD1952" s="93"/>
      <c r="AE1952" s="94" t="s">
        <v>40</v>
      </c>
      <c r="AF1952" s="94" t="s">
        <v>40</v>
      </c>
      <c r="AG1952" s="94" t="s">
        <v>40</v>
      </c>
      <c r="AH1952" s="94" t="s">
        <v>40</v>
      </c>
      <c r="AI1952" s="94" t="s">
        <v>40</v>
      </c>
      <c r="AJ1952" s="94" t="s">
        <v>40</v>
      </c>
      <c r="AK1952" s="94" t="s">
        <v>40</v>
      </c>
      <c r="AL1952" s="93"/>
      <c r="AM1952" s="93"/>
      <c r="AN1952" s="94" t="s">
        <v>40</v>
      </c>
      <c r="AO1952" s="94" t="s">
        <v>40</v>
      </c>
      <c r="AP1952" s="94" t="s">
        <v>40</v>
      </c>
      <c r="AQ1952" s="94" t="s">
        <v>40</v>
      </c>
      <c r="AR1952" s="93"/>
    </row>
    <row r="1953" spans="1:44" ht="31.5">
      <c r="A1953" t="str">
        <f>VLOOKUP(Q1953,'Rotas x Madrugada'!A:C,2,0)</f>
        <v>Retira</v>
      </c>
      <c r="B1953" t="str">
        <f>VLOOKUP(Q1953,'Rotas x Madrugada'!A:C,3,0)</f>
        <v>Não</v>
      </c>
      <c r="D1953" s="19">
        <f t="shared" si="60"/>
        <v>46161</v>
      </c>
      <c r="E1953" s="19">
        <f>IF(A1953="RETIRA",Z1953,VLOOKUP(Q1953,'Rotas x Madrugada'!A:D,4,0))</f>
        <v>46161</v>
      </c>
      <c r="F1953" s="19">
        <f>IF(A1953="RETIRA",Z1953,Z1953+2)</f>
        <v>46161</v>
      </c>
      <c r="G1953" s="19" t="str">
        <f>CONCATENATE(U1953,"-",V1953)</f>
        <v>FUM08-TE12</v>
      </c>
      <c r="H1953" s="19" t="str">
        <f t="shared" ca="1" si="61"/>
        <v>OK</v>
      </c>
      <c r="I1953" s="46">
        <f ca="1">Z1953-$B$1</f>
        <v>4</v>
      </c>
      <c r="J1953" s="46">
        <f>VLOOKUP(G1953,'D. Produção'!A:B,2,)</f>
        <v>2</v>
      </c>
      <c r="K1953" s="95">
        <v>336454</v>
      </c>
      <c r="L1953" s="96" t="s">
        <v>201</v>
      </c>
      <c r="M1953" s="95">
        <v>7</v>
      </c>
      <c r="N1953" s="95">
        <v>5460449</v>
      </c>
      <c r="O1953" s="96" t="s">
        <v>35</v>
      </c>
      <c r="P1953" s="96" t="s">
        <v>491</v>
      </c>
      <c r="Q1953" s="96" t="s">
        <v>62</v>
      </c>
      <c r="R1953" s="97">
        <v>0.98180000000000001</v>
      </c>
      <c r="S1953" s="97">
        <v>19.635000000000002</v>
      </c>
      <c r="T1953" s="95">
        <v>1</v>
      </c>
      <c r="U1953" s="96" t="s">
        <v>254</v>
      </c>
      <c r="V1953" s="96" t="s">
        <v>120</v>
      </c>
      <c r="W1953" s="98">
        <v>850</v>
      </c>
      <c r="X1953" s="98">
        <v>1155</v>
      </c>
      <c r="Y1953" s="99">
        <v>46155.887789930559</v>
      </c>
      <c r="Z1953" s="100">
        <v>46161</v>
      </c>
      <c r="AA1953" s="101"/>
      <c r="AB1953" s="101"/>
      <c r="AC1953" s="101"/>
      <c r="AD1953" s="101"/>
      <c r="AE1953" s="101"/>
      <c r="AF1953" s="101"/>
      <c r="AG1953" s="101"/>
      <c r="AH1953" s="101"/>
      <c r="AI1953" s="102" t="s">
        <v>40</v>
      </c>
      <c r="AJ1953" s="102" t="s">
        <v>40</v>
      </c>
      <c r="AK1953" s="102" t="s">
        <v>40</v>
      </c>
      <c r="AL1953" s="101"/>
      <c r="AM1953" s="101"/>
      <c r="AN1953" s="102" t="s">
        <v>40</v>
      </c>
      <c r="AO1953" s="102" t="s">
        <v>40</v>
      </c>
      <c r="AP1953" s="102" t="s">
        <v>40</v>
      </c>
      <c r="AQ1953" s="102" t="s">
        <v>40</v>
      </c>
      <c r="AR1953" s="101"/>
    </row>
    <row r="1954" spans="1:44" ht="31.5">
      <c r="A1954" t="str">
        <f>VLOOKUP(Q1954,'Rotas x Madrugada'!A:C,2,0)</f>
        <v>Retira</v>
      </c>
      <c r="B1954" t="str">
        <f>VLOOKUP(Q1954,'Rotas x Madrugada'!A:C,3,0)</f>
        <v>Não</v>
      </c>
      <c r="D1954" s="19">
        <f t="shared" si="60"/>
        <v>46161</v>
      </c>
      <c r="E1954" s="19">
        <f>IF(A1954="RETIRA",Z1954,VLOOKUP(Q1954,'Rotas x Madrugada'!A:D,4,0))</f>
        <v>46161</v>
      </c>
      <c r="F1954" s="19">
        <f>IF(A1954="RETIRA",Z1954,Z1954+2)</f>
        <v>46161</v>
      </c>
      <c r="G1954" s="19" t="str">
        <f>CONCATENATE(U1954,"-",V1954)</f>
        <v>FUM08-TE12</v>
      </c>
      <c r="H1954" s="19" t="str">
        <f t="shared" ca="1" si="61"/>
        <v>OK</v>
      </c>
      <c r="I1954" s="46">
        <f ca="1">Z1954-$B$1</f>
        <v>4</v>
      </c>
      <c r="J1954" s="46">
        <f>VLOOKUP(G1954,'D. Produção'!A:B,2,)</f>
        <v>2</v>
      </c>
      <c r="K1954" s="87">
        <v>336454</v>
      </c>
      <c r="L1954" s="88" t="s">
        <v>202</v>
      </c>
      <c r="M1954" s="87">
        <v>8</v>
      </c>
      <c r="N1954" s="87">
        <v>5460450</v>
      </c>
      <c r="O1954" s="88" t="s">
        <v>35</v>
      </c>
      <c r="P1954" s="88" t="s">
        <v>491</v>
      </c>
      <c r="Q1954" s="88" t="s">
        <v>62</v>
      </c>
      <c r="R1954" s="89">
        <v>0.98180000000000001</v>
      </c>
      <c r="S1954" s="89">
        <v>19.635000000000002</v>
      </c>
      <c r="T1954" s="87">
        <v>1</v>
      </c>
      <c r="U1954" s="88" t="s">
        <v>254</v>
      </c>
      <c r="V1954" s="88" t="s">
        <v>120</v>
      </c>
      <c r="W1954" s="90">
        <v>850</v>
      </c>
      <c r="X1954" s="90">
        <v>1155</v>
      </c>
      <c r="Y1954" s="91">
        <v>46155.887789930559</v>
      </c>
      <c r="Z1954" s="92">
        <v>46161</v>
      </c>
      <c r="AA1954" s="93"/>
      <c r="AB1954" s="93"/>
      <c r="AC1954" s="93"/>
      <c r="AD1954" s="93"/>
      <c r="AE1954" s="93"/>
      <c r="AF1954" s="93"/>
      <c r="AG1954" s="93"/>
      <c r="AH1954" s="93"/>
      <c r="AI1954" s="94" t="s">
        <v>40</v>
      </c>
      <c r="AJ1954" s="94" t="s">
        <v>40</v>
      </c>
      <c r="AK1954" s="94" t="s">
        <v>40</v>
      </c>
      <c r="AL1954" s="93"/>
      <c r="AM1954" s="93"/>
      <c r="AN1954" s="94" t="s">
        <v>40</v>
      </c>
      <c r="AO1954" s="94" t="s">
        <v>40</v>
      </c>
      <c r="AP1954" s="94" t="s">
        <v>40</v>
      </c>
      <c r="AQ1954" s="94" t="s">
        <v>40</v>
      </c>
      <c r="AR1954" s="93"/>
    </row>
    <row r="1955" spans="1:44" ht="31.5">
      <c r="A1955" t="str">
        <f>VLOOKUP(Q1955,'Rotas x Madrugada'!A:C,2,0)</f>
        <v>Retira</v>
      </c>
      <c r="B1955" t="str">
        <f>VLOOKUP(Q1955,'Rotas x Madrugada'!A:C,3,0)</f>
        <v>Não</v>
      </c>
      <c r="D1955" s="19">
        <f t="shared" si="60"/>
        <v>46161</v>
      </c>
      <c r="E1955" s="19">
        <f>IF(A1955="RETIRA",Z1955,VLOOKUP(Q1955,'Rotas x Madrugada'!A:D,4,0))</f>
        <v>46161</v>
      </c>
      <c r="F1955" s="19">
        <f>IF(A1955="RETIRA",Z1955,Z1955+2)</f>
        <v>46161</v>
      </c>
      <c r="G1955" s="19" t="str">
        <f>CONCATENATE(U1955,"-",V1955)</f>
        <v>FUM08-TE12</v>
      </c>
      <c r="H1955" s="19" t="str">
        <f t="shared" ca="1" si="61"/>
        <v>OK</v>
      </c>
      <c r="I1955" s="46">
        <f ca="1">Z1955-$B$1</f>
        <v>4</v>
      </c>
      <c r="J1955" s="46">
        <f>VLOOKUP(G1955,'D. Produção'!A:B,2,)</f>
        <v>2</v>
      </c>
      <c r="K1955" s="95">
        <v>336454</v>
      </c>
      <c r="L1955" s="96" t="s">
        <v>220</v>
      </c>
      <c r="M1955" s="95">
        <v>9</v>
      </c>
      <c r="N1955" s="95">
        <v>5460451</v>
      </c>
      <c r="O1955" s="96" t="s">
        <v>35</v>
      </c>
      <c r="P1955" s="96" t="s">
        <v>491</v>
      </c>
      <c r="Q1955" s="96" t="s">
        <v>62</v>
      </c>
      <c r="R1955" s="97">
        <v>0.98180000000000001</v>
      </c>
      <c r="S1955" s="97">
        <v>19.635000000000002</v>
      </c>
      <c r="T1955" s="95">
        <v>1</v>
      </c>
      <c r="U1955" s="96" t="s">
        <v>254</v>
      </c>
      <c r="V1955" s="96" t="s">
        <v>120</v>
      </c>
      <c r="W1955" s="98">
        <v>850</v>
      </c>
      <c r="X1955" s="98">
        <v>1155</v>
      </c>
      <c r="Y1955" s="99">
        <v>46155.887789930559</v>
      </c>
      <c r="Z1955" s="100">
        <v>46161</v>
      </c>
      <c r="AA1955" s="101"/>
      <c r="AB1955" s="101"/>
      <c r="AC1955" s="101"/>
      <c r="AD1955" s="101"/>
      <c r="AE1955" s="101"/>
      <c r="AF1955" s="101"/>
      <c r="AG1955" s="101"/>
      <c r="AH1955" s="101"/>
      <c r="AI1955" s="102" t="s">
        <v>40</v>
      </c>
      <c r="AJ1955" s="102" t="s">
        <v>40</v>
      </c>
      <c r="AK1955" s="102" t="s">
        <v>40</v>
      </c>
      <c r="AL1955" s="101"/>
      <c r="AM1955" s="101"/>
      <c r="AN1955" s="102" t="s">
        <v>40</v>
      </c>
      <c r="AO1955" s="102" t="s">
        <v>40</v>
      </c>
      <c r="AP1955" s="102" t="s">
        <v>40</v>
      </c>
      <c r="AQ1955" s="102" t="s">
        <v>40</v>
      </c>
      <c r="AR1955" s="101"/>
    </row>
    <row r="1956" spans="1:44" ht="31.5">
      <c r="A1956" t="str">
        <f>VLOOKUP(Q1956,'Rotas x Madrugada'!A:C,2,0)</f>
        <v>Retira</v>
      </c>
      <c r="B1956" t="str">
        <f>VLOOKUP(Q1956,'Rotas x Madrugada'!A:C,3,0)</f>
        <v>Não</v>
      </c>
      <c r="D1956" s="19">
        <f t="shared" si="60"/>
        <v>46161</v>
      </c>
      <c r="E1956" s="19">
        <f>IF(A1956="RETIRA",Z1956,VLOOKUP(Q1956,'Rotas x Madrugada'!A:D,4,0))</f>
        <v>46161</v>
      </c>
      <c r="F1956" s="19">
        <f>IF(A1956="RETIRA",Z1956,Z1956+2)</f>
        <v>46161</v>
      </c>
      <c r="G1956" s="19" t="str">
        <f>CONCATENATE(U1956,"-",V1956)</f>
        <v>FUM08-TE12</v>
      </c>
      <c r="H1956" s="19" t="str">
        <f t="shared" ca="1" si="61"/>
        <v>OK</v>
      </c>
      <c r="I1956" s="46">
        <f ca="1">Z1956-$B$1</f>
        <v>4</v>
      </c>
      <c r="J1956" s="46">
        <f>VLOOKUP(G1956,'D. Produção'!A:B,2,)</f>
        <v>2</v>
      </c>
      <c r="K1956" s="87">
        <v>336454</v>
      </c>
      <c r="L1956" s="88" t="s">
        <v>85</v>
      </c>
      <c r="M1956" s="87">
        <v>10</v>
      </c>
      <c r="N1956" s="87">
        <v>5460452</v>
      </c>
      <c r="O1956" s="88" t="s">
        <v>35</v>
      </c>
      <c r="P1956" s="88" t="s">
        <v>491</v>
      </c>
      <c r="Q1956" s="88" t="s">
        <v>62</v>
      </c>
      <c r="R1956" s="89">
        <v>0.98180000000000001</v>
      </c>
      <c r="S1956" s="89">
        <v>19.635000000000002</v>
      </c>
      <c r="T1956" s="87">
        <v>1</v>
      </c>
      <c r="U1956" s="88" t="s">
        <v>254</v>
      </c>
      <c r="V1956" s="88" t="s">
        <v>120</v>
      </c>
      <c r="W1956" s="90">
        <v>850</v>
      </c>
      <c r="X1956" s="90">
        <v>1155</v>
      </c>
      <c r="Y1956" s="91">
        <v>46155.887789930559</v>
      </c>
      <c r="Z1956" s="92">
        <v>46161</v>
      </c>
      <c r="AA1956" s="93"/>
      <c r="AB1956" s="93"/>
      <c r="AC1956" s="93"/>
      <c r="AD1956" s="93"/>
      <c r="AE1956" s="93"/>
      <c r="AF1956" s="93"/>
      <c r="AG1956" s="93"/>
      <c r="AH1956" s="93"/>
      <c r="AI1956" s="94" t="s">
        <v>40</v>
      </c>
      <c r="AJ1956" s="94" t="s">
        <v>40</v>
      </c>
      <c r="AK1956" s="94" t="s">
        <v>40</v>
      </c>
      <c r="AL1956" s="93"/>
      <c r="AM1956" s="93"/>
      <c r="AN1956" s="94" t="s">
        <v>40</v>
      </c>
      <c r="AO1956" s="94" t="s">
        <v>40</v>
      </c>
      <c r="AP1956" s="94" t="s">
        <v>40</v>
      </c>
      <c r="AQ1956" s="94" t="s">
        <v>40</v>
      </c>
      <c r="AR1956" s="93"/>
    </row>
    <row r="1957" spans="1:44" ht="31.5">
      <c r="A1957" t="str">
        <f>VLOOKUP(Q1957,'Rotas x Madrugada'!A:C,2,0)</f>
        <v>Retira</v>
      </c>
      <c r="B1957" t="str">
        <f>VLOOKUP(Q1957,'Rotas x Madrugada'!A:C,3,0)</f>
        <v>Não</v>
      </c>
      <c r="D1957" s="19">
        <f t="shared" si="60"/>
        <v>46161</v>
      </c>
      <c r="E1957" s="19">
        <f>IF(A1957="RETIRA",Z1957,VLOOKUP(Q1957,'Rotas x Madrugada'!A:D,4,0))</f>
        <v>46161</v>
      </c>
      <c r="F1957" s="19">
        <f>IF(A1957="RETIRA",Z1957,Z1957+2)</f>
        <v>46161</v>
      </c>
      <c r="G1957" s="19" t="str">
        <f>CONCATENATE(U1957,"-",V1957)</f>
        <v>FUM08-TE12</v>
      </c>
      <c r="H1957" s="19" t="str">
        <f t="shared" ca="1" si="61"/>
        <v>OK</v>
      </c>
      <c r="I1957" s="46">
        <f ca="1">Z1957-$B$1</f>
        <v>4</v>
      </c>
      <c r="J1957" s="46">
        <f>VLOOKUP(G1957,'D. Produção'!A:B,2,)</f>
        <v>2</v>
      </c>
      <c r="K1957" s="95">
        <v>336454</v>
      </c>
      <c r="L1957" s="96" t="s">
        <v>602</v>
      </c>
      <c r="M1957" s="95">
        <v>11</v>
      </c>
      <c r="N1957" s="95">
        <v>5460453</v>
      </c>
      <c r="O1957" s="96" t="s">
        <v>35</v>
      </c>
      <c r="P1957" s="96" t="s">
        <v>491</v>
      </c>
      <c r="Q1957" s="96" t="s">
        <v>62</v>
      </c>
      <c r="R1957" s="97">
        <v>0.98180000000000001</v>
      </c>
      <c r="S1957" s="97">
        <v>19.635000000000002</v>
      </c>
      <c r="T1957" s="95">
        <v>1</v>
      </c>
      <c r="U1957" s="96" t="s">
        <v>254</v>
      </c>
      <c r="V1957" s="96" t="s">
        <v>120</v>
      </c>
      <c r="W1957" s="98">
        <v>850</v>
      </c>
      <c r="X1957" s="98">
        <v>1155</v>
      </c>
      <c r="Y1957" s="99">
        <v>46155.887789930559</v>
      </c>
      <c r="Z1957" s="100">
        <v>46161</v>
      </c>
      <c r="AA1957" s="101"/>
      <c r="AB1957" s="101"/>
      <c r="AC1957" s="101"/>
      <c r="AD1957" s="101"/>
      <c r="AE1957" s="101"/>
      <c r="AF1957" s="101"/>
      <c r="AG1957" s="101"/>
      <c r="AH1957" s="101"/>
      <c r="AI1957" s="102" t="s">
        <v>40</v>
      </c>
      <c r="AJ1957" s="102" t="s">
        <v>40</v>
      </c>
      <c r="AK1957" s="102" t="s">
        <v>40</v>
      </c>
      <c r="AL1957" s="101"/>
      <c r="AM1957" s="101"/>
      <c r="AN1957" s="102" t="s">
        <v>40</v>
      </c>
      <c r="AO1957" s="102" t="s">
        <v>40</v>
      </c>
      <c r="AP1957" s="102" t="s">
        <v>40</v>
      </c>
      <c r="AQ1957" s="102" t="s">
        <v>40</v>
      </c>
      <c r="AR1957" s="101"/>
    </row>
    <row r="1958" spans="1:44" ht="31.5">
      <c r="A1958" t="str">
        <f>VLOOKUP(Q1958,'Rotas x Madrugada'!A:C,2,0)</f>
        <v>Retira</v>
      </c>
      <c r="B1958" t="str">
        <f>VLOOKUP(Q1958,'Rotas x Madrugada'!A:C,3,0)</f>
        <v>Não</v>
      </c>
      <c r="D1958" s="19">
        <f t="shared" si="60"/>
        <v>46161</v>
      </c>
      <c r="E1958" s="19">
        <f>IF(A1958="RETIRA",Z1958,VLOOKUP(Q1958,'Rotas x Madrugada'!A:D,4,0))</f>
        <v>46161</v>
      </c>
      <c r="F1958" s="19">
        <f>IF(A1958="RETIRA",Z1958,Z1958+2)</f>
        <v>46161</v>
      </c>
      <c r="G1958" s="19" t="str">
        <f>CONCATENATE(U1958,"-",V1958)</f>
        <v>FUM08-TF</v>
      </c>
      <c r="H1958" s="19" t="str">
        <f t="shared" ca="1" si="61"/>
        <v>OK</v>
      </c>
      <c r="I1958" s="46">
        <f ca="1">Z1958-$B$1</f>
        <v>4</v>
      </c>
      <c r="J1958" s="46">
        <f>VLOOKUP(G1958,'D. Produção'!A:B,2,)</f>
        <v>2</v>
      </c>
      <c r="K1958" s="87">
        <v>336454</v>
      </c>
      <c r="L1958" s="88" t="s">
        <v>205</v>
      </c>
      <c r="M1958" s="87">
        <v>12</v>
      </c>
      <c r="N1958" s="87">
        <v>5460454</v>
      </c>
      <c r="O1958" s="88" t="s">
        <v>35</v>
      </c>
      <c r="P1958" s="88" t="s">
        <v>491</v>
      </c>
      <c r="Q1958" s="88" t="s">
        <v>62</v>
      </c>
      <c r="R1958" s="89">
        <v>0.92049999999999998</v>
      </c>
      <c r="S1958" s="89">
        <v>18.41</v>
      </c>
      <c r="T1958" s="87">
        <v>1</v>
      </c>
      <c r="U1958" s="88" t="s">
        <v>254</v>
      </c>
      <c r="V1958" s="88" t="s">
        <v>96</v>
      </c>
      <c r="W1958" s="90">
        <v>700</v>
      </c>
      <c r="X1958" s="90">
        <v>1315</v>
      </c>
      <c r="Y1958" s="91">
        <v>46155.887789930559</v>
      </c>
      <c r="Z1958" s="92">
        <v>46161</v>
      </c>
      <c r="AA1958" s="93"/>
      <c r="AB1958" s="93"/>
      <c r="AC1958" s="93"/>
      <c r="AD1958" s="93"/>
      <c r="AE1958" s="94" t="s">
        <v>40</v>
      </c>
      <c r="AF1958" s="94" t="s">
        <v>40</v>
      </c>
      <c r="AG1958" s="94" t="s">
        <v>40</v>
      </c>
      <c r="AH1958" s="94" t="s">
        <v>40</v>
      </c>
      <c r="AI1958" s="94" t="s">
        <v>40</v>
      </c>
      <c r="AJ1958" s="94" t="s">
        <v>40</v>
      </c>
      <c r="AK1958" s="94" t="s">
        <v>40</v>
      </c>
      <c r="AL1958" s="93"/>
      <c r="AM1958" s="93"/>
      <c r="AN1958" s="94" t="s">
        <v>40</v>
      </c>
      <c r="AO1958" s="94" t="s">
        <v>40</v>
      </c>
      <c r="AP1958" s="94" t="s">
        <v>40</v>
      </c>
      <c r="AQ1958" s="94" t="s">
        <v>40</v>
      </c>
      <c r="AR1958" s="93"/>
    </row>
    <row r="1959" spans="1:44" ht="31.5">
      <c r="A1959" t="str">
        <f>VLOOKUP(Q1959,'Rotas x Madrugada'!A:C,2,0)</f>
        <v>Retira</v>
      </c>
      <c r="B1959" t="str">
        <f>VLOOKUP(Q1959,'Rotas x Madrugada'!A:C,3,0)</f>
        <v>Não</v>
      </c>
      <c r="D1959" s="19">
        <f t="shared" si="60"/>
        <v>46161</v>
      </c>
      <c r="E1959" s="19">
        <f>IF(A1959="RETIRA",Z1959,VLOOKUP(Q1959,'Rotas x Madrugada'!A:D,4,0))</f>
        <v>46161</v>
      </c>
      <c r="F1959" s="19">
        <f>IF(A1959="RETIRA",Z1959,Z1959+2)</f>
        <v>46161</v>
      </c>
      <c r="G1959" s="19" t="str">
        <f>CONCATENATE(U1959,"-",V1959)</f>
        <v>FUM08-TF</v>
      </c>
      <c r="H1959" s="19" t="str">
        <f t="shared" ca="1" si="61"/>
        <v>OK</v>
      </c>
      <c r="I1959" s="46">
        <f ca="1">Z1959-$B$1</f>
        <v>4</v>
      </c>
      <c r="J1959" s="46">
        <f>VLOOKUP(G1959,'D. Produção'!A:B,2,)</f>
        <v>2</v>
      </c>
      <c r="K1959" s="95">
        <v>336454</v>
      </c>
      <c r="L1959" s="96" t="s">
        <v>206</v>
      </c>
      <c r="M1959" s="95">
        <v>13</v>
      </c>
      <c r="N1959" s="95">
        <v>5460455</v>
      </c>
      <c r="O1959" s="96" t="s">
        <v>35</v>
      </c>
      <c r="P1959" s="96" t="s">
        <v>491</v>
      </c>
      <c r="Q1959" s="96" t="s">
        <v>62</v>
      </c>
      <c r="R1959" s="97">
        <v>0.92049999999999998</v>
      </c>
      <c r="S1959" s="97">
        <v>18.41</v>
      </c>
      <c r="T1959" s="95">
        <v>1</v>
      </c>
      <c r="U1959" s="96" t="s">
        <v>254</v>
      </c>
      <c r="V1959" s="96" t="s">
        <v>96</v>
      </c>
      <c r="W1959" s="98">
        <v>700</v>
      </c>
      <c r="X1959" s="98">
        <v>1315</v>
      </c>
      <c r="Y1959" s="99">
        <v>46155.887789930559</v>
      </c>
      <c r="Z1959" s="100">
        <v>46161</v>
      </c>
      <c r="AA1959" s="101"/>
      <c r="AB1959" s="101"/>
      <c r="AC1959" s="101"/>
      <c r="AD1959" s="101"/>
      <c r="AE1959" s="102" t="s">
        <v>40</v>
      </c>
      <c r="AF1959" s="102" t="s">
        <v>40</v>
      </c>
      <c r="AG1959" s="102" t="s">
        <v>40</v>
      </c>
      <c r="AH1959" s="102" t="s">
        <v>40</v>
      </c>
      <c r="AI1959" s="102" t="s">
        <v>40</v>
      </c>
      <c r="AJ1959" s="102" t="s">
        <v>40</v>
      </c>
      <c r="AK1959" s="102" t="s">
        <v>40</v>
      </c>
      <c r="AL1959" s="101"/>
      <c r="AM1959" s="101"/>
      <c r="AN1959" s="102" t="s">
        <v>40</v>
      </c>
      <c r="AO1959" s="102" t="s">
        <v>40</v>
      </c>
      <c r="AP1959" s="102" t="s">
        <v>40</v>
      </c>
      <c r="AQ1959" s="102" t="s">
        <v>40</v>
      </c>
      <c r="AR1959" s="101"/>
    </row>
    <row r="1960" spans="1:44" ht="31.5">
      <c r="A1960" t="str">
        <f>VLOOKUP(Q1960,'Rotas x Madrugada'!A:C,2,0)</f>
        <v>Retira</v>
      </c>
      <c r="B1960" t="str">
        <f>VLOOKUP(Q1960,'Rotas x Madrugada'!A:C,3,0)</f>
        <v>Não</v>
      </c>
      <c r="D1960" s="19">
        <f t="shared" si="60"/>
        <v>46161</v>
      </c>
      <c r="E1960" s="19">
        <f>IF(A1960="RETIRA",Z1960,VLOOKUP(Q1960,'Rotas x Madrugada'!A:D,4,0))</f>
        <v>46161</v>
      </c>
      <c r="F1960" s="19">
        <f>IF(A1960="RETIRA",Z1960,Z1960+2)</f>
        <v>46161</v>
      </c>
      <c r="G1960" s="19" t="str">
        <f>CONCATENATE(U1960,"-",V1960)</f>
        <v>FUM08-TF</v>
      </c>
      <c r="H1960" s="19" t="str">
        <f t="shared" ca="1" si="61"/>
        <v>OK</v>
      </c>
      <c r="I1960" s="46">
        <f ca="1">Z1960-$B$1</f>
        <v>4</v>
      </c>
      <c r="J1960" s="46">
        <f>VLOOKUP(G1960,'D. Produção'!A:B,2,)</f>
        <v>2</v>
      </c>
      <c r="K1960" s="87">
        <v>336454</v>
      </c>
      <c r="L1960" s="88" t="s">
        <v>207</v>
      </c>
      <c r="M1960" s="87">
        <v>14</v>
      </c>
      <c r="N1960" s="87">
        <v>5460456</v>
      </c>
      <c r="O1960" s="88" t="s">
        <v>35</v>
      </c>
      <c r="P1960" s="88" t="s">
        <v>491</v>
      </c>
      <c r="Q1960" s="88" t="s">
        <v>62</v>
      </c>
      <c r="R1960" s="89">
        <v>0.92049999999999998</v>
      </c>
      <c r="S1960" s="89">
        <v>18.41</v>
      </c>
      <c r="T1960" s="87">
        <v>1</v>
      </c>
      <c r="U1960" s="88" t="s">
        <v>254</v>
      </c>
      <c r="V1960" s="88" t="s">
        <v>96</v>
      </c>
      <c r="W1960" s="90">
        <v>700</v>
      </c>
      <c r="X1960" s="90">
        <v>1315</v>
      </c>
      <c r="Y1960" s="91">
        <v>46155.887789930559</v>
      </c>
      <c r="Z1960" s="92">
        <v>46161</v>
      </c>
      <c r="AA1960" s="93"/>
      <c r="AB1960" s="93"/>
      <c r="AC1960" s="93"/>
      <c r="AD1960" s="93"/>
      <c r="AE1960" s="94" t="s">
        <v>40</v>
      </c>
      <c r="AF1960" s="94" t="s">
        <v>40</v>
      </c>
      <c r="AG1960" s="94" t="s">
        <v>40</v>
      </c>
      <c r="AH1960" s="94" t="s">
        <v>40</v>
      </c>
      <c r="AI1960" s="94" t="s">
        <v>40</v>
      </c>
      <c r="AJ1960" s="94" t="s">
        <v>40</v>
      </c>
      <c r="AK1960" s="94" t="s">
        <v>40</v>
      </c>
      <c r="AL1960" s="93"/>
      <c r="AM1960" s="93"/>
      <c r="AN1960" s="94" t="s">
        <v>40</v>
      </c>
      <c r="AO1960" s="94" t="s">
        <v>40</v>
      </c>
      <c r="AP1960" s="94" t="s">
        <v>40</v>
      </c>
      <c r="AQ1960" s="94" t="s">
        <v>40</v>
      </c>
      <c r="AR1960" s="93"/>
    </row>
    <row r="1961" spans="1:44" ht="31.5">
      <c r="A1961" t="str">
        <f>VLOOKUP(Q1961,'Rotas x Madrugada'!A:C,2,0)</f>
        <v>Retira</v>
      </c>
      <c r="B1961" t="str">
        <f>VLOOKUP(Q1961,'Rotas x Madrugada'!A:C,3,0)</f>
        <v>Não</v>
      </c>
      <c r="D1961" s="19">
        <f t="shared" si="60"/>
        <v>46161</v>
      </c>
      <c r="E1961" s="19">
        <f>IF(A1961="RETIRA",Z1961,VLOOKUP(Q1961,'Rotas x Madrugada'!A:D,4,0))</f>
        <v>46161</v>
      </c>
      <c r="F1961" s="19">
        <f>IF(A1961="RETIRA",Z1961,Z1961+2)</f>
        <v>46161</v>
      </c>
      <c r="G1961" s="19" t="str">
        <f>CONCATENATE(U1961,"-",V1961)</f>
        <v>FUM08-TF</v>
      </c>
      <c r="H1961" s="19" t="str">
        <f t="shared" ca="1" si="61"/>
        <v>OK</v>
      </c>
      <c r="I1961" s="46">
        <f ca="1">Z1961-$B$1</f>
        <v>4</v>
      </c>
      <c r="J1961" s="46">
        <f>VLOOKUP(G1961,'D. Produção'!A:B,2,)</f>
        <v>2</v>
      </c>
      <c r="K1961" s="95">
        <v>336454</v>
      </c>
      <c r="L1961" s="96" t="s">
        <v>523</v>
      </c>
      <c r="M1961" s="95">
        <v>15</v>
      </c>
      <c r="N1961" s="95">
        <v>5460457</v>
      </c>
      <c r="O1961" s="96" t="s">
        <v>35</v>
      </c>
      <c r="P1961" s="96" t="s">
        <v>491</v>
      </c>
      <c r="Q1961" s="96" t="s">
        <v>62</v>
      </c>
      <c r="R1961" s="97">
        <v>0.92049999999999998</v>
      </c>
      <c r="S1961" s="97">
        <v>18.41</v>
      </c>
      <c r="T1961" s="95">
        <v>1</v>
      </c>
      <c r="U1961" s="96" t="s">
        <v>254</v>
      </c>
      <c r="V1961" s="96" t="s">
        <v>96</v>
      </c>
      <c r="W1961" s="98">
        <v>700</v>
      </c>
      <c r="X1961" s="98">
        <v>1315</v>
      </c>
      <c r="Y1961" s="99">
        <v>46155.887789930559</v>
      </c>
      <c r="Z1961" s="100">
        <v>46161</v>
      </c>
      <c r="AA1961" s="101"/>
      <c r="AB1961" s="101"/>
      <c r="AC1961" s="101"/>
      <c r="AD1961" s="101"/>
      <c r="AE1961" s="102" t="s">
        <v>40</v>
      </c>
      <c r="AF1961" s="102" t="s">
        <v>40</v>
      </c>
      <c r="AG1961" s="102" t="s">
        <v>40</v>
      </c>
      <c r="AH1961" s="102" t="s">
        <v>40</v>
      </c>
      <c r="AI1961" s="102" t="s">
        <v>40</v>
      </c>
      <c r="AJ1961" s="102" t="s">
        <v>40</v>
      </c>
      <c r="AK1961" s="102" t="s">
        <v>40</v>
      </c>
      <c r="AL1961" s="101"/>
      <c r="AM1961" s="101"/>
      <c r="AN1961" s="102" t="s">
        <v>40</v>
      </c>
      <c r="AO1961" s="102" t="s">
        <v>40</v>
      </c>
      <c r="AP1961" s="102" t="s">
        <v>40</v>
      </c>
      <c r="AQ1961" s="102" t="s">
        <v>40</v>
      </c>
      <c r="AR1961" s="101"/>
    </row>
    <row r="1962" spans="1:44" ht="31.5">
      <c r="A1962" t="str">
        <f>VLOOKUP(Q1962,'Rotas x Madrugada'!A:C,2,0)</f>
        <v>Retira</v>
      </c>
      <c r="B1962" t="str">
        <f>VLOOKUP(Q1962,'Rotas x Madrugada'!A:C,3,0)</f>
        <v>Não</v>
      </c>
      <c r="D1962" s="19">
        <f t="shared" si="60"/>
        <v>46161</v>
      </c>
      <c r="E1962" s="19">
        <f>IF(A1962="RETIRA",Z1962,VLOOKUP(Q1962,'Rotas x Madrugada'!A:D,4,0))</f>
        <v>46161</v>
      </c>
      <c r="F1962" s="19">
        <f>IF(A1962="RETIRA",Z1962,Z1962+2)</f>
        <v>46161</v>
      </c>
      <c r="G1962" s="19" t="str">
        <f>CONCATENATE(U1962,"-",V1962)</f>
        <v>FUM08-TE12</v>
      </c>
      <c r="H1962" s="19" t="str">
        <f t="shared" ca="1" si="61"/>
        <v>OK</v>
      </c>
      <c r="I1962" s="46">
        <f ca="1">Z1962-$B$1</f>
        <v>4</v>
      </c>
      <c r="J1962" s="46">
        <f>VLOOKUP(G1962,'D. Produção'!A:B,2,)</f>
        <v>2</v>
      </c>
      <c r="K1962" s="87">
        <v>336454</v>
      </c>
      <c r="L1962" s="88" t="s">
        <v>524</v>
      </c>
      <c r="M1962" s="87">
        <v>16</v>
      </c>
      <c r="N1962" s="87">
        <v>5460458</v>
      </c>
      <c r="O1962" s="88" t="s">
        <v>35</v>
      </c>
      <c r="P1962" s="88" t="s">
        <v>491</v>
      </c>
      <c r="Q1962" s="88" t="s">
        <v>62</v>
      </c>
      <c r="R1962" s="89">
        <v>1.0162</v>
      </c>
      <c r="S1962" s="89">
        <v>20.324999999999999</v>
      </c>
      <c r="T1962" s="87">
        <v>1</v>
      </c>
      <c r="U1962" s="88" t="s">
        <v>254</v>
      </c>
      <c r="V1962" s="88" t="s">
        <v>120</v>
      </c>
      <c r="W1962" s="90">
        <v>750</v>
      </c>
      <c r="X1962" s="90">
        <v>1355</v>
      </c>
      <c r="Y1962" s="91">
        <v>46155.887789930559</v>
      </c>
      <c r="Z1962" s="92">
        <v>46161</v>
      </c>
      <c r="AA1962" s="93"/>
      <c r="AB1962" s="93"/>
      <c r="AC1962" s="93"/>
      <c r="AD1962" s="93"/>
      <c r="AE1962" s="93"/>
      <c r="AF1962" s="93"/>
      <c r="AG1962" s="93"/>
      <c r="AH1962" s="93"/>
      <c r="AI1962" s="94" t="s">
        <v>40</v>
      </c>
      <c r="AJ1962" s="94" t="s">
        <v>40</v>
      </c>
      <c r="AK1962" s="94" t="s">
        <v>40</v>
      </c>
      <c r="AL1962" s="93"/>
      <c r="AM1962" s="93"/>
      <c r="AN1962" s="94" t="s">
        <v>40</v>
      </c>
      <c r="AO1962" s="94" t="s">
        <v>40</v>
      </c>
      <c r="AP1962" s="94" t="s">
        <v>40</v>
      </c>
      <c r="AQ1962" s="94" t="s">
        <v>40</v>
      </c>
      <c r="AR1962" s="93"/>
    </row>
    <row r="1963" spans="1:44" ht="31.5">
      <c r="A1963" t="str">
        <f>VLOOKUP(Q1963,'Rotas x Madrugada'!A:C,2,0)</f>
        <v>Retira</v>
      </c>
      <c r="B1963" t="str">
        <f>VLOOKUP(Q1963,'Rotas x Madrugada'!A:C,3,0)</f>
        <v>Não</v>
      </c>
      <c r="D1963" s="19">
        <f t="shared" si="60"/>
        <v>46161</v>
      </c>
      <c r="E1963" s="19">
        <f>IF(A1963="RETIRA",Z1963,VLOOKUP(Q1963,'Rotas x Madrugada'!A:D,4,0))</f>
        <v>46161</v>
      </c>
      <c r="F1963" s="19">
        <f>IF(A1963="RETIRA",Z1963,Z1963+2)</f>
        <v>46161</v>
      </c>
      <c r="G1963" s="19" t="str">
        <f>CONCATENATE(U1963,"-",V1963)</f>
        <v>FUM08-TE12</v>
      </c>
      <c r="H1963" s="19" t="str">
        <f t="shared" ca="1" si="61"/>
        <v>OK</v>
      </c>
      <c r="I1963" s="46">
        <f ca="1">Z1963-$B$1</f>
        <v>4</v>
      </c>
      <c r="J1963" s="46">
        <f>VLOOKUP(G1963,'D. Produção'!A:B,2,)</f>
        <v>2</v>
      </c>
      <c r="K1963" s="95">
        <v>336454</v>
      </c>
      <c r="L1963" s="96" t="s">
        <v>509</v>
      </c>
      <c r="M1963" s="95">
        <v>17</v>
      </c>
      <c r="N1963" s="95">
        <v>5460459</v>
      </c>
      <c r="O1963" s="96" t="s">
        <v>35</v>
      </c>
      <c r="P1963" s="96" t="s">
        <v>491</v>
      </c>
      <c r="Q1963" s="96" t="s">
        <v>62</v>
      </c>
      <c r="R1963" s="97">
        <v>1.0162</v>
      </c>
      <c r="S1963" s="97">
        <v>20.324999999999999</v>
      </c>
      <c r="T1963" s="95">
        <v>1</v>
      </c>
      <c r="U1963" s="96" t="s">
        <v>254</v>
      </c>
      <c r="V1963" s="96" t="s">
        <v>120</v>
      </c>
      <c r="W1963" s="98">
        <v>750</v>
      </c>
      <c r="X1963" s="98">
        <v>1355</v>
      </c>
      <c r="Y1963" s="99">
        <v>46155.887789930559</v>
      </c>
      <c r="Z1963" s="100">
        <v>46161</v>
      </c>
      <c r="AA1963" s="101"/>
      <c r="AB1963" s="101"/>
      <c r="AC1963" s="101"/>
      <c r="AD1963" s="101"/>
      <c r="AE1963" s="101"/>
      <c r="AF1963" s="101"/>
      <c r="AG1963" s="101"/>
      <c r="AH1963" s="101"/>
      <c r="AI1963" s="102" t="s">
        <v>40</v>
      </c>
      <c r="AJ1963" s="102" t="s">
        <v>40</v>
      </c>
      <c r="AK1963" s="102" t="s">
        <v>40</v>
      </c>
      <c r="AL1963" s="101"/>
      <c r="AM1963" s="101"/>
      <c r="AN1963" s="102" t="s">
        <v>40</v>
      </c>
      <c r="AO1963" s="102" t="s">
        <v>40</v>
      </c>
      <c r="AP1963" s="102" t="s">
        <v>40</v>
      </c>
      <c r="AQ1963" s="102" t="s">
        <v>40</v>
      </c>
      <c r="AR1963" s="101"/>
    </row>
    <row r="1964" spans="1:44" ht="31.5">
      <c r="A1964" t="str">
        <f>VLOOKUP(Q1964,'Rotas x Madrugada'!A:C,2,0)</f>
        <v>Retira</v>
      </c>
      <c r="B1964" t="str">
        <f>VLOOKUP(Q1964,'Rotas x Madrugada'!A:C,3,0)</f>
        <v>Não</v>
      </c>
      <c r="D1964" s="19">
        <f t="shared" si="60"/>
        <v>46161</v>
      </c>
      <c r="E1964" s="19">
        <f>IF(A1964="RETIRA",Z1964,VLOOKUP(Q1964,'Rotas x Madrugada'!A:D,4,0))</f>
        <v>46161</v>
      </c>
      <c r="F1964" s="19">
        <f>IF(A1964="RETIRA",Z1964,Z1964+2)</f>
        <v>46161</v>
      </c>
      <c r="G1964" s="19" t="str">
        <f>CONCATENATE(U1964,"-",V1964)</f>
        <v>FUM08-TE12</v>
      </c>
      <c r="H1964" s="19" t="str">
        <f t="shared" ca="1" si="61"/>
        <v>OK</v>
      </c>
      <c r="I1964" s="46">
        <f ca="1">Z1964-$B$1</f>
        <v>4</v>
      </c>
      <c r="J1964" s="46">
        <f>VLOOKUP(G1964,'D. Produção'!A:B,2,)</f>
        <v>2</v>
      </c>
      <c r="K1964" s="87">
        <v>336454</v>
      </c>
      <c r="L1964" s="88" t="s">
        <v>510</v>
      </c>
      <c r="M1964" s="87">
        <v>18</v>
      </c>
      <c r="N1964" s="87">
        <v>5460460</v>
      </c>
      <c r="O1964" s="88" t="s">
        <v>35</v>
      </c>
      <c r="P1964" s="88" t="s">
        <v>491</v>
      </c>
      <c r="Q1964" s="88" t="s">
        <v>62</v>
      </c>
      <c r="R1964" s="89">
        <v>1.0162</v>
      </c>
      <c r="S1964" s="89">
        <v>20.324999999999999</v>
      </c>
      <c r="T1964" s="87">
        <v>1</v>
      </c>
      <c r="U1964" s="88" t="s">
        <v>254</v>
      </c>
      <c r="V1964" s="88" t="s">
        <v>120</v>
      </c>
      <c r="W1964" s="90">
        <v>750</v>
      </c>
      <c r="X1964" s="90">
        <v>1355</v>
      </c>
      <c r="Y1964" s="91">
        <v>46155.887789930559</v>
      </c>
      <c r="Z1964" s="92">
        <v>46161</v>
      </c>
      <c r="AA1964" s="93"/>
      <c r="AB1964" s="93"/>
      <c r="AC1964" s="93"/>
      <c r="AD1964" s="93"/>
      <c r="AE1964" s="93"/>
      <c r="AF1964" s="93"/>
      <c r="AG1964" s="93"/>
      <c r="AH1964" s="93"/>
      <c r="AI1964" s="94" t="s">
        <v>40</v>
      </c>
      <c r="AJ1964" s="94" t="s">
        <v>40</v>
      </c>
      <c r="AK1964" s="94" t="s">
        <v>40</v>
      </c>
      <c r="AL1964" s="93"/>
      <c r="AM1964" s="93"/>
      <c r="AN1964" s="94" t="s">
        <v>40</v>
      </c>
      <c r="AO1964" s="94" t="s">
        <v>40</v>
      </c>
      <c r="AP1964" s="94" t="s">
        <v>40</v>
      </c>
      <c r="AQ1964" s="94" t="s">
        <v>40</v>
      </c>
      <c r="AR1964" s="93"/>
    </row>
    <row r="1965" spans="1:44" ht="31.5">
      <c r="A1965" t="str">
        <f>VLOOKUP(Q1965,'Rotas x Madrugada'!A:C,2,0)</f>
        <v>Retira</v>
      </c>
      <c r="B1965" t="str">
        <f>VLOOKUP(Q1965,'Rotas x Madrugada'!A:C,3,0)</f>
        <v>Não</v>
      </c>
      <c r="D1965" s="19">
        <f t="shared" si="60"/>
        <v>46161</v>
      </c>
      <c r="E1965" s="19">
        <f>IF(A1965="RETIRA",Z1965,VLOOKUP(Q1965,'Rotas x Madrugada'!A:D,4,0))</f>
        <v>46161</v>
      </c>
      <c r="F1965" s="19">
        <f>IF(A1965="RETIRA",Z1965,Z1965+2)</f>
        <v>46161</v>
      </c>
      <c r="G1965" s="19" t="str">
        <f>CONCATENATE(U1965,"-",V1965)</f>
        <v>FUM08-TE12</v>
      </c>
      <c r="H1965" s="19" t="str">
        <f t="shared" ca="1" si="61"/>
        <v>OK</v>
      </c>
      <c r="I1965" s="46">
        <f ca="1">Z1965-$B$1</f>
        <v>4</v>
      </c>
      <c r="J1965" s="46">
        <f>VLOOKUP(G1965,'D. Produção'!A:B,2,)</f>
        <v>2</v>
      </c>
      <c r="K1965" s="95">
        <v>336454</v>
      </c>
      <c r="L1965" s="96" t="s">
        <v>525</v>
      </c>
      <c r="M1965" s="95">
        <v>19</v>
      </c>
      <c r="N1965" s="95">
        <v>5460461</v>
      </c>
      <c r="O1965" s="96" t="s">
        <v>35</v>
      </c>
      <c r="P1965" s="96" t="s">
        <v>491</v>
      </c>
      <c r="Q1965" s="96" t="s">
        <v>62</v>
      </c>
      <c r="R1965" s="97">
        <v>1.0162</v>
      </c>
      <c r="S1965" s="97">
        <v>20.324999999999999</v>
      </c>
      <c r="T1965" s="95">
        <v>1</v>
      </c>
      <c r="U1965" s="96" t="s">
        <v>254</v>
      </c>
      <c r="V1965" s="96" t="s">
        <v>120</v>
      </c>
      <c r="W1965" s="98">
        <v>750</v>
      </c>
      <c r="X1965" s="98">
        <v>1355</v>
      </c>
      <c r="Y1965" s="99">
        <v>46155.887789930559</v>
      </c>
      <c r="Z1965" s="100">
        <v>46161</v>
      </c>
      <c r="AA1965" s="101"/>
      <c r="AB1965" s="101"/>
      <c r="AC1965" s="101"/>
      <c r="AD1965" s="101"/>
      <c r="AE1965" s="101"/>
      <c r="AF1965" s="101"/>
      <c r="AG1965" s="101"/>
      <c r="AH1965" s="101"/>
      <c r="AI1965" s="102" t="s">
        <v>40</v>
      </c>
      <c r="AJ1965" s="102" t="s">
        <v>40</v>
      </c>
      <c r="AK1965" s="102" t="s">
        <v>40</v>
      </c>
      <c r="AL1965" s="101"/>
      <c r="AM1965" s="101"/>
      <c r="AN1965" s="102" t="s">
        <v>40</v>
      </c>
      <c r="AO1965" s="102" t="s">
        <v>40</v>
      </c>
      <c r="AP1965" s="102" t="s">
        <v>40</v>
      </c>
      <c r="AQ1965" s="102" t="s">
        <v>40</v>
      </c>
      <c r="AR1965" s="101"/>
    </row>
    <row r="1966" spans="1:44" ht="31.5">
      <c r="A1966" t="str">
        <f>VLOOKUP(Q1966,'Rotas x Madrugada'!A:C,2,0)</f>
        <v>Retira</v>
      </c>
      <c r="B1966" t="str">
        <f>VLOOKUP(Q1966,'Rotas x Madrugada'!A:C,3,0)</f>
        <v>Não</v>
      </c>
      <c r="D1966" s="19">
        <f t="shared" si="60"/>
        <v>46161</v>
      </c>
      <c r="E1966" s="19">
        <f>IF(A1966="RETIRA",Z1966,VLOOKUP(Q1966,'Rotas x Madrugada'!A:D,4,0))</f>
        <v>46161</v>
      </c>
      <c r="F1966" s="19">
        <f>IF(A1966="RETIRA",Z1966,Z1966+2)</f>
        <v>46161</v>
      </c>
      <c r="G1966" s="19" t="str">
        <f>CONCATENATE(U1966,"-",V1966)</f>
        <v>FUM08-TF</v>
      </c>
      <c r="H1966" s="19" t="str">
        <f t="shared" ca="1" si="61"/>
        <v>OK</v>
      </c>
      <c r="I1966" s="46">
        <f ca="1">Z1966-$B$1</f>
        <v>4</v>
      </c>
      <c r="J1966" s="46">
        <f>VLOOKUP(G1966,'D. Produção'!A:B,2,)</f>
        <v>2</v>
      </c>
      <c r="K1966" s="87">
        <v>336454</v>
      </c>
      <c r="L1966" s="88" t="s">
        <v>308</v>
      </c>
      <c r="M1966" s="87">
        <v>20</v>
      </c>
      <c r="N1966" s="87">
        <v>5460462</v>
      </c>
      <c r="O1966" s="88" t="s">
        <v>35</v>
      </c>
      <c r="P1966" s="88" t="s">
        <v>491</v>
      </c>
      <c r="Q1966" s="88" t="s">
        <v>62</v>
      </c>
      <c r="R1966" s="89">
        <v>0.78900000000000003</v>
      </c>
      <c r="S1966" s="89">
        <v>15.78</v>
      </c>
      <c r="T1966" s="87">
        <v>1</v>
      </c>
      <c r="U1966" s="88" t="s">
        <v>254</v>
      </c>
      <c r="V1966" s="88" t="s">
        <v>96</v>
      </c>
      <c r="W1966" s="90">
        <v>600</v>
      </c>
      <c r="X1966" s="90">
        <v>1315</v>
      </c>
      <c r="Y1966" s="91">
        <v>46155.887789930559</v>
      </c>
      <c r="Z1966" s="92">
        <v>46161</v>
      </c>
      <c r="AA1966" s="93"/>
      <c r="AB1966" s="93"/>
      <c r="AC1966" s="93"/>
      <c r="AD1966" s="93"/>
      <c r="AE1966" s="94" t="s">
        <v>40</v>
      </c>
      <c r="AF1966" s="94" t="s">
        <v>40</v>
      </c>
      <c r="AG1966" s="94" t="s">
        <v>40</v>
      </c>
      <c r="AH1966" s="94" t="s">
        <v>40</v>
      </c>
      <c r="AI1966" s="94" t="s">
        <v>40</v>
      </c>
      <c r="AJ1966" s="94" t="s">
        <v>40</v>
      </c>
      <c r="AK1966" s="94" t="s">
        <v>40</v>
      </c>
      <c r="AL1966" s="93"/>
      <c r="AM1966" s="93"/>
      <c r="AN1966" s="94" t="s">
        <v>40</v>
      </c>
      <c r="AO1966" s="94" t="s">
        <v>40</v>
      </c>
      <c r="AP1966" s="94" t="s">
        <v>40</v>
      </c>
      <c r="AQ1966" s="94" t="s">
        <v>40</v>
      </c>
      <c r="AR1966" s="93"/>
    </row>
    <row r="1967" spans="1:44" ht="31.5">
      <c r="A1967" t="str">
        <f>VLOOKUP(Q1967,'Rotas x Madrugada'!A:C,2,0)</f>
        <v>Retira</v>
      </c>
      <c r="B1967" t="str">
        <f>VLOOKUP(Q1967,'Rotas x Madrugada'!A:C,3,0)</f>
        <v>Não</v>
      </c>
      <c r="D1967" s="19">
        <f t="shared" si="60"/>
        <v>46161</v>
      </c>
      <c r="E1967" s="19">
        <f>IF(A1967="RETIRA",Z1967,VLOOKUP(Q1967,'Rotas x Madrugada'!A:D,4,0))</f>
        <v>46161</v>
      </c>
      <c r="F1967" s="19">
        <f>IF(A1967="RETIRA",Z1967,Z1967+2)</f>
        <v>46161</v>
      </c>
      <c r="G1967" s="19" t="str">
        <f>CONCATENATE(U1967,"-",V1967)</f>
        <v>FUM08-TE12</v>
      </c>
      <c r="H1967" s="19" t="str">
        <f t="shared" ca="1" si="61"/>
        <v>OK</v>
      </c>
      <c r="I1967" s="46">
        <f ca="1">Z1967-$B$1</f>
        <v>4</v>
      </c>
      <c r="J1967" s="46">
        <f>VLOOKUP(G1967,'D. Produção'!A:B,2,)</f>
        <v>2</v>
      </c>
      <c r="K1967" s="95">
        <v>336454</v>
      </c>
      <c r="L1967" s="96" t="s">
        <v>527</v>
      </c>
      <c r="M1967" s="95">
        <v>21</v>
      </c>
      <c r="N1967" s="95">
        <v>5460463</v>
      </c>
      <c r="O1967" s="96" t="s">
        <v>35</v>
      </c>
      <c r="P1967" s="96" t="s">
        <v>491</v>
      </c>
      <c r="Q1967" s="96" t="s">
        <v>62</v>
      </c>
      <c r="R1967" s="97">
        <v>0.88080000000000003</v>
      </c>
      <c r="S1967" s="97">
        <v>17.614999999999998</v>
      </c>
      <c r="T1967" s="95">
        <v>1</v>
      </c>
      <c r="U1967" s="96" t="s">
        <v>254</v>
      </c>
      <c r="V1967" s="96" t="s">
        <v>120</v>
      </c>
      <c r="W1967" s="98">
        <v>650</v>
      </c>
      <c r="X1967" s="98">
        <v>1355</v>
      </c>
      <c r="Y1967" s="99">
        <v>46155.887789930559</v>
      </c>
      <c r="Z1967" s="100">
        <v>46161</v>
      </c>
      <c r="AA1967" s="101"/>
      <c r="AB1967" s="101"/>
      <c r="AC1967" s="101"/>
      <c r="AD1967" s="101"/>
      <c r="AE1967" s="101"/>
      <c r="AF1967" s="101"/>
      <c r="AG1967" s="101"/>
      <c r="AH1967" s="101"/>
      <c r="AI1967" s="102" t="s">
        <v>40</v>
      </c>
      <c r="AJ1967" s="102" t="s">
        <v>40</v>
      </c>
      <c r="AK1967" s="102" t="s">
        <v>40</v>
      </c>
      <c r="AL1967" s="101"/>
      <c r="AM1967" s="101"/>
      <c r="AN1967" s="102" t="s">
        <v>40</v>
      </c>
      <c r="AO1967" s="102" t="s">
        <v>40</v>
      </c>
      <c r="AP1967" s="102" t="s">
        <v>40</v>
      </c>
      <c r="AQ1967" s="102" t="s">
        <v>40</v>
      </c>
      <c r="AR1967" s="101"/>
    </row>
    <row r="1968" spans="1:44" ht="31.5">
      <c r="A1968" t="str">
        <f>VLOOKUP(Q1968,'Rotas x Madrugada'!A:C,2,0)</f>
        <v>Retira</v>
      </c>
      <c r="B1968" t="str">
        <f>VLOOKUP(Q1968,'Rotas x Madrugada'!A:C,3,0)</f>
        <v>Não</v>
      </c>
      <c r="D1968" s="19">
        <f t="shared" si="60"/>
        <v>46161</v>
      </c>
      <c r="E1968" s="19">
        <f>IF(A1968="RETIRA",Z1968,VLOOKUP(Q1968,'Rotas x Madrugada'!A:D,4,0))</f>
        <v>46161</v>
      </c>
      <c r="F1968" s="19">
        <f>IF(A1968="RETIRA",Z1968,Z1968+2)</f>
        <v>46161</v>
      </c>
      <c r="G1968" s="19" t="str">
        <f>CONCATENATE(U1968,"-",V1968)</f>
        <v>FUM08-TF</v>
      </c>
      <c r="H1968" s="19" t="str">
        <f t="shared" ca="1" si="61"/>
        <v>OK</v>
      </c>
      <c r="I1968" s="46">
        <f ca="1">Z1968-$B$1</f>
        <v>4</v>
      </c>
      <c r="J1968" s="46">
        <f>VLOOKUP(G1968,'D. Produção'!A:B,2,)</f>
        <v>2</v>
      </c>
      <c r="K1968" s="87">
        <v>336454</v>
      </c>
      <c r="L1968" s="88" t="s">
        <v>310</v>
      </c>
      <c r="M1968" s="87">
        <v>22</v>
      </c>
      <c r="N1968" s="87">
        <v>5460464</v>
      </c>
      <c r="O1968" s="88" t="s">
        <v>35</v>
      </c>
      <c r="P1968" s="88" t="s">
        <v>491</v>
      </c>
      <c r="Q1968" s="88" t="s">
        <v>62</v>
      </c>
      <c r="R1968" s="89">
        <v>0.59179999999999999</v>
      </c>
      <c r="S1968" s="89">
        <v>11.835000000000001</v>
      </c>
      <c r="T1968" s="87">
        <v>1</v>
      </c>
      <c r="U1968" s="88" t="s">
        <v>254</v>
      </c>
      <c r="V1968" s="88" t="s">
        <v>96</v>
      </c>
      <c r="W1968" s="90">
        <v>450</v>
      </c>
      <c r="X1968" s="90">
        <v>1315</v>
      </c>
      <c r="Y1968" s="91">
        <v>46155.887789930559</v>
      </c>
      <c r="Z1968" s="92">
        <v>46161</v>
      </c>
      <c r="AA1968" s="93"/>
      <c r="AB1968" s="93"/>
      <c r="AC1968" s="93"/>
      <c r="AD1968" s="93"/>
      <c r="AE1968" s="94" t="s">
        <v>40</v>
      </c>
      <c r="AF1968" s="94" t="s">
        <v>40</v>
      </c>
      <c r="AG1968" s="94" t="s">
        <v>40</v>
      </c>
      <c r="AH1968" s="94" t="s">
        <v>40</v>
      </c>
      <c r="AI1968" s="94" t="s">
        <v>40</v>
      </c>
      <c r="AJ1968" s="94" t="s">
        <v>40</v>
      </c>
      <c r="AK1968" s="94" t="s">
        <v>40</v>
      </c>
      <c r="AL1968" s="93"/>
      <c r="AM1968" s="93"/>
      <c r="AN1968" s="94" t="s">
        <v>40</v>
      </c>
      <c r="AO1968" s="94" t="s">
        <v>40</v>
      </c>
      <c r="AP1968" s="94" t="s">
        <v>40</v>
      </c>
      <c r="AQ1968" s="94" t="s">
        <v>40</v>
      </c>
      <c r="AR1968" s="93"/>
    </row>
    <row r="1969" spans="1:44" ht="31.5">
      <c r="A1969" t="str">
        <f>VLOOKUP(Q1969,'Rotas x Madrugada'!A:C,2,0)</f>
        <v>Retira</v>
      </c>
      <c r="B1969" t="str">
        <f>VLOOKUP(Q1969,'Rotas x Madrugada'!A:C,3,0)</f>
        <v>Não</v>
      </c>
      <c r="D1969" s="19">
        <f t="shared" si="60"/>
        <v>46161</v>
      </c>
      <c r="E1969" s="19">
        <f>IF(A1969="RETIRA",Z1969,VLOOKUP(Q1969,'Rotas x Madrugada'!A:D,4,0))</f>
        <v>46161</v>
      </c>
      <c r="F1969" s="19">
        <f>IF(A1969="RETIRA",Z1969,Z1969+2)</f>
        <v>46161</v>
      </c>
      <c r="G1969" s="19" t="str">
        <f>CONCATENATE(U1969,"-",V1969)</f>
        <v>FUM08-TF</v>
      </c>
      <c r="H1969" s="19" t="str">
        <f t="shared" ca="1" si="61"/>
        <v>OK</v>
      </c>
      <c r="I1969" s="46">
        <f ca="1">Z1969-$B$1</f>
        <v>4</v>
      </c>
      <c r="J1969" s="46">
        <f>VLOOKUP(G1969,'D. Produção'!A:B,2,)</f>
        <v>2</v>
      </c>
      <c r="K1969" s="95">
        <v>336454</v>
      </c>
      <c r="L1969" s="96" t="s">
        <v>311</v>
      </c>
      <c r="M1969" s="95">
        <v>23</v>
      </c>
      <c r="N1969" s="95">
        <v>5460465</v>
      </c>
      <c r="O1969" s="96" t="s">
        <v>35</v>
      </c>
      <c r="P1969" s="96" t="s">
        <v>491</v>
      </c>
      <c r="Q1969" s="96" t="s">
        <v>62</v>
      </c>
      <c r="R1969" s="97">
        <v>0.59179999999999999</v>
      </c>
      <c r="S1969" s="97">
        <v>11.835000000000001</v>
      </c>
      <c r="T1969" s="95">
        <v>1</v>
      </c>
      <c r="U1969" s="96" t="s">
        <v>254</v>
      </c>
      <c r="V1969" s="96" t="s">
        <v>96</v>
      </c>
      <c r="W1969" s="98">
        <v>450</v>
      </c>
      <c r="X1969" s="98">
        <v>1315</v>
      </c>
      <c r="Y1969" s="99">
        <v>46155.887789930559</v>
      </c>
      <c r="Z1969" s="100">
        <v>46161</v>
      </c>
      <c r="AA1969" s="101"/>
      <c r="AB1969" s="101"/>
      <c r="AC1969" s="101"/>
      <c r="AD1969" s="101"/>
      <c r="AE1969" s="102" t="s">
        <v>40</v>
      </c>
      <c r="AF1969" s="102" t="s">
        <v>40</v>
      </c>
      <c r="AG1969" s="102" t="s">
        <v>40</v>
      </c>
      <c r="AH1969" s="102" t="s">
        <v>40</v>
      </c>
      <c r="AI1969" s="102" t="s">
        <v>40</v>
      </c>
      <c r="AJ1969" s="102" t="s">
        <v>40</v>
      </c>
      <c r="AK1969" s="102" t="s">
        <v>40</v>
      </c>
      <c r="AL1969" s="101"/>
      <c r="AM1969" s="101"/>
      <c r="AN1969" s="102" t="s">
        <v>40</v>
      </c>
      <c r="AO1969" s="102" t="s">
        <v>40</v>
      </c>
      <c r="AP1969" s="102" t="s">
        <v>40</v>
      </c>
      <c r="AQ1969" s="102" t="s">
        <v>40</v>
      </c>
      <c r="AR1969" s="101"/>
    </row>
    <row r="1970" spans="1:44" ht="31.5">
      <c r="A1970" t="str">
        <f>VLOOKUP(Q1970,'Rotas x Madrugada'!A:C,2,0)</f>
        <v>Retira</v>
      </c>
      <c r="B1970" t="str">
        <f>VLOOKUP(Q1970,'Rotas x Madrugada'!A:C,3,0)</f>
        <v>Não</v>
      </c>
      <c r="D1970" s="19">
        <f t="shared" si="60"/>
        <v>46161</v>
      </c>
      <c r="E1970" s="19">
        <f>IF(A1970="RETIRA",Z1970,VLOOKUP(Q1970,'Rotas x Madrugada'!A:D,4,0))</f>
        <v>46161</v>
      </c>
      <c r="F1970" s="19">
        <f>IF(A1970="RETIRA",Z1970,Z1970+2)</f>
        <v>46161</v>
      </c>
      <c r="G1970" s="19" t="str">
        <f>CONCATENATE(U1970,"-",V1970)</f>
        <v>FUM08-TE12</v>
      </c>
      <c r="H1970" s="19" t="str">
        <f t="shared" ca="1" si="61"/>
        <v>OK</v>
      </c>
      <c r="I1970" s="46">
        <f ca="1">Z1970-$B$1</f>
        <v>4</v>
      </c>
      <c r="J1970" s="46">
        <f>VLOOKUP(G1970,'D. Produção'!A:B,2,)</f>
        <v>2</v>
      </c>
      <c r="K1970" s="87">
        <v>336454</v>
      </c>
      <c r="L1970" s="88" t="s">
        <v>312</v>
      </c>
      <c r="M1970" s="87">
        <v>24</v>
      </c>
      <c r="N1970" s="87">
        <v>5460466</v>
      </c>
      <c r="O1970" s="88" t="s">
        <v>35</v>
      </c>
      <c r="P1970" s="88" t="s">
        <v>491</v>
      </c>
      <c r="Q1970" s="88" t="s">
        <v>62</v>
      </c>
      <c r="R1970" s="89">
        <v>0.67749999999999999</v>
      </c>
      <c r="S1970" s="89">
        <v>13.55</v>
      </c>
      <c r="T1970" s="87">
        <v>1</v>
      </c>
      <c r="U1970" s="88" t="s">
        <v>254</v>
      </c>
      <c r="V1970" s="88" t="s">
        <v>120</v>
      </c>
      <c r="W1970" s="90">
        <v>500</v>
      </c>
      <c r="X1970" s="90">
        <v>1355</v>
      </c>
      <c r="Y1970" s="91">
        <v>46155.887789930559</v>
      </c>
      <c r="Z1970" s="92">
        <v>46161</v>
      </c>
      <c r="AA1970" s="93"/>
      <c r="AB1970" s="93"/>
      <c r="AC1970" s="93"/>
      <c r="AD1970" s="93"/>
      <c r="AE1970" s="93"/>
      <c r="AF1970" s="93"/>
      <c r="AG1970" s="93"/>
      <c r="AH1970" s="93"/>
      <c r="AI1970" s="94" t="s">
        <v>40</v>
      </c>
      <c r="AJ1970" s="94" t="s">
        <v>40</v>
      </c>
      <c r="AK1970" s="94" t="s">
        <v>40</v>
      </c>
      <c r="AL1970" s="93"/>
      <c r="AM1970" s="93"/>
      <c r="AN1970" s="94" t="s">
        <v>40</v>
      </c>
      <c r="AO1970" s="94" t="s">
        <v>40</v>
      </c>
      <c r="AP1970" s="94" t="s">
        <v>40</v>
      </c>
      <c r="AQ1970" s="94" t="s">
        <v>40</v>
      </c>
      <c r="AR1970" s="93"/>
    </row>
    <row r="1971" spans="1:44" ht="31.5">
      <c r="A1971" t="str">
        <f>VLOOKUP(Q1971,'Rotas x Madrugada'!A:C,2,0)</f>
        <v>Retira</v>
      </c>
      <c r="B1971" t="str">
        <f>VLOOKUP(Q1971,'Rotas x Madrugada'!A:C,3,0)</f>
        <v>Não</v>
      </c>
      <c r="D1971" s="19">
        <f t="shared" si="60"/>
        <v>46161</v>
      </c>
      <c r="E1971" s="19">
        <f>IF(A1971="RETIRA",Z1971,VLOOKUP(Q1971,'Rotas x Madrugada'!A:D,4,0))</f>
        <v>46161</v>
      </c>
      <c r="F1971" s="19">
        <f>IF(A1971="RETIRA",Z1971,Z1971+2)</f>
        <v>46161</v>
      </c>
      <c r="G1971" s="19" t="str">
        <f>CONCATENATE(U1971,"-",V1971)</f>
        <v>FUM08-TE12</v>
      </c>
      <c r="H1971" s="19" t="str">
        <f t="shared" ca="1" si="61"/>
        <v>OK</v>
      </c>
      <c r="I1971" s="46">
        <f ca="1">Z1971-$B$1</f>
        <v>4</v>
      </c>
      <c r="J1971" s="46">
        <f>VLOOKUP(G1971,'D. Produção'!A:B,2,)</f>
        <v>2</v>
      </c>
      <c r="K1971" s="95">
        <v>336454</v>
      </c>
      <c r="L1971" s="96" t="s">
        <v>221</v>
      </c>
      <c r="M1971" s="95">
        <v>25</v>
      </c>
      <c r="N1971" s="95">
        <v>5460467</v>
      </c>
      <c r="O1971" s="96" t="s">
        <v>35</v>
      </c>
      <c r="P1971" s="96" t="s">
        <v>491</v>
      </c>
      <c r="Q1971" s="96" t="s">
        <v>62</v>
      </c>
      <c r="R1971" s="97">
        <v>0.67749999999999999</v>
      </c>
      <c r="S1971" s="97">
        <v>13.55</v>
      </c>
      <c r="T1971" s="95">
        <v>1</v>
      </c>
      <c r="U1971" s="96" t="s">
        <v>254</v>
      </c>
      <c r="V1971" s="96" t="s">
        <v>120</v>
      </c>
      <c r="W1971" s="98">
        <v>500</v>
      </c>
      <c r="X1971" s="98">
        <v>1355</v>
      </c>
      <c r="Y1971" s="99">
        <v>46155.887789930559</v>
      </c>
      <c r="Z1971" s="100">
        <v>46161</v>
      </c>
      <c r="AA1971" s="101"/>
      <c r="AB1971" s="101"/>
      <c r="AC1971" s="101"/>
      <c r="AD1971" s="101"/>
      <c r="AE1971" s="101"/>
      <c r="AF1971" s="101"/>
      <c r="AG1971" s="101"/>
      <c r="AH1971" s="101"/>
      <c r="AI1971" s="102" t="s">
        <v>40</v>
      </c>
      <c r="AJ1971" s="102" t="s">
        <v>40</v>
      </c>
      <c r="AK1971" s="102" t="s">
        <v>40</v>
      </c>
      <c r="AL1971" s="101"/>
      <c r="AM1971" s="101"/>
      <c r="AN1971" s="102" t="s">
        <v>40</v>
      </c>
      <c r="AO1971" s="102" t="s">
        <v>40</v>
      </c>
      <c r="AP1971" s="102" t="s">
        <v>40</v>
      </c>
      <c r="AQ1971" s="102" t="s">
        <v>40</v>
      </c>
      <c r="AR1971" s="101"/>
    </row>
    <row r="1972" spans="1:44" ht="31.5">
      <c r="A1972" t="str">
        <f>VLOOKUP(Q1972,'Rotas x Madrugada'!A:C,2,0)</f>
        <v>Retira</v>
      </c>
      <c r="B1972" t="str">
        <f>VLOOKUP(Q1972,'Rotas x Madrugada'!A:C,3,0)</f>
        <v>Não</v>
      </c>
      <c r="D1972" s="19">
        <f t="shared" si="60"/>
        <v>46161</v>
      </c>
      <c r="E1972" s="19">
        <f>IF(A1972="RETIRA",Z1972,VLOOKUP(Q1972,'Rotas x Madrugada'!A:D,4,0))</f>
        <v>46161</v>
      </c>
      <c r="F1972" s="19">
        <f>IF(A1972="RETIRA",Z1972,Z1972+2)</f>
        <v>46161</v>
      </c>
      <c r="G1972" s="19" t="str">
        <f>CONCATENATE(U1972,"-",V1972)</f>
        <v>FUM08-TE16</v>
      </c>
      <c r="H1972" s="19" t="str">
        <f t="shared" ca="1" si="61"/>
        <v>OK</v>
      </c>
      <c r="I1972" s="46">
        <f ca="1">Z1972-$B$1</f>
        <v>4</v>
      </c>
      <c r="J1972" s="46">
        <f>VLOOKUP(G1972,'D. Produção'!A:B,2,)</f>
        <v>2</v>
      </c>
      <c r="K1972" s="87">
        <v>336454</v>
      </c>
      <c r="L1972" s="88" t="s">
        <v>626</v>
      </c>
      <c r="M1972" s="87">
        <v>26</v>
      </c>
      <c r="N1972" s="87">
        <v>5460468</v>
      </c>
      <c r="O1972" s="88" t="s">
        <v>35</v>
      </c>
      <c r="P1972" s="88" t="s">
        <v>491</v>
      </c>
      <c r="Q1972" s="88" t="s">
        <v>62</v>
      </c>
      <c r="R1972" s="89">
        <v>2.1135999999999999</v>
      </c>
      <c r="S1972" s="89">
        <v>42.273000000000003</v>
      </c>
      <c r="T1972" s="87">
        <v>1</v>
      </c>
      <c r="U1972" s="88" t="s">
        <v>254</v>
      </c>
      <c r="V1972" s="88" t="s">
        <v>123</v>
      </c>
      <c r="W1972" s="90">
        <v>990</v>
      </c>
      <c r="X1972" s="90">
        <v>2135</v>
      </c>
      <c r="Y1972" s="91">
        <v>46155.887789930559</v>
      </c>
      <c r="Z1972" s="92">
        <v>46161</v>
      </c>
      <c r="AA1972" s="93"/>
      <c r="AB1972" s="93"/>
      <c r="AC1972" s="93"/>
      <c r="AD1972" s="93"/>
      <c r="AE1972" s="93"/>
      <c r="AF1972" s="93"/>
      <c r="AG1972" s="93"/>
      <c r="AH1972" s="93"/>
      <c r="AI1972" s="94" t="s">
        <v>40</v>
      </c>
      <c r="AJ1972" s="94" t="s">
        <v>40</v>
      </c>
      <c r="AK1972" s="94" t="s">
        <v>40</v>
      </c>
      <c r="AL1972" s="93"/>
      <c r="AM1972" s="93"/>
      <c r="AN1972" s="94" t="s">
        <v>40</v>
      </c>
      <c r="AO1972" s="94" t="s">
        <v>40</v>
      </c>
      <c r="AP1972" s="94" t="s">
        <v>40</v>
      </c>
      <c r="AQ1972" s="94" t="s">
        <v>40</v>
      </c>
      <c r="AR1972" s="93"/>
    </row>
    <row r="1973" spans="1:44" ht="31.5">
      <c r="A1973" t="str">
        <f>VLOOKUP(Q1973,'Rotas x Madrugada'!A:C,2,0)</f>
        <v>Retira</v>
      </c>
      <c r="B1973" t="str">
        <f>VLOOKUP(Q1973,'Rotas x Madrugada'!A:C,3,0)</f>
        <v>Não</v>
      </c>
      <c r="D1973" s="19">
        <f t="shared" si="60"/>
        <v>46161</v>
      </c>
      <c r="E1973" s="19">
        <f>IF(A1973="RETIRA",Z1973,VLOOKUP(Q1973,'Rotas x Madrugada'!A:D,4,0))</f>
        <v>46161</v>
      </c>
      <c r="F1973" s="19">
        <f>IF(A1973="RETIRA",Z1973,Z1973+2)</f>
        <v>46161</v>
      </c>
      <c r="G1973" s="19" t="str">
        <f>CONCATENATE(U1973,"-",V1973)</f>
        <v>FUM08-TE12</v>
      </c>
      <c r="H1973" s="19" t="str">
        <f t="shared" ca="1" si="61"/>
        <v>OK</v>
      </c>
      <c r="I1973" s="46">
        <f ca="1">Z1973-$B$1</f>
        <v>4</v>
      </c>
      <c r="J1973" s="46">
        <f>VLOOKUP(G1973,'D. Produção'!A:B,2,)</f>
        <v>2</v>
      </c>
      <c r="K1973" s="95">
        <v>336454</v>
      </c>
      <c r="L1973" s="96" t="s">
        <v>627</v>
      </c>
      <c r="M1973" s="95">
        <v>27</v>
      </c>
      <c r="N1973" s="95">
        <v>5460469</v>
      </c>
      <c r="O1973" s="96" t="s">
        <v>35</v>
      </c>
      <c r="P1973" s="96" t="s">
        <v>491</v>
      </c>
      <c r="Q1973" s="96" t="s">
        <v>62</v>
      </c>
      <c r="R1973" s="97">
        <v>0.4476</v>
      </c>
      <c r="S1973" s="97">
        <v>8.9517000000000007</v>
      </c>
      <c r="T1973" s="95">
        <v>1</v>
      </c>
      <c r="U1973" s="96" t="s">
        <v>254</v>
      </c>
      <c r="V1973" s="96" t="s">
        <v>120</v>
      </c>
      <c r="W1973" s="98">
        <v>788</v>
      </c>
      <c r="X1973" s="98">
        <v>568</v>
      </c>
      <c r="Y1973" s="99">
        <v>46155.887789930559</v>
      </c>
      <c r="Z1973" s="100">
        <v>46161</v>
      </c>
      <c r="AA1973" s="101"/>
      <c r="AB1973" s="101"/>
      <c r="AC1973" s="101"/>
      <c r="AD1973" s="101"/>
      <c r="AE1973" s="101"/>
      <c r="AF1973" s="101"/>
      <c r="AG1973" s="101"/>
      <c r="AH1973" s="101"/>
      <c r="AI1973" s="102" t="s">
        <v>40</v>
      </c>
      <c r="AJ1973" s="102" t="s">
        <v>40</v>
      </c>
      <c r="AK1973" s="102" t="s">
        <v>40</v>
      </c>
      <c r="AL1973" s="101"/>
      <c r="AM1973" s="101"/>
      <c r="AN1973" s="102" t="s">
        <v>40</v>
      </c>
      <c r="AO1973" s="102" t="s">
        <v>40</v>
      </c>
      <c r="AP1973" s="102" t="s">
        <v>40</v>
      </c>
      <c r="AQ1973" s="102" t="s">
        <v>40</v>
      </c>
      <c r="AR1973" s="101"/>
    </row>
    <row r="1974" spans="1:44" ht="42">
      <c r="A1974" t="str">
        <f>VLOOKUP(Q1974,'Rotas x Madrugada'!A:C,2,0)</f>
        <v>NA</v>
      </c>
      <c r="B1974" t="str">
        <f>VLOOKUP(Q1974,'Rotas x Madrugada'!A:C,3,0)</f>
        <v>Não</v>
      </c>
      <c r="D1974" s="19">
        <f t="shared" si="60"/>
        <v>46163</v>
      </c>
      <c r="E1974" s="19">
        <f>IF(A1974="RETIRA",Z1974,VLOOKUP(Q1974,'Rotas x Madrugada'!A:D,4,0))</f>
        <v>46146</v>
      </c>
      <c r="F1974" s="19">
        <f>IF(A1974="RETIRA",Z1974,Z1974+2)</f>
        <v>46163</v>
      </c>
      <c r="G1974" s="19" t="str">
        <f>CONCATENATE(U1974,"-",V1974)</f>
        <v>INC08-TE12</v>
      </c>
      <c r="H1974" s="19" t="str">
        <f t="shared" ca="1" si="61"/>
        <v>OK</v>
      </c>
      <c r="I1974" s="46">
        <f ca="1">Z1974-$B$1</f>
        <v>4</v>
      </c>
      <c r="J1974" s="46">
        <f>VLOOKUP(G1974,'D. Produção'!A:B,2,)</f>
        <v>2</v>
      </c>
      <c r="K1974" s="87">
        <v>336470</v>
      </c>
      <c r="L1974" s="88" t="s">
        <v>78</v>
      </c>
      <c r="M1974" s="87">
        <v>1</v>
      </c>
      <c r="N1974" s="87">
        <v>5460575</v>
      </c>
      <c r="O1974" s="88" t="s">
        <v>35</v>
      </c>
      <c r="P1974" s="88" t="s">
        <v>141</v>
      </c>
      <c r="Q1974" s="88" t="s">
        <v>142</v>
      </c>
      <c r="R1974" s="89">
        <v>1.222</v>
      </c>
      <c r="S1974" s="89">
        <v>24.44</v>
      </c>
      <c r="T1974" s="87">
        <v>1</v>
      </c>
      <c r="U1974" s="88" t="s">
        <v>63</v>
      </c>
      <c r="V1974" s="88" t="s">
        <v>120</v>
      </c>
      <c r="W1974" s="90">
        <v>650</v>
      </c>
      <c r="X1974" s="90">
        <v>1880</v>
      </c>
      <c r="Y1974" s="91">
        <v>46156.392174803237</v>
      </c>
      <c r="Z1974" s="92">
        <v>46161</v>
      </c>
      <c r="AA1974" s="93"/>
      <c r="AB1974" s="93"/>
      <c r="AC1974" s="93"/>
      <c r="AD1974" s="93"/>
      <c r="AE1974" s="93"/>
      <c r="AF1974" s="93"/>
      <c r="AG1974" s="93"/>
      <c r="AH1974" s="93"/>
      <c r="AI1974" s="94" t="s">
        <v>40</v>
      </c>
      <c r="AJ1974" s="94" t="s">
        <v>40</v>
      </c>
      <c r="AK1974" s="94" t="s">
        <v>40</v>
      </c>
      <c r="AL1974" s="93"/>
      <c r="AM1974" s="93"/>
      <c r="AN1974" s="94" t="s">
        <v>40</v>
      </c>
      <c r="AO1974" s="94" t="s">
        <v>40</v>
      </c>
      <c r="AP1974" s="94" t="s">
        <v>40</v>
      </c>
      <c r="AQ1974" s="94" t="s">
        <v>40</v>
      </c>
      <c r="AR1974" s="93"/>
    </row>
    <row r="1975" spans="1:44" ht="31.5">
      <c r="A1975" t="str">
        <f>VLOOKUP(Q1975,'Rotas x Madrugada'!A:C,2,0)</f>
        <v>NA</v>
      </c>
      <c r="B1975" t="str">
        <f>VLOOKUP(Q1975,'Rotas x Madrugada'!A:C,3,0)</f>
        <v>Não</v>
      </c>
      <c r="D1975" s="19">
        <f t="shared" si="60"/>
        <v>46163</v>
      </c>
      <c r="E1975" s="19">
        <f>IF(A1975="RETIRA",Z1975,VLOOKUP(Q1975,'Rotas x Madrugada'!A:D,4,0))</f>
        <v>46146</v>
      </c>
      <c r="F1975" s="19">
        <f>IF(A1975="RETIRA",Z1975,Z1975+2)</f>
        <v>46163</v>
      </c>
      <c r="G1975" s="19" t="str">
        <f>CONCATENATE(U1975,"-",V1975)</f>
        <v>ESI04-EF</v>
      </c>
      <c r="H1975" s="19" t="str">
        <f t="shared" ca="1" si="61"/>
        <v>OK</v>
      </c>
      <c r="I1975" s="46">
        <f ca="1">Z1975-$B$1</f>
        <v>4</v>
      </c>
      <c r="J1975" s="46">
        <f>VLOOKUP(G1975,'D. Produção'!A:B,2,)</f>
        <v>1</v>
      </c>
      <c r="K1975" s="95">
        <v>336473</v>
      </c>
      <c r="L1975" s="96" t="s">
        <v>61</v>
      </c>
      <c r="M1975" s="95">
        <v>1</v>
      </c>
      <c r="N1975" s="95">
        <v>5460579</v>
      </c>
      <c r="O1975" s="96" t="s">
        <v>35</v>
      </c>
      <c r="P1975" s="96" t="s">
        <v>210</v>
      </c>
      <c r="Q1975" s="96" t="s">
        <v>142</v>
      </c>
      <c r="R1975" s="97">
        <v>1.825</v>
      </c>
      <c r="S1975" s="97">
        <v>18.2499</v>
      </c>
      <c r="T1975" s="95">
        <v>1</v>
      </c>
      <c r="U1975" s="96" t="s">
        <v>212</v>
      </c>
      <c r="V1975" s="96" t="s">
        <v>320</v>
      </c>
      <c r="W1975" s="98">
        <v>1437</v>
      </c>
      <c r="X1975" s="98">
        <v>1270</v>
      </c>
      <c r="Y1975" s="99">
        <v>46156.393106099538</v>
      </c>
      <c r="Z1975" s="100">
        <v>46161</v>
      </c>
      <c r="AA1975" s="101"/>
      <c r="AB1975" s="101"/>
      <c r="AC1975" s="101"/>
      <c r="AD1975" s="101"/>
      <c r="AE1975" s="102" t="s">
        <v>40</v>
      </c>
      <c r="AF1975" s="102" t="s">
        <v>40</v>
      </c>
      <c r="AG1975" s="102" t="s">
        <v>40</v>
      </c>
      <c r="AH1975" s="102" t="s">
        <v>40</v>
      </c>
      <c r="AI1975" s="102" t="s">
        <v>40</v>
      </c>
      <c r="AJ1975" s="102" t="s">
        <v>40</v>
      </c>
      <c r="AK1975" s="102" t="s">
        <v>40</v>
      </c>
      <c r="AL1975" s="101"/>
      <c r="AM1975" s="102" t="s">
        <v>40</v>
      </c>
      <c r="AN1975" s="102" t="s">
        <v>40</v>
      </c>
      <c r="AO1975" s="102" t="s">
        <v>40</v>
      </c>
      <c r="AP1975" s="101"/>
      <c r="AQ1975" s="102" t="s">
        <v>40</v>
      </c>
      <c r="AR1975" s="101"/>
    </row>
    <row r="1976" spans="1:44" ht="31.5">
      <c r="A1976" t="str">
        <f>VLOOKUP(Q1976,'Rotas x Madrugada'!A:C,2,0)</f>
        <v>NA</v>
      </c>
      <c r="B1976" t="str">
        <f>VLOOKUP(Q1976,'Rotas x Madrugada'!A:C,3,0)</f>
        <v>Não</v>
      </c>
      <c r="D1976" s="19">
        <f t="shared" si="60"/>
        <v>46163</v>
      </c>
      <c r="E1976" s="19">
        <f>IF(A1976="RETIRA",Z1976,VLOOKUP(Q1976,'Rotas x Madrugada'!A:D,4,0))</f>
        <v>46146</v>
      </c>
      <c r="F1976" s="19">
        <f>IF(A1976="RETIRA",Z1976,Z1976+2)</f>
        <v>46163</v>
      </c>
      <c r="G1976" s="19" t="str">
        <f>CONCATENATE(U1976,"-",V1976)</f>
        <v>ESI04-EFB</v>
      </c>
      <c r="H1976" s="19" t="str">
        <f t="shared" ca="1" si="61"/>
        <v>OK</v>
      </c>
      <c r="I1976" s="46">
        <f ca="1">Z1976-$B$1</f>
        <v>4</v>
      </c>
      <c r="J1976" s="46">
        <f>VLOOKUP(G1976,'D. Produção'!A:B,2,)</f>
        <v>1</v>
      </c>
      <c r="K1976" s="87">
        <v>336473</v>
      </c>
      <c r="L1976" s="88" t="s">
        <v>121</v>
      </c>
      <c r="M1976" s="87">
        <v>2</v>
      </c>
      <c r="N1976" s="87">
        <v>5460580</v>
      </c>
      <c r="O1976" s="88" t="s">
        <v>35</v>
      </c>
      <c r="P1976" s="88" t="s">
        <v>210</v>
      </c>
      <c r="Q1976" s="88" t="s">
        <v>142</v>
      </c>
      <c r="R1976" s="89">
        <v>1.974</v>
      </c>
      <c r="S1976" s="89">
        <v>19.739999999999998</v>
      </c>
      <c r="T1976" s="87">
        <v>1</v>
      </c>
      <c r="U1976" s="88" t="s">
        <v>212</v>
      </c>
      <c r="V1976" s="88" t="s">
        <v>325</v>
      </c>
      <c r="W1976" s="90">
        <v>1200</v>
      </c>
      <c r="X1976" s="90">
        <v>1645</v>
      </c>
      <c r="Y1976" s="91">
        <v>46156.393106099538</v>
      </c>
      <c r="Z1976" s="92">
        <v>46161</v>
      </c>
      <c r="AA1976" s="93"/>
      <c r="AB1976" s="93"/>
      <c r="AC1976" s="93"/>
      <c r="AD1976" s="94" t="s">
        <v>40</v>
      </c>
      <c r="AE1976" s="94" t="s">
        <v>40</v>
      </c>
      <c r="AF1976" s="94" t="s">
        <v>40</v>
      </c>
      <c r="AG1976" s="94" t="s">
        <v>40</v>
      </c>
      <c r="AH1976" s="94" t="s">
        <v>40</v>
      </c>
      <c r="AI1976" s="93"/>
      <c r="AJ1976" s="94" t="s">
        <v>40</v>
      </c>
      <c r="AK1976" s="94" t="s">
        <v>40</v>
      </c>
      <c r="AL1976" s="93"/>
      <c r="AM1976" s="94" t="s">
        <v>40</v>
      </c>
      <c r="AN1976" s="94" t="s">
        <v>40</v>
      </c>
      <c r="AO1976" s="94" t="s">
        <v>40</v>
      </c>
      <c r="AP1976" s="93"/>
      <c r="AQ1976" s="94" t="s">
        <v>40</v>
      </c>
      <c r="AR1976" s="93"/>
    </row>
    <row r="1977" spans="1:44">
      <c r="A1977" t="str">
        <f>VLOOKUP(Q1977,'Rotas x Madrugada'!A:C,2,0)</f>
        <v>NA</v>
      </c>
      <c r="B1977" t="str">
        <f>VLOOKUP(Q1977,'Rotas x Madrugada'!A:C,3,0)</f>
        <v>Não</v>
      </c>
      <c r="D1977" s="19">
        <f t="shared" si="60"/>
        <v>46163</v>
      </c>
      <c r="E1977" s="19">
        <f>IF(A1977="RETIRA",Z1977,VLOOKUP(Q1977,'Rotas x Madrugada'!A:D,4,0))</f>
        <v>46146</v>
      </c>
      <c r="F1977" s="19">
        <f>IF(A1977="RETIRA",Z1977,Z1977+2)</f>
        <v>46163</v>
      </c>
      <c r="G1977" s="19" t="str">
        <f>CONCATENATE(U1977,"-",V1977)</f>
        <v>ESI04-EFB</v>
      </c>
      <c r="H1977" s="19" t="str">
        <f t="shared" ca="1" si="61"/>
        <v>OK</v>
      </c>
      <c r="I1977" s="46">
        <f ca="1">Z1977-$B$1</f>
        <v>4</v>
      </c>
      <c r="J1977" s="46">
        <f>VLOOKUP(G1977,'D. Produção'!A:B,2,)</f>
        <v>1</v>
      </c>
      <c r="K1977" s="95">
        <v>336475</v>
      </c>
      <c r="L1977" s="96" t="s">
        <v>61</v>
      </c>
      <c r="M1977" s="95">
        <v>1</v>
      </c>
      <c r="N1977" s="95">
        <v>5460582</v>
      </c>
      <c r="O1977" s="96" t="s">
        <v>35</v>
      </c>
      <c r="P1977" s="96" t="s">
        <v>211</v>
      </c>
      <c r="Q1977" s="96" t="s">
        <v>142</v>
      </c>
      <c r="R1977" s="97">
        <v>0.8</v>
      </c>
      <c r="S1977" s="97">
        <v>8</v>
      </c>
      <c r="T1977" s="95">
        <v>1</v>
      </c>
      <c r="U1977" s="96" t="s">
        <v>212</v>
      </c>
      <c r="V1977" s="96" t="s">
        <v>325</v>
      </c>
      <c r="W1977" s="98">
        <v>800</v>
      </c>
      <c r="X1977" s="98">
        <v>1000</v>
      </c>
      <c r="Y1977" s="99">
        <v>46156.393569328706</v>
      </c>
      <c r="Z1977" s="100">
        <v>46161</v>
      </c>
      <c r="AA1977" s="101"/>
      <c r="AB1977" s="101"/>
      <c r="AC1977" s="101"/>
      <c r="AD1977" s="102" t="s">
        <v>40</v>
      </c>
      <c r="AE1977" s="102" t="s">
        <v>40</v>
      </c>
      <c r="AF1977" s="102" t="s">
        <v>40</v>
      </c>
      <c r="AG1977" s="102" t="s">
        <v>40</v>
      </c>
      <c r="AH1977" s="102" t="s">
        <v>40</v>
      </c>
      <c r="AI1977" s="101"/>
      <c r="AJ1977" s="102" t="s">
        <v>40</v>
      </c>
      <c r="AK1977" s="102" t="s">
        <v>40</v>
      </c>
      <c r="AL1977" s="101"/>
      <c r="AM1977" s="102" t="s">
        <v>40</v>
      </c>
      <c r="AN1977" s="102" t="s">
        <v>40</v>
      </c>
      <c r="AO1977" s="102" t="s">
        <v>40</v>
      </c>
      <c r="AP1977" s="101"/>
      <c r="AQ1977" s="102" t="s">
        <v>40</v>
      </c>
      <c r="AR1977" s="101"/>
    </row>
    <row r="1978" spans="1:44">
      <c r="A1978" t="str">
        <f>VLOOKUP(Q1978,'Rotas x Madrugada'!A:C,2,0)</f>
        <v>NA</v>
      </c>
      <c r="B1978" t="str">
        <f>VLOOKUP(Q1978,'Rotas x Madrugada'!A:C,3,0)</f>
        <v>Não</v>
      </c>
      <c r="D1978" s="19">
        <f t="shared" si="60"/>
        <v>46163</v>
      </c>
      <c r="E1978" s="19">
        <f>IF(A1978="RETIRA",Z1978,VLOOKUP(Q1978,'Rotas x Madrugada'!A:D,4,0))</f>
        <v>46146</v>
      </c>
      <c r="F1978" s="19">
        <f>IF(A1978="RETIRA",Z1978,Z1978+2)</f>
        <v>46163</v>
      </c>
      <c r="G1978" s="19" t="str">
        <f>CONCATENATE(U1978,"-",V1978)</f>
        <v>INC08-TE12</v>
      </c>
      <c r="H1978" s="19" t="str">
        <f t="shared" ca="1" si="61"/>
        <v>OK</v>
      </c>
      <c r="I1978" s="46">
        <f ca="1">Z1978-$B$1</f>
        <v>4</v>
      </c>
      <c r="J1978" s="46">
        <f>VLOOKUP(G1978,'D. Produção'!A:B,2,)</f>
        <v>2</v>
      </c>
      <c r="K1978" s="87">
        <v>336476</v>
      </c>
      <c r="L1978" s="88" t="s">
        <v>78</v>
      </c>
      <c r="M1978" s="87">
        <v>1</v>
      </c>
      <c r="N1978" s="87">
        <v>5460583</v>
      </c>
      <c r="O1978" s="88" t="s">
        <v>35</v>
      </c>
      <c r="P1978" s="88" t="s">
        <v>211</v>
      </c>
      <c r="Q1978" s="88" t="s">
        <v>142</v>
      </c>
      <c r="R1978" s="89">
        <v>1.4490000000000001</v>
      </c>
      <c r="S1978" s="89">
        <v>28.98</v>
      </c>
      <c r="T1978" s="87">
        <v>1</v>
      </c>
      <c r="U1978" s="88" t="s">
        <v>63</v>
      </c>
      <c r="V1978" s="88" t="s">
        <v>120</v>
      </c>
      <c r="W1978" s="90">
        <v>600</v>
      </c>
      <c r="X1978" s="90">
        <v>2415</v>
      </c>
      <c r="Y1978" s="91">
        <v>46156.393864039354</v>
      </c>
      <c r="Z1978" s="92">
        <v>46161</v>
      </c>
      <c r="AA1978" s="93"/>
      <c r="AB1978" s="93"/>
      <c r="AC1978" s="93"/>
      <c r="AD1978" s="93"/>
      <c r="AE1978" s="93"/>
      <c r="AF1978" s="93"/>
      <c r="AG1978" s="93"/>
      <c r="AH1978" s="93"/>
      <c r="AI1978" s="94" t="s">
        <v>40</v>
      </c>
      <c r="AJ1978" s="94" t="s">
        <v>40</v>
      </c>
      <c r="AK1978" s="94" t="s">
        <v>40</v>
      </c>
      <c r="AL1978" s="93"/>
      <c r="AM1978" s="93"/>
      <c r="AN1978" s="94" t="s">
        <v>40</v>
      </c>
      <c r="AO1978" s="94" t="s">
        <v>40</v>
      </c>
      <c r="AP1978" s="94" t="s">
        <v>40</v>
      </c>
      <c r="AQ1978" s="94" t="s">
        <v>40</v>
      </c>
      <c r="AR1978" s="93"/>
    </row>
    <row r="1979" spans="1:44">
      <c r="A1979" t="str">
        <f>VLOOKUP(Q1979,'Rotas x Madrugada'!A:C,2,0)</f>
        <v>NA</v>
      </c>
      <c r="B1979" t="str">
        <f>VLOOKUP(Q1979,'Rotas x Madrugada'!A:C,3,0)</f>
        <v>Não</v>
      </c>
      <c r="D1979" s="19">
        <f t="shared" si="60"/>
        <v>46163</v>
      </c>
      <c r="E1979" s="19">
        <f>IF(A1979="RETIRA",Z1979,VLOOKUP(Q1979,'Rotas x Madrugada'!A:D,4,0))</f>
        <v>46146</v>
      </c>
      <c r="F1979" s="19">
        <f>IF(A1979="RETIRA",Z1979,Z1979+2)</f>
        <v>46163</v>
      </c>
      <c r="G1979" s="19" t="str">
        <f>CONCATENATE(U1979,"-",V1979)</f>
        <v>INC08-TF</v>
      </c>
      <c r="H1979" s="19" t="str">
        <f t="shared" ca="1" si="61"/>
        <v>OK</v>
      </c>
      <c r="I1979" s="46">
        <f ca="1">Z1979-$B$1</f>
        <v>4</v>
      </c>
      <c r="J1979" s="46">
        <f>VLOOKUP(G1979,'D. Produção'!A:B,2,)</f>
        <v>2</v>
      </c>
      <c r="K1979" s="95">
        <v>336476</v>
      </c>
      <c r="L1979" s="96" t="s">
        <v>80</v>
      </c>
      <c r="M1979" s="95">
        <v>2</v>
      </c>
      <c r="N1979" s="95">
        <v>5460584</v>
      </c>
      <c r="O1979" s="96" t="s">
        <v>35</v>
      </c>
      <c r="P1979" s="96" t="s">
        <v>211</v>
      </c>
      <c r="Q1979" s="96" t="s">
        <v>142</v>
      </c>
      <c r="R1979" s="97">
        <v>0.71250000000000002</v>
      </c>
      <c r="S1979" s="97">
        <v>14.25</v>
      </c>
      <c r="T1979" s="95">
        <v>1</v>
      </c>
      <c r="U1979" s="96" t="s">
        <v>63</v>
      </c>
      <c r="V1979" s="96" t="s">
        <v>96</v>
      </c>
      <c r="W1979" s="98">
        <v>300</v>
      </c>
      <c r="X1979" s="98">
        <v>2375</v>
      </c>
      <c r="Y1979" s="99">
        <v>46156.393864039354</v>
      </c>
      <c r="Z1979" s="100">
        <v>46161</v>
      </c>
      <c r="AA1979" s="101"/>
      <c r="AB1979" s="101"/>
      <c r="AC1979" s="101"/>
      <c r="AD1979" s="101"/>
      <c r="AE1979" s="102" t="s">
        <v>40</v>
      </c>
      <c r="AF1979" s="102" t="s">
        <v>40</v>
      </c>
      <c r="AG1979" s="102" t="s">
        <v>40</v>
      </c>
      <c r="AH1979" s="102" t="s">
        <v>40</v>
      </c>
      <c r="AI1979" s="102" t="s">
        <v>40</v>
      </c>
      <c r="AJ1979" s="102" t="s">
        <v>40</v>
      </c>
      <c r="AK1979" s="102" t="s">
        <v>40</v>
      </c>
      <c r="AL1979" s="101"/>
      <c r="AM1979" s="101"/>
      <c r="AN1979" s="102" t="s">
        <v>40</v>
      </c>
      <c r="AO1979" s="102" t="s">
        <v>40</v>
      </c>
      <c r="AP1979" s="102" t="s">
        <v>40</v>
      </c>
      <c r="AQ1979" s="102" t="s">
        <v>40</v>
      </c>
      <c r="AR1979" s="101"/>
    </row>
    <row r="1980" spans="1:44">
      <c r="A1980" t="str">
        <f>VLOOKUP(Q1980,'Rotas x Madrugada'!A:C,2,0)</f>
        <v>NA</v>
      </c>
      <c r="B1980" t="str">
        <f>VLOOKUP(Q1980,'Rotas x Madrugada'!A:C,3,0)</f>
        <v>Não</v>
      </c>
      <c r="D1980" s="19">
        <f t="shared" si="60"/>
        <v>46163</v>
      </c>
      <c r="E1980" s="19">
        <f>IF(A1980="RETIRA",Z1980,VLOOKUP(Q1980,'Rotas x Madrugada'!A:D,4,0))</f>
        <v>46146</v>
      </c>
      <c r="F1980" s="19">
        <f>IF(A1980="RETIRA",Z1980,Z1980+2)</f>
        <v>46163</v>
      </c>
      <c r="G1980" s="19" t="str">
        <f>CONCATENATE(U1980,"-",V1980)</f>
        <v>INC06-TF</v>
      </c>
      <c r="H1980" s="19" t="str">
        <f t="shared" ca="1" si="61"/>
        <v>OK</v>
      </c>
      <c r="I1980" s="46">
        <f ca="1">Z1980-$B$1</f>
        <v>4</v>
      </c>
      <c r="J1980" s="46">
        <f>VLOOKUP(G1980,'D. Produção'!A:B,2,)</f>
        <v>2</v>
      </c>
      <c r="K1980" s="87">
        <v>336478</v>
      </c>
      <c r="L1980" s="88" t="s">
        <v>61</v>
      </c>
      <c r="M1980" s="87">
        <v>1</v>
      </c>
      <c r="N1980" s="87">
        <v>5460585</v>
      </c>
      <c r="O1980" s="88" t="s">
        <v>35</v>
      </c>
      <c r="P1980" s="88" t="s">
        <v>211</v>
      </c>
      <c r="Q1980" s="88" t="s">
        <v>142</v>
      </c>
      <c r="R1980" s="89">
        <v>0.255</v>
      </c>
      <c r="S1980" s="89">
        <v>3.8250000000000002</v>
      </c>
      <c r="T1980" s="87">
        <v>1</v>
      </c>
      <c r="U1980" s="88" t="s">
        <v>185</v>
      </c>
      <c r="V1980" s="88" t="s">
        <v>96</v>
      </c>
      <c r="W1980" s="90">
        <v>600</v>
      </c>
      <c r="X1980" s="90">
        <v>425</v>
      </c>
      <c r="Y1980" s="91">
        <v>46156.394161377313</v>
      </c>
      <c r="Z1980" s="92">
        <v>46161</v>
      </c>
      <c r="AA1980" s="93"/>
      <c r="AB1980" s="93"/>
      <c r="AC1980" s="93"/>
      <c r="AD1980" s="93"/>
      <c r="AE1980" s="94" t="s">
        <v>40</v>
      </c>
      <c r="AF1980" s="94" t="s">
        <v>40</v>
      </c>
      <c r="AG1980" s="94" t="s">
        <v>40</v>
      </c>
      <c r="AH1980" s="94" t="s">
        <v>40</v>
      </c>
      <c r="AI1980" s="94" t="s">
        <v>40</v>
      </c>
      <c r="AJ1980" s="94" t="s">
        <v>40</v>
      </c>
      <c r="AK1980" s="94" t="s">
        <v>40</v>
      </c>
      <c r="AL1980" s="93"/>
      <c r="AM1980" s="93"/>
      <c r="AN1980" s="94" t="s">
        <v>40</v>
      </c>
      <c r="AO1980" s="94" t="s">
        <v>40</v>
      </c>
      <c r="AP1980" s="94" t="s">
        <v>40</v>
      </c>
      <c r="AQ1980" s="94" t="s">
        <v>40</v>
      </c>
      <c r="AR1980" s="93"/>
    </row>
    <row r="1981" spans="1:44">
      <c r="A1981" t="str">
        <f>VLOOKUP(Q1981,'Rotas x Madrugada'!A:C,2,0)</f>
        <v>NA</v>
      </c>
      <c r="B1981" t="str">
        <f>VLOOKUP(Q1981,'Rotas x Madrugada'!A:C,3,0)</f>
        <v>Não</v>
      </c>
      <c r="D1981" s="19">
        <f t="shared" si="60"/>
        <v>46163</v>
      </c>
      <c r="E1981" s="19">
        <f>IF(A1981="RETIRA",Z1981,VLOOKUP(Q1981,'Rotas x Madrugada'!A:D,4,0))</f>
        <v>46146</v>
      </c>
      <c r="F1981" s="19">
        <f>IF(A1981="RETIRA",Z1981,Z1981+2)</f>
        <v>46163</v>
      </c>
      <c r="G1981" s="19" t="str">
        <f>CONCATENATE(U1981,"-",V1981)</f>
        <v>INC06-TF</v>
      </c>
      <c r="H1981" s="19" t="str">
        <f t="shared" ca="1" si="61"/>
        <v>OK</v>
      </c>
      <c r="I1981" s="46">
        <f ca="1">Z1981-$B$1</f>
        <v>4</v>
      </c>
      <c r="J1981" s="46">
        <f>VLOOKUP(G1981,'D. Produção'!A:B,2,)</f>
        <v>2</v>
      </c>
      <c r="K1981" s="95">
        <v>336478</v>
      </c>
      <c r="L1981" s="96" t="s">
        <v>121</v>
      </c>
      <c r="M1981" s="95">
        <v>2</v>
      </c>
      <c r="N1981" s="95">
        <v>5460586</v>
      </c>
      <c r="O1981" s="96" t="s">
        <v>35</v>
      </c>
      <c r="P1981" s="96" t="s">
        <v>211</v>
      </c>
      <c r="Q1981" s="96" t="s">
        <v>142</v>
      </c>
      <c r="R1981" s="97">
        <v>0.61419999999999997</v>
      </c>
      <c r="S1981" s="97">
        <v>9.2136999999999993</v>
      </c>
      <c r="T1981" s="95">
        <v>1</v>
      </c>
      <c r="U1981" s="96" t="s">
        <v>185</v>
      </c>
      <c r="V1981" s="96" t="s">
        <v>96</v>
      </c>
      <c r="W1981" s="98">
        <v>650</v>
      </c>
      <c r="X1981" s="98">
        <v>945</v>
      </c>
      <c r="Y1981" s="99">
        <v>46156.394161377313</v>
      </c>
      <c r="Z1981" s="100">
        <v>46161</v>
      </c>
      <c r="AA1981" s="101"/>
      <c r="AB1981" s="101"/>
      <c r="AC1981" s="101"/>
      <c r="AD1981" s="101"/>
      <c r="AE1981" s="102" t="s">
        <v>40</v>
      </c>
      <c r="AF1981" s="102" t="s">
        <v>40</v>
      </c>
      <c r="AG1981" s="102" t="s">
        <v>40</v>
      </c>
      <c r="AH1981" s="102" t="s">
        <v>40</v>
      </c>
      <c r="AI1981" s="102" t="s">
        <v>40</v>
      </c>
      <c r="AJ1981" s="102" t="s">
        <v>40</v>
      </c>
      <c r="AK1981" s="102" t="s">
        <v>40</v>
      </c>
      <c r="AL1981" s="101"/>
      <c r="AM1981" s="101"/>
      <c r="AN1981" s="102" t="s">
        <v>40</v>
      </c>
      <c r="AO1981" s="102" t="s">
        <v>40</v>
      </c>
      <c r="AP1981" s="102" t="s">
        <v>40</v>
      </c>
      <c r="AQ1981" s="102" t="s">
        <v>40</v>
      </c>
      <c r="AR1981" s="101"/>
    </row>
    <row r="1982" spans="1:44">
      <c r="A1982" t="str">
        <f>VLOOKUP(Q1982,'Rotas x Madrugada'!A:C,2,0)</f>
        <v>NA</v>
      </c>
      <c r="B1982" t="str">
        <f>VLOOKUP(Q1982,'Rotas x Madrugada'!A:C,3,0)</f>
        <v>Não</v>
      </c>
      <c r="D1982" s="19">
        <f t="shared" si="60"/>
        <v>46163</v>
      </c>
      <c r="E1982" s="19">
        <f>IF(A1982="RETIRA",Z1982,VLOOKUP(Q1982,'Rotas x Madrugada'!A:D,4,0))</f>
        <v>46146</v>
      </c>
      <c r="F1982" s="19">
        <f>IF(A1982="RETIRA",Z1982,Z1982+2)</f>
        <v>46163</v>
      </c>
      <c r="G1982" s="19" t="str">
        <f>CONCATENATE(U1982,"-",V1982)</f>
        <v>INC08-TE16</v>
      </c>
      <c r="H1982" s="19" t="str">
        <f t="shared" ca="1" si="61"/>
        <v>OK</v>
      </c>
      <c r="I1982" s="46">
        <f ca="1">Z1982-$B$1</f>
        <v>4</v>
      </c>
      <c r="J1982" s="46">
        <f>VLOOKUP(G1982,'D. Produção'!A:B,2,)</f>
        <v>2</v>
      </c>
      <c r="K1982" s="87">
        <v>336479</v>
      </c>
      <c r="L1982" s="88" t="s">
        <v>78</v>
      </c>
      <c r="M1982" s="87">
        <v>1</v>
      </c>
      <c r="N1982" s="87">
        <v>5460587</v>
      </c>
      <c r="O1982" s="88" t="s">
        <v>35</v>
      </c>
      <c r="P1982" s="88" t="s">
        <v>211</v>
      </c>
      <c r="Q1982" s="88" t="s">
        <v>142</v>
      </c>
      <c r="R1982" s="89">
        <v>1.5503</v>
      </c>
      <c r="S1982" s="89">
        <v>31.006</v>
      </c>
      <c r="T1982" s="87">
        <v>1</v>
      </c>
      <c r="U1982" s="88" t="s">
        <v>63</v>
      </c>
      <c r="V1982" s="88" t="s">
        <v>123</v>
      </c>
      <c r="W1982" s="90">
        <v>740</v>
      </c>
      <c r="X1982" s="90">
        <v>2095</v>
      </c>
      <c r="Y1982" s="91">
        <v>46156.394586574075</v>
      </c>
      <c r="Z1982" s="92">
        <v>46161</v>
      </c>
      <c r="AA1982" s="93"/>
      <c r="AB1982" s="93"/>
      <c r="AC1982" s="93"/>
      <c r="AD1982" s="93"/>
      <c r="AE1982" s="93"/>
      <c r="AF1982" s="93"/>
      <c r="AG1982" s="93"/>
      <c r="AH1982" s="93"/>
      <c r="AI1982" s="94" t="s">
        <v>40</v>
      </c>
      <c r="AJ1982" s="94" t="s">
        <v>40</v>
      </c>
      <c r="AK1982" s="94" t="s">
        <v>40</v>
      </c>
      <c r="AL1982" s="93"/>
      <c r="AM1982" s="93"/>
      <c r="AN1982" s="94" t="s">
        <v>40</v>
      </c>
      <c r="AO1982" s="94" t="s">
        <v>40</v>
      </c>
      <c r="AP1982" s="94" t="s">
        <v>40</v>
      </c>
      <c r="AQ1982" s="94" t="s">
        <v>40</v>
      </c>
      <c r="AR1982" s="93"/>
    </row>
    <row r="1983" spans="1:44">
      <c r="A1983" t="str">
        <f>VLOOKUP(Q1983,'Rotas x Madrugada'!A:C,2,0)</f>
        <v>NA</v>
      </c>
      <c r="B1983" t="str">
        <f>VLOOKUP(Q1983,'Rotas x Madrugada'!A:C,3,0)</f>
        <v>Não</v>
      </c>
      <c r="D1983" s="19">
        <f t="shared" si="60"/>
        <v>46163</v>
      </c>
      <c r="E1983" s="19">
        <f>IF(A1983="RETIRA",Z1983,VLOOKUP(Q1983,'Rotas x Madrugada'!A:D,4,0))</f>
        <v>46146</v>
      </c>
      <c r="F1983" s="19">
        <f>IF(A1983="RETIRA",Z1983,Z1983+2)</f>
        <v>46163</v>
      </c>
      <c r="G1983" s="19" t="str">
        <f>CONCATENATE(U1983,"-",V1983)</f>
        <v>INC08-TE12</v>
      </c>
      <c r="H1983" s="19" t="str">
        <f t="shared" ca="1" si="61"/>
        <v>OK</v>
      </c>
      <c r="I1983" s="46">
        <f ca="1">Z1983-$B$1</f>
        <v>4</v>
      </c>
      <c r="J1983" s="46">
        <f>VLOOKUP(G1983,'D. Produção'!A:B,2,)</f>
        <v>2</v>
      </c>
      <c r="K1983" s="95">
        <v>336479</v>
      </c>
      <c r="L1983" s="96" t="s">
        <v>200</v>
      </c>
      <c r="M1983" s="95">
        <v>2</v>
      </c>
      <c r="N1983" s="95">
        <v>5460588</v>
      </c>
      <c r="O1983" s="96" t="s">
        <v>35</v>
      </c>
      <c r="P1983" s="96" t="s">
        <v>211</v>
      </c>
      <c r="Q1983" s="96" t="s">
        <v>142</v>
      </c>
      <c r="R1983" s="97">
        <v>0.36480000000000001</v>
      </c>
      <c r="S1983" s="97">
        <v>7.2960000000000003</v>
      </c>
      <c r="T1983" s="95">
        <v>1</v>
      </c>
      <c r="U1983" s="96" t="s">
        <v>63</v>
      </c>
      <c r="V1983" s="96" t="s">
        <v>120</v>
      </c>
      <c r="W1983" s="98">
        <v>760</v>
      </c>
      <c r="X1983" s="98">
        <v>480</v>
      </c>
      <c r="Y1983" s="99">
        <v>46156.394586574075</v>
      </c>
      <c r="Z1983" s="100">
        <v>46161</v>
      </c>
      <c r="AA1983" s="101"/>
      <c r="AB1983" s="101"/>
      <c r="AC1983" s="101"/>
      <c r="AD1983" s="101"/>
      <c r="AE1983" s="101"/>
      <c r="AF1983" s="101"/>
      <c r="AG1983" s="101"/>
      <c r="AH1983" s="101"/>
      <c r="AI1983" s="102" t="s">
        <v>40</v>
      </c>
      <c r="AJ1983" s="102" t="s">
        <v>40</v>
      </c>
      <c r="AK1983" s="102" t="s">
        <v>40</v>
      </c>
      <c r="AL1983" s="101"/>
      <c r="AM1983" s="101"/>
      <c r="AN1983" s="102" t="s">
        <v>40</v>
      </c>
      <c r="AO1983" s="102" t="s">
        <v>40</v>
      </c>
      <c r="AP1983" s="102" t="s">
        <v>40</v>
      </c>
      <c r="AQ1983" s="102" t="s">
        <v>40</v>
      </c>
      <c r="AR1983" s="101"/>
    </row>
    <row r="1984" spans="1:44">
      <c r="A1984" t="str">
        <f>VLOOKUP(Q1984,'Rotas x Madrugada'!A:C,2,0)</f>
        <v>NA</v>
      </c>
      <c r="B1984" t="str">
        <f>VLOOKUP(Q1984,'Rotas x Madrugada'!A:C,3,0)</f>
        <v>Não</v>
      </c>
      <c r="D1984" s="19">
        <f t="shared" si="60"/>
        <v>46163</v>
      </c>
      <c r="E1984" s="19">
        <f>IF(A1984="RETIRA",Z1984,VLOOKUP(Q1984,'Rotas x Madrugada'!A:D,4,0))</f>
        <v>46146</v>
      </c>
      <c r="F1984" s="19">
        <f>IF(A1984="RETIRA",Z1984,Z1984+2)</f>
        <v>46163</v>
      </c>
      <c r="G1984" s="19" t="str">
        <f>CONCATENATE(U1984,"-",V1984)</f>
        <v>INC08-TE12</v>
      </c>
      <c r="H1984" s="19" t="str">
        <f t="shared" ca="1" si="61"/>
        <v>OK</v>
      </c>
      <c r="I1984" s="46">
        <f ca="1">Z1984-$B$1</f>
        <v>4</v>
      </c>
      <c r="J1984" s="46">
        <f>VLOOKUP(G1984,'D. Produção'!A:B,2,)</f>
        <v>2</v>
      </c>
      <c r="K1984" s="87">
        <v>336479</v>
      </c>
      <c r="L1984" s="88" t="s">
        <v>213</v>
      </c>
      <c r="M1984" s="87">
        <v>3</v>
      </c>
      <c r="N1984" s="87">
        <v>5460589</v>
      </c>
      <c r="O1984" s="88" t="s">
        <v>35</v>
      </c>
      <c r="P1984" s="88" t="s">
        <v>211</v>
      </c>
      <c r="Q1984" s="88" t="s">
        <v>142</v>
      </c>
      <c r="R1984" s="89">
        <v>0.2883</v>
      </c>
      <c r="S1984" s="89">
        <v>5.766</v>
      </c>
      <c r="T1984" s="87">
        <v>1</v>
      </c>
      <c r="U1984" s="88" t="s">
        <v>63</v>
      </c>
      <c r="V1984" s="88" t="s">
        <v>120</v>
      </c>
      <c r="W1984" s="90">
        <v>620</v>
      </c>
      <c r="X1984" s="90">
        <v>465</v>
      </c>
      <c r="Y1984" s="91">
        <v>46156.394586574075</v>
      </c>
      <c r="Z1984" s="92">
        <v>46161</v>
      </c>
      <c r="AA1984" s="93"/>
      <c r="AB1984" s="93"/>
      <c r="AC1984" s="93"/>
      <c r="AD1984" s="93"/>
      <c r="AE1984" s="93"/>
      <c r="AF1984" s="93"/>
      <c r="AG1984" s="93"/>
      <c r="AH1984" s="93"/>
      <c r="AI1984" s="94" t="s">
        <v>40</v>
      </c>
      <c r="AJ1984" s="94" t="s">
        <v>40</v>
      </c>
      <c r="AK1984" s="94" t="s">
        <v>40</v>
      </c>
      <c r="AL1984" s="93"/>
      <c r="AM1984" s="93"/>
      <c r="AN1984" s="94" t="s">
        <v>40</v>
      </c>
      <c r="AO1984" s="94" t="s">
        <v>40</v>
      </c>
      <c r="AP1984" s="94" t="s">
        <v>40</v>
      </c>
      <c r="AQ1984" s="94" t="s">
        <v>40</v>
      </c>
      <c r="AR1984" s="93"/>
    </row>
    <row r="1985" spans="1:44">
      <c r="A1985" t="str">
        <f>VLOOKUP(Q1985,'Rotas x Madrugada'!A:C,2,0)</f>
        <v>NA</v>
      </c>
      <c r="B1985" t="str">
        <f>VLOOKUP(Q1985,'Rotas x Madrugada'!A:C,3,0)</f>
        <v>Não</v>
      </c>
      <c r="D1985" s="19">
        <f t="shared" si="60"/>
        <v>46163</v>
      </c>
      <c r="E1985" s="19">
        <f>IF(A1985="RETIRA",Z1985,VLOOKUP(Q1985,'Rotas x Madrugada'!A:D,4,0))</f>
        <v>46146</v>
      </c>
      <c r="F1985" s="19">
        <f>IF(A1985="RETIRA",Z1985,Z1985+2)</f>
        <v>46163</v>
      </c>
      <c r="G1985" s="19" t="str">
        <f>CONCATENATE(U1985,"-",V1985)</f>
        <v>INC08-TE12</v>
      </c>
      <c r="H1985" s="19" t="str">
        <f t="shared" ca="1" si="61"/>
        <v>OK</v>
      </c>
      <c r="I1985" s="46">
        <f ca="1">Z1985-$B$1</f>
        <v>4</v>
      </c>
      <c r="J1985" s="46">
        <f>VLOOKUP(G1985,'D. Produção'!A:B,2,)</f>
        <v>2</v>
      </c>
      <c r="K1985" s="95">
        <v>336479</v>
      </c>
      <c r="L1985" s="96" t="s">
        <v>214</v>
      </c>
      <c r="M1985" s="95">
        <v>4</v>
      </c>
      <c r="N1985" s="95">
        <v>5460590</v>
      </c>
      <c r="O1985" s="96" t="s">
        <v>35</v>
      </c>
      <c r="P1985" s="96" t="s">
        <v>211</v>
      </c>
      <c r="Q1985" s="96" t="s">
        <v>142</v>
      </c>
      <c r="R1985" s="97">
        <v>0.6825</v>
      </c>
      <c r="S1985" s="97">
        <v>13.65</v>
      </c>
      <c r="T1985" s="95">
        <v>1</v>
      </c>
      <c r="U1985" s="96" t="s">
        <v>63</v>
      </c>
      <c r="V1985" s="96" t="s">
        <v>120</v>
      </c>
      <c r="W1985" s="98">
        <v>700</v>
      </c>
      <c r="X1985" s="98">
        <v>975</v>
      </c>
      <c r="Y1985" s="99">
        <v>46156.394586574075</v>
      </c>
      <c r="Z1985" s="100">
        <v>46161</v>
      </c>
      <c r="AA1985" s="101"/>
      <c r="AB1985" s="101"/>
      <c r="AC1985" s="101"/>
      <c r="AD1985" s="101"/>
      <c r="AE1985" s="101"/>
      <c r="AF1985" s="101"/>
      <c r="AG1985" s="101"/>
      <c r="AH1985" s="101"/>
      <c r="AI1985" s="102" t="s">
        <v>40</v>
      </c>
      <c r="AJ1985" s="102" t="s">
        <v>40</v>
      </c>
      <c r="AK1985" s="102" t="s">
        <v>40</v>
      </c>
      <c r="AL1985" s="101"/>
      <c r="AM1985" s="101"/>
      <c r="AN1985" s="102" t="s">
        <v>40</v>
      </c>
      <c r="AO1985" s="102" t="s">
        <v>40</v>
      </c>
      <c r="AP1985" s="102" t="s">
        <v>40</v>
      </c>
      <c r="AQ1985" s="102" t="s">
        <v>40</v>
      </c>
      <c r="AR1985" s="101"/>
    </row>
    <row r="1986" spans="1:44">
      <c r="A1986" t="str">
        <f>VLOOKUP(Q1986,'Rotas x Madrugada'!A:C,2,0)</f>
        <v>NA</v>
      </c>
      <c r="B1986" t="str">
        <f>VLOOKUP(Q1986,'Rotas x Madrugada'!A:C,3,0)</f>
        <v>Não</v>
      </c>
      <c r="D1986" s="19">
        <f t="shared" si="60"/>
        <v>46163</v>
      </c>
      <c r="E1986" s="19">
        <f>IF(A1986="RETIRA",Z1986,VLOOKUP(Q1986,'Rotas x Madrugada'!A:D,4,0))</f>
        <v>46146</v>
      </c>
      <c r="F1986" s="19">
        <f>IF(A1986="RETIRA",Z1986,Z1986+2)</f>
        <v>46163</v>
      </c>
      <c r="G1986" s="19" t="str">
        <f>CONCATENATE(U1986,"-",V1986)</f>
        <v>INC06-TF</v>
      </c>
      <c r="H1986" s="19" t="str">
        <f t="shared" ca="1" si="61"/>
        <v>OK</v>
      </c>
      <c r="I1986" s="46">
        <f ca="1">Z1986-$B$1</f>
        <v>4</v>
      </c>
      <c r="J1986" s="46">
        <f>VLOOKUP(G1986,'D. Produção'!A:B,2,)</f>
        <v>2</v>
      </c>
      <c r="K1986" s="87">
        <v>336480</v>
      </c>
      <c r="L1986" s="88" t="s">
        <v>61</v>
      </c>
      <c r="M1986" s="87">
        <v>1</v>
      </c>
      <c r="N1986" s="87">
        <v>5460591</v>
      </c>
      <c r="O1986" s="88" t="s">
        <v>35</v>
      </c>
      <c r="P1986" s="88" t="s">
        <v>211</v>
      </c>
      <c r="Q1986" s="88" t="s">
        <v>142</v>
      </c>
      <c r="R1986" s="89">
        <v>0.16250000000000001</v>
      </c>
      <c r="S1986" s="89">
        <v>2.4371</v>
      </c>
      <c r="T1986" s="87">
        <v>1</v>
      </c>
      <c r="U1986" s="88" t="s">
        <v>185</v>
      </c>
      <c r="V1986" s="88" t="s">
        <v>96</v>
      </c>
      <c r="W1986" s="90">
        <v>485</v>
      </c>
      <c r="X1986" s="90">
        <v>335</v>
      </c>
      <c r="Y1986" s="91">
        <v>46156.395103738425</v>
      </c>
      <c r="Z1986" s="92">
        <v>46161</v>
      </c>
      <c r="AA1986" s="93"/>
      <c r="AB1986" s="93"/>
      <c r="AC1986" s="93"/>
      <c r="AD1986" s="93"/>
      <c r="AE1986" s="94" t="s">
        <v>40</v>
      </c>
      <c r="AF1986" s="94" t="s">
        <v>40</v>
      </c>
      <c r="AG1986" s="94" t="s">
        <v>40</v>
      </c>
      <c r="AH1986" s="94" t="s">
        <v>40</v>
      </c>
      <c r="AI1986" s="94" t="s">
        <v>40</v>
      </c>
      <c r="AJ1986" s="94" t="s">
        <v>40</v>
      </c>
      <c r="AK1986" s="94" t="s">
        <v>40</v>
      </c>
      <c r="AL1986" s="93"/>
      <c r="AM1986" s="93"/>
      <c r="AN1986" s="94" t="s">
        <v>40</v>
      </c>
      <c r="AO1986" s="94" t="s">
        <v>40</v>
      </c>
      <c r="AP1986" s="94" t="s">
        <v>40</v>
      </c>
      <c r="AQ1986" s="94" t="s">
        <v>40</v>
      </c>
      <c r="AR1986" s="93"/>
    </row>
    <row r="1987" spans="1:44">
      <c r="A1987" t="str">
        <f>VLOOKUP(Q1987,'Rotas x Madrugada'!A:C,2,0)</f>
        <v>NA</v>
      </c>
      <c r="B1987" t="str">
        <f>VLOOKUP(Q1987,'Rotas x Madrugada'!A:C,3,0)</f>
        <v>Não</v>
      </c>
      <c r="D1987" s="19">
        <f t="shared" si="60"/>
        <v>46163</v>
      </c>
      <c r="E1987" s="19">
        <f>IF(A1987="RETIRA",Z1987,VLOOKUP(Q1987,'Rotas x Madrugada'!A:D,4,0))</f>
        <v>46146</v>
      </c>
      <c r="F1987" s="19">
        <f>IF(A1987="RETIRA",Z1987,Z1987+2)</f>
        <v>46163</v>
      </c>
      <c r="G1987" s="19" t="str">
        <f>CONCATENATE(U1987,"-",V1987)</f>
        <v>INC06-TF</v>
      </c>
      <c r="H1987" s="19" t="str">
        <f t="shared" ca="1" si="61"/>
        <v>OK</v>
      </c>
      <c r="I1987" s="46">
        <f ca="1">Z1987-$B$1</f>
        <v>4</v>
      </c>
      <c r="J1987" s="46">
        <f>VLOOKUP(G1987,'D. Produção'!A:B,2,)</f>
        <v>2</v>
      </c>
      <c r="K1987" s="95">
        <v>336480</v>
      </c>
      <c r="L1987" s="96" t="s">
        <v>121</v>
      </c>
      <c r="M1987" s="95">
        <v>2</v>
      </c>
      <c r="N1987" s="95">
        <v>5460592</v>
      </c>
      <c r="O1987" s="96" t="s">
        <v>35</v>
      </c>
      <c r="P1987" s="96" t="s">
        <v>211</v>
      </c>
      <c r="Q1987" s="96" t="s">
        <v>142</v>
      </c>
      <c r="R1987" s="97">
        <v>0.26100000000000001</v>
      </c>
      <c r="S1987" s="97">
        <v>3.915</v>
      </c>
      <c r="T1987" s="95">
        <v>1</v>
      </c>
      <c r="U1987" s="96" t="s">
        <v>185</v>
      </c>
      <c r="V1987" s="96" t="s">
        <v>96</v>
      </c>
      <c r="W1987" s="98">
        <v>600</v>
      </c>
      <c r="X1987" s="98">
        <v>435</v>
      </c>
      <c r="Y1987" s="99">
        <v>46156.395103738425</v>
      </c>
      <c r="Z1987" s="100">
        <v>46161</v>
      </c>
      <c r="AA1987" s="101"/>
      <c r="AB1987" s="101"/>
      <c r="AC1987" s="101"/>
      <c r="AD1987" s="101"/>
      <c r="AE1987" s="102" t="s">
        <v>40</v>
      </c>
      <c r="AF1987" s="102" t="s">
        <v>40</v>
      </c>
      <c r="AG1987" s="102" t="s">
        <v>40</v>
      </c>
      <c r="AH1987" s="102" t="s">
        <v>40</v>
      </c>
      <c r="AI1987" s="102" t="s">
        <v>40</v>
      </c>
      <c r="AJ1987" s="102" t="s">
        <v>40</v>
      </c>
      <c r="AK1987" s="102" t="s">
        <v>40</v>
      </c>
      <c r="AL1987" s="101"/>
      <c r="AM1987" s="101"/>
      <c r="AN1987" s="102" t="s">
        <v>40</v>
      </c>
      <c r="AO1987" s="102" t="s">
        <v>40</v>
      </c>
      <c r="AP1987" s="102" t="s">
        <v>40</v>
      </c>
      <c r="AQ1987" s="102" t="s">
        <v>40</v>
      </c>
      <c r="AR1987" s="101"/>
    </row>
    <row r="1988" spans="1:44" ht="31.5">
      <c r="A1988" t="str">
        <f>VLOOKUP(Q1988,'Rotas x Madrugada'!A:C,2,0)</f>
        <v>NA</v>
      </c>
      <c r="B1988" t="str">
        <f>VLOOKUP(Q1988,'Rotas x Madrugada'!A:C,3,0)</f>
        <v>Não</v>
      </c>
      <c r="D1988" s="19">
        <f t="shared" ref="D1988:D2051" si="62">IF(E1988&gt;F1988,E1988,F1988)</f>
        <v>46163</v>
      </c>
      <c r="E1988" s="19">
        <f>IF(A1988="RETIRA",Z1988,VLOOKUP(Q1988,'Rotas x Madrugada'!A:D,4,0))</f>
        <v>46146</v>
      </c>
      <c r="F1988" s="19">
        <f>IF(A1988="RETIRA",Z1988,Z1988+2)</f>
        <v>46163</v>
      </c>
      <c r="G1988" s="19" t="str">
        <f>CONCATENATE(U1988,"-",V1988)</f>
        <v>FUM08-TF</v>
      </c>
      <c r="H1988" s="19" t="str">
        <f t="shared" ca="1" si="61"/>
        <v>OK</v>
      </c>
      <c r="I1988" s="46">
        <f ca="1">Z1988-$B$1</f>
        <v>4</v>
      </c>
      <c r="J1988" s="46">
        <f>VLOOKUP(G1988,'D. Produção'!A:B,2,)</f>
        <v>2</v>
      </c>
      <c r="K1988" s="87">
        <v>336482</v>
      </c>
      <c r="L1988" s="88" t="s">
        <v>78</v>
      </c>
      <c r="M1988" s="87">
        <v>1</v>
      </c>
      <c r="N1988" s="87">
        <v>5460623</v>
      </c>
      <c r="O1988" s="88" t="s">
        <v>35</v>
      </c>
      <c r="P1988" s="88" t="s">
        <v>628</v>
      </c>
      <c r="Q1988" s="88" t="s">
        <v>142</v>
      </c>
      <c r="R1988" s="89">
        <v>0.70120000000000005</v>
      </c>
      <c r="S1988" s="89">
        <v>14.025</v>
      </c>
      <c r="T1988" s="87">
        <v>1</v>
      </c>
      <c r="U1988" s="88" t="s">
        <v>254</v>
      </c>
      <c r="V1988" s="88" t="s">
        <v>96</v>
      </c>
      <c r="W1988" s="90">
        <v>750</v>
      </c>
      <c r="X1988" s="90">
        <v>935</v>
      </c>
      <c r="Y1988" s="91">
        <v>46156.395930752318</v>
      </c>
      <c r="Z1988" s="92">
        <v>46161</v>
      </c>
      <c r="AA1988" s="93"/>
      <c r="AB1988" s="93"/>
      <c r="AC1988" s="93"/>
      <c r="AD1988" s="93"/>
      <c r="AE1988" s="94" t="s">
        <v>40</v>
      </c>
      <c r="AF1988" s="94" t="s">
        <v>40</v>
      </c>
      <c r="AG1988" s="94" t="s">
        <v>40</v>
      </c>
      <c r="AH1988" s="94" t="s">
        <v>40</v>
      </c>
      <c r="AI1988" s="94" t="s">
        <v>40</v>
      </c>
      <c r="AJ1988" s="94" t="s">
        <v>40</v>
      </c>
      <c r="AK1988" s="94" t="s">
        <v>40</v>
      </c>
      <c r="AL1988" s="93"/>
      <c r="AM1988" s="93"/>
      <c r="AN1988" s="94" t="s">
        <v>40</v>
      </c>
      <c r="AO1988" s="94" t="s">
        <v>40</v>
      </c>
      <c r="AP1988" s="94" t="s">
        <v>40</v>
      </c>
      <c r="AQ1988" s="94" t="s">
        <v>40</v>
      </c>
      <c r="AR1988" s="93"/>
    </row>
    <row r="1989" spans="1:44" ht="31.5">
      <c r="A1989" t="str">
        <f>VLOOKUP(Q1989,'Rotas x Madrugada'!A:C,2,0)</f>
        <v>NA</v>
      </c>
      <c r="B1989" t="str">
        <f>VLOOKUP(Q1989,'Rotas x Madrugada'!A:C,3,0)</f>
        <v>Não</v>
      </c>
      <c r="D1989" s="19">
        <f t="shared" si="62"/>
        <v>46163</v>
      </c>
      <c r="E1989" s="19">
        <f>IF(A1989="RETIRA",Z1989,VLOOKUP(Q1989,'Rotas x Madrugada'!A:D,4,0))</f>
        <v>46146</v>
      </c>
      <c r="F1989" s="19">
        <f>IF(A1989="RETIRA",Z1989,Z1989+2)</f>
        <v>46163</v>
      </c>
      <c r="G1989" s="19" t="str">
        <f>CONCATENATE(U1989,"-",V1989)</f>
        <v>FUM08-TF</v>
      </c>
      <c r="H1989" s="19" t="str">
        <f t="shared" ref="H1989:H2052" ca="1" si="63">IF(I1989&lt;-10,"PROBLEMA",IF(I1989&lt;J1989,"URGENTE",IF(I1989=J1989,"PRODUZIR","OK")))</f>
        <v>OK</v>
      </c>
      <c r="I1989" s="46">
        <f ca="1">Z1989-$B$1</f>
        <v>4</v>
      </c>
      <c r="J1989" s="46">
        <f>VLOOKUP(G1989,'D. Produção'!A:B,2,)</f>
        <v>2</v>
      </c>
      <c r="K1989" s="95">
        <v>336482</v>
      </c>
      <c r="L1989" s="96" t="s">
        <v>80</v>
      </c>
      <c r="M1989" s="95">
        <v>2</v>
      </c>
      <c r="N1989" s="95">
        <v>5460624</v>
      </c>
      <c r="O1989" s="96" t="s">
        <v>35</v>
      </c>
      <c r="P1989" s="96" t="s">
        <v>628</v>
      </c>
      <c r="Q1989" s="96" t="s">
        <v>142</v>
      </c>
      <c r="R1989" s="97">
        <v>0.70120000000000005</v>
      </c>
      <c r="S1989" s="97">
        <v>14.025</v>
      </c>
      <c r="T1989" s="95">
        <v>1</v>
      </c>
      <c r="U1989" s="96" t="s">
        <v>254</v>
      </c>
      <c r="V1989" s="96" t="s">
        <v>96</v>
      </c>
      <c r="W1989" s="98">
        <v>750</v>
      </c>
      <c r="X1989" s="98">
        <v>935</v>
      </c>
      <c r="Y1989" s="99">
        <v>46156.395930752318</v>
      </c>
      <c r="Z1989" s="100">
        <v>46161</v>
      </c>
      <c r="AA1989" s="101"/>
      <c r="AB1989" s="101"/>
      <c r="AC1989" s="101"/>
      <c r="AD1989" s="101"/>
      <c r="AE1989" s="102" t="s">
        <v>40</v>
      </c>
      <c r="AF1989" s="102" t="s">
        <v>40</v>
      </c>
      <c r="AG1989" s="102" t="s">
        <v>40</v>
      </c>
      <c r="AH1989" s="102" t="s">
        <v>40</v>
      </c>
      <c r="AI1989" s="102" t="s">
        <v>40</v>
      </c>
      <c r="AJ1989" s="102" t="s">
        <v>40</v>
      </c>
      <c r="AK1989" s="102" t="s">
        <v>40</v>
      </c>
      <c r="AL1989" s="101"/>
      <c r="AM1989" s="101"/>
      <c r="AN1989" s="102" t="s">
        <v>40</v>
      </c>
      <c r="AO1989" s="102" t="s">
        <v>40</v>
      </c>
      <c r="AP1989" s="102" t="s">
        <v>40</v>
      </c>
      <c r="AQ1989" s="102" t="s">
        <v>40</v>
      </c>
      <c r="AR1989" s="101"/>
    </row>
    <row r="1990" spans="1:44" ht="31.5">
      <c r="A1990" t="str">
        <f>VLOOKUP(Q1990,'Rotas x Madrugada'!A:C,2,0)</f>
        <v>NA</v>
      </c>
      <c r="B1990" t="str">
        <f>VLOOKUP(Q1990,'Rotas x Madrugada'!A:C,3,0)</f>
        <v>Não</v>
      </c>
      <c r="D1990" s="19">
        <f t="shared" si="62"/>
        <v>46163</v>
      </c>
      <c r="E1990" s="19">
        <f>IF(A1990="RETIRA",Z1990,VLOOKUP(Q1990,'Rotas x Madrugada'!A:D,4,0))</f>
        <v>46146</v>
      </c>
      <c r="F1990" s="19">
        <f>IF(A1990="RETIRA",Z1990,Z1990+2)</f>
        <v>46163</v>
      </c>
      <c r="G1990" s="19" t="str">
        <f>CONCATENATE(U1990,"-",V1990)</f>
        <v>FUM08-TF</v>
      </c>
      <c r="H1990" s="19" t="str">
        <f t="shared" ca="1" si="63"/>
        <v>OK</v>
      </c>
      <c r="I1990" s="46">
        <f ca="1">Z1990-$B$1</f>
        <v>4</v>
      </c>
      <c r="J1990" s="46">
        <f>VLOOKUP(G1990,'D. Produção'!A:B,2,)</f>
        <v>2</v>
      </c>
      <c r="K1990" s="87">
        <v>336482</v>
      </c>
      <c r="L1990" s="88" t="s">
        <v>81</v>
      </c>
      <c r="M1990" s="87">
        <v>3</v>
      </c>
      <c r="N1990" s="87">
        <v>5460625</v>
      </c>
      <c r="O1990" s="88" t="s">
        <v>35</v>
      </c>
      <c r="P1990" s="88" t="s">
        <v>628</v>
      </c>
      <c r="Q1990" s="88" t="s">
        <v>142</v>
      </c>
      <c r="R1990" s="89">
        <v>0.70120000000000005</v>
      </c>
      <c r="S1990" s="89">
        <v>14.025</v>
      </c>
      <c r="T1990" s="87">
        <v>1</v>
      </c>
      <c r="U1990" s="88" t="s">
        <v>254</v>
      </c>
      <c r="V1990" s="88" t="s">
        <v>96</v>
      </c>
      <c r="W1990" s="90">
        <v>750</v>
      </c>
      <c r="X1990" s="90">
        <v>935</v>
      </c>
      <c r="Y1990" s="91">
        <v>46156.395930752318</v>
      </c>
      <c r="Z1990" s="92">
        <v>46161</v>
      </c>
      <c r="AA1990" s="93"/>
      <c r="AB1990" s="93"/>
      <c r="AC1990" s="93"/>
      <c r="AD1990" s="93"/>
      <c r="AE1990" s="94" t="s">
        <v>40</v>
      </c>
      <c r="AF1990" s="94" t="s">
        <v>40</v>
      </c>
      <c r="AG1990" s="94" t="s">
        <v>40</v>
      </c>
      <c r="AH1990" s="94" t="s">
        <v>40</v>
      </c>
      <c r="AI1990" s="94" t="s">
        <v>40</v>
      </c>
      <c r="AJ1990" s="94" t="s">
        <v>40</v>
      </c>
      <c r="AK1990" s="94" t="s">
        <v>40</v>
      </c>
      <c r="AL1990" s="93"/>
      <c r="AM1990" s="93"/>
      <c r="AN1990" s="94" t="s">
        <v>40</v>
      </c>
      <c r="AO1990" s="94" t="s">
        <v>40</v>
      </c>
      <c r="AP1990" s="94" t="s">
        <v>40</v>
      </c>
      <c r="AQ1990" s="94" t="s">
        <v>40</v>
      </c>
      <c r="AR1990" s="93"/>
    </row>
    <row r="1991" spans="1:44" ht="31.5">
      <c r="A1991" t="str">
        <f>VLOOKUP(Q1991,'Rotas x Madrugada'!A:C,2,0)</f>
        <v>NA</v>
      </c>
      <c r="B1991" t="str">
        <f>VLOOKUP(Q1991,'Rotas x Madrugada'!A:C,3,0)</f>
        <v>Não</v>
      </c>
      <c r="D1991" s="19">
        <f t="shared" si="62"/>
        <v>46163</v>
      </c>
      <c r="E1991" s="19">
        <f>IF(A1991="RETIRA",Z1991,VLOOKUP(Q1991,'Rotas x Madrugada'!A:D,4,0))</f>
        <v>46146</v>
      </c>
      <c r="F1991" s="19">
        <f>IF(A1991="RETIRA",Z1991,Z1991+2)</f>
        <v>46163</v>
      </c>
      <c r="G1991" s="19" t="str">
        <f>CONCATENATE(U1991,"-",V1991)</f>
        <v>FUM08-TE12</v>
      </c>
      <c r="H1991" s="19" t="str">
        <f t="shared" ca="1" si="63"/>
        <v>OK</v>
      </c>
      <c r="I1991" s="46">
        <f ca="1">Z1991-$B$1</f>
        <v>4</v>
      </c>
      <c r="J1991" s="46">
        <f>VLOOKUP(G1991,'D. Produção'!A:B,2,)</f>
        <v>2</v>
      </c>
      <c r="K1991" s="95">
        <v>336482</v>
      </c>
      <c r="L1991" s="96" t="s">
        <v>82</v>
      </c>
      <c r="M1991" s="95">
        <v>4</v>
      </c>
      <c r="N1991" s="95">
        <v>5460626</v>
      </c>
      <c r="O1991" s="96" t="s">
        <v>35</v>
      </c>
      <c r="P1991" s="96" t="s">
        <v>628</v>
      </c>
      <c r="Q1991" s="96" t="s">
        <v>142</v>
      </c>
      <c r="R1991" s="97">
        <v>0.78</v>
      </c>
      <c r="S1991" s="97">
        <v>15.6</v>
      </c>
      <c r="T1991" s="95">
        <v>1</v>
      </c>
      <c r="U1991" s="96" t="s">
        <v>254</v>
      </c>
      <c r="V1991" s="96" t="s">
        <v>120</v>
      </c>
      <c r="W1991" s="98">
        <v>800</v>
      </c>
      <c r="X1991" s="98">
        <v>975</v>
      </c>
      <c r="Y1991" s="99">
        <v>46156.395930752318</v>
      </c>
      <c r="Z1991" s="100">
        <v>46161</v>
      </c>
      <c r="AA1991" s="101"/>
      <c r="AB1991" s="101"/>
      <c r="AC1991" s="101"/>
      <c r="AD1991" s="101"/>
      <c r="AE1991" s="101"/>
      <c r="AF1991" s="101"/>
      <c r="AG1991" s="101"/>
      <c r="AH1991" s="101"/>
      <c r="AI1991" s="102" t="s">
        <v>40</v>
      </c>
      <c r="AJ1991" s="102" t="s">
        <v>40</v>
      </c>
      <c r="AK1991" s="102" t="s">
        <v>40</v>
      </c>
      <c r="AL1991" s="101"/>
      <c r="AM1991" s="101"/>
      <c r="AN1991" s="102" t="s">
        <v>40</v>
      </c>
      <c r="AO1991" s="102" t="s">
        <v>40</v>
      </c>
      <c r="AP1991" s="102" t="s">
        <v>40</v>
      </c>
      <c r="AQ1991" s="102" t="s">
        <v>40</v>
      </c>
      <c r="AR1991" s="101"/>
    </row>
    <row r="1992" spans="1:44" ht="31.5">
      <c r="A1992" t="str">
        <f>VLOOKUP(Q1992,'Rotas x Madrugada'!A:C,2,0)</f>
        <v>NA</v>
      </c>
      <c r="B1992" t="str">
        <f>VLOOKUP(Q1992,'Rotas x Madrugada'!A:C,3,0)</f>
        <v>Não</v>
      </c>
      <c r="D1992" s="19">
        <f t="shared" si="62"/>
        <v>46163</v>
      </c>
      <c r="E1992" s="19">
        <f>IF(A1992="RETIRA",Z1992,VLOOKUP(Q1992,'Rotas x Madrugada'!A:D,4,0))</f>
        <v>46146</v>
      </c>
      <c r="F1992" s="19">
        <f>IF(A1992="RETIRA",Z1992,Z1992+2)</f>
        <v>46163</v>
      </c>
      <c r="G1992" s="19" t="str">
        <f>CONCATENATE(U1992,"-",V1992)</f>
        <v>FUM08-TE12</v>
      </c>
      <c r="H1992" s="19" t="str">
        <f t="shared" ca="1" si="63"/>
        <v>OK</v>
      </c>
      <c r="I1992" s="46">
        <f ca="1">Z1992-$B$1</f>
        <v>4</v>
      </c>
      <c r="J1992" s="46">
        <f>VLOOKUP(G1992,'D. Produção'!A:B,2,)</f>
        <v>2</v>
      </c>
      <c r="K1992" s="87">
        <v>336482</v>
      </c>
      <c r="L1992" s="88" t="s">
        <v>83</v>
      </c>
      <c r="M1992" s="87">
        <v>5</v>
      </c>
      <c r="N1992" s="87">
        <v>5460627</v>
      </c>
      <c r="O1992" s="88" t="s">
        <v>35</v>
      </c>
      <c r="P1992" s="88" t="s">
        <v>628</v>
      </c>
      <c r="Q1992" s="88" t="s">
        <v>142</v>
      </c>
      <c r="R1992" s="89">
        <v>0.78</v>
      </c>
      <c r="S1992" s="89">
        <v>15.6</v>
      </c>
      <c r="T1992" s="87">
        <v>1</v>
      </c>
      <c r="U1992" s="88" t="s">
        <v>254</v>
      </c>
      <c r="V1992" s="88" t="s">
        <v>120</v>
      </c>
      <c r="W1992" s="90">
        <v>800</v>
      </c>
      <c r="X1992" s="90">
        <v>975</v>
      </c>
      <c r="Y1992" s="91">
        <v>46156.395930752318</v>
      </c>
      <c r="Z1992" s="92">
        <v>46161</v>
      </c>
      <c r="AA1992" s="93"/>
      <c r="AB1992" s="93"/>
      <c r="AC1992" s="93"/>
      <c r="AD1992" s="93"/>
      <c r="AE1992" s="93"/>
      <c r="AF1992" s="93"/>
      <c r="AG1992" s="93"/>
      <c r="AH1992" s="93"/>
      <c r="AI1992" s="94" t="s">
        <v>40</v>
      </c>
      <c r="AJ1992" s="94" t="s">
        <v>40</v>
      </c>
      <c r="AK1992" s="94" t="s">
        <v>40</v>
      </c>
      <c r="AL1992" s="93"/>
      <c r="AM1992" s="93"/>
      <c r="AN1992" s="94" t="s">
        <v>40</v>
      </c>
      <c r="AO1992" s="94" t="s">
        <v>40</v>
      </c>
      <c r="AP1992" s="94" t="s">
        <v>40</v>
      </c>
      <c r="AQ1992" s="94" t="s">
        <v>40</v>
      </c>
      <c r="AR1992" s="93"/>
    </row>
    <row r="1993" spans="1:44" ht="31.5">
      <c r="A1993" t="str">
        <f>VLOOKUP(Q1993,'Rotas x Madrugada'!A:C,2,0)</f>
        <v>NA</v>
      </c>
      <c r="B1993" t="str">
        <f>VLOOKUP(Q1993,'Rotas x Madrugada'!A:C,3,0)</f>
        <v>Não</v>
      </c>
      <c r="D1993" s="19">
        <f t="shared" si="62"/>
        <v>46163</v>
      </c>
      <c r="E1993" s="19">
        <f>IF(A1993="RETIRA",Z1993,VLOOKUP(Q1993,'Rotas x Madrugada'!A:D,4,0))</f>
        <v>46146</v>
      </c>
      <c r="F1993" s="19">
        <f>IF(A1993="RETIRA",Z1993,Z1993+2)</f>
        <v>46163</v>
      </c>
      <c r="G1993" s="19" t="str">
        <f>CONCATENATE(U1993,"-",V1993)</f>
        <v>FUM08-TE12</v>
      </c>
      <c r="H1993" s="19" t="str">
        <f t="shared" ca="1" si="63"/>
        <v>OK</v>
      </c>
      <c r="I1993" s="46">
        <f ca="1">Z1993-$B$1</f>
        <v>4</v>
      </c>
      <c r="J1993" s="46">
        <f>VLOOKUP(G1993,'D. Produção'!A:B,2,)</f>
        <v>2</v>
      </c>
      <c r="K1993" s="95">
        <v>336482</v>
      </c>
      <c r="L1993" s="96" t="s">
        <v>84</v>
      </c>
      <c r="M1993" s="95">
        <v>6</v>
      </c>
      <c r="N1993" s="95">
        <v>5460628</v>
      </c>
      <c r="O1993" s="96" t="s">
        <v>35</v>
      </c>
      <c r="P1993" s="96" t="s">
        <v>628</v>
      </c>
      <c r="Q1993" s="96" t="s">
        <v>142</v>
      </c>
      <c r="R1993" s="97">
        <v>0.78</v>
      </c>
      <c r="S1993" s="97">
        <v>15.6</v>
      </c>
      <c r="T1993" s="95">
        <v>1</v>
      </c>
      <c r="U1993" s="96" t="s">
        <v>254</v>
      </c>
      <c r="V1993" s="96" t="s">
        <v>120</v>
      </c>
      <c r="W1993" s="98">
        <v>800</v>
      </c>
      <c r="X1993" s="98">
        <v>975</v>
      </c>
      <c r="Y1993" s="99">
        <v>46156.395930752318</v>
      </c>
      <c r="Z1993" s="100">
        <v>46161</v>
      </c>
      <c r="AA1993" s="101"/>
      <c r="AB1993" s="101"/>
      <c r="AC1993" s="101"/>
      <c r="AD1993" s="101"/>
      <c r="AE1993" s="101"/>
      <c r="AF1993" s="101"/>
      <c r="AG1993" s="101"/>
      <c r="AH1993" s="101"/>
      <c r="AI1993" s="102" t="s">
        <v>40</v>
      </c>
      <c r="AJ1993" s="102" t="s">
        <v>40</v>
      </c>
      <c r="AK1993" s="102" t="s">
        <v>40</v>
      </c>
      <c r="AL1993" s="101"/>
      <c r="AM1993" s="101"/>
      <c r="AN1993" s="102" t="s">
        <v>40</v>
      </c>
      <c r="AO1993" s="102" t="s">
        <v>40</v>
      </c>
      <c r="AP1993" s="102" t="s">
        <v>40</v>
      </c>
      <c r="AQ1993" s="102" t="s">
        <v>40</v>
      </c>
      <c r="AR1993" s="101"/>
    </row>
    <row r="1994" spans="1:44" ht="31.5">
      <c r="A1994" t="str">
        <f>VLOOKUP(Q1994,'Rotas x Madrugada'!A:C,2,0)</f>
        <v>NA</v>
      </c>
      <c r="B1994" t="str">
        <f>VLOOKUP(Q1994,'Rotas x Madrugada'!A:C,3,0)</f>
        <v>Não</v>
      </c>
      <c r="D1994" s="19">
        <f t="shared" si="62"/>
        <v>46163</v>
      </c>
      <c r="E1994" s="19">
        <f>IF(A1994="RETIRA",Z1994,VLOOKUP(Q1994,'Rotas x Madrugada'!A:D,4,0))</f>
        <v>46146</v>
      </c>
      <c r="F1994" s="19">
        <f>IF(A1994="RETIRA",Z1994,Z1994+2)</f>
        <v>46163</v>
      </c>
      <c r="G1994" s="19" t="str">
        <f>CONCATENATE(U1994,"-",V1994)</f>
        <v>FUM08-TE16</v>
      </c>
      <c r="H1994" s="19" t="str">
        <f t="shared" ca="1" si="63"/>
        <v>OK</v>
      </c>
      <c r="I1994" s="46">
        <f ca="1">Z1994-$B$1</f>
        <v>4</v>
      </c>
      <c r="J1994" s="46">
        <f>VLOOKUP(G1994,'D. Produção'!A:B,2,)</f>
        <v>2</v>
      </c>
      <c r="K1994" s="87">
        <v>336482</v>
      </c>
      <c r="L1994" s="88" t="s">
        <v>173</v>
      </c>
      <c r="M1994" s="87">
        <v>7</v>
      </c>
      <c r="N1994" s="87">
        <v>5460629</v>
      </c>
      <c r="O1994" s="88" t="s">
        <v>35</v>
      </c>
      <c r="P1994" s="88" t="s">
        <v>628</v>
      </c>
      <c r="Q1994" s="88" t="s">
        <v>142</v>
      </c>
      <c r="R1994" s="89">
        <v>1.5935999999999999</v>
      </c>
      <c r="S1994" s="89">
        <v>31.870999999999999</v>
      </c>
      <c r="T1994" s="87">
        <v>1</v>
      </c>
      <c r="U1994" s="88" t="s">
        <v>254</v>
      </c>
      <c r="V1994" s="88" t="s">
        <v>123</v>
      </c>
      <c r="W1994" s="90">
        <v>785</v>
      </c>
      <c r="X1994" s="90">
        <v>2030</v>
      </c>
      <c r="Y1994" s="91">
        <v>46156.395930752318</v>
      </c>
      <c r="Z1994" s="92">
        <v>46161</v>
      </c>
      <c r="AA1994" s="93"/>
      <c r="AB1994" s="93"/>
      <c r="AC1994" s="93"/>
      <c r="AD1994" s="93"/>
      <c r="AE1994" s="93"/>
      <c r="AF1994" s="93"/>
      <c r="AG1994" s="93"/>
      <c r="AH1994" s="93"/>
      <c r="AI1994" s="94" t="s">
        <v>40</v>
      </c>
      <c r="AJ1994" s="94" t="s">
        <v>40</v>
      </c>
      <c r="AK1994" s="94" t="s">
        <v>40</v>
      </c>
      <c r="AL1994" s="93"/>
      <c r="AM1994" s="93"/>
      <c r="AN1994" s="94" t="s">
        <v>40</v>
      </c>
      <c r="AO1994" s="94" t="s">
        <v>40</v>
      </c>
      <c r="AP1994" s="94" t="s">
        <v>40</v>
      </c>
      <c r="AQ1994" s="94" t="s">
        <v>40</v>
      </c>
      <c r="AR1994" s="93"/>
    </row>
    <row r="1995" spans="1:44" ht="31.5">
      <c r="A1995" t="str">
        <f>VLOOKUP(Q1995,'Rotas x Madrugada'!A:C,2,0)</f>
        <v>NA</v>
      </c>
      <c r="B1995" t="str">
        <f>VLOOKUP(Q1995,'Rotas x Madrugada'!A:C,3,0)</f>
        <v>Não</v>
      </c>
      <c r="D1995" s="19">
        <f t="shared" si="62"/>
        <v>46163</v>
      </c>
      <c r="E1995" s="19">
        <f>IF(A1995="RETIRA",Z1995,VLOOKUP(Q1995,'Rotas x Madrugada'!A:D,4,0))</f>
        <v>46146</v>
      </c>
      <c r="F1995" s="19">
        <f>IF(A1995="RETIRA",Z1995,Z1995+2)</f>
        <v>46163</v>
      </c>
      <c r="G1995" s="19" t="str">
        <f>CONCATENATE(U1995,"-",V1995)</f>
        <v>FUM08-TE12</v>
      </c>
      <c r="H1995" s="19" t="str">
        <f t="shared" ca="1" si="63"/>
        <v>OK</v>
      </c>
      <c r="I1995" s="46">
        <f ca="1">Z1995-$B$1</f>
        <v>4</v>
      </c>
      <c r="J1995" s="46">
        <f>VLOOKUP(G1995,'D. Produção'!A:B,2,)</f>
        <v>2</v>
      </c>
      <c r="K1995" s="95">
        <v>336482</v>
      </c>
      <c r="L1995" s="96" t="s">
        <v>224</v>
      </c>
      <c r="M1995" s="95">
        <v>8</v>
      </c>
      <c r="N1995" s="95">
        <v>5460630</v>
      </c>
      <c r="O1995" s="96" t="s">
        <v>35</v>
      </c>
      <c r="P1995" s="96" t="s">
        <v>628</v>
      </c>
      <c r="Q1995" s="96" t="s">
        <v>142</v>
      </c>
      <c r="R1995" s="97">
        <v>0.46579999999999999</v>
      </c>
      <c r="S1995" s="97">
        <v>9.3160000000000007</v>
      </c>
      <c r="T1995" s="95">
        <v>1</v>
      </c>
      <c r="U1995" s="96" t="s">
        <v>254</v>
      </c>
      <c r="V1995" s="96" t="s">
        <v>120</v>
      </c>
      <c r="W1995" s="98">
        <v>680</v>
      </c>
      <c r="X1995" s="98">
        <v>685</v>
      </c>
      <c r="Y1995" s="99">
        <v>46156.395930752318</v>
      </c>
      <c r="Z1995" s="100">
        <v>46161</v>
      </c>
      <c r="AA1995" s="101"/>
      <c r="AB1995" s="101"/>
      <c r="AC1995" s="101"/>
      <c r="AD1995" s="101"/>
      <c r="AE1995" s="101"/>
      <c r="AF1995" s="101"/>
      <c r="AG1995" s="101"/>
      <c r="AH1995" s="101"/>
      <c r="AI1995" s="102" t="s">
        <v>40</v>
      </c>
      <c r="AJ1995" s="102" t="s">
        <v>40</v>
      </c>
      <c r="AK1995" s="102" t="s">
        <v>40</v>
      </c>
      <c r="AL1995" s="101"/>
      <c r="AM1995" s="101"/>
      <c r="AN1995" s="102" t="s">
        <v>40</v>
      </c>
      <c r="AO1995" s="102" t="s">
        <v>40</v>
      </c>
      <c r="AP1995" s="102" t="s">
        <v>40</v>
      </c>
      <c r="AQ1995" s="102" t="s">
        <v>40</v>
      </c>
      <c r="AR1995" s="101"/>
    </row>
    <row r="1996" spans="1:44" ht="31.5">
      <c r="A1996" t="str">
        <f>VLOOKUP(Q1996,'Rotas x Madrugada'!A:C,2,0)</f>
        <v>NA</v>
      </c>
      <c r="B1996" t="str">
        <f>VLOOKUP(Q1996,'Rotas x Madrugada'!A:C,3,0)</f>
        <v>Não</v>
      </c>
      <c r="D1996" s="19">
        <f t="shared" si="62"/>
        <v>46163</v>
      </c>
      <c r="E1996" s="19">
        <f>IF(A1996="RETIRA",Z1996,VLOOKUP(Q1996,'Rotas x Madrugada'!A:D,4,0))</f>
        <v>46146</v>
      </c>
      <c r="F1996" s="19">
        <f>IF(A1996="RETIRA",Z1996,Z1996+2)</f>
        <v>46163</v>
      </c>
      <c r="G1996" s="19" t="str">
        <f>CONCATENATE(U1996,"-",V1996)</f>
        <v>FUM08-TF</v>
      </c>
      <c r="H1996" s="19" t="str">
        <f t="shared" ca="1" si="63"/>
        <v>OK</v>
      </c>
      <c r="I1996" s="46">
        <f ca="1">Z1996-$B$1</f>
        <v>4</v>
      </c>
      <c r="J1996" s="46">
        <f>VLOOKUP(G1996,'D. Produção'!A:B,2,)</f>
        <v>2</v>
      </c>
      <c r="K1996" s="87">
        <v>336482</v>
      </c>
      <c r="L1996" s="88" t="s">
        <v>246</v>
      </c>
      <c r="M1996" s="87">
        <v>9</v>
      </c>
      <c r="N1996" s="87">
        <v>5460631</v>
      </c>
      <c r="O1996" s="88" t="s">
        <v>35</v>
      </c>
      <c r="P1996" s="88" t="s">
        <v>628</v>
      </c>
      <c r="Q1996" s="88" t="s">
        <v>142</v>
      </c>
      <c r="R1996" s="89">
        <v>2.04</v>
      </c>
      <c r="S1996" s="89">
        <v>40.799999999999997</v>
      </c>
      <c r="T1996" s="87">
        <v>1</v>
      </c>
      <c r="U1996" s="88" t="s">
        <v>254</v>
      </c>
      <c r="V1996" s="88" t="s">
        <v>96</v>
      </c>
      <c r="W1996" s="90">
        <v>1000</v>
      </c>
      <c r="X1996" s="90">
        <v>2040</v>
      </c>
      <c r="Y1996" s="91">
        <v>46156.395930752318</v>
      </c>
      <c r="Z1996" s="92">
        <v>46161</v>
      </c>
      <c r="AA1996" s="93"/>
      <c r="AB1996" s="93"/>
      <c r="AC1996" s="93"/>
      <c r="AD1996" s="93"/>
      <c r="AE1996" s="94" t="s">
        <v>40</v>
      </c>
      <c r="AF1996" s="94" t="s">
        <v>40</v>
      </c>
      <c r="AG1996" s="94" t="s">
        <v>40</v>
      </c>
      <c r="AH1996" s="94" t="s">
        <v>40</v>
      </c>
      <c r="AI1996" s="94" t="s">
        <v>40</v>
      </c>
      <c r="AJ1996" s="94" t="s">
        <v>40</v>
      </c>
      <c r="AK1996" s="94" t="s">
        <v>40</v>
      </c>
      <c r="AL1996" s="93"/>
      <c r="AM1996" s="93"/>
      <c r="AN1996" s="94" t="s">
        <v>40</v>
      </c>
      <c r="AO1996" s="94" t="s">
        <v>40</v>
      </c>
      <c r="AP1996" s="94" t="s">
        <v>40</v>
      </c>
      <c r="AQ1996" s="94" t="s">
        <v>40</v>
      </c>
      <c r="AR1996" s="93"/>
    </row>
    <row r="1997" spans="1:44" ht="31.5">
      <c r="A1997" t="str">
        <f>VLOOKUP(Q1997,'Rotas x Madrugada'!A:C,2,0)</f>
        <v>NA</v>
      </c>
      <c r="B1997" t="str">
        <f>VLOOKUP(Q1997,'Rotas x Madrugada'!A:C,3,0)</f>
        <v>Não</v>
      </c>
      <c r="D1997" s="19">
        <f t="shared" si="62"/>
        <v>46163</v>
      </c>
      <c r="E1997" s="19">
        <f>IF(A1997="RETIRA",Z1997,VLOOKUP(Q1997,'Rotas x Madrugada'!A:D,4,0))</f>
        <v>46146</v>
      </c>
      <c r="F1997" s="19">
        <f>IF(A1997="RETIRA",Z1997,Z1997+2)</f>
        <v>46163</v>
      </c>
      <c r="G1997" s="19" t="str">
        <f>CONCATENATE(U1997,"-",V1997)</f>
        <v>FUM08-TE12</v>
      </c>
      <c r="H1997" s="19" t="str">
        <f t="shared" ca="1" si="63"/>
        <v>OK</v>
      </c>
      <c r="I1997" s="46">
        <f ca="1">Z1997-$B$1</f>
        <v>4</v>
      </c>
      <c r="J1997" s="46">
        <f>VLOOKUP(G1997,'D. Produção'!A:B,2,)</f>
        <v>2</v>
      </c>
      <c r="K1997" s="95">
        <v>336482</v>
      </c>
      <c r="L1997" s="96" t="s">
        <v>247</v>
      </c>
      <c r="M1997" s="95">
        <v>10</v>
      </c>
      <c r="N1997" s="95">
        <v>5460632</v>
      </c>
      <c r="O1997" s="96" t="s">
        <v>35</v>
      </c>
      <c r="P1997" s="96" t="s">
        <v>628</v>
      </c>
      <c r="Q1997" s="96" t="s">
        <v>142</v>
      </c>
      <c r="R1997" s="97">
        <v>2.1840000000000002</v>
      </c>
      <c r="S1997" s="97">
        <v>43.68</v>
      </c>
      <c r="T1997" s="95">
        <v>1</v>
      </c>
      <c r="U1997" s="96" t="s">
        <v>254</v>
      </c>
      <c r="V1997" s="96" t="s">
        <v>120</v>
      </c>
      <c r="W1997" s="98">
        <v>1050</v>
      </c>
      <c r="X1997" s="98">
        <v>2080</v>
      </c>
      <c r="Y1997" s="99">
        <v>46156.395930752318</v>
      </c>
      <c r="Z1997" s="100">
        <v>46161</v>
      </c>
      <c r="AA1997" s="101"/>
      <c r="AB1997" s="101"/>
      <c r="AC1997" s="101"/>
      <c r="AD1997" s="101"/>
      <c r="AE1997" s="101"/>
      <c r="AF1997" s="101"/>
      <c r="AG1997" s="101"/>
      <c r="AH1997" s="101"/>
      <c r="AI1997" s="102" t="s">
        <v>40</v>
      </c>
      <c r="AJ1997" s="102" t="s">
        <v>40</v>
      </c>
      <c r="AK1997" s="102" t="s">
        <v>40</v>
      </c>
      <c r="AL1997" s="101"/>
      <c r="AM1997" s="101"/>
      <c r="AN1997" s="102" t="s">
        <v>40</v>
      </c>
      <c r="AO1997" s="102" t="s">
        <v>40</v>
      </c>
      <c r="AP1997" s="102" t="s">
        <v>40</v>
      </c>
      <c r="AQ1997" s="102" t="s">
        <v>40</v>
      </c>
      <c r="AR1997" s="101"/>
    </row>
    <row r="1998" spans="1:44" ht="31.5">
      <c r="A1998" t="str">
        <f>VLOOKUP(Q1998,'Rotas x Madrugada'!A:C,2,0)</f>
        <v>NA</v>
      </c>
      <c r="B1998" t="str">
        <f>VLOOKUP(Q1998,'Rotas x Madrugada'!A:C,3,0)</f>
        <v>Não</v>
      </c>
      <c r="D1998" s="19">
        <f t="shared" si="62"/>
        <v>46163</v>
      </c>
      <c r="E1998" s="19">
        <f>IF(A1998="RETIRA",Z1998,VLOOKUP(Q1998,'Rotas x Madrugada'!A:D,4,0))</f>
        <v>46146</v>
      </c>
      <c r="F1998" s="19">
        <f>IF(A1998="RETIRA",Z1998,Z1998+2)</f>
        <v>46163</v>
      </c>
      <c r="G1998" s="19" t="str">
        <f>CONCATENATE(U1998,"-",V1998)</f>
        <v>FUM08-TE16</v>
      </c>
      <c r="H1998" s="19" t="str">
        <f t="shared" ca="1" si="63"/>
        <v>OK</v>
      </c>
      <c r="I1998" s="46">
        <f ca="1">Z1998-$B$1</f>
        <v>4</v>
      </c>
      <c r="J1998" s="46">
        <f>VLOOKUP(G1998,'D. Produção'!A:B,2,)</f>
        <v>2</v>
      </c>
      <c r="K1998" s="87">
        <v>336483</v>
      </c>
      <c r="L1998" s="88" t="s">
        <v>78</v>
      </c>
      <c r="M1998" s="87">
        <v>1</v>
      </c>
      <c r="N1998" s="87">
        <v>5460633</v>
      </c>
      <c r="O1998" s="88" t="s">
        <v>35</v>
      </c>
      <c r="P1998" s="88" t="s">
        <v>628</v>
      </c>
      <c r="Q1998" s="88" t="s">
        <v>142</v>
      </c>
      <c r="R1998" s="89">
        <v>1.6289</v>
      </c>
      <c r="S1998" s="89">
        <v>32.577500000000001</v>
      </c>
      <c r="T1998" s="87">
        <v>1</v>
      </c>
      <c r="U1998" s="88" t="s">
        <v>254</v>
      </c>
      <c r="V1998" s="88" t="s">
        <v>123</v>
      </c>
      <c r="W1998" s="90">
        <v>785</v>
      </c>
      <c r="X1998" s="90">
        <v>2075</v>
      </c>
      <c r="Y1998" s="91">
        <v>46156.396398611112</v>
      </c>
      <c r="Z1998" s="92">
        <v>46161</v>
      </c>
      <c r="AA1998" s="93"/>
      <c r="AB1998" s="93"/>
      <c r="AC1998" s="93"/>
      <c r="AD1998" s="93"/>
      <c r="AE1998" s="93"/>
      <c r="AF1998" s="93"/>
      <c r="AG1998" s="93"/>
      <c r="AH1998" s="93"/>
      <c r="AI1998" s="94" t="s">
        <v>40</v>
      </c>
      <c r="AJ1998" s="94" t="s">
        <v>40</v>
      </c>
      <c r="AK1998" s="94" t="s">
        <v>40</v>
      </c>
      <c r="AL1998" s="93"/>
      <c r="AM1998" s="93"/>
      <c r="AN1998" s="94" t="s">
        <v>40</v>
      </c>
      <c r="AO1998" s="94" t="s">
        <v>40</v>
      </c>
      <c r="AP1998" s="94" t="s">
        <v>40</v>
      </c>
      <c r="AQ1998" s="94" t="s">
        <v>40</v>
      </c>
      <c r="AR1998" s="93"/>
    </row>
    <row r="1999" spans="1:44">
      <c r="A1999" t="str">
        <f>VLOOKUP(Q1999,'Rotas x Madrugada'!A:C,2,0)</f>
        <v>NA</v>
      </c>
      <c r="B1999" t="str">
        <f>VLOOKUP(Q1999,'Rotas x Madrugada'!A:C,3,0)</f>
        <v>Não</v>
      </c>
      <c r="D1999" s="19">
        <f t="shared" si="62"/>
        <v>46163</v>
      </c>
      <c r="E1999" s="19">
        <f>IF(A1999="RETIRA",Z1999,VLOOKUP(Q1999,'Rotas x Madrugada'!A:D,4,0))</f>
        <v>46146</v>
      </c>
      <c r="F1999" s="19">
        <f>IF(A1999="RETIRA",Z1999,Z1999+2)</f>
        <v>46163</v>
      </c>
      <c r="G1999" s="19" t="str">
        <f>CONCATENATE(U1999,"-",V1999)</f>
        <v>INC08-TE12</v>
      </c>
      <c r="H1999" s="19" t="str">
        <f t="shared" ca="1" si="63"/>
        <v>OK</v>
      </c>
      <c r="I1999" s="46">
        <f ca="1">Z1999-$B$1</f>
        <v>4</v>
      </c>
      <c r="J1999" s="46">
        <f>VLOOKUP(G1999,'D. Produção'!A:B,2,)</f>
        <v>2</v>
      </c>
      <c r="K1999" s="95">
        <v>336485</v>
      </c>
      <c r="L1999" s="96" t="s">
        <v>78</v>
      </c>
      <c r="M1999" s="95">
        <v>1</v>
      </c>
      <c r="N1999" s="95">
        <v>5460635</v>
      </c>
      <c r="O1999" s="96" t="s">
        <v>35</v>
      </c>
      <c r="P1999" s="96" t="s">
        <v>211</v>
      </c>
      <c r="Q1999" s="96" t="s">
        <v>142</v>
      </c>
      <c r="R1999" s="97">
        <v>0.18190000000000001</v>
      </c>
      <c r="S1999" s="97">
        <v>3.6375000000000002</v>
      </c>
      <c r="T1999" s="95">
        <v>1</v>
      </c>
      <c r="U1999" s="96" t="s">
        <v>63</v>
      </c>
      <c r="V1999" s="96" t="s">
        <v>120</v>
      </c>
      <c r="W1999" s="98">
        <v>485</v>
      </c>
      <c r="X1999" s="98">
        <v>375</v>
      </c>
      <c r="Y1999" s="99">
        <v>46156.397393090279</v>
      </c>
      <c r="Z1999" s="100">
        <v>46161</v>
      </c>
      <c r="AA1999" s="101"/>
      <c r="AB1999" s="101"/>
      <c r="AC1999" s="101"/>
      <c r="AD1999" s="101"/>
      <c r="AE1999" s="101"/>
      <c r="AF1999" s="101"/>
      <c r="AG1999" s="101"/>
      <c r="AH1999" s="101"/>
      <c r="AI1999" s="102" t="s">
        <v>40</v>
      </c>
      <c r="AJ1999" s="102" t="s">
        <v>40</v>
      </c>
      <c r="AK1999" s="102" t="s">
        <v>40</v>
      </c>
      <c r="AL1999" s="101"/>
      <c r="AM1999" s="101"/>
      <c r="AN1999" s="102" t="s">
        <v>40</v>
      </c>
      <c r="AO1999" s="102" t="s">
        <v>40</v>
      </c>
      <c r="AP1999" s="102" t="s">
        <v>40</v>
      </c>
      <c r="AQ1999" s="102" t="s">
        <v>40</v>
      </c>
      <c r="AR1999" s="101"/>
    </row>
    <row r="2000" spans="1:44">
      <c r="A2000" t="str">
        <f>VLOOKUP(Q2000,'Rotas x Madrugada'!A:C,2,0)</f>
        <v>NA</v>
      </c>
      <c r="B2000" t="str">
        <f>VLOOKUP(Q2000,'Rotas x Madrugada'!A:C,3,0)</f>
        <v>Não</v>
      </c>
      <c r="D2000" s="19">
        <f t="shared" si="62"/>
        <v>46163</v>
      </c>
      <c r="E2000" s="19">
        <f>IF(A2000="RETIRA",Z2000,VLOOKUP(Q2000,'Rotas x Madrugada'!A:D,4,0))</f>
        <v>46146</v>
      </c>
      <c r="F2000" s="19">
        <f>IF(A2000="RETIRA",Z2000,Z2000+2)</f>
        <v>46163</v>
      </c>
      <c r="G2000" s="19" t="str">
        <f>CONCATENATE(U2000,"-",V2000)</f>
        <v>INC08-TE12</v>
      </c>
      <c r="H2000" s="19" t="str">
        <f t="shared" ca="1" si="63"/>
        <v>OK</v>
      </c>
      <c r="I2000" s="46">
        <f ca="1">Z2000-$B$1</f>
        <v>4</v>
      </c>
      <c r="J2000" s="46">
        <f>VLOOKUP(G2000,'D. Produção'!A:B,2,)</f>
        <v>2</v>
      </c>
      <c r="K2000" s="87">
        <v>336485</v>
      </c>
      <c r="L2000" s="88" t="s">
        <v>200</v>
      </c>
      <c r="M2000" s="87">
        <v>2</v>
      </c>
      <c r="N2000" s="87">
        <v>5460636</v>
      </c>
      <c r="O2000" s="88" t="s">
        <v>35</v>
      </c>
      <c r="P2000" s="88" t="s">
        <v>211</v>
      </c>
      <c r="Q2000" s="88" t="s">
        <v>142</v>
      </c>
      <c r="R2000" s="89">
        <v>0.30399999999999999</v>
      </c>
      <c r="S2000" s="89">
        <v>6.08</v>
      </c>
      <c r="T2000" s="87">
        <v>1</v>
      </c>
      <c r="U2000" s="88" t="s">
        <v>63</v>
      </c>
      <c r="V2000" s="88" t="s">
        <v>120</v>
      </c>
      <c r="W2000" s="90">
        <v>640</v>
      </c>
      <c r="X2000" s="90">
        <v>475</v>
      </c>
      <c r="Y2000" s="91">
        <v>46156.397393090279</v>
      </c>
      <c r="Z2000" s="92">
        <v>46161</v>
      </c>
      <c r="AA2000" s="93"/>
      <c r="AB2000" s="93"/>
      <c r="AC2000" s="93"/>
      <c r="AD2000" s="93"/>
      <c r="AE2000" s="93"/>
      <c r="AF2000" s="93"/>
      <c r="AG2000" s="93"/>
      <c r="AH2000" s="93"/>
      <c r="AI2000" s="94" t="s">
        <v>40</v>
      </c>
      <c r="AJ2000" s="94" t="s">
        <v>40</v>
      </c>
      <c r="AK2000" s="94" t="s">
        <v>40</v>
      </c>
      <c r="AL2000" s="93"/>
      <c r="AM2000" s="93"/>
      <c r="AN2000" s="94" t="s">
        <v>40</v>
      </c>
      <c r="AO2000" s="94" t="s">
        <v>40</v>
      </c>
      <c r="AP2000" s="94" t="s">
        <v>40</v>
      </c>
      <c r="AQ2000" s="94" t="s">
        <v>40</v>
      </c>
      <c r="AR2000" s="93"/>
    </row>
    <row r="2001" spans="1:44">
      <c r="A2001" t="str">
        <f>VLOOKUP(Q2001,'Rotas x Madrugada'!A:C,2,0)</f>
        <v>NA</v>
      </c>
      <c r="B2001" t="str">
        <f>VLOOKUP(Q2001,'Rotas x Madrugada'!A:C,3,0)</f>
        <v>Não</v>
      </c>
      <c r="D2001" s="19">
        <f t="shared" si="62"/>
        <v>46163</v>
      </c>
      <c r="E2001" s="19">
        <f>IF(A2001="RETIRA",Z2001,VLOOKUP(Q2001,'Rotas x Madrugada'!A:D,4,0))</f>
        <v>46146</v>
      </c>
      <c r="F2001" s="19">
        <f>IF(A2001="RETIRA",Z2001,Z2001+2)</f>
        <v>46163</v>
      </c>
      <c r="G2001" s="19" t="str">
        <f>CONCATENATE(U2001,"-",V2001)</f>
        <v>INC08-TE16</v>
      </c>
      <c r="H2001" s="19" t="str">
        <f t="shared" ca="1" si="63"/>
        <v>OK</v>
      </c>
      <c r="I2001" s="46">
        <f ca="1">Z2001-$B$1</f>
        <v>4</v>
      </c>
      <c r="J2001" s="46">
        <f>VLOOKUP(G2001,'D. Produção'!A:B,2,)</f>
        <v>2</v>
      </c>
      <c r="K2001" s="95">
        <v>336485</v>
      </c>
      <c r="L2001" s="96" t="s">
        <v>213</v>
      </c>
      <c r="M2001" s="95">
        <v>3</v>
      </c>
      <c r="N2001" s="95">
        <v>5460637</v>
      </c>
      <c r="O2001" s="96" t="s">
        <v>35</v>
      </c>
      <c r="P2001" s="96" t="s">
        <v>211</v>
      </c>
      <c r="Q2001" s="96" t="s">
        <v>142</v>
      </c>
      <c r="R2001" s="97">
        <v>1.8585</v>
      </c>
      <c r="S2001" s="97">
        <v>37.17</v>
      </c>
      <c r="T2001" s="95">
        <v>1</v>
      </c>
      <c r="U2001" s="96" t="s">
        <v>63</v>
      </c>
      <c r="V2001" s="96" t="s">
        <v>123</v>
      </c>
      <c r="W2001" s="98">
        <v>885</v>
      </c>
      <c r="X2001" s="98">
        <v>2100</v>
      </c>
      <c r="Y2001" s="99">
        <v>46156.397393090279</v>
      </c>
      <c r="Z2001" s="100">
        <v>46161</v>
      </c>
      <c r="AA2001" s="101"/>
      <c r="AB2001" s="101"/>
      <c r="AC2001" s="101"/>
      <c r="AD2001" s="101"/>
      <c r="AE2001" s="101"/>
      <c r="AF2001" s="101"/>
      <c r="AG2001" s="101"/>
      <c r="AH2001" s="101"/>
      <c r="AI2001" s="102" t="s">
        <v>40</v>
      </c>
      <c r="AJ2001" s="102" t="s">
        <v>40</v>
      </c>
      <c r="AK2001" s="102" t="s">
        <v>40</v>
      </c>
      <c r="AL2001" s="101"/>
      <c r="AM2001" s="101"/>
      <c r="AN2001" s="102" t="s">
        <v>40</v>
      </c>
      <c r="AO2001" s="102" t="s">
        <v>40</v>
      </c>
      <c r="AP2001" s="102" t="s">
        <v>40</v>
      </c>
      <c r="AQ2001" s="102" t="s">
        <v>40</v>
      </c>
      <c r="AR2001" s="101"/>
    </row>
    <row r="2002" spans="1:44">
      <c r="A2002" t="str">
        <f>VLOOKUP(Q2002,'Rotas x Madrugada'!A:C,2,0)</f>
        <v>NA</v>
      </c>
      <c r="B2002" t="str">
        <f>VLOOKUP(Q2002,'Rotas x Madrugada'!A:C,3,0)</f>
        <v>Não</v>
      </c>
      <c r="D2002" s="19">
        <f t="shared" si="62"/>
        <v>46163</v>
      </c>
      <c r="E2002" s="19">
        <f>IF(A2002="RETIRA",Z2002,VLOOKUP(Q2002,'Rotas x Madrugada'!A:D,4,0))</f>
        <v>46146</v>
      </c>
      <c r="F2002" s="19">
        <f>IF(A2002="RETIRA",Z2002,Z2002+2)</f>
        <v>46163</v>
      </c>
      <c r="G2002" s="19" t="str">
        <f>CONCATENATE(U2002,"-",V2002)</f>
        <v>INC08-TE16</v>
      </c>
      <c r="H2002" s="19" t="str">
        <f t="shared" ca="1" si="63"/>
        <v>OK</v>
      </c>
      <c r="I2002" s="46">
        <f ca="1">Z2002-$B$1</f>
        <v>4</v>
      </c>
      <c r="J2002" s="46">
        <f>VLOOKUP(G2002,'D. Produção'!A:B,2,)</f>
        <v>2</v>
      </c>
      <c r="K2002" s="87">
        <v>336485</v>
      </c>
      <c r="L2002" s="88" t="s">
        <v>214</v>
      </c>
      <c r="M2002" s="87">
        <v>4</v>
      </c>
      <c r="N2002" s="87">
        <v>5460638</v>
      </c>
      <c r="O2002" s="88" t="s">
        <v>35</v>
      </c>
      <c r="P2002" s="88" t="s">
        <v>211</v>
      </c>
      <c r="Q2002" s="88" t="s">
        <v>142</v>
      </c>
      <c r="R2002" s="89">
        <v>1.4318</v>
      </c>
      <c r="S2002" s="89">
        <v>28.635000000000002</v>
      </c>
      <c r="T2002" s="87">
        <v>1</v>
      </c>
      <c r="U2002" s="88" t="s">
        <v>63</v>
      </c>
      <c r="V2002" s="88" t="s">
        <v>123</v>
      </c>
      <c r="W2002" s="90">
        <v>690</v>
      </c>
      <c r="X2002" s="90">
        <v>2075</v>
      </c>
      <c r="Y2002" s="91">
        <v>46156.397393090279</v>
      </c>
      <c r="Z2002" s="92">
        <v>46161</v>
      </c>
      <c r="AA2002" s="93"/>
      <c r="AB2002" s="93"/>
      <c r="AC2002" s="93"/>
      <c r="AD2002" s="93"/>
      <c r="AE2002" s="93"/>
      <c r="AF2002" s="93"/>
      <c r="AG2002" s="93"/>
      <c r="AH2002" s="93"/>
      <c r="AI2002" s="94" t="s">
        <v>40</v>
      </c>
      <c r="AJ2002" s="94" t="s">
        <v>40</v>
      </c>
      <c r="AK2002" s="94" t="s">
        <v>40</v>
      </c>
      <c r="AL2002" s="93"/>
      <c r="AM2002" s="93"/>
      <c r="AN2002" s="94" t="s">
        <v>40</v>
      </c>
      <c r="AO2002" s="94" t="s">
        <v>40</v>
      </c>
      <c r="AP2002" s="94" t="s">
        <v>40</v>
      </c>
      <c r="AQ2002" s="94" t="s">
        <v>40</v>
      </c>
      <c r="AR2002" s="93"/>
    </row>
    <row r="2003" spans="1:44">
      <c r="A2003" t="str">
        <f>VLOOKUP(Q2003,'Rotas x Madrugada'!A:C,2,0)</f>
        <v>NA</v>
      </c>
      <c r="B2003" t="str">
        <f>VLOOKUP(Q2003,'Rotas x Madrugada'!A:C,3,0)</f>
        <v>Não</v>
      </c>
      <c r="D2003" s="19">
        <f t="shared" si="62"/>
        <v>46163</v>
      </c>
      <c r="E2003" s="19">
        <f>IF(A2003="RETIRA",Z2003,VLOOKUP(Q2003,'Rotas x Madrugada'!A:D,4,0))</f>
        <v>46146</v>
      </c>
      <c r="F2003" s="19">
        <f>IF(A2003="RETIRA",Z2003,Z2003+2)</f>
        <v>46163</v>
      </c>
      <c r="G2003" s="19" t="str">
        <f>CONCATENATE(U2003,"-",V2003)</f>
        <v>INC08-TE12</v>
      </c>
      <c r="H2003" s="19" t="str">
        <f t="shared" ca="1" si="63"/>
        <v>OK</v>
      </c>
      <c r="I2003" s="46">
        <f ca="1">Z2003-$B$1</f>
        <v>4</v>
      </c>
      <c r="J2003" s="46">
        <f>VLOOKUP(G2003,'D. Produção'!A:B,2,)</f>
        <v>2</v>
      </c>
      <c r="K2003" s="95">
        <v>336485</v>
      </c>
      <c r="L2003" s="96" t="s">
        <v>349</v>
      </c>
      <c r="M2003" s="95">
        <v>5</v>
      </c>
      <c r="N2003" s="95">
        <v>5460639</v>
      </c>
      <c r="O2003" s="96" t="s">
        <v>35</v>
      </c>
      <c r="P2003" s="96" t="s">
        <v>211</v>
      </c>
      <c r="Q2003" s="96" t="s">
        <v>142</v>
      </c>
      <c r="R2003" s="97">
        <v>0.3634</v>
      </c>
      <c r="S2003" s="97">
        <v>7.2675000000000001</v>
      </c>
      <c r="T2003" s="95">
        <v>1</v>
      </c>
      <c r="U2003" s="96" t="s">
        <v>63</v>
      </c>
      <c r="V2003" s="96" t="s">
        <v>120</v>
      </c>
      <c r="W2003" s="98">
        <v>765</v>
      </c>
      <c r="X2003" s="98">
        <v>475</v>
      </c>
      <c r="Y2003" s="99">
        <v>46156.397393090279</v>
      </c>
      <c r="Z2003" s="100">
        <v>46161</v>
      </c>
      <c r="AA2003" s="101"/>
      <c r="AB2003" s="101"/>
      <c r="AC2003" s="101"/>
      <c r="AD2003" s="101"/>
      <c r="AE2003" s="101"/>
      <c r="AF2003" s="101"/>
      <c r="AG2003" s="101"/>
      <c r="AH2003" s="101"/>
      <c r="AI2003" s="102" t="s">
        <v>40</v>
      </c>
      <c r="AJ2003" s="102" t="s">
        <v>40</v>
      </c>
      <c r="AK2003" s="102" t="s">
        <v>40</v>
      </c>
      <c r="AL2003" s="101"/>
      <c r="AM2003" s="101"/>
      <c r="AN2003" s="102" t="s">
        <v>40</v>
      </c>
      <c r="AO2003" s="102" t="s">
        <v>40</v>
      </c>
      <c r="AP2003" s="102" t="s">
        <v>40</v>
      </c>
      <c r="AQ2003" s="102" t="s">
        <v>40</v>
      </c>
      <c r="AR2003" s="101"/>
    </row>
    <row r="2004" spans="1:44">
      <c r="A2004" t="str">
        <f>VLOOKUP(Q2004,'Rotas x Madrugada'!A:C,2,0)</f>
        <v>NA</v>
      </c>
      <c r="B2004" t="str">
        <f>VLOOKUP(Q2004,'Rotas x Madrugada'!A:C,3,0)</f>
        <v>Não</v>
      </c>
      <c r="D2004" s="19">
        <f t="shared" si="62"/>
        <v>46163</v>
      </c>
      <c r="E2004" s="19">
        <f>IF(A2004="RETIRA",Z2004,VLOOKUP(Q2004,'Rotas x Madrugada'!A:D,4,0))</f>
        <v>46146</v>
      </c>
      <c r="F2004" s="19">
        <f>IF(A2004="RETIRA",Z2004,Z2004+2)</f>
        <v>46163</v>
      </c>
      <c r="G2004" s="19" t="str">
        <f>CONCATENATE(U2004,"-",V2004)</f>
        <v>INC08-TE16</v>
      </c>
      <c r="H2004" s="19" t="str">
        <f t="shared" ca="1" si="63"/>
        <v>OK</v>
      </c>
      <c r="I2004" s="46">
        <f ca="1">Z2004-$B$1</f>
        <v>4</v>
      </c>
      <c r="J2004" s="46">
        <f>VLOOKUP(G2004,'D. Produção'!A:B,2,)</f>
        <v>2</v>
      </c>
      <c r="K2004" s="87">
        <v>336486</v>
      </c>
      <c r="L2004" s="88" t="s">
        <v>78</v>
      </c>
      <c r="M2004" s="87">
        <v>1</v>
      </c>
      <c r="N2004" s="87">
        <v>5460640</v>
      </c>
      <c r="O2004" s="88" t="s">
        <v>35</v>
      </c>
      <c r="P2004" s="88" t="s">
        <v>629</v>
      </c>
      <c r="Q2004" s="88" t="s">
        <v>142</v>
      </c>
      <c r="R2004" s="89">
        <v>1.5857000000000001</v>
      </c>
      <c r="S2004" s="89">
        <v>31.713999999999999</v>
      </c>
      <c r="T2004" s="87">
        <v>1</v>
      </c>
      <c r="U2004" s="88" t="s">
        <v>63</v>
      </c>
      <c r="V2004" s="88" t="s">
        <v>123</v>
      </c>
      <c r="W2004" s="90">
        <v>785</v>
      </c>
      <c r="X2004" s="90">
        <v>2020</v>
      </c>
      <c r="Y2004" s="91">
        <v>46156.397905983795</v>
      </c>
      <c r="Z2004" s="92">
        <v>46161</v>
      </c>
      <c r="AA2004" s="93"/>
      <c r="AB2004" s="93"/>
      <c r="AC2004" s="93"/>
      <c r="AD2004" s="93"/>
      <c r="AE2004" s="93"/>
      <c r="AF2004" s="93"/>
      <c r="AG2004" s="93"/>
      <c r="AH2004" s="93"/>
      <c r="AI2004" s="94" t="s">
        <v>40</v>
      </c>
      <c r="AJ2004" s="94" t="s">
        <v>40</v>
      </c>
      <c r="AK2004" s="94" t="s">
        <v>40</v>
      </c>
      <c r="AL2004" s="93"/>
      <c r="AM2004" s="93"/>
      <c r="AN2004" s="94" t="s">
        <v>40</v>
      </c>
      <c r="AO2004" s="94" t="s">
        <v>40</v>
      </c>
      <c r="AP2004" s="94" t="s">
        <v>40</v>
      </c>
      <c r="AQ2004" s="94" t="s">
        <v>40</v>
      </c>
      <c r="AR2004" s="93"/>
    </row>
    <row r="2005" spans="1:44">
      <c r="A2005" t="str">
        <f>VLOOKUP(Q2005,'Rotas x Madrugada'!A:C,2,0)</f>
        <v>NA</v>
      </c>
      <c r="B2005" t="str">
        <f>VLOOKUP(Q2005,'Rotas x Madrugada'!A:C,3,0)</f>
        <v>Não</v>
      </c>
      <c r="D2005" s="19">
        <f t="shared" si="62"/>
        <v>46163</v>
      </c>
      <c r="E2005" s="19">
        <f>IF(A2005="RETIRA",Z2005,VLOOKUP(Q2005,'Rotas x Madrugada'!A:D,4,0))</f>
        <v>46146</v>
      </c>
      <c r="F2005" s="19">
        <f>IF(A2005="RETIRA",Z2005,Z2005+2)</f>
        <v>46163</v>
      </c>
      <c r="G2005" s="19" t="str">
        <f>CONCATENATE(U2005,"-",V2005)</f>
        <v>INC08-TE16</v>
      </c>
      <c r="H2005" s="19" t="str">
        <f t="shared" ca="1" si="63"/>
        <v>OK</v>
      </c>
      <c r="I2005" s="46">
        <f ca="1">Z2005-$B$1</f>
        <v>4</v>
      </c>
      <c r="J2005" s="46">
        <f>VLOOKUP(G2005,'D. Produção'!A:B,2,)</f>
        <v>2</v>
      </c>
      <c r="K2005" s="95">
        <v>336486</v>
      </c>
      <c r="L2005" s="96" t="s">
        <v>200</v>
      </c>
      <c r="M2005" s="95">
        <v>2</v>
      </c>
      <c r="N2005" s="95">
        <v>5460641</v>
      </c>
      <c r="O2005" s="96" t="s">
        <v>35</v>
      </c>
      <c r="P2005" s="96" t="s">
        <v>629</v>
      </c>
      <c r="Q2005" s="96" t="s">
        <v>142</v>
      </c>
      <c r="R2005" s="97">
        <v>1.5768</v>
      </c>
      <c r="S2005" s="97">
        <v>31.536000000000001</v>
      </c>
      <c r="T2005" s="95">
        <v>1</v>
      </c>
      <c r="U2005" s="96" t="s">
        <v>63</v>
      </c>
      <c r="V2005" s="96" t="s">
        <v>123</v>
      </c>
      <c r="W2005" s="98">
        <v>730</v>
      </c>
      <c r="X2005" s="98">
        <v>2160</v>
      </c>
      <c r="Y2005" s="99">
        <v>46156.397905983795</v>
      </c>
      <c r="Z2005" s="100">
        <v>46161</v>
      </c>
      <c r="AA2005" s="101"/>
      <c r="AB2005" s="101"/>
      <c r="AC2005" s="101"/>
      <c r="AD2005" s="101"/>
      <c r="AE2005" s="101"/>
      <c r="AF2005" s="101"/>
      <c r="AG2005" s="101"/>
      <c r="AH2005" s="101"/>
      <c r="AI2005" s="102" t="s">
        <v>40</v>
      </c>
      <c r="AJ2005" s="102" t="s">
        <v>40</v>
      </c>
      <c r="AK2005" s="102" t="s">
        <v>40</v>
      </c>
      <c r="AL2005" s="101"/>
      <c r="AM2005" s="101"/>
      <c r="AN2005" s="102" t="s">
        <v>40</v>
      </c>
      <c r="AO2005" s="102" t="s">
        <v>40</v>
      </c>
      <c r="AP2005" s="102" t="s">
        <v>40</v>
      </c>
      <c r="AQ2005" s="102" t="s">
        <v>40</v>
      </c>
      <c r="AR2005" s="101"/>
    </row>
    <row r="2006" spans="1:44">
      <c r="A2006" t="str">
        <f>VLOOKUP(Q2006,'Rotas x Madrugada'!A:C,2,0)</f>
        <v>NA</v>
      </c>
      <c r="B2006" t="str">
        <f>VLOOKUP(Q2006,'Rotas x Madrugada'!A:C,3,0)</f>
        <v>Não</v>
      </c>
      <c r="D2006" s="19">
        <f t="shared" si="62"/>
        <v>46163</v>
      </c>
      <c r="E2006" s="19">
        <f>IF(A2006="RETIRA",Z2006,VLOOKUP(Q2006,'Rotas x Madrugada'!A:D,4,0))</f>
        <v>46146</v>
      </c>
      <c r="F2006" s="19">
        <f>IF(A2006="RETIRA",Z2006,Z2006+2)</f>
        <v>46163</v>
      </c>
      <c r="G2006" s="19" t="str">
        <f>CONCATENATE(U2006,"-",V2006)</f>
        <v>INC06-TF</v>
      </c>
      <c r="H2006" s="19" t="str">
        <f t="shared" ca="1" si="63"/>
        <v>OK</v>
      </c>
      <c r="I2006" s="46">
        <f ca="1">Z2006-$B$1</f>
        <v>4</v>
      </c>
      <c r="J2006" s="46">
        <f>VLOOKUP(G2006,'D. Produção'!A:B,2,)</f>
        <v>2</v>
      </c>
      <c r="K2006" s="87">
        <v>336487</v>
      </c>
      <c r="L2006" s="88" t="s">
        <v>61</v>
      </c>
      <c r="M2006" s="87">
        <v>1</v>
      </c>
      <c r="N2006" s="87">
        <v>5460642</v>
      </c>
      <c r="O2006" s="88" t="s">
        <v>35</v>
      </c>
      <c r="P2006" s="88" t="s">
        <v>211</v>
      </c>
      <c r="Q2006" s="88" t="s">
        <v>142</v>
      </c>
      <c r="R2006" s="89">
        <v>0.7802</v>
      </c>
      <c r="S2006" s="89">
        <v>11.702999999999999</v>
      </c>
      <c r="T2006" s="87">
        <v>1</v>
      </c>
      <c r="U2006" s="88" t="s">
        <v>185</v>
      </c>
      <c r="V2006" s="88" t="s">
        <v>96</v>
      </c>
      <c r="W2006" s="90">
        <v>830</v>
      </c>
      <c r="X2006" s="90">
        <v>940</v>
      </c>
      <c r="Y2006" s="91">
        <v>46156.398242094911</v>
      </c>
      <c r="Z2006" s="92">
        <v>46161</v>
      </c>
      <c r="AA2006" s="93"/>
      <c r="AB2006" s="93"/>
      <c r="AC2006" s="93"/>
      <c r="AD2006" s="93"/>
      <c r="AE2006" s="94" t="s">
        <v>40</v>
      </c>
      <c r="AF2006" s="94" t="s">
        <v>40</v>
      </c>
      <c r="AG2006" s="94" t="s">
        <v>40</v>
      </c>
      <c r="AH2006" s="94" t="s">
        <v>40</v>
      </c>
      <c r="AI2006" s="94" t="s">
        <v>40</v>
      </c>
      <c r="AJ2006" s="94" t="s">
        <v>40</v>
      </c>
      <c r="AK2006" s="94" t="s">
        <v>40</v>
      </c>
      <c r="AL2006" s="93"/>
      <c r="AM2006" s="93"/>
      <c r="AN2006" s="94" t="s">
        <v>40</v>
      </c>
      <c r="AO2006" s="94" t="s">
        <v>40</v>
      </c>
      <c r="AP2006" s="94" t="s">
        <v>40</v>
      </c>
      <c r="AQ2006" s="94" t="s">
        <v>40</v>
      </c>
      <c r="AR2006" s="93"/>
    </row>
    <row r="2007" spans="1:44">
      <c r="A2007" t="str">
        <f>VLOOKUP(Q2007,'Rotas x Madrugada'!A:C,2,0)</f>
        <v>NA</v>
      </c>
      <c r="B2007" t="str">
        <f>VLOOKUP(Q2007,'Rotas x Madrugada'!A:C,3,0)</f>
        <v>Não</v>
      </c>
      <c r="D2007" s="19">
        <f t="shared" si="62"/>
        <v>46163</v>
      </c>
      <c r="E2007" s="19">
        <f>IF(A2007="RETIRA",Z2007,VLOOKUP(Q2007,'Rotas x Madrugada'!A:D,4,0))</f>
        <v>46146</v>
      </c>
      <c r="F2007" s="19">
        <f>IF(A2007="RETIRA",Z2007,Z2007+2)</f>
        <v>46163</v>
      </c>
      <c r="G2007" s="19" t="str">
        <f>CONCATENATE(U2007,"-",V2007)</f>
        <v>INC06-TF</v>
      </c>
      <c r="H2007" s="19" t="str">
        <f t="shared" ca="1" si="63"/>
        <v>OK</v>
      </c>
      <c r="I2007" s="46">
        <f ca="1">Z2007-$B$1</f>
        <v>4</v>
      </c>
      <c r="J2007" s="46">
        <f>VLOOKUP(G2007,'D. Produção'!A:B,2,)</f>
        <v>2</v>
      </c>
      <c r="K2007" s="95">
        <v>336487</v>
      </c>
      <c r="L2007" s="96" t="s">
        <v>121</v>
      </c>
      <c r="M2007" s="95">
        <v>2</v>
      </c>
      <c r="N2007" s="95">
        <v>5460643</v>
      </c>
      <c r="O2007" s="96" t="s">
        <v>35</v>
      </c>
      <c r="P2007" s="96" t="s">
        <v>211</v>
      </c>
      <c r="Q2007" s="96" t="s">
        <v>142</v>
      </c>
      <c r="R2007" s="97">
        <v>0.25280000000000002</v>
      </c>
      <c r="S2007" s="97">
        <v>3.7919999999999998</v>
      </c>
      <c r="T2007" s="95">
        <v>1</v>
      </c>
      <c r="U2007" s="96" t="s">
        <v>185</v>
      </c>
      <c r="V2007" s="96" t="s">
        <v>96</v>
      </c>
      <c r="W2007" s="98">
        <v>640</v>
      </c>
      <c r="X2007" s="98">
        <v>395</v>
      </c>
      <c r="Y2007" s="99">
        <v>46156.398242094911</v>
      </c>
      <c r="Z2007" s="100">
        <v>46161</v>
      </c>
      <c r="AA2007" s="101"/>
      <c r="AB2007" s="101"/>
      <c r="AC2007" s="101"/>
      <c r="AD2007" s="101"/>
      <c r="AE2007" s="102" t="s">
        <v>40</v>
      </c>
      <c r="AF2007" s="102" t="s">
        <v>40</v>
      </c>
      <c r="AG2007" s="102" t="s">
        <v>40</v>
      </c>
      <c r="AH2007" s="102" t="s">
        <v>40</v>
      </c>
      <c r="AI2007" s="102" t="s">
        <v>40</v>
      </c>
      <c r="AJ2007" s="102" t="s">
        <v>40</v>
      </c>
      <c r="AK2007" s="102" t="s">
        <v>40</v>
      </c>
      <c r="AL2007" s="101"/>
      <c r="AM2007" s="101"/>
      <c r="AN2007" s="102" t="s">
        <v>40</v>
      </c>
      <c r="AO2007" s="102" t="s">
        <v>40</v>
      </c>
      <c r="AP2007" s="102" t="s">
        <v>40</v>
      </c>
      <c r="AQ2007" s="102" t="s">
        <v>40</v>
      </c>
      <c r="AR2007" s="101"/>
    </row>
    <row r="2008" spans="1:44">
      <c r="A2008" t="str">
        <f>VLOOKUP(Q2008,'Rotas x Madrugada'!A:C,2,0)</f>
        <v>NA</v>
      </c>
      <c r="B2008" t="str">
        <f>VLOOKUP(Q2008,'Rotas x Madrugada'!A:C,3,0)</f>
        <v>Não</v>
      </c>
      <c r="D2008" s="19">
        <f t="shared" si="62"/>
        <v>46163</v>
      </c>
      <c r="E2008" s="19">
        <f>IF(A2008="RETIRA",Z2008,VLOOKUP(Q2008,'Rotas x Madrugada'!A:D,4,0))</f>
        <v>46146</v>
      </c>
      <c r="F2008" s="19">
        <f>IF(A2008="RETIRA",Z2008,Z2008+2)</f>
        <v>46163</v>
      </c>
      <c r="G2008" s="19" t="str">
        <f>CONCATENATE(U2008,"-",V2008)</f>
        <v>INC08-TF</v>
      </c>
      <c r="H2008" s="19" t="str">
        <f t="shared" ca="1" si="63"/>
        <v>OK</v>
      </c>
      <c r="I2008" s="46">
        <f ca="1">Z2008-$B$1</f>
        <v>4</v>
      </c>
      <c r="J2008" s="46">
        <f>VLOOKUP(G2008,'D. Produção'!A:B,2,)</f>
        <v>2</v>
      </c>
      <c r="K2008" s="87">
        <v>336488</v>
      </c>
      <c r="L2008" s="88" t="s">
        <v>78</v>
      </c>
      <c r="M2008" s="87">
        <v>1</v>
      </c>
      <c r="N2008" s="87">
        <v>5460644</v>
      </c>
      <c r="O2008" s="88" t="s">
        <v>35</v>
      </c>
      <c r="P2008" s="88" t="s">
        <v>630</v>
      </c>
      <c r="Q2008" s="88" t="s">
        <v>142</v>
      </c>
      <c r="R2008" s="89">
        <v>1.56</v>
      </c>
      <c r="S2008" s="89">
        <v>31.2</v>
      </c>
      <c r="T2008" s="87">
        <v>1</v>
      </c>
      <c r="U2008" s="88" t="s">
        <v>63</v>
      </c>
      <c r="V2008" s="88" t="s">
        <v>96</v>
      </c>
      <c r="W2008" s="90">
        <v>750</v>
      </c>
      <c r="X2008" s="90">
        <v>2080</v>
      </c>
      <c r="Y2008" s="91">
        <v>46156.398601655092</v>
      </c>
      <c r="Z2008" s="92">
        <v>46161</v>
      </c>
      <c r="AA2008" s="93"/>
      <c r="AB2008" s="93"/>
      <c r="AC2008" s="93"/>
      <c r="AD2008" s="93"/>
      <c r="AE2008" s="94" t="s">
        <v>40</v>
      </c>
      <c r="AF2008" s="94" t="s">
        <v>40</v>
      </c>
      <c r="AG2008" s="94" t="s">
        <v>40</v>
      </c>
      <c r="AH2008" s="94" t="s">
        <v>40</v>
      </c>
      <c r="AI2008" s="94" t="s">
        <v>40</v>
      </c>
      <c r="AJ2008" s="94" t="s">
        <v>40</v>
      </c>
      <c r="AK2008" s="94" t="s">
        <v>40</v>
      </c>
      <c r="AL2008" s="93"/>
      <c r="AM2008" s="93"/>
      <c r="AN2008" s="94" t="s">
        <v>40</v>
      </c>
      <c r="AO2008" s="94" t="s">
        <v>40</v>
      </c>
      <c r="AP2008" s="94" t="s">
        <v>40</v>
      </c>
      <c r="AQ2008" s="94" t="s">
        <v>40</v>
      </c>
      <c r="AR2008" s="93"/>
    </row>
    <row r="2009" spans="1:44">
      <c r="A2009" t="str">
        <f>VLOOKUP(Q2009,'Rotas x Madrugada'!A:C,2,0)</f>
        <v>NA</v>
      </c>
      <c r="B2009" t="str">
        <f>VLOOKUP(Q2009,'Rotas x Madrugada'!A:C,3,0)</f>
        <v>Não</v>
      </c>
      <c r="D2009" s="19">
        <f t="shared" si="62"/>
        <v>46163</v>
      </c>
      <c r="E2009" s="19">
        <f>IF(A2009="RETIRA",Z2009,VLOOKUP(Q2009,'Rotas x Madrugada'!A:D,4,0))</f>
        <v>46146</v>
      </c>
      <c r="F2009" s="19">
        <f>IF(A2009="RETIRA",Z2009,Z2009+2)</f>
        <v>46163</v>
      </c>
      <c r="G2009" s="19" t="str">
        <f>CONCATENATE(U2009,"-",V2009)</f>
        <v>INC08-TE12</v>
      </c>
      <c r="H2009" s="19" t="str">
        <f t="shared" ca="1" si="63"/>
        <v>OK</v>
      </c>
      <c r="I2009" s="46">
        <f ca="1">Z2009-$B$1</f>
        <v>4</v>
      </c>
      <c r="J2009" s="46">
        <f>VLOOKUP(G2009,'D. Produção'!A:B,2,)</f>
        <v>2</v>
      </c>
      <c r="K2009" s="95">
        <v>336488</v>
      </c>
      <c r="L2009" s="96" t="s">
        <v>80</v>
      </c>
      <c r="M2009" s="95">
        <v>2</v>
      </c>
      <c r="N2009" s="95">
        <v>5460645</v>
      </c>
      <c r="O2009" s="96" t="s">
        <v>35</v>
      </c>
      <c r="P2009" s="96" t="s">
        <v>630</v>
      </c>
      <c r="Q2009" s="96" t="s">
        <v>142</v>
      </c>
      <c r="R2009" s="97">
        <v>1.696</v>
      </c>
      <c r="S2009" s="97">
        <v>33.92</v>
      </c>
      <c r="T2009" s="95">
        <v>1</v>
      </c>
      <c r="U2009" s="96" t="s">
        <v>63</v>
      </c>
      <c r="V2009" s="96" t="s">
        <v>120</v>
      </c>
      <c r="W2009" s="98">
        <v>800</v>
      </c>
      <c r="X2009" s="98">
        <v>2120</v>
      </c>
      <c r="Y2009" s="99">
        <v>46156.398601655092</v>
      </c>
      <c r="Z2009" s="100">
        <v>46161</v>
      </c>
      <c r="AA2009" s="101"/>
      <c r="AB2009" s="101"/>
      <c r="AC2009" s="101"/>
      <c r="AD2009" s="101"/>
      <c r="AE2009" s="101"/>
      <c r="AF2009" s="101"/>
      <c r="AG2009" s="101"/>
      <c r="AH2009" s="101"/>
      <c r="AI2009" s="102" t="s">
        <v>40</v>
      </c>
      <c r="AJ2009" s="102" t="s">
        <v>40</v>
      </c>
      <c r="AK2009" s="102" t="s">
        <v>40</v>
      </c>
      <c r="AL2009" s="101"/>
      <c r="AM2009" s="101"/>
      <c r="AN2009" s="102" t="s">
        <v>40</v>
      </c>
      <c r="AO2009" s="102" t="s">
        <v>40</v>
      </c>
      <c r="AP2009" s="102" t="s">
        <v>40</v>
      </c>
      <c r="AQ2009" s="102" t="s">
        <v>40</v>
      </c>
      <c r="AR2009" s="101"/>
    </row>
    <row r="2010" spans="1:44">
      <c r="A2010" t="str">
        <f>VLOOKUP(Q2010,'Rotas x Madrugada'!A:C,2,0)</f>
        <v>NA</v>
      </c>
      <c r="B2010" t="str">
        <f>VLOOKUP(Q2010,'Rotas x Madrugada'!A:C,3,0)</f>
        <v>Não</v>
      </c>
      <c r="D2010" s="19">
        <f t="shared" si="62"/>
        <v>46163</v>
      </c>
      <c r="E2010" s="19">
        <f>IF(A2010="RETIRA",Z2010,VLOOKUP(Q2010,'Rotas x Madrugada'!A:D,4,0))</f>
        <v>46146</v>
      </c>
      <c r="F2010" s="19">
        <f>IF(A2010="RETIRA",Z2010,Z2010+2)</f>
        <v>46163</v>
      </c>
      <c r="G2010" s="19" t="str">
        <f>CONCATENATE(U2010,"-",V2010)</f>
        <v>INC08-TE16</v>
      </c>
      <c r="H2010" s="19" t="str">
        <f t="shared" ca="1" si="63"/>
        <v>OK</v>
      </c>
      <c r="I2010" s="46">
        <f ca="1">Z2010-$B$1</f>
        <v>4</v>
      </c>
      <c r="J2010" s="46">
        <f>VLOOKUP(G2010,'D. Produção'!A:B,2,)</f>
        <v>2</v>
      </c>
      <c r="K2010" s="87">
        <v>336488</v>
      </c>
      <c r="L2010" s="88" t="s">
        <v>180</v>
      </c>
      <c r="M2010" s="87">
        <v>3</v>
      </c>
      <c r="N2010" s="87">
        <v>5460646</v>
      </c>
      <c r="O2010" s="88" t="s">
        <v>35</v>
      </c>
      <c r="P2010" s="88" t="s">
        <v>630</v>
      </c>
      <c r="Q2010" s="88" t="s">
        <v>142</v>
      </c>
      <c r="R2010" s="89">
        <v>1.4454</v>
      </c>
      <c r="S2010" s="89">
        <v>28.907</v>
      </c>
      <c r="T2010" s="87">
        <v>1</v>
      </c>
      <c r="U2010" s="88" t="s">
        <v>63</v>
      </c>
      <c r="V2010" s="88" t="s">
        <v>123</v>
      </c>
      <c r="W2010" s="90">
        <v>685</v>
      </c>
      <c r="X2010" s="90">
        <v>2110</v>
      </c>
      <c r="Y2010" s="91">
        <v>46156.398601655092</v>
      </c>
      <c r="Z2010" s="92">
        <v>46161</v>
      </c>
      <c r="AA2010" s="93"/>
      <c r="AB2010" s="93"/>
      <c r="AC2010" s="93"/>
      <c r="AD2010" s="93"/>
      <c r="AE2010" s="93"/>
      <c r="AF2010" s="93"/>
      <c r="AG2010" s="93"/>
      <c r="AH2010" s="93"/>
      <c r="AI2010" s="94" t="s">
        <v>40</v>
      </c>
      <c r="AJ2010" s="94" t="s">
        <v>40</v>
      </c>
      <c r="AK2010" s="94" t="s">
        <v>40</v>
      </c>
      <c r="AL2010" s="93"/>
      <c r="AM2010" s="93"/>
      <c r="AN2010" s="94" t="s">
        <v>40</v>
      </c>
      <c r="AO2010" s="94" t="s">
        <v>40</v>
      </c>
      <c r="AP2010" s="94" t="s">
        <v>40</v>
      </c>
      <c r="AQ2010" s="94" t="s">
        <v>40</v>
      </c>
      <c r="AR2010" s="93"/>
    </row>
    <row r="2011" spans="1:44">
      <c r="A2011" t="str">
        <f>VLOOKUP(Q2011,'Rotas x Madrugada'!A:C,2,0)</f>
        <v>NA</v>
      </c>
      <c r="B2011" t="str">
        <f>VLOOKUP(Q2011,'Rotas x Madrugada'!A:C,3,0)</f>
        <v>Não</v>
      </c>
      <c r="D2011" s="19">
        <f t="shared" si="62"/>
        <v>46163</v>
      </c>
      <c r="E2011" s="19">
        <f>IF(A2011="RETIRA",Z2011,VLOOKUP(Q2011,'Rotas x Madrugada'!A:D,4,0))</f>
        <v>46146</v>
      </c>
      <c r="F2011" s="19">
        <f>IF(A2011="RETIRA",Z2011,Z2011+2)</f>
        <v>46163</v>
      </c>
      <c r="G2011" s="19" t="str">
        <f>CONCATENATE(U2011,"-",V2011)</f>
        <v>INC08-TE16</v>
      </c>
      <c r="H2011" s="19" t="str">
        <f t="shared" ca="1" si="63"/>
        <v>OK</v>
      </c>
      <c r="I2011" s="46">
        <f ca="1">Z2011-$B$1</f>
        <v>4</v>
      </c>
      <c r="J2011" s="46">
        <f>VLOOKUP(G2011,'D. Produção'!A:B,2,)</f>
        <v>2</v>
      </c>
      <c r="K2011" s="95">
        <v>336488</v>
      </c>
      <c r="L2011" s="96" t="s">
        <v>161</v>
      </c>
      <c r="M2011" s="95">
        <v>4</v>
      </c>
      <c r="N2011" s="95">
        <v>5460647</v>
      </c>
      <c r="O2011" s="96" t="s">
        <v>35</v>
      </c>
      <c r="P2011" s="96" t="s">
        <v>630</v>
      </c>
      <c r="Q2011" s="96" t="s">
        <v>142</v>
      </c>
      <c r="R2011" s="97">
        <v>1.6564000000000001</v>
      </c>
      <c r="S2011" s="97">
        <v>33.127000000000002</v>
      </c>
      <c r="T2011" s="95">
        <v>1</v>
      </c>
      <c r="U2011" s="96" t="s">
        <v>63</v>
      </c>
      <c r="V2011" s="96" t="s">
        <v>123</v>
      </c>
      <c r="W2011" s="98">
        <v>785</v>
      </c>
      <c r="X2011" s="98">
        <v>2110</v>
      </c>
      <c r="Y2011" s="99">
        <v>46156.398601655092</v>
      </c>
      <c r="Z2011" s="100">
        <v>46161</v>
      </c>
      <c r="AA2011" s="101"/>
      <c r="AB2011" s="101"/>
      <c r="AC2011" s="101"/>
      <c r="AD2011" s="101"/>
      <c r="AE2011" s="101"/>
      <c r="AF2011" s="101"/>
      <c r="AG2011" s="101"/>
      <c r="AH2011" s="101"/>
      <c r="AI2011" s="102" t="s">
        <v>40</v>
      </c>
      <c r="AJ2011" s="102" t="s">
        <v>40</v>
      </c>
      <c r="AK2011" s="102" t="s">
        <v>40</v>
      </c>
      <c r="AL2011" s="101"/>
      <c r="AM2011" s="101"/>
      <c r="AN2011" s="102" t="s">
        <v>40</v>
      </c>
      <c r="AO2011" s="102" t="s">
        <v>40</v>
      </c>
      <c r="AP2011" s="102" t="s">
        <v>40</v>
      </c>
      <c r="AQ2011" s="102" t="s">
        <v>40</v>
      </c>
      <c r="AR2011" s="101"/>
    </row>
    <row r="2012" spans="1:44">
      <c r="A2012" t="str">
        <f>VLOOKUP(Q2012,'Rotas x Madrugada'!A:C,2,0)</f>
        <v>NA</v>
      </c>
      <c r="B2012" t="str">
        <f>VLOOKUP(Q2012,'Rotas x Madrugada'!A:C,3,0)</f>
        <v>Não</v>
      </c>
      <c r="D2012" s="19">
        <f t="shared" si="62"/>
        <v>46163</v>
      </c>
      <c r="E2012" s="19">
        <f>IF(A2012="RETIRA",Z2012,VLOOKUP(Q2012,'Rotas x Madrugada'!A:D,4,0))</f>
        <v>46146</v>
      </c>
      <c r="F2012" s="19">
        <f>IF(A2012="RETIRA",Z2012,Z2012+2)</f>
        <v>46163</v>
      </c>
      <c r="G2012" s="19" t="str">
        <f>CONCATENATE(U2012,"-",V2012)</f>
        <v>INC08-TE16</v>
      </c>
      <c r="H2012" s="19" t="str">
        <f t="shared" ca="1" si="63"/>
        <v>OK</v>
      </c>
      <c r="I2012" s="46">
        <f ca="1">Z2012-$B$1</f>
        <v>4</v>
      </c>
      <c r="J2012" s="46">
        <f>VLOOKUP(G2012,'D. Produção'!A:B,2,)</f>
        <v>2</v>
      </c>
      <c r="K2012" s="87">
        <v>336489</v>
      </c>
      <c r="L2012" s="88" t="s">
        <v>78</v>
      </c>
      <c r="M2012" s="87">
        <v>1</v>
      </c>
      <c r="N2012" s="87">
        <v>5460648</v>
      </c>
      <c r="O2012" s="88" t="s">
        <v>35</v>
      </c>
      <c r="P2012" s="88" t="s">
        <v>211</v>
      </c>
      <c r="Q2012" s="88" t="s">
        <v>142</v>
      </c>
      <c r="R2012" s="89">
        <v>2.1030000000000002</v>
      </c>
      <c r="S2012" s="89">
        <v>42.0595</v>
      </c>
      <c r="T2012" s="87">
        <v>1</v>
      </c>
      <c r="U2012" s="88" t="s">
        <v>63</v>
      </c>
      <c r="V2012" s="88" t="s">
        <v>123</v>
      </c>
      <c r="W2012" s="90">
        <v>985</v>
      </c>
      <c r="X2012" s="90">
        <v>2135</v>
      </c>
      <c r="Y2012" s="91">
        <v>46156.399151620368</v>
      </c>
      <c r="Z2012" s="92">
        <v>46161</v>
      </c>
      <c r="AA2012" s="93"/>
      <c r="AB2012" s="93"/>
      <c r="AC2012" s="93"/>
      <c r="AD2012" s="93"/>
      <c r="AE2012" s="93"/>
      <c r="AF2012" s="93"/>
      <c r="AG2012" s="93"/>
      <c r="AH2012" s="93"/>
      <c r="AI2012" s="94" t="s">
        <v>40</v>
      </c>
      <c r="AJ2012" s="94" t="s">
        <v>40</v>
      </c>
      <c r="AK2012" s="94" t="s">
        <v>40</v>
      </c>
      <c r="AL2012" s="93"/>
      <c r="AM2012" s="93"/>
      <c r="AN2012" s="94" t="s">
        <v>40</v>
      </c>
      <c r="AO2012" s="94" t="s">
        <v>40</v>
      </c>
      <c r="AP2012" s="94" t="s">
        <v>40</v>
      </c>
      <c r="AQ2012" s="94" t="s">
        <v>40</v>
      </c>
      <c r="AR2012" s="93"/>
    </row>
    <row r="2013" spans="1:44">
      <c r="A2013" t="str">
        <f>VLOOKUP(Q2013,'Rotas x Madrugada'!A:C,2,0)</f>
        <v>NA</v>
      </c>
      <c r="B2013" t="str">
        <f>VLOOKUP(Q2013,'Rotas x Madrugada'!A:C,3,0)</f>
        <v>Não</v>
      </c>
      <c r="D2013" s="19">
        <f t="shared" si="62"/>
        <v>46163</v>
      </c>
      <c r="E2013" s="19">
        <f>IF(A2013="RETIRA",Z2013,VLOOKUP(Q2013,'Rotas x Madrugada'!A:D,4,0))</f>
        <v>46146</v>
      </c>
      <c r="F2013" s="19">
        <f>IF(A2013="RETIRA",Z2013,Z2013+2)</f>
        <v>46163</v>
      </c>
      <c r="G2013" s="19" t="str">
        <f>CONCATENATE(U2013,"-",V2013)</f>
        <v>INC08-TE16</v>
      </c>
      <c r="H2013" s="19" t="str">
        <f t="shared" ca="1" si="63"/>
        <v>OK</v>
      </c>
      <c r="I2013" s="46">
        <f ca="1">Z2013-$B$1</f>
        <v>4</v>
      </c>
      <c r="J2013" s="46">
        <f>VLOOKUP(G2013,'D. Produção'!A:B,2,)</f>
        <v>2</v>
      </c>
      <c r="K2013" s="95">
        <v>336489</v>
      </c>
      <c r="L2013" s="96" t="s">
        <v>200</v>
      </c>
      <c r="M2013" s="95">
        <v>2</v>
      </c>
      <c r="N2013" s="95">
        <v>5460649</v>
      </c>
      <c r="O2013" s="96" t="s">
        <v>35</v>
      </c>
      <c r="P2013" s="96" t="s">
        <v>211</v>
      </c>
      <c r="Q2013" s="96" t="s">
        <v>142</v>
      </c>
      <c r="R2013" s="97">
        <v>1.5563</v>
      </c>
      <c r="S2013" s="97">
        <v>31.125</v>
      </c>
      <c r="T2013" s="95">
        <v>1</v>
      </c>
      <c r="U2013" s="96" t="s">
        <v>63</v>
      </c>
      <c r="V2013" s="96" t="s">
        <v>123</v>
      </c>
      <c r="W2013" s="98">
        <v>750</v>
      </c>
      <c r="X2013" s="98">
        <v>2075</v>
      </c>
      <c r="Y2013" s="99">
        <v>46156.399151620368</v>
      </c>
      <c r="Z2013" s="100">
        <v>46161</v>
      </c>
      <c r="AA2013" s="101"/>
      <c r="AB2013" s="101"/>
      <c r="AC2013" s="101"/>
      <c r="AD2013" s="101"/>
      <c r="AE2013" s="101"/>
      <c r="AF2013" s="101"/>
      <c r="AG2013" s="101"/>
      <c r="AH2013" s="101"/>
      <c r="AI2013" s="102" t="s">
        <v>40</v>
      </c>
      <c r="AJ2013" s="102" t="s">
        <v>40</v>
      </c>
      <c r="AK2013" s="102" t="s">
        <v>40</v>
      </c>
      <c r="AL2013" s="101"/>
      <c r="AM2013" s="101"/>
      <c r="AN2013" s="102" t="s">
        <v>40</v>
      </c>
      <c r="AO2013" s="102" t="s">
        <v>40</v>
      </c>
      <c r="AP2013" s="102" t="s">
        <v>40</v>
      </c>
      <c r="AQ2013" s="102" t="s">
        <v>40</v>
      </c>
      <c r="AR2013" s="101"/>
    </row>
    <row r="2014" spans="1:44">
      <c r="A2014" t="str">
        <f>VLOOKUP(Q2014,'Rotas x Madrugada'!A:C,2,0)</f>
        <v>NA</v>
      </c>
      <c r="B2014" t="str">
        <f>VLOOKUP(Q2014,'Rotas x Madrugada'!A:C,3,0)</f>
        <v>Não</v>
      </c>
      <c r="D2014" s="19">
        <f t="shared" si="62"/>
        <v>46163</v>
      </c>
      <c r="E2014" s="19">
        <f>IF(A2014="RETIRA",Z2014,VLOOKUP(Q2014,'Rotas x Madrugada'!A:D,4,0))</f>
        <v>46146</v>
      </c>
      <c r="F2014" s="19">
        <f>IF(A2014="RETIRA",Z2014,Z2014+2)</f>
        <v>46163</v>
      </c>
      <c r="G2014" s="19" t="str">
        <f>CONCATENATE(U2014,"-",V2014)</f>
        <v>INC08-TE12</v>
      </c>
      <c r="H2014" s="19" t="str">
        <f t="shared" ca="1" si="63"/>
        <v>OK</v>
      </c>
      <c r="I2014" s="46">
        <f ca="1">Z2014-$B$1</f>
        <v>4</v>
      </c>
      <c r="J2014" s="46">
        <f>VLOOKUP(G2014,'D. Produção'!A:B,2,)</f>
        <v>2</v>
      </c>
      <c r="K2014" s="87">
        <v>336489</v>
      </c>
      <c r="L2014" s="88" t="s">
        <v>213</v>
      </c>
      <c r="M2014" s="87">
        <v>3</v>
      </c>
      <c r="N2014" s="87">
        <v>5460650</v>
      </c>
      <c r="O2014" s="88" t="s">
        <v>35</v>
      </c>
      <c r="P2014" s="88" t="s">
        <v>211</v>
      </c>
      <c r="Q2014" s="88" t="s">
        <v>142</v>
      </c>
      <c r="R2014" s="89">
        <v>0.82320000000000004</v>
      </c>
      <c r="S2014" s="89">
        <v>16.463999999999999</v>
      </c>
      <c r="T2014" s="87">
        <v>1</v>
      </c>
      <c r="U2014" s="88" t="s">
        <v>63</v>
      </c>
      <c r="V2014" s="88" t="s">
        <v>120</v>
      </c>
      <c r="W2014" s="90">
        <v>840</v>
      </c>
      <c r="X2014" s="90">
        <v>980</v>
      </c>
      <c r="Y2014" s="91">
        <v>46156.399151620368</v>
      </c>
      <c r="Z2014" s="92">
        <v>46161</v>
      </c>
      <c r="AA2014" s="93"/>
      <c r="AB2014" s="93"/>
      <c r="AC2014" s="93"/>
      <c r="AD2014" s="93"/>
      <c r="AE2014" s="93"/>
      <c r="AF2014" s="93"/>
      <c r="AG2014" s="93"/>
      <c r="AH2014" s="93"/>
      <c r="AI2014" s="94" t="s">
        <v>40</v>
      </c>
      <c r="AJ2014" s="94" t="s">
        <v>40</v>
      </c>
      <c r="AK2014" s="94" t="s">
        <v>40</v>
      </c>
      <c r="AL2014" s="93"/>
      <c r="AM2014" s="93"/>
      <c r="AN2014" s="94" t="s">
        <v>40</v>
      </c>
      <c r="AO2014" s="94" t="s">
        <v>40</v>
      </c>
      <c r="AP2014" s="94" t="s">
        <v>40</v>
      </c>
      <c r="AQ2014" s="94" t="s">
        <v>40</v>
      </c>
      <c r="AR2014" s="93"/>
    </row>
    <row r="2015" spans="1:44">
      <c r="A2015" t="str">
        <f>VLOOKUP(Q2015,'Rotas x Madrugada'!A:C,2,0)</f>
        <v>NA</v>
      </c>
      <c r="B2015" t="str">
        <f>VLOOKUP(Q2015,'Rotas x Madrugada'!A:C,3,0)</f>
        <v>Não</v>
      </c>
      <c r="D2015" s="19">
        <f t="shared" si="62"/>
        <v>46163</v>
      </c>
      <c r="E2015" s="19">
        <f>IF(A2015="RETIRA",Z2015,VLOOKUP(Q2015,'Rotas x Madrugada'!A:D,4,0))</f>
        <v>46146</v>
      </c>
      <c r="F2015" s="19">
        <f>IF(A2015="RETIRA",Z2015,Z2015+2)</f>
        <v>46163</v>
      </c>
      <c r="G2015" s="19" t="str">
        <f>CONCATENATE(U2015,"-",V2015)</f>
        <v>INC08-TE12</v>
      </c>
      <c r="H2015" s="19" t="str">
        <f t="shared" ca="1" si="63"/>
        <v>OK</v>
      </c>
      <c r="I2015" s="46">
        <f ca="1">Z2015-$B$1</f>
        <v>4</v>
      </c>
      <c r="J2015" s="46">
        <f>VLOOKUP(G2015,'D. Produção'!A:B,2,)</f>
        <v>2</v>
      </c>
      <c r="K2015" s="95">
        <v>336489</v>
      </c>
      <c r="L2015" s="96" t="s">
        <v>214</v>
      </c>
      <c r="M2015" s="95">
        <v>4</v>
      </c>
      <c r="N2015" s="95">
        <v>5460651</v>
      </c>
      <c r="O2015" s="96" t="s">
        <v>35</v>
      </c>
      <c r="P2015" s="96" t="s">
        <v>211</v>
      </c>
      <c r="Q2015" s="96" t="s">
        <v>142</v>
      </c>
      <c r="R2015" s="97">
        <v>0.27839999999999998</v>
      </c>
      <c r="S2015" s="97">
        <v>5.5679999999999996</v>
      </c>
      <c r="T2015" s="95">
        <v>1</v>
      </c>
      <c r="U2015" s="96" t="s">
        <v>63</v>
      </c>
      <c r="V2015" s="96" t="s">
        <v>120</v>
      </c>
      <c r="W2015" s="98">
        <v>640</v>
      </c>
      <c r="X2015" s="98">
        <v>435</v>
      </c>
      <c r="Y2015" s="99">
        <v>46156.399151620368</v>
      </c>
      <c r="Z2015" s="100">
        <v>46161</v>
      </c>
      <c r="AA2015" s="101"/>
      <c r="AB2015" s="101"/>
      <c r="AC2015" s="101"/>
      <c r="AD2015" s="101"/>
      <c r="AE2015" s="101"/>
      <c r="AF2015" s="101"/>
      <c r="AG2015" s="101"/>
      <c r="AH2015" s="101"/>
      <c r="AI2015" s="102" t="s">
        <v>40</v>
      </c>
      <c r="AJ2015" s="102" t="s">
        <v>40</v>
      </c>
      <c r="AK2015" s="102" t="s">
        <v>40</v>
      </c>
      <c r="AL2015" s="101"/>
      <c r="AM2015" s="101"/>
      <c r="AN2015" s="102" t="s">
        <v>40</v>
      </c>
      <c r="AO2015" s="102" t="s">
        <v>40</v>
      </c>
      <c r="AP2015" s="102" t="s">
        <v>40</v>
      </c>
      <c r="AQ2015" s="102" t="s">
        <v>40</v>
      </c>
      <c r="AR2015" s="101"/>
    </row>
    <row r="2016" spans="1:44">
      <c r="A2016" t="str">
        <f>VLOOKUP(Q2016,'Rotas x Madrugada'!A:C,2,0)</f>
        <v>NA</v>
      </c>
      <c r="B2016" t="str">
        <f>VLOOKUP(Q2016,'Rotas x Madrugada'!A:C,3,0)</f>
        <v>Não</v>
      </c>
      <c r="D2016" s="19">
        <f t="shared" si="62"/>
        <v>46163</v>
      </c>
      <c r="E2016" s="19">
        <f>IF(A2016="RETIRA",Z2016,VLOOKUP(Q2016,'Rotas x Madrugada'!A:D,4,0))</f>
        <v>46146</v>
      </c>
      <c r="F2016" s="19">
        <f>IF(A2016="RETIRA",Z2016,Z2016+2)</f>
        <v>46163</v>
      </c>
      <c r="G2016" s="19" t="str">
        <f>CONCATENATE(U2016,"-",V2016)</f>
        <v>INC08-TE16</v>
      </c>
      <c r="H2016" s="19" t="str">
        <f t="shared" ca="1" si="63"/>
        <v>OK</v>
      </c>
      <c r="I2016" s="46">
        <f ca="1">Z2016-$B$1</f>
        <v>4</v>
      </c>
      <c r="J2016" s="46">
        <f>VLOOKUP(G2016,'D. Produção'!A:B,2,)</f>
        <v>2</v>
      </c>
      <c r="K2016" s="87">
        <v>336490</v>
      </c>
      <c r="L2016" s="88" t="s">
        <v>78</v>
      </c>
      <c r="M2016" s="87">
        <v>1</v>
      </c>
      <c r="N2016" s="87">
        <v>5460652</v>
      </c>
      <c r="O2016" s="88" t="s">
        <v>35</v>
      </c>
      <c r="P2016" s="88" t="s">
        <v>211</v>
      </c>
      <c r="Q2016" s="88" t="s">
        <v>142</v>
      </c>
      <c r="R2016" s="89">
        <v>0.91579999999999995</v>
      </c>
      <c r="S2016" s="89">
        <v>18.315000000000001</v>
      </c>
      <c r="T2016" s="87">
        <v>1</v>
      </c>
      <c r="U2016" s="88" t="s">
        <v>63</v>
      </c>
      <c r="V2016" s="88" t="s">
        <v>123</v>
      </c>
      <c r="W2016" s="90">
        <v>555</v>
      </c>
      <c r="X2016" s="90">
        <v>1650</v>
      </c>
      <c r="Y2016" s="91">
        <v>46156.39967820602</v>
      </c>
      <c r="Z2016" s="92">
        <v>46161</v>
      </c>
      <c r="AA2016" s="93"/>
      <c r="AB2016" s="93"/>
      <c r="AC2016" s="93"/>
      <c r="AD2016" s="93"/>
      <c r="AE2016" s="93"/>
      <c r="AF2016" s="93"/>
      <c r="AG2016" s="93"/>
      <c r="AH2016" s="93"/>
      <c r="AI2016" s="94" t="s">
        <v>40</v>
      </c>
      <c r="AJ2016" s="94" t="s">
        <v>40</v>
      </c>
      <c r="AK2016" s="94" t="s">
        <v>40</v>
      </c>
      <c r="AL2016" s="93"/>
      <c r="AM2016" s="93"/>
      <c r="AN2016" s="94" t="s">
        <v>40</v>
      </c>
      <c r="AO2016" s="94" t="s">
        <v>40</v>
      </c>
      <c r="AP2016" s="94" t="s">
        <v>40</v>
      </c>
      <c r="AQ2016" s="94" t="s">
        <v>40</v>
      </c>
      <c r="AR2016" s="93"/>
    </row>
    <row r="2017" spans="1:44">
      <c r="A2017" t="str">
        <f>VLOOKUP(Q2017,'Rotas x Madrugada'!A:C,2,0)</f>
        <v>NA</v>
      </c>
      <c r="B2017" t="str">
        <f>VLOOKUP(Q2017,'Rotas x Madrugada'!A:C,3,0)</f>
        <v>Não</v>
      </c>
      <c r="D2017" s="19">
        <f t="shared" si="62"/>
        <v>46163</v>
      </c>
      <c r="E2017" s="19">
        <f>IF(A2017="RETIRA",Z2017,VLOOKUP(Q2017,'Rotas x Madrugada'!A:D,4,0))</f>
        <v>46146</v>
      </c>
      <c r="F2017" s="19">
        <f>IF(A2017="RETIRA",Z2017,Z2017+2)</f>
        <v>46163</v>
      </c>
      <c r="G2017" s="19" t="str">
        <f>CONCATENATE(U2017,"-",V2017)</f>
        <v>INC08-TE16</v>
      </c>
      <c r="H2017" s="19" t="str">
        <f t="shared" ca="1" si="63"/>
        <v>OK</v>
      </c>
      <c r="I2017" s="46">
        <f ca="1">Z2017-$B$1</f>
        <v>4</v>
      </c>
      <c r="J2017" s="46">
        <f>VLOOKUP(G2017,'D. Produção'!A:B,2,)</f>
        <v>2</v>
      </c>
      <c r="K2017" s="95">
        <v>336490</v>
      </c>
      <c r="L2017" s="96" t="s">
        <v>200</v>
      </c>
      <c r="M2017" s="95">
        <v>2</v>
      </c>
      <c r="N2017" s="95">
        <v>5460653</v>
      </c>
      <c r="O2017" s="96" t="s">
        <v>35</v>
      </c>
      <c r="P2017" s="96" t="s">
        <v>211</v>
      </c>
      <c r="Q2017" s="96" t="s">
        <v>142</v>
      </c>
      <c r="R2017" s="97">
        <v>1.0642</v>
      </c>
      <c r="S2017" s="97">
        <v>21.285</v>
      </c>
      <c r="T2017" s="95">
        <v>1</v>
      </c>
      <c r="U2017" s="96" t="s">
        <v>63</v>
      </c>
      <c r="V2017" s="96" t="s">
        <v>123</v>
      </c>
      <c r="W2017" s="98">
        <v>645</v>
      </c>
      <c r="X2017" s="98">
        <v>1650</v>
      </c>
      <c r="Y2017" s="99">
        <v>46156.39967820602</v>
      </c>
      <c r="Z2017" s="100">
        <v>46161</v>
      </c>
      <c r="AA2017" s="101"/>
      <c r="AB2017" s="101"/>
      <c r="AC2017" s="101"/>
      <c r="AD2017" s="101"/>
      <c r="AE2017" s="101"/>
      <c r="AF2017" s="101"/>
      <c r="AG2017" s="101"/>
      <c r="AH2017" s="101"/>
      <c r="AI2017" s="102" t="s">
        <v>40</v>
      </c>
      <c r="AJ2017" s="102" t="s">
        <v>40</v>
      </c>
      <c r="AK2017" s="102" t="s">
        <v>40</v>
      </c>
      <c r="AL2017" s="101"/>
      <c r="AM2017" s="101"/>
      <c r="AN2017" s="102" t="s">
        <v>40</v>
      </c>
      <c r="AO2017" s="102" t="s">
        <v>40</v>
      </c>
      <c r="AP2017" s="102" t="s">
        <v>40</v>
      </c>
      <c r="AQ2017" s="102" t="s">
        <v>40</v>
      </c>
      <c r="AR2017" s="101"/>
    </row>
    <row r="2018" spans="1:44">
      <c r="A2018" t="str">
        <f>VLOOKUP(Q2018,'Rotas x Madrugada'!A:C,2,0)</f>
        <v>NA</v>
      </c>
      <c r="B2018" t="str">
        <f>VLOOKUP(Q2018,'Rotas x Madrugada'!A:C,3,0)</f>
        <v>Não</v>
      </c>
      <c r="D2018" s="19">
        <f t="shared" si="62"/>
        <v>46163</v>
      </c>
      <c r="E2018" s="19">
        <f>IF(A2018="RETIRA",Z2018,VLOOKUP(Q2018,'Rotas x Madrugada'!A:D,4,0))</f>
        <v>46146</v>
      </c>
      <c r="F2018" s="19">
        <f>IF(A2018="RETIRA",Z2018,Z2018+2)</f>
        <v>46163</v>
      </c>
      <c r="G2018" s="19" t="str">
        <f>CONCATENATE(U2018,"-",V2018)</f>
        <v>INC08-TE16</v>
      </c>
      <c r="H2018" s="19" t="str">
        <f t="shared" ca="1" si="63"/>
        <v>OK</v>
      </c>
      <c r="I2018" s="46">
        <f ca="1">Z2018-$B$1</f>
        <v>4</v>
      </c>
      <c r="J2018" s="46">
        <f>VLOOKUP(G2018,'D. Produção'!A:B,2,)</f>
        <v>2</v>
      </c>
      <c r="K2018" s="87">
        <v>336490</v>
      </c>
      <c r="L2018" s="88" t="s">
        <v>213</v>
      </c>
      <c r="M2018" s="87">
        <v>3</v>
      </c>
      <c r="N2018" s="87">
        <v>5460654</v>
      </c>
      <c r="O2018" s="88" t="s">
        <v>35</v>
      </c>
      <c r="P2018" s="88" t="s">
        <v>211</v>
      </c>
      <c r="Q2018" s="88" t="s">
        <v>142</v>
      </c>
      <c r="R2018" s="89">
        <v>1.056</v>
      </c>
      <c r="S2018" s="89">
        <v>21.12</v>
      </c>
      <c r="T2018" s="87">
        <v>1</v>
      </c>
      <c r="U2018" s="88" t="s">
        <v>63</v>
      </c>
      <c r="V2018" s="88" t="s">
        <v>123</v>
      </c>
      <c r="W2018" s="90">
        <v>640</v>
      </c>
      <c r="X2018" s="90">
        <v>1650</v>
      </c>
      <c r="Y2018" s="91">
        <v>46156.39967820602</v>
      </c>
      <c r="Z2018" s="92">
        <v>46161</v>
      </c>
      <c r="AA2018" s="93"/>
      <c r="AB2018" s="93"/>
      <c r="AC2018" s="93"/>
      <c r="AD2018" s="93"/>
      <c r="AE2018" s="93"/>
      <c r="AF2018" s="93"/>
      <c r="AG2018" s="93"/>
      <c r="AH2018" s="93"/>
      <c r="AI2018" s="94" t="s">
        <v>40</v>
      </c>
      <c r="AJ2018" s="94" t="s">
        <v>40</v>
      </c>
      <c r="AK2018" s="94" t="s">
        <v>40</v>
      </c>
      <c r="AL2018" s="93"/>
      <c r="AM2018" s="93"/>
      <c r="AN2018" s="94" t="s">
        <v>40</v>
      </c>
      <c r="AO2018" s="94" t="s">
        <v>40</v>
      </c>
      <c r="AP2018" s="94" t="s">
        <v>40</v>
      </c>
      <c r="AQ2018" s="94" t="s">
        <v>40</v>
      </c>
      <c r="AR2018" s="93"/>
    </row>
    <row r="2019" spans="1:44">
      <c r="A2019" t="str">
        <f>VLOOKUP(Q2019,'Rotas x Madrugada'!A:C,2,0)</f>
        <v>NA</v>
      </c>
      <c r="B2019" t="str">
        <f>VLOOKUP(Q2019,'Rotas x Madrugada'!A:C,3,0)</f>
        <v>Não</v>
      </c>
      <c r="D2019" s="19">
        <f t="shared" si="62"/>
        <v>46163</v>
      </c>
      <c r="E2019" s="19">
        <f>IF(A2019="RETIRA",Z2019,VLOOKUP(Q2019,'Rotas x Madrugada'!A:D,4,0))</f>
        <v>46146</v>
      </c>
      <c r="F2019" s="19">
        <f>IF(A2019="RETIRA",Z2019,Z2019+2)</f>
        <v>46163</v>
      </c>
      <c r="G2019" s="19" t="str">
        <f>CONCATENATE(U2019,"-",V2019)</f>
        <v>INC08-TE16</v>
      </c>
      <c r="H2019" s="19" t="str">
        <f t="shared" ca="1" si="63"/>
        <v>OK</v>
      </c>
      <c r="I2019" s="46">
        <f ca="1">Z2019-$B$1</f>
        <v>4</v>
      </c>
      <c r="J2019" s="46">
        <f>VLOOKUP(G2019,'D. Produção'!A:B,2,)</f>
        <v>2</v>
      </c>
      <c r="K2019" s="95">
        <v>336490</v>
      </c>
      <c r="L2019" s="96" t="s">
        <v>214</v>
      </c>
      <c r="M2019" s="95">
        <v>4</v>
      </c>
      <c r="N2019" s="95">
        <v>5460655</v>
      </c>
      <c r="O2019" s="96" t="s">
        <v>35</v>
      </c>
      <c r="P2019" s="96" t="s">
        <v>211</v>
      </c>
      <c r="Q2019" s="96" t="s">
        <v>142</v>
      </c>
      <c r="R2019" s="97">
        <v>1.0478000000000001</v>
      </c>
      <c r="S2019" s="97">
        <v>20.954999999999998</v>
      </c>
      <c r="T2019" s="95">
        <v>1</v>
      </c>
      <c r="U2019" s="96" t="s">
        <v>63</v>
      </c>
      <c r="V2019" s="96" t="s">
        <v>123</v>
      </c>
      <c r="W2019" s="98">
        <v>635</v>
      </c>
      <c r="X2019" s="98">
        <v>1650</v>
      </c>
      <c r="Y2019" s="99">
        <v>46156.39967820602</v>
      </c>
      <c r="Z2019" s="100">
        <v>46161</v>
      </c>
      <c r="AA2019" s="101"/>
      <c r="AB2019" s="101"/>
      <c r="AC2019" s="101"/>
      <c r="AD2019" s="101"/>
      <c r="AE2019" s="101"/>
      <c r="AF2019" s="101"/>
      <c r="AG2019" s="101"/>
      <c r="AH2019" s="101"/>
      <c r="AI2019" s="102" t="s">
        <v>40</v>
      </c>
      <c r="AJ2019" s="102" t="s">
        <v>40</v>
      </c>
      <c r="AK2019" s="102" t="s">
        <v>40</v>
      </c>
      <c r="AL2019" s="101"/>
      <c r="AM2019" s="101"/>
      <c r="AN2019" s="102" t="s">
        <v>40</v>
      </c>
      <c r="AO2019" s="102" t="s">
        <v>40</v>
      </c>
      <c r="AP2019" s="102" t="s">
        <v>40</v>
      </c>
      <c r="AQ2019" s="102" t="s">
        <v>40</v>
      </c>
      <c r="AR2019" s="101"/>
    </row>
    <row r="2020" spans="1:44" ht="31.5">
      <c r="A2020" t="str">
        <f>VLOOKUP(Q2020,'Rotas x Madrugada'!A:C,2,0)</f>
        <v>NA</v>
      </c>
      <c r="B2020" t="str">
        <f>VLOOKUP(Q2020,'Rotas x Madrugada'!A:C,3,0)</f>
        <v>Não</v>
      </c>
      <c r="D2020" s="19">
        <f t="shared" si="62"/>
        <v>46163</v>
      </c>
      <c r="E2020" s="19">
        <f>IF(A2020="RETIRA",Z2020,VLOOKUP(Q2020,'Rotas x Madrugada'!A:D,4,0))</f>
        <v>46146</v>
      </c>
      <c r="F2020" s="19">
        <f>IF(A2020="RETIRA",Z2020,Z2020+2)</f>
        <v>46163</v>
      </c>
      <c r="G2020" s="19" t="str">
        <f>CONCATENATE(U2020,"-",V2020)</f>
        <v>INC08-TF</v>
      </c>
      <c r="H2020" s="19" t="str">
        <f t="shared" ca="1" si="63"/>
        <v>OK</v>
      </c>
      <c r="I2020" s="46">
        <f ca="1">Z2020-$B$1</f>
        <v>4</v>
      </c>
      <c r="J2020" s="46">
        <f>VLOOKUP(G2020,'D. Produção'!A:B,2,)</f>
        <v>2</v>
      </c>
      <c r="K2020" s="87">
        <v>336492</v>
      </c>
      <c r="L2020" s="88" t="s">
        <v>78</v>
      </c>
      <c r="M2020" s="87">
        <v>1</v>
      </c>
      <c r="N2020" s="87">
        <v>5460657</v>
      </c>
      <c r="O2020" s="88" t="s">
        <v>35</v>
      </c>
      <c r="P2020" s="88" t="s">
        <v>451</v>
      </c>
      <c r="Q2020" s="88" t="s">
        <v>142</v>
      </c>
      <c r="R2020" s="89">
        <v>1.8708</v>
      </c>
      <c r="S2020" s="89">
        <v>37.414999999999999</v>
      </c>
      <c r="T2020" s="87">
        <v>1</v>
      </c>
      <c r="U2020" s="88" t="s">
        <v>63</v>
      </c>
      <c r="V2020" s="88" t="s">
        <v>96</v>
      </c>
      <c r="W2020" s="90">
        <v>875</v>
      </c>
      <c r="X2020" s="90">
        <v>2138</v>
      </c>
      <c r="Y2020" s="91">
        <v>46156.400682523148</v>
      </c>
      <c r="Z2020" s="92">
        <v>46161</v>
      </c>
      <c r="AA2020" s="93"/>
      <c r="AB2020" s="93"/>
      <c r="AC2020" s="93"/>
      <c r="AD2020" s="93"/>
      <c r="AE2020" s="94" t="s">
        <v>40</v>
      </c>
      <c r="AF2020" s="94" t="s">
        <v>40</v>
      </c>
      <c r="AG2020" s="94" t="s">
        <v>40</v>
      </c>
      <c r="AH2020" s="94" t="s">
        <v>40</v>
      </c>
      <c r="AI2020" s="94" t="s">
        <v>40</v>
      </c>
      <c r="AJ2020" s="94" t="s">
        <v>40</v>
      </c>
      <c r="AK2020" s="94" t="s">
        <v>40</v>
      </c>
      <c r="AL2020" s="93"/>
      <c r="AM2020" s="93"/>
      <c r="AN2020" s="94" t="s">
        <v>40</v>
      </c>
      <c r="AO2020" s="94" t="s">
        <v>40</v>
      </c>
      <c r="AP2020" s="94" t="s">
        <v>40</v>
      </c>
      <c r="AQ2020" s="94" t="s">
        <v>40</v>
      </c>
      <c r="AR2020" s="93"/>
    </row>
    <row r="2021" spans="1:44" ht="31.5">
      <c r="A2021" t="str">
        <f>VLOOKUP(Q2021,'Rotas x Madrugada'!A:C,2,0)</f>
        <v>NA</v>
      </c>
      <c r="B2021" t="str">
        <f>VLOOKUP(Q2021,'Rotas x Madrugada'!A:C,3,0)</f>
        <v>Não</v>
      </c>
      <c r="D2021" s="19">
        <f t="shared" si="62"/>
        <v>46163</v>
      </c>
      <c r="E2021" s="19">
        <f>IF(A2021="RETIRA",Z2021,VLOOKUP(Q2021,'Rotas x Madrugada'!A:D,4,0))</f>
        <v>46146</v>
      </c>
      <c r="F2021" s="19">
        <f>IF(A2021="RETIRA",Z2021,Z2021+2)</f>
        <v>46163</v>
      </c>
      <c r="G2021" s="19" t="str">
        <f>CONCATENATE(U2021,"-",V2021)</f>
        <v>INC08-TE12</v>
      </c>
      <c r="H2021" s="19" t="str">
        <f t="shared" ca="1" si="63"/>
        <v>OK</v>
      </c>
      <c r="I2021" s="46">
        <f ca="1">Z2021-$B$1</f>
        <v>4</v>
      </c>
      <c r="J2021" s="46">
        <f>VLOOKUP(G2021,'D. Produção'!A:B,2,)</f>
        <v>2</v>
      </c>
      <c r="K2021" s="95">
        <v>336492</v>
      </c>
      <c r="L2021" s="96" t="s">
        <v>80</v>
      </c>
      <c r="M2021" s="95">
        <v>2</v>
      </c>
      <c r="N2021" s="95">
        <v>5460658</v>
      </c>
      <c r="O2021" s="96" t="s">
        <v>35</v>
      </c>
      <c r="P2021" s="96" t="s">
        <v>451</v>
      </c>
      <c r="Q2021" s="96" t="s">
        <v>142</v>
      </c>
      <c r="R2021" s="97">
        <v>2.0255000000000001</v>
      </c>
      <c r="S2021" s="97">
        <v>40.510800000000003</v>
      </c>
      <c r="T2021" s="95">
        <v>1</v>
      </c>
      <c r="U2021" s="96" t="s">
        <v>63</v>
      </c>
      <c r="V2021" s="96" t="s">
        <v>120</v>
      </c>
      <c r="W2021" s="98">
        <v>930</v>
      </c>
      <c r="X2021" s="98">
        <v>2178</v>
      </c>
      <c r="Y2021" s="99">
        <v>46156.400682523148</v>
      </c>
      <c r="Z2021" s="100">
        <v>46161</v>
      </c>
      <c r="AA2021" s="101"/>
      <c r="AB2021" s="101"/>
      <c r="AC2021" s="101"/>
      <c r="AD2021" s="101"/>
      <c r="AE2021" s="101"/>
      <c r="AF2021" s="101"/>
      <c r="AG2021" s="101"/>
      <c r="AH2021" s="101"/>
      <c r="AI2021" s="102" t="s">
        <v>40</v>
      </c>
      <c r="AJ2021" s="102" t="s">
        <v>40</v>
      </c>
      <c r="AK2021" s="102" t="s">
        <v>40</v>
      </c>
      <c r="AL2021" s="101"/>
      <c r="AM2021" s="101"/>
      <c r="AN2021" s="102" t="s">
        <v>40</v>
      </c>
      <c r="AO2021" s="102" t="s">
        <v>40</v>
      </c>
      <c r="AP2021" s="102" t="s">
        <v>40</v>
      </c>
      <c r="AQ2021" s="102" t="s">
        <v>40</v>
      </c>
      <c r="AR2021" s="101"/>
    </row>
    <row r="2022" spans="1:44" ht="42">
      <c r="A2022" t="str">
        <f>VLOOKUP(Q2022,'Rotas x Madrugada'!A:C,2,0)</f>
        <v>NA</v>
      </c>
      <c r="B2022" t="str">
        <f>VLOOKUP(Q2022,'Rotas x Madrugada'!A:C,3,0)</f>
        <v>Não</v>
      </c>
      <c r="D2022" s="19">
        <f t="shared" si="62"/>
        <v>46163</v>
      </c>
      <c r="E2022" s="19">
        <f>IF(A2022="RETIRA",Z2022,VLOOKUP(Q2022,'Rotas x Madrugada'!A:D,4,0))</f>
        <v>46146</v>
      </c>
      <c r="F2022" s="19">
        <f>IF(A2022="RETIRA",Z2022,Z2022+2)</f>
        <v>46163</v>
      </c>
      <c r="G2022" s="19" t="str">
        <f>CONCATENATE(U2022,"-",V2022)</f>
        <v>INC08-TE16</v>
      </c>
      <c r="H2022" s="19" t="str">
        <f t="shared" ca="1" si="63"/>
        <v>OK</v>
      </c>
      <c r="I2022" s="46">
        <f ca="1">Z2022-$B$1</f>
        <v>4</v>
      </c>
      <c r="J2022" s="46">
        <f>VLOOKUP(G2022,'D. Produção'!A:B,2,)</f>
        <v>2</v>
      </c>
      <c r="K2022" s="87">
        <v>336493</v>
      </c>
      <c r="L2022" s="88" t="s">
        <v>78</v>
      </c>
      <c r="M2022" s="87">
        <v>1</v>
      </c>
      <c r="N2022" s="87">
        <v>5460659</v>
      </c>
      <c r="O2022" s="88" t="s">
        <v>35</v>
      </c>
      <c r="P2022" s="88" t="s">
        <v>631</v>
      </c>
      <c r="Q2022" s="88" t="s">
        <v>142</v>
      </c>
      <c r="R2022" s="89">
        <v>1.5935999999999999</v>
      </c>
      <c r="S2022" s="89">
        <v>31.872</v>
      </c>
      <c r="T2022" s="87">
        <v>1</v>
      </c>
      <c r="U2022" s="88" t="s">
        <v>63</v>
      </c>
      <c r="V2022" s="88" t="s">
        <v>123</v>
      </c>
      <c r="W2022" s="90">
        <v>830</v>
      </c>
      <c r="X2022" s="90">
        <v>1920</v>
      </c>
      <c r="Y2022" s="91">
        <v>46156.401061076387</v>
      </c>
      <c r="Z2022" s="92">
        <v>46161</v>
      </c>
      <c r="AA2022" s="93"/>
      <c r="AB2022" s="93"/>
      <c r="AC2022" s="93"/>
      <c r="AD2022" s="93"/>
      <c r="AE2022" s="93"/>
      <c r="AF2022" s="93"/>
      <c r="AG2022" s="93"/>
      <c r="AH2022" s="93"/>
      <c r="AI2022" s="94" t="s">
        <v>40</v>
      </c>
      <c r="AJ2022" s="94" t="s">
        <v>40</v>
      </c>
      <c r="AK2022" s="94" t="s">
        <v>40</v>
      </c>
      <c r="AL2022" s="93"/>
      <c r="AM2022" s="93"/>
      <c r="AN2022" s="94" t="s">
        <v>40</v>
      </c>
      <c r="AO2022" s="94" t="s">
        <v>40</v>
      </c>
      <c r="AP2022" s="94" t="s">
        <v>40</v>
      </c>
      <c r="AQ2022" s="94" t="s">
        <v>40</v>
      </c>
      <c r="AR2022" s="93"/>
    </row>
    <row r="2023" spans="1:44" ht="42">
      <c r="A2023" t="str">
        <f>VLOOKUP(Q2023,'Rotas x Madrugada'!A:C,2,0)</f>
        <v>NA</v>
      </c>
      <c r="B2023" t="str">
        <f>VLOOKUP(Q2023,'Rotas x Madrugada'!A:C,3,0)</f>
        <v>Não</v>
      </c>
      <c r="D2023" s="19">
        <f t="shared" si="62"/>
        <v>46163</v>
      </c>
      <c r="E2023" s="19">
        <f>IF(A2023="RETIRA",Z2023,VLOOKUP(Q2023,'Rotas x Madrugada'!A:D,4,0))</f>
        <v>46146</v>
      </c>
      <c r="F2023" s="19">
        <f>IF(A2023="RETIRA",Z2023,Z2023+2)</f>
        <v>46163</v>
      </c>
      <c r="G2023" s="19" t="str">
        <f>CONCATENATE(U2023,"-",V2023)</f>
        <v>INC08-TE12</v>
      </c>
      <c r="H2023" s="19" t="str">
        <f t="shared" ca="1" si="63"/>
        <v>OK</v>
      </c>
      <c r="I2023" s="46">
        <f ca="1">Z2023-$B$1</f>
        <v>4</v>
      </c>
      <c r="J2023" s="46">
        <f>VLOOKUP(G2023,'D. Produção'!A:B,2,)</f>
        <v>2</v>
      </c>
      <c r="K2023" s="95">
        <v>336493</v>
      </c>
      <c r="L2023" s="96" t="s">
        <v>200</v>
      </c>
      <c r="M2023" s="95">
        <v>2</v>
      </c>
      <c r="N2023" s="95">
        <v>5460660</v>
      </c>
      <c r="O2023" s="96" t="s">
        <v>35</v>
      </c>
      <c r="P2023" s="96" t="s">
        <v>631</v>
      </c>
      <c r="Q2023" s="96" t="s">
        <v>142</v>
      </c>
      <c r="R2023" s="97">
        <v>0.37009999999999998</v>
      </c>
      <c r="S2023" s="97">
        <v>7.4015000000000004</v>
      </c>
      <c r="T2023" s="95">
        <v>1</v>
      </c>
      <c r="U2023" s="96" t="s">
        <v>63</v>
      </c>
      <c r="V2023" s="96" t="s">
        <v>120</v>
      </c>
      <c r="W2023" s="98">
        <v>655</v>
      </c>
      <c r="X2023" s="98">
        <v>565</v>
      </c>
      <c r="Y2023" s="99">
        <v>46156.401061076387</v>
      </c>
      <c r="Z2023" s="100">
        <v>46161</v>
      </c>
      <c r="AA2023" s="101"/>
      <c r="AB2023" s="101"/>
      <c r="AC2023" s="101"/>
      <c r="AD2023" s="101"/>
      <c r="AE2023" s="101"/>
      <c r="AF2023" s="101"/>
      <c r="AG2023" s="101"/>
      <c r="AH2023" s="101"/>
      <c r="AI2023" s="102" t="s">
        <v>40</v>
      </c>
      <c r="AJ2023" s="102" t="s">
        <v>40</v>
      </c>
      <c r="AK2023" s="102" t="s">
        <v>40</v>
      </c>
      <c r="AL2023" s="101"/>
      <c r="AM2023" s="101"/>
      <c r="AN2023" s="102" t="s">
        <v>40</v>
      </c>
      <c r="AO2023" s="102" t="s">
        <v>40</v>
      </c>
      <c r="AP2023" s="102" t="s">
        <v>40</v>
      </c>
      <c r="AQ2023" s="102" t="s">
        <v>40</v>
      </c>
      <c r="AR2023" s="101"/>
    </row>
    <row r="2024" spans="1:44" ht="42">
      <c r="A2024" t="str">
        <f>VLOOKUP(Q2024,'Rotas x Madrugada'!A:C,2,0)</f>
        <v>NA</v>
      </c>
      <c r="B2024" t="str">
        <f>VLOOKUP(Q2024,'Rotas x Madrugada'!A:C,3,0)</f>
        <v>Não</v>
      </c>
      <c r="D2024" s="19">
        <f t="shared" si="62"/>
        <v>46163</v>
      </c>
      <c r="E2024" s="19">
        <f>IF(A2024="RETIRA",Z2024,VLOOKUP(Q2024,'Rotas x Madrugada'!A:D,4,0))</f>
        <v>46146</v>
      </c>
      <c r="F2024" s="19">
        <f>IF(A2024="RETIRA",Z2024,Z2024+2)</f>
        <v>46163</v>
      </c>
      <c r="G2024" s="19" t="str">
        <f>CONCATENATE(U2024,"-",V2024)</f>
        <v>INC08-TE16</v>
      </c>
      <c r="H2024" s="19" t="str">
        <f t="shared" ca="1" si="63"/>
        <v>OK</v>
      </c>
      <c r="I2024" s="46">
        <f ca="1">Z2024-$B$1</f>
        <v>4</v>
      </c>
      <c r="J2024" s="46">
        <f>VLOOKUP(G2024,'D. Produção'!A:B,2,)</f>
        <v>2</v>
      </c>
      <c r="K2024" s="87">
        <v>336493</v>
      </c>
      <c r="L2024" s="88" t="s">
        <v>213</v>
      </c>
      <c r="M2024" s="87">
        <v>3</v>
      </c>
      <c r="N2024" s="87">
        <v>5460661</v>
      </c>
      <c r="O2024" s="88" t="s">
        <v>35</v>
      </c>
      <c r="P2024" s="88" t="s">
        <v>631</v>
      </c>
      <c r="Q2024" s="88" t="s">
        <v>142</v>
      </c>
      <c r="R2024" s="89">
        <v>0.46579999999999999</v>
      </c>
      <c r="S2024" s="89">
        <v>9.3160000000000007</v>
      </c>
      <c r="T2024" s="87">
        <v>1</v>
      </c>
      <c r="U2024" s="88" t="s">
        <v>63</v>
      </c>
      <c r="V2024" s="88" t="s">
        <v>123</v>
      </c>
      <c r="W2024" s="90">
        <v>680</v>
      </c>
      <c r="X2024" s="90">
        <v>685</v>
      </c>
      <c r="Y2024" s="91">
        <v>46156.401061076387</v>
      </c>
      <c r="Z2024" s="92">
        <v>46161</v>
      </c>
      <c r="AA2024" s="93"/>
      <c r="AB2024" s="93"/>
      <c r="AC2024" s="93"/>
      <c r="AD2024" s="93"/>
      <c r="AE2024" s="93"/>
      <c r="AF2024" s="93"/>
      <c r="AG2024" s="93"/>
      <c r="AH2024" s="93"/>
      <c r="AI2024" s="94" t="s">
        <v>40</v>
      </c>
      <c r="AJ2024" s="94" t="s">
        <v>40</v>
      </c>
      <c r="AK2024" s="94" t="s">
        <v>40</v>
      </c>
      <c r="AL2024" s="93"/>
      <c r="AM2024" s="93"/>
      <c r="AN2024" s="94" t="s">
        <v>40</v>
      </c>
      <c r="AO2024" s="94" t="s">
        <v>40</v>
      </c>
      <c r="AP2024" s="94" t="s">
        <v>40</v>
      </c>
      <c r="AQ2024" s="94" t="s">
        <v>40</v>
      </c>
      <c r="AR2024" s="93"/>
    </row>
    <row r="2025" spans="1:44" ht="31.5">
      <c r="A2025" t="str">
        <f>VLOOKUP(Q2025,'Rotas x Madrugada'!A:C,2,0)</f>
        <v>NA</v>
      </c>
      <c r="B2025" t="str">
        <f>VLOOKUP(Q2025,'Rotas x Madrugada'!A:C,3,0)</f>
        <v>Não</v>
      </c>
      <c r="D2025" s="19">
        <f t="shared" si="62"/>
        <v>46163</v>
      </c>
      <c r="E2025" s="19">
        <f>IF(A2025="RETIRA",Z2025,VLOOKUP(Q2025,'Rotas x Madrugada'!A:D,4,0))</f>
        <v>46146</v>
      </c>
      <c r="F2025" s="19">
        <f>IF(A2025="RETIRA",Z2025,Z2025+2)</f>
        <v>46163</v>
      </c>
      <c r="G2025" s="19" t="str">
        <f>CONCATENATE(U2025,"-",V2025)</f>
        <v>INC06-TF</v>
      </c>
      <c r="H2025" s="19" t="str">
        <f t="shared" ca="1" si="63"/>
        <v>OK</v>
      </c>
      <c r="I2025" s="46">
        <f ca="1">Z2025-$B$1</f>
        <v>4</v>
      </c>
      <c r="J2025" s="46">
        <f>VLOOKUP(G2025,'D. Produção'!A:B,2,)</f>
        <v>2</v>
      </c>
      <c r="K2025" s="95">
        <v>336495</v>
      </c>
      <c r="L2025" s="96" t="s">
        <v>61</v>
      </c>
      <c r="M2025" s="95">
        <v>1</v>
      </c>
      <c r="N2025" s="95">
        <v>5460663</v>
      </c>
      <c r="O2025" s="96" t="s">
        <v>35</v>
      </c>
      <c r="P2025" s="96" t="s">
        <v>451</v>
      </c>
      <c r="Q2025" s="96" t="s">
        <v>142</v>
      </c>
      <c r="R2025" s="97">
        <v>0.76429999999999998</v>
      </c>
      <c r="S2025" s="97">
        <v>11.465</v>
      </c>
      <c r="T2025" s="95">
        <v>1</v>
      </c>
      <c r="U2025" s="96" t="s">
        <v>185</v>
      </c>
      <c r="V2025" s="96" t="s">
        <v>96</v>
      </c>
      <c r="W2025" s="98">
        <v>713</v>
      </c>
      <c r="X2025" s="98">
        <v>1072</v>
      </c>
      <c r="Y2025" s="99">
        <v>46156.40145798611</v>
      </c>
      <c r="Z2025" s="100">
        <v>46161</v>
      </c>
      <c r="AA2025" s="101"/>
      <c r="AB2025" s="101"/>
      <c r="AC2025" s="101"/>
      <c r="AD2025" s="101"/>
      <c r="AE2025" s="102" t="s">
        <v>40</v>
      </c>
      <c r="AF2025" s="102" t="s">
        <v>40</v>
      </c>
      <c r="AG2025" s="102" t="s">
        <v>40</v>
      </c>
      <c r="AH2025" s="102" t="s">
        <v>40</v>
      </c>
      <c r="AI2025" s="102" t="s">
        <v>40</v>
      </c>
      <c r="AJ2025" s="102" t="s">
        <v>40</v>
      </c>
      <c r="AK2025" s="102" t="s">
        <v>40</v>
      </c>
      <c r="AL2025" s="101"/>
      <c r="AM2025" s="101"/>
      <c r="AN2025" s="102" t="s">
        <v>40</v>
      </c>
      <c r="AO2025" s="102" t="s">
        <v>40</v>
      </c>
      <c r="AP2025" s="102" t="s">
        <v>40</v>
      </c>
      <c r="AQ2025" s="102" t="s">
        <v>40</v>
      </c>
      <c r="AR2025" s="101"/>
    </row>
    <row r="2026" spans="1:44" ht="31.5">
      <c r="A2026" t="str">
        <f>VLOOKUP(Q2026,'Rotas x Madrugada'!A:C,2,0)</f>
        <v>NA</v>
      </c>
      <c r="B2026" t="str">
        <f>VLOOKUP(Q2026,'Rotas x Madrugada'!A:C,3,0)</f>
        <v>Não</v>
      </c>
      <c r="D2026" s="19">
        <f t="shared" si="62"/>
        <v>46163</v>
      </c>
      <c r="E2026" s="19">
        <f>IF(A2026="RETIRA",Z2026,VLOOKUP(Q2026,'Rotas x Madrugada'!A:D,4,0))</f>
        <v>46146</v>
      </c>
      <c r="F2026" s="19">
        <f>IF(A2026="RETIRA",Z2026,Z2026+2)</f>
        <v>46163</v>
      </c>
      <c r="G2026" s="19" t="str">
        <f>CONCATENATE(U2026,"-",V2026)</f>
        <v>INC06-TF</v>
      </c>
      <c r="H2026" s="19" t="str">
        <f t="shared" ca="1" si="63"/>
        <v>OK</v>
      </c>
      <c r="I2026" s="46">
        <f ca="1">Z2026-$B$1</f>
        <v>4</v>
      </c>
      <c r="J2026" s="46">
        <f>VLOOKUP(G2026,'D. Produção'!A:B,2,)</f>
        <v>2</v>
      </c>
      <c r="K2026" s="87">
        <v>336495</v>
      </c>
      <c r="L2026" s="88" t="s">
        <v>121</v>
      </c>
      <c r="M2026" s="87">
        <v>2</v>
      </c>
      <c r="N2026" s="87">
        <v>5460664</v>
      </c>
      <c r="O2026" s="88" t="s">
        <v>35</v>
      </c>
      <c r="P2026" s="88" t="s">
        <v>451</v>
      </c>
      <c r="Q2026" s="88" t="s">
        <v>142</v>
      </c>
      <c r="R2026" s="89">
        <v>0.76429999999999998</v>
      </c>
      <c r="S2026" s="89">
        <v>11.465</v>
      </c>
      <c r="T2026" s="87">
        <v>1</v>
      </c>
      <c r="U2026" s="88" t="s">
        <v>185</v>
      </c>
      <c r="V2026" s="88" t="s">
        <v>96</v>
      </c>
      <c r="W2026" s="90">
        <v>713</v>
      </c>
      <c r="X2026" s="90">
        <v>1072</v>
      </c>
      <c r="Y2026" s="91">
        <v>46156.40145798611</v>
      </c>
      <c r="Z2026" s="92">
        <v>46161</v>
      </c>
      <c r="AA2026" s="93"/>
      <c r="AB2026" s="93"/>
      <c r="AC2026" s="93"/>
      <c r="AD2026" s="93"/>
      <c r="AE2026" s="94" t="s">
        <v>40</v>
      </c>
      <c r="AF2026" s="94" t="s">
        <v>40</v>
      </c>
      <c r="AG2026" s="94" t="s">
        <v>40</v>
      </c>
      <c r="AH2026" s="94" t="s">
        <v>40</v>
      </c>
      <c r="AI2026" s="94" t="s">
        <v>40</v>
      </c>
      <c r="AJ2026" s="94" t="s">
        <v>40</v>
      </c>
      <c r="AK2026" s="94" t="s">
        <v>40</v>
      </c>
      <c r="AL2026" s="93"/>
      <c r="AM2026" s="93"/>
      <c r="AN2026" s="94" t="s">
        <v>40</v>
      </c>
      <c r="AO2026" s="94" t="s">
        <v>40</v>
      </c>
      <c r="AP2026" s="94" t="s">
        <v>40</v>
      </c>
      <c r="AQ2026" s="94" t="s">
        <v>40</v>
      </c>
      <c r="AR2026" s="93"/>
    </row>
    <row r="2027" spans="1:44" ht="31.5">
      <c r="A2027" t="str">
        <f>VLOOKUP(Q2027,'Rotas x Madrugada'!A:C,2,0)</f>
        <v>NA</v>
      </c>
      <c r="B2027" t="str">
        <f>VLOOKUP(Q2027,'Rotas x Madrugada'!A:C,3,0)</f>
        <v>Não</v>
      </c>
      <c r="D2027" s="19">
        <f t="shared" si="62"/>
        <v>46163</v>
      </c>
      <c r="E2027" s="19">
        <f>IF(A2027="RETIRA",Z2027,VLOOKUP(Q2027,'Rotas x Madrugada'!A:D,4,0))</f>
        <v>46146</v>
      </c>
      <c r="F2027" s="19">
        <f>IF(A2027="RETIRA",Z2027,Z2027+2)</f>
        <v>46163</v>
      </c>
      <c r="G2027" s="19" t="str">
        <f>CONCATENATE(U2027,"-",V2027)</f>
        <v>INC08-TF</v>
      </c>
      <c r="H2027" s="19" t="str">
        <f t="shared" ca="1" si="63"/>
        <v>OK</v>
      </c>
      <c r="I2027" s="46">
        <f ca="1">Z2027-$B$1</f>
        <v>4</v>
      </c>
      <c r="J2027" s="46">
        <f>VLOOKUP(G2027,'D. Produção'!A:B,2,)</f>
        <v>2</v>
      </c>
      <c r="K2027" s="95">
        <v>336499</v>
      </c>
      <c r="L2027" s="96" t="s">
        <v>61</v>
      </c>
      <c r="M2027" s="95">
        <v>1</v>
      </c>
      <c r="N2027" s="95">
        <v>5460670</v>
      </c>
      <c r="O2027" s="96" t="s">
        <v>35</v>
      </c>
      <c r="P2027" s="96" t="s">
        <v>451</v>
      </c>
      <c r="Q2027" s="96" t="s">
        <v>142</v>
      </c>
      <c r="R2027" s="97">
        <v>1.952</v>
      </c>
      <c r="S2027" s="97">
        <v>39.039000000000001</v>
      </c>
      <c r="T2027" s="95">
        <v>1</v>
      </c>
      <c r="U2027" s="96" t="s">
        <v>63</v>
      </c>
      <c r="V2027" s="96" t="s">
        <v>96</v>
      </c>
      <c r="W2027" s="98">
        <v>715</v>
      </c>
      <c r="X2027" s="98">
        <v>2730</v>
      </c>
      <c r="Y2027" s="99">
        <v>46156.402197800926</v>
      </c>
      <c r="Z2027" s="100">
        <v>46161</v>
      </c>
      <c r="AA2027" s="101"/>
      <c r="AB2027" s="101"/>
      <c r="AC2027" s="101"/>
      <c r="AD2027" s="101"/>
      <c r="AE2027" s="102" t="s">
        <v>40</v>
      </c>
      <c r="AF2027" s="102" t="s">
        <v>40</v>
      </c>
      <c r="AG2027" s="102" t="s">
        <v>40</v>
      </c>
      <c r="AH2027" s="102" t="s">
        <v>40</v>
      </c>
      <c r="AI2027" s="102" t="s">
        <v>40</v>
      </c>
      <c r="AJ2027" s="102" t="s">
        <v>40</v>
      </c>
      <c r="AK2027" s="102" t="s">
        <v>40</v>
      </c>
      <c r="AL2027" s="101"/>
      <c r="AM2027" s="101"/>
      <c r="AN2027" s="102" t="s">
        <v>40</v>
      </c>
      <c r="AO2027" s="102" t="s">
        <v>40</v>
      </c>
      <c r="AP2027" s="102" t="s">
        <v>40</v>
      </c>
      <c r="AQ2027" s="102" t="s">
        <v>40</v>
      </c>
      <c r="AR2027" s="101"/>
    </row>
    <row r="2028" spans="1:44" ht="31.5">
      <c r="A2028" t="str">
        <f>VLOOKUP(Q2028,'Rotas x Madrugada'!A:C,2,0)</f>
        <v>NA</v>
      </c>
      <c r="B2028" t="str">
        <f>VLOOKUP(Q2028,'Rotas x Madrugada'!A:C,3,0)</f>
        <v>Não</v>
      </c>
      <c r="D2028" s="19">
        <f t="shared" si="62"/>
        <v>46163</v>
      </c>
      <c r="E2028" s="19">
        <f>IF(A2028="RETIRA",Z2028,VLOOKUP(Q2028,'Rotas x Madrugada'!A:D,4,0))</f>
        <v>46146</v>
      </c>
      <c r="F2028" s="19">
        <f>IF(A2028="RETIRA",Z2028,Z2028+2)</f>
        <v>46163</v>
      </c>
      <c r="G2028" s="19" t="str">
        <f>CONCATENATE(U2028,"-",V2028)</f>
        <v>INC08-TF</v>
      </c>
      <c r="H2028" s="19" t="str">
        <f t="shared" ca="1" si="63"/>
        <v>OK</v>
      </c>
      <c r="I2028" s="46">
        <f ca="1">Z2028-$B$1</f>
        <v>4</v>
      </c>
      <c r="J2028" s="46">
        <f>VLOOKUP(G2028,'D. Produção'!A:B,2,)</f>
        <v>2</v>
      </c>
      <c r="K2028" s="87">
        <v>336499</v>
      </c>
      <c r="L2028" s="88" t="s">
        <v>121</v>
      </c>
      <c r="M2028" s="87">
        <v>2</v>
      </c>
      <c r="N2028" s="87">
        <v>5460671</v>
      </c>
      <c r="O2028" s="88" t="s">
        <v>35</v>
      </c>
      <c r="P2028" s="88" t="s">
        <v>451</v>
      </c>
      <c r="Q2028" s="88" t="s">
        <v>142</v>
      </c>
      <c r="R2028" s="89">
        <v>1.9728000000000001</v>
      </c>
      <c r="S2028" s="89">
        <v>39.456000000000003</v>
      </c>
      <c r="T2028" s="87">
        <v>1</v>
      </c>
      <c r="U2028" s="88" t="s">
        <v>63</v>
      </c>
      <c r="V2028" s="88" t="s">
        <v>96</v>
      </c>
      <c r="W2028" s="90">
        <v>720</v>
      </c>
      <c r="X2028" s="90">
        <v>2740</v>
      </c>
      <c r="Y2028" s="91">
        <v>46156.402197800926</v>
      </c>
      <c r="Z2028" s="92">
        <v>46161</v>
      </c>
      <c r="AA2028" s="93"/>
      <c r="AB2028" s="93"/>
      <c r="AC2028" s="93"/>
      <c r="AD2028" s="93"/>
      <c r="AE2028" s="94" t="s">
        <v>40</v>
      </c>
      <c r="AF2028" s="94" t="s">
        <v>40</v>
      </c>
      <c r="AG2028" s="94" t="s">
        <v>40</v>
      </c>
      <c r="AH2028" s="94" t="s">
        <v>40</v>
      </c>
      <c r="AI2028" s="94" t="s">
        <v>40</v>
      </c>
      <c r="AJ2028" s="94" t="s">
        <v>40</v>
      </c>
      <c r="AK2028" s="94" t="s">
        <v>40</v>
      </c>
      <c r="AL2028" s="93"/>
      <c r="AM2028" s="93"/>
      <c r="AN2028" s="94" t="s">
        <v>40</v>
      </c>
      <c r="AO2028" s="94" t="s">
        <v>40</v>
      </c>
      <c r="AP2028" s="94" t="s">
        <v>40</v>
      </c>
      <c r="AQ2028" s="94" t="s">
        <v>40</v>
      </c>
      <c r="AR2028" s="93"/>
    </row>
    <row r="2029" spans="1:44" ht="31.5">
      <c r="A2029" t="str">
        <f>VLOOKUP(Q2029,'Rotas x Madrugada'!A:C,2,0)</f>
        <v>NA</v>
      </c>
      <c r="B2029" t="str">
        <f>VLOOKUP(Q2029,'Rotas x Madrugada'!A:C,3,0)</f>
        <v>Não</v>
      </c>
      <c r="D2029" s="19">
        <f t="shared" si="62"/>
        <v>46163</v>
      </c>
      <c r="E2029" s="19">
        <f>IF(A2029="RETIRA",Z2029,VLOOKUP(Q2029,'Rotas x Madrugada'!A:D,4,0))</f>
        <v>46146</v>
      </c>
      <c r="F2029" s="19">
        <f>IF(A2029="RETIRA",Z2029,Z2029+2)</f>
        <v>46163</v>
      </c>
      <c r="G2029" s="19" t="str">
        <f>CONCATENATE(U2029,"-",V2029)</f>
        <v>ESI04-EF</v>
      </c>
      <c r="H2029" s="19" t="str">
        <f t="shared" ca="1" si="63"/>
        <v>OK</v>
      </c>
      <c r="I2029" s="46">
        <f ca="1">Z2029-$B$1</f>
        <v>4</v>
      </c>
      <c r="J2029" s="46">
        <f>VLOOKUP(G2029,'D. Produção'!A:B,2,)</f>
        <v>1</v>
      </c>
      <c r="K2029" s="95">
        <v>336501</v>
      </c>
      <c r="L2029" s="96" t="s">
        <v>61</v>
      </c>
      <c r="M2029" s="95">
        <v>1</v>
      </c>
      <c r="N2029" s="95">
        <v>5460678</v>
      </c>
      <c r="O2029" s="96" t="s">
        <v>35</v>
      </c>
      <c r="P2029" s="96" t="s">
        <v>451</v>
      </c>
      <c r="Q2029" s="96" t="s">
        <v>142</v>
      </c>
      <c r="R2029" s="97">
        <v>0.88200000000000001</v>
      </c>
      <c r="S2029" s="97">
        <v>8.82</v>
      </c>
      <c r="T2029" s="95">
        <v>1</v>
      </c>
      <c r="U2029" s="96" t="s">
        <v>212</v>
      </c>
      <c r="V2029" s="96" t="s">
        <v>320</v>
      </c>
      <c r="W2029" s="98">
        <v>700</v>
      </c>
      <c r="X2029" s="98">
        <v>1260</v>
      </c>
      <c r="Y2029" s="99">
        <v>46156.402750347224</v>
      </c>
      <c r="Z2029" s="100">
        <v>46161</v>
      </c>
      <c r="AA2029" s="101"/>
      <c r="AB2029" s="101"/>
      <c r="AC2029" s="101"/>
      <c r="AD2029" s="101"/>
      <c r="AE2029" s="102" t="s">
        <v>40</v>
      </c>
      <c r="AF2029" s="102" t="s">
        <v>40</v>
      </c>
      <c r="AG2029" s="102" t="s">
        <v>40</v>
      </c>
      <c r="AH2029" s="102" t="s">
        <v>40</v>
      </c>
      <c r="AI2029" s="102" t="s">
        <v>40</v>
      </c>
      <c r="AJ2029" s="102" t="s">
        <v>40</v>
      </c>
      <c r="AK2029" s="102" t="s">
        <v>40</v>
      </c>
      <c r="AL2029" s="101"/>
      <c r="AM2029" s="102" t="s">
        <v>40</v>
      </c>
      <c r="AN2029" s="102" t="s">
        <v>40</v>
      </c>
      <c r="AO2029" s="102" t="s">
        <v>40</v>
      </c>
      <c r="AP2029" s="101"/>
      <c r="AQ2029" s="102" t="s">
        <v>40</v>
      </c>
      <c r="AR2029" s="101"/>
    </row>
    <row r="2030" spans="1:44" ht="21">
      <c r="A2030" t="str">
        <f>VLOOKUP(Q2030,'Rotas x Madrugada'!A:C,2,0)</f>
        <v>NA</v>
      </c>
      <c r="B2030" t="str">
        <f>VLOOKUP(Q2030,'Rotas x Madrugada'!A:C,3,0)</f>
        <v>Não</v>
      </c>
      <c r="D2030" s="19">
        <f t="shared" si="62"/>
        <v>46163</v>
      </c>
      <c r="E2030" s="19">
        <f>IF(A2030="RETIRA",Z2030,VLOOKUP(Q2030,'Rotas x Madrugada'!A:D,4,0))</f>
        <v>46146</v>
      </c>
      <c r="F2030" s="19">
        <f>IF(A2030="RETIRA",Z2030,Z2030+2)</f>
        <v>46163</v>
      </c>
      <c r="G2030" s="19" t="str">
        <f>CONCATENATE(U2030,"-",V2030)</f>
        <v>INC06-TF</v>
      </c>
      <c r="H2030" s="19" t="str">
        <f t="shared" ca="1" si="63"/>
        <v>OK</v>
      </c>
      <c r="I2030" s="46">
        <f ca="1">Z2030-$B$1</f>
        <v>4</v>
      </c>
      <c r="J2030" s="46">
        <f>VLOOKUP(G2030,'D. Produção'!A:B,2,)</f>
        <v>2</v>
      </c>
      <c r="K2030" s="87">
        <v>336502</v>
      </c>
      <c r="L2030" s="88" t="s">
        <v>61</v>
      </c>
      <c r="M2030" s="87">
        <v>1</v>
      </c>
      <c r="N2030" s="87">
        <v>5460679</v>
      </c>
      <c r="O2030" s="88" t="s">
        <v>35</v>
      </c>
      <c r="P2030" s="88" t="s">
        <v>594</v>
      </c>
      <c r="Q2030" s="88" t="s">
        <v>142</v>
      </c>
      <c r="R2030" s="89">
        <v>0.48060000000000003</v>
      </c>
      <c r="S2030" s="89">
        <v>7.2089999999999996</v>
      </c>
      <c r="T2030" s="87">
        <v>1</v>
      </c>
      <c r="U2030" s="88" t="s">
        <v>185</v>
      </c>
      <c r="V2030" s="88" t="s">
        <v>96</v>
      </c>
      <c r="W2030" s="90">
        <v>540</v>
      </c>
      <c r="X2030" s="90">
        <v>890</v>
      </c>
      <c r="Y2030" s="91">
        <v>46156.403096527778</v>
      </c>
      <c r="Z2030" s="92">
        <v>46161</v>
      </c>
      <c r="AA2030" s="93"/>
      <c r="AB2030" s="93"/>
      <c r="AC2030" s="93"/>
      <c r="AD2030" s="93"/>
      <c r="AE2030" s="94" t="s">
        <v>40</v>
      </c>
      <c r="AF2030" s="94" t="s">
        <v>40</v>
      </c>
      <c r="AG2030" s="94" t="s">
        <v>40</v>
      </c>
      <c r="AH2030" s="94" t="s">
        <v>40</v>
      </c>
      <c r="AI2030" s="94" t="s">
        <v>40</v>
      </c>
      <c r="AJ2030" s="94" t="s">
        <v>40</v>
      </c>
      <c r="AK2030" s="94" t="s">
        <v>40</v>
      </c>
      <c r="AL2030" s="93"/>
      <c r="AM2030" s="93"/>
      <c r="AN2030" s="94" t="s">
        <v>40</v>
      </c>
      <c r="AO2030" s="94" t="s">
        <v>40</v>
      </c>
      <c r="AP2030" s="94" t="s">
        <v>40</v>
      </c>
      <c r="AQ2030" s="94" t="s">
        <v>40</v>
      </c>
      <c r="AR2030" s="93"/>
    </row>
    <row r="2031" spans="1:44" ht="21">
      <c r="A2031" t="str">
        <f>VLOOKUP(Q2031,'Rotas x Madrugada'!A:C,2,0)</f>
        <v>NA</v>
      </c>
      <c r="B2031" t="str">
        <f>VLOOKUP(Q2031,'Rotas x Madrugada'!A:C,3,0)</f>
        <v>Não</v>
      </c>
      <c r="D2031" s="19">
        <f t="shared" si="62"/>
        <v>46163</v>
      </c>
      <c r="E2031" s="19">
        <f>IF(A2031="RETIRA",Z2031,VLOOKUP(Q2031,'Rotas x Madrugada'!A:D,4,0))</f>
        <v>46146</v>
      </c>
      <c r="F2031" s="19">
        <f>IF(A2031="RETIRA",Z2031,Z2031+2)</f>
        <v>46163</v>
      </c>
      <c r="G2031" s="19" t="str">
        <f>CONCATENATE(U2031,"-",V2031)</f>
        <v>INC06-TF</v>
      </c>
      <c r="H2031" s="19" t="str">
        <f t="shared" ca="1" si="63"/>
        <v>OK</v>
      </c>
      <c r="I2031" s="46">
        <f ca="1">Z2031-$B$1</f>
        <v>4</v>
      </c>
      <c r="J2031" s="46">
        <f>VLOOKUP(G2031,'D. Produção'!A:B,2,)</f>
        <v>2</v>
      </c>
      <c r="K2031" s="95">
        <v>336502</v>
      </c>
      <c r="L2031" s="96" t="s">
        <v>121</v>
      </c>
      <c r="M2031" s="95">
        <v>2</v>
      </c>
      <c r="N2031" s="95">
        <v>5460680</v>
      </c>
      <c r="O2031" s="96" t="s">
        <v>35</v>
      </c>
      <c r="P2031" s="96" t="s">
        <v>594</v>
      </c>
      <c r="Q2031" s="96" t="s">
        <v>142</v>
      </c>
      <c r="R2031" s="97">
        <v>0.48060000000000003</v>
      </c>
      <c r="S2031" s="97">
        <v>7.2089999999999996</v>
      </c>
      <c r="T2031" s="95">
        <v>1</v>
      </c>
      <c r="U2031" s="96" t="s">
        <v>185</v>
      </c>
      <c r="V2031" s="96" t="s">
        <v>96</v>
      </c>
      <c r="W2031" s="98">
        <v>540</v>
      </c>
      <c r="X2031" s="98">
        <v>890</v>
      </c>
      <c r="Y2031" s="99">
        <v>46156.403096527778</v>
      </c>
      <c r="Z2031" s="100">
        <v>46161</v>
      </c>
      <c r="AA2031" s="101"/>
      <c r="AB2031" s="101"/>
      <c r="AC2031" s="101"/>
      <c r="AD2031" s="101"/>
      <c r="AE2031" s="102" t="s">
        <v>40</v>
      </c>
      <c r="AF2031" s="102" t="s">
        <v>40</v>
      </c>
      <c r="AG2031" s="102" t="s">
        <v>40</v>
      </c>
      <c r="AH2031" s="102" t="s">
        <v>40</v>
      </c>
      <c r="AI2031" s="102" t="s">
        <v>40</v>
      </c>
      <c r="AJ2031" s="102" t="s">
        <v>40</v>
      </c>
      <c r="AK2031" s="102" t="s">
        <v>40</v>
      </c>
      <c r="AL2031" s="101"/>
      <c r="AM2031" s="101"/>
      <c r="AN2031" s="102" t="s">
        <v>40</v>
      </c>
      <c r="AO2031" s="102" t="s">
        <v>40</v>
      </c>
      <c r="AP2031" s="102" t="s">
        <v>40</v>
      </c>
      <c r="AQ2031" s="102" t="s">
        <v>40</v>
      </c>
      <c r="AR2031" s="101"/>
    </row>
    <row r="2032" spans="1:44" ht="21">
      <c r="A2032" t="str">
        <f>VLOOKUP(Q2032,'Rotas x Madrugada'!A:C,2,0)</f>
        <v>NA</v>
      </c>
      <c r="B2032" t="str">
        <f>VLOOKUP(Q2032,'Rotas x Madrugada'!A:C,3,0)</f>
        <v>Não</v>
      </c>
      <c r="D2032" s="19">
        <f t="shared" si="62"/>
        <v>46163</v>
      </c>
      <c r="E2032" s="19">
        <f>IF(A2032="RETIRA",Z2032,VLOOKUP(Q2032,'Rotas x Madrugada'!A:D,4,0))</f>
        <v>46146</v>
      </c>
      <c r="F2032" s="19">
        <f>IF(A2032="RETIRA",Z2032,Z2032+2)</f>
        <v>46163</v>
      </c>
      <c r="G2032" s="19" t="str">
        <f>CONCATENATE(U2032,"-",V2032)</f>
        <v>INC06-TF</v>
      </c>
      <c r="H2032" s="19" t="str">
        <f t="shared" ca="1" si="63"/>
        <v>OK</v>
      </c>
      <c r="I2032" s="46">
        <f ca="1">Z2032-$B$1</f>
        <v>4</v>
      </c>
      <c r="J2032" s="46">
        <f>VLOOKUP(G2032,'D. Produção'!A:B,2,)</f>
        <v>2</v>
      </c>
      <c r="K2032" s="87">
        <v>336502</v>
      </c>
      <c r="L2032" s="88" t="s">
        <v>143</v>
      </c>
      <c r="M2032" s="87">
        <v>3</v>
      </c>
      <c r="N2032" s="87">
        <v>5460681</v>
      </c>
      <c r="O2032" s="88" t="s">
        <v>35</v>
      </c>
      <c r="P2032" s="88" t="s">
        <v>594</v>
      </c>
      <c r="Q2032" s="88" t="s">
        <v>142</v>
      </c>
      <c r="R2032" s="89">
        <v>0.60519999999999996</v>
      </c>
      <c r="S2032" s="89">
        <v>9.0779999999999994</v>
      </c>
      <c r="T2032" s="87">
        <v>1</v>
      </c>
      <c r="U2032" s="88" t="s">
        <v>185</v>
      </c>
      <c r="V2032" s="88" t="s">
        <v>96</v>
      </c>
      <c r="W2032" s="90">
        <v>680</v>
      </c>
      <c r="X2032" s="90">
        <v>890</v>
      </c>
      <c r="Y2032" s="91">
        <v>46156.403096527778</v>
      </c>
      <c r="Z2032" s="92">
        <v>46161</v>
      </c>
      <c r="AA2032" s="93"/>
      <c r="AB2032" s="93"/>
      <c r="AC2032" s="93"/>
      <c r="AD2032" s="93"/>
      <c r="AE2032" s="94" t="s">
        <v>40</v>
      </c>
      <c r="AF2032" s="94" t="s">
        <v>40</v>
      </c>
      <c r="AG2032" s="94" t="s">
        <v>40</v>
      </c>
      <c r="AH2032" s="94" t="s">
        <v>40</v>
      </c>
      <c r="AI2032" s="94" t="s">
        <v>40</v>
      </c>
      <c r="AJ2032" s="94" t="s">
        <v>40</v>
      </c>
      <c r="AK2032" s="94" t="s">
        <v>40</v>
      </c>
      <c r="AL2032" s="93"/>
      <c r="AM2032" s="93"/>
      <c r="AN2032" s="94" t="s">
        <v>40</v>
      </c>
      <c r="AO2032" s="94" t="s">
        <v>40</v>
      </c>
      <c r="AP2032" s="94" t="s">
        <v>40</v>
      </c>
      <c r="AQ2032" s="94" t="s">
        <v>40</v>
      </c>
      <c r="AR2032" s="93"/>
    </row>
    <row r="2033" spans="1:44" ht="21">
      <c r="A2033" t="str">
        <f>VLOOKUP(Q2033,'Rotas x Madrugada'!A:C,2,0)</f>
        <v>NA</v>
      </c>
      <c r="B2033" t="str">
        <f>VLOOKUP(Q2033,'Rotas x Madrugada'!A:C,3,0)</f>
        <v>Não</v>
      </c>
      <c r="D2033" s="19">
        <f t="shared" si="62"/>
        <v>46163</v>
      </c>
      <c r="E2033" s="19">
        <f>IF(A2033="RETIRA",Z2033,VLOOKUP(Q2033,'Rotas x Madrugada'!A:D,4,0))</f>
        <v>46146</v>
      </c>
      <c r="F2033" s="19">
        <f>IF(A2033="RETIRA",Z2033,Z2033+2)</f>
        <v>46163</v>
      </c>
      <c r="G2033" s="19" t="str">
        <f>CONCATENATE(U2033,"-",V2033)</f>
        <v>INC06-TF</v>
      </c>
      <c r="H2033" s="19" t="str">
        <f t="shared" ca="1" si="63"/>
        <v>OK</v>
      </c>
      <c r="I2033" s="46">
        <f ca="1">Z2033-$B$1</f>
        <v>4</v>
      </c>
      <c r="J2033" s="46">
        <f>VLOOKUP(G2033,'D. Produção'!A:B,2,)</f>
        <v>2</v>
      </c>
      <c r="K2033" s="95">
        <v>336502</v>
      </c>
      <c r="L2033" s="96" t="s">
        <v>132</v>
      </c>
      <c r="M2033" s="95">
        <v>4</v>
      </c>
      <c r="N2033" s="95">
        <v>5460682</v>
      </c>
      <c r="O2033" s="96" t="s">
        <v>35</v>
      </c>
      <c r="P2033" s="96" t="s">
        <v>594</v>
      </c>
      <c r="Q2033" s="96" t="s">
        <v>142</v>
      </c>
      <c r="R2033" s="97">
        <v>0.60519999999999996</v>
      </c>
      <c r="S2033" s="97">
        <v>9.0779999999999994</v>
      </c>
      <c r="T2033" s="95">
        <v>1</v>
      </c>
      <c r="U2033" s="96" t="s">
        <v>185</v>
      </c>
      <c r="V2033" s="96" t="s">
        <v>96</v>
      </c>
      <c r="W2033" s="98">
        <v>680</v>
      </c>
      <c r="X2033" s="98">
        <v>890</v>
      </c>
      <c r="Y2033" s="99">
        <v>46156.403096527778</v>
      </c>
      <c r="Z2033" s="100">
        <v>46161</v>
      </c>
      <c r="AA2033" s="101"/>
      <c r="AB2033" s="101"/>
      <c r="AC2033" s="101"/>
      <c r="AD2033" s="101"/>
      <c r="AE2033" s="102" t="s">
        <v>40</v>
      </c>
      <c r="AF2033" s="102" t="s">
        <v>40</v>
      </c>
      <c r="AG2033" s="102" t="s">
        <v>40</v>
      </c>
      <c r="AH2033" s="102" t="s">
        <v>40</v>
      </c>
      <c r="AI2033" s="102" t="s">
        <v>40</v>
      </c>
      <c r="AJ2033" s="102" t="s">
        <v>40</v>
      </c>
      <c r="AK2033" s="102" t="s">
        <v>40</v>
      </c>
      <c r="AL2033" s="101"/>
      <c r="AM2033" s="101"/>
      <c r="AN2033" s="102" t="s">
        <v>40</v>
      </c>
      <c r="AO2033" s="102" t="s">
        <v>40</v>
      </c>
      <c r="AP2033" s="102" t="s">
        <v>40</v>
      </c>
      <c r="AQ2033" s="102" t="s">
        <v>40</v>
      </c>
      <c r="AR2033" s="101"/>
    </row>
    <row r="2034" spans="1:44" ht="21">
      <c r="A2034" t="str">
        <f>VLOOKUP(Q2034,'Rotas x Madrugada'!A:C,2,0)</f>
        <v>NA</v>
      </c>
      <c r="B2034" t="str">
        <f>VLOOKUP(Q2034,'Rotas x Madrugada'!A:C,3,0)</f>
        <v>Não</v>
      </c>
      <c r="D2034" s="19">
        <f t="shared" si="62"/>
        <v>46163</v>
      </c>
      <c r="E2034" s="19">
        <f>IF(A2034="RETIRA",Z2034,VLOOKUP(Q2034,'Rotas x Madrugada'!A:D,4,0))</f>
        <v>46146</v>
      </c>
      <c r="F2034" s="19">
        <f>IF(A2034="RETIRA",Z2034,Z2034+2)</f>
        <v>46163</v>
      </c>
      <c r="G2034" s="19" t="str">
        <f>CONCATENATE(U2034,"-",V2034)</f>
        <v>INC06-TF</v>
      </c>
      <c r="H2034" s="19" t="str">
        <f t="shared" ca="1" si="63"/>
        <v>OK</v>
      </c>
      <c r="I2034" s="46">
        <f ca="1">Z2034-$B$1</f>
        <v>4</v>
      </c>
      <c r="J2034" s="46">
        <f>VLOOKUP(G2034,'D. Produção'!A:B,2,)</f>
        <v>2</v>
      </c>
      <c r="K2034" s="87">
        <v>336502</v>
      </c>
      <c r="L2034" s="88" t="s">
        <v>92</v>
      </c>
      <c r="M2034" s="87">
        <v>5</v>
      </c>
      <c r="N2034" s="87">
        <v>5460683</v>
      </c>
      <c r="O2034" s="88" t="s">
        <v>35</v>
      </c>
      <c r="P2034" s="88" t="s">
        <v>594</v>
      </c>
      <c r="Q2034" s="88" t="s">
        <v>142</v>
      </c>
      <c r="R2034" s="89">
        <v>0.60519999999999996</v>
      </c>
      <c r="S2034" s="89">
        <v>9.0779999999999994</v>
      </c>
      <c r="T2034" s="87">
        <v>1</v>
      </c>
      <c r="U2034" s="88" t="s">
        <v>185</v>
      </c>
      <c r="V2034" s="88" t="s">
        <v>96</v>
      </c>
      <c r="W2034" s="90">
        <v>680</v>
      </c>
      <c r="X2034" s="90">
        <v>890</v>
      </c>
      <c r="Y2034" s="91">
        <v>46156.403096527778</v>
      </c>
      <c r="Z2034" s="92">
        <v>46161</v>
      </c>
      <c r="AA2034" s="93"/>
      <c r="AB2034" s="93"/>
      <c r="AC2034" s="93"/>
      <c r="AD2034" s="93"/>
      <c r="AE2034" s="94" t="s">
        <v>40</v>
      </c>
      <c r="AF2034" s="94" t="s">
        <v>40</v>
      </c>
      <c r="AG2034" s="94" t="s">
        <v>40</v>
      </c>
      <c r="AH2034" s="94" t="s">
        <v>40</v>
      </c>
      <c r="AI2034" s="94" t="s">
        <v>40</v>
      </c>
      <c r="AJ2034" s="94" t="s">
        <v>40</v>
      </c>
      <c r="AK2034" s="94" t="s">
        <v>40</v>
      </c>
      <c r="AL2034" s="93"/>
      <c r="AM2034" s="93"/>
      <c r="AN2034" s="94" t="s">
        <v>40</v>
      </c>
      <c r="AO2034" s="94" t="s">
        <v>40</v>
      </c>
      <c r="AP2034" s="94" t="s">
        <v>40</v>
      </c>
      <c r="AQ2034" s="94" t="s">
        <v>40</v>
      </c>
      <c r="AR2034" s="93"/>
    </row>
    <row r="2035" spans="1:44" ht="21">
      <c r="A2035" t="str">
        <f>VLOOKUP(Q2035,'Rotas x Madrugada'!A:C,2,0)</f>
        <v>NA</v>
      </c>
      <c r="B2035" t="str">
        <f>VLOOKUP(Q2035,'Rotas x Madrugada'!A:C,3,0)</f>
        <v>Não</v>
      </c>
      <c r="D2035" s="19">
        <f t="shared" si="62"/>
        <v>46163</v>
      </c>
      <c r="E2035" s="19">
        <f>IF(A2035="RETIRA",Z2035,VLOOKUP(Q2035,'Rotas x Madrugada'!A:D,4,0))</f>
        <v>46146</v>
      </c>
      <c r="F2035" s="19">
        <f>IF(A2035="RETIRA",Z2035,Z2035+2)</f>
        <v>46163</v>
      </c>
      <c r="G2035" s="19" t="str">
        <f>CONCATENATE(U2035,"-",V2035)</f>
        <v>INC06-TF</v>
      </c>
      <c r="H2035" s="19" t="str">
        <f t="shared" ca="1" si="63"/>
        <v>OK</v>
      </c>
      <c r="I2035" s="46">
        <f ca="1">Z2035-$B$1</f>
        <v>4</v>
      </c>
      <c r="J2035" s="46">
        <f>VLOOKUP(G2035,'D. Produção'!A:B,2,)</f>
        <v>2</v>
      </c>
      <c r="K2035" s="95">
        <v>336502</v>
      </c>
      <c r="L2035" s="96" t="s">
        <v>97</v>
      </c>
      <c r="M2035" s="95">
        <v>6</v>
      </c>
      <c r="N2035" s="95">
        <v>5460684</v>
      </c>
      <c r="O2035" s="96" t="s">
        <v>35</v>
      </c>
      <c r="P2035" s="96" t="s">
        <v>594</v>
      </c>
      <c r="Q2035" s="96" t="s">
        <v>142</v>
      </c>
      <c r="R2035" s="97">
        <v>0.60519999999999996</v>
      </c>
      <c r="S2035" s="97">
        <v>9.0779999999999994</v>
      </c>
      <c r="T2035" s="95">
        <v>1</v>
      </c>
      <c r="U2035" s="96" t="s">
        <v>185</v>
      </c>
      <c r="V2035" s="96" t="s">
        <v>96</v>
      </c>
      <c r="W2035" s="98">
        <v>680</v>
      </c>
      <c r="X2035" s="98">
        <v>890</v>
      </c>
      <c r="Y2035" s="99">
        <v>46156.403096527778</v>
      </c>
      <c r="Z2035" s="100">
        <v>46161</v>
      </c>
      <c r="AA2035" s="101"/>
      <c r="AB2035" s="101"/>
      <c r="AC2035" s="101"/>
      <c r="AD2035" s="101"/>
      <c r="AE2035" s="102" t="s">
        <v>40</v>
      </c>
      <c r="AF2035" s="102" t="s">
        <v>40</v>
      </c>
      <c r="AG2035" s="102" t="s">
        <v>40</v>
      </c>
      <c r="AH2035" s="102" t="s">
        <v>40</v>
      </c>
      <c r="AI2035" s="102" t="s">
        <v>40</v>
      </c>
      <c r="AJ2035" s="102" t="s">
        <v>40</v>
      </c>
      <c r="AK2035" s="102" t="s">
        <v>40</v>
      </c>
      <c r="AL2035" s="101"/>
      <c r="AM2035" s="101"/>
      <c r="AN2035" s="102" t="s">
        <v>40</v>
      </c>
      <c r="AO2035" s="102" t="s">
        <v>40</v>
      </c>
      <c r="AP2035" s="102" t="s">
        <v>40</v>
      </c>
      <c r="AQ2035" s="102" t="s">
        <v>40</v>
      </c>
      <c r="AR2035" s="101"/>
    </row>
    <row r="2036" spans="1:44" ht="21">
      <c r="A2036" t="str">
        <f>VLOOKUP(Q2036,'Rotas x Madrugada'!A:C,2,0)</f>
        <v>NA</v>
      </c>
      <c r="B2036" t="str">
        <f>VLOOKUP(Q2036,'Rotas x Madrugada'!A:C,3,0)</f>
        <v>Não</v>
      </c>
      <c r="D2036" s="19">
        <f t="shared" si="62"/>
        <v>46163</v>
      </c>
      <c r="E2036" s="19">
        <f>IF(A2036="RETIRA",Z2036,VLOOKUP(Q2036,'Rotas x Madrugada'!A:D,4,0))</f>
        <v>46146</v>
      </c>
      <c r="F2036" s="19">
        <f>IF(A2036="RETIRA",Z2036,Z2036+2)</f>
        <v>46163</v>
      </c>
      <c r="G2036" s="19" t="str">
        <f>CONCATENATE(U2036,"-",V2036)</f>
        <v>INC08-TE12</v>
      </c>
      <c r="H2036" s="19" t="str">
        <f t="shared" ca="1" si="63"/>
        <v>OK</v>
      </c>
      <c r="I2036" s="46">
        <f ca="1">Z2036-$B$1</f>
        <v>4</v>
      </c>
      <c r="J2036" s="46">
        <f>VLOOKUP(G2036,'D. Produção'!A:B,2,)</f>
        <v>2</v>
      </c>
      <c r="K2036" s="87">
        <v>336503</v>
      </c>
      <c r="L2036" s="88" t="s">
        <v>78</v>
      </c>
      <c r="M2036" s="87">
        <v>1</v>
      </c>
      <c r="N2036" s="87">
        <v>5460685</v>
      </c>
      <c r="O2036" s="88" t="s">
        <v>35</v>
      </c>
      <c r="P2036" s="88" t="s">
        <v>594</v>
      </c>
      <c r="Q2036" s="88" t="s">
        <v>142</v>
      </c>
      <c r="R2036" s="89">
        <v>1.159</v>
      </c>
      <c r="S2036" s="89">
        <v>23.18</v>
      </c>
      <c r="T2036" s="87">
        <v>1</v>
      </c>
      <c r="U2036" s="88" t="s">
        <v>63</v>
      </c>
      <c r="V2036" s="88" t="s">
        <v>120</v>
      </c>
      <c r="W2036" s="90">
        <v>500</v>
      </c>
      <c r="X2036" s="90">
        <v>2318</v>
      </c>
      <c r="Y2036" s="91">
        <v>46156.403660914351</v>
      </c>
      <c r="Z2036" s="92">
        <v>46161</v>
      </c>
      <c r="AA2036" s="93"/>
      <c r="AB2036" s="93"/>
      <c r="AC2036" s="93"/>
      <c r="AD2036" s="93"/>
      <c r="AE2036" s="93"/>
      <c r="AF2036" s="93"/>
      <c r="AG2036" s="93"/>
      <c r="AH2036" s="93"/>
      <c r="AI2036" s="94" t="s">
        <v>40</v>
      </c>
      <c r="AJ2036" s="94" t="s">
        <v>40</v>
      </c>
      <c r="AK2036" s="94" t="s">
        <v>40</v>
      </c>
      <c r="AL2036" s="93"/>
      <c r="AM2036" s="93"/>
      <c r="AN2036" s="94" t="s">
        <v>40</v>
      </c>
      <c r="AO2036" s="94" t="s">
        <v>40</v>
      </c>
      <c r="AP2036" s="94" t="s">
        <v>40</v>
      </c>
      <c r="AQ2036" s="94" t="s">
        <v>40</v>
      </c>
      <c r="AR2036" s="93"/>
    </row>
    <row r="2037" spans="1:44" ht="21">
      <c r="A2037" t="str">
        <f>VLOOKUP(Q2037,'Rotas x Madrugada'!A:C,2,0)</f>
        <v>NA</v>
      </c>
      <c r="B2037" t="str">
        <f>VLOOKUP(Q2037,'Rotas x Madrugada'!A:C,3,0)</f>
        <v>Não</v>
      </c>
      <c r="D2037" s="19">
        <f t="shared" si="62"/>
        <v>46163</v>
      </c>
      <c r="E2037" s="19">
        <f>IF(A2037="RETIRA",Z2037,VLOOKUP(Q2037,'Rotas x Madrugada'!A:D,4,0))</f>
        <v>46146</v>
      </c>
      <c r="F2037" s="19">
        <f>IF(A2037="RETIRA",Z2037,Z2037+2)</f>
        <v>46163</v>
      </c>
      <c r="G2037" s="19" t="str">
        <f>CONCATENATE(U2037,"-",V2037)</f>
        <v>INC08-TF</v>
      </c>
      <c r="H2037" s="19" t="str">
        <f t="shared" ca="1" si="63"/>
        <v>OK</v>
      </c>
      <c r="I2037" s="46">
        <f ca="1">Z2037-$B$1</f>
        <v>4</v>
      </c>
      <c r="J2037" s="46">
        <f>VLOOKUP(G2037,'D. Produção'!A:B,2,)</f>
        <v>2</v>
      </c>
      <c r="K2037" s="95">
        <v>336503</v>
      </c>
      <c r="L2037" s="96" t="s">
        <v>80</v>
      </c>
      <c r="M2037" s="95">
        <v>2</v>
      </c>
      <c r="N2037" s="95">
        <v>5460686</v>
      </c>
      <c r="O2037" s="96" t="s">
        <v>35</v>
      </c>
      <c r="P2037" s="96" t="s">
        <v>594</v>
      </c>
      <c r="Q2037" s="96" t="s">
        <v>142</v>
      </c>
      <c r="R2037" s="97">
        <v>1.1415</v>
      </c>
      <c r="S2037" s="97">
        <v>22.83</v>
      </c>
      <c r="T2037" s="95">
        <v>1</v>
      </c>
      <c r="U2037" s="96" t="s">
        <v>63</v>
      </c>
      <c r="V2037" s="96" t="s">
        <v>96</v>
      </c>
      <c r="W2037" s="98">
        <v>500</v>
      </c>
      <c r="X2037" s="98">
        <v>2283</v>
      </c>
      <c r="Y2037" s="99">
        <v>46156.403660914351</v>
      </c>
      <c r="Z2037" s="100">
        <v>46161</v>
      </c>
      <c r="AA2037" s="101"/>
      <c r="AB2037" s="101"/>
      <c r="AC2037" s="101"/>
      <c r="AD2037" s="101"/>
      <c r="AE2037" s="102" t="s">
        <v>40</v>
      </c>
      <c r="AF2037" s="102" t="s">
        <v>40</v>
      </c>
      <c r="AG2037" s="102" t="s">
        <v>40</v>
      </c>
      <c r="AH2037" s="102" t="s">
        <v>40</v>
      </c>
      <c r="AI2037" s="102" t="s">
        <v>40</v>
      </c>
      <c r="AJ2037" s="102" t="s">
        <v>40</v>
      </c>
      <c r="AK2037" s="102" t="s">
        <v>40</v>
      </c>
      <c r="AL2037" s="101"/>
      <c r="AM2037" s="101"/>
      <c r="AN2037" s="102" t="s">
        <v>40</v>
      </c>
      <c r="AO2037" s="102" t="s">
        <v>40</v>
      </c>
      <c r="AP2037" s="102" t="s">
        <v>40</v>
      </c>
      <c r="AQ2037" s="102" t="s">
        <v>40</v>
      </c>
      <c r="AR2037" s="101"/>
    </row>
    <row r="2038" spans="1:44" ht="21">
      <c r="A2038" t="str">
        <f>VLOOKUP(Q2038,'Rotas x Madrugada'!A:C,2,0)</f>
        <v>NA</v>
      </c>
      <c r="B2038" t="str">
        <f>VLOOKUP(Q2038,'Rotas x Madrugada'!A:C,3,0)</f>
        <v>Não</v>
      </c>
      <c r="D2038" s="19">
        <f t="shared" si="62"/>
        <v>46163</v>
      </c>
      <c r="E2038" s="19">
        <f>IF(A2038="RETIRA",Z2038,VLOOKUP(Q2038,'Rotas x Madrugada'!A:D,4,0))</f>
        <v>46146</v>
      </c>
      <c r="F2038" s="19">
        <f>IF(A2038="RETIRA",Z2038,Z2038+2)</f>
        <v>46163</v>
      </c>
      <c r="G2038" s="19" t="str">
        <f>CONCATENATE(U2038,"-",V2038)</f>
        <v>INC08-TE12</v>
      </c>
      <c r="H2038" s="19" t="str">
        <f t="shared" ca="1" si="63"/>
        <v>OK</v>
      </c>
      <c r="I2038" s="46">
        <f ca="1">Z2038-$B$1</f>
        <v>4</v>
      </c>
      <c r="J2038" s="46">
        <f>VLOOKUP(G2038,'D. Produção'!A:B,2,)</f>
        <v>2</v>
      </c>
      <c r="K2038" s="87">
        <v>336503</v>
      </c>
      <c r="L2038" s="88" t="s">
        <v>180</v>
      </c>
      <c r="M2038" s="87">
        <v>3</v>
      </c>
      <c r="N2038" s="87">
        <v>5460687</v>
      </c>
      <c r="O2038" s="88" t="s">
        <v>35</v>
      </c>
      <c r="P2038" s="88" t="s">
        <v>594</v>
      </c>
      <c r="Q2038" s="88" t="s">
        <v>142</v>
      </c>
      <c r="R2038" s="89">
        <v>1.115</v>
      </c>
      <c r="S2038" s="89">
        <v>22.3</v>
      </c>
      <c r="T2038" s="87">
        <v>1</v>
      </c>
      <c r="U2038" s="88" t="s">
        <v>63</v>
      </c>
      <c r="V2038" s="88" t="s">
        <v>120</v>
      </c>
      <c r="W2038" s="90">
        <v>500</v>
      </c>
      <c r="X2038" s="90">
        <v>2230</v>
      </c>
      <c r="Y2038" s="91">
        <v>46156.403660914351</v>
      </c>
      <c r="Z2038" s="92">
        <v>46161</v>
      </c>
      <c r="AA2038" s="93"/>
      <c r="AB2038" s="93"/>
      <c r="AC2038" s="93"/>
      <c r="AD2038" s="93"/>
      <c r="AE2038" s="93"/>
      <c r="AF2038" s="93"/>
      <c r="AG2038" s="93"/>
      <c r="AH2038" s="93"/>
      <c r="AI2038" s="94" t="s">
        <v>40</v>
      </c>
      <c r="AJ2038" s="94" t="s">
        <v>40</v>
      </c>
      <c r="AK2038" s="94" t="s">
        <v>40</v>
      </c>
      <c r="AL2038" s="93"/>
      <c r="AM2038" s="93"/>
      <c r="AN2038" s="94" t="s">
        <v>40</v>
      </c>
      <c r="AO2038" s="94" t="s">
        <v>40</v>
      </c>
      <c r="AP2038" s="94" t="s">
        <v>40</v>
      </c>
      <c r="AQ2038" s="94" t="s">
        <v>40</v>
      </c>
      <c r="AR2038" s="93"/>
    </row>
    <row r="2039" spans="1:44" ht="21">
      <c r="A2039" t="str">
        <f>VLOOKUP(Q2039,'Rotas x Madrugada'!A:C,2,0)</f>
        <v>NA</v>
      </c>
      <c r="B2039" t="str">
        <f>VLOOKUP(Q2039,'Rotas x Madrugada'!A:C,3,0)</f>
        <v>Não</v>
      </c>
      <c r="D2039" s="19">
        <f t="shared" si="62"/>
        <v>46163</v>
      </c>
      <c r="E2039" s="19">
        <f>IF(A2039="RETIRA",Z2039,VLOOKUP(Q2039,'Rotas x Madrugada'!A:D,4,0))</f>
        <v>46146</v>
      </c>
      <c r="F2039" s="19">
        <f>IF(A2039="RETIRA",Z2039,Z2039+2)</f>
        <v>46163</v>
      </c>
      <c r="G2039" s="19" t="str">
        <f>CONCATENATE(U2039,"-",V2039)</f>
        <v>INC08-TF</v>
      </c>
      <c r="H2039" s="19" t="str">
        <f t="shared" ca="1" si="63"/>
        <v>OK</v>
      </c>
      <c r="I2039" s="46">
        <f ca="1">Z2039-$B$1</f>
        <v>4</v>
      </c>
      <c r="J2039" s="46">
        <f>VLOOKUP(G2039,'D. Produção'!A:B,2,)</f>
        <v>2</v>
      </c>
      <c r="K2039" s="95">
        <v>336503</v>
      </c>
      <c r="L2039" s="96" t="s">
        <v>181</v>
      </c>
      <c r="M2039" s="95">
        <v>4</v>
      </c>
      <c r="N2039" s="95">
        <v>5460688</v>
      </c>
      <c r="O2039" s="96" t="s">
        <v>35</v>
      </c>
      <c r="P2039" s="96" t="s">
        <v>594</v>
      </c>
      <c r="Q2039" s="96" t="s">
        <v>142</v>
      </c>
      <c r="R2039" s="97">
        <v>1.0974999999999999</v>
      </c>
      <c r="S2039" s="97">
        <v>21.95</v>
      </c>
      <c r="T2039" s="95">
        <v>1</v>
      </c>
      <c r="U2039" s="96" t="s">
        <v>63</v>
      </c>
      <c r="V2039" s="96" t="s">
        <v>96</v>
      </c>
      <c r="W2039" s="98">
        <v>500</v>
      </c>
      <c r="X2039" s="98">
        <v>2195</v>
      </c>
      <c r="Y2039" s="99">
        <v>46156.403660914351</v>
      </c>
      <c r="Z2039" s="100">
        <v>46161</v>
      </c>
      <c r="AA2039" s="101"/>
      <c r="AB2039" s="101"/>
      <c r="AC2039" s="101"/>
      <c r="AD2039" s="101"/>
      <c r="AE2039" s="102" t="s">
        <v>40</v>
      </c>
      <c r="AF2039" s="102" t="s">
        <v>40</v>
      </c>
      <c r="AG2039" s="102" t="s">
        <v>40</v>
      </c>
      <c r="AH2039" s="102" t="s">
        <v>40</v>
      </c>
      <c r="AI2039" s="102" t="s">
        <v>40</v>
      </c>
      <c r="AJ2039" s="102" t="s">
        <v>40</v>
      </c>
      <c r="AK2039" s="102" t="s">
        <v>40</v>
      </c>
      <c r="AL2039" s="101"/>
      <c r="AM2039" s="101"/>
      <c r="AN2039" s="102" t="s">
        <v>40</v>
      </c>
      <c r="AO2039" s="102" t="s">
        <v>40</v>
      </c>
      <c r="AP2039" s="102" t="s">
        <v>40</v>
      </c>
      <c r="AQ2039" s="102" t="s">
        <v>40</v>
      </c>
      <c r="AR2039" s="101"/>
    </row>
    <row r="2040" spans="1:44" ht="21">
      <c r="A2040" t="str">
        <f>VLOOKUP(Q2040,'Rotas x Madrugada'!A:C,2,0)</f>
        <v>NA</v>
      </c>
      <c r="B2040" t="str">
        <f>VLOOKUP(Q2040,'Rotas x Madrugada'!A:C,3,0)</f>
        <v>Não</v>
      </c>
      <c r="D2040" s="19">
        <f t="shared" si="62"/>
        <v>46163</v>
      </c>
      <c r="E2040" s="19">
        <f>IF(A2040="RETIRA",Z2040,VLOOKUP(Q2040,'Rotas x Madrugada'!A:D,4,0))</f>
        <v>46146</v>
      </c>
      <c r="F2040" s="19">
        <f>IF(A2040="RETIRA",Z2040,Z2040+2)</f>
        <v>46163</v>
      </c>
      <c r="G2040" s="19" t="str">
        <f>CONCATENATE(U2040,"-",V2040)</f>
        <v>INC08-TE16</v>
      </c>
      <c r="H2040" s="19" t="str">
        <f t="shared" ca="1" si="63"/>
        <v>OK</v>
      </c>
      <c r="I2040" s="46">
        <f ca="1">Z2040-$B$1</f>
        <v>4</v>
      </c>
      <c r="J2040" s="46">
        <f>VLOOKUP(G2040,'D. Produção'!A:B,2,)</f>
        <v>2</v>
      </c>
      <c r="K2040" s="87">
        <v>336503</v>
      </c>
      <c r="L2040" s="88" t="s">
        <v>218</v>
      </c>
      <c r="M2040" s="87">
        <v>5</v>
      </c>
      <c r="N2040" s="87">
        <v>5460689</v>
      </c>
      <c r="O2040" s="88" t="s">
        <v>35</v>
      </c>
      <c r="P2040" s="88" t="s">
        <v>594</v>
      </c>
      <c r="Q2040" s="88" t="s">
        <v>142</v>
      </c>
      <c r="R2040" s="89">
        <v>2.1158000000000001</v>
      </c>
      <c r="S2040" s="89">
        <v>42.314999999999998</v>
      </c>
      <c r="T2040" s="87">
        <v>1</v>
      </c>
      <c r="U2040" s="88" t="s">
        <v>63</v>
      </c>
      <c r="V2040" s="88" t="s">
        <v>123</v>
      </c>
      <c r="W2040" s="90">
        <v>930</v>
      </c>
      <c r="X2040" s="90">
        <v>2275</v>
      </c>
      <c r="Y2040" s="91">
        <v>46156.403660914351</v>
      </c>
      <c r="Z2040" s="92">
        <v>46161</v>
      </c>
      <c r="AA2040" s="93"/>
      <c r="AB2040" s="93"/>
      <c r="AC2040" s="93"/>
      <c r="AD2040" s="93"/>
      <c r="AE2040" s="93"/>
      <c r="AF2040" s="93"/>
      <c r="AG2040" s="93"/>
      <c r="AH2040" s="93"/>
      <c r="AI2040" s="94" t="s">
        <v>40</v>
      </c>
      <c r="AJ2040" s="94" t="s">
        <v>40</v>
      </c>
      <c r="AK2040" s="94" t="s">
        <v>40</v>
      </c>
      <c r="AL2040" s="93"/>
      <c r="AM2040" s="93"/>
      <c r="AN2040" s="94" t="s">
        <v>40</v>
      </c>
      <c r="AO2040" s="94" t="s">
        <v>40</v>
      </c>
      <c r="AP2040" s="94" t="s">
        <v>40</v>
      </c>
      <c r="AQ2040" s="94" t="s">
        <v>40</v>
      </c>
      <c r="AR2040" s="93"/>
    </row>
    <row r="2041" spans="1:44" ht="31.5">
      <c r="A2041" t="str">
        <f>VLOOKUP(Q2041,'Rotas x Madrugada'!A:C,2,0)</f>
        <v>NA</v>
      </c>
      <c r="B2041" t="str">
        <f>VLOOKUP(Q2041,'Rotas x Madrugada'!A:C,3,0)</f>
        <v>Não</v>
      </c>
      <c r="D2041" s="19">
        <f t="shared" si="62"/>
        <v>46163</v>
      </c>
      <c r="E2041" s="19">
        <f>IF(A2041="RETIRA",Z2041,VLOOKUP(Q2041,'Rotas x Madrugada'!A:D,4,0))</f>
        <v>46146</v>
      </c>
      <c r="F2041" s="19">
        <f>IF(A2041="RETIRA",Z2041,Z2041+2)</f>
        <v>46163</v>
      </c>
      <c r="G2041" s="19" t="str">
        <f>CONCATENATE(U2041,"-",V2041)</f>
        <v>INC08-TF</v>
      </c>
      <c r="H2041" s="19" t="str">
        <f t="shared" ca="1" si="63"/>
        <v>OK</v>
      </c>
      <c r="I2041" s="46">
        <f ca="1">Z2041-$B$1</f>
        <v>4</v>
      </c>
      <c r="J2041" s="46">
        <f>VLOOKUP(G2041,'D. Produção'!A:B,2,)</f>
        <v>2</v>
      </c>
      <c r="K2041" s="95">
        <v>336504</v>
      </c>
      <c r="L2041" s="96" t="s">
        <v>61</v>
      </c>
      <c r="M2041" s="95">
        <v>1</v>
      </c>
      <c r="N2041" s="95">
        <v>5460690</v>
      </c>
      <c r="O2041" s="96" t="s">
        <v>35</v>
      </c>
      <c r="P2041" s="96" t="s">
        <v>500</v>
      </c>
      <c r="Q2041" s="96" t="s">
        <v>142</v>
      </c>
      <c r="R2041" s="97">
        <v>0.38069999999999998</v>
      </c>
      <c r="S2041" s="97">
        <v>7.6139999999999999</v>
      </c>
      <c r="T2041" s="95">
        <v>1</v>
      </c>
      <c r="U2041" s="96" t="s">
        <v>63</v>
      </c>
      <c r="V2041" s="96" t="s">
        <v>96</v>
      </c>
      <c r="W2041" s="98">
        <v>810</v>
      </c>
      <c r="X2041" s="98">
        <v>470</v>
      </c>
      <c r="Y2041" s="99">
        <v>46156.404003900461</v>
      </c>
      <c r="Z2041" s="100">
        <v>46161</v>
      </c>
      <c r="AA2041" s="101"/>
      <c r="AB2041" s="101"/>
      <c r="AC2041" s="101"/>
      <c r="AD2041" s="101"/>
      <c r="AE2041" s="102" t="s">
        <v>40</v>
      </c>
      <c r="AF2041" s="102" t="s">
        <v>40</v>
      </c>
      <c r="AG2041" s="102" t="s">
        <v>40</v>
      </c>
      <c r="AH2041" s="102" t="s">
        <v>40</v>
      </c>
      <c r="AI2041" s="102" t="s">
        <v>40</v>
      </c>
      <c r="AJ2041" s="102" t="s">
        <v>40</v>
      </c>
      <c r="AK2041" s="102" t="s">
        <v>40</v>
      </c>
      <c r="AL2041" s="101"/>
      <c r="AM2041" s="101"/>
      <c r="AN2041" s="102" t="s">
        <v>40</v>
      </c>
      <c r="AO2041" s="102" t="s">
        <v>40</v>
      </c>
      <c r="AP2041" s="102" t="s">
        <v>40</v>
      </c>
      <c r="AQ2041" s="102" t="s">
        <v>40</v>
      </c>
      <c r="AR2041" s="101"/>
    </row>
    <row r="2042" spans="1:44" ht="31.5">
      <c r="A2042" t="str">
        <f>VLOOKUP(Q2042,'Rotas x Madrugada'!A:C,2,0)</f>
        <v>NA</v>
      </c>
      <c r="B2042" t="str">
        <f>VLOOKUP(Q2042,'Rotas x Madrugada'!A:C,3,0)</f>
        <v>Não</v>
      </c>
      <c r="D2042" s="19">
        <f t="shared" si="62"/>
        <v>46163</v>
      </c>
      <c r="E2042" s="19">
        <f>IF(A2042="RETIRA",Z2042,VLOOKUP(Q2042,'Rotas x Madrugada'!A:D,4,0))</f>
        <v>46146</v>
      </c>
      <c r="F2042" s="19">
        <f>IF(A2042="RETIRA",Z2042,Z2042+2)</f>
        <v>46163</v>
      </c>
      <c r="G2042" s="19" t="str">
        <f>CONCATENATE(U2042,"-",V2042)</f>
        <v>INC08-TE16</v>
      </c>
      <c r="H2042" s="19" t="str">
        <f t="shared" ca="1" si="63"/>
        <v>OK</v>
      </c>
      <c r="I2042" s="46">
        <f ca="1">Z2042-$B$1</f>
        <v>4</v>
      </c>
      <c r="J2042" s="46">
        <f>VLOOKUP(G2042,'D. Produção'!A:B,2,)</f>
        <v>2</v>
      </c>
      <c r="K2042" s="87">
        <v>336506</v>
      </c>
      <c r="L2042" s="88" t="s">
        <v>78</v>
      </c>
      <c r="M2042" s="87">
        <v>1</v>
      </c>
      <c r="N2042" s="87">
        <v>5460694</v>
      </c>
      <c r="O2042" s="88" t="s">
        <v>35</v>
      </c>
      <c r="P2042" s="88" t="s">
        <v>210</v>
      </c>
      <c r="Q2042" s="88" t="s">
        <v>142</v>
      </c>
      <c r="R2042" s="89">
        <v>1.3732</v>
      </c>
      <c r="S2042" s="89">
        <v>27.464500000000001</v>
      </c>
      <c r="T2042" s="87">
        <v>1</v>
      </c>
      <c r="U2042" s="88" t="s">
        <v>63</v>
      </c>
      <c r="V2042" s="88" t="s">
        <v>123</v>
      </c>
      <c r="W2042" s="90">
        <v>665</v>
      </c>
      <c r="X2042" s="90">
        <v>2065</v>
      </c>
      <c r="Y2042" s="91">
        <v>46156.404315821761</v>
      </c>
      <c r="Z2042" s="92">
        <v>46161</v>
      </c>
      <c r="AA2042" s="93"/>
      <c r="AB2042" s="93"/>
      <c r="AC2042" s="93"/>
      <c r="AD2042" s="93"/>
      <c r="AE2042" s="93"/>
      <c r="AF2042" s="93"/>
      <c r="AG2042" s="93"/>
      <c r="AH2042" s="93"/>
      <c r="AI2042" s="94" t="s">
        <v>40</v>
      </c>
      <c r="AJ2042" s="94" t="s">
        <v>40</v>
      </c>
      <c r="AK2042" s="94" t="s">
        <v>40</v>
      </c>
      <c r="AL2042" s="93"/>
      <c r="AM2042" s="93"/>
      <c r="AN2042" s="94" t="s">
        <v>40</v>
      </c>
      <c r="AO2042" s="94" t="s">
        <v>40</v>
      </c>
      <c r="AP2042" s="94" t="s">
        <v>40</v>
      </c>
      <c r="AQ2042" s="94" t="s">
        <v>40</v>
      </c>
      <c r="AR2042" s="93"/>
    </row>
    <row r="2043" spans="1:44" ht="31.5">
      <c r="A2043" t="str">
        <f>VLOOKUP(Q2043,'Rotas x Madrugada'!A:C,2,0)</f>
        <v>NA</v>
      </c>
      <c r="B2043" t="str">
        <f>VLOOKUP(Q2043,'Rotas x Madrugada'!A:C,3,0)</f>
        <v>Não</v>
      </c>
      <c r="D2043" s="19">
        <f t="shared" si="62"/>
        <v>46163</v>
      </c>
      <c r="E2043" s="19">
        <f>IF(A2043="RETIRA",Z2043,VLOOKUP(Q2043,'Rotas x Madrugada'!A:D,4,0))</f>
        <v>46146</v>
      </c>
      <c r="F2043" s="19">
        <f>IF(A2043="RETIRA",Z2043,Z2043+2)</f>
        <v>46163</v>
      </c>
      <c r="G2043" s="19" t="str">
        <f>CONCATENATE(U2043,"-",V2043)</f>
        <v>FUM08-TF</v>
      </c>
      <c r="H2043" s="19" t="str">
        <f t="shared" ca="1" si="63"/>
        <v>OK</v>
      </c>
      <c r="I2043" s="46">
        <f ca="1">Z2043-$B$1</f>
        <v>4</v>
      </c>
      <c r="J2043" s="46">
        <f>VLOOKUP(G2043,'D. Produção'!A:B,2,)</f>
        <v>2</v>
      </c>
      <c r="K2043" s="95">
        <v>336507</v>
      </c>
      <c r="L2043" s="96" t="s">
        <v>61</v>
      </c>
      <c r="M2043" s="95">
        <v>1</v>
      </c>
      <c r="N2043" s="95">
        <v>5460695</v>
      </c>
      <c r="O2043" s="96" t="s">
        <v>35</v>
      </c>
      <c r="P2043" s="96" t="s">
        <v>500</v>
      </c>
      <c r="Q2043" s="96" t="s">
        <v>142</v>
      </c>
      <c r="R2043" s="97">
        <v>0.44879999999999998</v>
      </c>
      <c r="S2043" s="97">
        <v>8.9749999999999996</v>
      </c>
      <c r="T2043" s="95">
        <v>1</v>
      </c>
      <c r="U2043" s="96" t="s">
        <v>254</v>
      </c>
      <c r="V2043" s="96" t="s">
        <v>96</v>
      </c>
      <c r="W2043" s="98">
        <v>625</v>
      </c>
      <c r="X2043" s="98">
        <v>718</v>
      </c>
      <c r="Y2043" s="99">
        <v>46156.404706215275</v>
      </c>
      <c r="Z2043" s="100">
        <v>46161</v>
      </c>
      <c r="AA2043" s="101"/>
      <c r="AB2043" s="101"/>
      <c r="AC2043" s="101"/>
      <c r="AD2043" s="101"/>
      <c r="AE2043" s="102" t="s">
        <v>40</v>
      </c>
      <c r="AF2043" s="102" t="s">
        <v>40</v>
      </c>
      <c r="AG2043" s="102" t="s">
        <v>40</v>
      </c>
      <c r="AH2043" s="102" t="s">
        <v>40</v>
      </c>
      <c r="AI2043" s="102" t="s">
        <v>40</v>
      </c>
      <c r="AJ2043" s="102" t="s">
        <v>40</v>
      </c>
      <c r="AK2043" s="102" t="s">
        <v>40</v>
      </c>
      <c r="AL2043" s="101"/>
      <c r="AM2043" s="101"/>
      <c r="AN2043" s="102" t="s">
        <v>40</v>
      </c>
      <c r="AO2043" s="102" t="s">
        <v>40</v>
      </c>
      <c r="AP2043" s="102" t="s">
        <v>40</v>
      </c>
      <c r="AQ2043" s="102" t="s">
        <v>40</v>
      </c>
      <c r="AR2043" s="101"/>
    </row>
    <row r="2044" spans="1:44" ht="31.5">
      <c r="A2044" t="str">
        <f>VLOOKUP(Q2044,'Rotas x Madrugada'!A:C,2,0)</f>
        <v>NA</v>
      </c>
      <c r="B2044" t="str">
        <f>VLOOKUP(Q2044,'Rotas x Madrugada'!A:C,3,0)</f>
        <v>Não</v>
      </c>
      <c r="D2044" s="19">
        <f t="shared" si="62"/>
        <v>46163</v>
      </c>
      <c r="E2044" s="19">
        <f>IF(A2044="RETIRA",Z2044,VLOOKUP(Q2044,'Rotas x Madrugada'!A:D,4,0))</f>
        <v>46146</v>
      </c>
      <c r="F2044" s="19">
        <f>IF(A2044="RETIRA",Z2044,Z2044+2)</f>
        <v>46163</v>
      </c>
      <c r="G2044" s="19" t="str">
        <f>CONCATENATE(U2044,"-",V2044)</f>
        <v>FUM08-TF</v>
      </c>
      <c r="H2044" s="19" t="str">
        <f t="shared" ca="1" si="63"/>
        <v>OK</v>
      </c>
      <c r="I2044" s="46">
        <f ca="1">Z2044-$B$1</f>
        <v>4</v>
      </c>
      <c r="J2044" s="46">
        <f>VLOOKUP(G2044,'D. Produção'!A:B,2,)</f>
        <v>2</v>
      </c>
      <c r="K2044" s="87">
        <v>336507</v>
      </c>
      <c r="L2044" s="88" t="s">
        <v>121</v>
      </c>
      <c r="M2044" s="87">
        <v>2</v>
      </c>
      <c r="N2044" s="87">
        <v>5460696</v>
      </c>
      <c r="O2044" s="88" t="s">
        <v>35</v>
      </c>
      <c r="P2044" s="88" t="s">
        <v>500</v>
      </c>
      <c r="Q2044" s="88" t="s">
        <v>142</v>
      </c>
      <c r="R2044" s="89">
        <v>0.44879999999999998</v>
      </c>
      <c r="S2044" s="89">
        <v>8.9749999999999996</v>
      </c>
      <c r="T2044" s="87">
        <v>1</v>
      </c>
      <c r="U2044" s="88" t="s">
        <v>254</v>
      </c>
      <c r="V2044" s="88" t="s">
        <v>96</v>
      </c>
      <c r="W2044" s="90">
        <v>625</v>
      </c>
      <c r="X2044" s="90">
        <v>718</v>
      </c>
      <c r="Y2044" s="91">
        <v>46156.404706215275</v>
      </c>
      <c r="Z2044" s="92">
        <v>46161</v>
      </c>
      <c r="AA2044" s="93"/>
      <c r="AB2044" s="93"/>
      <c r="AC2044" s="93"/>
      <c r="AD2044" s="93"/>
      <c r="AE2044" s="94" t="s">
        <v>40</v>
      </c>
      <c r="AF2044" s="94" t="s">
        <v>40</v>
      </c>
      <c r="AG2044" s="94" t="s">
        <v>40</v>
      </c>
      <c r="AH2044" s="94" t="s">
        <v>40</v>
      </c>
      <c r="AI2044" s="94" t="s">
        <v>40</v>
      </c>
      <c r="AJ2044" s="94" t="s">
        <v>40</v>
      </c>
      <c r="AK2044" s="94" t="s">
        <v>40</v>
      </c>
      <c r="AL2044" s="93"/>
      <c r="AM2044" s="93"/>
      <c r="AN2044" s="94" t="s">
        <v>40</v>
      </c>
      <c r="AO2044" s="94" t="s">
        <v>40</v>
      </c>
      <c r="AP2044" s="94" t="s">
        <v>40</v>
      </c>
      <c r="AQ2044" s="94" t="s">
        <v>40</v>
      </c>
      <c r="AR2044" s="93"/>
    </row>
    <row r="2045" spans="1:44" ht="31.5">
      <c r="A2045" t="str">
        <f>VLOOKUP(Q2045,'Rotas x Madrugada'!A:C,2,0)</f>
        <v>NA</v>
      </c>
      <c r="B2045" t="str">
        <f>VLOOKUP(Q2045,'Rotas x Madrugada'!A:C,3,0)</f>
        <v>Não</v>
      </c>
      <c r="D2045" s="19">
        <f t="shared" si="62"/>
        <v>46163</v>
      </c>
      <c r="E2045" s="19">
        <f>IF(A2045="RETIRA",Z2045,VLOOKUP(Q2045,'Rotas x Madrugada'!A:D,4,0))</f>
        <v>46146</v>
      </c>
      <c r="F2045" s="19">
        <f>IF(A2045="RETIRA",Z2045,Z2045+2)</f>
        <v>46163</v>
      </c>
      <c r="G2045" s="19" t="str">
        <f>CONCATENATE(U2045,"-",V2045)</f>
        <v>FUM08-TF</v>
      </c>
      <c r="H2045" s="19" t="str">
        <f t="shared" ca="1" si="63"/>
        <v>OK</v>
      </c>
      <c r="I2045" s="46">
        <f ca="1">Z2045-$B$1</f>
        <v>4</v>
      </c>
      <c r="J2045" s="46">
        <f>VLOOKUP(G2045,'D. Produção'!A:B,2,)</f>
        <v>2</v>
      </c>
      <c r="K2045" s="95">
        <v>336507</v>
      </c>
      <c r="L2045" s="96" t="s">
        <v>143</v>
      </c>
      <c r="M2045" s="95">
        <v>3</v>
      </c>
      <c r="N2045" s="95">
        <v>5460697</v>
      </c>
      <c r="O2045" s="96" t="s">
        <v>35</v>
      </c>
      <c r="P2045" s="96" t="s">
        <v>500</v>
      </c>
      <c r="Q2045" s="96" t="s">
        <v>142</v>
      </c>
      <c r="R2045" s="97">
        <v>0.30869999999999997</v>
      </c>
      <c r="S2045" s="97">
        <v>6.1748000000000003</v>
      </c>
      <c r="T2045" s="95">
        <v>1</v>
      </c>
      <c r="U2045" s="96" t="s">
        <v>254</v>
      </c>
      <c r="V2045" s="96" t="s">
        <v>96</v>
      </c>
      <c r="W2045" s="98">
        <v>430</v>
      </c>
      <c r="X2045" s="98">
        <v>718</v>
      </c>
      <c r="Y2045" s="99">
        <v>46156.404706215275</v>
      </c>
      <c r="Z2045" s="100">
        <v>46161</v>
      </c>
      <c r="AA2045" s="101"/>
      <c r="AB2045" s="101"/>
      <c r="AC2045" s="101"/>
      <c r="AD2045" s="101"/>
      <c r="AE2045" s="102" t="s">
        <v>40</v>
      </c>
      <c r="AF2045" s="102" t="s">
        <v>40</v>
      </c>
      <c r="AG2045" s="102" t="s">
        <v>40</v>
      </c>
      <c r="AH2045" s="102" t="s">
        <v>40</v>
      </c>
      <c r="AI2045" s="102" t="s">
        <v>40</v>
      </c>
      <c r="AJ2045" s="102" t="s">
        <v>40</v>
      </c>
      <c r="AK2045" s="102" t="s">
        <v>40</v>
      </c>
      <c r="AL2045" s="101"/>
      <c r="AM2045" s="101"/>
      <c r="AN2045" s="102" t="s">
        <v>40</v>
      </c>
      <c r="AO2045" s="102" t="s">
        <v>40</v>
      </c>
      <c r="AP2045" s="102" t="s">
        <v>40</v>
      </c>
      <c r="AQ2045" s="102" t="s">
        <v>40</v>
      </c>
      <c r="AR2045" s="101"/>
    </row>
    <row r="2046" spans="1:44" ht="31.5">
      <c r="A2046" t="str">
        <f>VLOOKUP(Q2046,'Rotas x Madrugada'!A:C,2,0)</f>
        <v>NA</v>
      </c>
      <c r="B2046" t="str">
        <f>VLOOKUP(Q2046,'Rotas x Madrugada'!A:C,3,0)</f>
        <v>Não</v>
      </c>
      <c r="D2046" s="19">
        <f t="shared" si="62"/>
        <v>46163</v>
      </c>
      <c r="E2046" s="19">
        <f>IF(A2046="RETIRA",Z2046,VLOOKUP(Q2046,'Rotas x Madrugada'!A:D,4,0))</f>
        <v>46146</v>
      </c>
      <c r="F2046" s="19">
        <f>IF(A2046="RETIRA",Z2046,Z2046+2)</f>
        <v>46163</v>
      </c>
      <c r="G2046" s="19" t="str">
        <f>CONCATENATE(U2046,"-",V2046)</f>
        <v>FUM08-TF</v>
      </c>
      <c r="H2046" s="19" t="str">
        <f t="shared" ca="1" si="63"/>
        <v>OK</v>
      </c>
      <c r="I2046" s="46">
        <f ca="1">Z2046-$B$1</f>
        <v>4</v>
      </c>
      <c r="J2046" s="46">
        <f>VLOOKUP(G2046,'D. Produção'!A:B,2,)</f>
        <v>2</v>
      </c>
      <c r="K2046" s="87">
        <v>336507</v>
      </c>
      <c r="L2046" s="88" t="s">
        <v>132</v>
      </c>
      <c r="M2046" s="87">
        <v>4</v>
      </c>
      <c r="N2046" s="87">
        <v>5460698</v>
      </c>
      <c r="O2046" s="88" t="s">
        <v>35</v>
      </c>
      <c r="P2046" s="88" t="s">
        <v>500</v>
      </c>
      <c r="Q2046" s="88" t="s">
        <v>142</v>
      </c>
      <c r="R2046" s="89">
        <v>0.30869999999999997</v>
      </c>
      <c r="S2046" s="89">
        <v>6.1748000000000003</v>
      </c>
      <c r="T2046" s="87">
        <v>1</v>
      </c>
      <c r="U2046" s="88" t="s">
        <v>254</v>
      </c>
      <c r="V2046" s="88" t="s">
        <v>96</v>
      </c>
      <c r="W2046" s="90">
        <v>430</v>
      </c>
      <c r="X2046" s="90">
        <v>718</v>
      </c>
      <c r="Y2046" s="91">
        <v>46156.404706215275</v>
      </c>
      <c r="Z2046" s="92">
        <v>46161</v>
      </c>
      <c r="AA2046" s="93"/>
      <c r="AB2046" s="93"/>
      <c r="AC2046" s="93"/>
      <c r="AD2046" s="93"/>
      <c r="AE2046" s="94" t="s">
        <v>40</v>
      </c>
      <c r="AF2046" s="94" t="s">
        <v>40</v>
      </c>
      <c r="AG2046" s="94" t="s">
        <v>40</v>
      </c>
      <c r="AH2046" s="94" t="s">
        <v>40</v>
      </c>
      <c r="AI2046" s="94" t="s">
        <v>40</v>
      </c>
      <c r="AJ2046" s="94" t="s">
        <v>40</v>
      </c>
      <c r="AK2046" s="94" t="s">
        <v>40</v>
      </c>
      <c r="AL2046" s="93"/>
      <c r="AM2046" s="93"/>
      <c r="AN2046" s="94" t="s">
        <v>40</v>
      </c>
      <c r="AO2046" s="94" t="s">
        <v>40</v>
      </c>
      <c r="AP2046" s="94" t="s">
        <v>40</v>
      </c>
      <c r="AQ2046" s="94" t="s">
        <v>40</v>
      </c>
      <c r="AR2046" s="93"/>
    </row>
    <row r="2047" spans="1:44" ht="21">
      <c r="A2047" t="str">
        <f>VLOOKUP(Q2047,'Rotas x Madrugada'!A:C,2,0)</f>
        <v>NA</v>
      </c>
      <c r="B2047" t="str">
        <f>VLOOKUP(Q2047,'Rotas x Madrugada'!A:C,3,0)</f>
        <v>Não</v>
      </c>
      <c r="D2047" s="19">
        <f t="shared" si="62"/>
        <v>46163</v>
      </c>
      <c r="E2047" s="19">
        <f>IF(A2047="RETIRA",Z2047,VLOOKUP(Q2047,'Rotas x Madrugada'!A:D,4,0))</f>
        <v>46146</v>
      </c>
      <c r="F2047" s="19">
        <f>IF(A2047="RETIRA",Z2047,Z2047+2)</f>
        <v>46163</v>
      </c>
      <c r="G2047" s="19" t="str">
        <f>CONCATENATE(U2047,"-",V2047)</f>
        <v>ESI04-EF</v>
      </c>
      <c r="H2047" s="19" t="str">
        <f t="shared" ca="1" si="63"/>
        <v>OK</v>
      </c>
      <c r="I2047" s="46">
        <f ca="1">Z2047-$B$1</f>
        <v>4</v>
      </c>
      <c r="J2047" s="46">
        <f>VLOOKUP(G2047,'D. Produção'!A:B,2,)</f>
        <v>1</v>
      </c>
      <c r="K2047" s="95">
        <v>336508</v>
      </c>
      <c r="L2047" s="96" t="s">
        <v>61</v>
      </c>
      <c r="M2047" s="95">
        <v>1</v>
      </c>
      <c r="N2047" s="95">
        <v>5460699</v>
      </c>
      <c r="O2047" s="96" t="s">
        <v>35</v>
      </c>
      <c r="P2047" s="96" t="s">
        <v>632</v>
      </c>
      <c r="Q2047" s="96" t="s">
        <v>142</v>
      </c>
      <c r="R2047" s="97">
        <v>1.8944000000000001</v>
      </c>
      <c r="S2047" s="97">
        <v>18.943999999999999</v>
      </c>
      <c r="T2047" s="95">
        <v>1</v>
      </c>
      <c r="U2047" s="96" t="s">
        <v>212</v>
      </c>
      <c r="V2047" s="96" t="s">
        <v>320</v>
      </c>
      <c r="W2047" s="98">
        <v>1480</v>
      </c>
      <c r="X2047" s="98">
        <v>1280</v>
      </c>
      <c r="Y2047" s="99">
        <v>46156.405034490737</v>
      </c>
      <c r="Z2047" s="100">
        <v>46161</v>
      </c>
      <c r="AA2047" s="101"/>
      <c r="AB2047" s="101"/>
      <c r="AC2047" s="101"/>
      <c r="AD2047" s="101"/>
      <c r="AE2047" s="102" t="s">
        <v>40</v>
      </c>
      <c r="AF2047" s="102" t="s">
        <v>40</v>
      </c>
      <c r="AG2047" s="102" t="s">
        <v>40</v>
      </c>
      <c r="AH2047" s="102" t="s">
        <v>40</v>
      </c>
      <c r="AI2047" s="102" t="s">
        <v>40</v>
      </c>
      <c r="AJ2047" s="102" t="s">
        <v>40</v>
      </c>
      <c r="AK2047" s="102" t="s">
        <v>40</v>
      </c>
      <c r="AL2047" s="101"/>
      <c r="AM2047" s="102" t="s">
        <v>40</v>
      </c>
      <c r="AN2047" s="102" t="s">
        <v>40</v>
      </c>
      <c r="AO2047" s="102" t="s">
        <v>40</v>
      </c>
      <c r="AP2047" s="101"/>
      <c r="AQ2047" s="102" t="s">
        <v>40</v>
      </c>
      <c r="AR2047" s="101"/>
    </row>
    <row r="2048" spans="1:44" ht="21">
      <c r="A2048" t="str">
        <f>VLOOKUP(Q2048,'Rotas x Madrugada'!A:C,2,0)</f>
        <v>NA</v>
      </c>
      <c r="B2048" t="str">
        <f>VLOOKUP(Q2048,'Rotas x Madrugada'!A:C,3,0)</f>
        <v>Não</v>
      </c>
      <c r="D2048" s="19">
        <f t="shared" si="62"/>
        <v>46163</v>
      </c>
      <c r="E2048" s="19">
        <f>IF(A2048="RETIRA",Z2048,VLOOKUP(Q2048,'Rotas x Madrugada'!A:D,4,0))</f>
        <v>46146</v>
      </c>
      <c r="F2048" s="19">
        <f>IF(A2048="RETIRA",Z2048,Z2048+2)</f>
        <v>46163</v>
      </c>
      <c r="G2048" s="19" t="str">
        <f>CONCATENATE(U2048,"-",V2048)</f>
        <v>ESI04-EFB</v>
      </c>
      <c r="H2048" s="19" t="str">
        <f t="shared" ca="1" si="63"/>
        <v>OK</v>
      </c>
      <c r="I2048" s="46">
        <f ca="1">Z2048-$B$1</f>
        <v>4</v>
      </c>
      <c r="J2048" s="46">
        <f>VLOOKUP(G2048,'D. Produção'!A:B,2,)</f>
        <v>1</v>
      </c>
      <c r="K2048" s="87">
        <v>336509</v>
      </c>
      <c r="L2048" s="88" t="s">
        <v>61</v>
      </c>
      <c r="M2048" s="87">
        <v>1</v>
      </c>
      <c r="N2048" s="87">
        <v>5460700</v>
      </c>
      <c r="O2048" s="88" t="s">
        <v>35</v>
      </c>
      <c r="P2048" s="88" t="s">
        <v>560</v>
      </c>
      <c r="Q2048" s="88" t="s">
        <v>142</v>
      </c>
      <c r="R2048" s="89">
        <v>1.6</v>
      </c>
      <c r="S2048" s="89">
        <v>16</v>
      </c>
      <c r="T2048" s="87">
        <v>1</v>
      </c>
      <c r="U2048" s="88" t="s">
        <v>212</v>
      </c>
      <c r="V2048" s="88" t="s">
        <v>325</v>
      </c>
      <c r="W2048" s="90">
        <v>1600</v>
      </c>
      <c r="X2048" s="90">
        <v>1000</v>
      </c>
      <c r="Y2048" s="91">
        <v>46156.405321724538</v>
      </c>
      <c r="Z2048" s="92">
        <v>46161</v>
      </c>
      <c r="AA2048" s="93"/>
      <c r="AB2048" s="93"/>
      <c r="AC2048" s="93"/>
      <c r="AD2048" s="94" t="s">
        <v>40</v>
      </c>
      <c r="AE2048" s="94" t="s">
        <v>40</v>
      </c>
      <c r="AF2048" s="94" t="s">
        <v>40</v>
      </c>
      <c r="AG2048" s="94" t="s">
        <v>40</v>
      </c>
      <c r="AH2048" s="94" t="s">
        <v>40</v>
      </c>
      <c r="AI2048" s="93"/>
      <c r="AJ2048" s="94" t="s">
        <v>40</v>
      </c>
      <c r="AK2048" s="94" t="s">
        <v>40</v>
      </c>
      <c r="AL2048" s="93"/>
      <c r="AM2048" s="94" t="s">
        <v>40</v>
      </c>
      <c r="AN2048" s="94" t="s">
        <v>40</v>
      </c>
      <c r="AO2048" s="94" t="s">
        <v>40</v>
      </c>
      <c r="AP2048" s="93"/>
      <c r="AQ2048" s="94" t="s">
        <v>40</v>
      </c>
      <c r="AR2048" s="93"/>
    </row>
    <row r="2049" spans="1:44">
      <c r="A2049" t="str">
        <f>VLOOKUP(Q2049,'Rotas x Madrugada'!A:C,2,0)</f>
        <v>NA</v>
      </c>
      <c r="B2049" t="str">
        <f>VLOOKUP(Q2049,'Rotas x Madrugada'!A:C,3,0)</f>
        <v>Não</v>
      </c>
      <c r="D2049" s="19">
        <f t="shared" si="62"/>
        <v>46163</v>
      </c>
      <c r="E2049" s="19">
        <f>IF(A2049="RETIRA",Z2049,VLOOKUP(Q2049,'Rotas x Madrugada'!A:D,4,0))</f>
        <v>46146</v>
      </c>
      <c r="F2049" s="19">
        <f>IF(A2049="RETIRA",Z2049,Z2049+2)</f>
        <v>46163</v>
      </c>
      <c r="G2049" s="19" t="str">
        <f>CONCATENATE(U2049,"-",V2049)</f>
        <v>INC08-TE12</v>
      </c>
      <c r="H2049" s="19" t="str">
        <f t="shared" ca="1" si="63"/>
        <v>OK</v>
      </c>
      <c r="I2049" s="46">
        <f ca="1">Z2049-$B$1</f>
        <v>4</v>
      </c>
      <c r="J2049" s="46">
        <f>VLOOKUP(G2049,'D. Produção'!A:B,2,)</f>
        <v>2</v>
      </c>
      <c r="K2049" s="95">
        <v>336510</v>
      </c>
      <c r="L2049" s="96" t="s">
        <v>78</v>
      </c>
      <c r="M2049" s="95">
        <v>1</v>
      </c>
      <c r="N2049" s="95">
        <v>5460701</v>
      </c>
      <c r="O2049" s="96" t="s">
        <v>35</v>
      </c>
      <c r="P2049" s="96" t="s">
        <v>633</v>
      </c>
      <c r="Q2049" s="96" t="s">
        <v>142</v>
      </c>
      <c r="R2049" s="97">
        <v>0.5645</v>
      </c>
      <c r="S2049" s="97">
        <v>11.2905</v>
      </c>
      <c r="T2049" s="95">
        <v>1</v>
      </c>
      <c r="U2049" s="96" t="s">
        <v>63</v>
      </c>
      <c r="V2049" s="96" t="s">
        <v>120</v>
      </c>
      <c r="W2049" s="98">
        <v>585</v>
      </c>
      <c r="X2049" s="98">
        <v>965</v>
      </c>
      <c r="Y2049" s="99">
        <v>46156.405768287033</v>
      </c>
      <c r="Z2049" s="100">
        <v>46161</v>
      </c>
      <c r="AA2049" s="101"/>
      <c r="AB2049" s="101"/>
      <c r="AC2049" s="101"/>
      <c r="AD2049" s="101"/>
      <c r="AE2049" s="101"/>
      <c r="AF2049" s="101"/>
      <c r="AG2049" s="101"/>
      <c r="AH2049" s="101"/>
      <c r="AI2049" s="102" t="s">
        <v>40</v>
      </c>
      <c r="AJ2049" s="102" t="s">
        <v>40</v>
      </c>
      <c r="AK2049" s="102" t="s">
        <v>40</v>
      </c>
      <c r="AL2049" s="101"/>
      <c r="AM2049" s="101"/>
      <c r="AN2049" s="102" t="s">
        <v>40</v>
      </c>
      <c r="AO2049" s="102" t="s">
        <v>40</v>
      </c>
      <c r="AP2049" s="102" t="s">
        <v>40</v>
      </c>
      <c r="AQ2049" s="102" t="s">
        <v>40</v>
      </c>
      <c r="AR2049" s="101"/>
    </row>
    <row r="2050" spans="1:44">
      <c r="A2050" t="str">
        <f>VLOOKUP(Q2050,'Rotas x Madrugada'!A:C,2,0)</f>
        <v>NA</v>
      </c>
      <c r="B2050" t="str">
        <f>VLOOKUP(Q2050,'Rotas x Madrugada'!A:C,3,0)</f>
        <v>Não</v>
      </c>
      <c r="D2050" s="19">
        <f t="shared" si="62"/>
        <v>46163</v>
      </c>
      <c r="E2050" s="19">
        <f>IF(A2050="RETIRA",Z2050,VLOOKUP(Q2050,'Rotas x Madrugada'!A:D,4,0))</f>
        <v>46146</v>
      </c>
      <c r="F2050" s="19">
        <f>IF(A2050="RETIRA",Z2050,Z2050+2)</f>
        <v>46163</v>
      </c>
      <c r="G2050" s="19" t="str">
        <f>CONCATENATE(U2050,"-",V2050)</f>
        <v>INC08-TE12</v>
      </c>
      <c r="H2050" s="19" t="str">
        <f t="shared" ca="1" si="63"/>
        <v>OK</v>
      </c>
      <c r="I2050" s="46">
        <f ca="1">Z2050-$B$1</f>
        <v>4</v>
      </c>
      <c r="J2050" s="46">
        <f>VLOOKUP(G2050,'D. Produção'!A:B,2,)</f>
        <v>2</v>
      </c>
      <c r="K2050" s="87">
        <v>336510</v>
      </c>
      <c r="L2050" s="88" t="s">
        <v>200</v>
      </c>
      <c r="M2050" s="87">
        <v>2</v>
      </c>
      <c r="N2050" s="87">
        <v>5460702</v>
      </c>
      <c r="O2050" s="88" t="s">
        <v>35</v>
      </c>
      <c r="P2050" s="88" t="s">
        <v>633</v>
      </c>
      <c r="Q2050" s="88" t="s">
        <v>142</v>
      </c>
      <c r="R2050" s="89">
        <v>0.2135</v>
      </c>
      <c r="S2050" s="89">
        <v>4.2705000000000002</v>
      </c>
      <c r="T2050" s="87">
        <v>1</v>
      </c>
      <c r="U2050" s="88" t="s">
        <v>63</v>
      </c>
      <c r="V2050" s="88" t="s">
        <v>120</v>
      </c>
      <c r="W2050" s="90">
        <v>585</v>
      </c>
      <c r="X2050" s="90">
        <v>365</v>
      </c>
      <c r="Y2050" s="91">
        <v>46156.405768287033</v>
      </c>
      <c r="Z2050" s="92">
        <v>46161</v>
      </c>
      <c r="AA2050" s="93"/>
      <c r="AB2050" s="93"/>
      <c r="AC2050" s="93"/>
      <c r="AD2050" s="93"/>
      <c r="AE2050" s="93"/>
      <c r="AF2050" s="93"/>
      <c r="AG2050" s="93"/>
      <c r="AH2050" s="93"/>
      <c r="AI2050" s="94" t="s">
        <v>40</v>
      </c>
      <c r="AJ2050" s="94" t="s">
        <v>40</v>
      </c>
      <c r="AK2050" s="94" t="s">
        <v>40</v>
      </c>
      <c r="AL2050" s="93"/>
      <c r="AM2050" s="93"/>
      <c r="AN2050" s="94" t="s">
        <v>40</v>
      </c>
      <c r="AO2050" s="94" t="s">
        <v>40</v>
      </c>
      <c r="AP2050" s="94" t="s">
        <v>40</v>
      </c>
      <c r="AQ2050" s="94" t="s">
        <v>40</v>
      </c>
      <c r="AR2050" s="93"/>
    </row>
    <row r="2051" spans="1:44">
      <c r="A2051" t="str">
        <f>VLOOKUP(Q2051,'Rotas x Madrugada'!A:C,2,0)</f>
        <v>NA</v>
      </c>
      <c r="B2051" t="str">
        <f>VLOOKUP(Q2051,'Rotas x Madrugada'!A:C,3,0)</f>
        <v>Não</v>
      </c>
      <c r="D2051" s="19">
        <f t="shared" si="62"/>
        <v>46163</v>
      </c>
      <c r="E2051" s="19">
        <f>IF(A2051="RETIRA",Z2051,VLOOKUP(Q2051,'Rotas x Madrugada'!A:D,4,0))</f>
        <v>46146</v>
      </c>
      <c r="F2051" s="19">
        <f>IF(A2051="RETIRA",Z2051,Z2051+2)</f>
        <v>46163</v>
      </c>
      <c r="G2051" s="19" t="str">
        <f>CONCATENATE(U2051,"-",V2051)</f>
        <v>INC08-TE12</v>
      </c>
      <c r="H2051" s="19" t="str">
        <f t="shared" ca="1" si="63"/>
        <v>OK</v>
      </c>
      <c r="I2051" s="46">
        <f ca="1">Z2051-$B$1</f>
        <v>4</v>
      </c>
      <c r="J2051" s="46">
        <f>VLOOKUP(G2051,'D. Produção'!A:B,2,)</f>
        <v>2</v>
      </c>
      <c r="K2051" s="95">
        <v>336510</v>
      </c>
      <c r="L2051" s="96" t="s">
        <v>180</v>
      </c>
      <c r="M2051" s="95">
        <v>3</v>
      </c>
      <c r="N2051" s="95">
        <v>5460703</v>
      </c>
      <c r="O2051" s="96" t="s">
        <v>35</v>
      </c>
      <c r="P2051" s="96" t="s">
        <v>633</v>
      </c>
      <c r="Q2051" s="96" t="s">
        <v>142</v>
      </c>
      <c r="R2051" s="97">
        <v>0.2135</v>
      </c>
      <c r="S2051" s="97">
        <v>4.2705000000000002</v>
      </c>
      <c r="T2051" s="95">
        <v>1</v>
      </c>
      <c r="U2051" s="96" t="s">
        <v>63</v>
      </c>
      <c r="V2051" s="96" t="s">
        <v>120</v>
      </c>
      <c r="W2051" s="98">
        <v>585</v>
      </c>
      <c r="X2051" s="98">
        <v>365</v>
      </c>
      <c r="Y2051" s="99">
        <v>46156.405768287033</v>
      </c>
      <c r="Z2051" s="100">
        <v>46161</v>
      </c>
      <c r="AA2051" s="101"/>
      <c r="AB2051" s="101"/>
      <c r="AC2051" s="101"/>
      <c r="AD2051" s="101"/>
      <c r="AE2051" s="101"/>
      <c r="AF2051" s="101"/>
      <c r="AG2051" s="101"/>
      <c r="AH2051" s="101"/>
      <c r="AI2051" s="102" t="s">
        <v>40</v>
      </c>
      <c r="AJ2051" s="102" t="s">
        <v>40</v>
      </c>
      <c r="AK2051" s="102" t="s">
        <v>40</v>
      </c>
      <c r="AL2051" s="101"/>
      <c r="AM2051" s="101"/>
      <c r="AN2051" s="102" t="s">
        <v>40</v>
      </c>
      <c r="AO2051" s="102" t="s">
        <v>40</v>
      </c>
      <c r="AP2051" s="102" t="s">
        <v>40</v>
      </c>
      <c r="AQ2051" s="102" t="s">
        <v>40</v>
      </c>
      <c r="AR2051" s="101"/>
    </row>
    <row r="2052" spans="1:44">
      <c r="A2052" t="str">
        <f>VLOOKUP(Q2052,'Rotas x Madrugada'!A:C,2,0)</f>
        <v>NC</v>
      </c>
      <c r="B2052" t="str">
        <f>VLOOKUP(Q2052,'Rotas x Madrugada'!A:C,3,0)</f>
        <v>Não</v>
      </c>
      <c r="D2052" s="19">
        <f t="shared" ref="D2052:D2115" si="64">IF(E2052&gt;F2052,E2052,F2052)</f>
        <v>46163</v>
      </c>
      <c r="E2052" s="19">
        <f>IF(A2052="RETIRA",Z2052,VLOOKUP(Q2052,'Rotas x Madrugada'!A:D,4,0))</f>
        <v>46146</v>
      </c>
      <c r="F2052" s="19">
        <f>IF(A2052="RETIRA",Z2052,Z2052+2)</f>
        <v>46163</v>
      </c>
      <c r="G2052" s="19" t="str">
        <f>CONCATENATE(U2052,"-",V2052)</f>
        <v>INC08-TF</v>
      </c>
      <c r="H2052" s="19" t="str">
        <f t="shared" ca="1" si="63"/>
        <v>OK</v>
      </c>
      <c r="I2052" s="46">
        <f ca="1">Z2052-$B$1</f>
        <v>4</v>
      </c>
      <c r="J2052" s="46">
        <f>VLOOKUP(G2052,'D. Produção'!A:B,2,)</f>
        <v>2</v>
      </c>
      <c r="K2052" s="87">
        <v>336525</v>
      </c>
      <c r="L2052" s="88" t="s">
        <v>61</v>
      </c>
      <c r="M2052" s="87">
        <v>1</v>
      </c>
      <c r="N2052" s="87">
        <v>5460766</v>
      </c>
      <c r="O2052" s="88" t="s">
        <v>35</v>
      </c>
      <c r="P2052" s="88" t="s">
        <v>322</v>
      </c>
      <c r="Q2052" s="88" t="s">
        <v>122</v>
      </c>
      <c r="R2052" s="89">
        <v>1.2748999999999999</v>
      </c>
      <c r="S2052" s="89">
        <v>25.498000000000001</v>
      </c>
      <c r="T2052" s="87">
        <v>1</v>
      </c>
      <c r="U2052" s="88" t="s">
        <v>63</v>
      </c>
      <c r="V2052" s="88" t="s">
        <v>96</v>
      </c>
      <c r="W2052" s="90">
        <v>610</v>
      </c>
      <c r="X2052" s="90">
        <v>2090</v>
      </c>
      <c r="Y2052" s="91">
        <v>46156.410297685186</v>
      </c>
      <c r="Z2052" s="92">
        <v>46161</v>
      </c>
      <c r="AA2052" s="93"/>
      <c r="AB2052" s="93"/>
      <c r="AC2052" s="93"/>
      <c r="AD2052" s="93"/>
      <c r="AE2052" s="94" t="s">
        <v>40</v>
      </c>
      <c r="AF2052" s="94" t="s">
        <v>40</v>
      </c>
      <c r="AG2052" s="94" t="s">
        <v>40</v>
      </c>
      <c r="AH2052" s="94" t="s">
        <v>40</v>
      </c>
      <c r="AI2052" s="94" t="s">
        <v>40</v>
      </c>
      <c r="AJ2052" s="94" t="s">
        <v>40</v>
      </c>
      <c r="AK2052" s="94" t="s">
        <v>40</v>
      </c>
      <c r="AL2052" s="93"/>
      <c r="AM2052" s="93"/>
      <c r="AN2052" s="94" t="s">
        <v>40</v>
      </c>
      <c r="AO2052" s="94" t="s">
        <v>40</v>
      </c>
      <c r="AP2052" s="94" t="s">
        <v>40</v>
      </c>
      <c r="AQ2052" s="94" t="s">
        <v>40</v>
      </c>
      <c r="AR2052" s="93"/>
    </row>
    <row r="2053" spans="1:44">
      <c r="A2053" t="str">
        <f>VLOOKUP(Q2053,'Rotas x Madrugada'!A:C,2,0)</f>
        <v>NC</v>
      </c>
      <c r="B2053" t="str">
        <f>VLOOKUP(Q2053,'Rotas x Madrugada'!A:C,3,0)</f>
        <v>Não</v>
      </c>
      <c r="D2053" s="19">
        <f t="shared" si="64"/>
        <v>46163</v>
      </c>
      <c r="E2053" s="19">
        <f>IF(A2053="RETIRA",Z2053,VLOOKUP(Q2053,'Rotas x Madrugada'!A:D,4,0))</f>
        <v>46146</v>
      </c>
      <c r="F2053" s="19">
        <f>IF(A2053="RETIRA",Z2053,Z2053+2)</f>
        <v>46163</v>
      </c>
      <c r="G2053" s="19" t="str">
        <f>CONCATENATE(U2053,"-",V2053)</f>
        <v>INC08-TF</v>
      </c>
      <c r="H2053" s="19" t="str">
        <f t="shared" ref="H2053:H2116" ca="1" si="65">IF(I2053&lt;-10,"PROBLEMA",IF(I2053&lt;J2053,"URGENTE",IF(I2053=J2053,"PRODUZIR","OK")))</f>
        <v>OK</v>
      </c>
      <c r="I2053" s="46">
        <f ca="1">Z2053-$B$1</f>
        <v>4</v>
      </c>
      <c r="J2053" s="46">
        <f>VLOOKUP(G2053,'D. Produção'!A:B,2,)</f>
        <v>2</v>
      </c>
      <c r="K2053" s="95">
        <v>336525</v>
      </c>
      <c r="L2053" s="96" t="s">
        <v>121</v>
      </c>
      <c r="M2053" s="95">
        <v>2</v>
      </c>
      <c r="N2053" s="95">
        <v>5460767</v>
      </c>
      <c r="O2053" s="96" t="s">
        <v>35</v>
      </c>
      <c r="P2053" s="96" t="s">
        <v>322</v>
      </c>
      <c r="Q2053" s="96" t="s">
        <v>122</v>
      </c>
      <c r="R2053" s="97">
        <v>1.2748999999999999</v>
      </c>
      <c r="S2053" s="97">
        <v>25.498000000000001</v>
      </c>
      <c r="T2053" s="95">
        <v>1</v>
      </c>
      <c r="U2053" s="96" t="s">
        <v>63</v>
      </c>
      <c r="V2053" s="96" t="s">
        <v>96</v>
      </c>
      <c r="W2053" s="98">
        <v>610</v>
      </c>
      <c r="X2053" s="98">
        <v>2090</v>
      </c>
      <c r="Y2053" s="99">
        <v>46156.410297685186</v>
      </c>
      <c r="Z2053" s="100">
        <v>46161</v>
      </c>
      <c r="AA2053" s="101"/>
      <c r="AB2053" s="101"/>
      <c r="AC2053" s="101"/>
      <c r="AD2053" s="101"/>
      <c r="AE2053" s="102" t="s">
        <v>40</v>
      </c>
      <c r="AF2053" s="102" t="s">
        <v>40</v>
      </c>
      <c r="AG2053" s="102" t="s">
        <v>40</v>
      </c>
      <c r="AH2053" s="102" t="s">
        <v>40</v>
      </c>
      <c r="AI2053" s="102" t="s">
        <v>40</v>
      </c>
      <c r="AJ2053" s="102" t="s">
        <v>40</v>
      </c>
      <c r="AK2053" s="102" t="s">
        <v>40</v>
      </c>
      <c r="AL2053" s="101"/>
      <c r="AM2053" s="101"/>
      <c r="AN2053" s="102" t="s">
        <v>40</v>
      </c>
      <c r="AO2053" s="102" t="s">
        <v>40</v>
      </c>
      <c r="AP2053" s="102" t="s">
        <v>40</v>
      </c>
      <c r="AQ2053" s="102" t="s">
        <v>40</v>
      </c>
      <c r="AR2053" s="101"/>
    </row>
    <row r="2054" spans="1:44">
      <c r="A2054" t="str">
        <f>VLOOKUP(Q2054,'Rotas x Madrugada'!A:C,2,0)</f>
        <v>NC</v>
      </c>
      <c r="B2054" t="str">
        <f>VLOOKUP(Q2054,'Rotas x Madrugada'!A:C,3,0)</f>
        <v>Não</v>
      </c>
      <c r="D2054" s="19">
        <f t="shared" si="64"/>
        <v>46163</v>
      </c>
      <c r="E2054" s="19">
        <f>IF(A2054="RETIRA",Z2054,VLOOKUP(Q2054,'Rotas x Madrugada'!A:D,4,0))</f>
        <v>46146</v>
      </c>
      <c r="F2054" s="19">
        <f>IF(A2054="RETIRA",Z2054,Z2054+2)</f>
        <v>46163</v>
      </c>
      <c r="G2054" s="19" t="str">
        <f>CONCATENATE(U2054,"-",V2054)</f>
        <v>INC08-TE12</v>
      </c>
      <c r="H2054" s="19" t="str">
        <f t="shared" ca="1" si="65"/>
        <v>OK</v>
      </c>
      <c r="I2054" s="46">
        <f ca="1">Z2054-$B$1</f>
        <v>4</v>
      </c>
      <c r="J2054" s="46">
        <f>VLOOKUP(G2054,'D. Produção'!A:B,2,)</f>
        <v>2</v>
      </c>
      <c r="K2054" s="87">
        <v>336525</v>
      </c>
      <c r="L2054" s="88" t="s">
        <v>81</v>
      </c>
      <c r="M2054" s="87">
        <v>3</v>
      </c>
      <c r="N2054" s="87">
        <v>5460768</v>
      </c>
      <c r="O2054" s="88" t="s">
        <v>35</v>
      </c>
      <c r="P2054" s="88" t="s">
        <v>322</v>
      </c>
      <c r="Q2054" s="88" t="s">
        <v>122</v>
      </c>
      <c r="R2054" s="89">
        <v>1.3845000000000001</v>
      </c>
      <c r="S2054" s="89">
        <v>27.69</v>
      </c>
      <c r="T2054" s="87">
        <v>1</v>
      </c>
      <c r="U2054" s="88" t="s">
        <v>63</v>
      </c>
      <c r="V2054" s="88" t="s">
        <v>120</v>
      </c>
      <c r="W2054" s="90">
        <v>650</v>
      </c>
      <c r="X2054" s="90">
        <v>2130</v>
      </c>
      <c r="Y2054" s="91">
        <v>46156.410297685186</v>
      </c>
      <c r="Z2054" s="92">
        <v>46161</v>
      </c>
      <c r="AA2054" s="93"/>
      <c r="AB2054" s="93"/>
      <c r="AC2054" s="93"/>
      <c r="AD2054" s="93"/>
      <c r="AE2054" s="93"/>
      <c r="AF2054" s="93"/>
      <c r="AG2054" s="93"/>
      <c r="AH2054" s="93"/>
      <c r="AI2054" s="94" t="s">
        <v>40</v>
      </c>
      <c r="AJ2054" s="94" t="s">
        <v>40</v>
      </c>
      <c r="AK2054" s="94" t="s">
        <v>40</v>
      </c>
      <c r="AL2054" s="93"/>
      <c r="AM2054" s="93"/>
      <c r="AN2054" s="94" t="s">
        <v>40</v>
      </c>
      <c r="AO2054" s="94" t="s">
        <v>40</v>
      </c>
      <c r="AP2054" s="94" t="s">
        <v>40</v>
      </c>
      <c r="AQ2054" s="94" t="s">
        <v>40</v>
      </c>
      <c r="AR2054" s="93"/>
    </row>
    <row r="2055" spans="1:44">
      <c r="A2055" t="str">
        <f>VLOOKUP(Q2055,'Rotas x Madrugada'!A:C,2,0)</f>
        <v>NC</v>
      </c>
      <c r="B2055" t="str">
        <f>VLOOKUP(Q2055,'Rotas x Madrugada'!A:C,3,0)</f>
        <v>Não</v>
      </c>
      <c r="D2055" s="19">
        <f t="shared" si="64"/>
        <v>46163</v>
      </c>
      <c r="E2055" s="19">
        <f>IF(A2055="RETIRA",Z2055,VLOOKUP(Q2055,'Rotas x Madrugada'!A:D,4,0))</f>
        <v>46146</v>
      </c>
      <c r="F2055" s="19">
        <f>IF(A2055="RETIRA",Z2055,Z2055+2)</f>
        <v>46163</v>
      </c>
      <c r="G2055" s="19" t="str">
        <f>CONCATENATE(U2055,"-",V2055)</f>
        <v>INC08-TE12</v>
      </c>
      <c r="H2055" s="19" t="str">
        <f t="shared" ca="1" si="65"/>
        <v>OK</v>
      </c>
      <c r="I2055" s="46">
        <f ca="1">Z2055-$B$1</f>
        <v>4</v>
      </c>
      <c r="J2055" s="46">
        <f>VLOOKUP(G2055,'D. Produção'!A:B,2,)</f>
        <v>2</v>
      </c>
      <c r="K2055" s="95">
        <v>336525</v>
      </c>
      <c r="L2055" s="96" t="s">
        <v>82</v>
      </c>
      <c r="M2055" s="95">
        <v>4</v>
      </c>
      <c r="N2055" s="95">
        <v>5460769</v>
      </c>
      <c r="O2055" s="96" t="s">
        <v>35</v>
      </c>
      <c r="P2055" s="96" t="s">
        <v>322</v>
      </c>
      <c r="Q2055" s="96" t="s">
        <v>122</v>
      </c>
      <c r="R2055" s="97">
        <v>1.3845000000000001</v>
      </c>
      <c r="S2055" s="97">
        <v>27.69</v>
      </c>
      <c r="T2055" s="95">
        <v>1</v>
      </c>
      <c r="U2055" s="96" t="s">
        <v>63</v>
      </c>
      <c r="V2055" s="96" t="s">
        <v>120</v>
      </c>
      <c r="W2055" s="98">
        <v>650</v>
      </c>
      <c r="X2055" s="98">
        <v>2130</v>
      </c>
      <c r="Y2055" s="99">
        <v>46156.410297685186</v>
      </c>
      <c r="Z2055" s="100">
        <v>46161</v>
      </c>
      <c r="AA2055" s="101"/>
      <c r="AB2055" s="101"/>
      <c r="AC2055" s="101"/>
      <c r="AD2055" s="101"/>
      <c r="AE2055" s="101"/>
      <c r="AF2055" s="101"/>
      <c r="AG2055" s="101"/>
      <c r="AH2055" s="101"/>
      <c r="AI2055" s="102" t="s">
        <v>40</v>
      </c>
      <c r="AJ2055" s="102" t="s">
        <v>40</v>
      </c>
      <c r="AK2055" s="102" t="s">
        <v>40</v>
      </c>
      <c r="AL2055" s="101"/>
      <c r="AM2055" s="101"/>
      <c r="AN2055" s="102" t="s">
        <v>40</v>
      </c>
      <c r="AO2055" s="102" t="s">
        <v>40</v>
      </c>
      <c r="AP2055" s="102" t="s">
        <v>40</v>
      </c>
      <c r="AQ2055" s="102" t="s">
        <v>40</v>
      </c>
      <c r="AR2055" s="101"/>
    </row>
    <row r="2056" spans="1:44" ht="21">
      <c r="A2056" t="str">
        <f>VLOOKUP(Q2056,'Rotas x Madrugada'!A:C,2,0)</f>
        <v>NC</v>
      </c>
      <c r="B2056" t="str">
        <f>VLOOKUP(Q2056,'Rotas x Madrugada'!A:C,3,0)</f>
        <v>Não</v>
      </c>
      <c r="D2056" s="19">
        <f t="shared" si="64"/>
        <v>46163</v>
      </c>
      <c r="E2056" s="19">
        <f>IF(A2056="RETIRA",Z2056,VLOOKUP(Q2056,'Rotas x Madrugada'!A:D,4,0))</f>
        <v>46146</v>
      </c>
      <c r="F2056" s="19">
        <f>IF(A2056="RETIRA",Z2056,Z2056+2)</f>
        <v>46163</v>
      </c>
      <c r="G2056" s="19" t="str">
        <f>CONCATENATE(U2056,"-",V2056)</f>
        <v>INC08-TF</v>
      </c>
      <c r="H2056" s="19" t="str">
        <f t="shared" ca="1" si="65"/>
        <v>OK</v>
      </c>
      <c r="I2056" s="46">
        <f ca="1">Z2056-$B$1</f>
        <v>4</v>
      </c>
      <c r="J2056" s="46">
        <f>VLOOKUP(G2056,'D. Produção'!A:B,2,)</f>
        <v>2</v>
      </c>
      <c r="K2056" s="87">
        <v>336526</v>
      </c>
      <c r="L2056" s="88" t="s">
        <v>61</v>
      </c>
      <c r="M2056" s="87">
        <v>1</v>
      </c>
      <c r="N2056" s="87">
        <v>5460770</v>
      </c>
      <c r="O2056" s="88" t="s">
        <v>35</v>
      </c>
      <c r="P2056" s="88" t="s">
        <v>597</v>
      </c>
      <c r="Q2056" s="88" t="s">
        <v>122</v>
      </c>
      <c r="R2056" s="89">
        <v>0.38129999999999997</v>
      </c>
      <c r="S2056" s="89">
        <v>7.6260000000000003</v>
      </c>
      <c r="T2056" s="87">
        <v>1</v>
      </c>
      <c r="U2056" s="88" t="s">
        <v>63</v>
      </c>
      <c r="V2056" s="88" t="s">
        <v>96</v>
      </c>
      <c r="W2056" s="90">
        <v>930</v>
      </c>
      <c r="X2056" s="90">
        <v>410</v>
      </c>
      <c r="Y2056" s="91">
        <v>46156.410569560183</v>
      </c>
      <c r="Z2056" s="92">
        <v>46161</v>
      </c>
      <c r="AA2056" s="93"/>
      <c r="AB2056" s="93"/>
      <c r="AC2056" s="93"/>
      <c r="AD2056" s="93"/>
      <c r="AE2056" s="94" t="s">
        <v>40</v>
      </c>
      <c r="AF2056" s="94" t="s">
        <v>40</v>
      </c>
      <c r="AG2056" s="94" t="s">
        <v>40</v>
      </c>
      <c r="AH2056" s="94" t="s">
        <v>40</v>
      </c>
      <c r="AI2056" s="94" t="s">
        <v>40</v>
      </c>
      <c r="AJ2056" s="94" t="s">
        <v>40</v>
      </c>
      <c r="AK2056" s="94" t="s">
        <v>40</v>
      </c>
      <c r="AL2056" s="93"/>
      <c r="AM2056" s="93"/>
      <c r="AN2056" s="94" t="s">
        <v>40</v>
      </c>
      <c r="AO2056" s="94" t="s">
        <v>40</v>
      </c>
      <c r="AP2056" s="94" t="s">
        <v>40</v>
      </c>
      <c r="AQ2056" s="94" t="s">
        <v>40</v>
      </c>
      <c r="AR2056" s="93"/>
    </row>
    <row r="2057" spans="1:44" ht="21">
      <c r="A2057" t="str">
        <f>VLOOKUP(Q2057,'Rotas x Madrugada'!A:C,2,0)</f>
        <v>NC</v>
      </c>
      <c r="B2057" t="str">
        <f>VLOOKUP(Q2057,'Rotas x Madrugada'!A:C,3,0)</f>
        <v>Não</v>
      </c>
      <c r="D2057" s="19">
        <f t="shared" si="64"/>
        <v>46163</v>
      </c>
      <c r="E2057" s="19">
        <f>IF(A2057="RETIRA",Z2057,VLOOKUP(Q2057,'Rotas x Madrugada'!A:D,4,0))</f>
        <v>46146</v>
      </c>
      <c r="F2057" s="19">
        <f>IF(A2057="RETIRA",Z2057,Z2057+2)</f>
        <v>46163</v>
      </c>
      <c r="G2057" s="19" t="str">
        <f>CONCATENATE(U2057,"-",V2057)</f>
        <v>INC08-TE16</v>
      </c>
      <c r="H2057" s="19" t="str">
        <f t="shared" ca="1" si="65"/>
        <v>OK</v>
      </c>
      <c r="I2057" s="46">
        <f ca="1">Z2057-$B$1</f>
        <v>4</v>
      </c>
      <c r="J2057" s="46">
        <f>VLOOKUP(G2057,'D. Produção'!A:B,2,)</f>
        <v>2</v>
      </c>
      <c r="K2057" s="95">
        <v>336526</v>
      </c>
      <c r="L2057" s="96" t="s">
        <v>200</v>
      </c>
      <c r="M2057" s="95">
        <v>2</v>
      </c>
      <c r="N2057" s="95">
        <v>5460771</v>
      </c>
      <c r="O2057" s="96" t="s">
        <v>35</v>
      </c>
      <c r="P2057" s="96" t="s">
        <v>597</v>
      </c>
      <c r="Q2057" s="96" t="s">
        <v>122</v>
      </c>
      <c r="R2057" s="97">
        <v>1.9802999999999999</v>
      </c>
      <c r="S2057" s="97">
        <v>39.606000000000002</v>
      </c>
      <c r="T2057" s="95">
        <v>1</v>
      </c>
      <c r="U2057" s="96" t="s">
        <v>63</v>
      </c>
      <c r="V2057" s="96" t="s">
        <v>123</v>
      </c>
      <c r="W2057" s="98">
        <v>943</v>
      </c>
      <c r="X2057" s="98">
        <v>2100</v>
      </c>
      <c r="Y2057" s="99">
        <v>46156.410569560183</v>
      </c>
      <c r="Z2057" s="100">
        <v>46161</v>
      </c>
      <c r="AA2057" s="101"/>
      <c r="AB2057" s="101"/>
      <c r="AC2057" s="101"/>
      <c r="AD2057" s="101"/>
      <c r="AE2057" s="101"/>
      <c r="AF2057" s="101"/>
      <c r="AG2057" s="101"/>
      <c r="AH2057" s="101"/>
      <c r="AI2057" s="102" t="s">
        <v>40</v>
      </c>
      <c r="AJ2057" s="102" t="s">
        <v>40</v>
      </c>
      <c r="AK2057" s="102" t="s">
        <v>40</v>
      </c>
      <c r="AL2057" s="101"/>
      <c r="AM2057" s="101"/>
      <c r="AN2057" s="102" t="s">
        <v>40</v>
      </c>
      <c r="AO2057" s="102" t="s">
        <v>40</v>
      </c>
      <c r="AP2057" s="102" t="s">
        <v>40</v>
      </c>
      <c r="AQ2057" s="102" t="s">
        <v>40</v>
      </c>
      <c r="AR2057" s="101"/>
    </row>
    <row r="2058" spans="1:44">
      <c r="A2058" t="str">
        <f>VLOOKUP(Q2058,'Rotas x Madrugada'!A:C,2,0)</f>
        <v>NC</v>
      </c>
      <c r="B2058" t="str">
        <f>VLOOKUP(Q2058,'Rotas x Madrugada'!A:C,3,0)</f>
        <v>Não</v>
      </c>
      <c r="D2058" s="19">
        <f t="shared" si="64"/>
        <v>46163</v>
      </c>
      <c r="E2058" s="19">
        <f>IF(A2058="RETIRA",Z2058,VLOOKUP(Q2058,'Rotas x Madrugada'!A:D,4,0))</f>
        <v>46146</v>
      </c>
      <c r="F2058" s="19">
        <f>IF(A2058="RETIRA",Z2058,Z2058+2)</f>
        <v>46163</v>
      </c>
      <c r="G2058" s="19" t="str">
        <f>CONCATENATE(U2058,"-",V2058)</f>
        <v>INC08-TFQ</v>
      </c>
      <c r="H2058" s="19" t="e">
        <f t="shared" ca="1" si="65"/>
        <v>#N/A</v>
      </c>
      <c r="I2058" s="46">
        <f ca="1">Z2058-$B$1</f>
        <v>4</v>
      </c>
      <c r="J2058" s="46" t="e">
        <f>VLOOKUP(G2058,'D. Produção'!A:B,2,)</f>
        <v>#N/A</v>
      </c>
      <c r="K2058" s="87">
        <v>336527</v>
      </c>
      <c r="L2058" s="88" t="s">
        <v>253</v>
      </c>
      <c r="M2058" s="87">
        <v>7</v>
      </c>
      <c r="N2058" s="87">
        <v>5460778</v>
      </c>
      <c r="O2058" s="88" t="s">
        <v>35</v>
      </c>
      <c r="P2058" s="88" t="s">
        <v>356</v>
      </c>
      <c r="Q2058" s="88" t="s">
        <v>122</v>
      </c>
      <c r="R2058" s="89">
        <v>0.435</v>
      </c>
      <c r="S2058" s="89">
        <v>8.6999999999999993</v>
      </c>
      <c r="T2058" s="87">
        <v>1</v>
      </c>
      <c r="U2058" s="88" t="s">
        <v>63</v>
      </c>
      <c r="V2058" s="88" t="s">
        <v>166</v>
      </c>
      <c r="W2058" s="90">
        <v>1000</v>
      </c>
      <c r="X2058" s="90">
        <v>435</v>
      </c>
      <c r="Y2058" s="91">
        <v>46156.411221909722</v>
      </c>
      <c r="Z2058" s="92">
        <v>46161</v>
      </c>
      <c r="AA2058" s="93"/>
      <c r="AB2058" s="93"/>
      <c r="AC2058" s="93"/>
      <c r="AD2058" s="93"/>
      <c r="AE2058" s="93"/>
      <c r="AF2058" s="93"/>
      <c r="AG2058" s="94" t="s">
        <v>40</v>
      </c>
      <c r="AH2058" s="94" t="s">
        <v>40</v>
      </c>
      <c r="AI2058" s="94" t="s">
        <v>40</v>
      </c>
      <c r="AJ2058" s="94" t="s">
        <v>40</v>
      </c>
      <c r="AK2058" s="94" t="s">
        <v>40</v>
      </c>
      <c r="AL2058" s="93"/>
      <c r="AM2058" s="93"/>
      <c r="AN2058" s="94" t="s">
        <v>40</v>
      </c>
      <c r="AO2058" s="94" t="s">
        <v>40</v>
      </c>
      <c r="AP2058" s="94" t="s">
        <v>40</v>
      </c>
      <c r="AQ2058" s="94" t="s">
        <v>40</v>
      </c>
      <c r="AR2058" s="93"/>
    </row>
    <row r="2059" spans="1:44">
      <c r="A2059" t="str">
        <f>VLOOKUP(Q2059,'Rotas x Madrugada'!A:C,2,0)</f>
        <v>NC</v>
      </c>
      <c r="B2059" t="str">
        <f>VLOOKUP(Q2059,'Rotas x Madrugada'!A:C,3,0)</f>
        <v>Não</v>
      </c>
      <c r="D2059" s="19">
        <f t="shared" si="64"/>
        <v>46163</v>
      </c>
      <c r="E2059" s="19">
        <f>IF(A2059="RETIRA",Z2059,VLOOKUP(Q2059,'Rotas x Madrugada'!A:D,4,0))</f>
        <v>46146</v>
      </c>
      <c r="F2059" s="19">
        <f>IF(A2059="RETIRA",Z2059,Z2059+2)</f>
        <v>46163</v>
      </c>
      <c r="G2059" s="19" t="str">
        <f>CONCATENATE(U2059,"-",V2059)</f>
        <v>INC08-TFQ</v>
      </c>
      <c r="H2059" s="19" t="e">
        <f t="shared" ca="1" si="65"/>
        <v>#N/A</v>
      </c>
      <c r="I2059" s="46">
        <f ca="1">Z2059-$B$1</f>
        <v>4</v>
      </c>
      <c r="J2059" s="46" t="e">
        <f>VLOOKUP(G2059,'D. Produção'!A:B,2,)</f>
        <v>#N/A</v>
      </c>
      <c r="K2059" s="95">
        <v>336527</v>
      </c>
      <c r="L2059" s="96" t="s">
        <v>694</v>
      </c>
      <c r="M2059" s="95">
        <v>8</v>
      </c>
      <c r="N2059" s="95">
        <v>5460779</v>
      </c>
      <c r="O2059" s="96" t="s">
        <v>35</v>
      </c>
      <c r="P2059" s="96" t="s">
        <v>356</v>
      </c>
      <c r="Q2059" s="96" t="s">
        <v>122</v>
      </c>
      <c r="R2059" s="97">
        <v>0.52310000000000001</v>
      </c>
      <c r="S2059" s="97">
        <v>10.4625</v>
      </c>
      <c r="T2059" s="95">
        <v>1</v>
      </c>
      <c r="U2059" s="96" t="s">
        <v>63</v>
      </c>
      <c r="V2059" s="96" t="s">
        <v>166</v>
      </c>
      <c r="W2059" s="98">
        <v>1395</v>
      </c>
      <c r="X2059" s="98">
        <v>375</v>
      </c>
      <c r="Y2059" s="99">
        <v>46156.411221909722</v>
      </c>
      <c r="Z2059" s="100">
        <v>46161</v>
      </c>
      <c r="AA2059" s="101"/>
      <c r="AB2059" s="101"/>
      <c r="AC2059" s="101"/>
      <c r="AD2059" s="101"/>
      <c r="AE2059" s="101"/>
      <c r="AF2059" s="101"/>
      <c r="AG2059" s="102" t="s">
        <v>40</v>
      </c>
      <c r="AH2059" s="102" t="s">
        <v>40</v>
      </c>
      <c r="AI2059" s="102" t="s">
        <v>40</v>
      </c>
      <c r="AJ2059" s="102" t="s">
        <v>40</v>
      </c>
      <c r="AK2059" s="102" t="s">
        <v>40</v>
      </c>
      <c r="AL2059" s="101"/>
      <c r="AM2059" s="101"/>
      <c r="AN2059" s="102" t="s">
        <v>40</v>
      </c>
      <c r="AO2059" s="102" t="s">
        <v>40</v>
      </c>
      <c r="AP2059" s="102" t="s">
        <v>40</v>
      </c>
      <c r="AQ2059" s="102" t="s">
        <v>40</v>
      </c>
      <c r="AR2059" s="101"/>
    </row>
    <row r="2060" spans="1:44" ht="21">
      <c r="A2060" t="str">
        <f>VLOOKUP(Q2060,'Rotas x Madrugada'!A:C,2,0)</f>
        <v>NC</v>
      </c>
      <c r="B2060" t="str">
        <f>VLOOKUP(Q2060,'Rotas x Madrugada'!A:C,3,0)</f>
        <v>Não</v>
      </c>
      <c r="D2060" s="19">
        <f t="shared" si="64"/>
        <v>46163</v>
      </c>
      <c r="E2060" s="19">
        <f>IF(A2060="RETIRA",Z2060,VLOOKUP(Q2060,'Rotas x Madrugada'!A:D,4,0))</f>
        <v>46146</v>
      </c>
      <c r="F2060" s="19">
        <f>IF(A2060="RETIRA",Z2060,Z2060+2)</f>
        <v>46163</v>
      </c>
      <c r="G2060" s="19" t="str">
        <f>CONCATENATE(U2060,"-",V2060)</f>
        <v>INC08-TF</v>
      </c>
      <c r="H2060" s="19" t="str">
        <f t="shared" ca="1" si="65"/>
        <v>OK</v>
      </c>
      <c r="I2060" s="46">
        <f ca="1">Z2060-$B$1</f>
        <v>4</v>
      </c>
      <c r="J2060" s="46">
        <f>VLOOKUP(G2060,'D. Produção'!A:B,2,)</f>
        <v>2</v>
      </c>
      <c r="K2060" s="87">
        <v>336528</v>
      </c>
      <c r="L2060" s="88" t="s">
        <v>78</v>
      </c>
      <c r="M2060" s="87">
        <v>1</v>
      </c>
      <c r="N2060" s="87">
        <v>5460793</v>
      </c>
      <c r="O2060" s="88" t="s">
        <v>35</v>
      </c>
      <c r="P2060" s="88" t="s">
        <v>597</v>
      </c>
      <c r="Q2060" s="88" t="s">
        <v>122</v>
      </c>
      <c r="R2060" s="89">
        <v>0.92249999999999999</v>
      </c>
      <c r="S2060" s="89">
        <v>18.45</v>
      </c>
      <c r="T2060" s="87">
        <v>1</v>
      </c>
      <c r="U2060" s="88" t="s">
        <v>63</v>
      </c>
      <c r="V2060" s="88" t="s">
        <v>96</v>
      </c>
      <c r="W2060" s="90">
        <v>450</v>
      </c>
      <c r="X2060" s="90">
        <v>2050</v>
      </c>
      <c r="Y2060" s="91">
        <v>46156.412010995373</v>
      </c>
      <c r="Z2060" s="92">
        <v>46161</v>
      </c>
      <c r="AA2060" s="93"/>
      <c r="AB2060" s="93"/>
      <c r="AC2060" s="93"/>
      <c r="AD2060" s="93"/>
      <c r="AE2060" s="94" t="s">
        <v>40</v>
      </c>
      <c r="AF2060" s="94" t="s">
        <v>40</v>
      </c>
      <c r="AG2060" s="94" t="s">
        <v>40</v>
      </c>
      <c r="AH2060" s="94" t="s">
        <v>40</v>
      </c>
      <c r="AI2060" s="94" t="s">
        <v>40</v>
      </c>
      <c r="AJ2060" s="94" t="s">
        <v>40</v>
      </c>
      <c r="AK2060" s="94" t="s">
        <v>40</v>
      </c>
      <c r="AL2060" s="93"/>
      <c r="AM2060" s="93"/>
      <c r="AN2060" s="94" t="s">
        <v>40</v>
      </c>
      <c r="AO2060" s="94" t="s">
        <v>40</v>
      </c>
      <c r="AP2060" s="94" t="s">
        <v>40</v>
      </c>
      <c r="AQ2060" s="94" t="s">
        <v>40</v>
      </c>
      <c r="AR2060" s="93"/>
    </row>
    <row r="2061" spans="1:44" ht="21">
      <c r="A2061" t="str">
        <f>VLOOKUP(Q2061,'Rotas x Madrugada'!A:C,2,0)</f>
        <v>NC</v>
      </c>
      <c r="B2061" t="str">
        <f>VLOOKUP(Q2061,'Rotas x Madrugada'!A:C,3,0)</f>
        <v>Não</v>
      </c>
      <c r="D2061" s="19">
        <f t="shared" si="64"/>
        <v>46163</v>
      </c>
      <c r="E2061" s="19">
        <f>IF(A2061="RETIRA",Z2061,VLOOKUP(Q2061,'Rotas x Madrugada'!A:D,4,0))</f>
        <v>46146</v>
      </c>
      <c r="F2061" s="19">
        <f>IF(A2061="RETIRA",Z2061,Z2061+2)</f>
        <v>46163</v>
      </c>
      <c r="G2061" s="19" t="str">
        <f>CONCATENATE(U2061,"-",V2061)</f>
        <v>INC08-TF</v>
      </c>
      <c r="H2061" s="19" t="str">
        <f t="shared" ca="1" si="65"/>
        <v>OK</v>
      </c>
      <c r="I2061" s="46">
        <f ca="1">Z2061-$B$1</f>
        <v>4</v>
      </c>
      <c r="J2061" s="46">
        <f>VLOOKUP(G2061,'D. Produção'!A:B,2,)</f>
        <v>2</v>
      </c>
      <c r="K2061" s="95">
        <v>336528</v>
      </c>
      <c r="L2061" s="96" t="s">
        <v>80</v>
      </c>
      <c r="M2061" s="95">
        <v>2</v>
      </c>
      <c r="N2061" s="95">
        <v>5460794</v>
      </c>
      <c r="O2061" s="96" t="s">
        <v>35</v>
      </c>
      <c r="P2061" s="96" t="s">
        <v>597</v>
      </c>
      <c r="Q2061" s="96" t="s">
        <v>122</v>
      </c>
      <c r="R2061" s="97">
        <v>0.92249999999999999</v>
      </c>
      <c r="S2061" s="97">
        <v>18.45</v>
      </c>
      <c r="T2061" s="95">
        <v>1</v>
      </c>
      <c r="U2061" s="96" t="s">
        <v>63</v>
      </c>
      <c r="V2061" s="96" t="s">
        <v>96</v>
      </c>
      <c r="W2061" s="98">
        <v>450</v>
      </c>
      <c r="X2061" s="98">
        <v>2050</v>
      </c>
      <c r="Y2061" s="99">
        <v>46156.412010995373</v>
      </c>
      <c r="Z2061" s="100">
        <v>46161</v>
      </c>
      <c r="AA2061" s="101"/>
      <c r="AB2061" s="101"/>
      <c r="AC2061" s="101"/>
      <c r="AD2061" s="101"/>
      <c r="AE2061" s="102" t="s">
        <v>40</v>
      </c>
      <c r="AF2061" s="102" t="s">
        <v>40</v>
      </c>
      <c r="AG2061" s="102" t="s">
        <v>40</v>
      </c>
      <c r="AH2061" s="102" t="s">
        <v>40</v>
      </c>
      <c r="AI2061" s="102" t="s">
        <v>40</v>
      </c>
      <c r="AJ2061" s="102" t="s">
        <v>40</v>
      </c>
      <c r="AK2061" s="102" t="s">
        <v>40</v>
      </c>
      <c r="AL2061" s="101"/>
      <c r="AM2061" s="101"/>
      <c r="AN2061" s="102" t="s">
        <v>40</v>
      </c>
      <c r="AO2061" s="102" t="s">
        <v>40</v>
      </c>
      <c r="AP2061" s="102" t="s">
        <v>40</v>
      </c>
      <c r="AQ2061" s="102" t="s">
        <v>40</v>
      </c>
      <c r="AR2061" s="101"/>
    </row>
    <row r="2062" spans="1:44" ht="21">
      <c r="A2062" t="str">
        <f>VLOOKUP(Q2062,'Rotas x Madrugada'!A:C,2,0)</f>
        <v>NC</v>
      </c>
      <c r="B2062" t="str">
        <f>VLOOKUP(Q2062,'Rotas x Madrugada'!A:C,3,0)</f>
        <v>Não</v>
      </c>
      <c r="D2062" s="19">
        <f t="shared" si="64"/>
        <v>46163</v>
      </c>
      <c r="E2062" s="19">
        <f>IF(A2062="RETIRA",Z2062,VLOOKUP(Q2062,'Rotas x Madrugada'!A:D,4,0))</f>
        <v>46146</v>
      </c>
      <c r="F2062" s="19">
        <f>IF(A2062="RETIRA",Z2062,Z2062+2)</f>
        <v>46163</v>
      </c>
      <c r="G2062" s="19" t="str">
        <f>CONCATENATE(U2062,"-",V2062)</f>
        <v>INC08-TE12</v>
      </c>
      <c r="H2062" s="19" t="str">
        <f t="shared" ca="1" si="65"/>
        <v>OK</v>
      </c>
      <c r="I2062" s="46">
        <f ca="1">Z2062-$B$1</f>
        <v>4</v>
      </c>
      <c r="J2062" s="46">
        <f>VLOOKUP(G2062,'D. Produção'!A:B,2,)</f>
        <v>2</v>
      </c>
      <c r="K2062" s="87">
        <v>336528</v>
      </c>
      <c r="L2062" s="88" t="s">
        <v>81</v>
      </c>
      <c r="M2062" s="87">
        <v>3</v>
      </c>
      <c r="N2062" s="87">
        <v>5460795</v>
      </c>
      <c r="O2062" s="88" t="s">
        <v>35</v>
      </c>
      <c r="P2062" s="88" t="s">
        <v>597</v>
      </c>
      <c r="Q2062" s="88" t="s">
        <v>122</v>
      </c>
      <c r="R2062" s="89">
        <v>1.0475000000000001</v>
      </c>
      <c r="S2062" s="89">
        <v>20.95</v>
      </c>
      <c r="T2062" s="87">
        <v>1</v>
      </c>
      <c r="U2062" s="88" t="s">
        <v>63</v>
      </c>
      <c r="V2062" s="88" t="s">
        <v>120</v>
      </c>
      <c r="W2062" s="90">
        <v>500</v>
      </c>
      <c r="X2062" s="90">
        <v>2095</v>
      </c>
      <c r="Y2062" s="91">
        <v>46156.412010995373</v>
      </c>
      <c r="Z2062" s="92">
        <v>46161</v>
      </c>
      <c r="AA2062" s="93"/>
      <c r="AB2062" s="93"/>
      <c r="AC2062" s="93"/>
      <c r="AD2062" s="93"/>
      <c r="AE2062" s="93"/>
      <c r="AF2062" s="93"/>
      <c r="AG2062" s="93"/>
      <c r="AH2062" s="93"/>
      <c r="AI2062" s="94" t="s">
        <v>40</v>
      </c>
      <c r="AJ2062" s="94" t="s">
        <v>40</v>
      </c>
      <c r="AK2062" s="94" t="s">
        <v>40</v>
      </c>
      <c r="AL2062" s="93"/>
      <c r="AM2062" s="93"/>
      <c r="AN2062" s="94" t="s">
        <v>40</v>
      </c>
      <c r="AO2062" s="94" t="s">
        <v>40</v>
      </c>
      <c r="AP2062" s="94" t="s">
        <v>40</v>
      </c>
      <c r="AQ2062" s="94" t="s">
        <v>40</v>
      </c>
      <c r="AR2062" s="93"/>
    </row>
    <row r="2063" spans="1:44" ht="21">
      <c r="A2063" t="str">
        <f>VLOOKUP(Q2063,'Rotas x Madrugada'!A:C,2,0)</f>
        <v>NC</v>
      </c>
      <c r="B2063" t="str">
        <f>VLOOKUP(Q2063,'Rotas x Madrugada'!A:C,3,0)</f>
        <v>Não</v>
      </c>
      <c r="D2063" s="19">
        <f t="shared" si="64"/>
        <v>46163</v>
      </c>
      <c r="E2063" s="19">
        <f>IF(A2063="RETIRA",Z2063,VLOOKUP(Q2063,'Rotas x Madrugada'!A:D,4,0))</f>
        <v>46146</v>
      </c>
      <c r="F2063" s="19">
        <f>IF(A2063="RETIRA",Z2063,Z2063+2)</f>
        <v>46163</v>
      </c>
      <c r="G2063" s="19" t="str">
        <f>CONCATENATE(U2063,"-",V2063)</f>
        <v>INC08-TE12</v>
      </c>
      <c r="H2063" s="19" t="str">
        <f t="shared" ca="1" si="65"/>
        <v>OK</v>
      </c>
      <c r="I2063" s="46">
        <f ca="1">Z2063-$B$1</f>
        <v>4</v>
      </c>
      <c r="J2063" s="46">
        <f>VLOOKUP(G2063,'D. Produção'!A:B,2,)</f>
        <v>2</v>
      </c>
      <c r="K2063" s="95">
        <v>336528</v>
      </c>
      <c r="L2063" s="96" t="s">
        <v>82</v>
      </c>
      <c r="M2063" s="95">
        <v>4</v>
      </c>
      <c r="N2063" s="95">
        <v>5460796</v>
      </c>
      <c r="O2063" s="96" t="s">
        <v>35</v>
      </c>
      <c r="P2063" s="96" t="s">
        <v>597</v>
      </c>
      <c r="Q2063" s="96" t="s">
        <v>122</v>
      </c>
      <c r="R2063" s="97">
        <v>1.0475000000000001</v>
      </c>
      <c r="S2063" s="97">
        <v>20.95</v>
      </c>
      <c r="T2063" s="95">
        <v>1</v>
      </c>
      <c r="U2063" s="96" t="s">
        <v>63</v>
      </c>
      <c r="V2063" s="96" t="s">
        <v>120</v>
      </c>
      <c r="W2063" s="98">
        <v>500</v>
      </c>
      <c r="X2063" s="98">
        <v>2095</v>
      </c>
      <c r="Y2063" s="99">
        <v>46156.412010995373</v>
      </c>
      <c r="Z2063" s="100">
        <v>46161</v>
      </c>
      <c r="AA2063" s="101"/>
      <c r="AB2063" s="101"/>
      <c r="AC2063" s="101"/>
      <c r="AD2063" s="101"/>
      <c r="AE2063" s="101"/>
      <c r="AF2063" s="101"/>
      <c r="AG2063" s="101"/>
      <c r="AH2063" s="101"/>
      <c r="AI2063" s="102" t="s">
        <v>40</v>
      </c>
      <c r="AJ2063" s="102" t="s">
        <v>40</v>
      </c>
      <c r="AK2063" s="102" t="s">
        <v>40</v>
      </c>
      <c r="AL2063" s="101"/>
      <c r="AM2063" s="101"/>
      <c r="AN2063" s="102" t="s">
        <v>40</v>
      </c>
      <c r="AO2063" s="102" t="s">
        <v>40</v>
      </c>
      <c r="AP2063" s="102" t="s">
        <v>40</v>
      </c>
      <c r="AQ2063" s="102" t="s">
        <v>40</v>
      </c>
      <c r="AR2063" s="101"/>
    </row>
    <row r="2064" spans="1:44">
      <c r="A2064" t="str">
        <f>VLOOKUP(Q2064,'Rotas x Madrugada'!A:C,2,0)</f>
        <v>H</v>
      </c>
      <c r="B2064" t="str">
        <f>VLOOKUP(Q2064,'Rotas x Madrugada'!A:C,3,0)</f>
        <v>Sim</v>
      </c>
      <c r="D2064" s="19">
        <f t="shared" si="64"/>
        <v>46163</v>
      </c>
      <c r="E2064" s="19">
        <f>IF(A2064="RETIRA",Z2064,VLOOKUP(Q2064,'Rotas x Madrugada'!A:D,4,0))</f>
        <v>46149</v>
      </c>
      <c r="F2064" s="19">
        <f>IF(A2064="RETIRA",Z2064,Z2064+2)</f>
        <v>46163</v>
      </c>
      <c r="G2064" s="19" t="str">
        <f>CONCATENATE(U2064,"-",V2064)</f>
        <v>INC08-TE16</v>
      </c>
      <c r="H2064" s="19" t="str">
        <f t="shared" ca="1" si="65"/>
        <v>OK</v>
      </c>
      <c r="I2064" s="46">
        <f ca="1">Z2064-$B$1</f>
        <v>4</v>
      </c>
      <c r="J2064" s="46">
        <f>VLOOKUP(G2064,'D. Produção'!A:B,2,)</f>
        <v>2</v>
      </c>
      <c r="K2064" s="87">
        <v>336550</v>
      </c>
      <c r="L2064" s="88" t="s">
        <v>78</v>
      </c>
      <c r="M2064" s="87">
        <v>1</v>
      </c>
      <c r="N2064" s="87">
        <v>5460915</v>
      </c>
      <c r="O2064" s="88" t="s">
        <v>35</v>
      </c>
      <c r="P2064" s="88" t="s">
        <v>118</v>
      </c>
      <c r="Q2064" s="88" t="s">
        <v>119</v>
      </c>
      <c r="R2064" s="89">
        <v>0.48680000000000001</v>
      </c>
      <c r="S2064" s="89">
        <v>9.7361000000000004</v>
      </c>
      <c r="T2064" s="87">
        <v>1</v>
      </c>
      <c r="U2064" s="88" t="s">
        <v>63</v>
      </c>
      <c r="V2064" s="88" t="s">
        <v>123</v>
      </c>
      <c r="W2064" s="90">
        <v>835</v>
      </c>
      <c r="X2064" s="90">
        <v>583</v>
      </c>
      <c r="Y2064" s="91">
        <v>46156.405517094907</v>
      </c>
      <c r="Z2064" s="92">
        <v>46161</v>
      </c>
      <c r="AA2064" s="93"/>
      <c r="AB2064" s="93"/>
      <c r="AC2064" s="93"/>
      <c r="AD2064" s="93"/>
      <c r="AE2064" s="93"/>
      <c r="AF2064" s="93"/>
      <c r="AG2064" s="93"/>
      <c r="AH2064" s="93"/>
      <c r="AI2064" s="94" t="s">
        <v>40</v>
      </c>
      <c r="AJ2064" s="94" t="s">
        <v>40</v>
      </c>
      <c r="AK2064" s="94" t="s">
        <v>40</v>
      </c>
      <c r="AL2064" s="93"/>
      <c r="AM2064" s="93"/>
      <c r="AN2064" s="94" t="s">
        <v>40</v>
      </c>
      <c r="AO2064" s="94" t="s">
        <v>40</v>
      </c>
      <c r="AP2064" s="94" t="s">
        <v>40</v>
      </c>
      <c r="AQ2064" s="94" t="s">
        <v>40</v>
      </c>
      <c r="AR2064" s="93"/>
    </row>
    <row r="2065" spans="1:44">
      <c r="A2065" t="str">
        <f>VLOOKUP(Q2065,'Rotas x Madrugada'!A:C,2,0)</f>
        <v>P</v>
      </c>
      <c r="B2065" t="str">
        <f>VLOOKUP(Q2065,'Rotas x Madrugada'!A:C,3,0)</f>
        <v>Sim</v>
      </c>
      <c r="D2065" s="19">
        <f t="shared" si="64"/>
        <v>46163</v>
      </c>
      <c r="E2065" s="19">
        <f>IF(A2065="RETIRA",Z2065,VLOOKUP(Q2065,'Rotas x Madrugada'!A:D,4,0))</f>
        <v>46146</v>
      </c>
      <c r="F2065" s="19">
        <f>IF(A2065="RETIRA",Z2065,Z2065+2)</f>
        <v>46163</v>
      </c>
      <c r="G2065" s="19" t="str">
        <f>CONCATENATE(U2065,"-",V2065)</f>
        <v>INC06-TF</v>
      </c>
      <c r="H2065" s="19" t="str">
        <f t="shared" ca="1" si="65"/>
        <v>OK</v>
      </c>
      <c r="I2065" s="46">
        <f ca="1">Z2065-$B$1</f>
        <v>4</v>
      </c>
      <c r="J2065" s="46">
        <f>VLOOKUP(G2065,'D. Produção'!A:B,2,)</f>
        <v>2</v>
      </c>
      <c r="K2065" s="95">
        <v>336678</v>
      </c>
      <c r="L2065" s="96" t="s">
        <v>61</v>
      </c>
      <c r="M2065" s="95">
        <v>1</v>
      </c>
      <c r="N2065" s="95">
        <v>5461825</v>
      </c>
      <c r="O2065" s="96" t="s">
        <v>35</v>
      </c>
      <c r="P2065" s="96" t="s">
        <v>252</v>
      </c>
      <c r="Q2065" s="96" t="s">
        <v>198</v>
      </c>
      <c r="R2065" s="97">
        <v>1.339</v>
      </c>
      <c r="S2065" s="97">
        <v>20.084499999999998</v>
      </c>
      <c r="T2065" s="95">
        <v>1</v>
      </c>
      <c r="U2065" s="96" t="s">
        <v>185</v>
      </c>
      <c r="V2065" s="96" t="s">
        <v>96</v>
      </c>
      <c r="W2065" s="98">
        <v>953</v>
      </c>
      <c r="X2065" s="98">
        <v>1405</v>
      </c>
      <c r="Y2065" s="99">
        <v>46156.616081446758</v>
      </c>
      <c r="Z2065" s="100">
        <v>46161</v>
      </c>
      <c r="AA2065" s="101"/>
      <c r="AB2065" s="101"/>
      <c r="AC2065" s="101"/>
      <c r="AD2065" s="101"/>
      <c r="AE2065" s="102" t="s">
        <v>40</v>
      </c>
      <c r="AF2065" s="102" t="s">
        <v>40</v>
      </c>
      <c r="AG2065" s="102" t="s">
        <v>40</v>
      </c>
      <c r="AH2065" s="102" t="s">
        <v>40</v>
      </c>
      <c r="AI2065" s="102" t="s">
        <v>40</v>
      </c>
      <c r="AJ2065" s="102" t="s">
        <v>40</v>
      </c>
      <c r="AK2065" s="102" t="s">
        <v>40</v>
      </c>
      <c r="AL2065" s="101"/>
      <c r="AM2065" s="101"/>
      <c r="AN2065" s="102" t="s">
        <v>40</v>
      </c>
      <c r="AO2065" s="102" t="s">
        <v>40</v>
      </c>
      <c r="AP2065" s="102" t="s">
        <v>40</v>
      </c>
      <c r="AQ2065" s="102" t="s">
        <v>40</v>
      </c>
      <c r="AR2065" s="101"/>
    </row>
    <row r="2066" spans="1:44">
      <c r="A2066" t="str">
        <f>VLOOKUP(Q2066,'Rotas x Madrugada'!A:C,2,0)</f>
        <v>P</v>
      </c>
      <c r="B2066" t="str">
        <f>VLOOKUP(Q2066,'Rotas x Madrugada'!A:C,3,0)</f>
        <v>Sim</v>
      </c>
      <c r="D2066" s="19">
        <f t="shared" si="64"/>
        <v>46163</v>
      </c>
      <c r="E2066" s="19">
        <f>IF(A2066="RETIRA",Z2066,VLOOKUP(Q2066,'Rotas x Madrugada'!A:D,4,0))</f>
        <v>46146</v>
      </c>
      <c r="F2066" s="19">
        <f>IF(A2066="RETIRA",Z2066,Z2066+2)</f>
        <v>46163</v>
      </c>
      <c r="G2066" s="19" t="str">
        <f>CONCATENATE(U2066,"-",V2066)</f>
        <v>INC06-TF</v>
      </c>
      <c r="H2066" s="19" t="str">
        <f t="shared" ca="1" si="65"/>
        <v>OK</v>
      </c>
      <c r="I2066" s="46">
        <f ca="1">Z2066-$B$1</f>
        <v>4</v>
      </c>
      <c r="J2066" s="46">
        <f>VLOOKUP(G2066,'D. Produção'!A:B,2,)</f>
        <v>2</v>
      </c>
      <c r="K2066" s="87">
        <v>336678</v>
      </c>
      <c r="L2066" s="88" t="s">
        <v>121</v>
      </c>
      <c r="M2066" s="87">
        <v>2</v>
      </c>
      <c r="N2066" s="87">
        <v>5461826</v>
      </c>
      <c r="O2066" s="88" t="s">
        <v>35</v>
      </c>
      <c r="P2066" s="88" t="s">
        <v>252</v>
      </c>
      <c r="Q2066" s="88" t="s">
        <v>198</v>
      </c>
      <c r="R2066" s="89">
        <v>1.339</v>
      </c>
      <c r="S2066" s="89">
        <v>20.084499999999998</v>
      </c>
      <c r="T2066" s="87">
        <v>1</v>
      </c>
      <c r="U2066" s="88" t="s">
        <v>185</v>
      </c>
      <c r="V2066" s="88" t="s">
        <v>96</v>
      </c>
      <c r="W2066" s="90">
        <v>953</v>
      </c>
      <c r="X2066" s="90">
        <v>1405</v>
      </c>
      <c r="Y2066" s="91">
        <v>46156.616081446758</v>
      </c>
      <c r="Z2066" s="92">
        <v>46161</v>
      </c>
      <c r="AA2066" s="93"/>
      <c r="AB2066" s="93"/>
      <c r="AC2066" s="93"/>
      <c r="AD2066" s="93"/>
      <c r="AE2066" s="94" t="s">
        <v>40</v>
      </c>
      <c r="AF2066" s="94" t="s">
        <v>40</v>
      </c>
      <c r="AG2066" s="94" t="s">
        <v>40</v>
      </c>
      <c r="AH2066" s="94" t="s">
        <v>40</v>
      </c>
      <c r="AI2066" s="94" t="s">
        <v>40</v>
      </c>
      <c r="AJ2066" s="94" t="s">
        <v>40</v>
      </c>
      <c r="AK2066" s="94" t="s">
        <v>40</v>
      </c>
      <c r="AL2066" s="93"/>
      <c r="AM2066" s="93"/>
      <c r="AN2066" s="94" t="s">
        <v>40</v>
      </c>
      <c r="AO2066" s="94" t="s">
        <v>40</v>
      </c>
      <c r="AP2066" s="94" t="s">
        <v>40</v>
      </c>
      <c r="AQ2066" s="94" t="s">
        <v>40</v>
      </c>
      <c r="AR2066" s="93"/>
    </row>
    <row r="2067" spans="1:44" ht="21">
      <c r="A2067" t="str">
        <f>VLOOKUP(Q2067,'Rotas x Madrugada'!A:C,2,0)</f>
        <v>NL</v>
      </c>
      <c r="B2067" t="str">
        <f>VLOOKUP(Q2067,'Rotas x Madrugada'!A:C,3,0)</f>
        <v>Não</v>
      </c>
      <c r="D2067" s="19">
        <f t="shared" si="64"/>
        <v>46163</v>
      </c>
      <c r="E2067" s="19">
        <f>IF(A2067="RETIRA",Z2067,VLOOKUP(Q2067,'Rotas x Madrugada'!A:D,4,0))</f>
        <v>46146</v>
      </c>
      <c r="F2067" s="19">
        <f>IF(A2067="RETIRA",Z2067,Z2067+2)</f>
        <v>46163</v>
      </c>
      <c r="G2067" s="19" t="str">
        <f>CONCATENATE(U2067,"-",V2067)</f>
        <v>FUM08-TF</v>
      </c>
      <c r="H2067" s="19" t="str">
        <f t="shared" ca="1" si="65"/>
        <v>OK</v>
      </c>
      <c r="I2067" s="46">
        <f ca="1">Z2067-$B$1</f>
        <v>4</v>
      </c>
      <c r="J2067" s="46">
        <f>VLOOKUP(G2067,'D. Produção'!A:B,2,)</f>
        <v>2</v>
      </c>
      <c r="K2067" s="95">
        <v>336694</v>
      </c>
      <c r="L2067" s="96" t="s">
        <v>78</v>
      </c>
      <c r="M2067" s="95">
        <v>1</v>
      </c>
      <c r="N2067" s="95">
        <v>5462033</v>
      </c>
      <c r="O2067" s="96" t="s">
        <v>35</v>
      </c>
      <c r="P2067" s="96" t="s">
        <v>692</v>
      </c>
      <c r="Q2067" s="96" t="s">
        <v>140</v>
      </c>
      <c r="R2067" s="97">
        <v>1.4384999999999999</v>
      </c>
      <c r="S2067" s="97">
        <v>28.77</v>
      </c>
      <c r="T2067" s="95">
        <v>1</v>
      </c>
      <c r="U2067" s="96" t="s">
        <v>254</v>
      </c>
      <c r="V2067" s="96" t="s">
        <v>96</v>
      </c>
      <c r="W2067" s="98">
        <v>700</v>
      </c>
      <c r="X2067" s="98">
        <v>2055</v>
      </c>
      <c r="Y2067" s="99">
        <v>46156.64806068287</v>
      </c>
      <c r="Z2067" s="100">
        <v>46161</v>
      </c>
      <c r="AA2067" s="101"/>
      <c r="AB2067" s="101"/>
      <c r="AC2067" s="101"/>
      <c r="AD2067" s="101"/>
      <c r="AE2067" s="102" t="s">
        <v>40</v>
      </c>
      <c r="AF2067" s="102" t="s">
        <v>40</v>
      </c>
      <c r="AG2067" s="102" t="s">
        <v>40</v>
      </c>
      <c r="AH2067" s="102" t="s">
        <v>40</v>
      </c>
      <c r="AI2067" s="102" t="s">
        <v>40</v>
      </c>
      <c r="AJ2067" s="102" t="s">
        <v>40</v>
      </c>
      <c r="AK2067" s="102" t="s">
        <v>40</v>
      </c>
      <c r="AL2067" s="101"/>
      <c r="AM2067" s="101"/>
      <c r="AN2067" s="102" t="s">
        <v>40</v>
      </c>
      <c r="AO2067" s="102" t="s">
        <v>40</v>
      </c>
      <c r="AP2067" s="102" t="s">
        <v>40</v>
      </c>
      <c r="AQ2067" s="102" t="s">
        <v>40</v>
      </c>
      <c r="AR2067" s="101"/>
    </row>
    <row r="2068" spans="1:44" ht="21">
      <c r="A2068" t="str">
        <f>VLOOKUP(Q2068,'Rotas x Madrugada'!A:C,2,0)</f>
        <v>NL</v>
      </c>
      <c r="B2068" t="str">
        <f>VLOOKUP(Q2068,'Rotas x Madrugada'!A:C,3,0)</f>
        <v>Não</v>
      </c>
      <c r="D2068" s="19">
        <f t="shared" si="64"/>
        <v>46163</v>
      </c>
      <c r="E2068" s="19">
        <f>IF(A2068="RETIRA",Z2068,VLOOKUP(Q2068,'Rotas x Madrugada'!A:D,4,0))</f>
        <v>46146</v>
      </c>
      <c r="F2068" s="19">
        <f>IF(A2068="RETIRA",Z2068,Z2068+2)</f>
        <v>46163</v>
      </c>
      <c r="G2068" s="19" t="str">
        <f>CONCATENATE(U2068,"-",V2068)</f>
        <v>FUM08-TF</v>
      </c>
      <c r="H2068" s="19" t="str">
        <f t="shared" ca="1" si="65"/>
        <v>OK</v>
      </c>
      <c r="I2068" s="46">
        <f ca="1">Z2068-$B$1</f>
        <v>4</v>
      </c>
      <c r="J2068" s="46">
        <f>VLOOKUP(G2068,'D. Produção'!A:B,2,)</f>
        <v>2</v>
      </c>
      <c r="K2068" s="87">
        <v>336694</v>
      </c>
      <c r="L2068" s="88" t="s">
        <v>80</v>
      </c>
      <c r="M2068" s="87">
        <v>2</v>
      </c>
      <c r="N2068" s="87">
        <v>5462034</v>
      </c>
      <c r="O2068" s="88" t="s">
        <v>35</v>
      </c>
      <c r="P2068" s="88" t="s">
        <v>692</v>
      </c>
      <c r="Q2068" s="88" t="s">
        <v>140</v>
      </c>
      <c r="R2068" s="89">
        <v>1.4384999999999999</v>
      </c>
      <c r="S2068" s="89">
        <v>28.77</v>
      </c>
      <c r="T2068" s="87">
        <v>1</v>
      </c>
      <c r="U2068" s="88" t="s">
        <v>254</v>
      </c>
      <c r="V2068" s="88" t="s">
        <v>96</v>
      </c>
      <c r="W2068" s="90">
        <v>700</v>
      </c>
      <c r="X2068" s="90">
        <v>2055</v>
      </c>
      <c r="Y2068" s="91">
        <v>46156.64806068287</v>
      </c>
      <c r="Z2068" s="92">
        <v>46161</v>
      </c>
      <c r="AA2068" s="93"/>
      <c r="AB2068" s="93"/>
      <c r="AC2068" s="93"/>
      <c r="AD2068" s="93"/>
      <c r="AE2068" s="94" t="s">
        <v>40</v>
      </c>
      <c r="AF2068" s="94" t="s">
        <v>40</v>
      </c>
      <c r="AG2068" s="94" t="s">
        <v>40</v>
      </c>
      <c r="AH2068" s="94" t="s">
        <v>40</v>
      </c>
      <c r="AI2068" s="94" t="s">
        <v>40</v>
      </c>
      <c r="AJ2068" s="94" t="s">
        <v>40</v>
      </c>
      <c r="AK2068" s="94" t="s">
        <v>40</v>
      </c>
      <c r="AL2068" s="93"/>
      <c r="AM2068" s="93"/>
      <c r="AN2068" s="94" t="s">
        <v>40</v>
      </c>
      <c r="AO2068" s="94" t="s">
        <v>40</v>
      </c>
      <c r="AP2068" s="94" t="s">
        <v>40</v>
      </c>
      <c r="AQ2068" s="94" t="s">
        <v>40</v>
      </c>
      <c r="AR2068" s="93"/>
    </row>
    <row r="2069" spans="1:44" ht="21">
      <c r="A2069" t="str">
        <f>VLOOKUP(Q2069,'Rotas x Madrugada'!A:C,2,0)</f>
        <v>NL</v>
      </c>
      <c r="B2069" t="str">
        <f>VLOOKUP(Q2069,'Rotas x Madrugada'!A:C,3,0)</f>
        <v>Não</v>
      </c>
      <c r="D2069" s="19">
        <f t="shared" si="64"/>
        <v>46163</v>
      </c>
      <c r="E2069" s="19">
        <f>IF(A2069="RETIRA",Z2069,VLOOKUP(Q2069,'Rotas x Madrugada'!A:D,4,0))</f>
        <v>46146</v>
      </c>
      <c r="F2069" s="19">
        <f>IF(A2069="RETIRA",Z2069,Z2069+2)</f>
        <v>46163</v>
      </c>
      <c r="G2069" s="19" t="str">
        <f>CONCATENATE(U2069,"-",V2069)</f>
        <v>FUM08-TE12</v>
      </c>
      <c r="H2069" s="19" t="str">
        <f t="shared" ca="1" si="65"/>
        <v>OK</v>
      </c>
      <c r="I2069" s="46">
        <f ca="1">Z2069-$B$1</f>
        <v>4</v>
      </c>
      <c r="J2069" s="46">
        <f>VLOOKUP(G2069,'D. Produção'!A:B,2,)</f>
        <v>2</v>
      </c>
      <c r="K2069" s="95">
        <v>336694</v>
      </c>
      <c r="L2069" s="96" t="s">
        <v>81</v>
      </c>
      <c r="M2069" s="95">
        <v>3</v>
      </c>
      <c r="N2069" s="95">
        <v>5462035</v>
      </c>
      <c r="O2069" s="96" t="s">
        <v>35</v>
      </c>
      <c r="P2069" s="96" t="s">
        <v>692</v>
      </c>
      <c r="Q2069" s="96" t="s">
        <v>140</v>
      </c>
      <c r="R2069" s="97">
        <v>1.5503</v>
      </c>
      <c r="S2069" s="97">
        <v>31.006</v>
      </c>
      <c r="T2069" s="95">
        <v>1</v>
      </c>
      <c r="U2069" s="96" t="s">
        <v>254</v>
      </c>
      <c r="V2069" s="96" t="s">
        <v>120</v>
      </c>
      <c r="W2069" s="98">
        <v>740</v>
      </c>
      <c r="X2069" s="98">
        <v>2095</v>
      </c>
      <c r="Y2069" s="99">
        <v>46156.64806068287</v>
      </c>
      <c r="Z2069" s="100">
        <v>46161</v>
      </c>
      <c r="AA2069" s="101"/>
      <c r="AB2069" s="101"/>
      <c r="AC2069" s="101"/>
      <c r="AD2069" s="101"/>
      <c r="AE2069" s="101"/>
      <c r="AF2069" s="101"/>
      <c r="AG2069" s="101"/>
      <c r="AH2069" s="101"/>
      <c r="AI2069" s="102" t="s">
        <v>40</v>
      </c>
      <c r="AJ2069" s="102" t="s">
        <v>40</v>
      </c>
      <c r="AK2069" s="102" t="s">
        <v>40</v>
      </c>
      <c r="AL2069" s="101"/>
      <c r="AM2069" s="101"/>
      <c r="AN2069" s="102" t="s">
        <v>40</v>
      </c>
      <c r="AO2069" s="102" t="s">
        <v>40</v>
      </c>
      <c r="AP2069" s="102" t="s">
        <v>40</v>
      </c>
      <c r="AQ2069" s="102" t="s">
        <v>40</v>
      </c>
      <c r="AR2069" s="101"/>
    </row>
    <row r="2070" spans="1:44" ht="21">
      <c r="A2070" t="str">
        <f>VLOOKUP(Q2070,'Rotas x Madrugada'!A:C,2,0)</f>
        <v>NL</v>
      </c>
      <c r="B2070" t="str">
        <f>VLOOKUP(Q2070,'Rotas x Madrugada'!A:C,3,0)</f>
        <v>Não</v>
      </c>
      <c r="D2070" s="19">
        <f t="shared" si="64"/>
        <v>46163</v>
      </c>
      <c r="E2070" s="19">
        <f>IF(A2070="RETIRA",Z2070,VLOOKUP(Q2070,'Rotas x Madrugada'!A:D,4,0))</f>
        <v>46146</v>
      </c>
      <c r="F2070" s="19">
        <f>IF(A2070="RETIRA",Z2070,Z2070+2)</f>
        <v>46163</v>
      </c>
      <c r="G2070" s="19" t="str">
        <f>CONCATENATE(U2070,"-",V2070)</f>
        <v>FUM08-TE12</v>
      </c>
      <c r="H2070" s="19" t="str">
        <f t="shared" ca="1" si="65"/>
        <v>OK</v>
      </c>
      <c r="I2070" s="46">
        <f ca="1">Z2070-$B$1</f>
        <v>4</v>
      </c>
      <c r="J2070" s="46">
        <f>VLOOKUP(G2070,'D. Produção'!A:B,2,)</f>
        <v>2</v>
      </c>
      <c r="K2070" s="87">
        <v>336694</v>
      </c>
      <c r="L2070" s="88" t="s">
        <v>82</v>
      </c>
      <c r="M2070" s="87">
        <v>4</v>
      </c>
      <c r="N2070" s="87">
        <v>5462036</v>
      </c>
      <c r="O2070" s="88" t="s">
        <v>35</v>
      </c>
      <c r="P2070" s="88" t="s">
        <v>692</v>
      </c>
      <c r="Q2070" s="88" t="s">
        <v>140</v>
      </c>
      <c r="R2070" s="89">
        <v>1.5503</v>
      </c>
      <c r="S2070" s="89">
        <v>31.006</v>
      </c>
      <c r="T2070" s="87">
        <v>1</v>
      </c>
      <c r="U2070" s="88" t="s">
        <v>254</v>
      </c>
      <c r="V2070" s="88" t="s">
        <v>120</v>
      </c>
      <c r="W2070" s="90">
        <v>740</v>
      </c>
      <c r="X2070" s="90">
        <v>2095</v>
      </c>
      <c r="Y2070" s="91">
        <v>46156.64806068287</v>
      </c>
      <c r="Z2070" s="92">
        <v>46161</v>
      </c>
      <c r="AA2070" s="93"/>
      <c r="AB2070" s="93"/>
      <c r="AC2070" s="93"/>
      <c r="AD2070" s="93"/>
      <c r="AE2070" s="93"/>
      <c r="AF2070" s="93"/>
      <c r="AG2070" s="93"/>
      <c r="AH2070" s="93"/>
      <c r="AI2070" s="94" t="s">
        <v>40</v>
      </c>
      <c r="AJ2070" s="94" t="s">
        <v>40</v>
      </c>
      <c r="AK2070" s="94" t="s">
        <v>40</v>
      </c>
      <c r="AL2070" s="93"/>
      <c r="AM2070" s="93"/>
      <c r="AN2070" s="94" t="s">
        <v>40</v>
      </c>
      <c r="AO2070" s="94" t="s">
        <v>40</v>
      </c>
      <c r="AP2070" s="94" t="s">
        <v>40</v>
      </c>
      <c r="AQ2070" s="94" t="s">
        <v>40</v>
      </c>
      <c r="AR2070" s="93"/>
    </row>
    <row r="2071" spans="1:44" ht="21">
      <c r="A2071" t="str">
        <f>VLOOKUP(Q2071,'Rotas x Madrugada'!A:C,2,0)</f>
        <v>H</v>
      </c>
      <c r="B2071" t="str">
        <f>VLOOKUP(Q2071,'Rotas x Madrugada'!A:C,3,0)</f>
        <v>Sim</v>
      </c>
      <c r="D2071" s="19">
        <f t="shared" si="64"/>
        <v>46163</v>
      </c>
      <c r="E2071" s="19">
        <f>IF(A2071="RETIRA",Z2071,VLOOKUP(Q2071,'Rotas x Madrugada'!A:D,4,0))</f>
        <v>46149</v>
      </c>
      <c r="F2071" s="19">
        <f>IF(A2071="RETIRA",Z2071,Z2071+2)</f>
        <v>46163</v>
      </c>
      <c r="G2071" s="19" t="str">
        <f>CONCATENATE(U2071,"-",V2071)</f>
        <v>INC06-TE16</v>
      </c>
      <c r="H2071" s="19" t="str">
        <f t="shared" ca="1" si="65"/>
        <v>OK</v>
      </c>
      <c r="I2071" s="46">
        <f ca="1">Z2071-$B$1</f>
        <v>4</v>
      </c>
      <c r="J2071" s="46">
        <f>VLOOKUP(G2071,'D. Produção'!A:B,2,)</f>
        <v>2</v>
      </c>
      <c r="K2071" s="95">
        <v>336701</v>
      </c>
      <c r="L2071" s="96" t="s">
        <v>78</v>
      </c>
      <c r="M2071" s="95">
        <v>1</v>
      </c>
      <c r="N2071" s="95">
        <v>5462086</v>
      </c>
      <c r="O2071" s="96" t="s">
        <v>35</v>
      </c>
      <c r="P2071" s="96" t="s">
        <v>473</v>
      </c>
      <c r="Q2071" s="96" t="s">
        <v>119</v>
      </c>
      <c r="R2071" s="97">
        <v>1.68</v>
      </c>
      <c r="S2071" s="97">
        <v>25.2</v>
      </c>
      <c r="T2071" s="95">
        <v>1</v>
      </c>
      <c r="U2071" s="96" t="s">
        <v>185</v>
      </c>
      <c r="V2071" s="96" t="s">
        <v>123</v>
      </c>
      <c r="W2071" s="98">
        <v>1400</v>
      </c>
      <c r="X2071" s="98">
        <v>1200</v>
      </c>
      <c r="Y2071" s="99">
        <v>46156.604863194443</v>
      </c>
      <c r="Z2071" s="100">
        <v>46161</v>
      </c>
      <c r="AA2071" s="101"/>
      <c r="AB2071" s="101"/>
      <c r="AC2071" s="101"/>
      <c r="AD2071" s="101"/>
      <c r="AE2071" s="101"/>
      <c r="AF2071" s="101"/>
      <c r="AG2071" s="101"/>
      <c r="AH2071" s="101"/>
      <c r="AI2071" s="102" t="s">
        <v>40</v>
      </c>
      <c r="AJ2071" s="102" t="s">
        <v>40</v>
      </c>
      <c r="AK2071" s="102" t="s">
        <v>40</v>
      </c>
      <c r="AL2071" s="101"/>
      <c r="AM2071" s="101"/>
      <c r="AN2071" s="102" t="s">
        <v>40</v>
      </c>
      <c r="AO2071" s="102" t="s">
        <v>40</v>
      </c>
      <c r="AP2071" s="102" t="s">
        <v>40</v>
      </c>
      <c r="AQ2071" s="102" t="s">
        <v>40</v>
      </c>
      <c r="AR2071" s="101"/>
    </row>
    <row r="2072" spans="1:44" ht="21">
      <c r="A2072" t="str">
        <f>VLOOKUP(Q2072,'Rotas x Madrugada'!A:C,2,0)</f>
        <v>H</v>
      </c>
      <c r="B2072" t="str">
        <f>VLOOKUP(Q2072,'Rotas x Madrugada'!A:C,3,0)</f>
        <v>Sim</v>
      </c>
      <c r="D2072" s="19">
        <f t="shared" si="64"/>
        <v>46163</v>
      </c>
      <c r="E2072" s="19">
        <f>IF(A2072="RETIRA",Z2072,VLOOKUP(Q2072,'Rotas x Madrugada'!A:D,4,0))</f>
        <v>46149</v>
      </c>
      <c r="F2072" s="19">
        <f>IF(A2072="RETIRA",Z2072,Z2072+2)</f>
        <v>46163</v>
      </c>
      <c r="G2072" s="19" t="str">
        <f>CONCATENATE(U2072,"-",V2072)</f>
        <v>INC06-TE16</v>
      </c>
      <c r="H2072" s="19" t="str">
        <f t="shared" ca="1" si="65"/>
        <v>OK</v>
      </c>
      <c r="I2072" s="46">
        <f ca="1">Z2072-$B$1</f>
        <v>4</v>
      </c>
      <c r="J2072" s="46">
        <f>VLOOKUP(G2072,'D. Produção'!A:B,2,)</f>
        <v>2</v>
      </c>
      <c r="K2072" s="87">
        <v>336703</v>
      </c>
      <c r="L2072" s="88" t="s">
        <v>78</v>
      </c>
      <c r="M2072" s="87">
        <v>1</v>
      </c>
      <c r="N2072" s="87">
        <v>5462087</v>
      </c>
      <c r="O2072" s="88" t="s">
        <v>35</v>
      </c>
      <c r="P2072" s="88" t="s">
        <v>473</v>
      </c>
      <c r="Q2072" s="88" t="s">
        <v>119</v>
      </c>
      <c r="R2072" s="89">
        <v>0.12</v>
      </c>
      <c r="S2072" s="89">
        <v>1.8</v>
      </c>
      <c r="T2072" s="87">
        <v>1</v>
      </c>
      <c r="U2072" s="88" t="s">
        <v>185</v>
      </c>
      <c r="V2072" s="88" t="s">
        <v>123</v>
      </c>
      <c r="W2072" s="90">
        <v>400</v>
      </c>
      <c r="X2072" s="90">
        <v>300</v>
      </c>
      <c r="Y2072" s="91">
        <v>46156.604863773151</v>
      </c>
      <c r="Z2072" s="92">
        <v>46161</v>
      </c>
      <c r="AA2072" s="93"/>
      <c r="AB2072" s="93"/>
      <c r="AC2072" s="93"/>
      <c r="AD2072" s="93"/>
      <c r="AE2072" s="93"/>
      <c r="AF2072" s="93"/>
      <c r="AG2072" s="93"/>
      <c r="AH2072" s="93"/>
      <c r="AI2072" s="94" t="s">
        <v>40</v>
      </c>
      <c r="AJ2072" s="94" t="s">
        <v>40</v>
      </c>
      <c r="AK2072" s="94" t="s">
        <v>40</v>
      </c>
      <c r="AL2072" s="93"/>
      <c r="AM2072" s="93"/>
      <c r="AN2072" s="94" t="s">
        <v>40</v>
      </c>
      <c r="AO2072" s="94" t="s">
        <v>40</v>
      </c>
      <c r="AP2072" s="94" t="s">
        <v>40</v>
      </c>
      <c r="AQ2072" s="94" t="s">
        <v>40</v>
      </c>
      <c r="AR2072" s="93"/>
    </row>
    <row r="2073" spans="1:44">
      <c r="A2073" t="str">
        <f>VLOOKUP(Q2073,'Rotas x Madrugada'!A:C,2,0)</f>
        <v>X</v>
      </c>
      <c r="B2073" t="str">
        <f>VLOOKUP(Q2073,'Rotas x Madrugada'!A:C,3,0)</f>
        <v>Sim</v>
      </c>
      <c r="D2073" s="19">
        <f t="shared" si="64"/>
        <v>46163</v>
      </c>
      <c r="E2073" s="19">
        <f>IF(A2073="RETIRA",Z2073,VLOOKUP(Q2073,'Rotas x Madrugada'!A:D,4,0))</f>
        <v>46149</v>
      </c>
      <c r="F2073" s="19">
        <f>IF(A2073="RETIRA",Z2073,Z2073+2)</f>
        <v>46163</v>
      </c>
      <c r="G2073" s="19" t="str">
        <f>CONCATENATE(U2073,"-",V2073)</f>
        <v>INC06-TF</v>
      </c>
      <c r="H2073" s="19" t="str">
        <f t="shared" ca="1" si="65"/>
        <v>OK</v>
      </c>
      <c r="I2073" s="46">
        <f ca="1">Z2073-$B$1</f>
        <v>4</v>
      </c>
      <c r="J2073" s="46">
        <f>VLOOKUP(G2073,'D. Produção'!A:B,2,)</f>
        <v>2</v>
      </c>
      <c r="K2073" s="95">
        <v>336749</v>
      </c>
      <c r="L2073" s="96" t="s">
        <v>61</v>
      </c>
      <c r="M2073" s="95">
        <v>1</v>
      </c>
      <c r="N2073" s="95">
        <v>5462501</v>
      </c>
      <c r="O2073" s="96" t="s">
        <v>35</v>
      </c>
      <c r="P2073" s="96" t="s">
        <v>468</v>
      </c>
      <c r="Q2073" s="96" t="s">
        <v>139</v>
      </c>
      <c r="R2073" s="97">
        <v>1.8106</v>
      </c>
      <c r="S2073" s="97">
        <v>27.1584</v>
      </c>
      <c r="T2073" s="95">
        <v>1</v>
      </c>
      <c r="U2073" s="96" t="s">
        <v>185</v>
      </c>
      <c r="V2073" s="96" t="s">
        <v>96</v>
      </c>
      <c r="W2073" s="98">
        <v>920</v>
      </c>
      <c r="X2073" s="98">
        <v>1968</v>
      </c>
      <c r="Y2073" s="99">
        <v>46156.700913657405</v>
      </c>
      <c r="Z2073" s="100">
        <v>46161</v>
      </c>
      <c r="AA2073" s="101"/>
      <c r="AB2073" s="101"/>
      <c r="AC2073" s="101"/>
      <c r="AD2073" s="101"/>
      <c r="AE2073" s="102" t="s">
        <v>40</v>
      </c>
      <c r="AF2073" s="102" t="s">
        <v>40</v>
      </c>
      <c r="AG2073" s="102" t="s">
        <v>40</v>
      </c>
      <c r="AH2073" s="102" t="s">
        <v>40</v>
      </c>
      <c r="AI2073" s="102" t="s">
        <v>40</v>
      </c>
      <c r="AJ2073" s="102" t="s">
        <v>40</v>
      </c>
      <c r="AK2073" s="102" t="s">
        <v>40</v>
      </c>
      <c r="AL2073" s="101"/>
      <c r="AM2073" s="101"/>
      <c r="AN2073" s="102" t="s">
        <v>40</v>
      </c>
      <c r="AO2073" s="102" t="s">
        <v>40</v>
      </c>
      <c r="AP2073" s="102" t="s">
        <v>40</v>
      </c>
      <c r="AQ2073" s="102" t="s">
        <v>40</v>
      </c>
      <c r="AR2073" s="101"/>
    </row>
    <row r="2074" spans="1:44">
      <c r="A2074" t="str">
        <f>VLOOKUP(Q2074,'Rotas x Madrugada'!A:C,2,0)</f>
        <v>X</v>
      </c>
      <c r="B2074" t="str">
        <f>VLOOKUP(Q2074,'Rotas x Madrugada'!A:C,3,0)</f>
        <v>Sim</v>
      </c>
      <c r="D2074" s="19">
        <f t="shared" si="64"/>
        <v>46163</v>
      </c>
      <c r="E2074" s="19">
        <f>IF(A2074="RETIRA",Z2074,VLOOKUP(Q2074,'Rotas x Madrugada'!A:D,4,0))</f>
        <v>46149</v>
      </c>
      <c r="F2074" s="19">
        <f>IF(A2074="RETIRA",Z2074,Z2074+2)</f>
        <v>46163</v>
      </c>
      <c r="G2074" s="19" t="str">
        <f>CONCATENATE(U2074,"-",V2074)</f>
        <v>INC06-TF</v>
      </c>
      <c r="H2074" s="19" t="str">
        <f t="shared" ca="1" si="65"/>
        <v>OK</v>
      </c>
      <c r="I2074" s="46">
        <f ca="1">Z2074-$B$1</f>
        <v>4</v>
      </c>
      <c r="J2074" s="46">
        <f>VLOOKUP(G2074,'D. Produção'!A:B,2,)</f>
        <v>2</v>
      </c>
      <c r="K2074" s="87">
        <v>336749</v>
      </c>
      <c r="L2074" s="88" t="s">
        <v>121</v>
      </c>
      <c r="M2074" s="87">
        <v>2</v>
      </c>
      <c r="N2074" s="87">
        <v>5462502</v>
      </c>
      <c r="O2074" s="88" t="s">
        <v>35</v>
      </c>
      <c r="P2074" s="88" t="s">
        <v>468</v>
      </c>
      <c r="Q2074" s="88" t="s">
        <v>139</v>
      </c>
      <c r="R2074" s="89">
        <v>1.8106</v>
      </c>
      <c r="S2074" s="89">
        <v>27.1584</v>
      </c>
      <c r="T2074" s="87">
        <v>1</v>
      </c>
      <c r="U2074" s="88" t="s">
        <v>185</v>
      </c>
      <c r="V2074" s="88" t="s">
        <v>96</v>
      </c>
      <c r="W2074" s="90">
        <v>920</v>
      </c>
      <c r="X2074" s="90">
        <v>1968</v>
      </c>
      <c r="Y2074" s="91">
        <v>46156.700913657405</v>
      </c>
      <c r="Z2074" s="92">
        <v>46161</v>
      </c>
      <c r="AA2074" s="93"/>
      <c r="AB2074" s="93"/>
      <c r="AC2074" s="93"/>
      <c r="AD2074" s="93"/>
      <c r="AE2074" s="94" t="s">
        <v>40</v>
      </c>
      <c r="AF2074" s="94" t="s">
        <v>40</v>
      </c>
      <c r="AG2074" s="94" t="s">
        <v>40</v>
      </c>
      <c r="AH2074" s="94" t="s">
        <v>40</v>
      </c>
      <c r="AI2074" s="94" t="s">
        <v>40</v>
      </c>
      <c r="AJ2074" s="94" t="s">
        <v>40</v>
      </c>
      <c r="AK2074" s="94" t="s">
        <v>40</v>
      </c>
      <c r="AL2074" s="93"/>
      <c r="AM2074" s="93"/>
      <c r="AN2074" s="94" t="s">
        <v>40</v>
      </c>
      <c r="AO2074" s="94" t="s">
        <v>40</v>
      </c>
      <c r="AP2074" s="94" t="s">
        <v>40</v>
      </c>
      <c r="AQ2074" s="94" t="s">
        <v>40</v>
      </c>
      <c r="AR2074" s="93"/>
    </row>
    <row r="2075" spans="1:44">
      <c r="A2075" t="str">
        <f>VLOOKUP(Q2075,'Rotas x Madrugada'!A:C,2,0)</f>
        <v>X</v>
      </c>
      <c r="B2075" t="str">
        <f>VLOOKUP(Q2075,'Rotas x Madrugada'!A:C,3,0)</f>
        <v>Sim</v>
      </c>
      <c r="D2075" s="19">
        <f t="shared" si="64"/>
        <v>46163</v>
      </c>
      <c r="E2075" s="19">
        <f>IF(A2075="RETIRA",Z2075,VLOOKUP(Q2075,'Rotas x Madrugada'!A:D,4,0))</f>
        <v>46149</v>
      </c>
      <c r="F2075" s="19">
        <f>IF(A2075="RETIRA",Z2075,Z2075+2)</f>
        <v>46163</v>
      </c>
      <c r="G2075" s="19" t="str">
        <f>CONCATENATE(U2075,"-",V2075)</f>
        <v>INC06-TF</v>
      </c>
      <c r="H2075" s="19" t="str">
        <f t="shared" ca="1" si="65"/>
        <v>OK</v>
      </c>
      <c r="I2075" s="46">
        <f ca="1">Z2075-$B$1</f>
        <v>4</v>
      </c>
      <c r="J2075" s="46">
        <f>VLOOKUP(G2075,'D. Produção'!A:B,2,)</f>
        <v>2</v>
      </c>
      <c r="K2075" s="95">
        <v>336749</v>
      </c>
      <c r="L2075" s="96" t="s">
        <v>143</v>
      </c>
      <c r="M2075" s="95">
        <v>3</v>
      </c>
      <c r="N2075" s="95">
        <v>5462503</v>
      </c>
      <c r="O2075" s="96" t="s">
        <v>35</v>
      </c>
      <c r="P2075" s="96" t="s">
        <v>468</v>
      </c>
      <c r="Q2075" s="96" t="s">
        <v>139</v>
      </c>
      <c r="R2075" s="97">
        <v>1.8106</v>
      </c>
      <c r="S2075" s="97">
        <v>27.1584</v>
      </c>
      <c r="T2075" s="95">
        <v>1</v>
      </c>
      <c r="U2075" s="96" t="s">
        <v>185</v>
      </c>
      <c r="V2075" s="96" t="s">
        <v>96</v>
      </c>
      <c r="W2075" s="98">
        <v>920</v>
      </c>
      <c r="X2075" s="98">
        <v>1968</v>
      </c>
      <c r="Y2075" s="99">
        <v>46156.700913657405</v>
      </c>
      <c r="Z2075" s="100">
        <v>46161</v>
      </c>
      <c r="AA2075" s="101"/>
      <c r="AB2075" s="101"/>
      <c r="AC2075" s="101"/>
      <c r="AD2075" s="101"/>
      <c r="AE2075" s="102" t="s">
        <v>40</v>
      </c>
      <c r="AF2075" s="102" t="s">
        <v>40</v>
      </c>
      <c r="AG2075" s="102" t="s">
        <v>40</v>
      </c>
      <c r="AH2075" s="102" t="s">
        <v>40</v>
      </c>
      <c r="AI2075" s="102" t="s">
        <v>40</v>
      </c>
      <c r="AJ2075" s="102" t="s">
        <v>40</v>
      </c>
      <c r="AK2075" s="102" t="s">
        <v>40</v>
      </c>
      <c r="AL2075" s="101"/>
      <c r="AM2075" s="101"/>
      <c r="AN2075" s="102" t="s">
        <v>40</v>
      </c>
      <c r="AO2075" s="102" t="s">
        <v>40</v>
      </c>
      <c r="AP2075" s="102" t="s">
        <v>40</v>
      </c>
      <c r="AQ2075" s="102" t="s">
        <v>40</v>
      </c>
      <c r="AR2075" s="101"/>
    </row>
    <row r="2076" spans="1:44">
      <c r="A2076" t="str">
        <f>VLOOKUP(Q2076,'Rotas x Madrugada'!A:C,2,0)</f>
        <v>X</v>
      </c>
      <c r="B2076" t="str">
        <f>VLOOKUP(Q2076,'Rotas x Madrugada'!A:C,3,0)</f>
        <v>Sim</v>
      </c>
      <c r="D2076" s="19">
        <f t="shared" si="64"/>
        <v>46163</v>
      </c>
      <c r="E2076" s="19">
        <f>IF(A2076="RETIRA",Z2076,VLOOKUP(Q2076,'Rotas x Madrugada'!A:D,4,0))</f>
        <v>46149</v>
      </c>
      <c r="F2076" s="19">
        <f>IF(A2076="RETIRA",Z2076,Z2076+2)</f>
        <v>46163</v>
      </c>
      <c r="G2076" s="19" t="str">
        <f>CONCATENATE(U2076,"-",V2076)</f>
        <v>INC06-TF</v>
      </c>
      <c r="H2076" s="19" t="str">
        <f t="shared" ca="1" si="65"/>
        <v>OK</v>
      </c>
      <c r="I2076" s="46">
        <f ca="1">Z2076-$B$1</f>
        <v>4</v>
      </c>
      <c r="J2076" s="46">
        <f>VLOOKUP(G2076,'D. Produção'!A:B,2,)</f>
        <v>2</v>
      </c>
      <c r="K2076" s="87">
        <v>336749</v>
      </c>
      <c r="L2076" s="88" t="s">
        <v>132</v>
      </c>
      <c r="M2076" s="87">
        <v>4</v>
      </c>
      <c r="N2076" s="87">
        <v>5462504</v>
      </c>
      <c r="O2076" s="88" t="s">
        <v>35</v>
      </c>
      <c r="P2076" s="88" t="s">
        <v>468</v>
      </c>
      <c r="Q2076" s="88" t="s">
        <v>139</v>
      </c>
      <c r="R2076" s="89">
        <v>1.8106</v>
      </c>
      <c r="S2076" s="89">
        <v>27.1584</v>
      </c>
      <c r="T2076" s="87">
        <v>1</v>
      </c>
      <c r="U2076" s="88" t="s">
        <v>185</v>
      </c>
      <c r="V2076" s="88" t="s">
        <v>96</v>
      </c>
      <c r="W2076" s="90">
        <v>920</v>
      </c>
      <c r="X2076" s="90">
        <v>1968</v>
      </c>
      <c r="Y2076" s="91">
        <v>46156.700913657405</v>
      </c>
      <c r="Z2076" s="92">
        <v>46161</v>
      </c>
      <c r="AA2076" s="93"/>
      <c r="AB2076" s="93"/>
      <c r="AC2076" s="93"/>
      <c r="AD2076" s="93"/>
      <c r="AE2076" s="94" t="s">
        <v>40</v>
      </c>
      <c r="AF2076" s="94" t="s">
        <v>40</v>
      </c>
      <c r="AG2076" s="94" t="s">
        <v>40</v>
      </c>
      <c r="AH2076" s="94" t="s">
        <v>40</v>
      </c>
      <c r="AI2076" s="94" t="s">
        <v>40</v>
      </c>
      <c r="AJ2076" s="94" t="s">
        <v>40</v>
      </c>
      <c r="AK2076" s="94" t="s">
        <v>40</v>
      </c>
      <c r="AL2076" s="93"/>
      <c r="AM2076" s="93"/>
      <c r="AN2076" s="94" t="s">
        <v>40</v>
      </c>
      <c r="AO2076" s="94" t="s">
        <v>40</v>
      </c>
      <c r="AP2076" s="94" t="s">
        <v>40</v>
      </c>
      <c r="AQ2076" s="94" t="s">
        <v>40</v>
      </c>
      <c r="AR2076" s="93"/>
    </row>
    <row r="2077" spans="1:44">
      <c r="A2077" t="str">
        <f>VLOOKUP(Q2077,'Rotas x Madrugada'!A:C,2,0)</f>
        <v>X</v>
      </c>
      <c r="B2077" t="str">
        <f>VLOOKUP(Q2077,'Rotas x Madrugada'!A:C,3,0)</f>
        <v>Sim</v>
      </c>
      <c r="D2077" s="19">
        <f t="shared" si="64"/>
        <v>46163</v>
      </c>
      <c r="E2077" s="19">
        <f>IF(A2077="RETIRA",Z2077,VLOOKUP(Q2077,'Rotas x Madrugada'!A:D,4,0))</f>
        <v>46149</v>
      </c>
      <c r="F2077" s="19">
        <f>IF(A2077="RETIRA",Z2077,Z2077+2)</f>
        <v>46163</v>
      </c>
      <c r="G2077" s="19" t="str">
        <f>CONCATENATE(U2077,"-",V2077)</f>
        <v>INC06-TF</v>
      </c>
      <c r="H2077" s="19" t="str">
        <f t="shared" ca="1" si="65"/>
        <v>OK</v>
      </c>
      <c r="I2077" s="46">
        <f ca="1">Z2077-$B$1</f>
        <v>4</v>
      </c>
      <c r="J2077" s="46">
        <f>VLOOKUP(G2077,'D. Produção'!A:B,2,)</f>
        <v>2</v>
      </c>
      <c r="K2077" s="95">
        <v>336749</v>
      </c>
      <c r="L2077" s="96" t="s">
        <v>92</v>
      </c>
      <c r="M2077" s="95">
        <v>5</v>
      </c>
      <c r="N2077" s="95">
        <v>5462505</v>
      </c>
      <c r="O2077" s="96" t="s">
        <v>35</v>
      </c>
      <c r="P2077" s="96" t="s">
        <v>468</v>
      </c>
      <c r="Q2077" s="96" t="s">
        <v>139</v>
      </c>
      <c r="R2077" s="97">
        <v>1.8577999999999999</v>
      </c>
      <c r="S2077" s="97">
        <v>27.866900000000001</v>
      </c>
      <c r="T2077" s="95">
        <v>1</v>
      </c>
      <c r="U2077" s="96" t="s">
        <v>185</v>
      </c>
      <c r="V2077" s="96" t="s">
        <v>96</v>
      </c>
      <c r="W2077" s="98">
        <v>944</v>
      </c>
      <c r="X2077" s="98">
        <v>1968</v>
      </c>
      <c r="Y2077" s="99">
        <v>46156.700913657405</v>
      </c>
      <c r="Z2077" s="100">
        <v>46161</v>
      </c>
      <c r="AA2077" s="101"/>
      <c r="AB2077" s="101"/>
      <c r="AC2077" s="101"/>
      <c r="AD2077" s="101"/>
      <c r="AE2077" s="102" t="s">
        <v>40</v>
      </c>
      <c r="AF2077" s="102" t="s">
        <v>40</v>
      </c>
      <c r="AG2077" s="102" t="s">
        <v>40</v>
      </c>
      <c r="AH2077" s="102" t="s">
        <v>40</v>
      </c>
      <c r="AI2077" s="102" t="s">
        <v>40</v>
      </c>
      <c r="AJ2077" s="102" t="s">
        <v>40</v>
      </c>
      <c r="AK2077" s="102" t="s">
        <v>40</v>
      </c>
      <c r="AL2077" s="101"/>
      <c r="AM2077" s="101"/>
      <c r="AN2077" s="102" t="s">
        <v>40</v>
      </c>
      <c r="AO2077" s="102" t="s">
        <v>40</v>
      </c>
      <c r="AP2077" s="102" t="s">
        <v>40</v>
      </c>
      <c r="AQ2077" s="102" t="s">
        <v>40</v>
      </c>
      <c r="AR2077" s="101"/>
    </row>
    <row r="2078" spans="1:44">
      <c r="A2078" t="str">
        <f>VLOOKUP(Q2078,'Rotas x Madrugada'!A:C,2,0)</f>
        <v>X</v>
      </c>
      <c r="B2078" t="str">
        <f>VLOOKUP(Q2078,'Rotas x Madrugada'!A:C,3,0)</f>
        <v>Sim</v>
      </c>
      <c r="D2078" s="19">
        <f t="shared" si="64"/>
        <v>46163</v>
      </c>
      <c r="E2078" s="19">
        <f>IF(A2078="RETIRA",Z2078,VLOOKUP(Q2078,'Rotas x Madrugada'!A:D,4,0))</f>
        <v>46149</v>
      </c>
      <c r="F2078" s="19">
        <f>IF(A2078="RETIRA",Z2078,Z2078+2)</f>
        <v>46163</v>
      </c>
      <c r="G2078" s="19" t="str">
        <f>CONCATENATE(U2078,"-",V2078)</f>
        <v>INC06-TF</v>
      </c>
      <c r="H2078" s="19" t="str">
        <f t="shared" ca="1" si="65"/>
        <v>OK</v>
      </c>
      <c r="I2078" s="46">
        <f ca="1">Z2078-$B$1</f>
        <v>4</v>
      </c>
      <c r="J2078" s="46">
        <f>VLOOKUP(G2078,'D. Produção'!A:B,2,)</f>
        <v>2</v>
      </c>
      <c r="K2078" s="87">
        <v>336749</v>
      </c>
      <c r="L2078" s="88" t="s">
        <v>97</v>
      </c>
      <c r="M2078" s="87">
        <v>6</v>
      </c>
      <c r="N2078" s="87">
        <v>5462506</v>
      </c>
      <c r="O2078" s="88" t="s">
        <v>35</v>
      </c>
      <c r="P2078" s="88" t="s">
        <v>468</v>
      </c>
      <c r="Q2078" s="88" t="s">
        <v>139</v>
      </c>
      <c r="R2078" s="89">
        <v>1.8577999999999999</v>
      </c>
      <c r="S2078" s="89">
        <v>27.866900000000001</v>
      </c>
      <c r="T2078" s="87">
        <v>1</v>
      </c>
      <c r="U2078" s="88" t="s">
        <v>185</v>
      </c>
      <c r="V2078" s="88" t="s">
        <v>96</v>
      </c>
      <c r="W2078" s="90">
        <v>944</v>
      </c>
      <c r="X2078" s="90">
        <v>1968</v>
      </c>
      <c r="Y2078" s="91">
        <v>46156.700913657405</v>
      </c>
      <c r="Z2078" s="92">
        <v>46161</v>
      </c>
      <c r="AA2078" s="93"/>
      <c r="AB2078" s="93"/>
      <c r="AC2078" s="93"/>
      <c r="AD2078" s="93"/>
      <c r="AE2078" s="94" t="s">
        <v>40</v>
      </c>
      <c r="AF2078" s="94" t="s">
        <v>40</v>
      </c>
      <c r="AG2078" s="94" t="s">
        <v>40</v>
      </c>
      <c r="AH2078" s="94" t="s">
        <v>40</v>
      </c>
      <c r="AI2078" s="94" t="s">
        <v>40</v>
      </c>
      <c r="AJ2078" s="94" t="s">
        <v>40</v>
      </c>
      <c r="AK2078" s="94" t="s">
        <v>40</v>
      </c>
      <c r="AL2078" s="93"/>
      <c r="AM2078" s="93"/>
      <c r="AN2078" s="94" t="s">
        <v>40</v>
      </c>
      <c r="AO2078" s="94" t="s">
        <v>40</v>
      </c>
      <c r="AP2078" s="94" t="s">
        <v>40</v>
      </c>
      <c r="AQ2078" s="94" t="s">
        <v>40</v>
      </c>
      <c r="AR2078" s="93"/>
    </row>
    <row r="2079" spans="1:44">
      <c r="A2079" t="str">
        <f>VLOOKUP(Q2079,'Rotas x Madrugada'!A:C,2,0)</f>
        <v>X</v>
      </c>
      <c r="B2079" t="str">
        <f>VLOOKUP(Q2079,'Rotas x Madrugada'!A:C,3,0)</f>
        <v>Sim</v>
      </c>
      <c r="D2079" s="19">
        <f t="shared" si="64"/>
        <v>46163</v>
      </c>
      <c r="E2079" s="19">
        <f>IF(A2079="RETIRA",Z2079,VLOOKUP(Q2079,'Rotas x Madrugada'!A:D,4,0))</f>
        <v>46149</v>
      </c>
      <c r="F2079" s="19">
        <f>IF(A2079="RETIRA",Z2079,Z2079+2)</f>
        <v>46163</v>
      </c>
      <c r="G2079" s="19" t="str">
        <f>CONCATENATE(U2079,"-",V2079)</f>
        <v>INC06-TF</v>
      </c>
      <c r="H2079" s="19" t="str">
        <f t="shared" ca="1" si="65"/>
        <v>OK</v>
      </c>
      <c r="I2079" s="46">
        <f ca="1">Z2079-$B$1</f>
        <v>4</v>
      </c>
      <c r="J2079" s="46">
        <f>VLOOKUP(G2079,'D. Produção'!A:B,2,)</f>
        <v>2</v>
      </c>
      <c r="K2079" s="95">
        <v>336749</v>
      </c>
      <c r="L2079" s="96" t="s">
        <v>98</v>
      </c>
      <c r="M2079" s="95">
        <v>7</v>
      </c>
      <c r="N2079" s="95">
        <v>5462507</v>
      </c>
      <c r="O2079" s="96" t="s">
        <v>35</v>
      </c>
      <c r="P2079" s="96" t="s">
        <v>468</v>
      </c>
      <c r="Q2079" s="96" t="s">
        <v>139</v>
      </c>
      <c r="R2079" s="97">
        <v>1.8577999999999999</v>
      </c>
      <c r="S2079" s="97">
        <v>27.866900000000001</v>
      </c>
      <c r="T2079" s="95">
        <v>1</v>
      </c>
      <c r="U2079" s="96" t="s">
        <v>185</v>
      </c>
      <c r="V2079" s="96" t="s">
        <v>96</v>
      </c>
      <c r="W2079" s="98">
        <v>944</v>
      </c>
      <c r="X2079" s="98">
        <v>1968</v>
      </c>
      <c r="Y2079" s="99">
        <v>46156.700913657405</v>
      </c>
      <c r="Z2079" s="100">
        <v>46161</v>
      </c>
      <c r="AA2079" s="101"/>
      <c r="AB2079" s="101"/>
      <c r="AC2079" s="101"/>
      <c r="AD2079" s="101"/>
      <c r="AE2079" s="102" t="s">
        <v>40</v>
      </c>
      <c r="AF2079" s="102" t="s">
        <v>40</v>
      </c>
      <c r="AG2079" s="102" t="s">
        <v>40</v>
      </c>
      <c r="AH2079" s="102" t="s">
        <v>40</v>
      </c>
      <c r="AI2079" s="102" t="s">
        <v>40</v>
      </c>
      <c r="AJ2079" s="102" t="s">
        <v>40</v>
      </c>
      <c r="AK2079" s="102" t="s">
        <v>40</v>
      </c>
      <c r="AL2079" s="101"/>
      <c r="AM2079" s="101"/>
      <c r="AN2079" s="102" t="s">
        <v>40</v>
      </c>
      <c r="AO2079" s="102" t="s">
        <v>40</v>
      </c>
      <c r="AP2079" s="102" t="s">
        <v>40</v>
      </c>
      <c r="AQ2079" s="102" t="s">
        <v>40</v>
      </c>
      <c r="AR2079" s="101"/>
    </row>
    <row r="2080" spans="1:44">
      <c r="A2080" t="str">
        <f>VLOOKUP(Q2080,'Rotas x Madrugada'!A:C,2,0)</f>
        <v>X</v>
      </c>
      <c r="B2080" t="str">
        <f>VLOOKUP(Q2080,'Rotas x Madrugada'!A:C,3,0)</f>
        <v>Sim</v>
      </c>
      <c r="D2080" s="19">
        <f t="shared" si="64"/>
        <v>46163</v>
      </c>
      <c r="E2080" s="19">
        <f>IF(A2080="RETIRA",Z2080,VLOOKUP(Q2080,'Rotas x Madrugada'!A:D,4,0))</f>
        <v>46149</v>
      </c>
      <c r="F2080" s="19">
        <f>IF(A2080="RETIRA",Z2080,Z2080+2)</f>
        <v>46163</v>
      </c>
      <c r="G2080" s="19" t="str">
        <f>CONCATENATE(U2080,"-",V2080)</f>
        <v>INC06-TF</v>
      </c>
      <c r="H2080" s="19" t="str">
        <f t="shared" ca="1" si="65"/>
        <v>OK</v>
      </c>
      <c r="I2080" s="46">
        <f ca="1">Z2080-$B$1</f>
        <v>4</v>
      </c>
      <c r="J2080" s="46">
        <f>VLOOKUP(G2080,'D. Produção'!A:B,2,)</f>
        <v>2</v>
      </c>
      <c r="K2080" s="87">
        <v>336749</v>
      </c>
      <c r="L2080" s="88" t="s">
        <v>99</v>
      </c>
      <c r="M2080" s="87">
        <v>8</v>
      </c>
      <c r="N2080" s="87">
        <v>5462508</v>
      </c>
      <c r="O2080" s="88" t="s">
        <v>35</v>
      </c>
      <c r="P2080" s="88" t="s">
        <v>468</v>
      </c>
      <c r="Q2080" s="88" t="s">
        <v>139</v>
      </c>
      <c r="R2080" s="89">
        <v>1.8577999999999999</v>
      </c>
      <c r="S2080" s="89">
        <v>27.866900000000001</v>
      </c>
      <c r="T2080" s="87">
        <v>1</v>
      </c>
      <c r="U2080" s="88" t="s">
        <v>185</v>
      </c>
      <c r="V2080" s="88" t="s">
        <v>96</v>
      </c>
      <c r="W2080" s="90">
        <v>944</v>
      </c>
      <c r="X2080" s="90">
        <v>1968</v>
      </c>
      <c r="Y2080" s="91">
        <v>46156.700913657405</v>
      </c>
      <c r="Z2080" s="92">
        <v>46161</v>
      </c>
      <c r="AA2080" s="93"/>
      <c r="AB2080" s="93"/>
      <c r="AC2080" s="93"/>
      <c r="AD2080" s="93"/>
      <c r="AE2080" s="94" t="s">
        <v>40</v>
      </c>
      <c r="AF2080" s="94" t="s">
        <v>40</v>
      </c>
      <c r="AG2080" s="94" t="s">
        <v>40</v>
      </c>
      <c r="AH2080" s="94" t="s">
        <v>40</v>
      </c>
      <c r="AI2080" s="94" t="s">
        <v>40</v>
      </c>
      <c r="AJ2080" s="94" t="s">
        <v>40</v>
      </c>
      <c r="AK2080" s="94" t="s">
        <v>40</v>
      </c>
      <c r="AL2080" s="93"/>
      <c r="AM2080" s="93"/>
      <c r="AN2080" s="94" t="s">
        <v>40</v>
      </c>
      <c r="AO2080" s="94" t="s">
        <v>40</v>
      </c>
      <c r="AP2080" s="94" t="s">
        <v>40</v>
      </c>
      <c r="AQ2080" s="94" t="s">
        <v>40</v>
      </c>
      <c r="AR2080" s="93"/>
    </row>
    <row r="2081" spans="1:44">
      <c r="A2081" t="str">
        <f>VLOOKUP(Q2081,'Rotas x Madrugada'!A:C,2,0)</f>
        <v>X</v>
      </c>
      <c r="B2081" t="str">
        <f>VLOOKUP(Q2081,'Rotas x Madrugada'!A:C,3,0)</f>
        <v>Sim</v>
      </c>
      <c r="D2081" s="19">
        <f t="shared" si="64"/>
        <v>46163</v>
      </c>
      <c r="E2081" s="19">
        <f>IF(A2081="RETIRA",Z2081,VLOOKUP(Q2081,'Rotas x Madrugada'!A:D,4,0))</f>
        <v>46149</v>
      </c>
      <c r="F2081" s="19">
        <f>IF(A2081="RETIRA",Z2081,Z2081+2)</f>
        <v>46163</v>
      </c>
      <c r="G2081" s="19" t="str">
        <f>CONCATENATE(U2081,"-",V2081)</f>
        <v>INC06-TF</v>
      </c>
      <c r="H2081" s="19" t="str">
        <f t="shared" ca="1" si="65"/>
        <v>OK</v>
      </c>
      <c r="I2081" s="46">
        <f ca="1">Z2081-$B$1</f>
        <v>4</v>
      </c>
      <c r="J2081" s="46">
        <f>VLOOKUP(G2081,'D. Produção'!A:B,2,)</f>
        <v>2</v>
      </c>
      <c r="K2081" s="95">
        <v>336750</v>
      </c>
      <c r="L2081" s="96" t="s">
        <v>61</v>
      </c>
      <c r="M2081" s="95">
        <v>1</v>
      </c>
      <c r="N2081" s="95">
        <v>5462509</v>
      </c>
      <c r="O2081" s="96" t="s">
        <v>35</v>
      </c>
      <c r="P2081" s="96" t="s">
        <v>468</v>
      </c>
      <c r="Q2081" s="96" t="s">
        <v>139</v>
      </c>
      <c r="R2081" s="97">
        <v>0.37859999999999999</v>
      </c>
      <c r="S2081" s="97">
        <v>5.6788999999999996</v>
      </c>
      <c r="T2081" s="95">
        <v>1</v>
      </c>
      <c r="U2081" s="96" t="s">
        <v>185</v>
      </c>
      <c r="V2081" s="96" t="s">
        <v>96</v>
      </c>
      <c r="W2081" s="98">
        <v>513</v>
      </c>
      <c r="X2081" s="98">
        <v>738</v>
      </c>
      <c r="Y2081" s="99">
        <v>46156.69721820602</v>
      </c>
      <c r="Z2081" s="100">
        <v>46161</v>
      </c>
      <c r="AA2081" s="101"/>
      <c r="AB2081" s="101"/>
      <c r="AC2081" s="101"/>
      <c r="AD2081" s="101"/>
      <c r="AE2081" s="102" t="s">
        <v>40</v>
      </c>
      <c r="AF2081" s="102" t="s">
        <v>40</v>
      </c>
      <c r="AG2081" s="102" t="s">
        <v>40</v>
      </c>
      <c r="AH2081" s="102" t="s">
        <v>40</v>
      </c>
      <c r="AI2081" s="102" t="s">
        <v>40</v>
      </c>
      <c r="AJ2081" s="102" t="s">
        <v>40</v>
      </c>
      <c r="AK2081" s="102" t="s">
        <v>40</v>
      </c>
      <c r="AL2081" s="101"/>
      <c r="AM2081" s="101"/>
      <c r="AN2081" s="102" t="s">
        <v>40</v>
      </c>
      <c r="AO2081" s="102" t="s">
        <v>40</v>
      </c>
      <c r="AP2081" s="102" t="s">
        <v>40</v>
      </c>
      <c r="AQ2081" s="102" t="s">
        <v>40</v>
      </c>
      <c r="AR2081" s="101"/>
    </row>
    <row r="2082" spans="1:44">
      <c r="A2082" t="str">
        <f>VLOOKUP(Q2082,'Rotas x Madrugada'!A:C,2,0)</f>
        <v>X</v>
      </c>
      <c r="B2082" t="str">
        <f>VLOOKUP(Q2082,'Rotas x Madrugada'!A:C,3,0)</f>
        <v>Sim</v>
      </c>
      <c r="D2082" s="19">
        <f t="shared" si="64"/>
        <v>46163</v>
      </c>
      <c r="E2082" s="19">
        <f>IF(A2082="RETIRA",Z2082,VLOOKUP(Q2082,'Rotas x Madrugada'!A:D,4,0))</f>
        <v>46149</v>
      </c>
      <c r="F2082" s="19">
        <f>IF(A2082="RETIRA",Z2082,Z2082+2)</f>
        <v>46163</v>
      </c>
      <c r="G2082" s="19" t="str">
        <f>CONCATENATE(U2082,"-",V2082)</f>
        <v>INC06-TF</v>
      </c>
      <c r="H2082" s="19" t="str">
        <f t="shared" ca="1" si="65"/>
        <v>OK</v>
      </c>
      <c r="I2082" s="46">
        <f ca="1">Z2082-$B$1</f>
        <v>4</v>
      </c>
      <c r="J2082" s="46">
        <f>VLOOKUP(G2082,'D. Produção'!A:B,2,)</f>
        <v>2</v>
      </c>
      <c r="K2082" s="87">
        <v>336750</v>
      </c>
      <c r="L2082" s="88" t="s">
        <v>121</v>
      </c>
      <c r="M2082" s="87">
        <v>2</v>
      </c>
      <c r="N2082" s="87">
        <v>5462510</v>
      </c>
      <c r="O2082" s="88" t="s">
        <v>35</v>
      </c>
      <c r="P2082" s="88" t="s">
        <v>468</v>
      </c>
      <c r="Q2082" s="88" t="s">
        <v>139</v>
      </c>
      <c r="R2082" s="89">
        <v>0.37859999999999999</v>
      </c>
      <c r="S2082" s="89">
        <v>5.6788999999999996</v>
      </c>
      <c r="T2082" s="87">
        <v>1</v>
      </c>
      <c r="U2082" s="88" t="s">
        <v>185</v>
      </c>
      <c r="V2082" s="88" t="s">
        <v>96</v>
      </c>
      <c r="W2082" s="90">
        <v>513</v>
      </c>
      <c r="X2082" s="90">
        <v>738</v>
      </c>
      <c r="Y2082" s="91">
        <v>46156.69721820602</v>
      </c>
      <c r="Z2082" s="92">
        <v>46161</v>
      </c>
      <c r="AA2082" s="93"/>
      <c r="AB2082" s="93"/>
      <c r="AC2082" s="93"/>
      <c r="AD2082" s="93"/>
      <c r="AE2082" s="94" t="s">
        <v>40</v>
      </c>
      <c r="AF2082" s="94" t="s">
        <v>40</v>
      </c>
      <c r="AG2082" s="94" t="s">
        <v>40</v>
      </c>
      <c r="AH2082" s="94" t="s">
        <v>40</v>
      </c>
      <c r="AI2082" s="94" t="s">
        <v>40</v>
      </c>
      <c r="AJ2082" s="94" t="s">
        <v>40</v>
      </c>
      <c r="AK2082" s="94" t="s">
        <v>40</v>
      </c>
      <c r="AL2082" s="93"/>
      <c r="AM2082" s="93"/>
      <c r="AN2082" s="94" t="s">
        <v>40</v>
      </c>
      <c r="AO2082" s="94" t="s">
        <v>40</v>
      </c>
      <c r="AP2082" s="94" t="s">
        <v>40</v>
      </c>
      <c r="AQ2082" s="94" t="s">
        <v>40</v>
      </c>
      <c r="AR2082" s="93"/>
    </row>
    <row r="2083" spans="1:44">
      <c r="A2083" t="str">
        <f>VLOOKUP(Q2083,'Rotas x Madrugada'!A:C,2,0)</f>
        <v>X</v>
      </c>
      <c r="B2083" t="str">
        <f>VLOOKUP(Q2083,'Rotas x Madrugada'!A:C,3,0)</f>
        <v>Sim</v>
      </c>
      <c r="D2083" s="19">
        <f t="shared" si="64"/>
        <v>46163</v>
      </c>
      <c r="E2083" s="19">
        <f>IF(A2083="RETIRA",Z2083,VLOOKUP(Q2083,'Rotas x Madrugada'!A:D,4,0))</f>
        <v>46149</v>
      </c>
      <c r="F2083" s="19">
        <f>IF(A2083="RETIRA",Z2083,Z2083+2)</f>
        <v>46163</v>
      </c>
      <c r="G2083" s="19" t="str">
        <f>CONCATENATE(U2083,"-",V2083)</f>
        <v>INC06-TF</v>
      </c>
      <c r="H2083" s="19" t="str">
        <f t="shared" ca="1" si="65"/>
        <v>OK</v>
      </c>
      <c r="I2083" s="46">
        <f ca="1">Z2083-$B$1</f>
        <v>4</v>
      </c>
      <c r="J2083" s="46">
        <f>VLOOKUP(G2083,'D. Produção'!A:B,2,)</f>
        <v>2</v>
      </c>
      <c r="K2083" s="95">
        <v>336750</v>
      </c>
      <c r="L2083" s="96" t="s">
        <v>143</v>
      </c>
      <c r="M2083" s="95">
        <v>3</v>
      </c>
      <c r="N2083" s="95">
        <v>5462511</v>
      </c>
      <c r="O2083" s="96" t="s">
        <v>35</v>
      </c>
      <c r="P2083" s="96" t="s">
        <v>468</v>
      </c>
      <c r="Q2083" s="96" t="s">
        <v>139</v>
      </c>
      <c r="R2083" s="97">
        <v>0.37859999999999999</v>
      </c>
      <c r="S2083" s="97">
        <v>5.6788999999999996</v>
      </c>
      <c r="T2083" s="95">
        <v>1</v>
      </c>
      <c r="U2083" s="96" t="s">
        <v>185</v>
      </c>
      <c r="V2083" s="96" t="s">
        <v>96</v>
      </c>
      <c r="W2083" s="98">
        <v>513</v>
      </c>
      <c r="X2083" s="98">
        <v>738</v>
      </c>
      <c r="Y2083" s="99">
        <v>46156.69721820602</v>
      </c>
      <c r="Z2083" s="100">
        <v>46161</v>
      </c>
      <c r="AA2083" s="101"/>
      <c r="AB2083" s="101"/>
      <c r="AC2083" s="101"/>
      <c r="AD2083" s="101"/>
      <c r="AE2083" s="102" t="s">
        <v>40</v>
      </c>
      <c r="AF2083" s="102" t="s">
        <v>40</v>
      </c>
      <c r="AG2083" s="102" t="s">
        <v>40</v>
      </c>
      <c r="AH2083" s="102" t="s">
        <v>40</v>
      </c>
      <c r="AI2083" s="102" t="s">
        <v>40</v>
      </c>
      <c r="AJ2083" s="102" t="s">
        <v>40</v>
      </c>
      <c r="AK2083" s="102" t="s">
        <v>40</v>
      </c>
      <c r="AL2083" s="101"/>
      <c r="AM2083" s="101"/>
      <c r="AN2083" s="102" t="s">
        <v>40</v>
      </c>
      <c r="AO2083" s="102" t="s">
        <v>40</v>
      </c>
      <c r="AP2083" s="102" t="s">
        <v>40</v>
      </c>
      <c r="AQ2083" s="102" t="s">
        <v>40</v>
      </c>
      <c r="AR2083" s="101"/>
    </row>
    <row r="2084" spans="1:44">
      <c r="A2084" t="str">
        <f>VLOOKUP(Q2084,'Rotas x Madrugada'!A:C,2,0)</f>
        <v>X</v>
      </c>
      <c r="B2084" t="str">
        <f>VLOOKUP(Q2084,'Rotas x Madrugada'!A:C,3,0)</f>
        <v>Sim</v>
      </c>
      <c r="D2084" s="19">
        <f t="shared" si="64"/>
        <v>46163</v>
      </c>
      <c r="E2084" s="19">
        <f>IF(A2084="RETIRA",Z2084,VLOOKUP(Q2084,'Rotas x Madrugada'!A:D,4,0))</f>
        <v>46149</v>
      </c>
      <c r="F2084" s="19">
        <f>IF(A2084="RETIRA",Z2084,Z2084+2)</f>
        <v>46163</v>
      </c>
      <c r="G2084" s="19" t="str">
        <f>CONCATENATE(U2084,"-",V2084)</f>
        <v>INC06-TF</v>
      </c>
      <c r="H2084" s="19" t="str">
        <f t="shared" ca="1" si="65"/>
        <v>OK</v>
      </c>
      <c r="I2084" s="46">
        <f ca="1">Z2084-$B$1</f>
        <v>4</v>
      </c>
      <c r="J2084" s="46">
        <f>VLOOKUP(G2084,'D. Produção'!A:B,2,)</f>
        <v>2</v>
      </c>
      <c r="K2084" s="87">
        <v>336750</v>
      </c>
      <c r="L2084" s="88" t="s">
        <v>132</v>
      </c>
      <c r="M2084" s="87">
        <v>4</v>
      </c>
      <c r="N2084" s="87">
        <v>5462512</v>
      </c>
      <c r="O2084" s="88" t="s">
        <v>35</v>
      </c>
      <c r="P2084" s="88" t="s">
        <v>468</v>
      </c>
      <c r="Q2084" s="88" t="s">
        <v>139</v>
      </c>
      <c r="R2084" s="89">
        <v>0.47089999999999999</v>
      </c>
      <c r="S2084" s="89">
        <v>7.0640000000000001</v>
      </c>
      <c r="T2084" s="87">
        <v>1</v>
      </c>
      <c r="U2084" s="88" t="s">
        <v>185</v>
      </c>
      <c r="V2084" s="88" t="s">
        <v>96</v>
      </c>
      <c r="W2084" s="90">
        <v>513</v>
      </c>
      <c r="X2084" s="90">
        <v>918</v>
      </c>
      <c r="Y2084" s="91">
        <v>46156.69721820602</v>
      </c>
      <c r="Z2084" s="92">
        <v>46161</v>
      </c>
      <c r="AA2084" s="93"/>
      <c r="AB2084" s="93"/>
      <c r="AC2084" s="93"/>
      <c r="AD2084" s="93"/>
      <c r="AE2084" s="94" t="s">
        <v>40</v>
      </c>
      <c r="AF2084" s="94" t="s">
        <v>40</v>
      </c>
      <c r="AG2084" s="94" t="s">
        <v>40</v>
      </c>
      <c r="AH2084" s="94" t="s">
        <v>40</v>
      </c>
      <c r="AI2084" s="94" t="s">
        <v>40</v>
      </c>
      <c r="AJ2084" s="94" t="s">
        <v>40</v>
      </c>
      <c r="AK2084" s="94" t="s">
        <v>40</v>
      </c>
      <c r="AL2084" s="93"/>
      <c r="AM2084" s="93"/>
      <c r="AN2084" s="94" t="s">
        <v>40</v>
      </c>
      <c r="AO2084" s="94" t="s">
        <v>40</v>
      </c>
      <c r="AP2084" s="94" t="s">
        <v>40</v>
      </c>
      <c r="AQ2084" s="94" t="s">
        <v>40</v>
      </c>
      <c r="AR2084" s="93"/>
    </row>
    <row r="2085" spans="1:44">
      <c r="A2085" t="str">
        <f>VLOOKUP(Q2085,'Rotas x Madrugada'!A:C,2,0)</f>
        <v>X</v>
      </c>
      <c r="B2085" t="str">
        <f>VLOOKUP(Q2085,'Rotas x Madrugada'!A:C,3,0)</f>
        <v>Sim</v>
      </c>
      <c r="D2085" s="19">
        <f t="shared" si="64"/>
        <v>46163</v>
      </c>
      <c r="E2085" s="19">
        <f>IF(A2085="RETIRA",Z2085,VLOOKUP(Q2085,'Rotas x Madrugada'!A:D,4,0))</f>
        <v>46149</v>
      </c>
      <c r="F2085" s="19">
        <f>IF(A2085="RETIRA",Z2085,Z2085+2)</f>
        <v>46163</v>
      </c>
      <c r="G2085" s="19" t="str">
        <f>CONCATENATE(U2085,"-",V2085)</f>
        <v>INC06-TF</v>
      </c>
      <c r="H2085" s="19" t="str">
        <f t="shared" ca="1" si="65"/>
        <v>OK</v>
      </c>
      <c r="I2085" s="46">
        <f ca="1">Z2085-$B$1</f>
        <v>4</v>
      </c>
      <c r="J2085" s="46">
        <f>VLOOKUP(G2085,'D. Produção'!A:B,2,)</f>
        <v>2</v>
      </c>
      <c r="K2085" s="95">
        <v>336750</v>
      </c>
      <c r="L2085" s="96" t="s">
        <v>92</v>
      </c>
      <c r="M2085" s="95">
        <v>5</v>
      </c>
      <c r="N2085" s="95">
        <v>5462513</v>
      </c>
      <c r="O2085" s="96" t="s">
        <v>35</v>
      </c>
      <c r="P2085" s="96" t="s">
        <v>468</v>
      </c>
      <c r="Q2085" s="96" t="s">
        <v>139</v>
      </c>
      <c r="R2085" s="97">
        <v>0.47089999999999999</v>
      </c>
      <c r="S2085" s="97">
        <v>7.0640000000000001</v>
      </c>
      <c r="T2085" s="95">
        <v>1</v>
      </c>
      <c r="U2085" s="96" t="s">
        <v>185</v>
      </c>
      <c r="V2085" s="96" t="s">
        <v>96</v>
      </c>
      <c r="W2085" s="98">
        <v>513</v>
      </c>
      <c r="X2085" s="98">
        <v>918</v>
      </c>
      <c r="Y2085" s="99">
        <v>46156.69721820602</v>
      </c>
      <c r="Z2085" s="100">
        <v>46161</v>
      </c>
      <c r="AA2085" s="101"/>
      <c r="AB2085" s="101"/>
      <c r="AC2085" s="101"/>
      <c r="AD2085" s="101"/>
      <c r="AE2085" s="102" t="s">
        <v>40</v>
      </c>
      <c r="AF2085" s="102" t="s">
        <v>40</v>
      </c>
      <c r="AG2085" s="102" t="s">
        <v>40</v>
      </c>
      <c r="AH2085" s="102" t="s">
        <v>40</v>
      </c>
      <c r="AI2085" s="102" t="s">
        <v>40</v>
      </c>
      <c r="AJ2085" s="102" t="s">
        <v>40</v>
      </c>
      <c r="AK2085" s="102" t="s">
        <v>40</v>
      </c>
      <c r="AL2085" s="101"/>
      <c r="AM2085" s="101"/>
      <c r="AN2085" s="102" t="s">
        <v>40</v>
      </c>
      <c r="AO2085" s="102" t="s">
        <v>40</v>
      </c>
      <c r="AP2085" s="102" t="s">
        <v>40</v>
      </c>
      <c r="AQ2085" s="102" t="s">
        <v>40</v>
      </c>
      <c r="AR2085" s="101"/>
    </row>
    <row r="2086" spans="1:44">
      <c r="A2086" t="str">
        <f>VLOOKUP(Q2086,'Rotas x Madrugada'!A:C,2,0)</f>
        <v>X</v>
      </c>
      <c r="B2086" t="str">
        <f>VLOOKUP(Q2086,'Rotas x Madrugada'!A:C,3,0)</f>
        <v>Sim</v>
      </c>
      <c r="D2086" s="19">
        <f t="shared" si="64"/>
        <v>46163</v>
      </c>
      <c r="E2086" s="19">
        <f>IF(A2086="RETIRA",Z2086,VLOOKUP(Q2086,'Rotas x Madrugada'!A:D,4,0))</f>
        <v>46149</v>
      </c>
      <c r="F2086" s="19">
        <f>IF(A2086="RETIRA",Z2086,Z2086+2)</f>
        <v>46163</v>
      </c>
      <c r="G2086" s="19" t="str">
        <f>CONCATENATE(U2086,"-",V2086)</f>
        <v>INC06-TF</v>
      </c>
      <c r="H2086" s="19" t="str">
        <f t="shared" ca="1" si="65"/>
        <v>OK</v>
      </c>
      <c r="I2086" s="46">
        <f ca="1">Z2086-$B$1</f>
        <v>4</v>
      </c>
      <c r="J2086" s="46">
        <f>VLOOKUP(G2086,'D. Produção'!A:B,2,)</f>
        <v>2</v>
      </c>
      <c r="K2086" s="87">
        <v>336752</v>
      </c>
      <c r="L2086" s="88" t="s">
        <v>61</v>
      </c>
      <c r="M2086" s="87">
        <v>1</v>
      </c>
      <c r="N2086" s="87">
        <v>5462515</v>
      </c>
      <c r="O2086" s="88" t="s">
        <v>35</v>
      </c>
      <c r="P2086" s="88" t="s">
        <v>468</v>
      </c>
      <c r="Q2086" s="88" t="s">
        <v>139</v>
      </c>
      <c r="R2086" s="89">
        <v>0.46300000000000002</v>
      </c>
      <c r="S2086" s="89">
        <v>6.9455</v>
      </c>
      <c r="T2086" s="87">
        <v>1</v>
      </c>
      <c r="U2086" s="88" t="s">
        <v>185</v>
      </c>
      <c r="V2086" s="88" t="s">
        <v>96</v>
      </c>
      <c r="W2086" s="90">
        <v>436</v>
      </c>
      <c r="X2086" s="90">
        <v>1062</v>
      </c>
      <c r="Y2086" s="91">
        <v>46156.700891932873</v>
      </c>
      <c r="Z2086" s="92">
        <v>46161</v>
      </c>
      <c r="AA2086" s="93"/>
      <c r="AB2086" s="93"/>
      <c r="AC2086" s="93"/>
      <c r="AD2086" s="93"/>
      <c r="AE2086" s="94" t="s">
        <v>40</v>
      </c>
      <c r="AF2086" s="94" t="s">
        <v>40</v>
      </c>
      <c r="AG2086" s="94" t="s">
        <v>40</v>
      </c>
      <c r="AH2086" s="94" t="s">
        <v>40</v>
      </c>
      <c r="AI2086" s="94" t="s">
        <v>40</v>
      </c>
      <c r="AJ2086" s="94" t="s">
        <v>40</v>
      </c>
      <c r="AK2086" s="94" t="s">
        <v>40</v>
      </c>
      <c r="AL2086" s="93"/>
      <c r="AM2086" s="93"/>
      <c r="AN2086" s="94" t="s">
        <v>40</v>
      </c>
      <c r="AO2086" s="94" t="s">
        <v>40</v>
      </c>
      <c r="AP2086" s="94" t="s">
        <v>40</v>
      </c>
      <c r="AQ2086" s="94" t="s">
        <v>40</v>
      </c>
      <c r="AR2086" s="93"/>
    </row>
    <row r="2087" spans="1:44">
      <c r="A2087" t="str">
        <f>VLOOKUP(Q2087,'Rotas x Madrugada'!A:C,2,0)</f>
        <v>X</v>
      </c>
      <c r="B2087" t="str">
        <f>VLOOKUP(Q2087,'Rotas x Madrugada'!A:C,3,0)</f>
        <v>Sim</v>
      </c>
      <c r="D2087" s="19">
        <f t="shared" si="64"/>
        <v>46163</v>
      </c>
      <c r="E2087" s="19">
        <f>IF(A2087="RETIRA",Z2087,VLOOKUP(Q2087,'Rotas x Madrugada'!A:D,4,0))</f>
        <v>46149</v>
      </c>
      <c r="F2087" s="19">
        <f>IF(A2087="RETIRA",Z2087,Z2087+2)</f>
        <v>46163</v>
      </c>
      <c r="G2087" s="19" t="str">
        <f>CONCATENATE(U2087,"-",V2087)</f>
        <v>INC06-TF</v>
      </c>
      <c r="H2087" s="19" t="str">
        <f t="shared" ca="1" si="65"/>
        <v>OK</v>
      </c>
      <c r="I2087" s="46">
        <f ca="1">Z2087-$B$1</f>
        <v>4</v>
      </c>
      <c r="J2087" s="46">
        <f>VLOOKUP(G2087,'D. Produção'!A:B,2,)</f>
        <v>2</v>
      </c>
      <c r="K2087" s="95">
        <v>336752</v>
      </c>
      <c r="L2087" s="96" t="s">
        <v>121</v>
      </c>
      <c r="M2087" s="95">
        <v>2</v>
      </c>
      <c r="N2087" s="95">
        <v>5462516</v>
      </c>
      <c r="O2087" s="96" t="s">
        <v>35</v>
      </c>
      <c r="P2087" s="96" t="s">
        <v>468</v>
      </c>
      <c r="Q2087" s="96" t="s">
        <v>139</v>
      </c>
      <c r="R2087" s="97">
        <v>0.46300000000000002</v>
      </c>
      <c r="S2087" s="97">
        <v>6.9455</v>
      </c>
      <c r="T2087" s="95">
        <v>1</v>
      </c>
      <c r="U2087" s="96" t="s">
        <v>185</v>
      </c>
      <c r="V2087" s="96" t="s">
        <v>96</v>
      </c>
      <c r="W2087" s="98">
        <v>436</v>
      </c>
      <c r="X2087" s="98">
        <v>1062</v>
      </c>
      <c r="Y2087" s="99">
        <v>46156.700891932873</v>
      </c>
      <c r="Z2087" s="100">
        <v>46161</v>
      </c>
      <c r="AA2087" s="101"/>
      <c r="AB2087" s="101"/>
      <c r="AC2087" s="101"/>
      <c r="AD2087" s="101"/>
      <c r="AE2087" s="102" t="s">
        <v>40</v>
      </c>
      <c r="AF2087" s="102" t="s">
        <v>40</v>
      </c>
      <c r="AG2087" s="102" t="s">
        <v>40</v>
      </c>
      <c r="AH2087" s="102" t="s">
        <v>40</v>
      </c>
      <c r="AI2087" s="102" t="s">
        <v>40</v>
      </c>
      <c r="AJ2087" s="102" t="s">
        <v>40</v>
      </c>
      <c r="AK2087" s="102" t="s">
        <v>40</v>
      </c>
      <c r="AL2087" s="101"/>
      <c r="AM2087" s="101"/>
      <c r="AN2087" s="102" t="s">
        <v>40</v>
      </c>
      <c r="AO2087" s="102" t="s">
        <v>40</v>
      </c>
      <c r="AP2087" s="102" t="s">
        <v>40</v>
      </c>
      <c r="AQ2087" s="102" t="s">
        <v>40</v>
      </c>
      <c r="AR2087" s="101"/>
    </row>
    <row r="2088" spans="1:44">
      <c r="A2088" t="str">
        <f>VLOOKUP(Q2088,'Rotas x Madrugada'!A:C,2,0)</f>
        <v>X</v>
      </c>
      <c r="B2088" t="str">
        <f>VLOOKUP(Q2088,'Rotas x Madrugada'!A:C,3,0)</f>
        <v>Sim</v>
      </c>
      <c r="D2088" s="19">
        <f t="shared" si="64"/>
        <v>46163</v>
      </c>
      <c r="E2088" s="19">
        <f>IF(A2088="RETIRA",Z2088,VLOOKUP(Q2088,'Rotas x Madrugada'!A:D,4,0))</f>
        <v>46149</v>
      </c>
      <c r="F2088" s="19">
        <f>IF(A2088="RETIRA",Z2088,Z2088+2)</f>
        <v>46163</v>
      </c>
      <c r="G2088" s="19" t="str">
        <f>CONCATENATE(U2088,"-",V2088)</f>
        <v>INC06-TF</v>
      </c>
      <c r="H2088" s="19" t="str">
        <f t="shared" ca="1" si="65"/>
        <v>OK</v>
      </c>
      <c r="I2088" s="46">
        <f ca="1">Z2088-$B$1</f>
        <v>4</v>
      </c>
      <c r="J2088" s="46">
        <f>VLOOKUP(G2088,'D. Produção'!A:B,2,)</f>
        <v>2</v>
      </c>
      <c r="K2088" s="87">
        <v>336752</v>
      </c>
      <c r="L2088" s="88" t="s">
        <v>143</v>
      </c>
      <c r="M2088" s="87">
        <v>3</v>
      </c>
      <c r="N2088" s="87">
        <v>5462517</v>
      </c>
      <c r="O2088" s="88" t="s">
        <v>35</v>
      </c>
      <c r="P2088" s="88" t="s">
        <v>468</v>
      </c>
      <c r="Q2088" s="88" t="s">
        <v>139</v>
      </c>
      <c r="R2088" s="89">
        <v>0.46300000000000002</v>
      </c>
      <c r="S2088" s="89">
        <v>6.9455</v>
      </c>
      <c r="T2088" s="87">
        <v>1</v>
      </c>
      <c r="U2088" s="88" t="s">
        <v>185</v>
      </c>
      <c r="V2088" s="88" t="s">
        <v>96</v>
      </c>
      <c r="W2088" s="90">
        <v>436</v>
      </c>
      <c r="X2088" s="90">
        <v>1062</v>
      </c>
      <c r="Y2088" s="91">
        <v>46156.700891932873</v>
      </c>
      <c r="Z2088" s="92">
        <v>46161</v>
      </c>
      <c r="AA2088" s="93"/>
      <c r="AB2088" s="93"/>
      <c r="AC2088" s="93"/>
      <c r="AD2088" s="93"/>
      <c r="AE2088" s="94" t="s">
        <v>40</v>
      </c>
      <c r="AF2088" s="94" t="s">
        <v>40</v>
      </c>
      <c r="AG2088" s="94" t="s">
        <v>40</v>
      </c>
      <c r="AH2088" s="94" t="s">
        <v>40</v>
      </c>
      <c r="AI2088" s="94" t="s">
        <v>40</v>
      </c>
      <c r="AJ2088" s="94" t="s">
        <v>40</v>
      </c>
      <c r="AK2088" s="94" t="s">
        <v>40</v>
      </c>
      <c r="AL2088" s="93"/>
      <c r="AM2088" s="93"/>
      <c r="AN2088" s="94" t="s">
        <v>40</v>
      </c>
      <c r="AO2088" s="94" t="s">
        <v>40</v>
      </c>
      <c r="AP2088" s="94" t="s">
        <v>40</v>
      </c>
      <c r="AQ2088" s="94" t="s">
        <v>40</v>
      </c>
      <c r="AR2088" s="93"/>
    </row>
    <row r="2089" spans="1:44">
      <c r="A2089" t="str">
        <f>VLOOKUP(Q2089,'Rotas x Madrugada'!A:C,2,0)</f>
        <v>X</v>
      </c>
      <c r="B2089" t="str">
        <f>VLOOKUP(Q2089,'Rotas x Madrugada'!A:C,3,0)</f>
        <v>Sim</v>
      </c>
      <c r="D2089" s="19">
        <f t="shared" si="64"/>
        <v>46163</v>
      </c>
      <c r="E2089" s="19">
        <f>IF(A2089="RETIRA",Z2089,VLOOKUP(Q2089,'Rotas x Madrugada'!A:D,4,0))</f>
        <v>46149</v>
      </c>
      <c r="F2089" s="19">
        <f>IF(A2089="RETIRA",Z2089,Z2089+2)</f>
        <v>46163</v>
      </c>
      <c r="G2089" s="19" t="str">
        <f>CONCATENATE(U2089,"-",V2089)</f>
        <v>INC06-TF</v>
      </c>
      <c r="H2089" s="19" t="str">
        <f t="shared" ca="1" si="65"/>
        <v>OK</v>
      </c>
      <c r="I2089" s="46">
        <f ca="1">Z2089-$B$1</f>
        <v>4</v>
      </c>
      <c r="J2089" s="46">
        <f>VLOOKUP(G2089,'D. Produção'!A:B,2,)</f>
        <v>2</v>
      </c>
      <c r="K2089" s="95">
        <v>336752</v>
      </c>
      <c r="L2089" s="96" t="s">
        <v>132</v>
      </c>
      <c r="M2089" s="95">
        <v>4</v>
      </c>
      <c r="N2089" s="95">
        <v>5462518</v>
      </c>
      <c r="O2089" s="96" t="s">
        <v>35</v>
      </c>
      <c r="P2089" s="96" t="s">
        <v>468</v>
      </c>
      <c r="Q2089" s="96" t="s">
        <v>139</v>
      </c>
      <c r="R2089" s="97">
        <v>0.46300000000000002</v>
      </c>
      <c r="S2089" s="97">
        <v>6.9455</v>
      </c>
      <c r="T2089" s="95">
        <v>1</v>
      </c>
      <c r="U2089" s="96" t="s">
        <v>185</v>
      </c>
      <c r="V2089" s="96" t="s">
        <v>96</v>
      </c>
      <c r="W2089" s="98">
        <v>436</v>
      </c>
      <c r="X2089" s="98">
        <v>1062</v>
      </c>
      <c r="Y2089" s="99">
        <v>46156.700891932873</v>
      </c>
      <c r="Z2089" s="100">
        <v>46161</v>
      </c>
      <c r="AA2089" s="101"/>
      <c r="AB2089" s="101"/>
      <c r="AC2089" s="101"/>
      <c r="AD2089" s="101"/>
      <c r="AE2089" s="102" t="s">
        <v>40</v>
      </c>
      <c r="AF2089" s="102" t="s">
        <v>40</v>
      </c>
      <c r="AG2089" s="102" t="s">
        <v>40</v>
      </c>
      <c r="AH2089" s="102" t="s">
        <v>40</v>
      </c>
      <c r="AI2089" s="102" t="s">
        <v>40</v>
      </c>
      <c r="AJ2089" s="102" t="s">
        <v>40</v>
      </c>
      <c r="AK2089" s="102" t="s">
        <v>40</v>
      </c>
      <c r="AL2089" s="101"/>
      <c r="AM2089" s="101"/>
      <c r="AN2089" s="102" t="s">
        <v>40</v>
      </c>
      <c r="AO2089" s="102" t="s">
        <v>40</v>
      </c>
      <c r="AP2089" s="102" t="s">
        <v>40</v>
      </c>
      <c r="AQ2089" s="102" t="s">
        <v>40</v>
      </c>
      <c r="AR2089" s="101"/>
    </row>
    <row r="2090" spans="1:44" ht="42">
      <c r="A2090" t="str">
        <f>VLOOKUP(Q2090,'Rotas x Madrugada'!A:C,2,0)</f>
        <v>NA</v>
      </c>
      <c r="B2090" t="str">
        <f>VLOOKUP(Q2090,'Rotas x Madrugada'!A:C,3,0)</f>
        <v>Não</v>
      </c>
      <c r="D2090" s="19">
        <f t="shared" si="64"/>
        <v>46163</v>
      </c>
      <c r="E2090" s="19">
        <f>IF(A2090="RETIRA",Z2090,VLOOKUP(Q2090,'Rotas x Madrugada'!A:D,4,0))</f>
        <v>46146</v>
      </c>
      <c r="F2090" s="19">
        <f>IF(A2090="RETIRA",Z2090,Z2090+2)</f>
        <v>46163</v>
      </c>
      <c r="G2090" s="19" t="str">
        <f>CONCATENATE(U2090,"-",V2090)</f>
        <v>INC08-TF</v>
      </c>
      <c r="H2090" s="19" t="str">
        <f t="shared" ca="1" si="65"/>
        <v>OK</v>
      </c>
      <c r="I2090" s="46">
        <f ca="1">Z2090-$B$1</f>
        <v>4</v>
      </c>
      <c r="J2090" s="46">
        <f>VLOOKUP(G2090,'D. Produção'!A:B,2,)</f>
        <v>2</v>
      </c>
      <c r="K2090" s="87">
        <v>336771</v>
      </c>
      <c r="L2090" s="88" t="s">
        <v>213</v>
      </c>
      <c r="M2090" s="87">
        <v>3</v>
      </c>
      <c r="N2090" s="87">
        <v>5462844</v>
      </c>
      <c r="O2090" s="88" t="s">
        <v>35</v>
      </c>
      <c r="P2090" s="88" t="s">
        <v>702</v>
      </c>
      <c r="Q2090" s="88" t="s">
        <v>142</v>
      </c>
      <c r="R2090" s="89">
        <v>1.17</v>
      </c>
      <c r="S2090" s="89">
        <v>23.4</v>
      </c>
      <c r="T2090" s="87">
        <v>1</v>
      </c>
      <c r="U2090" s="88" t="s">
        <v>63</v>
      </c>
      <c r="V2090" s="88" t="s">
        <v>96</v>
      </c>
      <c r="W2090" s="90">
        <v>780</v>
      </c>
      <c r="X2090" s="90">
        <v>1500</v>
      </c>
      <c r="Y2090" s="91">
        <v>46156.837014236109</v>
      </c>
      <c r="Z2090" s="92">
        <v>46161</v>
      </c>
      <c r="AA2090" s="93"/>
      <c r="AB2090" s="93"/>
      <c r="AC2090" s="93"/>
      <c r="AD2090" s="93"/>
      <c r="AE2090" s="94" t="s">
        <v>40</v>
      </c>
      <c r="AF2090" s="94" t="s">
        <v>40</v>
      </c>
      <c r="AG2090" s="94" t="s">
        <v>40</v>
      </c>
      <c r="AH2090" s="94" t="s">
        <v>40</v>
      </c>
      <c r="AI2090" s="94" t="s">
        <v>40</v>
      </c>
      <c r="AJ2090" s="94" t="s">
        <v>40</v>
      </c>
      <c r="AK2090" s="94" t="s">
        <v>40</v>
      </c>
      <c r="AL2090" s="93"/>
      <c r="AM2090" s="93"/>
      <c r="AN2090" s="94" t="s">
        <v>40</v>
      </c>
      <c r="AO2090" s="94" t="s">
        <v>40</v>
      </c>
      <c r="AP2090" s="94" t="s">
        <v>40</v>
      </c>
      <c r="AQ2090" s="94" t="s">
        <v>40</v>
      </c>
      <c r="AR2090" s="93"/>
    </row>
    <row r="2091" spans="1:44" ht="31.5">
      <c r="A2091" t="str">
        <f>VLOOKUP(Q2091,'Rotas x Madrugada'!A:C,2,0)</f>
        <v>NA</v>
      </c>
      <c r="B2091" t="str">
        <f>VLOOKUP(Q2091,'Rotas x Madrugada'!A:C,3,0)</f>
        <v>Não</v>
      </c>
      <c r="D2091" s="19">
        <f t="shared" si="64"/>
        <v>46163</v>
      </c>
      <c r="E2091" s="19">
        <f>IF(A2091="RETIRA",Z2091,VLOOKUP(Q2091,'Rotas x Madrugada'!A:D,4,0))</f>
        <v>46146</v>
      </c>
      <c r="F2091" s="19">
        <f>IF(A2091="RETIRA",Z2091,Z2091+2)</f>
        <v>46163</v>
      </c>
      <c r="G2091" s="19" t="str">
        <f>CONCATENATE(U2091,"-",V2091)</f>
        <v>INC08-TE12</v>
      </c>
      <c r="H2091" s="19" t="str">
        <f t="shared" ca="1" si="65"/>
        <v>OK</v>
      </c>
      <c r="I2091" s="46">
        <f ca="1">Z2091-$B$1</f>
        <v>4</v>
      </c>
      <c r="J2091" s="46">
        <f>VLOOKUP(G2091,'D. Produção'!A:B,2,)</f>
        <v>2</v>
      </c>
      <c r="K2091" s="95">
        <v>336772</v>
      </c>
      <c r="L2091" s="96" t="s">
        <v>78</v>
      </c>
      <c r="M2091" s="95">
        <v>1</v>
      </c>
      <c r="N2091" s="95">
        <v>5462845</v>
      </c>
      <c r="O2091" s="96" t="s">
        <v>35</v>
      </c>
      <c r="P2091" s="96" t="s">
        <v>451</v>
      </c>
      <c r="Q2091" s="96" t="s">
        <v>142</v>
      </c>
      <c r="R2091" s="97">
        <v>2.0680000000000001</v>
      </c>
      <c r="S2091" s="97">
        <v>41.36</v>
      </c>
      <c r="T2091" s="95">
        <v>1</v>
      </c>
      <c r="U2091" s="96" t="s">
        <v>63</v>
      </c>
      <c r="V2091" s="96" t="s">
        <v>120</v>
      </c>
      <c r="W2091" s="98">
        <v>800</v>
      </c>
      <c r="X2091" s="98">
        <v>2585</v>
      </c>
      <c r="Y2091" s="99">
        <v>46156.837165972225</v>
      </c>
      <c r="Z2091" s="100">
        <v>46161</v>
      </c>
      <c r="AA2091" s="101"/>
      <c r="AB2091" s="101"/>
      <c r="AC2091" s="101"/>
      <c r="AD2091" s="101"/>
      <c r="AE2091" s="101"/>
      <c r="AF2091" s="101"/>
      <c r="AG2091" s="101"/>
      <c r="AH2091" s="101"/>
      <c r="AI2091" s="102" t="s">
        <v>40</v>
      </c>
      <c r="AJ2091" s="102" t="s">
        <v>40</v>
      </c>
      <c r="AK2091" s="102" t="s">
        <v>40</v>
      </c>
      <c r="AL2091" s="101"/>
      <c r="AM2091" s="101"/>
      <c r="AN2091" s="102" t="s">
        <v>40</v>
      </c>
      <c r="AO2091" s="102" t="s">
        <v>40</v>
      </c>
      <c r="AP2091" s="102" t="s">
        <v>40</v>
      </c>
      <c r="AQ2091" s="102" t="s">
        <v>40</v>
      </c>
      <c r="AR2091" s="101"/>
    </row>
    <row r="2092" spans="1:44" ht="31.5">
      <c r="A2092" t="str">
        <f>VLOOKUP(Q2092,'Rotas x Madrugada'!A:C,2,0)</f>
        <v>NA</v>
      </c>
      <c r="B2092" t="str">
        <f>VLOOKUP(Q2092,'Rotas x Madrugada'!A:C,3,0)</f>
        <v>Não</v>
      </c>
      <c r="D2092" s="19">
        <f t="shared" si="64"/>
        <v>46163</v>
      </c>
      <c r="E2092" s="19">
        <f>IF(A2092="RETIRA",Z2092,VLOOKUP(Q2092,'Rotas x Madrugada'!A:D,4,0))</f>
        <v>46146</v>
      </c>
      <c r="F2092" s="19">
        <f>IF(A2092="RETIRA",Z2092,Z2092+2)</f>
        <v>46163</v>
      </c>
      <c r="G2092" s="19" t="str">
        <f>CONCATENATE(U2092,"-",V2092)</f>
        <v>INC08-TF</v>
      </c>
      <c r="H2092" s="19" t="str">
        <f t="shared" ca="1" si="65"/>
        <v>OK</v>
      </c>
      <c r="I2092" s="46">
        <f ca="1">Z2092-$B$1</f>
        <v>4</v>
      </c>
      <c r="J2092" s="46">
        <f>VLOOKUP(G2092,'D. Produção'!A:B,2,)</f>
        <v>2</v>
      </c>
      <c r="K2092" s="87">
        <v>336772</v>
      </c>
      <c r="L2092" s="88" t="s">
        <v>200</v>
      </c>
      <c r="M2092" s="87">
        <v>2</v>
      </c>
      <c r="N2092" s="87">
        <v>5462846</v>
      </c>
      <c r="O2092" s="88" t="s">
        <v>35</v>
      </c>
      <c r="P2092" s="88" t="s">
        <v>451</v>
      </c>
      <c r="Q2092" s="88" t="s">
        <v>142</v>
      </c>
      <c r="R2092" s="89">
        <v>1.9161999999999999</v>
      </c>
      <c r="S2092" s="89">
        <v>38.325000000000003</v>
      </c>
      <c r="T2092" s="87">
        <v>1</v>
      </c>
      <c r="U2092" s="88" t="s">
        <v>63</v>
      </c>
      <c r="V2092" s="88" t="s">
        <v>96</v>
      </c>
      <c r="W2092" s="90">
        <v>750</v>
      </c>
      <c r="X2092" s="90">
        <v>2555</v>
      </c>
      <c r="Y2092" s="91">
        <v>46156.837165972225</v>
      </c>
      <c r="Z2092" s="92">
        <v>46161</v>
      </c>
      <c r="AA2092" s="93"/>
      <c r="AB2092" s="93"/>
      <c r="AC2092" s="93"/>
      <c r="AD2092" s="93"/>
      <c r="AE2092" s="94" t="s">
        <v>40</v>
      </c>
      <c r="AF2092" s="94" t="s">
        <v>40</v>
      </c>
      <c r="AG2092" s="94" t="s">
        <v>40</v>
      </c>
      <c r="AH2092" s="94" t="s">
        <v>40</v>
      </c>
      <c r="AI2092" s="94" t="s">
        <v>40</v>
      </c>
      <c r="AJ2092" s="94" t="s">
        <v>40</v>
      </c>
      <c r="AK2092" s="94" t="s">
        <v>40</v>
      </c>
      <c r="AL2092" s="93"/>
      <c r="AM2092" s="93"/>
      <c r="AN2092" s="94" t="s">
        <v>40</v>
      </c>
      <c r="AO2092" s="94" t="s">
        <v>40</v>
      </c>
      <c r="AP2092" s="94" t="s">
        <v>40</v>
      </c>
      <c r="AQ2092" s="94" t="s">
        <v>40</v>
      </c>
      <c r="AR2092" s="93"/>
    </row>
    <row r="2093" spans="1:44" ht="31.5">
      <c r="A2093" t="str">
        <f>VLOOKUP(Q2093,'Rotas x Madrugada'!A:C,2,0)</f>
        <v>NA</v>
      </c>
      <c r="B2093" t="str">
        <f>VLOOKUP(Q2093,'Rotas x Madrugada'!A:C,3,0)</f>
        <v>Não</v>
      </c>
      <c r="D2093" s="19">
        <f t="shared" si="64"/>
        <v>46163</v>
      </c>
      <c r="E2093" s="19">
        <f>IF(A2093="RETIRA",Z2093,VLOOKUP(Q2093,'Rotas x Madrugada'!A:D,4,0))</f>
        <v>46146</v>
      </c>
      <c r="F2093" s="19">
        <f>IF(A2093="RETIRA",Z2093,Z2093+2)</f>
        <v>46163</v>
      </c>
      <c r="G2093" s="19" t="str">
        <f>CONCATENATE(U2093,"-",V2093)</f>
        <v>INC08-TF</v>
      </c>
      <c r="H2093" s="19" t="str">
        <f t="shared" ca="1" si="65"/>
        <v>OK</v>
      </c>
      <c r="I2093" s="46">
        <f ca="1">Z2093-$B$1</f>
        <v>4</v>
      </c>
      <c r="J2093" s="46">
        <f>VLOOKUP(G2093,'D. Produção'!A:B,2,)</f>
        <v>2</v>
      </c>
      <c r="K2093" s="95">
        <v>336772</v>
      </c>
      <c r="L2093" s="96" t="s">
        <v>180</v>
      </c>
      <c r="M2093" s="95">
        <v>3</v>
      </c>
      <c r="N2093" s="95">
        <v>5462847</v>
      </c>
      <c r="O2093" s="96" t="s">
        <v>35</v>
      </c>
      <c r="P2093" s="96" t="s">
        <v>451</v>
      </c>
      <c r="Q2093" s="96" t="s">
        <v>142</v>
      </c>
      <c r="R2093" s="97">
        <v>1.9161999999999999</v>
      </c>
      <c r="S2093" s="97">
        <v>38.325000000000003</v>
      </c>
      <c r="T2093" s="95">
        <v>1</v>
      </c>
      <c r="U2093" s="96" t="s">
        <v>63</v>
      </c>
      <c r="V2093" s="96" t="s">
        <v>96</v>
      </c>
      <c r="W2093" s="98">
        <v>750</v>
      </c>
      <c r="X2093" s="98">
        <v>2555</v>
      </c>
      <c r="Y2093" s="99">
        <v>46156.837165972225</v>
      </c>
      <c r="Z2093" s="100">
        <v>46161</v>
      </c>
      <c r="AA2093" s="101"/>
      <c r="AB2093" s="101"/>
      <c r="AC2093" s="101"/>
      <c r="AD2093" s="101"/>
      <c r="AE2093" s="102" t="s">
        <v>40</v>
      </c>
      <c r="AF2093" s="102" t="s">
        <v>40</v>
      </c>
      <c r="AG2093" s="102" t="s">
        <v>40</v>
      </c>
      <c r="AH2093" s="102" t="s">
        <v>40</v>
      </c>
      <c r="AI2093" s="102" t="s">
        <v>40</v>
      </c>
      <c r="AJ2093" s="102" t="s">
        <v>40</v>
      </c>
      <c r="AK2093" s="102" t="s">
        <v>40</v>
      </c>
      <c r="AL2093" s="101"/>
      <c r="AM2093" s="101"/>
      <c r="AN2093" s="102" t="s">
        <v>40</v>
      </c>
      <c r="AO2093" s="102" t="s">
        <v>40</v>
      </c>
      <c r="AP2093" s="102" t="s">
        <v>40</v>
      </c>
      <c r="AQ2093" s="102" t="s">
        <v>40</v>
      </c>
      <c r="AR2093" s="101"/>
    </row>
    <row r="2094" spans="1:44" ht="31.5">
      <c r="A2094" t="str">
        <f>VLOOKUP(Q2094,'Rotas x Madrugada'!A:C,2,0)</f>
        <v>NA</v>
      </c>
      <c r="B2094" t="str">
        <f>VLOOKUP(Q2094,'Rotas x Madrugada'!A:C,3,0)</f>
        <v>Não</v>
      </c>
      <c r="D2094" s="19">
        <f t="shared" si="64"/>
        <v>46163</v>
      </c>
      <c r="E2094" s="19">
        <f>IF(A2094="RETIRA",Z2094,VLOOKUP(Q2094,'Rotas x Madrugada'!A:D,4,0))</f>
        <v>46146</v>
      </c>
      <c r="F2094" s="19">
        <f>IF(A2094="RETIRA",Z2094,Z2094+2)</f>
        <v>46163</v>
      </c>
      <c r="G2094" s="19" t="str">
        <f>CONCATENATE(U2094,"-",V2094)</f>
        <v>INC06-TF</v>
      </c>
      <c r="H2094" s="19" t="str">
        <f t="shared" ca="1" si="65"/>
        <v>OK</v>
      </c>
      <c r="I2094" s="46">
        <f ca="1">Z2094-$B$1</f>
        <v>4</v>
      </c>
      <c r="J2094" s="46">
        <f>VLOOKUP(G2094,'D. Produção'!A:B,2,)</f>
        <v>2</v>
      </c>
      <c r="K2094" s="87">
        <v>336773</v>
      </c>
      <c r="L2094" s="88" t="s">
        <v>61</v>
      </c>
      <c r="M2094" s="87">
        <v>1</v>
      </c>
      <c r="N2094" s="87">
        <v>5462848</v>
      </c>
      <c r="O2094" s="88" t="s">
        <v>35</v>
      </c>
      <c r="P2094" s="88" t="s">
        <v>451</v>
      </c>
      <c r="Q2094" s="88" t="s">
        <v>142</v>
      </c>
      <c r="R2094" s="89">
        <v>0.49120000000000003</v>
      </c>
      <c r="S2094" s="89">
        <v>7.3685</v>
      </c>
      <c r="T2094" s="87">
        <v>1</v>
      </c>
      <c r="U2094" s="88" t="s">
        <v>185</v>
      </c>
      <c r="V2094" s="88" t="s">
        <v>96</v>
      </c>
      <c r="W2094" s="90">
        <v>357</v>
      </c>
      <c r="X2094" s="90">
        <v>1376</v>
      </c>
      <c r="Y2094" s="91">
        <v>46156.837345254629</v>
      </c>
      <c r="Z2094" s="92">
        <v>46161</v>
      </c>
      <c r="AA2094" s="93"/>
      <c r="AB2094" s="93"/>
      <c r="AC2094" s="93"/>
      <c r="AD2094" s="93"/>
      <c r="AE2094" s="94" t="s">
        <v>40</v>
      </c>
      <c r="AF2094" s="94" t="s">
        <v>40</v>
      </c>
      <c r="AG2094" s="94" t="s">
        <v>40</v>
      </c>
      <c r="AH2094" s="94" t="s">
        <v>40</v>
      </c>
      <c r="AI2094" s="94" t="s">
        <v>40</v>
      </c>
      <c r="AJ2094" s="94" t="s">
        <v>40</v>
      </c>
      <c r="AK2094" s="94" t="s">
        <v>40</v>
      </c>
      <c r="AL2094" s="93"/>
      <c r="AM2094" s="93"/>
      <c r="AN2094" s="94" t="s">
        <v>40</v>
      </c>
      <c r="AO2094" s="94" t="s">
        <v>40</v>
      </c>
      <c r="AP2094" s="94" t="s">
        <v>40</v>
      </c>
      <c r="AQ2094" s="94" t="s">
        <v>40</v>
      </c>
      <c r="AR2094" s="93"/>
    </row>
    <row r="2095" spans="1:44" ht="31.5">
      <c r="A2095" t="str">
        <f>VLOOKUP(Q2095,'Rotas x Madrugada'!A:C,2,0)</f>
        <v>NA</v>
      </c>
      <c r="B2095" t="str">
        <f>VLOOKUP(Q2095,'Rotas x Madrugada'!A:C,3,0)</f>
        <v>Não</v>
      </c>
      <c r="D2095" s="19">
        <f t="shared" si="64"/>
        <v>46163</v>
      </c>
      <c r="E2095" s="19">
        <f>IF(A2095="RETIRA",Z2095,VLOOKUP(Q2095,'Rotas x Madrugada'!A:D,4,0))</f>
        <v>46146</v>
      </c>
      <c r="F2095" s="19">
        <f>IF(A2095="RETIRA",Z2095,Z2095+2)</f>
        <v>46163</v>
      </c>
      <c r="G2095" s="19" t="str">
        <f>CONCATENATE(U2095,"-",V2095)</f>
        <v>INC06-TF</v>
      </c>
      <c r="H2095" s="19" t="str">
        <f t="shared" ca="1" si="65"/>
        <v>OK</v>
      </c>
      <c r="I2095" s="46">
        <f ca="1">Z2095-$B$1</f>
        <v>4</v>
      </c>
      <c r="J2095" s="46">
        <f>VLOOKUP(G2095,'D. Produção'!A:B,2,)</f>
        <v>2</v>
      </c>
      <c r="K2095" s="95">
        <v>336773</v>
      </c>
      <c r="L2095" s="96" t="s">
        <v>121</v>
      </c>
      <c r="M2095" s="95">
        <v>2</v>
      </c>
      <c r="N2095" s="95">
        <v>5462849</v>
      </c>
      <c r="O2095" s="96" t="s">
        <v>35</v>
      </c>
      <c r="P2095" s="96" t="s">
        <v>451</v>
      </c>
      <c r="Q2095" s="96" t="s">
        <v>142</v>
      </c>
      <c r="R2095" s="97">
        <v>0.49120000000000003</v>
      </c>
      <c r="S2095" s="97">
        <v>7.3685</v>
      </c>
      <c r="T2095" s="95">
        <v>1</v>
      </c>
      <c r="U2095" s="96" t="s">
        <v>185</v>
      </c>
      <c r="V2095" s="96" t="s">
        <v>96</v>
      </c>
      <c r="W2095" s="98">
        <v>357</v>
      </c>
      <c r="X2095" s="98">
        <v>1376</v>
      </c>
      <c r="Y2095" s="99">
        <v>46156.837345254629</v>
      </c>
      <c r="Z2095" s="100">
        <v>46161</v>
      </c>
      <c r="AA2095" s="101"/>
      <c r="AB2095" s="101"/>
      <c r="AC2095" s="101"/>
      <c r="AD2095" s="101"/>
      <c r="AE2095" s="102" t="s">
        <v>40</v>
      </c>
      <c r="AF2095" s="102" t="s">
        <v>40</v>
      </c>
      <c r="AG2095" s="102" t="s">
        <v>40</v>
      </c>
      <c r="AH2095" s="102" t="s">
        <v>40</v>
      </c>
      <c r="AI2095" s="102" t="s">
        <v>40</v>
      </c>
      <c r="AJ2095" s="102" t="s">
        <v>40</v>
      </c>
      <c r="AK2095" s="102" t="s">
        <v>40</v>
      </c>
      <c r="AL2095" s="101"/>
      <c r="AM2095" s="101"/>
      <c r="AN2095" s="102" t="s">
        <v>40</v>
      </c>
      <c r="AO2095" s="102" t="s">
        <v>40</v>
      </c>
      <c r="AP2095" s="102" t="s">
        <v>40</v>
      </c>
      <c r="AQ2095" s="102" t="s">
        <v>40</v>
      </c>
      <c r="AR2095" s="101"/>
    </row>
    <row r="2096" spans="1:44" ht="31.5">
      <c r="A2096" t="str">
        <f>VLOOKUP(Q2096,'Rotas x Madrugada'!A:C,2,0)</f>
        <v>NA</v>
      </c>
      <c r="B2096" t="str">
        <f>VLOOKUP(Q2096,'Rotas x Madrugada'!A:C,3,0)</f>
        <v>Não</v>
      </c>
      <c r="D2096" s="19">
        <f t="shared" si="64"/>
        <v>46163</v>
      </c>
      <c r="E2096" s="19">
        <f>IF(A2096="RETIRA",Z2096,VLOOKUP(Q2096,'Rotas x Madrugada'!A:D,4,0))</f>
        <v>46146</v>
      </c>
      <c r="F2096" s="19">
        <f>IF(A2096="RETIRA",Z2096,Z2096+2)</f>
        <v>46163</v>
      </c>
      <c r="G2096" s="19" t="str">
        <f>CONCATENATE(U2096,"-",V2096)</f>
        <v>INC06-TF</v>
      </c>
      <c r="H2096" s="19" t="str">
        <f t="shared" ca="1" si="65"/>
        <v>OK</v>
      </c>
      <c r="I2096" s="46">
        <f ca="1">Z2096-$B$1</f>
        <v>4</v>
      </c>
      <c r="J2096" s="46">
        <f>VLOOKUP(G2096,'D. Produção'!A:B,2,)</f>
        <v>2</v>
      </c>
      <c r="K2096" s="87">
        <v>336773</v>
      </c>
      <c r="L2096" s="88" t="s">
        <v>143</v>
      </c>
      <c r="M2096" s="87">
        <v>3</v>
      </c>
      <c r="N2096" s="87">
        <v>5462850</v>
      </c>
      <c r="O2096" s="88" t="s">
        <v>35</v>
      </c>
      <c r="P2096" s="88" t="s">
        <v>451</v>
      </c>
      <c r="Q2096" s="88" t="s">
        <v>142</v>
      </c>
      <c r="R2096" s="89">
        <v>0.54330000000000001</v>
      </c>
      <c r="S2096" s="89">
        <v>8.1498000000000008</v>
      </c>
      <c r="T2096" s="87">
        <v>1</v>
      </c>
      <c r="U2096" s="88" t="s">
        <v>185</v>
      </c>
      <c r="V2096" s="88" t="s">
        <v>96</v>
      </c>
      <c r="W2096" s="90">
        <v>376</v>
      </c>
      <c r="X2096" s="90">
        <v>1445</v>
      </c>
      <c r="Y2096" s="91">
        <v>46156.837345254629</v>
      </c>
      <c r="Z2096" s="92">
        <v>46161</v>
      </c>
      <c r="AA2096" s="93"/>
      <c r="AB2096" s="93"/>
      <c r="AC2096" s="93"/>
      <c r="AD2096" s="93"/>
      <c r="AE2096" s="94" t="s">
        <v>40</v>
      </c>
      <c r="AF2096" s="94" t="s">
        <v>40</v>
      </c>
      <c r="AG2096" s="94" t="s">
        <v>40</v>
      </c>
      <c r="AH2096" s="94" t="s">
        <v>40</v>
      </c>
      <c r="AI2096" s="94" t="s">
        <v>40</v>
      </c>
      <c r="AJ2096" s="94" t="s">
        <v>40</v>
      </c>
      <c r="AK2096" s="94" t="s">
        <v>40</v>
      </c>
      <c r="AL2096" s="93"/>
      <c r="AM2096" s="93"/>
      <c r="AN2096" s="94" t="s">
        <v>40</v>
      </c>
      <c r="AO2096" s="94" t="s">
        <v>40</v>
      </c>
      <c r="AP2096" s="94" t="s">
        <v>40</v>
      </c>
      <c r="AQ2096" s="94" t="s">
        <v>40</v>
      </c>
      <c r="AR2096" s="93"/>
    </row>
    <row r="2097" spans="1:44" ht="31.5">
      <c r="A2097" t="str">
        <f>VLOOKUP(Q2097,'Rotas x Madrugada'!A:C,2,0)</f>
        <v>NA</v>
      </c>
      <c r="B2097" t="str">
        <f>VLOOKUP(Q2097,'Rotas x Madrugada'!A:C,3,0)</f>
        <v>Não</v>
      </c>
      <c r="D2097" s="19">
        <f t="shared" si="64"/>
        <v>46163</v>
      </c>
      <c r="E2097" s="19">
        <f>IF(A2097="RETIRA",Z2097,VLOOKUP(Q2097,'Rotas x Madrugada'!A:D,4,0))</f>
        <v>46146</v>
      </c>
      <c r="F2097" s="19">
        <f>IF(A2097="RETIRA",Z2097,Z2097+2)</f>
        <v>46163</v>
      </c>
      <c r="G2097" s="19" t="str">
        <f>CONCATENATE(U2097,"-",V2097)</f>
        <v>INC06-TF</v>
      </c>
      <c r="H2097" s="19" t="str">
        <f t="shared" ca="1" si="65"/>
        <v>OK</v>
      </c>
      <c r="I2097" s="46">
        <f ca="1">Z2097-$B$1</f>
        <v>4</v>
      </c>
      <c r="J2097" s="46">
        <f>VLOOKUP(G2097,'D. Produção'!A:B,2,)</f>
        <v>2</v>
      </c>
      <c r="K2097" s="95">
        <v>336773</v>
      </c>
      <c r="L2097" s="96" t="s">
        <v>132</v>
      </c>
      <c r="M2097" s="95">
        <v>4</v>
      </c>
      <c r="N2097" s="95">
        <v>5462851</v>
      </c>
      <c r="O2097" s="96" t="s">
        <v>35</v>
      </c>
      <c r="P2097" s="96" t="s">
        <v>451</v>
      </c>
      <c r="Q2097" s="96" t="s">
        <v>142</v>
      </c>
      <c r="R2097" s="97">
        <v>0.54330000000000001</v>
      </c>
      <c r="S2097" s="97">
        <v>8.1498000000000008</v>
      </c>
      <c r="T2097" s="95">
        <v>1</v>
      </c>
      <c r="U2097" s="96" t="s">
        <v>185</v>
      </c>
      <c r="V2097" s="96" t="s">
        <v>96</v>
      </c>
      <c r="W2097" s="98">
        <v>376</v>
      </c>
      <c r="X2097" s="98">
        <v>1445</v>
      </c>
      <c r="Y2097" s="99">
        <v>46156.837345254629</v>
      </c>
      <c r="Z2097" s="100">
        <v>46161</v>
      </c>
      <c r="AA2097" s="101"/>
      <c r="AB2097" s="101"/>
      <c r="AC2097" s="101"/>
      <c r="AD2097" s="101"/>
      <c r="AE2097" s="102" t="s">
        <v>40</v>
      </c>
      <c r="AF2097" s="102" t="s">
        <v>40</v>
      </c>
      <c r="AG2097" s="102" t="s">
        <v>40</v>
      </c>
      <c r="AH2097" s="102" t="s">
        <v>40</v>
      </c>
      <c r="AI2097" s="102" t="s">
        <v>40</v>
      </c>
      <c r="AJ2097" s="102" t="s">
        <v>40</v>
      </c>
      <c r="AK2097" s="102" t="s">
        <v>40</v>
      </c>
      <c r="AL2097" s="101"/>
      <c r="AM2097" s="101"/>
      <c r="AN2097" s="102" t="s">
        <v>40</v>
      </c>
      <c r="AO2097" s="102" t="s">
        <v>40</v>
      </c>
      <c r="AP2097" s="102" t="s">
        <v>40</v>
      </c>
      <c r="AQ2097" s="102" t="s">
        <v>40</v>
      </c>
      <c r="AR2097" s="101"/>
    </row>
    <row r="2098" spans="1:44" ht="31.5">
      <c r="A2098" t="str">
        <f>VLOOKUP(Q2098,'Rotas x Madrugada'!A:C,2,0)</f>
        <v>NA</v>
      </c>
      <c r="B2098" t="str">
        <f>VLOOKUP(Q2098,'Rotas x Madrugada'!A:C,3,0)</f>
        <v>Não</v>
      </c>
      <c r="D2098" s="19">
        <f t="shared" si="64"/>
        <v>46163</v>
      </c>
      <c r="E2098" s="19">
        <f>IF(A2098="RETIRA",Z2098,VLOOKUP(Q2098,'Rotas x Madrugada'!A:D,4,0))</f>
        <v>46146</v>
      </c>
      <c r="F2098" s="19">
        <f>IF(A2098="RETIRA",Z2098,Z2098+2)</f>
        <v>46163</v>
      </c>
      <c r="G2098" s="19" t="str">
        <f>CONCATENATE(U2098,"-",V2098)</f>
        <v>INC06-TF</v>
      </c>
      <c r="H2098" s="19" t="str">
        <f t="shared" ca="1" si="65"/>
        <v>OK</v>
      </c>
      <c r="I2098" s="46">
        <f ca="1">Z2098-$B$1</f>
        <v>4</v>
      </c>
      <c r="J2098" s="46">
        <f>VLOOKUP(G2098,'D. Produção'!A:B,2,)</f>
        <v>2</v>
      </c>
      <c r="K2098" s="87">
        <v>336773</v>
      </c>
      <c r="L2098" s="88" t="s">
        <v>92</v>
      </c>
      <c r="M2098" s="87">
        <v>5</v>
      </c>
      <c r="N2098" s="87">
        <v>5462852</v>
      </c>
      <c r="O2098" s="88" t="s">
        <v>35</v>
      </c>
      <c r="P2098" s="88" t="s">
        <v>451</v>
      </c>
      <c r="Q2098" s="88" t="s">
        <v>142</v>
      </c>
      <c r="R2098" s="89">
        <v>0.36799999999999999</v>
      </c>
      <c r="S2098" s="89">
        <v>5.5202</v>
      </c>
      <c r="T2098" s="87">
        <v>1</v>
      </c>
      <c r="U2098" s="88" t="s">
        <v>185</v>
      </c>
      <c r="V2098" s="88" t="s">
        <v>96</v>
      </c>
      <c r="W2098" s="90">
        <v>408</v>
      </c>
      <c r="X2098" s="90">
        <v>902</v>
      </c>
      <c r="Y2098" s="91">
        <v>46156.837345254629</v>
      </c>
      <c r="Z2098" s="92">
        <v>46161</v>
      </c>
      <c r="AA2098" s="93"/>
      <c r="AB2098" s="93"/>
      <c r="AC2098" s="93"/>
      <c r="AD2098" s="93"/>
      <c r="AE2098" s="94" t="s">
        <v>40</v>
      </c>
      <c r="AF2098" s="94" t="s">
        <v>40</v>
      </c>
      <c r="AG2098" s="94" t="s">
        <v>40</v>
      </c>
      <c r="AH2098" s="94" t="s">
        <v>40</v>
      </c>
      <c r="AI2098" s="94" t="s">
        <v>40</v>
      </c>
      <c r="AJ2098" s="94" t="s">
        <v>40</v>
      </c>
      <c r="AK2098" s="94" t="s">
        <v>40</v>
      </c>
      <c r="AL2098" s="93"/>
      <c r="AM2098" s="93"/>
      <c r="AN2098" s="94" t="s">
        <v>40</v>
      </c>
      <c r="AO2098" s="94" t="s">
        <v>40</v>
      </c>
      <c r="AP2098" s="94" t="s">
        <v>40</v>
      </c>
      <c r="AQ2098" s="94" t="s">
        <v>40</v>
      </c>
      <c r="AR2098" s="93"/>
    </row>
    <row r="2099" spans="1:44" ht="31.5">
      <c r="A2099" t="str">
        <f>VLOOKUP(Q2099,'Rotas x Madrugada'!A:C,2,0)</f>
        <v>NA</v>
      </c>
      <c r="B2099" t="str">
        <f>VLOOKUP(Q2099,'Rotas x Madrugada'!A:C,3,0)</f>
        <v>Não</v>
      </c>
      <c r="D2099" s="19">
        <f t="shared" si="64"/>
        <v>46163</v>
      </c>
      <c r="E2099" s="19">
        <f>IF(A2099="RETIRA",Z2099,VLOOKUP(Q2099,'Rotas x Madrugada'!A:D,4,0))</f>
        <v>46146</v>
      </c>
      <c r="F2099" s="19">
        <f>IF(A2099="RETIRA",Z2099,Z2099+2)</f>
        <v>46163</v>
      </c>
      <c r="G2099" s="19" t="str">
        <f>CONCATENATE(U2099,"-",V2099)</f>
        <v>INC06-TF</v>
      </c>
      <c r="H2099" s="19" t="str">
        <f t="shared" ca="1" si="65"/>
        <v>OK</v>
      </c>
      <c r="I2099" s="46">
        <f ca="1">Z2099-$B$1</f>
        <v>4</v>
      </c>
      <c r="J2099" s="46">
        <f>VLOOKUP(G2099,'D. Produção'!A:B,2,)</f>
        <v>2</v>
      </c>
      <c r="K2099" s="95">
        <v>336773</v>
      </c>
      <c r="L2099" s="96" t="s">
        <v>97</v>
      </c>
      <c r="M2099" s="95">
        <v>6</v>
      </c>
      <c r="N2099" s="95">
        <v>5462853</v>
      </c>
      <c r="O2099" s="96" t="s">
        <v>35</v>
      </c>
      <c r="P2099" s="96" t="s">
        <v>451</v>
      </c>
      <c r="Q2099" s="96" t="s">
        <v>142</v>
      </c>
      <c r="R2099" s="97">
        <v>0.36799999999999999</v>
      </c>
      <c r="S2099" s="97">
        <v>5.5202</v>
      </c>
      <c r="T2099" s="95">
        <v>1</v>
      </c>
      <c r="U2099" s="96" t="s">
        <v>185</v>
      </c>
      <c r="V2099" s="96" t="s">
        <v>96</v>
      </c>
      <c r="W2099" s="98">
        <v>408</v>
      </c>
      <c r="X2099" s="98">
        <v>902</v>
      </c>
      <c r="Y2099" s="99">
        <v>46156.837345254629</v>
      </c>
      <c r="Z2099" s="100">
        <v>46161</v>
      </c>
      <c r="AA2099" s="101"/>
      <c r="AB2099" s="101"/>
      <c r="AC2099" s="101"/>
      <c r="AD2099" s="101"/>
      <c r="AE2099" s="102" t="s">
        <v>40</v>
      </c>
      <c r="AF2099" s="102" t="s">
        <v>40</v>
      </c>
      <c r="AG2099" s="102" t="s">
        <v>40</v>
      </c>
      <c r="AH2099" s="102" t="s">
        <v>40</v>
      </c>
      <c r="AI2099" s="102" t="s">
        <v>40</v>
      </c>
      <c r="AJ2099" s="102" t="s">
        <v>40</v>
      </c>
      <c r="AK2099" s="102" t="s">
        <v>40</v>
      </c>
      <c r="AL2099" s="101"/>
      <c r="AM2099" s="101"/>
      <c r="AN2099" s="102" t="s">
        <v>40</v>
      </c>
      <c r="AO2099" s="102" t="s">
        <v>40</v>
      </c>
      <c r="AP2099" s="102" t="s">
        <v>40</v>
      </c>
      <c r="AQ2099" s="102" t="s">
        <v>40</v>
      </c>
      <c r="AR2099" s="101"/>
    </row>
    <row r="2100" spans="1:44" ht="31.5">
      <c r="A2100" t="str">
        <f>VLOOKUP(Q2100,'Rotas x Madrugada'!A:C,2,0)</f>
        <v>NA</v>
      </c>
      <c r="B2100" t="str">
        <f>VLOOKUP(Q2100,'Rotas x Madrugada'!A:C,3,0)</f>
        <v>Não</v>
      </c>
      <c r="D2100" s="19">
        <f t="shared" si="64"/>
        <v>46163</v>
      </c>
      <c r="E2100" s="19">
        <f>IF(A2100="RETIRA",Z2100,VLOOKUP(Q2100,'Rotas x Madrugada'!A:D,4,0))</f>
        <v>46146</v>
      </c>
      <c r="F2100" s="19">
        <f>IF(A2100="RETIRA",Z2100,Z2100+2)</f>
        <v>46163</v>
      </c>
      <c r="G2100" s="19" t="str">
        <f>CONCATENATE(U2100,"-",V2100)</f>
        <v>INC06-TF</v>
      </c>
      <c r="H2100" s="19" t="str">
        <f t="shared" ca="1" si="65"/>
        <v>OK</v>
      </c>
      <c r="I2100" s="46">
        <f ca="1">Z2100-$B$1</f>
        <v>4</v>
      </c>
      <c r="J2100" s="46">
        <f>VLOOKUP(G2100,'D. Produção'!A:B,2,)</f>
        <v>2</v>
      </c>
      <c r="K2100" s="87">
        <v>336773</v>
      </c>
      <c r="L2100" s="88" t="s">
        <v>98</v>
      </c>
      <c r="M2100" s="87">
        <v>7</v>
      </c>
      <c r="N2100" s="87">
        <v>5462854</v>
      </c>
      <c r="O2100" s="88" t="s">
        <v>35</v>
      </c>
      <c r="P2100" s="88" t="s">
        <v>451</v>
      </c>
      <c r="Q2100" s="88" t="s">
        <v>142</v>
      </c>
      <c r="R2100" s="89">
        <v>2.0270999999999999</v>
      </c>
      <c r="S2100" s="89">
        <v>30.4072</v>
      </c>
      <c r="T2100" s="87">
        <v>1</v>
      </c>
      <c r="U2100" s="88" t="s">
        <v>185</v>
      </c>
      <c r="V2100" s="88" t="s">
        <v>96</v>
      </c>
      <c r="W2100" s="90">
        <v>1046</v>
      </c>
      <c r="X2100" s="90">
        <v>1938</v>
      </c>
      <c r="Y2100" s="91">
        <v>46156.837345254629</v>
      </c>
      <c r="Z2100" s="92">
        <v>46161</v>
      </c>
      <c r="AA2100" s="93"/>
      <c r="AB2100" s="93"/>
      <c r="AC2100" s="93"/>
      <c r="AD2100" s="93"/>
      <c r="AE2100" s="94" t="s">
        <v>40</v>
      </c>
      <c r="AF2100" s="94" t="s">
        <v>40</v>
      </c>
      <c r="AG2100" s="94" t="s">
        <v>40</v>
      </c>
      <c r="AH2100" s="94" t="s">
        <v>40</v>
      </c>
      <c r="AI2100" s="94" t="s">
        <v>40</v>
      </c>
      <c r="AJ2100" s="94" t="s">
        <v>40</v>
      </c>
      <c r="AK2100" s="94" t="s">
        <v>40</v>
      </c>
      <c r="AL2100" s="93"/>
      <c r="AM2100" s="93"/>
      <c r="AN2100" s="94" t="s">
        <v>40</v>
      </c>
      <c r="AO2100" s="94" t="s">
        <v>40</v>
      </c>
      <c r="AP2100" s="94" t="s">
        <v>40</v>
      </c>
      <c r="AQ2100" s="94" t="s">
        <v>40</v>
      </c>
      <c r="AR2100" s="93"/>
    </row>
    <row r="2101" spans="1:44" ht="31.5">
      <c r="A2101" t="str">
        <f>VLOOKUP(Q2101,'Rotas x Madrugada'!A:C,2,0)</f>
        <v>NA</v>
      </c>
      <c r="B2101" t="str">
        <f>VLOOKUP(Q2101,'Rotas x Madrugada'!A:C,3,0)</f>
        <v>Não</v>
      </c>
      <c r="D2101" s="19">
        <f t="shared" si="64"/>
        <v>46163</v>
      </c>
      <c r="E2101" s="19">
        <f>IF(A2101="RETIRA",Z2101,VLOOKUP(Q2101,'Rotas x Madrugada'!A:D,4,0))</f>
        <v>46146</v>
      </c>
      <c r="F2101" s="19">
        <f>IF(A2101="RETIRA",Z2101,Z2101+2)</f>
        <v>46163</v>
      </c>
      <c r="G2101" s="19" t="str">
        <f>CONCATENATE(U2101,"-",V2101)</f>
        <v>INC06-TF</v>
      </c>
      <c r="H2101" s="19" t="str">
        <f t="shared" ca="1" si="65"/>
        <v>OK</v>
      </c>
      <c r="I2101" s="46">
        <f ca="1">Z2101-$B$1</f>
        <v>4</v>
      </c>
      <c r="J2101" s="46">
        <f>VLOOKUP(G2101,'D. Produção'!A:B,2,)</f>
        <v>2</v>
      </c>
      <c r="K2101" s="95">
        <v>336773</v>
      </c>
      <c r="L2101" s="96" t="s">
        <v>99</v>
      </c>
      <c r="M2101" s="95">
        <v>8</v>
      </c>
      <c r="N2101" s="95">
        <v>5462855</v>
      </c>
      <c r="O2101" s="96" t="s">
        <v>35</v>
      </c>
      <c r="P2101" s="96" t="s">
        <v>451</v>
      </c>
      <c r="Q2101" s="96" t="s">
        <v>142</v>
      </c>
      <c r="R2101" s="97">
        <v>2.0270999999999999</v>
      </c>
      <c r="S2101" s="97">
        <v>30.4072</v>
      </c>
      <c r="T2101" s="95">
        <v>1</v>
      </c>
      <c r="U2101" s="96" t="s">
        <v>185</v>
      </c>
      <c r="V2101" s="96" t="s">
        <v>96</v>
      </c>
      <c r="W2101" s="98">
        <v>1046</v>
      </c>
      <c r="X2101" s="98">
        <v>1938</v>
      </c>
      <c r="Y2101" s="99">
        <v>46156.837345254629</v>
      </c>
      <c r="Z2101" s="100">
        <v>46161</v>
      </c>
      <c r="AA2101" s="101"/>
      <c r="AB2101" s="101"/>
      <c r="AC2101" s="101"/>
      <c r="AD2101" s="101"/>
      <c r="AE2101" s="102" t="s">
        <v>40</v>
      </c>
      <c r="AF2101" s="102" t="s">
        <v>40</v>
      </c>
      <c r="AG2101" s="102" t="s">
        <v>40</v>
      </c>
      <c r="AH2101" s="102" t="s">
        <v>40</v>
      </c>
      <c r="AI2101" s="102" t="s">
        <v>40</v>
      </c>
      <c r="AJ2101" s="102" t="s">
        <v>40</v>
      </c>
      <c r="AK2101" s="102" t="s">
        <v>40</v>
      </c>
      <c r="AL2101" s="101"/>
      <c r="AM2101" s="101"/>
      <c r="AN2101" s="102" t="s">
        <v>40</v>
      </c>
      <c r="AO2101" s="102" t="s">
        <v>40</v>
      </c>
      <c r="AP2101" s="102" t="s">
        <v>40</v>
      </c>
      <c r="AQ2101" s="102" t="s">
        <v>40</v>
      </c>
      <c r="AR2101" s="101"/>
    </row>
    <row r="2102" spans="1:44" ht="31.5">
      <c r="A2102" t="str">
        <f>VLOOKUP(Q2102,'Rotas x Madrugada'!A:C,2,0)</f>
        <v>NA</v>
      </c>
      <c r="B2102" t="str">
        <f>VLOOKUP(Q2102,'Rotas x Madrugada'!A:C,3,0)</f>
        <v>Não</v>
      </c>
      <c r="D2102" s="19">
        <f t="shared" si="64"/>
        <v>46163</v>
      </c>
      <c r="E2102" s="19">
        <f>IF(A2102="RETIRA",Z2102,VLOOKUP(Q2102,'Rotas x Madrugada'!A:D,4,0))</f>
        <v>46146</v>
      </c>
      <c r="F2102" s="19">
        <f>IF(A2102="RETIRA",Z2102,Z2102+2)</f>
        <v>46163</v>
      </c>
      <c r="G2102" s="19" t="str">
        <f>CONCATENATE(U2102,"-",V2102)</f>
        <v>INC06-TF</v>
      </c>
      <c r="H2102" s="19" t="str">
        <f t="shared" ca="1" si="65"/>
        <v>OK</v>
      </c>
      <c r="I2102" s="46">
        <f ca="1">Z2102-$B$1</f>
        <v>4</v>
      </c>
      <c r="J2102" s="46">
        <f>VLOOKUP(G2102,'D. Produção'!A:B,2,)</f>
        <v>2</v>
      </c>
      <c r="K2102" s="87">
        <v>336774</v>
      </c>
      <c r="L2102" s="88" t="s">
        <v>61</v>
      </c>
      <c r="M2102" s="87">
        <v>1</v>
      </c>
      <c r="N2102" s="87">
        <v>5462856</v>
      </c>
      <c r="O2102" s="88" t="s">
        <v>35</v>
      </c>
      <c r="P2102" s="88" t="s">
        <v>451</v>
      </c>
      <c r="Q2102" s="88" t="s">
        <v>142</v>
      </c>
      <c r="R2102" s="89">
        <v>2.0133000000000001</v>
      </c>
      <c r="S2102" s="89">
        <v>30.1998</v>
      </c>
      <c r="T2102" s="87">
        <v>1</v>
      </c>
      <c r="U2102" s="88" t="s">
        <v>185</v>
      </c>
      <c r="V2102" s="88" t="s">
        <v>96</v>
      </c>
      <c r="W2102" s="90">
        <v>1033</v>
      </c>
      <c r="X2102" s="90">
        <v>1949</v>
      </c>
      <c r="Y2102" s="91">
        <v>46156.837618750003</v>
      </c>
      <c r="Z2102" s="92">
        <v>46161</v>
      </c>
      <c r="AA2102" s="93"/>
      <c r="AB2102" s="93"/>
      <c r="AC2102" s="93"/>
      <c r="AD2102" s="93"/>
      <c r="AE2102" s="94" t="s">
        <v>40</v>
      </c>
      <c r="AF2102" s="94" t="s">
        <v>40</v>
      </c>
      <c r="AG2102" s="94" t="s">
        <v>40</v>
      </c>
      <c r="AH2102" s="94" t="s">
        <v>40</v>
      </c>
      <c r="AI2102" s="94" t="s">
        <v>40</v>
      </c>
      <c r="AJ2102" s="94" t="s">
        <v>40</v>
      </c>
      <c r="AK2102" s="94" t="s">
        <v>40</v>
      </c>
      <c r="AL2102" s="93"/>
      <c r="AM2102" s="93"/>
      <c r="AN2102" s="94" t="s">
        <v>40</v>
      </c>
      <c r="AO2102" s="94" t="s">
        <v>40</v>
      </c>
      <c r="AP2102" s="94" t="s">
        <v>40</v>
      </c>
      <c r="AQ2102" s="94" t="s">
        <v>40</v>
      </c>
      <c r="AR2102" s="93"/>
    </row>
    <row r="2103" spans="1:44" ht="31.5">
      <c r="A2103" t="str">
        <f>VLOOKUP(Q2103,'Rotas x Madrugada'!A:C,2,0)</f>
        <v>NA</v>
      </c>
      <c r="B2103" t="str">
        <f>VLOOKUP(Q2103,'Rotas x Madrugada'!A:C,3,0)</f>
        <v>Não</v>
      </c>
      <c r="D2103" s="19">
        <f t="shared" si="64"/>
        <v>46163</v>
      </c>
      <c r="E2103" s="19">
        <f>IF(A2103="RETIRA",Z2103,VLOOKUP(Q2103,'Rotas x Madrugada'!A:D,4,0))</f>
        <v>46146</v>
      </c>
      <c r="F2103" s="19">
        <f>IF(A2103="RETIRA",Z2103,Z2103+2)</f>
        <v>46163</v>
      </c>
      <c r="G2103" s="19" t="str">
        <f>CONCATENATE(U2103,"-",V2103)</f>
        <v>INC06-TF</v>
      </c>
      <c r="H2103" s="19" t="str">
        <f t="shared" ca="1" si="65"/>
        <v>OK</v>
      </c>
      <c r="I2103" s="46">
        <f ca="1">Z2103-$B$1</f>
        <v>4</v>
      </c>
      <c r="J2103" s="46">
        <f>VLOOKUP(G2103,'D. Produção'!A:B,2,)</f>
        <v>2</v>
      </c>
      <c r="K2103" s="95">
        <v>336774</v>
      </c>
      <c r="L2103" s="96" t="s">
        <v>121</v>
      </c>
      <c r="M2103" s="95">
        <v>2</v>
      </c>
      <c r="N2103" s="95">
        <v>5462857</v>
      </c>
      <c r="O2103" s="96" t="s">
        <v>35</v>
      </c>
      <c r="P2103" s="96" t="s">
        <v>451</v>
      </c>
      <c r="Q2103" s="96" t="s">
        <v>142</v>
      </c>
      <c r="R2103" s="97">
        <v>2.0133000000000001</v>
      </c>
      <c r="S2103" s="97">
        <v>30.1998</v>
      </c>
      <c r="T2103" s="95">
        <v>1</v>
      </c>
      <c r="U2103" s="96" t="s">
        <v>185</v>
      </c>
      <c r="V2103" s="96" t="s">
        <v>96</v>
      </c>
      <c r="W2103" s="98">
        <v>1033</v>
      </c>
      <c r="X2103" s="98">
        <v>1949</v>
      </c>
      <c r="Y2103" s="99">
        <v>46156.837618750003</v>
      </c>
      <c r="Z2103" s="100">
        <v>46161</v>
      </c>
      <c r="AA2103" s="101"/>
      <c r="AB2103" s="101"/>
      <c r="AC2103" s="101"/>
      <c r="AD2103" s="101"/>
      <c r="AE2103" s="102" t="s">
        <v>40</v>
      </c>
      <c r="AF2103" s="102" t="s">
        <v>40</v>
      </c>
      <c r="AG2103" s="102" t="s">
        <v>40</v>
      </c>
      <c r="AH2103" s="102" t="s">
        <v>40</v>
      </c>
      <c r="AI2103" s="102" t="s">
        <v>40</v>
      </c>
      <c r="AJ2103" s="102" t="s">
        <v>40</v>
      </c>
      <c r="AK2103" s="102" t="s">
        <v>40</v>
      </c>
      <c r="AL2103" s="101"/>
      <c r="AM2103" s="101"/>
      <c r="AN2103" s="102" t="s">
        <v>40</v>
      </c>
      <c r="AO2103" s="102" t="s">
        <v>40</v>
      </c>
      <c r="AP2103" s="102" t="s">
        <v>40</v>
      </c>
      <c r="AQ2103" s="102" t="s">
        <v>40</v>
      </c>
      <c r="AR2103" s="101"/>
    </row>
    <row r="2104" spans="1:44" ht="31.5">
      <c r="A2104" t="str">
        <f>VLOOKUP(Q2104,'Rotas x Madrugada'!A:C,2,0)</f>
        <v>NA</v>
      </c>
      <c r="B2104" t="str">
        <f>VLOOKUP(Q2104,'Rotas x Madrugada'!A:C,3,0)</f>
        <v>Não</v>
      </c>
      <c r="D2104" s="19">
        <f t="shared" si="64"/>
        <v>46163</v>
      </c>
      <c r="E2104" s="19">
        <f>IF(A2104="RETIRA",Z2104,VLOOKUP(Q2104,'Rotas x Madrugada'!A:D,4,0))</f>
        <v>46146</v>
      </c>
      <c r="F2104" s="19">
        <f>IF(A2104="RETIRA",Z2104,Z2104+2)</f>
        <v>46163</v>
      </c>
      <c r="G2104" s="19" t="str">
        <f>CONCATENATE(U2104,"-",V2104)</f>
        <v>INC06-TF</v>
      </c>
      <c r="H2104" s="19" t="str">
        <f t="shared" ca="1" si="65"/>
        <v>OK</v>
      </c>
      <c r="I2104" s="46">
        <f ca="1">Z2104-$B$1</f>
        <v>4</v>
      </c>
      <c r="J2104" s="46">
        <f>VLOOKUP(G2104,'D. Produção'!A:B,2,)</f>
        <v>2</v>
      </c>
      <c r="K2104" s="87">
        <v>336774</v>
      </c>
      <c r="L2104" s="88" t="s">
        <v>143</v>
      </c>
      <c r="M2104" s="87">
        <v>3</v>
      </c>
      <c r="N2104" s="87">
        <v>5462858</v>
      </c>
      <c r="O2104" s="88" t="s">
        <v>35</v>
      </c>
      <c r="P2104" s="88" t="s">
        <v>451</v>
      </c>
      <c r="Q2104" s="88" t="s">
        <v>142</v>
      </c>
      <c r="R2104" s="89">
        <v>1.2972999999999999</v>
      </c>
      <c r="S2104" s="89">
        <v>19.4588</v>
      </c>
      <c r="T2104" s="87">
        <v>1</v>
      </c>
      <c r="U2104" s="88" t="s">
        <v>185</v>
      </c>
      <c r="V2104" s="88" t="s">
        <v>96</v>
      </c>
      <c r="W2104" s="90">
        <v>668</v>
      </c>
      <c r="X2104" s="90">
        <v>1942</v>
      </c>
      <c r="Y2104" s="91">
        <v>46156.837618750003</v>
      </c>
      <c r="Z2104" s="92">
        <v>46161</v>
      </c>
      <c r="AA2104" s="93"/>
      <c r="AB2104" s="93"/>
      <c r="AC2104" s="93"/>
      <c r="AD2104" s="93"/>
      <c r="AE2104" s="94" t="s">
        <v>40</v>
      </c>
      <c r="AF2104" s="94" t="s">
        <v>40</v>
      </c>
      <c r="AG2104" s="94" t="s">
        <v>40</v>
      </c>
      <c r="AH2104" s="94" t="s">
        <v>40</v>
      </c>
      <c r="AI2104" s="94" t="s">
        <v>40</v>
      </c>
      <c r="AJ2104" s="94" t="s">
        <v>40</v>
      </c>
      <c r="AK2104" s="94" t="s">
        <v>40</v>
      </c>
      <c r="AL2104" s="93"/>
      <c r="AM2104" s="93"/>
      <c r="AN2104" s="94" t="s">
        <v>40</v>
      </c>
      <c r="AO2104" s="94" t="s">
        <v>40</v>
      </c>
      <c r="AP2104" s="94" t="s">
        <v>40</v>
      </c>
      <c r="AQ2104" s="94" t="s">
        <v>40</v>
      </c>
      <c r="AR2104" s="93"/>
    </row>
    <row r="2105" spans="1:44">
      <c r="A2105" t="str">
        <f>VLOOKUP(Q2105,'Rotas x Madrugada'!A:C,2,0)</f>
        <v>NA</v>
      </c>
      <c r="B2105" t="str">
        <f>VLOOKUP(Q2105,'Rotas x Madrugada'!A:C,3,0)</f>
        <v>Não</v>
      </c>
      <c r="D2105" s="19">
        <f t="shared" si="64"/>
        <v>46163</v>
      </c>
      <c r="E2105" s="19">
        <f>IF(A2105="RETIRA",Z2105,VLOOKUP(Q2105,'Rotas x Madrugada'!A:D,4,0))</f>
        <v>46146</v>
      </c>
      <c r="F2105" s="19">
        <f>IF(A2105="RETIRA",Z2105,Z2105+2)</f>
        <v>46163</v>
      </c>
      <c r="G2105" s="19" t="str">
        <f>CONCATENATE(U2105,"-",V2105)</f>
        <v>INC08-TE16</v>
      </c>
      <c r="H2105" s="19" t="str">
        <f t="shared" ca="1" si="65"/>
        <v>OK</v>
      </c>
      <c r="I2105" s="46">
        <f ca="1">Z2105-$B$1</f>
        <v>4</v>
      </c>
      <c r="J2105" s="46">
        <f>VLOOKUP(G2105,'D. Produção'!A:B,2,)</f>
        <v>2</v>
      </c>
      <c r="K2105" s="95">
        <v>336776</v>
      </c>
      <c r="L2105" s="96" t="s">
        <v>78</v>
      </c>
      <c r="M2105" s="95">
        <v>1</v>
      </c>
      <c r="N2105" s="95">
        <v>5462860</v>
      </c>
      <c r="O2105" s="96" t="s">
        <v>35</v>
      </c>
      <c r="P2105" s="96" t="s">
        <v>350</v>
      </c>
      <c r="Q2105" s="96" t="s">
        <v>142</v>
      </c>
      <c r="R2105" s="97">
        <v>1.3291999999999999</v>
      </c>
      <c r="S2105" s="97">
        <v>26.585000000000001</v>
      </c>
      <c r="T2105" s="95">
        <v>1</v>
      </c>
      <c r="U2105" s="96" t="s">
        <v>63</v>
      </c>
      <c r="V2105" s="96" t="s">
        <v>123</v>
      </c>
      <c r="W2105" s="98">
        <v>650</v>
      </c>
      <c r="X2105" s="98">
        <v>2045</v>
      </c>
      <c r="Y2105" s="99">
        <v>46156.837820451387</v>
      </c>
      <c r="Z2105" s="100">
        <v>46161</v>
      </c>
      <c r="AA2105" s="101"/>
      <c r="AB2105" s="101"/>
      <c r="AC2105" s="101"/>
      <c r="AD2105" s="101"/>
      <c r="AE2105" s="101"/>
      <c r="AF2105" s="101"/>
      <c r="AG2105" s="101"/>
      <c r="AH2105" s="101"/>
      <c r="AI2105" s="102" t="s">
        <v>40</v>
      </c>
      <c r="AJ2105" s="102" t="s">
        <v>40</v>
      </c>
      <c r="AK2105" s="102" t="s">
        <v>40</v>
      </c>
      <c r="AL2105" s="101"/>
      <c r="AM2105" s="101"/>
      <c r="AN2105" s="102" t="s">
        <v>40</v>
      </c>
      <c r="AO2105" s="102" t="s">
        <v>40</v>
      </c>
      <c r="AP2105" s="102" t="s">
        <v>40</v>
      </c>
      <c r="AQ2105" s="102" t="s">
        <v>40</v>
      </c>
      <c r="AR2105" s="101"/>
    </row>
    <row r="2106" spans="1:44" ht="31.5">
      <c r="A2106" t="str">
        <f>VLOOKUP(Q2106,'Rotas x Madrugada'!A:C,2,0)</f>
        <v>NA</v>
      </c>
      <c r="B2106" t="str">
        <f>VLOOKUP(Q2106,'Rotas x Madrugada'!A:C,3,0)</f>
        <v>Não</v>
      </c>
      <c r="D2106" s="19">
        <f t="shared" si="64"/>
        <v>46163</v>
      </c>
      <c r="E2106" s="19">
        <f>IF(A2106="RETIRA",Z2106,VLOOKUP(Q2106,'Rotas x Madrugada'!A:D,4,0))</f>
        <v>46146</v>
      </c>
      <c r="F2106" s="19">
        <f>IF(A2106="RETIRA",Z2106,Z2106+2)</f>
        <v>46163</v>
      </c>
      <c r="G2106" s="19" t="str">
        <f>CONCATENATE(U2106,"-",V2106)</f>
        <v>INC10-TE16</v>
      </c>
      <c r="H2106" s="19" t="str">
        <f t="shared" ca="1" si="65"/>
        <v>OK</v>
      </c>
      <c r="I2106" s="46">
        <f ca="1">Z2106-$B$1</f>
        <v>4</v>
      </c>
      <c r="J2106" s="46">
        <f>VLOOKUP(G2106,'D. Produção'!A:B,2,)</f>
        <v>2</v>
      </c>
      <c r="K2106" s="87">
        <v>336777</v>
      </c>
      <c r="L2106" s="88" t="s">
        <v>78</v>
      </c>
      <c r="M2106" s="87">
        <v>1</v>
      </c>
      <c r="N2106" s="87">
        <v>5462861</v>
      </c>
      <c r="O2106" s="88" t="s">
        <v>35</v>
      </c>
      <c r="P2106" s="88" t="s">
        <v>210</v>
      </c>
      <c r="Q2106" s="88" t="s">
        <v>142</v>
      </c>
      <c r="R2106" s="89">
        <v>1.7325999999999999</v>
      </c>
      <c r="S2106" s="89">
        <v>43.315600000000003</v>
      </c>
      <c r="T2106" s="87">
        <v>1</v>
      </c>
      <c r="U2106" s="88" t="s">
        <v>95</v>
      </c>
      <c r="V2106" s="88" t="s">
        <v>123</v>
      </c>
      <c r="W2106" s="90">
        <v>835</v>
      </c>
      <c r="X2106" s="90">
        <v>2075</v>
      </c>
      <c r="Y2106" s="91">
        <v>46156.837911192131</v>
      </c>
      <c r="Z2106" s="92">
        <v>46161</v>
      </c>
      <c r="AA2106" s="93"/>
      <c r="AB2106" s="93"/>
      <c r="AC2106" s="93"/>
      <c r="AD2106" s="93"/>
      <c r="AE2106" s="93"/>
      <c r="AF2106" s="93"/>
      <c r="AG2106" s="93"/>
      <c r="AH2106" s="93"/>
      <c r="AI2106" s="94" t="s">
        <v>40</v>
      </c>
      <c r="AJ2106" s="94" t="s">
        <v>40</v>
      </c>
      <c r="AK2106" s="94" t="s">
        <v>40</v>
      </c>
      <c r="AL2106" s="93"/>
      <c r="AM2106" s="93"/>
      <c r="AN2106" s="94" t="s">
        <v>40</v>
      </c>
      <c r="AO2106" s="94" t="s">
        <v>40</v>
      </c>
      <c r="AP2106" s="94" t="s">
        <v>40</v>
      </c>
      <c r="AQ2106" s="94" t="s">
        <v>40</v>
      </c>
      <c r="AR2106" s="93"/>
    </row>
    <row r="2107" spans="1:44" ht="42">
      <c r="A2107" t="str">
        <f>VLOOKUP(Q2107,'Rotas x Madrugada'!A:C,2,0)</f>
        <v>NA</v>
      </c>
      <c r="B2107" t="str">
        <f>VLOOKUP(Q2107,'Rotas x Madrugada'!A:C,3,0)</f>
        <v>Não</v>
      </c>
      <c r="D2107" s="19">
        <f t="shared" si="64"/>
        <v>46163</v>
      </c>
      <c r="E2107" s="19">
        <f>IF(A2107="RETIRA",Z2107,VLOOKUP(Q2107,'Rotas x Madrugada'!A:D,4,0))</f>
        <v>46146</v>
      </c>
      <c r="F2107" s="19">
        <f>IF(A2107="RETIRA",Z2107,Z2107+2)</f>
        <v>46163</v>
      </c>
      <c r="G2107" s="19" t="str">
        <f>CONCATENATE(U2107,"-",V2107)</f>
        <v>INC08-TF</v>
      </c>
      <c r="H2107" s="19" t="str">
        <f t="shared" ca="1" si="65"/>
        <v>OK</v>
      </c>
      <c r="I2107" s="46">
        <f ca="1">Z2107-$B$1</f>
        <v>4</v>
      </c>
      <c r="J2107" s="46">
        <f>VLOOKUP(G2107,'D. Produção'!A:B,2,)</f>
        <v>2</v>
      </c>
      <c r="K2107" s="95">
        <v>336778</v>
      </c>
      <c r="L2107" s="96" t="s">
        <v>78</v>
      </c>
      <c r="M2107" s="95">
        <v>1</v>
      </c>
      <c r="N2107" s="95">
        <v>5462862</v>
      </c>
      <c r="O2107" s="96" t="s">
        <v>35</v>
      </c>
      <c r="P2107" s="96" t="s">
        <v>702</v>
      </c>
      <c r="Q2107" s="96" t="s">
        <v>142</v>
      </c>
      <c r="R2107" s="97">
        <v>2.2181999999999999</v>
      </c>
      <c r="S2107" s="97">
        <v>44.365000000000002</v>
      </c>
      <c r="T2107" s="95">
        <v>1</v>
      </c>
      <c r="U2107" s="96" t="s">
        <v>63</v>
      </c>
      <c r="V2107" s="96" t="s">
        <v>96</v>
      </c>
      <c r="W2107" s="98">
        <v>950</v>
      </c>
      <c r="X2107" s="98">
        <v>2335</v>
      </c>
      <c r="Y2107" s="99">
        <v>46156.838001388889</v>
      </c>
      <c r="Z2107" s="100">
        <v>46161</v>
      </c>
      <c r="AA2107" s="101"/>
      <c r="AB2107" s="101"/>
      <c r="AC2107" s="101"/>
      <c r="AD2107" s="101"/>
      <c r="AE2107" s="102" t="s">
        <v>40</v>
      </c>
      <c r="AF2107" s="102" t="s">
        <v>40</v>
      </c>
      <c r="AG2107" s="102" t="s">
        <v>40</v>
      </c>
      <c r="AH2107" s="102" t="s">
        <v>40</v>
      </c>
      <c r="AI2107" s="102" t="s">
        <v>40</v>
      </c>
      <c r="AJ2107" s="102" t="s">
        <v>40</v>
      </c>
      <c r="AK2107" s="102" t="s">
        <v>40</v>
      </c>
      <c r="AL2107" s="101"/>
      <c r="AM2107" s="101"/>
      <c r="AN2107" s="102" t="s">
        <v>40</v>
      </c>
      <c r="AO2107" s="102" t="s">
        <v>40</v>
      </c>
      <c r="AP2107" s="102" t="s">
        <v>40</v>
      </c>
      <c r="AQ2107" s="102" t="s">
        <v>40</v>
      </c>
      <c r="AR2107" s="101"/>
    </row>
    <row r="2108" spans="1:44" ht="42">
      <c r="A2108" t="str">
        <f>VLOOKUP(Q2108,'Rotas x Madrugada'!A:C,2,0)</f>
        <v>NA</v>
      </c>
      <c r="B2108" t="str">
        <f>VLOOKUP(Q2108,'Rotas x Madrugada'!A:C,3,0)</f>
        <v>Não</v>
      </c>
      <c r="D2108" s="19">
        <f t="shared" si="64"/>
        <v>46163</v>
      </c>
      <c r="E2108" s="19">
        <f>IF(A2108="RETIRA",Z2108,VLOOKUP(Q2108,'Rotas x Madrugada'!A:D,4,0))</f>
        <v>46146</v>
      </c>
      <c r="F2108" s="19">
        <f>IF(A2108="RETIRA",Z2108,Z2108+2)</f>
        <v>46163</v>
      </c>
      <c r="G2108" s="19" t="str">
        <f>CONCATENATE(U2108,"-",V2108)</f>
        <v>INC08-TF</v>
      </c>
      <c r="H2108" s="19" t="str">
        <f t="shared" ca="1" si="65"/>
        <v>OK</v>
      </c>
      <c r="I2108" s="46">
        <f ca="1">Z2108-$B$1</f>
        <v>4</v>
      </c>
      <c r="J2108" s="46">
        <f>VLOOKUP(G2108,'D. Produção'!A:B,2,)</f>
        <v>2</v>
      </c>
      <c r="K2108" s="87">
        <v>336778</v>
      </c>
      <c r="L2108" s="88" t="s">
        <v>80</v>
      </c>
      <c r="M2108" s="87">
        <v>2</v>
      </c>
      <c r="N2108" s="87">
        <v>5462863</v>
      </c>
      <c r="O2108" s="88" t="s">
        <v>35</v>
      </c>
      <c r="P2108" s="88" t="s">
        <v>702</v>
      </c>
      <c r="Q2108" s="88" t="s">
        <v>142</v>
      </c>
      <c r="R2108" s="89">
        <v>2.2181999999999999</v>
      </c>
      <c r="S2108" s="89">
        <v>44.365000000000002</v>
      </c>
      <c r="T2108" s="87">
        <v>1</v>
      </c>
      <c r="U2108" s="88" t="s">
        <v>63</v>
      </c>
      <c r="V2108" s="88" t="s">
        <v>96</v>
      </c>
      <c r="W2108" s="90">
        <v>950</v>
      </c>
      <c r="X2108" s="90">
        <v>2335</v>
      </c>
      <c r="Y2108" s="91">
        <v>46156.838001388889</v>
      </c>
      <c r="Z2108" s="92">
        <v>46161</v>
      </c>
      <c r="AA2108" s="93"/>
      <c r="AB2108" s="93"/>
      <c r="AC2108" s="93"/>
      <c r="AD2108" s="93"/>
      <c r="AE2108" s="94" t="s">
        <v>40</v>
      </c>
      <c r="AF2108" s="94" t="s">
        <v>40</v>
      </c>
      <c r="AG2108" s="94" t="s">
        <v>40</v>
      </c>
      <c r="AH2108" s="94" t="s">
        <v>40</v>
      </c>
      <c r="AI2108" s="94" t="s">
        <v>40</v>
      </c>
      <c r="AJ2108" s="94" t="s">
        <v>40</v>
      </c>
      <c r="AK2108" s="94" t="s">
        <v>40</v>
      </c>
      <c r="AL2108" s="93"/>
      <c r="AM2108" s="93"/>
      <c r="AN2108" s="94" t="s">
        <v>40</v>
      </c>
      <c r="AO2108" s="94" t="s">
        <v>40</v>
      </c>
      <c r="AP2108" s="94" t="s">
        <v>40</v>
      </c>
      <c r="AQ2108" s="94" t="s">
        <v>40</v>
      </c>
      <c r="AR2108" s="93"/>
    </row>
    <row r="2109" spans="1:44" ht="42">
      <c r="A2109" t="str">
        <f>VLOOKUP(Q2109,'Rotas x Madrugada'!A:C,2,0)</f>
        <v>NA</v>
      </c>
      <c r="B2109" t="str">
        <f>VLOOKUP(Q2109,'Rotas x Madrugada'!A:C,3,0)</f>
        <v>Não</v>
      </c>
      <c r="D2109" s="19">
        <f t="shared" si="64"/>
        <v>46163</v>
      </c>
      <c r="E2109" s="19">
        <f>IF(A2109="RETIRA",Z2109,VLOOKUP(Q2109,'Rotas x Madrugada'!A:D,4,0))</f>
        <v>46146</v>
      </c>
      <c r="F2109" s="19">
        <f>IF(A2109="RETIRA",Z2109,Z2109+2)</f>
        <v>46163</v>
      </c>
      <c r="G2109" s="19" t="str">
        <f>CONCATENATE(U2109,"-",V2109)</f>
        <v>INC08-TE12</v>
      </c>
      <c r="H2109" s="19" t="str">
        <f t="shared" ca="1" si="65"/>
        <v>OK</v>
      </c>
      <c r="I2109" s="46">
        <f ca="1">Z2109-$B$1</f>
        <v>4</v>
      </c>
      <c r="J2109" s="46">
        <f>VLOOKUP(G2109,'D. Produção'!A:B,2,)</f>
        <v>2</v>
      </c>
      <c r="K2109" s="95">
        <v>336778</v>
      </c>
      <c r="L2109" s="96" t="s">
        <v>81</v>
      </c>
      <c r="M2109" s="95">
        <v>3</v>
      </c>
      <c r="N2109" s="95">
        <v>5462864</v>
      </c>
      <c r="O2109" s="96" t="s">
        <v>35</v>
      </c>
      <c r="P2109" s="96" t="s">
        <v>702</v>
      </c>
      <c r="Q2109" s="96" t="s">
        <v>142</v>
      </c>
      <c r="R2109" s="97">
        <v>2.4462000000000002</v>
      </c>
      <c r="S2109" s="97">
        <v>48.924999999999997</v>
      </c>
      <c r="T2109" s="95">
        <v>1</v>
      </c>
      <c r="U2109" s="96" t="s">
        <v>63</v>
      </c>
      <c r="V2109" s="96" t="s">
        <v>120</v>
      </c>
      <c r="W2109" s="98">
        <v>1030</v>
      </c>
      <c r="X2109" s="98">
        <v>2375</v>
      </c>
      <c r="Y2109" s="99">
        <v>46156.838001388889</v>
      </c>
      <c r="Z2109" s="100">
        <v>46161</v>
      </c>
      <c r="AA2109" s="101"/>
      <c r="AB2109" s="101"/>
      <c r="AC2109" s="101"/>
      <c r="AD2109" s="101"/>
      <c r="AE2109" s="101"/>
      <c r="AF2109" s="101"/>
      <c r="AG2109" s="101"/>
      <c r="AH2109" s="101"/>
      <c r="AI2109" s="102" t="s">
        <v>40</v>
      </c>
      <c r="AJ2109" s="102" t="s">
        <v>40</v>
      </c>
      <c r="AK2109" s="102" t="s">
        <v>40</v>
      </c>
      <c r="AL2109" s="101"/>
      <c r="AM2109" s="101"/>
      <c r="AN2109" s="102" t="s">
        <v>40</v>
      </c>
      <c r="AO2109" s="102" t="s">
        <v>40</v>
      </c>
      <c r="AP2109" s="102" t="s">
        <v>40</v>
      </c>
      <c r="AQ2109" s="102" t="s">
        <v>40</v>
      </c>
      <c r="AR2109" s="101"/>
    </row>
    <row r="2110" spans="1:44" ht="42">
      <c r="A2110" t="str">
        <f>VLOOKUP(Q2110,'Rotas x Madrugada'!A:C,2,0)</f>
        <v>NA</v>
      </c>
      <c r="B2110" t="str">
        <f>VLOOKUP(Q2110,'Rotas x Madrugada'!A:C,3,0)</f>
        <v>Não</v>
      </c>
      <c r="D2110" s="19">
        <f t="shared" si="64"/>
        <v>46163</v>
      </c>
      <c r="E2110" s="19">
        <f>IF(A2110="RETIRA",Z2110,VLOOKUP(Q2110,'Rotas x Madrugada'!A:D,4,0))</f>
        <v>46146</v>
      </c>
      <c r="F2110" s="19">
        <f>IF(A2110="RETIRA",Z2110,Z2110+2)</f>
        <v>46163</v>
      </c>
      <c r="G2110" s="19" t="str">
        <f>CONCATENATE(U2110,"-",V2110)</f>
        <v>INC08-TE12</v>
      </c>
      <c r="H2110" s="19" t="str">
        <f t="shared" ca="1" si="65"/>
        <v>OK</v>
      </c>
      <c r="I2110" s="46">
        <f ca="1">Z2110-$B$1</f>
        <v>4</v>
      </c>
      <c r="J2110" s="46">
        <f>VLOOKUP(G2110,'D. Produção'!A:B,2,)</f>
        <v>2</v>
      </c>
      <c r="K2110" s="87">
        <v>336778</v>
      </c>
      <c r="L2110" s="88" t="s">
        <v>82</v>
      </c>
      <c r="M2110" s="87">
        <v>4</v>
      </c>
      <c r="N2110" s="87">
        <v>5462865</v>
      </c>
      <c r="O2110" s="88" t="s">
        <v>35</v>
      </c>
      <c r="P2110" s="88" t="s">
        <v>702</v>
      </c>
      <c r="Q2110" s="88" t="s">
        <v>142</v>
      </c>
      <c r="R2110" s="89">
        <v>2.4462000000000002</v>
      </c>
      <c r="S2110" s="89">
        <v>48.924999999999997</v>
      </c>
      <c r="T2110" s="87">
        <v>1</v>
      </c>
      <c r="U2110" s="88" t="s">
        <v>63</v>
      </c>
      <c r="V2110" s="88" t="s">
        <v>120</v>
      </c>
      <c r="W2110" s="90">
        <v>1030</v>
      </c>
      <c r="X2110" s="90">
        <v>2375</v>
      </c>
      <c r="Y2110" s="91">
        <v>46156.838001388889</v>
      </c>
      <c r="Z2110" s="92">
        <v>46161</v>
      </c>
      <c r="AA2110" s="93"/>
      <c r="AB2110" s="93"/>
      <c r="AC2110" s="93"/>
      <c r="AD2110" s="93"/>
      <c r="AE2110" s="93"/>
      <c r="AF2110" s="93"/>
      <c r="AG2110" s="93"/>
      <c r="AH2110" s="93"/>
      <c r="AI2110" s="94" t="s">
        <v>40</v>
      </c>
      <c r="AJ2110" s="94" t="s">
        <v>40</v>
      </c>
      <c r="AK2110" s="94" t="s">
        <v>40</v>
      </c>
      <c r="AL2110" s="93"/>
      <c r="AM2110" s="93"/>
      <c r="AN2110" s="94" t="s">
        <v>40</v>
      </c>
      <c r="AO2110" s="94" t="s">
        <v>40</v>
      </c>
      <c r="AP2110" s="94" t="s">
        <v>40</v>
      </c>
      <c r="AQ2110" s="94" t="s">
        <v>40</v>
      </c>
      <c r="AR2110" s="93"/>
    </row>
    <row r="2111" spans="1:44" ht="42">
      <c r="A2111" t="str">
        <f>VLOOKUP(Q2111,'Rotas x Madrugada'!A:C,2,0)</f>
        <v>NA</v>
      </c>
      <c r="B2111" t="str">
        <f>VLOOKUP(Q2111,'Rotas x Madrugada'!A:C,3,0)</f>
        <v>Não</v>
      </c>
      <c r="D2111" s="19">
        <f t="shared" si="64"/>
        <v>46163</v>
      </c>
      <c r="E2111" s="19">
        <f>IF(A2111="RETIRA",Z2111,VLOOKUP(Q2111,'Rotas x Madrugada'!A:D,4,0))</f>
        <v>46146</v>
      </c>
      <c r="F2111" s="19">
        <f>IF(A2111="RETIRA",Z2111,Z2111+2)</f>
        <v>46163</v>
      </c>
      <c r="G2111" s="19" t="str">
        <f>CONCATENATE(U2111,"-",V2111)</f>
        <v>INC08-TF</v>
      </c>
      <c r="H2111" s="19" t="str">
        <f t="shared" ca="1" si="65"/>
        <v>OK</v>
      </c>
      <c r="I2111" s="46">
        <f ca="1">Z2111-$B$1</f>
        <v>4</v>
      </c>
      <c r="J2111" s="46">
        <f>VLOOKUP(G2111,'D. Produção'!A:B,2,)</f>
        <v>2</v>
      </c>
      <c r="K2111" s="95">
        <v>336778</v>
      </c>
      <c r="L2111" s="96" t="s">
        <v>171</v>
      </c>
      <c r="M2111" s="95">
        <v>5</v>
      </c>
      <c r="N2111" s="95">
        <v>5462866</v>
      </c>
      <c r="O2111" s="96" t="s">
        <v>35</v>
      </c>
      <c r="P2111" s="96" t="s">
        <v>702</v>
      </c>
      <c r="Q2111" s="96" t="s">
        <v>142</v>
      </c>
      <c r="R2111" s="97">
        <v>0.57299999999999995</v>
      </c>
      <c r="S2111" s="97">
        <v>11.46</v>
      </c>
      <c r="T2111" s="95">
        <v>1</v>
      </c>
      <c r="U2111" s="96" t="s">
        <v>63</v>
      </c>
      <c r="V2111" s="96" t="s">
        <v>96</v>
      </c>
      <c r="W2111" s="98">
        <v>300</v>
      </c>
      <c r="X2111" s="98">
        <v>1910</v>
      </c>
      <c r="Y2111" s="99">
        <v>46156.838001388889</v>
      </c>
      <c r="Z2111" s="100">
        <v>46161</v>
      </c>
      <c r="AA2111" s="101"/>
      <c r="AB2111" s="101"/>
      <c r="AC2111" s="101"/>
      <c r="AD2111" s="101"/>
      <c r="AE2111" s="102" t="s">
        <v>40</v>
      </c>
      <c r="AF2111" s="102" t="s">
        <v>40</v>
      </c>
      <c r="AG2111" s="102" t="s">
        <v>40</v>
      </c>
      <c r="AH2111" s="102" t="s">
        <v>40</v>
      </c>
      <c r="AI2111" s="102" t="s">
        <v>40</v>
      </c>
      <c r="AJ2111" s="102" t="s">
        <v>40</v>
      </c>
      <c r="AK2111" s="102" t="s">
        <v>40</v>
      </c>
      <c r="AL2111" s="101"/>
      <c r="AM2111" s="101"/>
      <c r="AN2111" s="102" t="s">
        <v>40</v>
      </c>
      <c r="AO2111" s="102" t="s">
        <v>40</v>
      </c>
      <c r="AP2111" s="102" t="s">
        <v>40</v>
      </c>
      <c r="AQ2111" s="102" t="s">
        <v>40</v>
      </c>
      <c r="AR2111" s="101"/>
    </row>
    <row r="2112" spans="1:44" ht="42">
      <c r="A2112" t="str">
        <f>VLOOKUP(Q2112,'Rotas x Madrugada'!A:C,2,0)</f>
        <v>NA</v>
      </c>
      <c r="B2112" t="str">
        <f>VLOOKUP(Q2112,'Rotas x Madrugada'!A:C,3,0)</f>
        <v>Não</v>
      </c>
      <c r="D2112" s="19">
        <f t="shared" si="64"/>
        <v>46163</v>
      </c>
      <c r="E2112" s="19">
        <f>IF(A2112="RETIRA",Z2112,VLOOKUP(Q2112,'Rotas x Madrugada'!A:D,4,0))</f>
        <v>46146</v>
      </c>
      <c r="F2112" s="19">
        <f>IF(A2112="RETIRA",Z2112,Z2112+2)</f>
        <v>46163</v>
      </c>
      <c r="G2112" s="19" t="str">
        <f>CONCATENATE(U2112,"-",V2112)</f>
        <v>INC08-TF</v>
      </c>
      <c r="H2112" s="19" t="str">
        <f t="shared" ca="1" si="65"/>
        <v>OK</v>
      </c>
      <c r="I2112" s="46">
        <f ca="1">Z2112-$B$1</f>
        <v>4</v>
      </c>
      <c r="J2112" s="46">
        <f>VLOOKUP(G2112,'D. Produção'!A:B,2,)</f>
        <v>2</v>
      </c>
      <c r="K2112" s="87">
        <v>336778</v>
      </c>
      <c r="L2112" s="88" t="s">
        <v>172</v>
      </c>
      <c r="M2112" s="87">
        <v>6</v>
      </c>
      <c r="N2112" s="87">
        <v>5462867</v>
      </c>
      <c r="O2112" s="88" t="s">
        <v>35</v>
      </c>
      <c r="P2112" s="88" t="s">
        <v>702</v>
      </c>
      <c r="Q2112" s="88" t="s">
        <v>142</v>
      </c>
      <c r="R2112" s="89">
        <v>0.57299999999999995</v>
      </c>
      <c r="S2112" s="89">
        <v>11.46</v>
      </c>
      <c r="T2112" s="87">
        <v>1</v>
      </c>
      <c r="U2112" s="88" t="s">
        <v>63</v>
      </c>
      <c r="V2112" s="88" t="s">
        <v>96</v>
      </c>
      <c r="W2112" s="90">
        <v>300</v>
      </c>
      <c r="X2112" s="90">
        <v>1910</v>
      </c>
      <c r="Y2112" s="91">
        <v>46156.838001388889</v>
      </c>
      <c r="Z2112" s="92">
        <v>46161</v>
      </c>
      <c r="AA2112" s="93"/>
      <c r="AB2112" s="93"/>
      <c r="AC2112" s="93"/>
      <c r="AD2112" s="93"/>
      <c r="AE2112" s="94" t="s">
        <v>40</v>
      </c>
      <c r="AF2112" s="94" t="s">
        <v>40</v>
      </c>
      <c r="AG2112" s="94" t="s">
        <v>40</v>
      </c>
      <c r="AH2112" s="94" t="s">
        <v>40</v>
      </c>
      <c r="AI2112" s="94" t="s">
        <v>40</v>
      </c>
      <c r="AJ2112" s="94" t="s">
        <v>40</v>
      </c>
      <c r="AK2112" s="94" t="s">
        <v>40</v>
      </c>
      <c r="AL2112" s="93"/>
      <c r="AM2112" s="93"/>
      <c r="AN2112" s="94" t="s">
        <v>40</v>
      </c>
      <c r="AO2112" s="94" t="s">
        <v>40</v>
      </c>
      <c r="AP2112" s="94" t="s">
        <v>40</v>
      </c>
      <c r="AQ2112" s="94" t="s">
        <v>40</v>
      </c>
      <c r="AR2112" s="93"/>
    </row>
    <row r="2113" spans="1:44" ht="63">
      <c r="A2113" t="str">
        <f>VLOOKUP(Q2113,'Rotas x Madrugada'!A:C,2,0)</f>
        <v>G</v>
      </c>
      <c r="B2113" t="str">
        <f>VLOOKUP(Q2113,'Rotas x Madrugada'!A:C,3,0)</f>
        <v>Sim</v>
      </c>
      <c r="D2113" s="19">
        <f t="shared" si="64"/>
        <v>46164</v>
      </c>
      <c r="E2113" s="19">
        <f>IF(A2113="RETIRA",Z2113,VLOOKUP(Q2113,'Rotas x Madrugada'!A:D,4,0))</f>
        <v>46150</v>
      </c>
      <c r="F2113" s="19">
        <f>IF(A2113="RETIRA",Z2113,Z2113+2)</f>
        <v>46164</v>
      </c>
      <c r="G2113" s="19" t="str">
        <f>CONCATENATE(U2113,"-",V2113)</f>
        <v>MBI03-CC</v>
      </c>
      <c r="H2113" s="19" t="str">
        <f t="shared" ca="1" si="65"/>
        <v>OK</v>
      </c>
      <c r="I2113" s="46">
        <f ca="1">Z2113-$B$1</f>
        <v>5</v>
      </c>
      <c r="J2113" s="46">
        <f>VLOOKUP(G2113,'D. Produção'!A:B,2,)</f>
        <v>1</v>
      </c>
      <c r="K2113" s="95">
        <v>332976</v>
      </c>
      <c r="L2113" s="96" t="s">
        <v>61</v>
      </c>
      <c r="M2113" s="95">
        <v>1</v>
      </c>
      <c r="N2113" s="95">
        <v>5436745</v>
      </c>
      <c r="O2113" s="96" t="s">
        <v>35</v>
      </c>
      <c r="P2113" s="96" t="s">
        <v>635</v>
      </c>
      <c r="Q2113" s="96" t="s">
        <v>165</v>
      </c>
      <c r="R2113" s="97">
        <v>0.41699999999999998</v>
      </c>
      <c r="S2113" s="97">
        <v>3.1274999999999999</v>
      </c>
      <c r="T2113" s="95">
        <v>1</v>
      </c>
      <c r="U2113" s="96" t="s">
        <v>249</v>
      </c>
      <c r="V2113" s="96" t="s">
        <v>236</v>
      </c>
      <c r="W2113" s="98">
        <v>695</v>
      </c>
      <c r="X2113" s="98">
        <v>600</v>
      </c>
      <c r="Y2113" s="99">
        <v>46148.456034062503</v>
      </c>
      <c r="Z2113" s="100">
        <v>46162</v>
      </c>
      <c r="AA2113" s="101"/>
      <c r="AB2113" s="101"/>
      <c r="AC2113" s="102" t="s">
        <v>40</v>
      </c>
      <c r="AD2113" s="102" t="s">
        <v>40</v>
      </c>
      <c r="AE2113" s="102" t="s">
        <v>40</v>
      </c>
      <c r="AF2113" s="102" t="s">
        <v>40</v>
      </c>
      <c r="AG2113" s="102" t="s">
        <v>40</v>
      </c>
      <c r="AH2113" s="102" t="s">
        <v>40</v>
      </c>
      <c r="AI2113" s="102" t="s">
        <v>40</v>
      </c>
      <c r="AJ2113" s="102" t="s">
        <v>40</v>
      </c>
      <c r="AK2113" s="102" t="s">
        <v>40</v>
      </c>
      <c r="AL2113" s="102" t="s">
        <v>40</v>
      </c>
      <c r="AM2113" s="102" t="s">
        <v>40</v>
      </c>
      <c r="AN2113" s="102" t="s">
        <v>40</v>
      </c>
      <c r="AO2113" s="102" t="s">
        <v>40</v>
      </c>
      <c r="AP2113" s="102" t="s">
        <v>40</v>
      </c>
      <c r="AQ2113" s="102" t="s">
        <v>40</v>
      </c>
      <c r="AR2113" s="101"/>
    </row>
    <row r="2114" spans="1:44" ht="63">
      <c r="A2114" t="str">
        <f>VLOOKUP(Q2114,'Rotas x Madrugada'!A:C,2,0)</f>
        <v>G</v>
      </c>
      <c r="B2114" t="str">
        <f>VLOOKUP(Q2114,'Rotas x Madrugada'!A:C,3,0)</f>
        <v>Sim</v>
      </c>
      <c r="D2114" s="19">
        <f t="shared" si="64"/>
        <v>46164</v>
      </c>
      <c r="E2114" s="19">
        <f>IF(A2114="RETIRA",Z2114,VLOOKUP(Q2114,'Rotas x Madrugada'!A:D,4,0))</f>
        <v>46150</v>
      </c>
      <c r="F2114" s="19">
        <f>IF(A2114="RETIRA",Z2114,Z2114+2)</f>
        <v>46164</v>
      </c>
      <c r="G2114" s="19" t="str">
        <f>CONCATENATE(U2114,"-",V2114)</f>
        <v>MBI03-CC</v>
      </c>
      <c r="H2114" s="19" t="str">
        <f t="shared" ca="1" si="65"/>
        <v>OK</v>
      </c>
      <c r="I2114" s="46">
        <f ca="1">Z2114-$B$1</f>
        <v>5</v>
      </c>
      <c r="J2114" s="46">
        <f>VLOOKUP(G2114,'D. Produção'!A:B,2,)</f>
        <v>1</v>
      </c>
      <c r="K2114" s="87">
        <v>332976</v>
      </c>
      <c r="L2114" s="88" t="s">
        <v>121</v>
      </c>
      <c r="M2114" s="87">
        <v>2</v>
      </c>
      <c r="N2114" s="87">
        <v>5436746</v>
      </c>
      <c r="O2114" s="88" t="s">
        <v>35</v>
      </c>
      <c r="P2114" s="88" t="s">
        <v>635</v>
      </c>
      <c r="Q2114" s="88" t="s">
        <v>165</v>
      </c>
      <c r="R2114" s="89">
        <v>0.41699999999999998</v>
      </c>
      <c r="S2114" s="89">
        <v>3.1274999999999999</v>
      </c>
      <c r="T2114" s="87">
        <v>1</v>
      </c>
      <c r="U2114" s="88" t="s">
        <v>249</v>
      </c>
      <c r="V2114" s="88" t="s">
        <v>236</v>
      </c>
      <c r="W2114" s="90">
        <v>695</v>
      </c>
      <c r="X2114" s="90">
        <v>600</v>
      </c>
      <c r="Y2114" s="91">
        <v>46148.456034062503</v>
      </c>
      <c r="Z2114" s="92">
        <v>46162</v>
      </c>
      <c r="AA2114" s="93"/>
      <c r="AB2114" s="93"/>
      <c r="AC2114" s="94" t="s">
        <v>40</v>
      </c>
      <c r="AD2114" s="94" t="s">
        <v>40</v>
      </c>
      <c r="AE2114" s="94" t="s">
        <v>40</v>
      </c>
      <c r="AF2114" s="94" t="s">
        <v>40</v>
      </c>
      <c r="AG2114" s="94" t="s">
        <v>40</v>
      </c>
      <c r="AH2114" s="94" t="s">
        <v>40</v>
      </c>
      <c r="AI2114" s="94" t="s">
        <v>40</v>
      </c>
      <c r="AJ2114" s="94" t="s">
        <v>40</v>
      </c>
      <c r="AK2114" s="94" t="s">
        <v>40</v>
      </c>
      <c r="AL2114" s="94" t="s">
        <v>40</v>
      </c>
      <c r="AM2114" s="94" t="s">
        <v>40</v>
      </c>
      <c r="AN2114" s="94" t="s">
        <v>40</v>
      </c>
      <c r="AO2114" s="94" t="s">
        <v>40</v>
      </c>
      <c r="AP2114" s="94" t="s">
        <v>40</v>
      </c>
      <c r="AQ2114" s="94" t="s">
        <v>40</v>
      </c>
      <c r="AR2114" s="93"/>
    </row>
    <row r="2115" spans="1:44" ht="63">
      <c r="A2115" t="str">
        <f>VLOOKUP(Q2115,'Rotas x Madrugada'!A:C,2,0)</f>
        <v>G</v>
      </c>
      <c r="B2115" t="str">
        <f>VLOOKUP(Q2115,'Rotas x Madrugada'!A:C,3,0)</f>
        <v>Sim</v>
      </c>
      <c r="D2115" s="19">
        <f t="shared" si="64"/>
        <v>46164</v>
      </c>
      <c r="E2115" s="19">
        <f>IF(A2115="RETIRA",Z2115,VLOOKUP(Q2115,'Rotas x Madrugada'!A:D,4,0))</f>
        <v>46150</v>
      </c>
      <c r="F2115" s="19">
        <f>IF(A2115="RETIRA",Z2115,Z2115+2)</f>
        <v>46164</v>
      </c>
      <c r="G2115" s="19" t="str">
        <f>CONCATENATE(U2115,"-",V2115)</f>
        <v>MBI03-CC</v>
      </c>
      <c r="H2115" s="19" t="str">
        <f t="shared" ca="1" si="65"/>
        <v>OK</v>
      </c>
      <c r="I2115" s="46">
        <f ca="1">Z2115-$B$1</f>
        <v>5</v>
      </c>
      <c r="J2115" s="46">
        <f>VLOOKUP(G2115,'D. Produção'!A:B,2,)</f>
        <v>1</v>
      </c>
      <c r="K2115" s="95">
        <v>332976</v>
      </c>
      <c r="L2115" s="96" t="s">
        <v>143</v>
      </c>
      <c r="M2115" s="95">
        <v>3</v>
      </c>
      <c r="N2115" s="95">
        <v>5436747</v>
      </c>
      <c r="O2115" s="96" t="s">
        <v>35</v>
      </c>
      <c r="P2115" s="96" t="s">
        <v>635</v>
      </c>
      <c r="Q2115" s="96" t="s">
        <v>165</v>
      </c>
      <c r="R2115" s="97">
        <v>0.41699999999999998</v>
      </c>
      <c r="S2115" s="97">
        <v>3.1274999999999999</v>
      </c>
      <c r="T2115" s="95">
        <v>1</v>
      </c>
      <c r="U2115" s="96" t="s">
        <v>249</v>
      </c>
      <c r="V2115" s="96" t="s">
        <v>236</v>
      </c>
      <c r="W2115" s="98">
        <v>695</v>
      </c>
      <c r="X2115" s="98">
        <v>600</v>
      </c>
      <c r="Y2115" s="99">
        <v>46148.456034062503</v>
      </c>
      <c r="Z2115" s="100">
        <v>46162</v>
      </c>
      <c r="AA2115" s="101"/>
      <c r="AB2115" s="101"/>
      <c r="AC2115" s="102" t="s">
        <v>40</v>
      </c>
      <c r="AD2115" s="102" t="s">
        <v>40</v>
      </c>
      <c r="AE2115" s="102" t="s">
        <v>40</v>
      </c>
      <c r="AF2115" s="102" t="s">
        <v>40</v>
      </c>
      <c r="AG2115" s="102" t="s">
        <v>40</v>
      </c>
      <c r="AH2115" s="102" t="s">
        <v>40</v>
      </c>
      <c r="AI2115" s="102" t="s">
        <v>40</v>
      </c>
      <c r="AJ2115" s="102" t="s">
        <v>40</v>
      </c>
      <c r="AK2115" s="102" t="s">
        <v>40</v>
      </c>
      <c r="AL2115" s="102" t="s">
        <v>40</v>
      </c>
      <c r="AM2115" s="102" t="s">
        <v>40</v>
      </c>
      <c r="AN2115" s="102" t="s">
        <v>40</v>
      </c>
      <c r="AO2115" s="102" t="s">
        <v>40</v>
      </c>
      <c r="AP2115" s="102" t="s">
        <v>40</v>
      </c>
      <c r="AQ2115" s="102" t="s">
        <v>40</v>
      </c>
      <c r="AR2115" s="101"/>
    </row>
    <row r="2116" spans="1:44" ht="63">
      <c r="A2116" t="str">
        <f>VLOOKUP(Q2116,'Rotas x Madrugada'!A:C,2,0)</f>
        <v>G</v>
      </c>
      <c r="B2116" t="str">
        <f>VLOOKUP(Q2116,'Rotas x Madrugada'!A:C,3,0)</f>
        <v>Sim</v>
      </c>
      <c r="D2116" s="19">
        <f t="shared" ref="D2116:D2179" si="66">IF(E2116&gt;F2116,E2116,F2116)</f>
        <v>46164</v>
      </c>
      <c r="E2116" s="19">
        <f>IF(A2116="RETIRA",Z2116,VLOOKUP(Q2116,'Rotas x Madrugada'!A:D,4,0))</f>
        <v>46150</v>
      </c>
      <c r="F2116" s="19">
        <f>IF(A2116="RETIRA",Z2116,Z2116+2)</f>
        <v>46164</v>
      </c>
      <c r="G2116" s="19" t="str">
        <f>CONCATENATE(U2116,"-",V2116)</f>
        <v>MBI03-CC</v>
      </c>
      <c r="H2116" s="19" t="str">
        <f t="shared" ca="1" si="65"/>
        <v>OK</v>
      </c>
      <c r="I2116" s="46">
        <f ca="1">Z2116-$B$1</f>
        <v>5</v>
      </c>
      <c r="J2116" s="46">
        <f>VLOOKUP(G2116,'D. Produção'!A:B,2,)</f>
        <v>1</v>
      </c>
      <c r="K2116" s="87">
        <v>332976</v>
      </c>
      <c r="L2116" s="88" t="s">
        <v>132</v>
      </c>
      <c r="M2116" s="87">
        <v>4</v>
      </c>
      <c r="N2116" s="87">
        <v>5436748</v>
      </c>
      <c r="O2116" s="88" t="s">
        <v>35</v>
      </c>
      <c r="P2116" s="88" t="s">
        <v>635</v>
      </c>
      <c r="Q2116" s="88" t="s">
        <v>165</v>
      </c>
      <c r="R2116" s="89">
        <v>0.53910000000000002</v>
      </c>
      <c r="S2116" s="89">
        <v>4.0430000000000001</v>
      </c>
      <c r="T2116" s="87">
        <v>1</v>
      </c>
      <c r="U2116" s="88" t="s">
        <v>249</v>
      </c>
      <c r="V2116" s="88" t="s">
        <v>236</v>
      </c>
      <c r="W2116" s="90">
        <v>714</v>
      </c>
      <c r="X2116" s="90">
        <v>755</v>
      </c>
      <c r="Y2116" s="91">
        <v>46148.456034062503</v>
      </c>
      <c r="Z2116" s="92">
        <v>46162</v>
      </c>
      <c r="AA2116" s="93"/>
      <c r="AB2116" s="93"/>
      <c r="AC2116" s="94" t="s">
        <v>40</v>
      </c>
      <c r="AD2116" s="94" t="s">
        <v>40</v>
      </c>
      <c r="AE2116" s="94" t="s">
        <v>40</v>
      </c>
      <c r="AF2116" s="94" t="s">
        <v>40</v>
      </c>
      <c r="AG2116" s="94" t="s">
        <v>40</v>
      </c>
      <c r="AH2116" s="94" t="s">
        <v>40</v>
      </c>
      <c r="AI2116" s="94" t="s">
        <v>40</v>
      </c>
      <c r="AJ2116" s="94" t="s">
        <v>40</v>
      </c>
      <c r="AK2116" s="94" t="s">
        <v>40</v>
      </c>
      <c r="AL2116" s="94" t="s">
        <v>40</v>
      </c>
      <c r="AM2116" s="94" t="s">
        <v>40</v>
      </c>
      <c r="AN2116" s="94" t="s">
        <v>40</v>
      </c>
      <c r="AO2116" s="94" t="s">
        <v>40</v>
      </c>
      <c r="AP2116" s="94" t="s">
        <v>40</v>
      </c>
      <c r="AQ2116" s="94" t="s">
        <v>40</v>
      </c>
      <c r="AR2116" s="93"/>
    </row>
    <row r="2117" spans="1:44" ht="63">
      <c r="A2117" t="str">
        <f>VLOOKUP(Q2117,'Rotas x Madrugada'!A:C,2,0)</f>
        <v>G</v>
      </c>
      <c r="B2117" t="str">
        <f>VLOOKUP(Q2117,'Rotas x Madrugada'!A:C,3,0)</f>
        <v>Sim</v>
      </c>
      <c r="D2117" s="19">
        <f t="shared" si="66"/>
        <v>46164</v>
      </c>
      <c r="E2117" s="19">
        <f>IF(A2117="RETIRA",Z2117,VLOOKUP(Q2117,'Rotas x Madrugada'!A:D,4,0))</f>
        <v>46150</v>
      </c>
      <c r="F2117" s="19">
        <f>IF(A2117="RETIRA",Z2117,Z2117+2)</f>
        <v>46164</v>
      </c>
      <c r="G2117" s="19" t="str">
        <f>CONCATENATE(U2117,"-",V2117)</f>
        <v>MBI03-CC</v>
      </c>
      <c r="H2117" s="19" t="str">
        <f t="shared" ref="H2117:H2180" ca="1" si="67">IF(I2117&lt;-10,"PROBLEMA",IF(I2117&lt;J2117,"URGENTE",IF(I2117=J2117,"PRODUZIR","OK")))</f>
        <v>OK</v>
      </c>
      <c r="I2117" s="46">
        <f ca="1">Z2117-$B$1</f>
        <v>5</v>
      </c>
      <c r="J2117" s="46">
        <f>VLOOKUP(G2117,'D. Produção'!A:B,2,)</f>
        <v>1</v>
      </c>
      <c r="K2117" s="95">
        <v>332976</v>
      </c>
      <c r="L2117" s="96" t="s">
        <v>92</v>
      </c>
      <c r="M2117" s="95">
        <v>5</v>
      </c>
      <c r="N2117" s="95">
        <v>5436749</v>
      </c>
      <c r="O2117" s="96" t="s">
        <v>35</v>
      </c>
      <c r="P2117" s="96" t="s">
        <v>635</v>
      </c>
      <c r="Q2117" s="96" t="s">
        <v>165</v>
      </c>
      <c r="R2117" s="97">
        <v>0.53910000000000002</v>
      </c>
      <c r="S2117" s="97">
        <v>4.0430000000000001</v>
      </c>
      <c r="T2117" s="95">
        <v>1</v>
      </c>
      <c r="U2117" s="96" t="s">
        <v>249</v>
      </c>
      <c r="V2117" s="96" t="s">
        <v>236</v>
      </c>
      <c r="W2117" s="98">
        <v>714</v>
      </c>
      <c r="X2117" s="98">
        <v>755</v>
      </c>
      <c r="Y2117" s="99">
        <v>46148.456034062503</v>
      </c>
      <c r="Z2117" s="100">
        <v>46162</v>
      </c>
      <c r="AA2117" s="101"/>
      <c r="AB2117" s="101"/>
      <c r="AC2117" s="102" t="s">
        <v>40</v>
      </c>
      <c r="AD2117" s="102" t="s">
        <v>40</v>
      </c>
      <c r="AE2117" s="102" t="s">
        <v>40</v>
      </c>
      <c r="AF2117" s="102" t="s">
        <v>40</v>
      </c>
      <c r="AG2117" s="102" t="s">
        <v>40</v>
      </c>
      <c r="AH2117" s="102" t="s">
        <v>40</v>
      </c>
      <c r="AI2117" s="102" t="s">
        <v>40</v>
      </c>
      <c r="AJ2117" s="102" t="s">
        <v>40</v>
      </c>
      <c r="AK2117" s="102" t="s">
        <v>40</v>
      </c>
      <c r="AL2117" s="102" t="s">
        <v>40</v>
      </c>
      <c r="AM2117" s="102" t="s">
        <v>40</v>
      </c>
      <c r="AN2117" s="102" t="s">
        <v>40</v>
      </c>
      <c r="AO2117" s="102" t="s">
        <v>40</v>
      </c>
      <c r="AP2117" s="102" t="s">
        <v>40</v>
      </c>
      <c r="AQ2117" s="102" t="s">
        <v>40</v>
      </c>
      <c r="AR2117" s="101"/>
    </row>
    <row r="2118" spans="1:44" ht="63">
      <c r="A2118" t="str">
        <f>VLOOKUP(Q2118,'Rotas x Madrugada'!A:C,2,0)</f>
        <v>G</v>
      </c>
      <c r="B2118" t="str">
        <f>VLOOKUP(Q2118,'Rotas x Madrugada'!A:C,3,0)</f>
        <v>Sim</v>
      </c>
      <c r="D2118" s="19">
        <f t="shared" si="66"/>
        <v>46164</v>
      </c>
      <c r="E2118" s="19">
        <f>IF(A2118="RETIRA",Z2118,VLOOKUP(Q2118,'Rotas x Madrugada'!A:D,4,0))</f>
        <v>46150</v>
      </c>
      <c r="F2118" s="19">
        <f>IF(A2118="RETIRA",Z2118,Z2118+2)</f>
        <v>46164</v>
      </c>
      <c r="G2118" s="19" t="str">
        <f>CONCATENATE(U2118,"-",V2118)</f>
        <v>MBI03-CC</v>
      </c>
      <c r="H2118" s="19" t="str">
        <f t="shared" ca="1" si="67"/>
        <v>OK</v>
      </c>
      <c r="I2118" s="46">
        <f ca="1">Z2118-$B$1</f>
        <v>5</v>
      </c>
      <c r="J2118" s="46">
        <f>VLOOKUP(G2118,'D. Produção'!A:B,2,)</f>
        <v>1</v>
      </c>
      <c r="K2118" s="87">
        <v>332976</v>
      </c>
      <c r="L2118" s="88" t="s">
        <v>97</v>
      </c>
      <c r="M2118" s="87">
        <v>6</v>
      </c>
      <c r="N2118" s="87">
        <v>5436750</v>
      </c>
      <c r="O2118" s="88" t="s">
        <v>35</v>
      </c>
      <c r="P2118" s="88" t="s">
        <v>635</v>
      </c>
      <c r="Q2118" s="88" t="s">
        <v>165</v>
      </c>
      <c r="R2118" s="89">
        <v>0.53910000000000002</v>
      </c>
      <c r="S2118" s="89">
        <v>4.0430000000000001</v>
      </c>
      <c r="T2118" s="87">
        <v>1</v>
      </c>
      <c r="U2118" s="88" t="s">
        <v>249</v>
      </c>
      <c r="V2118" s="88" t="s">
        <v>236</v>
      </c>
      <c r="W2118" s="90">
        <v>714</v>
      </c>
      <c r="X2118" s="90">
        <v>755</v>
      </c>
      <c r="Y2118" s="91">
        <v>46148.456034062503</v>
      </c>
      <c r="Z2118" s="92">
        <v>46162</v>
      </c>
      <c r="AA2118" s="93"/>
      <c r="AB2118" s="93"/>
      <c r="AC2118" s="94" t="s">
        <v>40</v>
      </c>
      <c r="AD2118" s="94" t="s">
        <v>40</v>
      </c>
      <c r="AE2118" s="94" t="s">
        <v>40</v>
      </c>
      <c r="AF2118" s="94" t="s">
        <v>40</v>
      </c>
      <c r="AG2118" s="94" t="s">
        <v>40</v>
      </c>
      <c r="AH2118" s="94" t="s">
        <v>40</v>
      </c>
      <c r="AI2118" s="94" t="s">
        <v>40</v>
      </c>
      <c r="AJ2118" s="94" t="s">
        <v>40</v>
      </c>
      <c r="AK2118" s="94" t="s">
        <v>40</v>
      </c>
      <c r="AL2118" s="94" t="s">
        <v>40</v>
      </c>
      <c r="AM2118" s="94" t="s">
        <v>40</v>
      </c>
      <c r="AN2118" s="94" t="s">
        <v>40</v>
      </c>
      <c r="AO2118" s="94" t="s">
        <v>40</v>
      </c>
      <c r="AP2118" s="94" t="s">
        <v>40</v>
      </c>
      <c r="AQ2118" s="94" t="s">
        <v>40</v>
      </c>
      <c r="AR2118" s="93"/>
    </row>
    <row r="2119" spans="1:44" ht="63">
      <c r="A2119" t="str">
        <f>VLOOKUP(Q2119,'Rotas x Madrugada'!A:C,2,0)</f>
        <v>G</v>
      </c>
      <c r="B2119" t="str">
        <f>VLOOKUP(Q2119,'Rotas x Madrugada'!A:C,3,0)</f>
        <v>Sim</v>
      </c>
      <c r="D2119" s="19">
        <f t="shared" si="66"/>
        <v>46164</v>
      </c>
      <c r="E2119" s="19">
        <f>IF(A2119="RETIRA",Z2119,VLOOKUP(Q2119,'Rotas x Madrugada'!A:D,4,0))</f>
        <v>46150</v>
      </c>
      <c r="F2119" s="19">
        <f>IF(A2119="RETIRA",Z2119,Z2119+2)</f>
        <v>46164</v>
      </c>
      <c r="G2119" s="19" t="str">
        <f>CONCATENATE(U2119,"-",V2119)</f>
        <v>MBI03-CC</v>
      </c>
      <c r="H2119" s="19" t="str">
        <f t="shared" ca="1" si="67"/>
        <v>OK</v>
      </c>
      <c r="I2119" s="46">
        <f ca="1">Z2119-$B$1</f>
        <v>5</v>
      </c>
      <c r="J2119" s="46">
        <f>VLOOKUP(G2119,'D. Produção'!A:B,2,)</f>
        <v>1</v>
      </c>
      <c r="K2119" s="95">
        <v>332976</v>
      </c>
      <c r="L2119" s="96" t="s">
        <v>98</v>
      </c>
      <c r="M2119" s="95">
        <v>7</v>
      </c>
      <c r="N2119" s="95">
        <v>5436751</v>
      </c>
      <c r="O2119" s="96" t="s">
        <v>35</v>
      </c>
      <c r="P2119" s="96" t="s">
        <v>635</v>
      </c>
      <c r="Q2119" s="96" t="s">
        <v>165</v>
      </c>
      <c r="R2119" s="97">
        <v>0.53910000000000002</v>
      </c>
      <c r="S2119" s="97">
        <v>4.0430000000000001</v>
      </c>
      <c r="T2119" s="95">
        <v>1</v>
      </c>
      <c r="U2119" s="96" t="s">
        <v>249</v>
      </c>
      <c r="V2119" s="96" t="s">
        <v>236</v>
      </c>
      <c r="W2119" s="98">
        <v>714</v>
      </c>
      <c r="X2119" s="98">
        <v>755</v>
      </c>
      <c r="Y2119" s="99">
        <v>46148.456034062503</v>
      </c>
      <c r="Z2119" s="100">
        <v>46162</v>
      </c>
      <c r="AA2119" s="101"/>
      <c r="AB2119" s="101"/>
      <c r="AC2119" s="102" t="s">
        <v>40</v>
      </c>
      <c r="AD2119" s="102" t="s">
        <v>40</v>
      </c>
      <c r="AE2119" s="102" t="s">
        <v>40</v>
      </c>
      <c r="AF2119" s="102" t="s">
        <v>40</v>
      </c>
      <c r="AG2119" s="102" t="s">
        <v>40</v>
      </c>
      <c r="AH2119" s="102" t="s">
        <v>40</v>
      </c>
      <c r="AI2119" s="102" t="s">
        <v>40</v>
      </c>
      <c r="AJ2119" s="102" t="s">
        <v>40</v>
      </c>
      <c r="AK2119" s="102" t="s">
        <v>40</v>
      </c>
      <c r="AL2119" s="102" t="s">
        <v>40</v>
      </c>
      <c r="AM2119" s="102" t="s">
        <v>40</v>
      </c>
      <c r="AN2119" s="102" t="s">
        <v>40</v>
      </c>
      <c r="AO2119" s="102" t="s">
        <v>40</v>
      </c>
      <c r="AP2119" s="102" t="s">
        <v>40</v>
      </c>
      <c r="AQ2119" s="102" t="s">
        <v>40</v>
      </c>
      <c r="AR2119" s="101"/>
    </row>
    <row r="2120" spans="1:44" ht="63">
      <c r="A2120" t="str">
        <f>VLOOKUP(Q2120,'Rotas x Madrugada'!A:C,2,0)</f>
        <v>G</v>
      </c>
      <c r="B2120" t="str">
        <f>VLOOKUP(Q2120,'Rotas x Madrugada'!A:C,3,0)</f>
        <v>Sim</v>
      </c>
      <c r="D2120" s="19">
        <f t="shared" si="66"/>
        <v>46164</v>
      </c>
      <c r="E2120" s="19">
        <f>IF(A2120="RETIRA",Z2120,VLOOKUP(Q2120,'Rotas x Madrugada'!A:D,4,0))</f>
        <v>46150</v>
      </c>
      <c r="F2120" s="19">
        <f>IF(A2120="RETIRA",Z2120,Z2120+2)</f>
        <v>46164</v>
      </c>
      <c r="G2120" s="19" t="str">
        <f>CONCATENATE(U2120,"-",V2120)</f>
        <v>MBI03-CC</v>
      </c>
      <c r="H2120" s="19" t="str">
        <f t="shared" ca="1" si="67"/>
        <v>OK</v>
      </c>
      <c r="I2120" s="46">
        <f ca="1">Z2120-$B$1</f>
        <v>5</v>
      </c>
      <c r="J2120" s="46">
        <f>VLOOKUP(G2120,'D. Produção'!A:B,2,)</f>
        <v>1</v>
      </c>
      <c r="K2120" s="87">
        <v>332976</v>
      </c>
      <c r="L2120" s="88" t="s">
        <v>99</v>
      </c>
      <c r="M2120" s="87">
        <v>8</v>
      </c>
      <c r="N2120" s="87">
        <v>5436752</v>
      </c>
      <c r="O2120" s="88" t="s">
        <v>35</v>
      </c>
      <c r="P2120" s="88" t="s">
        <v>635</v>
      </c>
      <c r="Q2120" s="88" t="s">
        <v>165</v>
      </c>
      <c r="R2120" s="89">
        <v>0.53910000000000002</v>
      </c>
      <c r="S2120" s="89">
        <v>4.0430000000000001</v>
      </c>
      <c r="T2120" s="87">
        <v>1</v>
      </c>
      <c r="U2120" s="88" t="s">
        <v>249</v>
      </c>
      <c r="V2120" s="88" t="s">
        <v>236</v>
      </c>
      <c r="W2120" s="90">
        <v>714</v>
      </c>
      <c r="X2120" s="90">
        <v>755</v>
      </c>
      <c r="Y2120" s="91">
        <v>46148.456034062503</v>
      </c>
      <c r="Z2120" s="92">
        <v>46162</v>
      </c>
      <c r="AA2120" s="93"/>
      <c r="AB2120" s="93"/>
      <c r="AC2120" s="94" t="s">
        <v>40</v>
      </c>
      <c r="AD2120" s="94" t="s">
        <v>40</v>
      </c>
      <c r="AE2120" s="94" t="s">
        <v>40</v>
      </c>
      <c r="AF2120" s="94" t="s">
        <v>40</v>
      </c>
      <c r="AG2120" s="94" t="s">
        <v>40</v>
      </c>
      <c r="AH2120" s="94" t="s">
        <v>40</v>
      </c>
      <c r="AI2120" s="94" t="s">
        <v>40</v>
      </c>
      <c r="AJ2120" s="94" t="s">
        <v>40</v>
      </c>
      <c r="AK2120" s="94" t="s">
        <v>40</v>
      </c>
      <c r="AL2120" s="94" t="s">
        <v>40</v>
      </c>
      <c r="AM2120" s="94" t="s">
        <v>40</v>
      </c>
      <c r="AN2120" s="94" t="s">
        <v>40</v>
      </c>
      <c r="AO2120" s="94" t="s">
        <v>40</v>
      </c>
      <c r="AP2120" s="94" t="s">
        <v>40</v>
      </c>
      <c r="AQ2120" s="94" t="s">
        <v>40</v>
      </c>
      <c r="AR2120" s="93"/>
    </row>
    <row r="2121" spans="1:44" ht="63">
      <c r="A2121" t="str">
        <f>VLOOKUP(Q2121,'Rotas x Madrugada'!A:C,2,0)</f>
        <v>G</v>
      </c>
      <c r="B2121" t="str">
        <f>VLOOKUP(Q2121,'Rotas x Madrugada'!A:C,3,0)</f>
        <v>Sim</v>
      </c>
      <c r="D2121" s="19">
        <f t="shared" si="66"/>
        <v>46164</v>
      </c>
      <c r="E2121" s="19">
        <f>IF(A2121="RETIRA",Z2121,VLOOKUP(Q2121,'Rotas x Madrugada'!A:D,4,0))</f>
        <v>46150</v>
      </c>
      <c r="F2121" s="19">
        <f>IF(A2121="RETIRA",Z2121,Z2121+2)</f>
        <v>46164</v>
      </c>
      <c r="G2121" s="19" t="str">
        <f>CONCATENATE(U2121,"-",V2121)</f>
        <v>MBI03-CC</v>
      </c>
      <c r="H2121" s="19" t="str">
        <f t="shared" ca="1" si="67"/>
        <v>OK</v>
      </c>
      <c r="I2121" s="46">
        <f ca="1">Z2121-$B$1</f>
        <v>5</v>
      </c>
      <c r="J2121" s="46">
        <f>VLOOKUP(G2121,'D. Produção'!A:B,2,)</f>
        <v>1</v>
      </c>
      <c r="K2121" s="95">
        <v>332976</v>
      </c>
      <c r="L2121" s="96" t="s">
        <v>100</v>
      </c>
      <c r="M2121" s="95">
        <v>9</v>
      </c>
      <c r="N2121" s="95">
        <v>5436753</v>
      </c>
      <c r="O2121" s="96" t="s">
        <v>35</v>
      </c>
      <c r="P2121" s="96" t="s">
        <v>635</v>
      </c>
      <c r="Q2121" s="96" t="s">
        <v>165</v>
      </c>
      <c r="R2121" s="97">
        <v>0.53910000000000002</v>
      </c>
      <c r="S2121" s="97">
        <v>4.0430000000000001</v>
      </c>
      <c r="T2121" s="95">
        <v>1</v>
      </c>
      <c r="U2121" s="96" t="s">
        <v>249</v>
      </c>
      <c r="V2121" s="96" t="s">
        <v>236</v>
      </c>
      <c r="W2121" s="98">
        <v>714</v>
      </c>
      <c r="X2121" s="98">
        <v>755</v>
      </c>
      <c r="Y2121" s="99">
        <v>46148.456034062503</v>
      </c>
      <c r="Z2121" s="100">
        <v>46162</v>
      </c>
      <c r="AA2121" s="101"/>
      <c r="AB2121" s="101"/>
      <c r="AC2121" s="102" t="s">
        <v>40</v>
      </c>
      <c r="AD2121" s="102" t="s">
        <v>40</v>
      </c>
      <c r="AE2121" s="102" t="s">
        <v>40</v>
      </c>
      <c r="AF2121" s="102" t="s">
        <v>40</v>
      </c>
      <c r="AG2121" s="102" t="s">
        <v>40</v>
      </c>
      <c r="AH2121" s="102" t="s">
        <v>40</v>
      </c>
      <c r="AI2121" s="102" t="s">
        <v>40</v>
      </c>
      <c r="AJ2121" s="102" t="s">
        <v>40</v>
      </c>
      <c r="AK2121" s="102" t="s">
        <v>40</v>
      </c>
      <c r="AL2121" s="102" t="s">
        <v>40</v>
      </c>
      <c r="AM2121" s="102" t="s">
        <v>40</v>
      </c>
      <c r="AN2121" s="102" t="s">
        <v>40</v>
      </c>
      <c r="AO2121" s="102" t="s">
        <v>40</v>
      </c>
      <c r="AP2121" s="102" t="s">
        <v>40</v>
      </c>
      <c r="AQ2121" s="102" t="s">
        <v>40</v>
      </c>
      <c r="AR2121" s="101"/>
    </row>
    <row r="2122" spans="1:44" ht="63">
      <c r="A2122" t="str">
        <f>VLOOKUP(Q2122,'Rotas x Madrugada'!A:C,2,0)</f>
        <v>G</v>
      </c>
      <c r="B2122" t="str">
        <f>VLOOKUP(Q2122,'Rotas x Madrugada'!A:C,3,0)</f>
        <v>Sim</v>
      </c>
      <c r="D2122" s="19">
        <f t="shared" si="66"/>
        <v>46164</v>
      </c>
      <c r="E2122" s="19">
        <f>IF(A2122="RETIRA",Z2122,VLOOKUP(Q2122,'Rotas x Madrugada'!A:D,4,0))</f>
        <v>46150</v>
      </c>
      <c r="F2122" s="19">
        <f>IF(A2122="RETIRA",Z2122,Z2122+2)</f>
        <v>46164</v>
      </c>
      <c r="G2122" s="19" t="str">
        <f>CONCATENATE(U2122,"-",V2122)</f>
        <v>MBI03-CC</v>
      </c>
      <c r="H2122" s="19" t="str">
        <f t="shared" ca="1" si="67"/>
        <v>OK</v>
      </c>
      <c r="I2122" s="46">
        <f ca="1">Z2122-$B$1</f>
        <v>5</v>
      </c>
      <c r="J2122" s="46">
        <f>VLOOKUP(G2122,'D. Produção'!A:B,2,)</f>
        <v>1</v>
      </c>
      <c r="K2122" s="87">
        <v>332976</v>
      </c>
      <c r="L2122" s="88" t="s">
        <v>101</v>
      </c>
      <c r="M2122" s="87">
        <v>10</v>
      </c>
      <c r="N2122" s="87">
        <v>5436754</v>
      </c>
      <c r="O2122" s="88" t="s">
        <v>35</v>
      </c>
      <c r="P2122" s="88" t="s">
        <v>635</v>
      </c>
      <c r="Q2122" s="88" t="s">
        <v>165</v>
      </c>
      <c r="R2122" s="89">
        <v>0.53910000000000002</v>
      </c>
      <c r="S2122" s="89">
        <v>4.0430000000000001</v>
      </c>
      <c r="T2122" s="87">
        <v>1</v>
      </c>
      <c r="U2122" s="88" t="s">
        <v>249</v>
      </c>
      <c r="V2122" s="88" t="s">
        <v>236</v>
      </c>
      <c r="W2122" s="90">
        <v>714</v>
      </c>
      <c r="X2122" s="90">
        <v>755</v>
      </c>
      <c r="Y2122" s="91">
        <v>46148.456034062503</v>
      </c>
      <c r="Z2122" s="92">
        <v>46162</v>
      </c>
      <c r="AA2122" s="93"/>
      <c r="AB2122" s="93"/>
      <c r="AC2122" s="94" t="s">
        <v>40</v>
      </c>
      <c r="AD2122" s="94" t="s">
        <v>40</v>
      </c>
      <c r="AE2122" s="94" t="s">
        <v>40</v>
      </c>
      <c r="AF2122" s="94" t="s">
        <v>40</v>
      </c>
      <c r="AG2122" s="94" t="s">
        <v>40</v>
      </c>
      <c r="AH2122" s="94" t="s">
        <v>40</v>
      </c>
      <c r="AI2122" s="94" t="s">
        <v>40</v>
      </c>
      <c r="AJ2122" s="94" t="s">
        <v>40</v>
      </c>
      <c r="AK2122" s="94" t="s">
        <v>40</v>
      </c>
      <c r="AL2122" s="94" t="s">
        <v>40</v>
      </c>
      <c r="AM2122" s="94" t="s">
        <v>40</v>
      </c>
      <c r="AN2122" s="94" t="s">
        <v>40</v>
      </c>
      <c r="AO2122" s="94" t="s">
        <v>40</v>
      </c>
      <c r="AP2122" s="94" t="s">
        <v>40</v>
      </c>
      <c r="AQ2122" s="94" t="s">
        <v>40</v>
      </c>
      <c r="AR2122" s="93"/>
    </row>
    <row r="2123" spans="1:44" ht="63">
      <c r="A2123" t="str">
        <f>VLOOKUP(Q2123,'Rotas x Madrugada'!A:C,2,0)</f>
        <v>G</v>
      </c>
      <c r="B2123" t="str">
        <f>VLOOKUP(Q2123,'Rotas x Madrugada'!A:C,3,0)</f>
        <v>Sim</v>
      </c>
      <c r="D2123" s="19">
        <f t="shared" si="66"/>
        <v>46164</v>
      </c>
      <c r="E2123" s="19">
        <f>IF(A2123="RETIRA",Z2123,VLOOKUP(Q2123,'Rotas x Madrugada'!A:D,4,0))</f>
        <v>46150</v>
      </c>
      <c r="F2123" s="19">
        <f>IF(A2123="RETIRA",Z2123,Z2123+2)</f>
        <v>46164</v>
      </c>
      <c r="G2123" s="19" t="str">
        <f>CONCATENATE(U2123,"-",V2123)</f>
        <v>MBI03-CC</v>
      </c>
      <c r="H2123" s="19" t="str">
        <f t="shared" ca="1" si="67"/>
        <v>OK</v>
      </c>
      <c r="I2123" s="46">
        <f ca="1">Z2123-$B$1</f>
        <v>5</v>
      </c>
      <c r="J2123" s="46">
        <f>VLOOKUP(G2123,'D. Produção'!A:B,2,)</f>
        <v>1</v>
      </c>
      <c r="K2123" s="95">
        <v>332976</v>
      </c>
      <c r="L2123" s="96" t="s">
        <v>102</v>
      </c>
      <c r="M2123" s="95">
        <v>11</v>
      </c>
      <c r="N2123" s="95">
        <v>5436755</v>
      </c>
      <c r="O2123" s="96" t="s">
        <v>35</v>
      </c>
      <c r="P2123" s="96" t="s">
        <v>635</v>
      </c>
      <c r="Q2123" s="96" t="s">
        <v>165</v>
      </c>
      <c r="R2123" s="97">
        <v>0.53910000000000002</v>
      </c>
      <c r="S2123" s="97">
        <v>4.0430000000000001</v>
      </c>
      <c r="T2123" s="95">
        <v>1</v>
      </c>
      <c r="U2123" s="96" t="s">
        <v>249</v>
      </c>
      <c r="V2123" s="96" t="s">
        <v>236</v>
      </c>
      <c r="W2123" s="98">
        <v>714</v>
      </c>
      <c r="X2123" s="98">
        <v>755</v>
      </c>
      <c r="Y2123" s="99">
        <v>46148.456034062503</v>
      </c>
      <c r="Z2123" s="100">
        <v>46162</v>
      </c>
      <c r="AA2123" s="101"/>
      <c r="AB2123" s="101"/>
      <c r="AC2123" s="102" t="s">
        <v>40</v>
      </c>
      <c r="AD2123" s="102" t="s">
        <v>40</v>
      </c>
      <c r="AE2123" s="102" t="s">
        <v>40</v>
      </c>
      <c r="AF2123" s="102" t="s">
        <v>40</v>
      </c>
      <c r="AG2123" s="102" t="s">
        <v>40</v>
      </c>
      <c r="AH2123" s="102" t="s">
        <v>40</v>
      </c>
      <c r="AI2123" s="102" t="s">
        <v>40</v>
      </c>
      <c r="AJ2123" s="102" t="s">
        <v>40</v>
      </c>
      <c r="AK2123" s="102" t="s">
        <v>40</v>
      </c>
      <c r="AL2123" s="102" t="s">
        <v>40</v>
      </c>
      <c r="AM2123" s="102" t="s">
        <v>40</v>
      </c>
      <c r="AN2123" s="102" t="s">
        <v>40</v>
      </c>
      <c r="AO2123" s="102" t="s">
        <v>40</v>
      </c>
      <c r="AP2123" s="102" t="s">
        <v>40</v>
      </c>
      <c r="AQ2123" s="102" t="s">
        <v>40</v>
      </c>
      <c r="AR2123" s="101"/>
    </row>
    <row r="2124" spans="1:44" ht="63">
      <c r="A2124" t="str">
        <f>VLOOKUP(Q2124,'Rotas x Madrugada'!A:C,2,0)</f>
        <v>G</v>
      </c>
      <c r="B2124" t="str">
        <f>VLOOKUP(Q2124,'Rotas x Madrugada'!A:C,3,0)</f>
        <v>Sim</v>
      </c>
      <c r="D2124" s="19">
        <f t="shared" si="66"/>
        <v>46164</v>
      </c>
      <c r="E2124" s="19">
        <f>IF(A2124="RETIRA",Z2124,VLOOKUP(Q2124,'Rotas x Madrugada'!A:D,4,0))</f>
        <v>46150</v>
      </c>
      <c r="F2124" s="19">
        <f>IF(A2124="RETIRA",Z2124,Z2124+2)</f>
        <v>46164</v>
      </c>
      <c r="G2124" s="19" t="str">
        <f>CONCATENATE(U2124,"-",V2124)</f>
        <v>MBI03-CC</v>
      </c>
      <c r="H2124" s="19" t="str">
        <f t="shared" ca="1" si="67"/>
        <v>OK</v>
      </c>
      <c r="I2124" s="46">
        <f ca="1">Z2124-$B$1</f>
        <v>5</v>
      </c>
      <c r="J2124" s="46">
        <f>VLOOKUP(G2124,'D. Produção'!A:B,2,)</f>
        <v>1</v>
      </c>
      <c r="K2124" s="87">
        <v>332976</v>
      </c>
      <c r="L2124" s="88" t="s">
        <v>103</v>
      </c>
      <c r="M2124" s="87">
        <v>12</v>
      </c>
      <c r="N2124" s="87">
        <v>5436756</v>
      </c>
      <c r="O2124" s="88" t="s">
        <v>35</v>
      </c>
      <c r="P2124" s="88" t="s">
        <v>635</v>
      </c>
      <c r="Q2124" s="88" t="s">
        <v>165</v>
      </c>
      <c r="R2124" s="89">
        <v>0.56330000000000002</v>
      </c>
      <c r="S2124" s="89">
        <v>4.2248000000000001</v>
      </c>
      <c r="T2124" s="87">
        <v>1</v>
      </c>
      <c r="U2124" s="88" t="s">
        <v>249</v>
      </c>
      <c r="V2124" s="88" t="s">
        <v>236</v>
      </c>
      <c r="W2124" s="90">
        <v>860</v>
      </c>
      <c r="X2124" s="90">
        <v>655</v>
      </c>
      <c r="Y2124" s="91">
        <v>46148.456034062503</v>
      </c>
      <c r="Z2124" s="92">
        <v>46162</v>
      </c>
      <c r="AA2124" s="93"/>
      <c r="AB2124" s="93"/>
      <c r="AC2124" s="94" t="s">
        <v>40</v>
      </c>
      <c r="AD2124" s="94" t="s">
        <v>40</v>
      </c>
      <c r="AE2124" s="94" t="s">
        <v>40</v>
      </c>
      <c r="AF2124" s="94" t="s">
        <v>40</v>
      </c>
      <c r="AG2124" s="94" t="s">
        <v>40</v>
      </c>
      <c r="AH2124" s="94" t="s">
        <v>40</v>
      </c>
      <c r="AI2124" s="94" t="s">
        <v>40</v>
      </c>
      <c r="AJ2124" s="94" t="s">
        <v>40</v>
      </c>
      <c r="AK2124" s="94" t="s">
        <v>40</v>
      </c>
      <c r="AL2124" s="94" t="s">
        <v>40</v>
      </c>
      <c r="AM2124" s="94" t="s">
        <v>40</v>
      </c>
      <c r="AN2124" s="94" t="s">
        <v>40</v>
      </c>
      <c r="AO2124" s="94" t="s">
        <v>40</v>
      </c>
      <c r="AP2124" s="94" t="s">
        <v>40</v>
      </c>
      <c r="AQ2124" s="94" t="s">
        <v>40</v>
      </c>
      <c r="AR2124" s="93"/>
    </row>
    <row r="2125" spans="1:44" ht="63">
      <c r="A2125" t="str">
        <f>VLOOKUP(Q2125,'Rotas x Madrugada'!A:C,2,0)</f>
        <v>G</v>
      </c>
      <c r="B2125" t="str">
        <f>VLOOKUP(Q2125,'Rotas x Madrugada'!A:C,3,0)</f>
        <v>Sim</v>
      </c>
      <c r="D2125" s="19">
        <f t="shared" si="66"/>
        <v>46164</v>
      </c>
      <c r="E2125" s="19">
        <f>IF(A2125="RETIRA",Z2125,VLOOKUP(Q2125,'Rotas x Madrugada'!A:D,4,0))</f>
        <v>46150</v>
      </c>
      <c r="F2125" s="19">
        <f>IF(A2125="RETIRA",Z2125,Z2125+2)</f>
        <v>46164</v>
      </c>
      <c r="G2125" s="19" t="str">
        <f>CONCATENATE(U2125,"-",V2125)</f>
        <v>MBI03-CC</v>
      </c>
      <c r="H2125" s="19" t="str">
        <f t="shared" ca="1" si="67"/>
        <v>OK</v>
      </c>
      <c r="I2125" s="46">
        <f ca="1">Z2125-$B$1</f>
        <v>5</v>
      </c>
      <c r="J2125" s="46">
        <f>VLOOKUP(G2125,'D. Produção'!A:B,2,)</f>
        <v>1</v>
      </c>
      <c r="K2125" s="95">
        <v>332976</v>
      </c>
      <c r="L2125" s="96" t="s">
        <v>104</v>
      </c>
      <c r="M2125" s="95">
        <v>13</v>
      </c>
      <c r="N2125" s="95">
        <v>5436757</v>
      </c>
      <c r="O2125" s="96" t="s">
        <v>35</v>
      </c>
      <c r="P2125" s="96" t="s">
        <v>635</v>
      </c>
      <c r="Q2125" s="96" t="s">
        <v>165</v>
      </c>
      <c r="R2125" s="97">
        <v>0.56330000000000002</v>
      </c>
      <c r="S2125" s="97">
        <v>4.2248000000000001</v>
      </c>
      <c r="T2125" s="95">
        <v>1</v>
      </c>
      <c r="U2125" s="96" t="s">
        <v>249</v>
      </c>
      <c r="V2125" s="96" t="s">
        <v>236</v>
      </c>
      <c r="W2125" s="98">
        <v>860</v>
      </c>
      <c r="X2125" s="98">
        <v>655</v>
      </c>
      <c r="Y2125" s="99">
        <v>46148.456034062503</v>
      </c>
      <c r="Z2125" s="100">
        <v>46162</v>
      </c>
      <c r="AA2125" s="101"/>
      <c r="AB2125" s="101"/>
      <c r="AC2125" s="102" t="s">
        <v>40</v>
      </c>
      <c r="AD2125" s="102" t="s">
        <v>40</v>
      </c>
      <c r="AE2125" s="102" t="s">
        <v>40</v>
      </c>
      <c r="AF2125" s="102" t="s">
        <v>40</v>
      </c>
      <c r="AG2125" s="102" t="s">
        <v>40</v>
      </c>
      <c r="AH2125" s="102" t="s">
        <v>40</v>
      </c>
      <c r="AI2125" s="102" t="s">
        <v>40</v>
      </c>
      <c r="AJ2125" s="102" t="s">
        <v>40</v>
      </c>
      <c r="AK2125" s="102" t="s">
        <v>40</v>
      </c>
      <c r="AL2125" s="102" t="s">
        <v>40</v>
      </c>
      <c r="AM2125" s="102" t="s">
        <v>40</v>
      </c>
      <c r="AN2125" s="102" t="s">
        <v>40</v>
      </c>
      <c r="AO2125" s="102" t="s">
        <v>40</v>
      </c>
      <c r="AP2125" s="102" t="s">
        <v>40</v>
      </c>
      <c r="AQ2125" s="102" t="s">
        <v>40</v>
      </c>
      <c r="AR2125" s="101"/>
    </row>
    <row r="2126" spans="1:44" ht="63">
      <c r="A2126" t="str">
        <f>VLOOKUP(Q2126,'Rotas x Madrugada'!A:C,2,0)</f>
        <v>G</v>
      </c>
      <c r="B2126" t="str">
        <f>VLOOKUP(Q2126,'Rotas x Madrugada'!A:C,3,0)</f>
        <v>Sim</v>
      </c>
      <c r="D2126" s="19">
        <f t="shared" si="66"/>
        <v>46164</v>
      </c>
      <c r="E2126" s="19">
        <f>IF(A2126="RETIRA",Z2126,VLOOKUP(Q2126,'Rotas x Madrugada'!A:D,4,0))</f>
        <v>46150</v>
      </c>
      <c r="F2126" s="19">
        <f>IF(A2126="RETIRA",Z2126,Z2126+2)</f>
        <v>46164</v>
      </c>
      <c r="G2126" s="19" t="str">
        <f>CONCATENATE(U2126,"-",V2126)</f>
        <v>MBI03-CC</v>
      </c>
      <c r="H2126" s="19" t="str">
        <f t="shared" ca="1" si="67"/>
        <v>OK</v>
      </c>
      <c r="I2126" s="46">
        <f ca="1">Z2126-$B$1</f>
        <v>5</v>
      </c>
      <c r="J2126" s="46">
        <f>VLOOKUP(G2126,'D. Produção'!A:B,2,)</f>
        <v>1</v>
      </c>
      <c r="K2126" s="87">
        <v>332976</v>
      </c>
      <c r="L2126" s="88" t="s">
        <v>105</v>
      </c>
      <c r="M2126" s="87">
        <v>14</v>
      </c>
      <c r="N2126" s="87">
        <v>5436758</v>
      </c>
      <c r="O2126" s="88" t="s">
        <v>35</v>
      </c>
      <c r="P2126" s="88" t="s">
        <v>635</v>
      </c>
      <c r="Q2126" s="88" t="s">
        <v>165</v>
      </c>
      <c r="R2126" s="89">
        <v>0.37869999999999998</v>
      </c>
      <c r="S2126" s="89">
        <v>2.8401000000000001</v>
      </c>
      <c r="T2126" s="87">
        <v>1</v>
      </c>
      <c r="U2126" s="88" t="s">
        <v>249</v>
      </c>
      <c r="V2126" s="88" t="s">
        <v>236</v>
      </c>
      <c r="W2126" s="90">
        <v>935</v>
      </c>
      <c r="X2126" s="90">
        <v>405</v>
      </c>
      <c r="Y2126" s="91">
        <v>46148.456034062503</v>
      </c>
      <c r="Z2126" s="92">
        <v>46162</v>
      </c>
      <c r="AA2126" s="93"/>
      <c r="AB2126" s="93"/>
      <c r="AC2126" s="94" t="s">
        <v>40</v>
      </c>
      <c r="AD2126" s="94" t="s">
        <v>40</v>
      </c>
      <c r="AE2126" s="94" t="s">
        <v>40</v>
      </c>
      <c r="AF2126" s="94" t="s">
        <v>40</v>
      </c>
      <c r="AG2126" s="94" t="s">
        <v>40</v>
      </c>
      <c r="AH2126" s="94" t="s">
        <v>40</v>
      </c>
      <c r="AI2126" s="94" t="s">
        <v>40</v>
      </c>
      <c r="AJ2126" s="94" t="s">
        <v>40</v>
      </c>
      <c r="AK2126" s="94" t="s">
        <v>40</v>
      </c>
      <c r="AL2126" s="94" t="s">
        <v>40</v>
      </c>
      <c r="AM2126" s="94" t="s">
        <v>40</v>
      </c>
      <c r="AN2126" s="94" t="s">
        <v>40</v>
      </c>
      <c r="AO2126" s="94" t="s">
        <v>40</v>
      </c>
      <c r="AP2126" s="94" t="s">
        <v>40</v>
      </c>
      <c r="AQ2126" s="94" t="s">
        <v>40</v>
      </c>
      <c r="AR2126" s="93"/>
    </row>
    <row r="2127" spans="1:44" ht="63">
      <c r="A2127" t="str">
        <f>VLOOKUP(Q2127,'Rotas x Madrugada'!A:C,2,0)</f>
        <v>G</v>
      </c>
      <c r="B2127" t="str">
        <f>VLOOKUP(Q2127,'Rotas x Madrugada'!A:C,3,0)</f>
        <v>Sim</v>
      </c>
      <c r="D2127" s="19">
        <f t="shared" si="66"/>
        <v>46164</v>
      </c>
      <c r="E2127" s="19">
        <f>IF(A2127="RETIRA",Z2127,VLOOKUP(Q2127,'Rotas x Madrugada'!A:D,4,0))</f>
        <v>46150</v>
      </c>
      <c r="F2127" s="19">
        <f>IF(A2127="RETIRA",Z2127,Z2127+2)</f>
        <v>46164</v>
      </c>
      <c r="G2127" s="19" t="str">
        <f>CONCATENATE(U2127,"-",V2127)</f>
        <v>MBI03-CC</v>
      </c>
      <c r="H2127" s="19" t="str">
        <f t="shared" ca="1" si="67"/>
        <v>OK</v>
      </c>
      <c r="I2127" s="46">
        <f ca="1">Z2127-$B$1</f>
        <v>5</v>
      </c>
      <c r="J2127" s="46">
        <f>VLOOKUP(G2127,'D. Produção'!A:B,2,)</f>
        <v>1</v>
      </c>
      <c r="K2127" s="95">
        <v>332976</v>
      </c>
      <c r="L2127" s="96" t="s">
        <v>106</v>
      </c>
      <c r="M2127" s="95">
        <v>15</v>
      </c>
      <c r="N2127" s="95">
        <v>5436759</v>
      </c>
      <c r="O2127" s="96" t="s">
        <v>35</v>
      </c>
      <c r="P2127" s="96" t="s">
        <v>635</v>
      </c>
      <c r="Q2127" s="96" t="s">
        <v>165</v>
      </c>
      <c r="R2127" s="97">
        <v>0.37869999999999998</v>
      </c>
      <c r="S2127" s="97">
        <v>2.8401000000000001</v>
      </c>
      <c r="T2127" s="95">
        <v>1</v>
      </c>
      <c r="U2127" s="96" t="s">
        <v>249</v>
      </c>
      <c r="V2127" s="96" t="s">
        <v>236</v>
      </c>
      <c r="W2127" s="98">
        <v>935</v>
      </c>
      <c r="X2127" s="98">
        <v>405</v>
      </c>
      <c r="Y2127" s="99">
        <v>46148.456034062503</v>
      </c>
      <c r="Z2127" s="100">
        <v>46162</v>
      </c>
      <c r="AA2127" s="101"/>
      <c r="AB2127" s="101"/>
      <c r="AC2127" s="102" t="s">
        <v>40</v>
      </c>
      <c r="AD2127" s="102" t="s">
        <v>40</v>
      </c>
      <c r="AE2127" s="102" t="s">
        <v>40</v>
      </c>
      <c r="AF2127" s="102" t="s">
        <v>40</v>
      </c>
      <c r="AG2127" s="102" t="s">
        <v>40</v>
      </c>
      <c r="AH2127" s="102" t="s">
        <v>40</v>
      </c>
      <c r="AI2127" s="102" t="s">
        <v>40</v>
      </c>
      <c r="AJ2127" s="102" t="s">
        <v>40</v>
      </c>
      <c r="AK2127" s="102" t="s">
        <v>40</v>
      </c>
      <c r="AL2127" s="102" t="s">
        <v>40</v>
      </c>
      <c r="AM2127" s="102" t="s">
        <v>40</v>
      </c>
      <c r="AN2127" s="102" t="s">
        <v>40</v>
      </c>
      <c r="AO2127" s="102" t="s">
        <v>40</v>
      </c>
      <c r="AP2127" s="102" t="s">
        <v>40</v>
      </c>
      <c r="AQ2127" s="102" t="s">
        <v>40</v>
      </c>
      <c r="AR2127" s="101"/>
    </row>
    <row r="2128" spans="1:44" ht="63">
      <c r="A2128" t="str">
        <f>VLOOKUP(Q2128,'Rotas x Madrugada'!A:C,2,0)</f>
        <v>G</v>
      </c>
      <c r="B2128" t="str">
        <f>VLOOKUP(Q2128,'Rotas x Madrugada'!A:C,3,0)</f>
        <v>Sim</v>
      </c>
      <c r="D2128" s="19">
        <f t="shared" si="66"/>
        <v>46164</v>
      </c>
      <c r="E2128" s="19">
        <f>IF(A2128="RETIRA",Z2128,VLOOKUP(Q2128,'Rotas x Madrugada'!A:D,4,0))</f>
        <v>46150</v>
      </c>
      <c r="F2128" s="19">
        <f>IF(A2128="RETIRA",Z2128,Z2128+2)</f>
        <v>46164</v>
      </c>
      <c r="G2128" s="19" t="str">
        <f>CONCATENATE(U2128,"-",V2128)</f>
        <v>MBI03-CC</v>
      </c>
      <c r="H2128" s="19" t="str">
        <f t="shared" ca="1" si="67"/>
        <v>OK</v>
      </c>
      <c r="I2128" s="46">
        <f ca="1">Z2128-$B$1</f>
        <v>5</v>
      </c>
      <c r="J2128" s="46">
        <f>VLOOKUP(G2128,'D. Produção'!A:B,2,)</f>
        <v>1</v>
      </c>
      <c r="K2128" s="87">
        <v>332976</v>
      </c>
      <c r="L2128" s="88" t="s">
        <v>107</v>
      </c>
      <c r="M2128" s="87">
        <v>16</v>
      </c>
      <c r="N2128" s="87">
        <v>5436760</v>
      </c>
      <c r="O2128" s="88" t="s">
        <v>35</v>
      </c>
      <c r="P2128" s="88" t="s">
        <v>635</v>
      </c>
      <c r="Q2128" s="88" t="s">
        <v>165</v>
      </c>
      <c r="R2128" s="89">
        <v>0.38269999999999998</v>
      </c>
      <c r="S2128" s="89">
        <v>2.8704000000000001</v>
      </c>
      <c r="T2128" s="87">
        <v>1</v>
      </c>
      <c r="U2128" s="88" t="s">
        <v>249</v>
      </c>
      <c r="V2128" s="88" t="s">
        <v>236</v>
      </c>
      <c r="W2128" s="90">
        <v>945</v>
      </c>
      <c r="X2128" s="90">
        <v>405</v>
      </c>
      <c r="Y2128" s="91">
        <v>46148.456034062503</v>
      </c>
      <c r="Z2128" s="92">
        <v>46162</v>
      </c>
      <c r="AA2128" s="93"/>
      <c r="AB2128" s="93"/>
      <c r="AC2128" s="94" t="s">
        <v>40</v>
      </c>
      <c r="AD2128" s="94" t="s">
        <v>40</v>
      </c>
      <c r="AE2128" s="94" t="s">
        <v>40</v>
      </c>
      <c r="AF2128" s="94" t="s">
        <v>40</v>
      </c>
      <c r="AG2128" s="94" t="s">
        <v>40</v>
      </c>
      <c r="AH2128" s="94" t="s">
        <v>40</v>
      </c>
      <c r="AI2128" s="94" t="s">
        <v>40</v>
      </c>
      <c r="AJ2128" s="94" t="s">
        <v>40</v>
      </c>
      <c r="AK2128" s="94" t="s">
        <v>40</v>
      </c>
      <c r="AL2128" s="94" t="s">
        <v>40</v>
      </c>
      <c r="AM2128" s="94" t="s">
        <v>40</v>
      </c>
      <c r="AN2128" s="94" t="s">
        <v>40</v>
      </c>
      <c r="AO2128" s="94" t="s">
        <v>40</v>
      </c>
      <c r="AP2128" s="94" t="s">
        <v>40</v>
      </c>
      <c r="AQ2128" s="94" t="s">
        <v>40</v>
      </c>
      <c r="AR2128" s="93"/>
    </row>
    <row r="2129" spans="1:44" ht="63">
      <c r="A2129" t="str">
        <f>VLOOKUP(Q2129,'Rotas x Madrugada'!A:C,2,0)</f>
        <v>G</v>
      </c>
      <c r="B2129" t="str">
        <f>VLOOKUP(Q2129,'Rotas x Madrugada'!A:C,3,0)</f>
        <v>Sim</v>
      </c>
      <c r="D2129" s="19">
        <f t="shared" si="66"/>
        <v>46164</v>
      </c>
      <c r="E2129" s="19">
        <f>IF(A2129="RETIRA",Z2129,VLOOKUP(Q2129,'Rotas x Madrugada'!A:D,4,0))</f>
        <v>46150</v>
      </c>
      <c r="F2129" s="19">
        <f>IF(A2129="RETIRA",Z2129,Z2129+2)</f>
        <v>46164</v>
      </c>
      <c r="G2129" s="19" t="str">
        <f>CONCATENATE(U2129,"-",V2129)</f>
        <v>MBI03-CC</v>
      </c>
      <c r="H2129" s="19" t="str">
        <f t="shared" ca="1" si="67"/>
        <v>OK</v>
      </c>
      <c r="I2129" s="46">
        <f ca="1">Z2129-$B$1</f>
        <v>5</v>
      </c>
      <c r="J2129" s="46">
        <f>VLOOKUP(G2129,'D. Produção'!A:B,2,)</f>
        <v>1</v>
      </c>
      <c r="K2129" s="95">
        <v>332976</v>
      </c>
      <c r="L2129" s="96" t="s">
        <v>108</v>
      </c>
      <c r="M2129" s="95">
        <v>17</v>
      </c>
      <c r="N2129" s="95">
        <v>5436761</v>
      </c>
      <c r="O2129" s="96" t="s">
        <v>35</v>
      </c>
      <c r="P2129" s="96" t="s">
        <v>635</v>
      </c>
      <c r="Q2129" s="96" t="s">
        <v>165</v>
      </c>
      <c r="R2129" s="97">
        <v>0.36649999999999999</v>
      </c>
      <c r="S2129" s="97">
        <v>2.7488999999999999</v>
      </c>
      <c r="T2129" s="95">
        <v>1</v>
      </c>
      <c r="U2129" s="96" t="s">
        <v>249</v>
      </c>
      <c r="V2129" s="96" t="s">
        <v>236</v>
      </c>
      <c r="W2129" s="98">
        <v>905</v>
      </c>
      <c r="X2129" s="98">
        <v>405</v>
      </c>
      <c r="Y2129" s="99">
        <v>46148.456034062503</v>
      </c>
      <c r="Z2129" s="100">
        <v>46162</v>
      </c>
      <c r="AA2129" s="101"/>
      <c r="AB2129" s="101"/>
      <c r="AC2129" s="102" t="s">
        <v>40</v>
      </c>
      <c r="AD2129" s="102" t="s">
        <v>40</v>
      </c>
      <c r="AE2129" s="102" t="s">
        <v>40</v>
      </c>
      <c r="AF2129" s="102" t="s">
        <v>40</v>
      </c>
      <c r="AG2129" s="102" t="s">
        <v>40</v>
      </c>
      <c r="AH2129" s="102" t="s">
        <v>40</v>
      </c>
      <c r="AI2129" s="102" t="s">
        <v>40</v>
      </c>
      <c r="AJ2129" s="102" t="s">
        <v>40</v>
      </c>
      <c r="AK2129" s="102" t="s">
        <v>40</v>
      </c>
      <c r="AL2129" s="102" t="s">
        <v>40</v>
      </c>
      <c r="AM2129" s="102" t="s">
        <v>40</v>
      </c>
      <c r="AN2129" s="102" t="s">
        <v>40</v>
      </c>
      <c r="AO2129" s="102" t="s">
        <v>40</v>
      </c>
      <c r="AP2129" s="102" t="s">
        <v>40</v>
      </c>
      <c r="AQ2129" s="102" t="s">
        <v>40</v>
      </c>
      <c r="AR2129" s="101"/>
    </row>
    <row r="2130" spans="1:44" ht="63">
      <c r="A2130" t="str">
        <f>VLOOKUP(Q2130,'Rotas x Madrugada'!A:C,2,0)</f>
        <v>G</v>
      </c>
      <c r="B2130" t="str">
        <f>VLOOKUP(Q2130,'Rotas x Madrugada'!A:C,3,0)</f>
        <v>Sim</v>
      </c>
      <c r="D2130" s="19">
        <f t="shared" si="66"/>
        <v>46164</v>
      </c>
      <c r="E2130" s="19">
        <f>IF(A2130="RETIRA",Z2130,VLOOKUP(Q2130,'Rotas x Madrugada'!A:D,4,0))</f>
        <v>46150</v>
      </c>
      <c r="F2130" s="19">
        <f>IF(A2130="RETIRA",Z2130,Z2130+2)</f>
        <v>46164</v>
      </c>
      <c r="G2130" s="19" t="str">
        <f>CONCATENATE(U2130,"-",V2130)</f>
        <v>MBI03-CC</v>
      </c>
      <c r="H2130" s="19" t="str">
        <f t="shared" ca="1" si="67"/>
        <v>OK</v>
      </c>
      <c r="I2130" s="46">
        <f ca="1">Z2130-$B$1</f>
        <v>5</v>
      </c>
      <c r="J2130" s="46">
        <f>VLOOKUP(G2130,'D. Produção'!A:B,2,)</f>
        <v>1</v>
      </c>
      <c r="K2130" s="87">
        <v>332976</v>
      </c>
      <c r="L2130" s="88" t="s">
        <v>109</v>
      </c>
      <c r="M2130" s="87">
        <v>18</v>
      </c>
      <c r="N2130" s="87">
        <v>5436762</v>
      </c>
      <c r="O2130" s="88" t="s">
        <v>35</v>
      </c>
      <c r="P2130" s="88" t="s">
        <v>635</v>
      </c>
      <c r="Q2130" s="88" t="s">
        <v>165</v>
      </c>
      <c r="R2130" s="89">
        <v>0.36649999999999999</v>
      </c>
      <c r="S2130" s="89">
        <v>2.7488999999999999</v>
      </c>
      <c r="T2130" s="87">
        <v>1</v>
      </c>
      <c r="U2130" s="88" t="s">
        <v>249</v>
      </c>
      <c r="V2130" s="88" t="s">
        <v>236</v>
      </c>
      <c r="W2130" s="90">
        <v>905</v>
      </c>
      <c r="X2130" s="90">
        <v>405</v>
      </c>
      <c r="Y2130" s="91">
        <v>46148.456034062503</v>
      </c>
      <c r="Z2130" s="92">
        <v>46162</v>
      </c>
      <c r="AA2130" s="93"/>
      <c r="AB2130" s="93"/>
      <c r="AC2130" s="94" t="s">
        <v>40</v>
      </c>
      <c r="AD2130" s="94" t="s">
        <v>40</v>
      </c>
      <c r="AE2130" s="94" t="s">
        <v>40</v>
      </c>
      <c r="AF2130" s="94" t="s">
        <v>40</v>
      </c>
      <c r="AG2130" s="94" t="s">
        <v>40</v>
      </c>
      <c r="AH2130" s="94" t="s">
        <v>40</v>
      </c>
      <c r="AI2130" s="94" t="s">
        <v>40</v>
      </c>
      <c r="AJ2130" s="94" t="s">
        <v>40</v>
      </c>
      <c r="AK2130" s="94" t="s">
        <v>40</v>
      </c>
      <c r="AL2130" s="94" t="s">
        <v>40</v>
      </c>
      <c r="AM2130" s="94" t="s">
        <v>40</v>
      </c>
      <c r="AN2130" s="94" t="s">
        <v>40</v>
      </c>
      <c r="AO2130" s="94" t="s">
        <v>40</v>
      </c>
      <c r="AP2130" s="94" t="s">
        <v>40</v>
      </c>
      <c r="AQ2130" s="94" t="s">
        <v>40</v>
      </c>
      <c r="AR2130" s="93"/>
    </row>
    <row r="2131" spans="1:44" ht="63">
      <c r="A2131" t="str">
        <f>VLOOKUP(Q2131,'Rotas x Madrugada'!A:C,2,0)</f>
        <v>G</v>
      </c>
      <c r="B2131" t="str">
        <f>VLOOKUP(Q2131,'Rotas x Madrugada'!A:C,3,0)</f>
        <v>Sim</v>
      </c>
      <c r="D2131" s="19">
        <f t="shared" si="66"/>
        <v>46164</v>
      </c>
      <c r="E2131" s="19">
        <f>IF(A2131="RETIRA",Z2131,VLOOKUP(Q2131,'Rotas x Madrugada'!A:D,4,0))</f>
        <v>46150</v>
      </c>
      <c r="F2131" s="19">
        <f>IF(A2131="RETIRA",Z2131,Z2131+2)</f>
        <v>46164</v>
      </c>
      <c r="G2131" s="19" t="str">
        <f>CONCATENATE(U2131,"-",V2131)</f>
        <v>MBI03-CC</v>
      </c>
      <c r="H2131" s="19" t="str">
        <f t="shared" ca="1" si="67"/>
        <v>OK</v>
      </c>
      <c r="I2131" s="46">
        <f ca="1">Z2131-$B$1</f>
        <v>5</v>
      </c>
      <c r="J2131" s="46">
        <f>VLOOKUP(G2131,'D. Produção'!A:B,2,)</f>
        <v>1</v>
      </c>
      <c r="K2131" s="95">
        <v>332976</v>
      </c>
      <c r="L2131" s="96" t="s">
        <v>110</v>
      </c>
      <c r="M2131" s="95">
        <v>19</v>
      </c>
      <c r="N2131" s="95">
        <v>5436763</v>
      </c>
      <c r="O2131" s="96" t="s">
        <v>35</v>
      </c>
      <c r="P2131" s="96" t="s">
        <v>635</v>
      </c>
      <c r="Q2131" s="96" t="s">
        <v>165</v>
      </c>
      <c r="R2131" s="97">
        <v>0.37059999999999998</v>
      </c>
      <c r="S2131" s="97">
        <v>2.7793000000000001</v>
      </c>
      <c r="T2131" s="95">
        <v>1</v>
      </c>
      <c r="U2131" s="96" t="s">
        <v>249</v>
      </c>
      <c r="V2131" s="96" t="s">
        <v>236</v>
      </c>
      <c r="W2131" s="98">
        <v>915</v>
      </c>
      <c r="X2131" s="98">
        <v>405</v>
      </c>
      <c r="Y2131" s="99">
        <v>46148.456034062503</v>
      </c>
      <c r="Z2131" s="100">
        <v>46162</v>
      </c>
      <c r="AA2131" s="101"/>
      <c r="AB2131" s="101"/>
      <c r="AC2131" s="102" t="s">
        <v>40</v>
      </c>
      <c r="AD2131" s="102" t="s">
        <v>40</v>
      </c>
      <c r="AE2131" s="102" t="s">
        <v>40</v>
      </c>
      <c r="AF2131" s="102" t="s">
        <v>40</v>
      </c>
      <c r="AG2131" s="102" t="s">
        <v>40</v>
      </c>
      <c r="AH2131" s="102" t="s">
        <v>40</v>
      </c>
      <c r="AI2131" s="102" t="s">
        <v>40</v>
      </c>
      <c r="AJ2131" s="102" t="s">
        <v>40</v>
      </c>
      <c r="AK2131" s="102" t="s">
        <v>40</v>
      </c>
      <c r="AL2131" s="102" t="s">
        <v>40</v>
      </c>
      <c r="AM2131" s="102" t="s">
        <v>40</v>
      </c>
      <c r="AN2131" s="102" t="s">
        <v>40</v>
      </c>
      <c r="AO2131" s="102" t="s">
        <v>40</v>
      </c>
      <c r="AP2131" s="102" t="s">
        <v>40</v>
      </c>
      <c r="AQ2131" s="102" t="s">
        <v>40</v>
      </c>
      <c r="AR2131" s="101"/>
    </row>
    <row r="2132" spans="1:44" ht="63">
      <c r="A2132" t="str">
        <f>VLOOKUP(Q2132,'Rotas x Madrugada'!A:C,2,0)</f>
        <v>G</v>
      </c>
      <c r="B2132" t="str">
        <f>VLOOKUP(Q2132,'Rotas x Madrugada'!A:C,3,0)</f>
        <v>Sim</v>
      </c>
      <c r="D2132" s="19">
        <f t="shared" si="66"/>
        <v>46164</v>
      </c>
      <c r="E2132" s="19">
        <f>IF(A2132="RETIRA",Z2132,VLOOKUP(Q2132,'Rotas x Madrugada'!A:D,4,0))</f>
        <v>46150</v>
      </c>
      <c r="F2132" s="19">
        <f>IF(A2132="RETIRA",Z2132,Z2132+2)</f>
        <v>46164</v>
      </c>
      <c r="G2132" s="19" t="str">
        <f>CONCATENATE(U2132,"-",V2132)</f>
        <v>MBI03-CC</v>
      </c>
      <c r="H2132" s="19" t="str">
        <f t="shared" ca="1" si="67"/>
        <v>OK</v>
      </c>
      <c r="I2132" s="46">
        <f ca="1">Z2132-$B$1</f>
        <v>5</v>
      </c>
      <c r="J2132" s="46">
        <f>VLOOKUP(G2132,'D. Produção'!A:B,2,)</f>
        <v>1</v>
      </c>
      <c r="K2132" s="87">
        <v>332976</v>
      </c>
      <c r="L2132" s="88" t="s">
        <v>111</v>
      </c>
      <c r="M2132" s="87">
        <v>20</v>
      </c>
      <c r="N2132" s="87">
        <v>5436764</v>
      </c>
      <c r="O2132" s="88" t="s">
        <v>35</v>
      </c>
      <c r="P2132" s="88" t="s">
        <v>635</v>
      </c>
      <c r="Q2132" s="88" t="s">
        <v>165</v>
      </c>
      <c r="R2132" s="89">
        <v>0.36649999999999999</v>
      </c>
      <c r="S2132" s="89">
        <v>2.7488999999999999</v>
      </c>
      <c r="T2132" s="87">
        <v>1</v>
      </c>
      <c r="U2132" s="88" t="s">
        <v>249</v>
      </c>
      <c r="V2132" s="88" t="s">
        <v>236</v>
      </c>
      <c r="W2132" s="90">
        <v>905</v>
      </c>
      <c r="X2132" s="90">
        <v>405</v>
      </c>
      <c r="Y2132" s="91">
        <v>46148.456034062503</v>
      </c>
      <c r="Z2132" s="92">
        <v>46162</v>
      </c>
      <c r="AA2132" s="93"/>
      <c r="AB2132" s="93"/>
      <c r="AC2132" s="94" t="s">
        <v>40</v>
      </c>
      <c r="AD2132" s="94" t="s">
        <v>40</v>
      </c>
      <c r="AE2132" s="94" t="s">
        <v>40</v>
      </c>
      <c r="AF2132" s="94" t="s">
        <v>40</v>
      </c>
      <c r="AG2132" s="94" t="s">
        <v>40</v>
      </c>
      <c r="AH2132" s="94" t="s">
        <v>40</v>
      </c>
      <c r="AI2132" s="94" t="s">
        <v>40</v>
      </c>
      <c r="AJ2132" s="94" t="s">
        <v>40</v>
      </c>
      <c r="AK2132" s="94" t="s">
        <v>40</v>
      </c>
      <c r="AL2132" s="94" t="s">
        <v>40</v>
      </c>
      <c r="AM2132" s="94" t="s">
        <v>40</v>
      </c>
      <c r="AN2132" s="94" t="s">
        <v>40</v>
      </c>
      <c r="AO2132" s="94" t="s">
        <v>40</v>
      </c>
      <c r="AP2132" s="94" t="s">
        <v>40</v>
      </c>
      <c r="AQ2132" s="94" t="s">
        <v>40</v>
      </c>
      <c r="AR2132" s="93"/>
    </row>
    <row r="2133" spans="1:44" ht="63">
      <c r="A2133" t="str">
        <f>VLOOKUP(Q2133,'Rotas x Madrugada'!A:C,2,0)</f>
        <v>G</v>
      </c>
      <c r="B2133" t="str">
        <f>VLOOKUP(Q2133,'Rotas x Madrugada'!A:C,3,0)</f>
        <v>Sim</v>
      </c>
      <c r="D2133" s="19">
        <f t="shared" si="66"/>
        <v>46164</v>
      </c>
      <c r="E2133" s="19">
        <f>IF(A2133="RETIRA",Z2133,VLOOKUP(Q2133,'Rotas x Madrugada'!A:D,4,0))</f>
        <v>46150</v>
      </c>
      <c r="F2133" s="19">
        <f>IF(A2133="RETIRA",Z2133,Z2133+2)</f>
        <v>46164</v>
      </c>
      <c r="G2133" s="19" t="str">
        <f>CONCATENATE(U2133,"-",V2133)</f>
        <v>MBI03-CC</v>
      </c>
      <c r="H2133" s="19" t="str">
        <f t="shared" ca="1" si="67"/>
        <v>OK</v>
      </c>
      <c r="I2133" s="46">
        <f ca="1">Z2133-$B$1</f>
        <v>5</v>
      </c>
      <c r="J2133" s="46">
        <f>VLOOKUP(G2133,'D. Produção'!A:B,2,)</f>
        <v>1</v>
      </c>
      <c r="K2133" s="95">
        <v>332976</v>
      </c>
      <c r="L2133" s="96" t="s">
        <v>112</v>
      </c>
      <c r="M2133" s="95">
        <v>21</v>
      </c>
      <c r="N2133" s="95">
        <v>5436765</v>
      </c>
      <c r="O2133" s="96" t="s">
        <v>35</v>
      </c>
      <c r="P2133" s="96" t="s">
        <v>635</v>
      </c>
      <c r="Q2133" s="96" t="s">
        <v>165</v>
      </c>
      <c r="R2133" s="97">
        <v>0.36649999999999999</v>
      </c>
      <c r="S2133" s="97">
        <v>2.7488999999999999</v>
      </c>
      <c r="T2133" s="95">
        <v>1</v>
      </c>
      <c r="U2133" s="96" t="s">
        <v>249</v>
      </c>
      <c r="V2133" s="96" t="s">
        <v>236</v>
      </c>
      <c r="W2133" s="98">
        <v>905</v>
      </c>
      <c r="X2133" s="98">
        <v>405</v>
      </c>
      <c r="Y2133" s="99">
        <v>46148.456034062503</v>
      </c>
      <c r="Z2133" s="100">
        <v>46162</v>
      </c>
      <c r="AA2133" s="101"/>
      <c r="AB2133" s="101"/>
      <c r="AC2133" s="102" t="s">
        <v>40</v>
      </c>
      <c r="AD2133" s="102" t="s">
        <v>40</v>
      </c>
      <c r="AE2133" s="102" t="s">
        <v>40</v>
      </c>
      <c r="AF2133" s="102" t="s">
        <v>40</v>
      </c>
      <c r="AG2133" s="102" t="s">
        <v>40</v>
      </c>
      <c r="AH2133" s="102" t="s">
        <v>40</v>
      </c>
      <c r="AI2133" s="102" t="s">
        <v>40</v>
      </c>
      <c r="AJ2133" s="102" t="s">
        <v>40</v>
      </c>
      <c r="AK2133" s="102" t="s">
        <v>40</v>
      </c>
      <c r="AL2133" s="102" t="s">
        <v>40</v>
      </c>
      <c r="AM2133" s="102" t="s">
        <v>40</v>
      </c>
      <c r="AN2133" s="102" t="s">
        <v>40</v>
      </c>
      <c r="AO2133" s="102" t="s">
        <v>40</v>
      </c>
      <c r="AP2133" s="102" t="s">
        <v>40</v>
      </c>
      <c r="AQ2133" s="102" t="s">
        <v>40</v>
      </c>
      <c r="AR2133" s="101"/>
    </row>
    <row r="2134" spans="1:44" ht="63">
      <c r="A2134" t="str">
        <f>VLOOKUP(Q2134,'Rotas x Madrugada'!A:C,2,0)</f>
        <v>G</v>
      </c>
      <c r="B2134" t="str">
        <f>VLOOKUP(Q2134,'Rotas x Madrugada'!A:C,3,0)</f>
        <v>Sim</v>
      </c>
      <c r="D2134" s="19">
        <f t="shared" si="66"/>
        <v>46164</v>
      </c>
      <c r="E2134" s="19">
        <f>IF(A2134="RETIRA",Z2134,VLOOKUP(Q2134,'Rotas x Madrugada'!A:D,4,0))</f>
        <v>46150</v>
      </c>
      <c r="F2134" s="19">
        <f>IF(A2134="RETIRA",Z2134,Z2134+2)</f>
        <v>46164</v>
      </c>
      <c r="G2134" s="19" t="str">
        <f>CONCATENATE(U2134,"-",V2134)</f>
        <v>MBI03-CC</v>
      </c>
      <c r="H2134" s="19" t="str">
        <f t="shared" ca="1" si="67"/>
        <v>OK</v>
      </c>
      <c r="I2134" s="46">
        <f ca="1">Z2134-$B$1</f>
        <v>5</v>
      </c>
      <c r="J2134" s="46">
        <f>VLOOKUP(G2134,'D. Produção'!A:B,2,)</f>
        <v>1</v>
      </c>
      <c r="K2134" s="87">
        <v>332976</v>
      </c>
      <c r="L2134" s="88" t="s">
        <v>113</v>
      </c>
      <c r="M2134" s="87">
        <v>22</v>
      </c>
      <c r="N2134" s="87">
        <v>5436766</v>
      </c>
      <c r="O2134" s="88" t="s">
        <v>35</v>
      </c>
      <c r="P2134" s="88" t="s">
        <v>635</v>
      </c>
      <c r="Q2134" s="88" t="s">
        <v>165</v>
      </c>
      <c r="R2134" s="89">
        <v>0.36649999999999999</v>
      </c>
      <c r="S2134" s="89">
        <v>2.7488999999999999</v>
      </c>
      <c r="T2134" s="87">
        <v>1</v>
      </c>
      <c r="U2134" s="88" t="s">
        <v>249</v>
      </c>
      <c r="V2134" s="88" t="s">
        <v>236</v>
      </c>
      <c r="W2134" s="90">
        <v>905</v>
      </c>
      <c r="X2134" s="90">
        <v>405</v>
      </c>
      <c r="Y2134" s="91">
        <v>46148.456034062503</v>
      </c>
      <c r="Z2134" s="92">
        <v>46162</v>
      </c>
      <c r="AA2134" s="93"/>
      <c r="AB2134" s="93"/>
      <c r="AC2134" s="94" t="s">
        <v>40</v>
      </c>
      <c r="AD2134" s="94" t="s">
        <v>40</v>
      </c>
      <c r="AE2134" s="94" t="s">
        <v>40</v>
      </c>
      <c r="AF2134" s="94" t="s">
        <v>40</v>
      </c>
      <c r="AG2134" s="94" t="s">
        <v>40</v>
      </c>
      <c r="AH2134" s="94" t="s">
        <v>40</v>
      </c>
      <c r="AI2134" s="94" t="s">
        <v>40</v>
      </c>
      <c r="AJ2134" s="94" t="s">
        <v>40</v>
      </c>
      <c r="AK2134" s="94" t="s">
        <v>40</v>
      </c>
      <c r="AL2134" s="94" t="s">
        <v>40</v>
      </c>
      <c r="AM2134" s="94" t="s">
        <v>40</v>
      </c>
      <c r="AN2134" s="94" t="s">
        <v>40</v>
      </c>
      <c r="AO2134" s="94" t="s">
        <v>40</v>
      </c>
      <c r="AP2134" s="94" t="s">
        <v>40</v>
      </c>
      <c r="AQ2134" s="94" t="s">
        <v>40</v>
      </c>
      <c r="AR2134" s="93"/>
    </row>
    <row r="2135" spans="1:44" ht="63">
      <c r="A2135" t="str">
        <f>VLOOKUP(Q2135,'Rotas x Madrugada'!A:C,2,0)</f>
        <v>G</v>
      </c>
      <c r="B2135" t="str">
        <f>VLOOKUP(Q2135,'Rotas x Madrugada'!A:C,3,0)</f>
        <v>Sim</v>
      </c>
      <c r="D2135" s="19">
        <f t="shared" si="66"/>
        <v>46164</v>
      </c>
      <c r="E2135" s="19">
        <f>IF(A2135="RETIRA",Z2135,VLOOKUP(Q2135,'Rotas x Madrugada'!A:D,4,0))</f>
        <v>46150</v>
      </c>
      <c r="F2135" s="19">
        <f>IF(A2135="RETIRA",Z2135,Z2135+2)</f>
        <v>46164</v>
      </c>
      <c r="G2135" s="19" t="str">
        <f>CONCATENATE(U2135,"-",V2135)</f>
        <v>MBI03-CC</v>
      </c>
      <c r="H2135" s="19" t="str">
        <f t="shared" ca="1" si="67"/>
        <v>OK</v>
      </c>
      <c r="I2135" s="46">
        <f ca="1">Z2135-$B$1</f>
        <v>5</v>
      </c>
      <c r="J2135" s="46">
        <f>VLOOKUP(G2135,'D. Produção'!A:B,2,)</f>
        <v>1</v>
      </c>
      <c r="K2135" s="95">
        <v>332976</v>
      </c>
      <c r="L2135" s="96" t="s">
        <v>114</v>
      </c>
      <c r="M2135" s="95">
        <v>23</v>
      </c>
      <c r="N2135" s="95">
        <v>5436767</v>
      </c>
      <c r="O2135" s="96" t="s">
        <v>35</v>
      </c>
      <c r="P2135" s="96" t="s">
        <v>635</v>
      </c>
      <c r="Q2135" s="96" t="s">
        <v>165</v>
      </c>
      <c r="R2135" s="97">
        <v>0.36649999999999999</v>
      </c>
      <c r="S2135" s="97">
        <v>2.7488999999999999</v>
      </c>
      <c r="T2135" s="95">
        <v>1</v>
      </c>
      <c r="U2135" s="96" t="s">
        <v>249</v>
      </c>
      <c r="V2135" s="96" t="s">
        <v>236</v>
      </c>
      <c r="W2135" s="98">
        <v>905</v>
      </c>
      <c r="X2135" s="98">
        <v>405</v>
      </c>
      <c r="Y2135" s="99">
        <v>46148.456034062503</v>
      </c>
      <c r="Z2135" s="100">
        <v>46162</v>
      </c>
      <c r="AA2135" s="101"/>
      <c r="AB2135" s="101"/>
      <c r="AC2135" s="102" t="s">
        <v>40</v>
      </c>
      <c r="AD2135" s="102" t="s">
        <v>40</v>
      </c>
      <c r="AE2135" s="102" t="s">
        <v>40</v>
      </c>
      <c r="AF2135" s="102" t="s">
        <v>40</v>
      </c>
      <c r="AG2135" s="102" t="s">
        <v>40</v>
      </c>
      <c r="AH2135" s="102" t="s">
        <v>40</v>
      </c>
      <c r="AI2135" s="102" t="s">
        <v>40</v>
      </c>
      <c r="AJ2135" s="102" t="s">
        <v>40</v>
      </c>
      <c r="AK2135" s="102" t="s">
        <v>40</v>
      </c>
      <c r="AL2135" s="102" t="s">
        <v>40</v>
      </c>
      <c r="AM2135" s="102" t="s">
        <v>40</v>
      </c>
      <c r="AN2135" s="102" t="s">
        <v>40</v>
      </c>
      <c r="AO2135" s="102" t="s">
        <v>40</v>
      </c>
      <c r="AP2135" s="102" t="s">
        <v>40</v>
      </c>
      <c r="AQ2135" s="102" t="s">
        <v>40</v>
      </c>
      <c r="AR2135" s="101"/>
    </row>
    <row r="2136" spans="1:44" ht="63">
      <c r="A2136" t="str">
        <f>VLOOKUP(Q2136,'Rotas x Madrugada'!A:C,2,0)</f>
        <v>G</v>
      </c>
      <c r="B2136" t="str">
        <f>VLOOKUP(Q2136,'Rotas x Madrugada'!A:C,3,0)</f>
        <v>Sim</v>
      </c>
      <c r="D2136" s="19">
        <f t="shared" si="66"/>
        <v>46164</v>
      </c>
      <c r="E2136" s="19">
        <f>IF(A2136="RETIRA",Z2136,VLOOKUP(Q2136,'Rotas x Madrugada'!A:D,4,0))</f>
        <v>46150</v>
      </c>
      <c r="F2136" s="19">
        <f>IF(A2136="RETIRA",Z2136,Z2136+2)</f>
        <v>46164</v>
      </c>
      <c r="G2136" s="19" t="str">
        <f>CONCATENATE(U2136,"-",V2136)</f>
        <v>MBI03-CC</v>
      </c>
      <c r="H2136" s="19" t="str">
        <f t="shared" ca="1" si="67"/>
        <v>OK</v>
      </c>
      <c r="I2136" s="46">
        <f ca="1">Z2136-$B$1</f>
        <v>5</v>
      </c>
      <c r="J2136" s="46">
        <f>VLOOKUP(G2136,'D. Produção'!A:B,2,)</f>
        <v>1</v>
      </c>
      <c r="K2136" s="87">
        <v>332976</v>
      </c>
      <c r="L2136" s="88" t="s">
        <v>115</v>
      </c>
      <c r="M2136" s="87">
        <v>24</v>
      </c>
      <c r="N2136" s="87">
        <v>5436768</v>
      </c>
      <c r="O2136" s="88" t="s">
        <v>35</v>
      </c>
      <c r="P2136" s="88" t="s">
        <v>635</v>
      </c>
      <c r="Q2136" s="88" t="s">
        <v>165</v>
      </c>
      <c r="R2136" s="89">
        <v>0.37059999999999998</v>
      </c>
      <c r="S2136" s="89">
        <v>2.7793000000000001</v>
      </c>
      <c r="T2136" s="87">
        <v>1</v>
      </c>
      <c r="U2136" s="88" t="s">
        <v>249</v>
      </c>
      <c r="V2136" s="88" t="s">
        <v>236</v>
      </c>
      <c r="W2136" s="90">
        <v>915</v>
      </c>
      <c r="X2136" s="90">
        <v>405</v>
      </c>
      <c r="Y2136" s="91">
        <v>46148.456034062503</v>
      </c>
      <c r="Z2136" s="92">
        <v>46162</v>
      </c>
      <c r="AA2136" s="93"/>
      <c r="AB2136" s="93"/>
      <c r="AC2136" s="94" t="s">
        <v>40</v>
      </c>
      <c r="AD2136" s="94" t="s">
        <v>40</v>
      </c>
      <c r="AE2136" s="94" t="s">
        <v>40</v>
      </c>
      <c r="AF2136" s="94" t="s">
        <v>40</v>
      </c>
      <c r="AG2136" s="94" t="s">
        <v>40</v>
      </c>
      <c r="AH2136" s="94" t="s">
        <v>40</v>
      </c>
      <c r="AI2136" s="94" t="s">
        <v>40</v>
      </c>
      <c r="AJ2136" s="94" t="s">
        <v>40</v>
      </c>
      <c r="AK2136" s="94" t="s">
        <v>40</v>
      </c>
      <c r="AL2136" s="94" t="s">
        <v>40</v>
      </c>
      <c r="AM2136" s="94" t="s">
        <v>40</v>
      </c>
      <c r="AN2136" s="94" t="s">
        <v>40</v>
      </c>
      <c r="AO2136" s="94" t="s">
        <v>40</v>
      </c>
      <c r="AP2136" s="94" t="s">
        <v>40</v>
      </c>
      <c r="AQ2136" s="94" t="s">
        <v>40</v>
      </c>
      <c r="AR2136" s="93"/>
    </row>
    <row r="2137" spans="1:44" ht="63">
      <c r="A2137" t="str">
        <f>VLOOKUP(Q2137,'Rotas x Madrugada'!A:C,2,0)</f>
        <v>G</v>
      </c>
      <c r="B2137" t="str">
        <f>VLOOKUP(Q2137,'Rotas x Madrugada'!A:C,3,0)</f>
        <v>Sim</v>
      </c>
      <c r="D2137" s="19">
        <f t="shared" si="66"/>
        <v>46164</v>
      </c>
      <c r="E2137" s="19">
        <f>IF(A2137="RETIRA",Z2137,VLOOKUP(Q2137,'Rotas x Madrugada'!A:D,4,0))</f>
        <v>46150</v>
      </c>
      <c r="F2137" s="19">
        <f>IF(A2137="RETIRA",Z2137,Z2137+2)</f>
        <v>46164</v>
      </c>
      <c r="G2137" s="19" t="str">
        <f>CONCATENATE(U2137,"-",V2137)</f>
        <v>MBI03-CC</v>
      </c>
      <c r="H2137" s="19" t="str">
        <f t="shared" ca="1" si="67"/>
        <v>OK</v>
      </c>
      <c r="I2137" s="46">
        <f ca="1">Z2137-$B$1</f>
        <v>5</v>
      </c>
      <c r="J2137" s="46">
        <f>VLOOKUP(G2137,'D. Produção'!A:B,2,)</f>
        <v>1</v>
      </c>
      <c r="K2137" s="95">
        <v>332976</v>
      </c>
      <c r="L2137" s="96" t="s">
        <v>183</v>
      </c>
      <c r="M2137" s="95">
        <v>25</v>
      </c>
      <c r="N2137" s="95">
        <v>5436769</v>
      </c>
      <c r="O2137" s="96" t="s">
        <v>35</v>
      </c>
      <c r="P2137" s="96" t="s">
        <v>635</v>
      </c>
      <c r="Q2137" s="96" t="s">
        <v>165</v>
      </c>
      <c r="R2137" s="97">
        <v>0.37059999999999998</v>
      </c>
      <c r="S2137" s="97">
        <v>2.7793000000000001</v>
      </c>
      <c r="T2137" s="95">
        <v>1</v>
      </c>
      <c r="U2137" s="96" t="s">
        <v>249</v>
      </c>
      <c r="V2137" s="96" t="s">
        <v>236</v>
      </c>
      <c r="W2137" s="98">
        <v>915</v>
      </c>
      <c r="X2137" s="98">
        <v>405</v>
      </c>
      <c r="Y2137" s="99">
        <v>46148.456034062503</v>
      </c>
      <c r="Z2137" s="100">
        <v>46162</v>
      </c>
      <c r="AA2137" s="101"/>
      <c r="AB2137" s="101"/>
      <c r="AC2137" s="102" t="s">
        <v>40</v>
      </c>
      <c r="AD2137" s="102" t="s">
        <v>40</v>
      </c>
      <c r="AE2137" s="102" t="s">
        <v>40</v>
      </c>
      <c r="AF2137" s="102" t="s">
        <v>40</v>
      </c>
      <c r="AG2137" s="102" t="s">
        <v>40</v>
      </c>
      <c r="AH2137" s="102" t="s">
        <v>40</v>
      </c>
      <c r="AI2137" s="102" t="s">
        <v>40</v>
      </c>
      <c r="AJ2137" s="102" t="s">
        <v>40</v>
      </c>
      <c r="AK2137" s="102" t="s">
        <v>40</v>
      </c>
      <c r="AL2137" s="102" t="s">
        <v>40</v>
      </c>
      <c r="AM2137" s="102" t="s">
        <v>40</v>
      </c>
      <c r="AN2137" s="102" t="s">
        <v>40</v>
      </c>
      <c r="AO2137" s="102" t="s">
        <v>40</v>
      </c>
      <c r="AP2137" s="102" t="s">
        <v>40</v>
      </c>
      <c r="AQ2137" s="102" t="s">
        <v>40</v>
      </c>
      <c r="AR2137" s="101"/>
    </row>
    <row r="2138" spans="1:44" ht="63">
      <c r="A2138" t="str">
        <f>VLOOKUP(Q2138,'Rotas x Madrugada'!A:C,2,0)</f>
        <v>G</v>
      </c>
      <c r="B2138" t="str">
        <f>VLOOKUP(Q2138,'Rotas x Madrugada'!A:C,3,0)</f>
        <v>Sim</v>
      </c>
      <c r="D2138" s="19">
        <f t="shared" si="66"/>
        <v>46164</v>
      </c>
      <c r="E2138" s="19">
        <f>IF(A2138="RETIRA",Z2138,VLOOKUP(Q2138,'Rotas x Madrugada'!A:D,4,0))</f>
        <v>46150</v>
      </c>
      <c r="F2138" s="19">
        <f>IF(A2138="RETIRA",Z2138,Z2138+2)</f>
        <v>46164</v>
      </c>
      <c r="G2138" s="19" t="str">
        <f>CONCATENATE(U2138,"-",V2138)</f>
        <v>MBI03-CC</v>
      </c>
      <c r="H2138" s="19" t="str">
        <f t="shared" ca="1" si="67"/>
        <v>OK</v>
      </c>
      <c r="I2138" s="46">
        <f ca="1">Z2138-$B$1</f>
        <v>5</v>
      </c>
      <c r="J2138" s="46">
        <f>VLOOKUP(G2138,'D. Produção'!A:B,2,)</f>
        <v>1</v>
      </c>
      <c r="K2138" s="87">
        <v>332976</v>
      </c>
      <c r="L2138" s="88" t="s">
        <v>184</v>
      </c>
      <c r="M2138" s="87">
        <v>26</v>
      </c>
      <c r="N2138" s="87">
        <v>5436770</v>
      </c>
      <c r="O2138" s="88" t="s">
        <v>35</v>
      </c>
      <c r="P2138" s="88" t="s">
        <v>635</v>
      </c>
      <c r="Q2138" s="88" t="s">
        <v>165</v>
      </c>
      <c r="R2138" s="89">
        <v>0.26729999999999998</v>
      </c>
      <c r="S2138" s="89">
        <v>2.0047999999999999</v>
      </c>
      <c r="T2138" s="87">
        <v>1</v>
      </c>
      <c r="U2138" s="88" t="s">
        <v>249</v>
      </c>
      <c r="V2138" s="88" t="s">
        <v>236</v>
      </c>
      <c r="W2138" s="90">
        <v>660</v>
      </c>
      <c r="X2138" s="90">
        <v>405</v>
      </c>
      <c r="Y2138" s="91">
        <v>46148.456034062503</v>
      </c>
      <c r="Z2138" s="92">
        <v>46162</v>
      </c>
      <c r="AA2138" s="93"/>
      <c r="AB2138" s="93"/>
      <c r="AC2138" s="94" t="s">
        <v>40</v>
      </c>
      <c r="AD2138" s="94" t="s">
        <v>40</v>
      </c>
      <c r="AE2138" s="94" t="s">
        <v>40</v>
      </c>
      <c r="AF2138" s="94" t="s">
        <v>40</v>
      </c>
      <c r="AG2138" s="94" t="s">
        <v>40</v>
      </c>
      <c r="AH2138" s="94" t="s">
        <v>40</v>
      </c>
      <c r="AI2138" s="94" t="s">
        <v>40</v>
      </c>
      <c r="AJ2138" s="94" t="s">
        <v>40</v>
      </c>
      <c r="AK2138" s="94" t="s">
        <v>40</v>
      </c>
      <c r="AL2138" s="94" t="s">
        <v>40</v>
      </c>
      <c r="AM2138" s="94" t="s">
        <v>40</v>
      </c>
      <c r="AN2138" s="94" t="s">
        <v>40</v>
      </c>
      <c r="AO2138" s="94" t="s">
        <v>40</v>
      </c>
      <c r="AP2138" s="94" t="s">
        <v>40</v>
      </c>
      <c r="AQ2138" s="94" t="s">
        <v>40</v>
      </c>
      <c r="AR2138" s="93"/>
    </row>
    <row r="2139" spans="1:44" ht="63">
      <c r="A2139" t="str">
        <f>VLOOKUP(Q2139,'Rotas x Madrugada'!A:C,2,0)</f>
        <v>G</v>
      </c>
      <c r="B2139" t="str">
        <f>VLOOKUP(Q2139,'Rotas x Madrugada'!A:C,3,0)</f>
        <v>Sim</v>
      </c>
      <c r="D2139" s="19">
        <f t="shared" si="66"/>
        <v>46164</v>
      </c>
      <c r="E2139" s="19">
        <f>IF(A2139="RETIRA",Z2139,VLOOKUP(Q2139,'Rotas x Madrugada'!A:D,4,0))</f>
        <v>46150</v>
      </c>
      <c r="F2139" s="19">
        <f>IF(A2139="RETIRA",Z2139,Z2139+2)</f>
        <v>46164</v>
      </c>
      <c r="G2139" s="19" t="str">
        <f>CONCATENATE(U2139,"-",V2139)</f>
        <v>MBI03-CC</v>
      </c>
      <c r="H2139" s="19" t="str">
        <f t="shared" ca="1" si="67"/>
        <v>OK</v>
      </c>
      <c r="I2139" s="46">
        <f ca="1">Z2139-$B$1</f>
        <v>5</v>
      </c>
      <c r="J2139" s="46">
        <f>VLOOKUP(G2139,'D. Produção'!A:B,2,)</f>
        <v>1</v>
      </c>
      <c r="K2139" s="95">
        <v>332976</v>
      </c>
      <c r="L2139" s="96" t="s">
        <v>162</v>
      </c>
      <c r="M2139" s="95">
        <v>27</v>
      </c>
      <c r="N2139" s="95">
        <v>5436771</v>
      </c>
      <c r="O2139" s="96" t="s">
        <v>35</v>
      </c>
      <c r="P2139" s="96" t="s">
        <v>635</v>
      </c>
      <c r="Q2139" s="96" t="s">
        <v>165</v>
      </c>
      <c r="R2139" s="97">
        <v>0.26729999999999998</v>
      </c>
      <c r="S2139" s="97">
        <v>2.0047999999999999</v>
      </c>
      <c r="T2139" s="95">
        <v>1</v>
      </c>
      <c r="U2139" s="96" t="s">
        <v>249</v>
      </c>
      <c r="V2139" s="96" t="s">
        <v>236</v>
      </c>
      <c r="W2139" s="98">
        <v>660</v>
      </c>
      <c r="X2139" s="98">
        <v>405</v>
      </c>
      <c r="Y2139" s="99">
        <v>46148.456034062503</v>
      </c>
      <c r="Z2139" s="100">
        <v>46162</v>
      </c>
      <c r="AA2139" s="101"/>
      <c r="AB2139" s="101"/>
      <c r="AC2139" s="102" t="s">
        <v>40</v>
      </c>
      <c r="AD2139" s="102" t="s">
        <v>40</v>
      </c>
      <c r="AE2139" s="102" t="s">
        <v>40</v>
      </c>
      <c r="AF2139" s="102" t="s">
        <v>40</v>
      </c>
      <c r="AG2139" s="102" t="s">
        <v>40</v>
      </c>
      <c r="AH2139" s="102" t="s">
        <v>40</v>
      </c>
      <c r="AI2139" s="102" t="s">
        <v>40</v>
      </c>
      <c r="AJ2139" s="102" t="s">
        <v>40</v>
      </c>
      <c r="AK2139" s="102" t="s">
        <v>40</v>
      </c>
      <c r="AL2139" s="102" t="s">
        <v>40</v>
      </c>
      <c r="AM2139" s="102" t="s">
        <v>40</v>
      </c>
      <c r="AN2139" s="102" t="s">
        <v>40</v>
      </c>
      <c r="AO2139" s="102" t="s">
        <v>40</v>
      </c>
      <c r="AP2139" s="102" t="s">
        <v>40</v>
      </c>
      <c r="AQ2139" s="102" t="s">
        <v>40</v>
      </c>
      <c r="AR2139" s="101"/>
    </row>
    <row r="2140" spans="1:44" ht="63">
      <c r="A2140" t="str">
        <f>VLOOKUP(Q2140,'Rotas x Madrugada'!A:C,2,0)</f>
        <v>G</v>
      </c>
      <c r="B2140" t="str">
        <f>VLOOKUP(Q2140,'Rotas x Madrugada'!A:C,3,0)</f>
        <v>Sim</v>
      </c>
      <c r="D2140" s="19">
        <f t="shared" si="66"/>
        <v>46164</v>
      </c>
      <c r="E2140" s="19">
        <f>IF(A2140="RETIRA",Z2140,VLOOKUP(Q2140,'Rotas x Madrugada'!A:D,4,0))</f>
        <v>46150</v>
      </c>
      <c r="F2140" s="19">
        <f>IF(A2140="RETIRA",Z2140,Z2140+2)</f>
        <v>46164</v>
      </c>
      <c r="G2140" s="19" t="str">
        <f>CONCATENATE(U2140,"-",V2140)</f>
        <v>MBI03-CC</v>
      </c>
      <c r="H2140" s="19" t="str">
        <f t="shared" ca="1" si="67"/>
        <v>OK</v>
      </c>
      <c r="I2140" s="46">
        <f ca="1">Z2140-$B$1</f>
        <v>5</v>
      </c>
      <c r="J2140" s="46">
        <f>VLOOKUP(G2140,'D. Produção'!A:B,2,)</f>
        <v>1</v>
      </c>
      <c r="K2140" s="87">
        <v>332976</v>
      </c>
      <c r="L2140" s="88" t="s">
        <v>164</v>
      </c>
      <c r="M2140" s="87">
        <v>28</v>
      </c>
      <c r="N2140" s="87">
        <v>5436772</v>
      </c>
      <c r="O2140" s="88" t="s">
        <v>35</v>
      </c>
      <c r="P2140" s="88" t="s">
        <v>635</v>
      </c>
      <c r="Q2140" s="88" t="s">
        <v>165</v>
      </c>
      <c r="R2140" s="89">
        <v>0.26729999999999998</v>
      </c>
      <c r="S2140" s="89">
        <v>2.0047999999999999</v>
      </c>
      <c r="T2140" s="87">
        <v>1</v>
      </c>
      <c r="U2140" s="88" t="s">
        <v>249</v>
      </c>
      <c r="V2140" s="88" t="s">
        <v>236</v>
      </c>
      <c r="W2140" s="90">
        <v>660</v>
      </c>
      <c r="X2140" s="90">
        <v>405</v>
      </c>
      <c r="Y2140" s="91">
        <v>46148.456034062503</v>
      </c>
      <c r="Z2140" s="92">
        <v>46162</v>
      </c>
      <c r="AA2140" s="93"/>
      <c r="AB2140" s="93"/>
      <c r="AC2140" s="94" t="s">
        <v>40</v>
      </c>
      <c r="AD2140" s="94" t="s">
        <v>40</v>
      </c>
      <c r="AE2140" s="94" t="s">
        <v>40</v>
      </c>
      <c r="AF2140" s="94" t="s">
        <v>40</v>
      </c>
      <c r="AG2140" s="94" t="s">
        <v>40</v>
      </c>
      <c r="AH2140" s="94" t="s">
        <v>40</v>
      </c>
      <c r="AI2140" s="94" t="s">
        <v>40</v>
      </c>
      <c r="AJ2140" s="94" t="s">
        <v>40</v>
      </c>
      <c r="AK2140" s="94" t="s">
        <v>40</v>
      </c>
      <c r="AL2140" s="94" t="s">
        <v>40</v>
      </c>
      <c r="AM2140" s="94" t="s">
        <v>40</v>
      </c>
      <c r="AN2140" s="94" t="s">
        <v>40</v>
      </c>
      <c r="AO2140" s="94" t="s">
        <v>40</v>
      </c>
      <c r="AP2140" s="94" t="s">
        <v>40</v>
      </c>
      <c r="AQ2140" s="94" t="s">
        <v>40</v>
      </c>
      <c r="AR2140" s="93"/>
    </row>
    <row r="2141" spans="1:44" ht="63">
      <c r="A2141" t="str">
        <f>VLOOKUP(Q2141,'Rotas x Madrugada'!A:C,2,0)</f>
        <v>G</v>
      </c>
      <c r="B2141" t="str">
        <f>VLOOKUP(Q2141,'Rotas x Madrugada'!A:C,3,0)</f>
        <v>Sim</v>
      </c>
      <c r="D2141" s="19">
        <f t="shared" si="66"/>
        <v>46164</v>
      </c>
      <c r="E2141" s="19">
        <f>IF(A2141="RETIRA",Z2141,VLOOKUP(Q2141,'Rotas x Madrugada'!A:D,4,0))</f>
        <v>46150</v>
      </c>
      <c r="F2141" s="19">
        <f>IF(A2141="RETIRA",Z2141,Z2141+2)</f>
        <v>46164</v>
      </c>
      <c r="G2141" s="19" t="str">
        <f>CONCATENATE(U2141,"-",V2141)</f>
        <v>MBI03-CC</v>
      </c>
      <c r="H2141" s="19" t="str">
        <f t="shared" ca="1" si="67"/>
        <v>OK</v>
      </c>
      <c r="I2141" s="46">
        <f ca="1">Z2141-$B$1</f>
        <v>5</v>
      </c>
      <c r="J2141" s="46">
        <f>VLOOKUP(G2141,'D. Produção'!A:B,2,)</f>
        <v>1</v>
      </c>
      <c r="K2141" s="95">
        <v>332976</v>
      </c>
      <c r="L2141" s="96" t="s">
        <v>199</v>
      </c>
      <c r="M2141" s="95">
        <v>29</v>
      </c>
      <c r="N2141" s="95">
        <v>5436773</v>
      </c>
      <c r="O2141" s="96" t="s">
        <v>35</v>
      </c>
      <c r="P2141" s="96" t="s">
        <v>635</v>
      </c>
      <c r="Q2141" s="96" t="s">
        <v>165</v>
      </c>
      <c r="R2141" s="97">
        <v>0.26729999999999998</v>
      </c>
      <c r="S2141" s="97">
        <v>2.0047999999999999</v>
      </c>
      <c r="T2141" s="95">
        <v>1</v>
      </c>
      <c r="U2141" s="96" t="s">
        <v>249</v>
      </c>
      <c r="V2141" s="96" t="s">
        <v>236</v>
      </c>
      <c r="W2141" s="98">
        <v>660</v>
      </c>
      <c r="X2141" s="98">
        <v>405</v>
      </c>
      <c r="Y2141" s="99">
        <v>46148.456034062503</v>
      </c>
      <c r="Z2141" s="100">
        <v>46162</v>
      </c>
      <c r="AA2141" s="101"/>
      <c r="AB2141" s="101"/>
      <c r="AC2141" s="102" t="s">
        <v>40</v>
      </c>
      <c r="AD2141" s="102" t="s">
        <v>40</v>
      </c>
      <c r="AE2141" s="102" t="s">
        <v>40</v>
      </c>
      <c r="AF2141" s="102" t="s">
        <v>40</v>
      </c>
      <c r="AG2141" s="102" t="s">
        <v>40</v>
      </c>
      <c r="AH2141" s="102" t="s">
        <v>40</v>
      </c>
      <c r="AI2141" s="102" t="s">
        <v>40</v>
      </c>
      <c r="AJ2141" s="102" t="s">
        <v>40</v>
      </c>
      <c r="AK2141" s="102" t="s">
        <v>40</v>
      </c>
      <c r="AL2141" s="102" t="s">
        <v>40</v>
      </c>
      <c r="AM2141" s="102" t="s">
        <v>40</v>
      </c>
      <c r="AN2141" s="102" t="s">
        <v>40</v>
      </c>
      <c r="AO2141" s="102" t="s">
        <v>40</v>
      </c>
      <c r="AP2141" s="102" t="s">
        <v>40</v>
      </c>
      <c r="AQ2141" s="102" t="s">
        <v>40</v>
      </c>
      <c r="AR2141" s="101"/>
    </row>
    <row r="2142" spans="1:44" ht="63">
      <c r="A2142" t="str">
        <f>VLOOKUP(Q2142,'Rotas x Madrugada'!A:C,2,0)</f>
        <v>G</v>
      </c>
      <c r="B2142" t="str">
        <f>VLOOKUP(Q2142,'Rotas x Madrugada'!A:C,3,0)</f>
        <v>Sim</v>
      </c>
      <c r="D2142" s="19">
        <f t="shared" si="66"/>
        <v>46164</v>
      </c>
      <c r="E2142" s="19">
        <f>IF(A2142="RETIRA",Z2142,VLOOKUP(Q2142,'Rotas x Madrugada'!A:D,4,0))</f>
        <v>46150</v>
      </c>
      <c r="F2142" s="19">
        <f>IF(A2142="RETIRA",Z2142,Z2142+2)</f>
        <v>46164</v>
      </c>
      <c r="G2142" s="19" t="str">
        <f>CONCATENATE(U2142,"-",V2142)</f>
        <v>MBI03-CC</v>
      </c>
      <c r="H2142" s="19" t="str">
        <f t="shared" ca="1" si="67"/>
        <v>OK</v>
      </c>
      <c r="I2142" s="46">
        <f ca="1">Z2142-$B$1</f>
        <v>5</v>
      </c>
      <c r="J2142" s="46">
        <f>VLOOKUP(G2142,'D. Produção'!A:B,2,)</f>
        <v>1</v>
      </c>
      <c r="K2142" s="87">
        <v>332976</v>
      </c>
      <c r="L2142" s="88" t="s">
        <v>147</v>
      </c>
      <c r="M2142" s="87">
        <v>30</v>
      </c>
      <c r="N2142" s="87">
        <v>5436774</v>
      </c>
      <c r="O2142" s="88" t="s">
        <v>35</v>
      </c>
      <c r="P2142" s="88" t="s">
        <v>635</v>
      </c>
      <c r="Q2142" s="88" t="s">
        <v>165</v>
      </c>
      <c r="R2142" s="89">
        <v>0.30780000000000002</v>
      </c>
      <c r="S2142" s="89">
        <v>2.3085</v>
      </c>
      <c r="T2142" s="87">
        <v>1</v>
      </c>
      <c r="U2142" s="88" t="s">
        <v>249</v>
      </c>
      <c r="V2142" s="88" t="s">
        <v>236</v>
      </c>
      <c r="W2142" s="90">
        <v>760</v>
      </c>
      <c r="X2142" s="90">
        <v>405</v>
      </c>
      <c r="Y2142" s="91">
        <v>46148.456034062503</v>
      </c>
      <c r="Z2142" s="92">
        <v>46162</v>
      </c>
      <c r="AA2142" s="93"/>
      <c r="AB2142" s="93"/>
      <c r="AC2142" s="94" t="s">
        <v>40</v>
      </c>
      <c r="AD2142" s="94" t="s">
        <v>40</v>
      </c>
      <c r="AE2142" s="94" t="s">
        <v>40</v>
      </c>
      <c r="AF2142" s="94" t="s">
        <v>40</v>
      </c>
      <c r="AG2142" s="94" t="s">
        <v>40</v>
      </c>
      <c r="AH2142" s="94" t="s">
        <v>40</v>
      </c>
      <c r="AI2142" s="94" t="s">
        <v>40</v>
      </c>
      <c r="AJ2142" s="94" t="s">
        <v>40</v>
      </c>
      <c r="AK2142" s="94" t="s">
        <v>40</v>
      </c>
      <c r="AL2142" s="94" t="s">
        <v>40</v>
      </c>
      <c r="AM2142" s="94" t="s">
        <v>40</v>
      </c>
      <c r="AN2142" s="94" t="s">
        <v>40</v>
      </c>
      <c r="AO2142" s="94" t="s">
        <v>40</v>
      </c>
      <c r="AP2142" s="94" t="s">
        <v>40</v>
      </c>
      <c r="AQ2142" s="94" t="s">
        <v>40</v>
      </c>
      <c r="AR2142" s="93"/>
    </row>
    <row r="2143" spans="1:44" ht="63">
      <c r="A2143" t="str">
        <f>VLOOKUP(Q2143,'Rotas x Madrugada'!A:C,2,0)</f>
        <v>G</v>
      </c>
      <c r="B2143" t="str">
        <f>VLOOKUP(Q2143,'Rotas x Madrugada'!A:C,3,0)</f>
        <v>Sim</v>
      </c>
      <c r="D2143" s="19">
        <f t="shared" si="66"/>
        <v>46164</v>
      </c>
      <c r="E2143" s="19">
        <f>IF(A2143="RETIRA",Z2143,VLOOKUP(Q2143,'Rotas x Madrugada'!A:D,4,0))</f>
        <v>46150</v>
      </c>
      <c r="F2143" s="19">
        <f>IF(A2143="RETIRA",Z2143,Z2143+2)</f>
        <v>46164</v>
      </c>
      <c r="G2143" s="19" t="str">
        <f>CONCATENATE(U2143,"-",V2143)</f>
        <v>MBI03-CC</v>
      </c>
      <c r="H2143" s="19" t="str">
        <f t="shared" ca="1" si="67"/>
        <v>OK</v>
      </c>
      <c r="I2143" s="46">
        <f ca="1">Z2143-$B$1</f>
        <v>5</v>
      </c>
      <c r="J2143" s="46">
        <f>VLOOKUP(G2143,'D. Produção'!A:B,2,)</f>
        <v>1</v>
      </c>
      <c r="K2143" s="95">
        <v>332976</v>
      </c>
      <c r="L2143" s="96" t="s">
        <v>148</v>
      </c>
      <c r="M2143" s="95">
        <v>31</v>
      </c>
      <c r="N2143" s="95">
        <v>5436775</v>
      </c>
      <c r="O2143" s="96" t="s">
        <v>35</v>
      </c>
      <c r="P2143" s="96" t="s">
        <v>635</v>
      </c>
      <c r="Q2143" s="96" t="s">
        <v>165</v>
      </c>
      <c r="R2143" s="97">
        <v>0.30780000000000002</v>
      </c>
      <c r="S2143" s="97">
        <v>2.3085</v>
      </c>
      <c r="T2143" s="95">
        <v>1</v>
      </c>
      <c r="U2143" s="96" t="s">
        <v>249</v>
      </c>
      <c r="V2143" s="96" t="s">
        <v>236</v>
      </c>
      <c r="W2143" s="98">
        <v>760</v>
      </c>
      <c r="X2143" s="98">
        <v>405</v>
      </c>
      <c r="Y2143" s="99">
        <v>46148.456034062503</v>
      </c>
      <c r="Z2143" s="100">
        <v>46162</v>
      </c>
      <c r="AA2143" s="101"/>
      <c r="AB2143" s="101"/>
      <c r="AC2143" s="102" t="s">
        <v>40</v>
      </c>
      <c r="AD2143" s="102" t="s">
        <v>40</v>
      </c>
      <c r="AE2143" s="102" t="s">
        <v>40</v>
      </c>
      <c r="AF2143" s="102" t="s">
        <v>40</v>
      </c>
      <c r="AG2143" s="102" t="s">
        <v>40</v>
      </c>
      <c r="AH2143" s="102" t="s">
        <v>40</v>
      </c>
      <c r="AI2143" s="102" t="s">
        <v>40</v>
      </c>
      <c r="AJ2143" s="102" t="s">
        <v>40</v>
      </c>
      <c r="AK2143" s="102" t="s">
        <v>40</v>
      </c>
      <c r="AL2143" s="102" t="s">
        <v>40</v>
      </c>
      <c r="AM2143" s="102" t="s">
        <v>40</v>
      </c>
      <c r="AN2143" s="102" t="s">
        <v>40</v>
      </c>
      <c r="AO2143" s="102" t="s">
        <v>40</v>
      </c>
      <c r="AP2143" s="102" t="s">
        <v>40</v>
      </c>
      <c r="AQ2143" s="102" t="s">
        <v>40</v>
      </c>
      <c r="AR2143" s="101"/>
    </row>
    <row r="2144" spans="1:44" ht="63">
      <c r="A2144" t="str">
        <f>VLOOKUP(Q2144,'Rotas x Madrugada'!A:C,2,0)</f>
        <v>G</v>
      </c>
      <c r="B2144" t="str">
        <f>VLOOKUP(Q2144,'Rotas x Madrugada'!A:C,3,0)</f>
        <v>Sim</v>
      </c>
      <c r="D2144" s="19">
        <f t="shared" si="66"/>
        <v>46164</v>
      </c>
      <c r="E2144" s="19">
        <f>IF(A2144="RETIRA",Z2144,VLOOKUP(Q2144,'Rotas x Madrugada'!A:D,4,0))</f>
        <v>46150</v>
      </c>
      <c r="F2144" s="19">
        <f>IF(A2144="RETIRA",Z2144,Z2144+2)</f>
        <v>46164</v>
      </c>
      <c r="G2144" s="19" t="str">
        <f>CONCATENATE(U2144,"-",V2144)</f>
        <v>MBI03-CC</v>
      </c>
      <c r="H2144" s="19" t="str">
        <f t="shared" ca="1" si="67"/>
        <v>OK</v>
      </c>
      <c r="I2144" s="46">
        <f ca="1">Z2144-$B$1</f>
        <v>5</v>
      </c>
      <c r="J2144" s="46">
        <f>VLOOKUP(G2144,'D. Produção'!A:B,2,)</f>
        <v>1</v>
      </c>
      <c r="K2144" s="87">
        <v>332976</v>
      </c>
      <c r="L2144" s="88" t="s">
        <v>116</v>
      </c>
      <c r="M2144" s="87">
        <v>32</v>
      </c>
      <c r="N2144" s="87">
        <v>5436776</v>
      </c>
      <c r="O2144" s="88" t="s">
        <v>35</v>
      </c>
      <c r="P2144" s="88" t="s">
        <v>635</v>
      </c>
      <c r="Q2144" s="88" t="s">
        <v>165</v>
      </c>
      <c r="R2144" s="89">
        <v>0.18629999999999999</v>
      </c>
      <c r="S2144" s="89">
        <v>1.3973</v>
      </c>
      <c r="T2144" s="87">
        <v>1</v>
      </c>
      <c r="U2144" s="88" t="s">
        <v>249</v>
      </c>
      <c r="V2144" s="88" t="s">
        <v>236</v>
      </c>
      <c r="W2144" s="90">
        <v>460</v>
      </c>
      <c r="X2144" s="90">
        <v>405</v>
      </c>
      <c r="Y2144" s="91">
        <v>46148.456034062503</v>
      </c>
      <c r="Z2144" s="92">
        <v>46162</v>
      </c>
      <c r="AA2144" s="93"/>
      <c r="AB2144" s="93"/>
      <c r="AC2144" s="94" t="s">
        <v>40</v>
      </c>
      <c r="AD2144" s="94" t="s">
        <v>40</v>
      </c>
      <c r="AE2144" s="94" t="s">
        <v>40</v>
      </c>
      <c r="AF2144" s="94" t="s">
        <v>40</v>
      </c>
      <c r="AG2144" s="94" t="s">
        <v>40</v>
      </c>
      <c r="AH2144" s="94" t="s">
        <v>40</v>
      </c>
      <c r="AI2144" s="94" t="s">
        <v>40</v>
      </c>
      <c r="AJ2144" s="94" t="s">
        <v>40</v>
      </c>
      <c r="AK2144" s="94" t="s">
        <v>40</v>
      </c>
      <c r="AL2144" s="94" t="s">
        <v>40</v>
      </c>
      <c r="AM2144" s="94" t="s">
        <v>40</v>
      </c>
      <c r="AN2144" s="94" t="s">
        <v>40</v>
      </c>
      <c r="AO2144" s="94" t="s">
        <v>40</v>
      </c>
      <c r="AP2144" s="94" t="s">
        <v>40</v>
      </c>
      <c r="AQ2144" s="94" t="s">
        <v>40</v>
      </c>
      <c r="AR2144" s="93"/>
    </row>
    <row r="2145" spans="1:44" ht="63">
      <c r="A2145" t="str">
        <f>VLOOKUP(Q2145,'Rotas x Madrugada'!A:C,2,0)</f>
        <v>G</v>
      </c>
      <c r="B2145" t="str">
        <f>VLOOKUP(Q2145,'Rotas x Madrugada'!A:C,3,0)</f>
        <v>Sim</v>
      </c>
      <c r="D2145" s="19">
        <f t="shared" si="66"/>
        <v>46164</v>
      </c>
      <c r="E2145" s="19">
        <f>IF(A2145="RETIRA",Z2145,VLOOKUP(Q2145,'Rotas x Madrugada'!A:D,4,0))</f>
        <v>46150</v>
      </c>
      <c r="F2145" s="19">
        <f>IF(A2145="RETIRA",Z2145,Z2145+2)</f>
        <v>46164</v>
      </c>
      <c r="G2145" s="19" t="str">
        <f>CONCATENATE(U2145,"-",V2145)</f>
        <v>MBI03-CC</v>
      </c>
      <c r="H2145" s="19" t="str">
        <f t="shared" ca="1" si="67"/>
        <v>OK</v>
      </c>
      <c r="I2145" s="46">
        <f ca="1">Z2145-$B$1</f>
        <v>5</v>
      </c>
      <c r="J2145" s="46">
        <f>VLOOKUP(G2145,'D. Produção'!A:B,2,)</f>
        <v>1</v>
      </c>
      <c r="K2145" s="95">
        <v>332976</v>
      </c>
      <c r="L2145" s="96" t="s">
        <v>149</v>
      </c>
      <c r="M2145" s="95">
        <v>33</v>
      </c>
      <c r="N2145" s="95">
        <v>5436777</v>
      </c>
      <c r="O2145" s="96" t="s">
        <v>35</v>
      </c>
      <c r="P2145" s="96" t="s">
        <v>635</v>
      </c>
      <c r="Q2145" s="96" t="s">
        <v>165</v>
      </c>
      <c r="R2145" s="97">
        <v>0.18629999999999999</v>
      </c>
      <c r="S2145" s="97">
        <v>1.3973</v>
      </c>
      <c r="T2145" s="95">
        <v>1</v>
      </c>
      <c r="U2145" s="96" t="s">
        <v>249</v>
      </c>
      <c r="V2145" s="96" t="s">
        <v>236</v>
      </c>
      <c r="W2145" s="98">
        <v>460</v>
      </c>
      <c r="X2145" s="98">
        <v>405</v>
      </c>
      <c r="Y2145" s="99">
        <v>46148.456034062503</v>
      </c>
      <c r="Z2145" s="100">
        <v>46162</v>
      </c>
      <c r="AA2145" s="101"/>
      <c r="AB2145" s="101"/>
      <c r="AC2145" s="102" t="s">
        <v>40</v>
      </c>
      <c r="AD2145" s="102" t="s">
        <v>40</v>
      </c>
      <c r="AE2145" s="102" t="s">
        <v>40</v>
      </c>
      <c r="AF2145" s="102" t="s">
        <v>40</v>
      </c>
      <c r="AG2145" s="102" t="s">
        <v>40</v>
      </c>
      <c r="AH2145" s="102" t="s">
        <v>40</v>
      </c>
      <c r="AI2145" s="102" t="s">
        <v>40</v>
      </c>
      <c r="AJ2145" s="102" t="s">
        <v>40</v>
      </c>
      <c r="AK2145" s="102" t="s">
        <v>40</v>
      </c>
      <c r="AL2145" s="102" t="s">
        <v>40</v>
      </c>
      <c r="AM2145" s="102" t="s">
        <v>40</v>
      </c>
      <c r="AN2145" s="102" t="s">
        <v>40</v>
      </c>
      <c r="AO2145" s="102" t="s">
        <v>40</v>
      </c>
      <c r="AP2145" s="102" t="s">
        <v>40</v>
      </c>
      <c r="AQ2145" s="102" t="s">
        <v>40</v>
      </c>
      <c r="AR2145" s="101"/>
    </row>
    <row r="2146" spans="1:44" ht="63">
      <c r="A2146" t="str">
        <f>VLOOKUP(Q2146,'Rotas x Madrugada'!A:C,2,0)</f>
        <v>G</v>
      </c>
      <c r="B2146" t="str">
        <f>VLOOKUP(Q2146,'Rotas x Madrugada'!A:C,3,0)</f>
        <v>Sim</v>
      </c>
      <c r="D2146" s="19">
        <f t="shared" si="66"/>
        <v>46164</v>
      </c>
      <c r="E2146" s="19">
        <f>IF(A2146="RETIRA",Z2146,VLOOKUP(Q2146,'Rotas x Madrugada'!A:D,4,0))</f>
        <v>46150</v>
      </c>
      <c r="F2146" s="19">
        <f>IF(A2146="RETIRA",Z2146,Z2146+2)</f>
        <v>46164</v>
      </c>
      <c r="G2146" s="19" t="str">
        <f>CONCATENATE(U2146,"-",V2146)</f>
        <v>MBI03-CC</v>
      </c>
      <c r="H2146" s="19" t="str">
        <f t="shared" ca="1" si="67"/>
        <v>OK</v>
      </c>
      <c r="I2146" s="46">
        <f ca="1">Z2146-$B$1</f>
        <v>5</v>
      </c>
      <c r="J2146" s="46">
        <f>VLOOKUP(G2146,'D. Produção'!A:B,2,)</f>
        <v>1</v>
      </c>
      <c r="K2146" s="87">
        <v>332976</v>
      </c>
      <c r="L2146" s="88" t="s">
        <v>150</v>
      </c>
      <c r="M2146" s="87">
        <v>34</v>
      </c>
      <c r="N2146" s="87">
        <v>5436778</v>
      </c>
      <c r="O2146" s="88" t="s">
        <v>35</v>
      </c>
      <c r="P2146" s="88" t="s">
        <v>635</v>
      </c>
      <c r="Q2146" s="88" t="s">
        <v>165</v>
      </c>
      <c r="R2146" s="89">
        <v>0.20660000000000001</v>
      </c>
      <c r="S2146" s="89">
        <v>1.5490999999999999</v>
      </c>
      <c r="T2146" s="87">
        <v>1</v>
      </c>
      <c r="U2146" s="88" t="s">
        <v>249</v>
      </c>
      <c r="V2146" s="88" t="s">
        <v>236</v>
      </c>
      <c r="W2146" s="90">
        <v>510</v>
      </c>
      <c r="X2146" s="90">
        <v>405</v>
      </c>
      <c r="Y2146" s="91">
        <v>46148.456034062503</v>
      </c>
      <c r="Z2146" s="92">
        <v>46162</v>
      </c>
      <c r="AA2146" s="93"/>
      <c r="AB2146" s="93"/>
      <c r="AC2146" s="94" t="s">
        <v>40</v>
      </c>
      <c r="AD2146" s="94" t="s">
        <v>40</v>
      </c>
      <c r="AE2146" s="94" t="s">
        <v>40</v>
      </c>
      <c r="AF2146" s="94" t="s">
        <v>40</v>
      </c>
      <c r="AG2146" s="94" t="s">
        <v>40</v>
      </c>
      <c r="AH2146" s="94" t="s">
        <v>40</v>
      </c>
      <c r="AI2146" s="94" t="s">
        <v>40</v>
      </c>
      <c r="AJ2146" s="94" t="s">
        <v>40</v>
      </c>
      <c r="AK2146" s="94" t="s">
        <v>40</v>
      </c>
      <c r="AL2146" s="94" t="s">
        <v>40</v>
      </c>
      <c r="AM2146" s="94" t="s">
        <v>40</v>
      </c>
      <c r="AN2146" s="94" t="s">
        <v>40</v>
      </c>
      <c r="AO2146" s="94" t="s">
        <v>40</v>
      </c>
      <c r="AP2146" s="94" t="s">
        <v>40</v>
      </c>
      <c r="AQ2146" s="94" t="s">
        <v>40</v>
      </c>
      <c r="AR2146" s="93"/>
    </row>
    <row r="2147" spans="1:44" ht="63">
      <c r="A2147" t="str">
        <f>VLOOKUP(Q2147,'Rotas x Madrugada'!A:C,2,0)</f>
        <v>G</v>
      </c>
      <c r="B2147" t="str">
        <f>VLOOKUP(Q2147,'Rotas x Madrugada'!A:C,3,0)</f>
        <v>Sim</v>
      </c>
      <c r="D2147" s="19">
        <f t="shared" si="66"/>
        <v>46164</v>
      </c>
      <c r="E2147" s="19">
        <f>IF(A2147="RETIRA",Z2147,VLOOKUP(Q2147,'Rotas x Madrugada'!A:D,4,0))</f>
        <v>46150</v>
      </c>
      <c r="F2147" s="19">
        <f>IF(A2147="RETIRA",Z2147,Z2147+2)</f>
        <v>46164</v>
      </c>
      <c r="G2147" s="19" t="str">
        <f>CONCATENATE(U2147,"-",V2147)</f>
        <v>MBI03-CC</v>
      </c>
      <c r="H2147" s="19" t="str">
        <f t="shared" ca="1" si="67"/>
        <v>OK</v>
      </c>
      <c r="I2147" s="46">
        <f ca="1">Z2147-$B$1</f>
        <v>5</v>
      </c>
      <c r="J2147" s="46">
        <f>VLOOKUP(G2147,'D. Produção'!A:B,2,)</f>
        <v>1</v>
      </c>
      <c r="K2147" s="95">
        <v>332976</v>
      </c>
      <c r="L2147" s="96" t="s">
        <v>151</v>
      </c>
      <c r="M2147" s="95">
        <v>35</v>
      </c>
      <c r="N2147" s="95">
        <v>5436779</v>
      </c>
      <c r="O2147" s="96" t="s">
        <v>35</v>
      </c>
      <c r="P2147" s="96" t="s">
        <v>635</v>
      </c>
      <c r="Q2147" s="96" t="s">
        <v>165</v>
      </c>
      <c r="R2147" s="97">
        <v>0.20660000000000001</v>
      </c>
      <c r="S2147" s="97">
        <v>1.5490999999999999</v>
      </c>
      <c r="T2147" s="95">
        <v>1</v>
      </c>
      <c r="U2147" s="96" t="s">
        <v>249</v>
      </c>
      <c r="V2147" s="96" t="s">
        <v>236</v>
      </c>
      <c r="W2147" s="98">
        <v>510</v>
      </c>
      <c r="X2147" s="98">
        <v>405</v>
      </c>
      <c r="Y2147" s="99">
        <v>46148.456034062503</v>
      </c>
      <c r="Z2147" s="100">
        <v>46162</v>
      </c>
      <c r="AA2147" s="101"/>
      <c r="AB2147" s="101"/>
      <c r="AC2147" s="102" t="s">
        <v>40</v>
      </c>
      <c r="AD2147" s="102" t="s">
        <v>40</v>
      </c>
      <c r="AE2147" s="102" t="s">
        <v>40</v>
      </c>
      <c r="AF2147" s="102" t="s">
        <v>40</v>
      </c>
      <c r="AG2147" s="102" t="s">
        <v>40</v>
      </c>
      <c r="AH2147" s="102" t="s">
        <v>40</v>
      </c>
      <c r="AI2147" s="102" t="s">
        <v>40</v>
      </c>
      <c r="AJ2147" s="102" t="s">
        <v>40</v>
      </c>
      <c r="AK2147" s="102" t="s">
        <v>40</v>
      </c>
      <c r="AL2147" s="102" t="s">
        <v>40</v>
      </c>
      <c r="AM2147" s="102" t="s">
        <v>40</v>
      </c>
      <c r="AN2147" s="102" t="s">
        <v>40</v>
      </c>
      <c r="AO2147" s="102" t="s">
        <v>40</v>
      </c>
      <c r="AP2147" s="102" t="s">
        <v>40</v>
      </c>
      <c r="AQ2147" s="102" t="s">
        <v>40</v>
      </c>
      <c r="AR2147" s="101"/>
    </row>
    <row r="2148" spans="1:44" ht="63">
      <c r="A2148" t="str">
        <f>VLOOKUP(Q2148,'Rotas x Madrugada'!A:C,2,0)</f>
        <v>G</v>
      </c>
      <c r="B2148" t="str">
        <f>VLOOKUP(Q2148,'Rotas x Madrugada'!A:C,3,0)</f>
        <v>Sim</v>
      </c>
      <c r="D2148" s="19">
        <f t="shared" si="66"/>
        <v>46164</v>
      </c>
      <c r="E2148" s="19">
        <f>IF(A2148="RETIRA",Z2148,VLOOKUP(Q2148,'Rotas x Madrugada'!A:D,4,0))</f>
        <v>46150</v>
      </c>
      <c r="F2148" s="19">
        <f>IF(A2148="RETIRA",Z2148,Z2148+2)</f>
        <v>46164</v>
      </c>
      <c r="G2148" s="19" t="str">
        <f>CONCATENATE(U2148,"-",V2148)</f>
        <v>MBI03-CC</v>
      </c>
      <c r="H2148" s="19" t="str">
        <f t="shared" ca="1" si="67"/>
        <v>OK</v>
      </c>
      <c r="I2148" s="46">
        <f ca="1">Z2148-$B$1</f>
        <v>5</v>
      </c>
      <c r="J2148" s="46">
        <f>VLOOKUP(G2148,'D. Produção'!A:B,2,)</f>
        <v>1</v>
      </c>
      <c r="K2148" s="87">
        <v>332976</v>
      </c>
      <c r="L2148" s="88" t="s">
        <v>186</v>
      </c>
      <c r="M2148" s="87">
        <v>36</v>
      </c>
      <c r="N2148" s="87">
        <v>5436780</v>
      </c>
      <c r="O2148" s="88" t="s">
        <v>35</v>
      </c>
      <c r="P2148" s="88" t="s">
        <v>635</v>
      </c>
      <c r="Q2148" s="88" t="s">
        <v>165</v>
      </c>
      <c r="R2148" s="89">
        <v>0.20660000000000001</v>
      </c>
      <c r="S2148" s="89">
        <v>1.5490999999999999</v>
      </c>
      <c r="T2148" s="87">
        <v>1</v>
      </c>
      <c r="U2148" s="88" t="s">
        <v>249</v>
      </c>
      <c r="V2148" s="88" t="s">
        <v>236</v>
      </c>
      <c r="W2148" s="90">
        <v>510</v>
      </c>
      <c r="X2148" s="90">
        <v>405</v>
      </c>
      <c r="Y2148" s="91">
        <v>46148.456034062503</v>
      </c>
      <c r="Z2148" s="92">
        <v>46162</v>
      </c>
      <c r="AA2148" s="93"/>
      <c r="AB2148" s="93"/>
      <c r="AC2148" s="94" t="s">
        <v>40</v>
      </c>
      <c r="AD2148" s="94" t="s">
        <v>40</v>
      </c>
      <c r="AE2148" s="94" t="s">
        <v>40</v>
      </c>
      <c r="AF2148" s="94" t="s">
        <v>40</v>
      </c>
      <c r="AG2148" s="94" t="s">
        <v>40</v>
      </c>
      <c r="AH2148" s="94" t="s">
        <v>40</v>
      </c>
      <c r="AI2148" s="94" t="s">
        <v>40</v>
      </c>
      <c r="AJ2148" s="94" t="s">
        <v>40</v>
      </c>
      <c r="AK2148" s="94" t="s">
        <v>40</v>
      </c>
      <c r="AL2148" s="94" t="s">
        <v>40</v>
      </c>
      <c r="AM2148" s="94" t="s">
        <v>40</v>
      </c>
      <c r="AN2148" s="94" t="s">
        <v>40</v>
      </c>
      <c r="AO2148" s="94" t="s">
        <v>40</v>
      </c>
      <c r="AP2148" s="94" t="s">
        <v>40</v>
      </c>
      <c r="AQ2148" s="94" t="s">
        <v>40</v>
      </c>
      <c r="AR2148" s="93"/>
    </row>
    <row r="2149" spans="1:44" ht="63">
      <c r="A2149" t="str">
        <f>VLOOKUP(Q2149,'Rotas x Madrugada'!A:C,2,0)</f>
        <v>G</v>
      </c>
      <c r="B2149" t="str">
        <f>VLOOKUP(Q2149,'Rotas x Madrugada'!A:C,3,0)</f>
        <v>Sim</v>
      </c>
      <c r="D2149" s="19">
        <f t="shared" si="66"/>
        <v>46164</v>
      </c>
      <c r="E2149" s="19">
        <f>IF(A2149="RETIRA",Z2149,VLOOKUP(Q2149,'Rotas x Madrugada'!A:D,4,0))</f>
        <v>46150</v>
      </c>
      <c r="F2149" s="19">
        <f>IF(A2149="RETIRA",Z2149,Z2149+2)</f>
        <v>46164</v>
      </c>
      <c r="G2149" s="19" t="str">
        <f>CONCATENATE(U2149,"-",V2149)</f>
        <v>MBI03-CC</v>
      </c>
      <c r="H2149" s="19" t="str">
        <f t="shared" ca="1" si="67"/>
        <v>OK</v>
      </c>
      <c r="I2149" s="46">
        <f ca="1">Z2149-$B$1</f>
        <v>5</v>
      </c>
      <c r="J2149" s="46">
        <f>VLOOKUP(G2149,'D. Produção'!A:B,2,)</f>
        <v>1</v>
      </c>
      <c r="K2149" s="95">
        <v>332976</v>
      </c>
      <c r="L2149" s="96" t="s">
        <v>152</v>
      </c>
      <c r="M2149" s="95">
        <v>37</v>
      </c>
      <c r="N2149" s="95">
        <v>5436781</v>
      </c>
      <c r="O2149" s="96" t="s">
        <v>35</v>
      </c>
      <c r="P2149" s="96" t="s">
        <v>635</v>
      </c>
      <c r="Q2149" s="96" t="s">
        <v>165</v>
      </c>
      <c r="R2149" s="97">
        <v>0.20660000000000001</v>
      </c>
      <c r="S2149" s="97">
        <v>1.5490999999999999</v>
      </c>
      <c r="T2149" s="95">
        <v>1</v>
      </c>
      <c r="U2149" s="96" t="s">
        <v>249</v>
      </c>
      <c r="V2149" s="96" t="s">
        <v>236</v>
      </c>
      <c r="W2149" s="98">
        <v>510</v>
      </c>
      <c r="X2149" s="98">
        <v>405</v>
      </c>
      <c r="Y2149" s="99">
        <v>46148.456034062503</v>
      </c>
      <c r="Z2149" s="100">
        <v>46162</v>
      </c>
      <c r="AA2149" s="101"/>
      <c r="AB2149" s="101"/>
      <c r="AC2149" s="102" t="s">
        <v>40</v>
      </c>
      <c r="AD2149" s="102" t="s">
        <v>40</v>
      </c>
      <c r="AE2149" s="102" t="s">
        <v>40</v>
      </c>
      <c r="AF2149" s="102" t="s">
        <v>40</v>
      </c>
      <c r="AG2149" s="102" t="s">
        <v>40</v>
      </c>
      <c r="AH2149" s="102" t="s">
        <v>40</v>
      </c>
      <c r="AI2149" s="102" t="s">
        <v>40</v>
      </c>
      <c r="AJ2149" s="102" t="s">
        <v>40</v>
      </c>
      <c r="AK2149" s="102" t="s">
        <v>40</v>
      </c>
      <c r="AL2149" s="102" t="s">
        <v>40</v>
      </c>
      <c r="AM2149" s="102" t="s">
        <v>40</v>
      </c>
      <c r="AN2149" s="102" t="s">
        <v>40</v>
      </c>
      <c r="AO2149" s="102" t="s">
        <v>40</v>
      </c>
      <c r="AP2149" s="102" t="s">
        <v>40</v>
      </c>
      <c r="AQ2149" s="102" t="s">
        <v>40</v>
      </c>
      <c r="AR2149" s="101"/>
    </row>
    <row r="2150" spans="1:44" ht="63">
      <c r="A2150" t="str">
        <f>VLOOKUP(Q2150,'Rotas x Madrugada'!A:C,2,0)</f>
        <v>G</v>
      </c>
      <c r="B2150" t="str">
        <f>VLOOKUP(Q2150,'Rotas x Madrugada'!A:C,3,0)</f>
        <v>Sim</v>
      </c>
      <c r="D2150" s="19">
        <f t="shared" si="66"/>
        <v>46164</v>
      </c>
      <c r="E2150" s="19">
        <f>IF(A2150="RETIRA",Z2150,VLOOKUP(Q2150,'Rotas x Madrugada'!A:D,4,0))</f>
        <v>46150</v>
      </c>
      <c r="F2150" s="19">
        <f>IF(A2150="RETIRA",Z2150,Z2150+2)</f>
        <v>46164</v>
      </c>
      <c r="G2150" s="19" t="str">
        <f>CONCATENATE(U2150,"-",V2150)</f>
        <v>MBI03-CC</v>
      </c>
      <c r="H2150" s="19" t="str">
        <f t="shared" ca="1" si="67"/>
        <v>OK</v>
      </c>
      <c r="I2150" s="46">
        <f ca="1">Z2150-$B$1</f>
        <v>5</v>
      </c>
      <c r="J2150" s="46">
        <f>VLOOKUP(G2150,'D. Produção'!A:B,2,)</f>
        <v>1</v>
      </c>
      <c r="K2150" s="87">
        <v>332976</v>
      </c>
      <c r="L2150" s="88" t="s">
        <v>34</v>
      </c>
      <c r="M2150" s="87">
        <v>38</v>
      </c>
      <c r="N2150" s="87">
        <v>5436782</v>
      </c>
      <c r="O2150" s="88" t="s">
        <v>35</v>
      </c>
      <c r="P2150" s="88" t="s">
        <v>635</v>
      </c>
      <c r="Q2150" s="88" t="s">
        <v>165</v>
      </c>
      <c r="R2150" s="89">
        <v>0.30580000000000002</v>
      </c>
      <c r="S2150" s="89">
        <v>2.2932999999999999</v>
      </c>
      <c r="T2150" s="87">
        <v>1</v>
      </c>
      <c r="U2150" s="88" t="s">
        <v>249</v>
      </c>
      <c r="V2150" s="88" t="s">
        <v>236</v>
      </c>
      <c r="W2150" s="90">
        <v>755</v>
      </c>
      <c r="X2150" s="90">
        <v>405</v>
      </c>
      <c r="Y2150" s="91">
        <v>46148.456034062503</v>
      </c>
      <c r="Z2150" s="92">
        <v>46162</v>
      </c>
      <c r="AA2150" s="93"/>
      <c r="AB2150" s="93"/>
      <c r="AC2150" s="94" t="s">
        <v>40</v>
      </c>
      <c r="AD2150" s="94" t="s">
        <v>40</v>
      </c>
      <c r="AE2150" s="94" t="s">
        <v>40</v>
      </c>
      <c r="AF2150" s="94" t="s">
        <v>40</v>
      </c>
      <c r="AG2150" s="94" t="s">
        <v>40</v>
      </c>
      <c r="AH2150" s="94" t="s">
        <v>40</v>
      </c>
      <c r="AI2150" s="94" t="s">
        <v>40</v>
      </c>
      <c r="AJ2150" s="94" t="s">
        <v>40</v>
      </c>
      <c r="AK2150" s="94" t="s">
        <v>40</v>
      </c>
      <c r="AL2150" s="94" t="s">
        <v>40</v>
      </c>
      <c r="AM2150" s="94" t="s">
        <v>40</v>
      </c>
      <c r="AN2150" s="94" t="s">
        <v>40</v>
      </c>
      <c r="AO2150" s="94" t="s">
        <v>40</v>
      </c>
      <c r="AP2150" s="94" t="s">
        <v>40</v>
      </c>
      <c r="AQ2150" s="94" t="s">
        <v>40</v>
      </c>
      <c r="AR2150" s="93"/>
    </row>
    <row r="2151" spans="1:44" ht="63">
      <c r="A2151" t="str">
        <f>VLOOKUP(Q2151,'Rotas x Madrugada'!A:C,2,0)</f>
        <v>G</v>
      </c>
      <c r="B2151" t="str">
        <f>VLOOKUP(Q2151,'Rotas x Madrugada'!A:C,3,0)</f>
        <v>Sim</v>
      </c>
      <c r="D2151" s="19">
        <f t="shared" si="66"/>
        <v>46164</v>
      </c>
      <c r="E2151" s="19">
        <f>IF(A2151="RETIRA",Z2151,VLOOKUP(Q2151,'Rotas x Madrugada'!A:D,4,0))</f>
        <v>46150</v>
      </c>
      <c r="F2151" s="19">
        <f>IF(A2151="RETIRA",Z2151,Z2151+2)</f>
        <v>46164</v>
      </c>
      <c r="G2151" s="19" t="str">
        <f>CONCATENATE(U2151,"-",V2151)</f>
        <v>MBI03-CC</v>
      </c>
      <c r="H2151" s="19" t="str">
        <f t="shared" ca="1" si="67"/>
        <v>OK</v>
      </c>
      <c r="I2151" s="46">
        <f ca="1">Z2151-$B$1</f>
        <v>5</v>
      </c>
      <c r="J2151" s="46">
        <f>VLOOKUP(G2151,'D. Produção'!A:B,2,)</f>
        <v>1</v>
      </c>
      <c r="K2151" s="95">
        <v>332976</v>
      </c>
      <c r="L2151" s="96" t="s">
        <v>153</v>
      </c>
      <c r="M2151" s="95">
        <v>39</v>
      </c>
      <c r="N2151" s="95">
        <v>5436783</v>
      </c>
      <c r="O2151" s="96" t="s">
        <v>35</v>
      </c>
      <c r="P2151" s="96" t="s">
        <v>635</v>
      </c>
      <c r="Q2151" s="96" t="s">
        <v>165</v>
      </c>
      <c r="R2151" s="97">
        <v>0.36649999999999999</v>
      </c>
      <c r="S2151" s="97">
        <v>2.7488999999999999</v>
      </c>
      <c r="T2151" s="95">
        <v>1</v>
      </c>
      <c r="U2151" s="96" t="s">
        <v>249</v>
      </c>
      <c r="V2151" s="96" t="s">
        <v>236</v>
      </c>
      <c r="W2151" s="98">
        <v>905</v>
      </c>
      <c r="X2151" s="98">
        <v>405</v>
      </c>
      <c r="Y2151" s="99">
        <v>46148.456034062503</v>
      </c>
      <c r="Z2151" s="100">
        <v>46162</v>
      </c>
      <c r="AA2151" s="101"/>
      <c r="AB2151" s="101"/>
      <c r="AC2151" s="102" t="s">
        <v>40</v>
      </c>
      <c r="AD2151" s="102" t="s">
        <v>40</v>
      </c>
      <c r="AE2151" s="102" t="s">
        <v>40</v>
      </c>
      <c r="AF2151" s="102" t="s">
        <v>40</v>
      </c>
      <c r="AG2151" s="102" t="s">
        <v>40</v>
      </c>
      <c r="AH2151" s="102" t="s">
        <v>40</v>
      </c>
      <c r="AI2151" s="102" t="s">
        <v>40</v>
      </c>
      <c r="AJ2151" s="102" t="s">
        <v>40</v>
      </c>
      <c r="AK2151" s="102" t="s">
        <v>40</v>
      </c>
      <c r="AL2151" s="102" t="s">
        <v>40</v>
      </c>
      <c r="AM2151" s="102" t="s">
        <v>40</v>
      </c>
      <c r="AN2151" s="102" t="s">
        <v>40</v>
      </c>
      <c r="AO2151" s="102" t="s">
        <v>40</v>
      </c>
      <c r="AP2151" s="102" t="s">
        <v>40</v>
      </c>
      <c r="AQ2151" s="102" t="s">
        <v>40</v>
      </c>
      <c r="AR2151" s="101"/>
    </row>
    <row r="2152" spans="1:44" ht="63">
      <c r="A2152" t="str">
        <f>VLOOKUP(Q2152,'Rotas x Madrugada'!A:C,2,0)</f>
        <v>G</v>
      </c>
      <c r="B2152" t="str">
        <f>VLOOKUP(Q2152,'Rotas x Madrugada'!A:C,3,0)</f>
        <v>Sim</v>
      </c>
      <c r="D2152" s="19">
        <f t="shared" si="66"/>
        <v>46164</v>
      </c>
      <c r="E2152" s="19">
        <f>IF(A2152="RETIRA",Z2152,VLOOKUP(Q2152,'Rotas x Madrugada'!A:D,4,0))</f>
        <v>46150</v>
      </c>
      <c r="F2152" s="19">
        <f>IF(A2152="RETIRA",Z2152,Z2152+2)</f>
        <v>46164</v>
      </c>
      <c r="G2152" s="19" t="str">
        <f>CONCATENATE(U2152,"-",V2152)</f>
        <v>MBI03-CC</v>
      </c>
      <c r="H2152" s="19" t="str">
        <f t="shared" ca="1" si="67"/>
        <v>OK</v>
      </c>
      <c r="I2152" s="46">
        <f ca="1">Z2152-$B$1</f>
        <v>5</v>
      </c>
      <c r="J2152" s="46">
        <f>VLOOKUP(G2152,'D. Produção'!A:B,2,)</f>
        <v>1</v>
      </c>
      <c r="K2152" s="87">
        <v>332976</v>
      </c>
      <c r="L2152" s="88" t="s">
        <v>41</v>
      </c>
      <c r="M2152" s="87">
        <v>40</v>
      </c>
      <c r="N2152" s="87">
        <v>5436784</v>
      </c>
      <c r="O2152" s="88" t="s">
        <v>35</v>
      </c>
      <c r="P2152" s="88" t="s">
        <v>635</v>
      </c>
      <c r="Q2152" s="88" t="s">
        <v>165</v>
      </c>
      <c r="R2152" s="89">
        <v>0.32600000000000001</v>
      </c>
      <c r="S2152" s="89">
        <v>2.4451999999999998</v>
      </c>
      <c r="T2152" s="87">
        <v>1</v>
      </c>
      <c r="U2152" s="88" t="s">
        <v>249</v>
      </c>
      <c r="V2152" s="88" t="s">
        <v>236</v>
      </c>
      <c r="W2152" s="90">
        <v>805</v>
      </c>
      <c r="X2152" s="90">
        <v>405</v>
      </c>
      <c r="Y2152" s="91">
        <v>46148.456034062503</v>
      </c>
      <c r="Z2152" s="92">
        <v>46162</v>
      </c>
      <c r="AA2152" s="93"/>
      <c r="AB2152" s="93"/>
      <c r="AC2152" s="94" t="s">
        <v>40</v>
      </c>
      <c r="AD2152" s="94" t="s">
        <v>40</v>
      </c>
      <c r="AE2152" s="94" t="s">
        <v>40</v>
      </c>
      <c r="AF2152" s="94" t="s">
        <v>40</v>
      </c>
      <c r="AG2152" s="94" t="s">
        <v>40</v>
      </c>
      <c r="AH2152" s="94" t="s">
        <v>40</v>
      </c>
      <c r="AI2152" s="94" t="s">
        <v>40</v>
      </c>
      <c r="AJ2152" s="94" t="s">
        <v>40</v>
      </c>
      <c r="AK2152" s="94" t="s">
        <v>40</v>
      </c>
      <c r="AL2152" s="94" t="s">
        <v>40</v>
      </c>
      <c r="AM2152" s="94" t="s">
        <v>40</v>
      </c>
      <c r="AN2152" s="94" t="s">
        <v>40</v>
      </c>
      <c r="AO2152" s="94" t="s">
        <v>40</v>
      </c>
      <c r="AP2152" s="94" t="s">
        <v>40</v>
      </c>
      <c r="AQ2152" s="94" t="s">
        <v>40</v>
      </c>
      <c r="AR2152" s="93"/>
    </row>
    <row r="2153" spans="1:44" ht="63">
      <c r="A2153" t="str">
        <f>VLOOKUP(Q2153,'Rotas x Madrugada'!A:C,2,0)</f>
        <v>G</v>
      </c>
      <c r="B2153" t="str">
        <f>VLOOKUP(Q2153,'Rotas x Madrugada'!A:C,3,0)</f>
        <v>Sim</v>
      </c>
      <c r="D2153" s="19">
        <f t="shared" si="66"/>
        <v>46164</v>
      </c>
      <c r="E2153" s="19">
        <f>IF(A2153="RETIRA",Z2153,VLOOKUP(Q2153,'Rotas x Madrugada'!A:D,4,0))</f>
        <v>46150</v>
      </c>
      <c r="F2153" s="19">
        <f>IF(A2153="RETIRA",Z2153,Z2153+2)</f>
        <v>46164</v>
      </c>
      <c r="G2153" s="19" t="str">
        <f>CONCATENATE(U2153,"-",V2153)</f>
        <v>MBI03-CC</v>
      </c>
      <c r="H2153" s="19" t="str">
        <f t="shared" ca="1" si="67"/>
        <v>OK</v>
      </c>
      <c r="I2153" s="46">
        <f ca="1">Z2153-$B$1</f>
        <v>5</v>
      </c>
      <c r="J2153" s="46">
        <f>VLOOKUP(G2153,'D. Produção'!A:B,2,)</f>
        <v>1</v>
      </c>
      <c r="K2153" s="95">
        <v>332976</v>
      </c>
      <c r="L2153" s="96" t="s">
        <v>154</v>
      </c>
      <c r="M2153" s="95">
        <v>41</v>
      </c>
      <c r="N2153" s="95">
        <v>5436785</v>
      </c>
      <c r="O2153" s="96" t="s">
        <v>35</v>
      </c>
      <c r="P2153" s="96" t="s">
        <v>635</v>
      </c>
      <c r="Q2153" s="96" t="s">
        <v>165</v>
      </c>
      <c r="R2153" s="97">
        <v>0.28549999999999998</v>
      </c>
      <c r="S2153" s="97">
        <v>2.1414</v>
      </c>
      <c r="T2153" s="95">
        <v>1</v>
      </c>
      <c r="U2153" s="96" t="s">
        <v>249</v>
      </c>
      <c r="V2153" s="96" t="s">
        <v>236</v>
      </c>
      <c r="W2153" s="98">
        <v>705</v>
      </c>
      <c r="X2153" s="98">
        <v>405</v>
      </c>
      <c r="Y2153" s="99">
        <v>46148.456034062503</v>
      </c>
      <c r="Z2153" s="100">
        <v>46162</v>
      </c>
      <c r="AA2153" s="101"/>
      <c r="AB2153" s="101"/>
      <c r="AC2153" s="102" t="s">
        <v>40</v>
      </c>
      <c r="AD2153" s="102" t="s">
        <v>40</v>
      </c>
      <c r="AE2153" s="102" t="s">
        <v>40</v>
      </c>
      <c r="AF2153" s="102" t="s">
        <v>40</v>
      </c>
      <c r="AG2153" s="102" t="s">
        <v>40</v>
      </c>
      <c r="AH2153" s="102" t="s">
        <v>40</v>
      </c>
      <c r="AI2153" s="102" t="s">
        <v>40</v>
      </c>
      <c r="AJ2153" s="102" t="s">
        <v>40</v>
      </c>
      <c r="AK2153" s="102" t="s">
        <v>40</v>
      </c>
      <c r="AL2153" s="102" t="s">
        <v>40</v>
      </c>
      <c r="AM2153" s="102" t="s">
        <v>40</v>
      </c>
      <c r="AN2153" s="102" t="s">
        <v>40</v>
      </c>
      <c r="AO2153" s="102" t="s">
        <v>40</v>
      </c>
      <c r="AP2153" s="102" t="s">
        <v>40</v>
      </c>
      <c r="AQ2153" s="102" t="s">
        <v>40</v>
      </c>
      <c r="AR2153" s="101"/>
    </row>
    <row r="2154" spans="1:44" ht="63">
      <c r="A2154" t="str">
        <f>VLOOKUP(Q2154,'Rotas x Madrugada'!A:C,2,0)</f>
        <v>G</v>
      </c>
      <c r="B2154" t="str">
        <f>VLOOKUP(Q2154,'Rotas x Madrugada'!A:C,3,0)</f>
        <v>Sim</v>
      </c>
      <c r="D2154" s="19">
        <f t="shared" si="66"/>
        <v>46164</v>
      </c>
      <c r="E2154" s="19">
        <f>IF(A2154="RETIRA",Z2154,VLOOKUP(Q2154,'Rotas x Madrugada'!A:D,4,0))</f>
        <v>46150</v>
      </c>
      <c r="F2154" s="19">
        <f>IF(A2154="RETIRA",Z2154,Z2154+2)</f>
        <v>46164</v>
      </c>
      <c r="G2154" s="19" t="str">
        <f>CONCATENATE(U2154,"-",V2154)</f>
        <v>MBI03-CC</v>
      </c>
      <c r="H2154" s="19" t="str">
        <f t="shared" ca="1" si="67"/>
        <v>OK</v>
      </c>
      <c r="I2154" s="46">
        <f ca="1">Z2154-$B$1</f>
        <v>5</v>
      </c>
      <c r="J2154" s="46">
        <f>VLOOKUP(G2154,'D. Produção'!A:B,2,)</f>
        <v>1</v>
      </c>
      <c r="K2154" s="87">
        <v>332976</v>
      </c>
      <c r="L2154" s="88" t="s">
        <v>155</v>
      </c>
      <c r="M2154" s="87">
        <v>42</v>
      </c>
      <c r="N2154" s="87">
        <v>5436786</v>
      </c>
      <c r="O2154" s="88" t="s">
        <v>35</v>
      </c>
      <c r="P2154" s="88" t="s">
        <v>635</v>
      </c>
      <c r="Q2154" s="88" t="s">
        <v>165</v>
      </c>
      <c r="R2154" s="89">
        <v>0.28549999999999998</v>
      </c>
      <c r="S2154" s="89">
        <v>2.1414</v>
      </c>
      <c r="T2154" s="87">
        <v>1</v>
      </c>
      <c r="U2154" s="88" t="s">
        <v>249</v>
      </c>
      <c r="V2154" s="88" t="s">
        <v>236</v>
      </c>
      <c r="W2154" s="90">
        <v>705</v>
      </c>
      <c r="X2154" s="90">
        <v>405</v>
      </c>
      <c r="Y2154" s="91">
        <v>46148.456034062503</v>
      </c>
      <c r="Z2154" s="92">
        <v>46162</v>
      </c>
      <c r="AA2154" s="93"/>
      <c r="AB2154" s="93"/>
      <c r="AC2154" s="94" t="s">
        <v>40</v>
      </c>
      <c r="AD2154" s="94" t="s">
        <v>40</v>
      </c>
      <c r="AE2154" s="94" t="s">
        <v>40</v>
      </c>
      <c r="AF2154" s="94" t="s">
        <v>40</v>
      </c>
      <c r="AG2154" s="94" t="s">
        <v>40</v>
      </c>
      <c r="AH2154" s="94" t="s">
        <v>40</v>
      </c>
      <c r="AI2154" s="94" t="s">
        <v>40</v>
      </c>
      <c r="AJ2154" s="94" t="s">
        <v>40</v>
      </c>
      <c r="AK2154" s="94" t="s">
        <v>40</v>
      </c>
      <c r="AL2154" s="94" t="s">
        <v>40</v>
      </c>
      <c r="AM2154" s="94" t="s">
        <v>40</v>
      </c>
      <c r="AN2154" s="94" t="s">
        <v>40</v>
      </c>
      <c r="AO2154" s="94" t="s">
        <v>40</v>
      </c>
      <c r="AP2154" s="94" t="s">
        <v>40</v>
      </c>
      <c r="AQ2154" s="94" t="s">
        <v>40</v>
      </c>
      <c r="AR2154" s="93"/>
    </row>
    <row r="2155" spans="1:44" ht="63">
      <c r="A2155" t="str">
        <f>VLOOKUP(Q2155,'Rotas x Madrugada'!A:C,2,0)</f>
        <v>G</v>
      </c>
      <c r="B2155" t="str">
        <f>VLOOKUP(Q2155,'Rotas x Madrugada'!A:C,3,0)</f>
        <v>Sim</v>
      </c>
      <c r="D2155" s="19">
        <f t="shared" si="66"/>
        <v>46164</v>
      </c>
      <c r="E2155" s="19">
        <f>IF(A2155="RETIRA",Z2155,VLOOKUP(Q2155,'Rotas x Madrugada'!A:D,4,0))</f>
        <v>46150</v>
      </c>
      <c r="F2155" s="19">
        <f>IF(A2155="RETIRA",Z2155,Z2155+2)</f>
        <v>46164</v>
      </c>
      <c r="G2155" s="19" t="str">
        <f>CONCATENATE(U2155,"-",V2155)</f>
        <v>MBI03-CC</v>
      </c>
      <c r="H2155" s="19" t="str">
        <f t="shared" ca="1" si="67"/>
        <v>OK</v>
      </c>
      <c r="I2155" s="46">
        <f ca="1">Z2155-$B$1</f>
        <v>5</v>
      </c>
      <c r="J2155" s="46">
        <f>VLOOKUP(G2155,'D. Produção'!A:B,2,)</f>
        <v>1</v>
      </c>
      <c r="K2155" s="95">
        <v>332976</v>
      </c>
      <c r="L2155" s="96" t="s">
        <v>156</v>
      </c>
      <c r="M2155" s="95">
        <v>43</v>
      </c>
      <c r="N2155" s="95">
        <v>5436787</v>
      </c>
      <c r="O2155" s="96" t="s">
        <v>35</v>
      </c>
      <c r="P2155" s="96" t="s">
        <v>635</v>
      </c>
      <c r="Q2155" s="96" t="s">
        <v>165</v>
      </c>
      <c r="R2155" s="97">
        <v>0.2455</v>
      </c>
      <c r="S2155" s="97">
        <v>1.8413999999999999</v>
      </c>
      <c r="T2155" s="95">
        <v>1</v>
      </c>
      <c r="U2155" s="96" t="s">
        <v>249</v>
      </c>
      <c r="V2155" s="96" t="s">
        <v>236</v>
      </c>
      <c r="W2155" s="98">
        <v>805</v>
      </c>
      <c r="X2155" s="98">
        <v>305</v>
      </c>
      <c r="Y2155" s="99">
        <v>46148.456034062503</v>
      </c>
      <c r="Z2155" s="100">
        <v>46162</v>
      </c>
      <c r="AA2155" s="101"/>
      <c r="AB2155" s="101"/>
      <c r="AC2155" s="102" t="s">
        <v>40</v>
      </c>
      <c r="AD2155" s="102" t="s">
        <v>40</v>
      </c>
      <c r="AE2155" s="102" t="s">
        <v>40</v>
      </c>
      <c r="AF2155" s="102" t="s">
        <v>40</v>
      </c>
      <c r="AG2155" s="102" t="s">
        <v>40</v>
      </c>
      <c r="AH2155" s="102" t="s">
        <v>40</v>
      </c>
      <c r="AI2155" s="102" t="s">
        <v>40</v>
      </c>
      <c r="AJ2155" s="102" t="s">
        <v>40</v>
      </c>
      <c r="AK2155" s="102" t="s">
        <v>40</v>
      </c>
      <c r="AL2155" s="102" t="s">
        <v>40</v>
      </c>
      <c r="AM2155" s="102" t="s">
        <v>40</v>
      </c>
      <c r="AN2155" s="102" t="s">
        <v>40</v>
      </c>
      <c r="AO2155" s="102" t="s">
        <v>40</v>
      </c>
      <c r="AP2155" s="102" t="s">
        <v>40</v>
      </c>
      <c r="AQ2155" s="102" t="s">
        <v>40</v>
      </c>
      <c r="AR2155" s="101"/>
    </row>
    <row r="2156" spans="1:44" ht="63">
      <c r="A2156" t="str">
        <f>VLOOKUP(Q2156,'Rotas x Madrugada'!A:C,2,0)</f>
        <v>G</v>
      </c>
      <c r="B2156" t="str">
        <f>VLOOKUP(Q2156,'Rotas x Madrugada'!A:C,3,0)</f>
        <v>Sim</v>
      </c>
      <c r="D2156" s="19">
        <f t="shared" si="66"/>
        <v>46164</v>
      </c>
      <c r="E2156" s="19">
        <f>IF(A2156="RETIRA",Z2156,VLOOKUP(Q2156,'Rotas x Madrugada'!A:D,4,0))</f>
        <v>46150</v>
      </c>
      <c r="F2156" s="19">
        <f>IF(A2156="RETIRA",Z2156,Z2156+2)</f>
        <v>46164</v>
      </c>
      <c r="G2156" s="19" t="str">
        <f>CONCATENATE(U2156,"-",V2156)</f>
        <v>INC06-TF</v>
      </c>
      <c r="H2156" s="19" t="str">
        <f t="shared" ca="1" si="67"/>
        <v>OK</v>
      </c>
      <c r="I2156" s="46">
        <f ca="1">Z2156-$B$1</f>
        <v>5</v>
      </c>
      <c r="J2156" s="46">
        <f>VLOOKUP(G2156,'D. Produção'!A:B,2,)</f>
        <v>2</v>
      </c>
      <c r="K2156" s="87">
        <v>332976</v>
      </c>
      <c r="L2156" s="88" t="s">
        <v>157</v>
      </c>
      <c r="M2156" s="87">
        <v>44</v>
      </c>
      <c r="N2156" s="87">
        <v>5436788</v>
      </c>
      <c r="O2156" s="88" t="s">
        <v>35</v>
      </c>
      <c r="P2156" s="88" t="s">
        <v>635</v>
      </c>
      <c r="Q2156" s="88" t="s">
        <v>165</v>
      </c>
      <c r="R2156" s="89">
        <v>0.82609999999999995</v>
      </c>
      <c r="S2156" s="89">
        <v>12.3911</v>
      </c>
      <c r="T2156" s="87">
        <v>1</v>
      </c>
      <c r="U2156" s="88" t="s">
        <v>185</v>
      </c>
      <c r="V2156" s="88" t="s">
        <v>96</v>
      </c>
      <c r="W2156" s="90">
        <v>955</v>
      </c>
      <c r="X2156" s="90">
        <v>865</v>
      </c>
      <c r="Y2156" s="91">
        <v>46148.456034062503</v>
      </c>
      <c r="Z2156" s="92">
        <v>46162</v>
      </c>
      <c r="AA2156" s="93"/>
      <c r="AB2156" s="93"/>
      <c r="AC2156" s="93"/>
      <c r="AD2156" s="93"/>
      <c r="AE2156" s="94" t="s">
        <v>40</v>
      </c>
      <c r="AF2156" s="94" t="s">
        <v>40</v>
      </c>
      <c r="AG2156" s="94" t="s">
        <v>40</v>
      </c>
      <c r="AH2156" s="94" t="s">
        <v>40</v>
      </c>
      <c r="AI2156" s="94" t="s">
        <v>40</v>
      </c>
      <c r="AJ2156" s="94" t="s">
        <v>40</v>
      </c>
      <c r="AK2156" s="94" t="s">
        <v>40</v>
      </c>
      <c r="AL2156" s="93"/>
      <c r="AM2156" s="93"/>
      <c r="AN2156" s="94" t="s">
        <v>40</v>
      </c>
      <c r="AO2156" s="94" t="s">
        <v>40</v>
      </c>
      <c r="AP2156" s="94" t="s">
        <v>40</v>
      </c>
      <c r="AQ2156" s="94" t="s">
        <v>40</v>
      </c>
      <c r="AR2156" s="93"/>
    </row>
    <row r="2157" spans="1:44" ht="63">
      <c r="A2157" t="str">
        <f>VLOOKUP(Q2157,'Rotas x Madrugada'!A:C,2,0)</f>
        <v>G</v>
      </c>
      <c r="B2157" t="str">
        <f>VLOOKUP(Q2157,'Rotas x Madrugada'!A:C,3,0)</f>
        <v>Sim</v>
      </c>
      <c r="D2157" s="19">
        <f t="shared" si="66"/>
        <v>46164</v>
      </c>
      <c r="E2157" s="19">
        <f>IF(A2157="RETIRA",Z2157,VLOOKUP(Q2157,'Rotas x Madrugada'!A:D,4,0))</f>
        <v>46150</v>
      </c>
      <c r="F2157" s="19">
        <f>IF(A2157="RETIRA",Z2157,Z2157+2)</f>
        <v>46164</v>
      </c>
      <c r="G2157" s="19" t="str">
        <f>CONCATENATE(U2157,"-",V2157)</f>
        <v>INC06-TF</v>
      </c>
      <c r="H2157" s="19" t="str">
        <f t="shared" ca="1" si="67"/>
        <v>OK</v>
      </c>
      <c r="I2157" s="46">
        <f ca="1">Z2157-$B$1</f>
        <v>5</v>
      </c>
      <c r="J2157" s="46">
        <f>VLOOKUP(G2157,'D. Produção'!A:B,2,)</f>
        <v>2</v>
      </c>
      <c r="K2157" s="95">
        <v>332976</v>
      </c>
      <c r="L2157" s="96" t="s">
        <v>158</v>
      </c>
      <c r="M2157" s="95">
        <v>45</v>
      </c>
      <c r="N2157" s="95">
        <v>5436789</v>
      </c>
      <c r="O2157" s="96" t="s">
        <v>35</v>
      </c>
      <c r="P2157" s="96" t="s">
        <v>635</v>
      </c>
      <c r="Q2157" s="96" t="s">
        <v>165</v>
      </c>
      <c r="R2157" s="97">
        <v>0.82609999999999995</v>
      </c>
      <c r="S2157" s="97">
        <v>12.3911</v>
      </c>
      <c r="T2157" s="95">
        <v>1</v>
      </c>
      <c r="U2157" s="96" t="s">
        <v>185</v>
      </c>
      <c r="V2157" s="96" t="s">
        <v>96</v>
      </c>
      <c r="W2157" s="98">
        <v>955</v>
      </c>
      <c r="X2157" s="98">
        <v>865</v>
      </c>
      <c r="Y2157" s="99">
        <v>46148.456034062503</v>
      </c>
      <c r="Z2157" s="100">
        <v>46162</v>
      </c>
      <c r="AA2157" s="101"/>
      <c r="AB2157" s="101"/>
      <c r="AC2157" s="101"/>
      <c r="AD2157" s="101"/>
      <c r="AE2157" s="102" t="s">
        <v>40</v>
      </c>
      <c r="AF2157" s="102" t="s">
        <v>40</v>
      </c>
      <c r="AG2157" s="102" t="s">
        <v>40</v>
      </c>
      <c r="AH2157" s="102" t="s">
        <v>40</v>
      </c>
      <c r="AI2157" s="102" t="s">
        <v>40</v>
      </c>
      <c r="AJ2157" s="102" t="s">
        <v>40</v>
      </c>
      <c r="AK2157" s="102" t="s">
        <v>40</v>
      </c>
      <c r="AL2157" s="101"/>
      <c r="AM2157" s="101"/>
      <c r="AN2157" s="102" t="s">
        <v>40</v>
      </c>
      <c r="AO2157" s="102" t="s">
        <v>40</v>
      </c>
      <c r="AP2157" s="102" t="s">
        <v>40</v>
      </c>
      <c r="AQ2157" s="102" t="s">
        <v>40</v>
      </c>
      <c r="AR2157" s="101"/>
    </row>
    <row r="2158" spans="1:44" ht="63">
      <c r="A2158" t="str">
        <f>VLOOKUP(Q2158,'Rotas x Madrugada'!A:C,2,0)</f>
        <v>G</v>
      </c>
      <c r="B2158" t="str">
        <f>VLOOKUP(Q2158,'Rotas x Madrugada'!A:C,3,0)</f>
        <v>Sim</v>
      </c>
      <c r="D2158" s="19">
        <f t="shared" si="66"/>
        <v>46164</v>
      </c>
      <c r="E2158" s="19">
        <f>IF(A2158="RETIRA",Z2158,VLOOKUP(Q2158,'Rotas x Madrugada'!A:D,4,0))</f>
        <v>46150</v>
      </c>
      <c r="F2158" s="19">
        <f>IF(A2158="RETIRA",Z2158,Z2158+2)</f>
        <v>46164</v>
      </c>
      <c r="G2158" s="19" t="str">
        <f>CONCATENATE(U2158,"-",V2158)</f>
        <v>INC06-TF</v>
      </c>
      <c r="H2158" s="19" t="str">
        <f t="shared" ca="1" si="67"/>
        <v>OK</v>
      </c>
      <c r="I2158" s="46">
        <f ca="1">Z2158-$B$1</f>
        <v>5</v>
      </c>
      <c r="J2158" s="46">
        <f>VLOOKUP(G2158,'D. Produção'!A:B,2,)</f>
        <v>2</v>
      </c>
      <c r="K2158" s="87">
        <v>332976</v>
      </c>
      <c r="L2158" s="88" t="s">
        <v>129</v>
      </c>
      <c r="M2158" s="87">
        <v>46</v>
      </c>
      <c r="N2158" s="87">
        <v>5436790</v>
      </c>
      <c r="O2158" s="88" t="s">
        <v>35</v>
      </c>
      <c r="P2158" s="88" t="s">
        <v>635</v>
      </c>
      <c r="Q2158" s="88" t="s">
        <v>165</v>
      </c>
      <c r="R2158" s="89">
        <v>1.3018000000000001</v>
      </c>
      <c r="S2158" s="89">
        <v>19.5274</v>
      </c>
      <c r="T2158" s="87">
        <v>1</v>
      </c>
      <c r="U2158" s="88" t="s">
        <v>185</v>
      </c>
      <c r="V2158" s="88" t="s">
        <v>96</v>
      </c>
      <c r="W2158" s="90">
        <v>1505</v>
      </c>
      <c r="X2158" s="90">
        <v>865</v>
      </c>
      <c r="Y2158" s="91">
        <v>46148.456034062503</v>
      </c>
      <c r="Z2158" s="92">
        <v>46162</v>
      </c>
      <c r="AA2158" s="93"/>
      <c r="AB2158" s="93"/>
      <c r="AC2158" s="93"/>
      <c r="AD2158" s="93"/>
      <c r="AE2158" s="94" t="s">
        <v>40</v>
      </c>
      <c r="AF2158" s="94" t="s">
        <v>40</v>
      </c>
      <c r="AG2158" s="94" t="s">
        <v>40</v>
      </c>
      <c r="AH2158" s="94" t="s">
        <v>40</v>
      </c>
      <c r="AI2158" s="94" t="s">
        <v>40</v>
      </c>
      <c r="AJ2158" s="94" t="s">
        <v>40</v>
      </c>
      <c r="AK2158" s="94" t="s">
        <v>40</v>
      </c>
      <c r="AL2158" s="93"/>
      <c r="AM2158" s="93"/>
      <c r="AN2158" s="94" t="s">
        <v>40</v>
      </c>
      <c r="AO2158" s="94" t="s">
        <v>40</v>
      </c>
      <c r="AP2158" s="94" t="s">
        <v>40</v>
      </c>
      <c r="AQ2158" s="94" t="s">
        <v>40</v>
      </c>
      <c r="AR2158" s="93"/>
    </row>
    <row r="2159" spans="1:44" ht="63">
      <c r="A2159" t="str">
        <f>VLOOKUP(Q2159,'Rotas x Madrugada'!A:C,2,0)</f>
        <v>G</v>
      </c>
      <c r="B2159" t="str">
        <f>VLOOKUP(Q2159,'Rotas x Madrugada'!A:C,3,0)</f>
        <v>Sim</v>
      </c>
      <c r="D2159" s="19">
        <f t="shared" si="66"/>
        <v>46164</v>
      </c>
      <c r="E2159" s="19">
        <f>IF(A2159="RETIRA",Z2159,VLOOKUP(Q2159,'Rotas x Madrugada'!A:D,4,0))</f>
        <v>46150</v>
      </c>
      <c r="F2159" s="19">
        <f>IF(A2159="RETIRA",Z2159,Z2159+2)</f>
        <v>46164</v>
      </c>
      <c r="G2159" s="19" t="str">
        <f>CONCATENATE(U2159,"-",V2159)</f>
        <v>INC06-TF</v>
      </c>
      <c r="H2159" s="19" t="str">
        <f t="shared" ca="1" si="67"/>
        <v>OK</v>
      </c>
      <c r="I2159" s="46">
        <f ca="1">Z2159-$B$1</f>
        <v>5</v>
      </c>
      <c r="J2159" s="46">
        <f>VLOOKUP(G2159,'D. Produção'!A:B,2,)</f>
        <v>2</v>
      </c>
      <c r="K2159" s="95">
        <v>332976</v>
      </c>
      <c r="L2159" s="96" t="s">
        <v>159</v>
      </c>
      <c r="M2159" s="95">
        <v>47</v>
      </c>
      <c r="N2159" s="95">
        <v>5436791</v>
      </c>
      <c r="O2159" s="96" t="s">
        <v>35</v>
      </c>
      <c r="P2159" s="96" t="s">
        <v>635</v>
      </c>
      <c r="Q2159" s="96" t="s">
        <v>165</v>
      </c>
      <c r="R2159" s="97">
        <v>1.3018000000000001</v>
      </c>
      <c r="S2159" s="97">
        <v>19.5274</v>
      </c>
      <c r="T2159" s="95">
        <v>1</v>
      </c>
      <c r="U2159" s="96" t="s">
        <v>185</v>
      </c>
      <c r="V2159" s="96" t="s">
        <v>96</v>
      </c>
      <c r="W2159" s="98">
        <v>1505</v>
      </c>
      <c r="X2159" s="98">
        <v>865</v>
      </c>
      <c r="Y2159" s="99">
        <v>46148.456034062503</v>
      </c>
      <c r="Z2159" s="100">
        <v>46162</v>
      </c>
      <c r="AA2159" s="101"/>
      <c r="AB2159" s="101"/>
      <c r="AC2159" s="101"/>
      <c r="AD2159" s="101"/>
      <c r="AE2159" s="102" t="s">
        <v>40</v>
      </c>
      <c r="AF2159" s="102" t="s">
        <v>40</v>
      </c>
      <c r="AG2159" s="102" t="s">
        <v>40</v>
      </c>
      <c r="AH2159" s="102" t="s">
        <v>40</v>
      </c>
      <c r="AI2159" s="102" t="s">
        <v>40</v>
      </c>
      <c r="AJ2159" s="102" t="s">
        <v>40</v>
      </c>
      <c r="AK2159" s="102" t="s">
        <v>40</v>
      </c>
      <c r="AL2159" s="101"/>
      <c r="AM2159" s="101"/>
      <c r="AN2159" s="102" t="s">
        <v>40</v>
      </c>
      <c r="AO2159" s="102" t="s">
        <v>40</v>
      </c>
      <c r="AP2159" s="102" t="s">
        <v>40</v>
      </c>
      <c r="AQ2159" s="102" t="s">
        <v>40</v>
      </c>
      <c r="AR2159" s="101"/>
    </row>
    <row r="2160" spans="1:44" ht="63">
      <c r="A2160" t="str">
        <f>VLOOKUP(Q2160,'Rotas x Madrugada'!A:C,2,0)</f>
        <v>G</v>
      </c>
      <c r="B2160" t="str">
        <f>VLOOKUP(Q2160,'Rotas x Madrugada'!A:C,3,0)</f>
        <v>Sim</v>
      </c>
      <c r="D2160" s="19">
        <f t="shared" si="66"/>
        <v>46164</v>
      </c>
      <c r="E2160" s="19">
        <f>IF(A2160="RETIRA",Z2160,VLOOKUP(Q2160,'Rotas x Madrugada'!A:D,4,0))</f>
        <v>46150</v>
      </c>
      <c r="F2160" s="19">
        <f>IF(A2160="RETIRA",Z2160,Z2160+2)</f>
        <v>46164</v>
      </c>
      <c r="G2160" s="19" t="str">
        <f>CONCATENATE(U2160,"-",V2160)</f>
        <v>INC06-TF</v>
      </c>
      <c r="H2160" s="19" t="str">
        <f t="shared" ca="1" si="67"/>
        <v>OK</v>
      </c>
      <c r="I2160" s="46">
        <f ca="1">Z2160-$B$1</f>
        <v>5</v>
      </c>
      <c r="J2160" s="46">
        <f>VLOOKUP(G2160,'D. Produção'!A:B,2,)</f>
        <v>2</v>
      </c>
      <c r="K2160" s="87">
        <v>332976</v>
      </c>
      <c r="L2160" s="88" t="s">
        <v>160</v>
      </c>
      <c r="M2160" s="87">
        <v>48</v>
      </c>
      <c r="N2160" s="87">
        <v>5436792</v>
      </c>
      <c r="O2160" s="88" t="s">
        <v>35</v>
      </c>
      <c r="P2160" s="88" t="s">
        <v>635</v>
      </c>
      <c r="Q2160" s="88" t="s">
        <v>165</v>
      </c>
      <c r="R2160" s="89">
        <v>0.87329999999999997</v>
      </c>
      <c r="S2160" s="89">
        <v>13.0999</v>
      </c>
      <c r="T2160" s="87">
        <v>1</v>
      </c>
      <c r="U2160" s="88" t="s">
        <v>185</v>
      </c>
      <c r="V2160" s="88" t="s">
        <v>96</v>
      </c>
      <c r="W2160" s="90">
        <v>905</v>
      </c>
      <c r="X2160" s="90">
        <v>965</v>
      </c>
      <c r="Y2160" s="91">
        <v>46148.456034062503</v>
      </c>
      <c r="Z2160" s="92">
        <v>46162</v>
      </c>
      <c r="AA2160" s="93"/>
      <c r="AB2160" s="93"/>
      <c r="AC2160" s="93"/>
      <c r="AD2160" s="93"/>
      <c r="AE2160" s="94" t="s">
        <v>40</v>
      </c>
      <c r="AF2160" s="94" t="s">
        <v>40</v>
      </c>
      <c r="AG2160" s="94" t="s">
        <v>40</v>
      </c>
      <c r="AH2160" s="94" t="s">
        <v>40</v>
      </c>
      <c r="AI2160" s="94" t="s">
        <v>40</v>
      </c>
      <c r="AJ2160" s="94" t="s">
        <v>40</v>
      </c>
      <c r="AK2160" s="94" t="s">
        <v>40</v>
      </c>
      <c r="AL2160" s="93"/>
      <c r="AM2160" s="93"/>
      <c r="AN2160" s="94" t="s">
        <v>40</v>
      </c>
      <c r="AO2160" s="94" t="s">
        <v>40</v>
      </c>
      <c r="AP2160" s="94" t="s">
        <v>40</v>
      </c>
      <c r="AQ2160" s="94" t="s">
        <v>40</v>
      </c>
      <c r="AR2160" s="93"/>
    </row>
    <row r="2161" spans="1:44" ht="63">
      <c r="A2161" t="str">
        <f>VLOOKUP(Q2161,'Rotas x Madrugada'!A:C,2,0)</f>
        <v>G</v>
      </c>
      <c r="B2161" t="str">
        <f>VLOOKUP(Q2161,'Rotas x Madrugada'!A:C,3,0)</f>
        <v>Sim</v>
      </c>
      <c r="D2161" s="19">
        <f t="shared" si="66"/>
        <v>46164</v>
      </c>
      <c r="E2161" s="19">
        <f>IF(A2161="RETIRA",Z2161,VLOOKUP(Q2161,'Rotas x Madrugada'!A:D,4,0))</f>
        <v>46150</v>
      </c>
      <c r="F2161" s="19">
        <f>IF(A2161="RETIRA",Z2161,Z2161+2)</f>
        <v>46164</v>
      </c>
      <c r="G2161" s="19" t="str">
        <f>CONCATENATE(U2161,"-",V2161)</f>
        <v>INC06-TF</v>
      </c>
      <c r="H2161" s="19" t="str">
        <f t="shared" ca="1" si="67"/>
        <v>OK</v>
      </c>
      <c r="I2161" s="46">
        <f ca="1">Z2161-$B$1</f>
        <v>5</v>
      </c>
      <c r="J2161" s="46">
        <f>VLOOKUP(G2161,'D. Produção'!A:B,2,)</f>
        <v>2</v>
      </c>
      <c r="K2161" s="95">
        <v>332976</v>
      </c>
      <c r="L2161" s="96" t="s">
        <v>230</v>
      </c>
      <c r="M2161" s="95">
        <v>49</v>
      </c>
      <c r="N2161" s="95">
        <v>5436793</v>
      </c>
      <c r="O2161" s="96" t="s">
        <v>35</v>
      </c>
      <c r="P2161" s="96" t="s">
        <v>635</v>
      </c>
      <c r="Q2161" s="96" t="s">
        <v>165</v>
      </c>
      <c r="R2161" s="97">
        <v>0.87329999999999997</v>
      </c>
      <c r="S2161" s="97">
        <v>13.0999</v>
      </c>
      <c r="T2161" s="95">
        <v>1</v>
      </c>
      <c r="U2161" s="96" t="s">
        <v>185</v>
      </c>
      <c r="V2161" s="96" t="s">
        <v>96</v>
      </c>
      <c r="W2161" s="98">
        <v>905</v>
      </c>
      <c r="X2161" s="98">
        <v>965</v>
      </c>
      <c r="Y2161" s="99">
        <v>46148.456034062503</v>
      </c>
      <c r="Z2161" s="100">
        <v>46162</v>
      </c>
      <c r="AA2161" s="101"/>
      <c r="AB2161" s="101"/>
      <c r="AC2161" s="101"/>
      <c r="AD2161" s="101"/>
      <c r="AE2161" s="102" t="s">
        <v>40</v>
      </c>
      <c r="AF2161" s="102" t="s">
        <v>40</v>
      </c>
      <c r="AG2161" s="102" t="s">
        <v>40</v>
      </c>
      <c r="AH2161" s="102" t="s">
        <v>40</v>
      </c>
      <c r="AI2161" s="102" t="s">
        <v>40</v>
      </c>
      <c r="AJ2161" s="102" t="s">
        <v>40</v>
      </c>
      <c r="AK2161" s="102" t="s">
        <v>40</v>
      </c>
      <c r="AL2161" s="101"/>
      <c r="AM2161" s="101"/>
      <c r="AN2161" s="102" t="s">
        <v>40</v>
      </c>
      <c r="AO2161" s="102" t="s">
        <v>40</v>
      </c>
      <c r="AP2161" s="102" t="s">
        <v>40</v>
      </c>
      <c r="AQ2161" s="102" t="s">
        <v>40</v>
      </c>
      <c r="AR2161" s="101"/>
    </row>
    <row r="2162" spans="1:44" ht="63">
      <c r="A2162" t="str">
        <f>VLOOKUP(Q2162,'Rotas x Madrugada'!A:C,2,0)</f>
        <v>G</v>
      </c>
      <c r="B2162" t="str">
        <f>VLOOKUP(Q2162,'Rotas x Madrugada'!A:C,3,0)</f>
        <v>Sim</v>
      </c>
      <c r="D2162" s="19">
        <f t="shared" si="66"/>
        <v>46164</v>
      </c>
      <c r="E2162" s="19">
        <f>IF(A2162="RETIRA",Z2162,VLOOKUP(Q2162,'Rotas x Madrugada'!A:D,4,0))</f>
        <v>46150</v>
      </c>
      <c r="F2162" s="19">
        <f>IF(A2162="RETIRA",Z2162,Z2162+2)</f>
        <v>46164</v>
      </c>
      <c r="G2162" s="19" t="str">
        <f>CONCATENATE(U2162,"-",V2162)</f>
        <v>INC06-TF</v>
      </c>
      <c r="H2162" s="19" t="str">
        <f t="shared" ca="1" si="67"/>
        <v>OK</v>
      </c>
      <c r="I2162" s="46">
        <f ca="1">Z2162-$B$1</f>
        <v>5</v>
      </c>
      <c r="J2162" s="46">
        <f>VLOOKUP(G2162,'D. Produção'!A:B,2,)</f>
        <v>2</v>
      </c>
      <c r="K2162" s="87">
        <v>332976</v>
      </c>
      <c r="L2162" s="88" t="s">
        <v>231</v>
      </c>
      <c r="M2162" s="87">
        <v>50</v>
      </c>
      <c r="N2162" s="87">
        <v>5436794</v>
      </c>
      <c r="O2162" s="88" t="s">
        <v>35</v>
      </c>
      <c r="P2162" s="88" t="s">
        <v>635</v>
      </c>
      <c r="Q2162" s="88" t="s">
        <v>165</v>
      </c>
      <c r="R2162" s="89">
        <v>0.87329999999999997</v>
      </c>
      <c r="S2162" s="89">
        <v>13.0999</v>
      </c>
      <c r="T2162" s="87">
        <v>1</v>
      </c>
      <c r="U2162" s="88" t="s">
        <v>185</v>
      </c>
      <c r="V2162" s="88" t="s">
        <v>96</v>
      </c>
      <c r="W2162" s="90">
        <v>905</v>
      </c>
      <c r="X2162" s="90">
        <v>965</v>
      </c>
      <c r="Y2162" s="91">
        <v>46148.456034062503</v>
      </c>
      <c r="Z2162" s="92">
        <v>46162</v>
      </c>
      <c r="AA2162" s="93"/>
      <c r="AB2162" s="93"/>
      <c r="AC2162" s="93"/>
      <c r="AD2162" s="93"/>
      <c r="AE2162" s="94" t="s">
        <v>40</v>
      </c>
      <c r="AF2162" s="94" t="s">
        <v>40</v>
      </c>
      <c r="AG2162" s="94" t="s">
        <v>40</v>
      </c>
      <c r="AH2162" s="94" t="s">
        <v>40</v>
      </c>
      <c r="AI2162" s="94" t="s">
        <v>40</v>
      </c>
      <c r="AJ2162" s="94" t="s">
        <v>40</v>
      </c>
      <c r="AK2162" s="94" t="s">
        <v>40</v>
      </c>
      <c r="AL2162" s="93"/>
      <c r="AM2162" s="93"/>
      <c r="AN2162" s="94" t="s">
        <v>40</v>
      </c>
      <c r="AO2162" s="94" t="s">
        <v>40</v>
      </c>
      <c r="AP2162" s="94" t="s">
        <v>40</v>
      </c>
      <c r="AQ2162" s="94" t="s">
        <v>40</v>
      </c>
      <c r="AR2162" s="93"/>
    </row>
    <row r="2163" spans="1:44" ht="63">
      <c r="A2163" t="str">
        <f>VLOOKUP(Q2163,'Rotas x Madrugada'!A:C,2,0)</f>
        <v>G</v>
      </c>
      <c r="B2163" t="str">
        <f>VLOOKUP(Q2163,'Rotas x Madrugada'!A:C,3,0)</f>
        <v>Sim</v>
      </c>
      <c r="D2163" s="19">
        <f t="shared" si="66"/>
        <v>46164</v>
      </c>
      <c r="E2163" s="19">
        <f>IF(A2163="RETIRA",Z2163,VLOOKUP(Q2163,'Rotas x Madrugada'!A:D,4,0))</f>
        <v>46150</v>
      </c>
      <c r="F2163" s="19">
        <f>IF(A2163="RETIRA",Z2163,Z2163+2)</f>
        <v>46164</v>
      </c>
      <c r="G2163" s="19" t="str">
        <f>CONCATENATE(U2163,"-",V2163)</f>
        <v>INC06-TF</v>
      </c>
      <c r="H2163" s="19" t="str">
        <f t="shared" ca="1" si="67"/>
        <v>OK</v>
      </c>
      <c r="I2163" s="46">
        <f ca="1">Z2163-$B$1</f>
        <v>5</v>
      </c>
      <c r="J2163" s="46">
        <f>VLOOKUP(G2163,'D. Produção'!A:B,2,)</f>
        <v>2</v>
      </c>
      <c r="K2163" s="95">
        <v>332976</v>
      </c>
      <c r="L2163" s="96" t="s">
        <v>232</v>
      </c>
      <c r="M2163" s="95">
        <v>51</v>
      </c>
      <c r="N2163" s="95">
        <v>5436795</v>
      </c>
      <c r="O2163" s="96" t="s">
        <v>35</v>
      </c>
      <c r="P2163" s="96" t="s">
        <v>635</v>
      </c>
      <c r="Q2163" s="96" t="s">
        <v>165</v>
      </c>
      <c r="R2163" s="97">
        <v>0.87329999999999997</v>
      </c>
      <c r="S2163" s="97">
        <v>13.0999</v>
      </c>
      <c r="T2163" s="95">
        <v>1</v>
      </c>
      <c r="U2163" s="96" t="s">
        <v>185</v>
      </c>
      <c r="V2163" s="96" t="s">
        <v>96</v>
      </c>
      <c r="W2163" s="98">
        <v>905</v>
      </c>
      <c r="X2163" s="98">
        <v>965</v>
      </c>
      <c r="Y2163" s="99">
        <v>46148.456034062503</v>
      </c>
      <c r="Z2163" s="100">
        <v>46162</v>
      </c>
      <c r="AA2163" s="101"/>
      <c r="AB2163" s="101"/>
      <c r="AC2163" s="101"/>
      <c r="AD2163" s="101"/>
      <c r="AE2163" s="102" t="s">
        <v>40</v>
      </c>
      <c r="AF2163" s="102" t="s">
        <v>40</v>
      </c>
      <c r="AG2163" s="102" t="s">
        <v>40</v>
      </c>
      <c r="AH2163" s="102" t="s">
        <v>40</v>
      </c>
      <c r="AI2163" s="102" t="s">
        <v>40</v>
      </c>
      <c r="AJ2163" s="102" t="s">
        <v>40</v>
      </c>
      <c r="AK2163" s="102" t="s">
        <v>40</v>
      </c>
      <c r="AL2163" s="101"/>
      <c r="AM2163" s="101"/>
      <c r="AN2163" s="102" t="s">
        <v>40</v>
      </c>
      <c r="AO2163" s="102" t="s">
        <v>40</v>
      </c>
      <c r="AP2163" s="102" t="s">
        <v>40</v>
      </c>
      <c r="AQ2163" s="102" t="s">
        <v>40</v>
      </c>
      <c r="AR2163" s="101"/>
    </row>
    <row r="2164" spans="1:44" ht="63">
      <c r="A2164" t="str">
        <f>VLOOKUP(Q2164,'Rotas x Madrugada'!A:C,2,0)</f>
        <v>G</v>
      </c>
      <c r="B2164" t="str">
        <f>VLOOKUP(Q2164,'Rotas x Madrugada'!A:C,3,0)</f>
        <v>Sim</v>
      </c>
      <c r="D2164" s="19">
        <f t="shared" si="66"/>
        <v>46164</v>
      </c>
      <c r="E2164" s="19">
        <f>IF(A2164="RETIRA",Z2164,VLOOKUP(Q2164,'Rotas x Madrugada'!A:D,4,0))</f>
        <v>46150</v>
      </c>
      <c r="F2164" s="19">
        <f>IF(A2164="RETIRA",Z2164,Z2164+2)</f>
        <v>46164</v>
      </c>
      <c r="G2164" s="19" t="str">
        <f>CONCATENATE(U2164,"-",V2164)</f>
        <v>INC08-TF</v>
      </c>
      <c r="H2164" s="19" t="str">
        <f t="shared" ca="1" si="67"/>
        <v>OK</v>
      </c>
      <c r="I2164" s="46">
        <f ca="1">Z2164-$B$1</f>
        <v>5</v>
      </c>
      <c r="J2164" s="46">
        <f>VLOOKUP(G2164,'D. Produção'!A:B,2,)</f>
        <v>2</v>
      </c>
      <c r="K2164" s="87">
        <v>332976</v>
      </c>
      <c r="L2164" s="88" t="s">
        <v>233</v>
      </c>
      <c r="M2164" s="87">
        <v>52</v>
      </c>
      <c r="N2164" s="87">
        <v>5437083</v>
      </c>
      <c r="O2164" s="88" t="s">
        <v>35</v>
      </c>
      <c r="P2164" s="88" t="s">
        <v>635</v>
      </c>
      <c r="Q2164" s="88" t="s">
        <v>165</v>
      </c>
      <c r="R2164" s="89">
        <v>2.7881999999999998</v>
      </c>
      <c r="S2164" s="89">
        <v>55.765000000000001</v>
      </c>
      <c r="T2164" s="87">
        <v>1</v>
      </c>
      <c r="U2164" s="88" t="s">
        <v>63</v>
      </c>
      <c r="V2164" s="88" t="s">
        <v>96</v>
      </c>
      <c r="W2164" s="90">
        <v>2935</v>
      </c>
      <c r="X2164" s="90">
        <v>950</v>
      </c>
      <c r="Y2164" s="91">
        <v>46148.456034062503</v>
      </c>
      <c r="Z2164" s="92">
        <v>46162</v>
      </c>
      <c r="AA2164" s="93"/>
      <c r="AB2164" s="93"/>
      <c r="AC2164" s="93"/>
      <c r="AD2164" s="93"/>
      <c r="AE2164" s="94" t="s">
        <v>40</v>
      </c>
      <c r="AF2164" s="94" t="s">
        <v>40</v>
      </c>
      <c r="AG2164" s="94" t="s">
        <v>40</v>
      </c>
      <c r="AH2164" s="94" t="s">
        <v>40</v>
      </c>
      <c r="AI2164" s="94" t="s">
        <v>40</v>
      </c>
      <c r="AJ2164" s="94" t="s">
        <v>40</v>
      </c>
      <c r="AK2164" s="94" t="s">
        <v>40</v>
      </c>
      <c r="AL2164" s="93"/>
      <c r="AM2164" s="93"/>
      <c r="AN2164" s="94" t="s">
        <v>40</v>
      </c>
      <c r="AO2164" s="94" t="s">
        <v>40</v>
      </c>
      <c r="AP2164" s="94" t="s">
        <v>40</v>
      </c>
      <c r="AQ2164" s="94" t="s">
        <v>40</v>
      </c>
      <c r="AR2164" s="93"/>
    </row>
    <row r="2165" spans="1:44" ht="63">
      <c r="A2165" t="str">
        <f>VLOOKUP(Q2165,'Rotas x Madrugada'!A:C,2,0)</f>
        <v>G</v>
      </c>
      <c r="B2165" t="str">
        <f>VLOOKUP(Q2165,'Rotas x Madrugada'!A:C,3,0)</f>
        <v>Sim</v>
      </c>
      <c r="D2165" s="19">
        <f t="shared" si="66"/>
        <v>46164</v>
      </c>
      <c r="E2165" s="19">
        <f>IF(A2165="RETIRA",Z2165,VLOOKUP(Q2165,'Rotas x Madrugada'!A:D,4,0))</f>
        <v>46150</v>
      </c>
      <c r="F2165" s="19">
        <f>IF(A2165="RETIRA",Z2165,Z2165+2)</f>
        <v>46164</v>
      </c>
      <c r="G2165" s="19" t="str">
        <f>CONCATENATE(U2165,"-",V2165)</f>
        <v>INC08-TF</v>
      </c>
      <c r="H2165" s="19" t="str">
        <f t="shared" ca="1" si="67"/>
        <v>OK</v>
      </c>
      <c r="I2165" s="46">
        <f ca="1">Z2165-$B$1</f>
        <v>5</v>
      </c>
      <c r="J2165" s="46">
        <f>VLOOKUP(G2165,'D. Produção'!A:B,2,)</f>
        <v>2</v>
      </c>
      <c r="K2165" s="95">
        <v>332976</v>
      </c>
      <c r="L2165" s="96" t="s">
        <v>234</v>
      </c>
      <c r="M2165" s="95">
        <v>53</v>
      </c>
      <c r="N2165" s="95">
        <v>5437084</v>
      </c>
      <c r="O2165" s="96" t="s">
        <v>35</v>
      </c>
      <c r="P2165" s="96" t="s">
        <v>635</v>
      </c>
      <c r="Q2165" s="96" t="s">
        <v>165</v>
      </c>
      <c r="R2165" s="97">
        <v>2.7881999999999998</v>
      </c>
      <c r="S2165" s="97">
        <v>55.765000000000001</v>
      </c>
      <c r="T2165" s="95">
        <v>1</v>
      </c>
      <c r="U2165" s="96" t="s">
        <v>63</v>
      </c>
      <c r="V2165" s="96" t="s">
        <v>96</v>
      </c>
      <c r="W2165" s="98">
        <v>2935</v>
      </c>
      <c r="X2165" s="98">
        <v>950</v>
      </c>
      <c r="Y2165" s="99">
        <v>46148.456034062503</v>
      </c>
      <c r="Z2165" s="100">
        <v>46162</v>
      </c>
      <c r="AA2165" s="101"/>
      <c r="AB2165" s="101"/>
      <c r="AC2165" s="101"/>
      <c r="AD2165" s="101"/>
      <c r="AE2165" s="102" t="s">
        <v>40</v>
      </c>
      <c r="AF2165" s="102" t="s">
        <v>40</v>
      </c>
      <c r="AG2165" s="102" t="s">
        <v>40</v>
      </c>
      <c r="AH2165" s="102" t="s">
        <v>40</v>
      </c>
      <c r="AI2165" s="102" t="s">
        <v>40</v>
      </c>
      <c r="AJ2165" s="102" t="s">
        <v>40</v>
      </c>
      <c r="AK2165" s="102" t="s">
        <v>40</v>
      </c>
      <c r="AL2165" s="101"/>
      <c r="AM2165" s="101"/>
      <c r="AN2165" s="102" t="s">
        <v>40</v>
      </c>
      <c r="AO2165" s="102" t="s">
        <v>40</v>
      </c>
      <c r="AP2165" s="102" t="s">
        <v>40</v>
      </c>
      <c r="AQ2165" s="102" t="s">
        <v>40</v>
      </c>
      <c r="AR2165" s="101"/>
    </row>
    <row r="2166" spans="1:44" ht="63">
      <c r="A2166" t="str">
        <f>VLOOKUP(Q2166,'Rotas x Madrugada'!A:C,2,0)</f>
        <v>G</v>
      </c>
      <c r="B2166" t="str">
        <f>VLOOKUP(Q2166,'Rotas x Madrugada'!A:C,3,0)</f>
        <v>Sim</v>
      </c>
      <c r="D2166" s="19">
        <f t="shared" si="66"/>
        <v>46164</v>
      </c>
      <c r="E2166" s="19">
        <f>IF(A2166="RETIRA",Z2166,VLOOKUP(Q2166,'Rotas x Madrugada'!A:D,4,0))</f>
        <v>46150</v>
      </c>
      <c r="F2166" s="19">
        <f>IF(A2166="RETIRA",Z2166,Z2166+2)</f>
        <v>46164</v>
      </c>
      <c r="G2166" s="19" t="str">
        <f>CONCATENATE(U2166,"-",V2166)</f>
        <v>INC08-TF</v>
      </c>
      <c r="H2166" s="19" t="str">
        <f t="shared" ca="1" si="67"/>
        <v>OK</v>
      </c>
      <c r="I2166" s="46">
        <f ca="1">Z2166-$B$1</f>
        <v>5</v>
      </c>
      <c r="J2166" s="46">
        <f>VLOOKUP(G2166,'D. Produção'!A:B,2,)</f>
        <v>2</v>
      </c>
      <c r="K2166" s="87">
        <v>332976</v>
      </c>
      <c r="L2166" s="88" t="s">
        <v>235</v>
      </c>
      <c r="M2166" s="87">
        <v>54</v>
      </c>
      <c r="N2166" s="87">
        <v>5437085</v>
      </c>
      <c r="O2166" s="88" t="s">
        <v>35</v>
      </c>
      <c r="P2166" s="88" t="s">
        <v>635</v>
      </c>
      <c r="Q2166" s="88" t="s">
        <v>165</v>
      </c>
      <c r="R2166" s="89">
        <v>2.6932</v>
      </c>
      <c r="S2166" s="89">
        <v>53.865000000000002</v>
      </c>
      <c r="T2166" s="87">
        <v>1</v>
      </c>
      <c r="U2166" s="88" t="s">
        <v>63</v>
      </c>
      <c r="V2166" s="88" t="s">
        <v>96</v>
      </c>
      <c r="W2166" s="90">
        <v>2835</v>
      </c>
      <c r="X2166" s="90">
        <v>950</v>
      </c>
      <c r="Y2166" s="91">
        <v>46148.456034062503</v>
      </c>
      <c r="Z2166" s="92">
        <v>46162</v>
      </c>
      <c r="AA2166" s="93"/>
      <c r="AB2166" s="93"/>
      <c r="AC2166" s="93"/>
      <c r="AD2166" s="93"/>
      <c r="AE2166" s="94" t="s">
        <v>40</v>
      </c>
      <c r="AF2166" s="94" t="s">
        <v>40</v>
      </c>
      <c r="AG2166" s="94" t="s">
        <v>40</v>
      </c>
      <c r="AH2166" s="94" t="s">
        <v>40</v>
      </c>
      <c r="AI2166" s="94" t="s">
        <v>40</v>
      </c>
      <c r="AJ2166" s="94" t="s">
        <v>40</v>
      </c>
      <c r="AK2166" s="94" t="s">
        <v>40</v>
      </c>
      <c r="AL2166" s="93"/>
      <c r="AM2166" s="93"/>
      <c r="AN2166" s="94" t="s">
        <v>40</v>
      </c>
      <c r="AO2166" s="94" t="s">
        <v>40</v>
      </c>
      <c r="AP2166" s="94" t="s">
        <v>40</v>
      </c>
      <c r="AQ2166" s="94" t="s">
        <v>40</v>
      </c>
      <c r="AR2166" s="93"/>
    </row>
    <row r="2167" spans="1:44" ht="63">
      <c r="A2167" t="str">
        <f>VLOOKUP(Q2167,'Rotas x Madrugada'!A:C,2,0)</f>
        <v>G</v>
      </c>
      <c r="B2167" t="str">
        <f>VLOOKUP(Q2167,'Rotas x Madrugada'!A:C,3,0)</f>
        <v>Sim</v>
      </c>
      <c r="D2167" s="19">
        <f t="shared" si="66"/>
        <v>46164</v>
      </c>
      <c r="E2167" s="19">
        <f>IF(A2167="RETIRA",Z2167,VLOOKUP(Q2167,'Rotas x Madrugada'!A:D,4,0))</f>
        <v>46150</v>
      </c>
      <c r="F2167" s="19">
        <f>IF(A2167="RETIRA",Z2167,Z2167+2)</f>
        <v>46164</v>
      </c>
      <c r="G2167" s="19" t="str">
        <f>CONCATENATE(U2167,"-",V2167)</f>
        <v>INC08-TF</v>
      </c>
      <c r="H2167" s="19" t="str">
        <f t="shared" ca="1" si="67"/>
        <v>OK</v>
      </c>
      <c r="I2167" s="46">
        <f ca="1">Z2167-$B$1</f>
        <v>5</v>
      </c>
      <c r="J2167" s="46">
        <f>VLOOKUP(G2167,'D. Produção'!A:B,2,)</f>
        <v>2</v>
      </c>
      <c r="K2167" s="95">
        <v>332976</v>
      </c>
      <c r="L2167" s="96" t="s">
        <v>237</v>
      </c>
      <c r="M2167" s="95">
        <v>55</v>
      </c>
      <c r="N2167" s="95">
        <v>5437086</v>
      </c>
      <c r="O2167" s="96" t="s">
        <v>35</v>
      </c>
      <c r="P2167" s="96" t="s">
        <v>635</v>
      </c>
      <c r="Q2167" s="96" t="s">
        <v>165</v>
      </c>
      <c r="R2167" s="97">
        <v>2.6932</v>
      </c>
      <c r="S2167" s="97">
        <v>53.865000000000002</v>
      </c>
      <c r="T2167" s="95">
        <v>1</v>
      </c>
      <c r="U2167" s="96" t="s">
        <v>63</v>
      </c>
      <c r="V2167" s="96" t="s">
        <v>96</v>
      </c>
      <c r="W2167" s="98">
        <v>2835</v>
      </c>
      <c r="X2167" s="98">
        <v>950</v>
      </c>
      <c r="Y2167" s="99">
        <v>46148.456034062503</v>
      </c>
      <c r="Z2167" s="100">
        <v>46162</v>
      </c>
      <c r="AA2167" s="101"/>
      <c r="AB2167" s="101"/>
      <c r="AC2167" s="101"/>
      <c r="AD2167" s="101"/>
      <c r="AE2167" s="102" t="s">
        <v>40</v>
      </c>
      <c r="AF2167" s="102" t="s">
        <v>40</v>
      </c>
      <c r="AG2167" s="102" t="s">
        <v>40</v>
      </c>
      <c r="AH2167" s="102" t="s">
        <v>40</v>
      </c>
      <c r="AI2167" s="102" t="s">
        <v>40</v>
      </c>
      <c r="AJ2167" s="102" t="s">
        <v>40</v>
      </c>
      <c r="AK2167" s="102" t="s">
        <v>40</v>
      </c>
      <c r="AL2167" s="101"/>
      <c r="AM2167" s="101"/>
      <c r="AN2167" s="102" t="s">
        <v>40</v>
      </c>
      <c r="AO2167" s="102" t="s">
        <v>40</v>
      </c>
      <c r="AP2167" s="102" t="s">
        <v>40</v>
      </c>
      <c r="AQ2167" s="102" t="s">
        <v>40</v>
      </c>
      <c r="AR2167" s="101"/>
    </row>
    <row r="2168" spans="1:44" ht="63">
      <c r="A2168" t="str">
        <f>VLOOKUP(Q2168,'Rotas x Madrugada'!A:C,2,0)</f>
        <v>G</v>
      </c>
      <c r="B2168" t="str">
        <f>VLOOKUP(Q2168,'Rotas x Madrugada'!A:C,3,0)</f>
        <v>Sim</v>
      </c>
      <c r="D2168" s="19">
        <f t="shared" si="66"/>
        <v>46164</v>
      </c>
      <c r="E2168" s="19">
        <f>IF(A2168="RETIRA",Z2168,VLOOKUP(Q2168,'Rotas x Madrugada'!A:D,4,0))</f>
        <v>46150</v>
      </c>
      <c r="F2168" s="19">
        <f>IF(A2168="RETIRA",Z2168,Z2168+2)</f>
        <v>46164</v>
      </c>
      <c r="G2168" s="19" t="str">
        <f>CONCATENATE(U2168,"-",V2168)</f>
        <v>INC08-TF</v>
      </c>
      <c r="H2168" s="19" t="str">
        <f t="shared" ca="1" si="67"/>
        <v>OK</v>
      </c>
      <c r="I2168" s="46">
        <f ca="1">Z2168-$B$1</f>
        <v>5</v>
      </c>
      <c r="J2168" s="46">
        <f>VLOOKUP(G2168,'D. Produção'!A:B,2,)</f>
        <v>2</v>
      </c>
      <c r="K2168" s="87">
        <v>332976</v>
      </c>
      <c r="L2168" s="88" t="s">
        <v>238</v>
      </c>
      <c r="M2168" s="87">
        <v>56</v>
      </c>
      <c r="N2168" s="87">
        <v>5437087</v>
      </c>
      <c r="O2168" s="88" t="s">
        <v>35</v>
      </c>
      <c r="P2168" s="88" t="s">
        <v>635</v>
      </c>
      <c r="Q2168" s="88" t="s">
        <v>165</v>
      </c>
      <c r="R2168" s="89">
        <v>2.6890000000000001</v>
      </c>
      <c r="S2168" s="89">
        <v>53.780999999999999</v>
      </c>
      <c r="T2168" s="87">
        <v>1</v>
      </c>
      <c r="U2168" s="88" t="s">
        <v>63</v>
      </c>
      <c r="V2168" s="88" t="s">
        <v>96</v>
      </c>
      <c r="W2168" s="90">
        <v>2730</v>
      </c>
      <c r="X2168" s="90">
        <v>985</v>
      </c>
      <c r="Y2168" s="91">
        <v>46148.456034062503</v>
      </c>
      <c r="Z2168" s="92">
        <v>46162</v>
      </c>
      <c r="AA2168" s="93"/>
      <c r="AB2168" s="93"/>
      <c r="AC2168" s="93"/>
      <c r="AD2168" s="93"/>
      <c r="AE2168" s="94" t="s">
        <v>40</v>
      </c>
      <c r="AF2168" s="94" t="s">
        <v>40</v>
      </c>
      <c r="AG2168" s="94" t="s">
        <v>40</v>
      </c>
      <c r="AH2168" s="94" t="s">
        <v>40</v>
      </c>
      <c r="AI2168" s="94" t="s">
        <v>40</v>
      </c>
      <c r="AJ2168" s="94" t="s">
        <v>40</v>
      </c>
      <c r="AK2168" s="94" t="s">
        <v>40</v>
      </c>
      <c r="AL2168" s="93"/>
      <c r="AM2168" s="93"/>
      <c r="AN2168" s="94" t="s">
        <v>40</v>
      </c>
      <c r="AO2168" s="94" t="s">
        <v>40</v>
      </c>
      <c r="AP2168" s="94" t="s">
        <v>40</v>
      </c>
      <c r="AQ2168" s="94" t="s">
        <v>40</v>
      </c>
      <c r="AR2168" s="93"/>
    </row>
    <row r="2169" spans="1:44" ht="63">
      <c r="A2169" t="str">
        <f>VLOOKUP(Q2169,'Rotas x Madrugada'!A:C,2,0)</f>
        <v>G</v>
      </c>
      <c r="B2169" t="str">
        <f>VLOOKUP(Q2169,'Rotas x Madrugada'!A:C,3,0)</f>
        <v>Sim</v>
      </c>
      <c r="D2169" s="19">
        <f t="shared" si="66"/>
        <v>46164</v>
      </c>
      <c r="E2169" s="19">
        <f>IF(A2169="RETIRA",Z2169,VLOOKUP(Q2169,'Rotas x Madrugada'!A:D,4,0))</f>
        <v>46150</v>
      </c>
      <c r="F2169" s="19">
        <f>IF(A2169="RETIRA",Z2169,Z2169+2)</f>
        <v>46164</v>
      </c>
      <c r="G2169" s="19" t="str">
        <f>CONCATENATE(U2169,"-",V2169)</f>
        <v>INC08-TF</v>
      </c>
      <c r="H2169" s="19" t="str">
        <f t="shared" ca="1" si="67"/>
        <v>OK</v>
      </c>
      <c r="I2169" s="46">
        <f ca="1">Z2169-$B$1</f>
        <v>5</v>
      </c>
      <c r="J2169" s="46">
        <f>VLOOKUP(G2169,'D. Produção'!A:B,2,)</f>
        <v>2</v>
      </c>
      <c r="K2169" s="95">
        <v>332976</v>
      </c>
      <c r="L2169" s="96" t="s">
        <v>239</v>
      </c>
      <c r="M2169" s="95">
        <v>57</v>
      </c>
      <c r="N2169" s="95">
        <v>5437088</v>
      </c>
      <c r="O2169" s="96" t="s">
        <v>35</v>
      </c>
      <c r="P2169" s="96" t="s">
        <v>635</v>
      </c>
      <c r="Q2169" s="96" t="s">
        <v>165</v>
      </c>
      <c r="R2169" s="97">
        <v>2.6890000000000001</v>
      </c>
      <c r="S2169" s="97">
        <v>53.780999999999999</v>
      </c>
      <c r="T2169" s="95">
        <v>1</v>
      </c>
      <c r="U2169" s="96" t="s">
        <v>63</v>
      </c>
      <c r="V2169" s="96" t="s">
        <v>96</v>
      </c>
      <c r="W2169" s="98">
        <v>2730</v>
      </c>
      <c r="X2169" s="98">
        <v>985</v>
      </c>
      <c r="Y2169" s="99">
        <v>46148.456034062503</v>
      </c>
      <c r="Z2169" s="100">
        <v>46162</v>
      </c>
      <c r="AA2169" s="101"/>
      <c r="AB2169" s="101"/>
      <c r="AC2169" s="101"/>
      <c r="AD2169" s="101"/>
      <c r="AE2169" s="102" t="s">
        <v>40</v>
      </c>
      <c r="AF2169" s="102" t="s">
        <v>40</v>
      </c>
      <c r="AG2169" s="102" t="s">
        <v>40</v>
      </c>
      <c r="AH2169" s="102" t="s">
        <v>40</v>
      </c>
      <c r="AI2169" s="102" t="s">
        <v>40</v>
      </c>
      <c r="AJ2169" s="102" t="s">
        <v>40</v>
      </c>
      <c r="AK2169" s="102" t="s">
        <v>40</v>
      </c>
      <c r="AL2169" s="101"/>
      <c r="AM2169" s="101"/>
      <c r="AN2169" s="102" t="s">
        <v>40</v>
      </c>
      <c r="AO2169" s="102" t="s">
        <v>40</v>
      </c>
      <c r="AP2169" s="102" t="s">
        <v>40</v>
      </c>
      <c r="AQ2169" s="102" t="s">
        <v>40</v>
      </c>
      <c r="AR2169" s="101"/>
    </row>
    <row r="2170" spans="1:44" ht="63">
      <c r="A2170" t="str">
        <f>VLOOKUP(Q2170,'Rotas x Madrugada'!A:C,2,0)</f>
        <v>G</v>
      </c>
      <c r="B2170" t="str">
        <f>VLOOKUP(Q2170,'Rotas x Madrugada'!A:C,3,0)</f>
        <v>Sim</v>
      </c>
      <c r="D2170" s="19">
        <f t="shared" si="66"/>
        <v>46164</v>
      </c>
      <c r="E2170" s="19">
        <f>IF(A2170="RETIRA",Z2170,VLOOKUP(Q2170,'Rotas x Madrugada'!A:D,4,0))</f>
        <v>46150</v>
      </c>
      <c r="F2170" s="19">
        <f>IF(A2170="RETIRA",Z2170,Z2170+2)</f>
        <v>46164</v>
      </c>
      <c r="G2170" s="19" t="str">
        <f>CONCATENATE(U2170,"-",V2170)</f>
        <v>INC08-TF</v>
      </c>
      <c r="H2170" s="19" t="str">
        <f t="shared" ca="1" si="67"/>
        <v>OK</v>
      </c>
      <c r="I2170" s="46">
        <f ca="1">Z2170-$B$1</f>
        <v>5</v>
      </c>
      <c r="J2170" s="46">
        <f>VLOOKUP(G2170,'D. Produção'!A:B,2,)</f>
        <v>2</v>
      </c>
      <c r="K2170" s="87">
        <v>332976</v>
      </c>
      <c r="L2170" s="88" t="s">
        <v>240</v>
      </c>
      <c r="M2170" s="87">
        <v>58</v>
      </c>
      <c r="N2170" s="87">
        <v>5437089</v>
      </c>
      <c r="O2170" s="88" t="s">
        <v>35</v>
      </c>
      <c r="P2170" s="88" t="s">
        <v>635</v>
      </c>
      <c r="Q2170" s="88" t="s">
        <v>165</v>
      </c>
      <c r="R2170" s="89">
        <v>2.6890000000000001</v>
      </c>
      <c r="S2170" s="89">
        <v>53.780999999999999</v>
      </c>
      <c r="T2170" s="87">
        <v>1</v>
      </c>
      <c r="U2170" s="88" t="s">
        <v>63</v>
      </c>
      <c r="V2170" s="88" t="s">
        <v>96</v>
      </c>
      <c r="W2170" s="90">
        <v>2730</v>
      </c>
      <c r="X2170" s="90">
        <v>985</v>
      </c>
      <c r="Y2170" s="91">
        <v>46148.456034062503</v>
      </c>
      <c r="Z2170" s="92">
        <v>46162</v>
      </c>
      <c r="AA2170" s="93"/>
      <c r="AB2170" s="93"/>
      <c r="AC2170" s="93"/>
      <c r="AD2170" s="93"/>
      <c r="AE2170" s="94" t="s">
        <v>40</v>
      </c>
      <c r="AF2170" s="94" t="s">
        <v>40</v>
      </c>
      <c r="AG2170" s="94" t="s">
        <v>40</v>
      </c>
      <c r="AH2170" s="94" t="s">
        <v>40</v>
      </c>
      <c r="AI2170" s="94" t="s">
        <v>40</v>
      </c>
      <c r="AJ2170" s="94" t="s">
        <v>40</v>
      </c>
      <c r="AK2170" s="94" t="s">
        <v>40</v>
      </c>
      <c r="AL2170" s="93"/>
      <c r="AM2170" s="93"/>
      <c r="AN2170" s="94" t="s">
        <v>40</v>
      </c>
      <c r="AO2170" s="94" t="s">
        <v>40</v>
      </c>
      <c r="AP2170" s="94" t="s">
        <v>40</v>
      </c>
      <c r="AQ2170" s="94" t="s">
        <v>40</v>
      </c>
      <c r="AR2170" s="93"/>
    </row>
    <row r="2171" spans="1:44" ht="63">
      <c r="A2171" t="str">
        <f>VLOOKUP(Q2171,'Rotas x Madrugada'!A:C,2,0)</f>
        <v>G</v>
      </c>
      <c r="B2171" t="str">
        <f>VLOOKUP(Q2171,'Rotas x Madrugada'!A:C,3,0)</f>
        <v>Sim</v>
      </c>
      <c r="D2171" s="19">
        <f t="shared" si="66"/>
        <v>46164</v>
      </c>
      <c r="E2171" s="19">
        <f>IF(A2171="RETIRA",Z2171,VLOOKUP(Q2171,'Rotas x Madrugada'!A:D,4,0))</f>
        <v>46150</v>
      </c>
      <c r="F2171" s="19">
        <f>IF(A2171="RETIRA",Z2171,Z2171+2)</f>
        <v>46164</v>
      </c>
      <c r="G2171" s="19" t="str">
        <f>CONCATENATE(U2171,"-",V2171)</f>
        <v>INC08-TF</v>
      </c>
      <c r="H2171" s="19" t="str">
        <f t="shared" ca="1" si="67"/>
        <v>OK</v>
      </c>
      <c r="I2171" s="46">
        <f ca="1">Z2171-$B$1</f>
        <v>5</v>
      </c>
      <c r="J2171" s="46">
        <f>VLOOKUP(G2171,'D. Produção'!A:B,2,)</f>
        <v>2</v>
      </c>
      <c r="K2171" s="95">
        <v>332976</v>
      </c>
      <c r="L2171" s="96" t="s">
        <v>241</v>
      </c>
      <c r="M2171" s="95">
        <v>59</v>
      </c>
      <c r="N2171" s="95">
        <v>5437090</v>
      </c>
      <c r="O2171" s="96" t="s">
        <v>35</v>
      </c>
      <c r="P2171" s="96" t="s">
        <v>635</v>
      </c>
      <c r="Q2171" s="96" t="s">
        <v>165</v>
      </c>
      <c r="R2171" s="97">
        <v>2.6890000000000001</v>
      </c>
      <c r="S2171" s="97">
        <v>53.780999999999999</v>
      </c>
      <c r="T2171" s="95">
        <v>1</v>
      </c>
      <c r="U2171" s="96" t="s">
        <v>63</v>
      </c>
      <c r="V2171" s="96" t="s">
        <v>96</v>
      </c>
      <c r="W2171" s="98">
        <v>2730</v>
      </c>
      <c r="X2171" s="98">
        <v>985</v>
      </c>
      <c r="Y2171" s="99">
        <v>46148.456034062503</v>
      </c>
      <c r="Z2171" s="100">
        <v>46162</v>
      </c>
      <c r="AA2171" s="101"/>
      <c r="AB2171" s="101"/>
      <c r="AC2171" s="101"/>
      <c r="AD2171" s="101"/>
      <c r="AE2171" s="102" t="s">
        <v>40</v>
      </c>
      <c r="AF2171" s="102" t="s">
        <v>40</v>
      </c>
      <c r="AG2171" s="102" t="s">
        <v>40</v>
      </c>
      <c r="AH2171" s="102" t="s">
        <v>40</v>
      </c>
      <c r="AI2171" s="102" t="s">
        <v>40</v>
      </c>
      <c r="AJ2171" s="102" t="s">
        <v>40</v>
      </c>
      <c r="AK2171" s="102" t="s">
        <v>40</v>
      </c>
      <c r="AL2171" s="101"/>
      <c r="AM2171" s="101"/>
      <c r="AN2171" s="102" t="s">
        <v>40</v>
      </c>
      <c r="AO2171" s="102" t="s">
        <v>40</v>
      </c>
      <c r="AP2171" s="102" t="s">
        <v>40</v>
      </c>
      <c r="AQ2171" s="102" t="s">
        <v>40</v>
      </c>
      <c r="AR2171" s="101"/>
    </row>
    <row r="2172" spans="1:44" ht="63">
      <c r="A2172" t="str">
        <f>VLOOKUP(Q2172,'Rotas x Madrugada'!A:C,2,0)</f>
        <v>G</v>
      </c>
      <c r="B2172" t="str">
        <f>VLOOKUP(Q2172,'Rotas x Madrugada'!A:C,3,0)</f>
        <v>Sim</v>
      </c>
      <c r="D2172" s="19">
        <f t="shared" si="66"/>
        <v>46164</v>
      </c>
      <c r="E2172" s="19">
        <f>IF(A2172="RETIRA",Z2172,VLOOKUP(Q2172,'Rotas x Madrugada'!A:D,4,0))</f>
        <v>46150</v>
      </c>
      <c r="F2172" s="19">
        <f>IF(A2172="RETIRA",Z2172,Z2172+2)</f>
        <v>46164</v>
      </c>
      <c r="G2172" s="19" t="str">
        <f>CONCATENATE(U2172,"-",V2172)</f>
        <v>INC08-TF</v>
      </c>
      <c r="H2172" s="19" t="str">
        <f t="shared" ca="1" si="67"/>
        <v>OK</v>
      </c>
      <c r="I2172" s="46">
        <f ca="1">Z2172-$B$1</f>
        <v>5</v>
      </c>
      <c r="J2172" s="46">
        <f>VLOOKUP(G2172,'D. Produção'!A:B,2,)</f>
        <v>2</v>
      </c>
      <c r="K2172" s="87">
        <v>332976</v>
      </c>
      <c r="L2172" s="88" t="s">
        <v>242</v>
      </c>
      <c r="M2172" s="87">
        <v>60</v>
      </c>
      <c r="N2172" s="87">
        <v>5437091</v>
      </c>
      <c r="O2172" s="88" t="s">
        <v>35</v>
      </c>
      <c r="P2172" s="88" t="s">
        <v>635</v>
      </c>
      <c r="Q2172" s="88" t="s">
        <v>165</v>
      </c>
      <c r="R2172" s="89">
        <v>2.6890000000000001</v>
      </c>
      <c r="S2172" s="89">
        <v>53.780999999999999</v>
      </c>
      <c r="T2172" s="87">
        <v>1</v>
      </c>
      <c r="U2172" s="88" t="s">
        <v>63</v>
      </c>
      <c r="V2172" s="88" t="s">
        <v>96</v>
      </c>
      <c r="W2172" s="90">
        <v>2730</v>
      </c>
      <c r="X2172" s="90">
        <v>985</v>
      </c>
      <c r="Y2172" s="91">
        <v>46148.456034062503</v>
      </c>
      <c r="Z2172" s="92">
        <v>46162</v>
      </c>
      <c r="AA2172" s="93"/>
      <c r="AB2172" s="93"/>
      <c r="AC2172" s="93"/>
      <c r="AD2172" s="93"/>
      <c r="AE2172" s="94" t="s">
        <v>40</v>
      </c>
      <c r="AF2172" s="94" t="s">
        <v>40</v>
      </c>
      <c r="AG2172" s="94" t="s">
        <v>40</v>
      </c>
      <c r="AH2172" s="94" t="s">
        <v>40</v>
      </c>
      <c r="AI2172" s="94" t="s">
        <v>40</v>
      </c>
      <c r="AJ2172" s="94" t="s">
        <v>40</v>
      </c>
      <c r="AK2172" s="94" t="s">
        <v>40</v>
      </c>
      <c r="AL2172" s="93"/>
      <c r="AM2172" s="93"/>
      <c r="AN2172" s="94" t="s">
        <v>40</v>
      </c>
      <c r="AO2172" s="94" t="s">
        <v>40</v>
      </c>
      <c r="AP2172" s="94" t="s">
        <v>40</v>
      </c>
      <c r="AQ2172" s="94" t="s">
        <v>40</v>
      </c>
      <c r="AR2172" s="93"/>
    </row>
    <row r="2173" spans="1:44" ht="63">
      <c r="A2173" t="str">
        <f>VLOOKUP(Q2173,'Rotas x Madrugada'!A:C,2,0)</f>
        <v>G</v>
      </c>
      <c r="B2173" t="str">
        <f>VLOOKUP(Q2173,'Rotas x Madrugada'!A:C,3,0)</f>
        <v>Sim</v>
      </c>
      <c r="D2173" s="19">
        <f t="shared" si="66"/>
        <v>46164</v>
      </c>
      <c r="E2173" s="19">
        <f>IF(A2173="RETIRA",Z2173,VLOOKUP(Q2173,'Rotas x Madrugada'!A:D,4,0))</f>
        <v>46150</v>
      </c>
      <c r="F2173" s="19">
        <f>IF(A2173="RETIRA",Z2173,Z2173+2)</f>
        <v>46164</v>
      </c>
      <c r="G2173" s="19" t="str">
        <f>CONCATENATE(U2173,"-",V2173)</f>
        <v>INC08-TF</v>
      </c>
      <c r="H2173" s="19" t="str">
        <f t="shared" ca="1" si="67"/>
        <v>OK</v>
      </c>
      <c r="I2173" s="46">
        <f ca="1">Z2173-$B$1</f>
        <v>5</v>
      </c>
      <c r="J2173" s="46">
        <f>VLOOKUP(G2173,'D. Produção'!A:B,2,)</f>
        <v>2</v>
      </c>
      <c r="K2173" s="95">
        <v>332976</v>
      </c>
      <c r="L2173" s="96" t="s">
        <v>42</v>
      </c>
      <c r="M2173" s="95">
        <v>61</v>
      </c>
      <c r="N2173" s="95">
        <v>5437092</v>
      </c>
      <c r="O2173" s="96" t="s">
        <v>35</v>
      </c>
      <c r="P2173" s="96" t="s">
        <v>635</v>
      </c>
      <c r="Q2173" s="96" t="s">
        <v>165</v>
      </c>
      <c r="R2173" s="97">
        <v>2.7073999999999998</v>
      </c>
      <c r="S2173" s="97">
        <v>54.147599999999997</v>
      </c>
      <c r="T2173" s="95">
        <v>1</v>
      </c>
      <c r="U2173" s="96" t="s">
        <v>63</v>
      </c>
      <c r="V2173" s="96" t="s">
        <v>96</v>
      </c>
      <c r="W2173" s="98">
        <v>2314</v>
      </c>
      <c r="X2173" s="98">
        <v>1170</v>
      </c>
      <c r="Y2173" s="99">
        <v>46148.456034062503</v>
      </c>
      <c r="Z2173" s="100">
        <v>46162</v>
      </c>
      <c r="AA2173" s="101"/>
      <c r="AB2173" s="101"/>
      <c r="AC2173" s="101"/>
      <c r="AD2173" s="101"/>
      <c r="AE2173" s="102" t="s">
        <v>40</v>
      </c>
      <c r="AF2173" s="102" t="s">
        <v>40</v>
      </c>
      <c r="AG2173" s="102" t="s">
        <v>40</v>
      </c>
      <c r="AH2173" s="102" t="s">
        <v>40</v>
      </c>
      <c r="AI2173" s="102" t="s">
        <v>40</v>
      </c>
      <c r="AJ2173" s="102" t="s">
        <v>40</v>
      </c>
      <c r="AK2173" s="102" t="s">
        <v>40</v>
      </c>
      <c r="AL2173" s="101"/>
      <c r="AM2173" s="101"/>
      <c r="AN2173" s="102" t="s">
        <v>40</v>
      </c>
      <c r="AO2173" s="102" t="s">
        <v>40</v>
      </c>
      <c r="AP2173" s="102" t="s">
        <v>40</v>
      </c>
      <c r="AQ2173" s="102" t="s">
        <v>40</v>
      </c>
      <c r="AR2173" s="101"/>
    </row>
    <row r="2174" spans="1:44" ht="63">
      <c r="A2174" t="str">
        <f>VLOOKUP(Q2174,'Rotas x Madrugada'!A:C,2,0)</f>
        <v>G</v>
      </c>
      <c r="B2174" t="str">
        <f>VLOOKUP(Q2174,'Rotas x Madrugada'!A:C,3,0)</f>
        <v>Sim</v>
      </c>
      <c r="D2174" s="19">
        <f t="shared" si="66"/>
        <v>46164</v>
      </c>
      <c r="E2174" s="19">
        <f>IF(A2174="RETIRA",Z2174,VLOOKUP(Q2174,'Rotas x Madrugada'!A:D,4,0))</f>
        <v>46150</v>
      </c>
      <c r="F2174" s="19">
        <f>IF(A2174="RETIRA",Z2174,Z2174+2)</f>
        <v>46164</v>
      </c>
      <c r="G2174" s="19" t="str">
        <f>CONCATENATE(U2174,"-",V2174)</f>
        <v>INC08-TF</v>
      </c>
      <c r="H2174" s="19" t="str">
        <f t="shared" ca="1" si="67"/>
        <v>OK</v>
      </c>
      <c r="I2174" s="46">
        <f ca="1">Z2174-$B$1</f>
        <v>5</v>
      </c>
      <c r="J2174" s="46">
        <f>VLOOKUP(G2174,'D. Produção'!A:B,2,)</f>
        <v>2</v>
      </c>
      <c r="K2174" s="87">
        <v>332976</v>
      </c>
      <c r="L2174" s="88" t="s">
        <v>43</v>
      </c>
      <c r="M2174" s="87">
        <v>62</v>
      </c>
      <c r="N2174" s="87">
        <v>5437093</v>
      </c>
      <c r="O2174" s="88" t="s">
        <v>35</v>
      </c>
      <c r="P2174" s="88" t="s">
        <v>635</v>
      </c>
      <c r="Q2174" s="88" t="s">
        <v>165</v>
      </c>
      <c r="R2174" s="89">
        <v>2.7073999999999998</v>
      </c>
      <c r="S2174" s="89">
        <v>54.147599999999997</v>
      </c>
      <c r="T2174" s="87">
        <v>1</v>
      </c>
      <c r="U2174" s="88" t="s">
        <v>63</v>
      </c>
      <c r="V2174" s="88" t="s">
        <v>96</v>
      </c>
      <c r="W2174" s="90">
        <v>2314</v>
      </c>
      <c r="X2174" s="90">
        <v>1170</v>
      </c>
      <c r="Y2174" s="91">
        <v>46148.456034062503</v>
      </c>
      <c r="Z2174" s="92">
        <v>46162</v>
      </c>
      <c r="AA2174" s="93"/>
      <c r="AB2174" s="93"/>
      <c r="AC2174" s="93"/>
      <c r="AD2174" s="93"/>
      <c r="AE2174" s="94" t="s">
        <v>40</v>
      </c>
      <c r="AF2174" s="94" t="s">
        <v>40</v>
      </c>
      <c r="AG2174" s="94" t="s">
        <v>40</v>
      </c>
      <c r="AH2174" s="94" t="s">
        <v>40</v>
      </c>
      <c r="AI2174" s="94" t="s">
        <v>40</v>
      </c>
      <c r="AJ2174" s="94" t="s">
        <v>40</v>
      </c>
      <c r="AK2174" s="94" t="s">
        <v>40</v>
      </c>
      <c r="AL2174" s="93"/>
      <c r="AM2174" s="93"/>
      <c r="AN2174" s="94" t="s">
        <v>40</v>
      </c>
      <c r="AO2174" s="94" t="s">
        <v>40</v>
      </c>
      <c r="AP2174" s="94" t="s">
        <v>40</v>
      </c>
      <c r="AQ2174" s="94" t="s">
        <v>40</v>
      </c>
      <c r="AR2174" s="93"/>
    </row>
    <row r="2175" spans="1:44" ht="63">
      <c r="A2175" t="str">
        <f>VLOOKUP(Q2175,'Rotas x Madrugada'!A:C,2,0)</f>
        <v>G</v>
      </c>
      <c r="B2175" t="str">
        <f>VLOOKUP(Q2175,'Rotas x Madrugada'!A:C,3,0)</f>
        <v>Sim</v>
      </c>
      <c r="D2175" s="19">
        <f t="shared" si="66"/>
        <v>46164</v>
      </c>
      <c r="E2175" s="19">
        <f>IF(A2175="RETIRA",Z2175,VLOOKUP(Q2175,'Rotas x Madrugada'!A:D,4,0))</f>
        <v>46150</v>
      </c>
      <c r="F2175" s="19">
        <f>IF(A2175="RETIRA",Z2175,Z2175+2)</f>
        <v>46164</v>
      </c>
      <c r="G2175" s="19" t="str">
        <f>CONCATENATE(U2175,"-",V2175)</f>
        <v>INC08-TF</v>
      </c>
      <c r="H2175" s="19" t="str">
        <f t="shared" ca="1" si="67"/>
        <v>OK</v>
      </c>
      <c r="I2175" s="46">
        <f ca="1">Z2175-$B$1</f>
        <v>5</v>
      </c>
      <c r="J2175" s="46">
        <f>VLOOKUP(G2175,'D. Produção'!A:B,2,)</f>
        <v>2</v>
      </c>
      <c r="K2175" s="95">
        <v>332976</v>
      </c>
      <c r="L2175" s="96" t="s">
        <v>44</v>
      </c>
      <c r="M2175" s="95">
        <v>63</v>
      </c>
      <c r="N2175" s="95">
        <v>5437094</v>
      </c>
      <c r="O2175" s="96" t="s">
        <v>35</v>
      </c>
      <c r="P2175" s="96" t="s">
        <v>635</v>
      </c>
      <c r="Q2175" s="96" t="s">
        <v>165</v>
      </c>
      <c r="R2175" s="97">
        <v>2.7073999999999998</v>
      </c>
      <c r="S2175" s="97">
        <v>54.147599999999997</v>
      </c>
      <c r="T2175" s="95">
        <v>1</v>
      </c>
      <c r="U2175" s="96" t="s">
        <v>63</v>
      </c>
      <c r="V2175" s="96" t="s">
        <v>96</v>
      </c>
      <c r="W2175" s="98">
        <v>2314</v>
      </c>
      <c r="X2175" s="98">
        <v>1170</v>
      </c>
      <c r="Y2175" s="99">
        <v>46148.456034062503</v>
      </c>
      <c r="Z2175" s="100">
        <v>46162</v>
      </c>
      <c r="AA2175" s="101"/>
      <c r="AB2175" s="101"/>
      <c r="AC2175" s="101"/>
      <c r="AD2175" s="101"/>
      <c r="AE2175" s="102" t="s">
        <v>40</v>
      </c>
      <c r="AF2175" s="102" t="s">
        <v>40</v>
      </c>
      <c r="AG2175" s="102" t="s">
        <v>40</v>
      </c>
      <c r="AH2175" s="102" t="s">
        <v>40</v>
      </c>
      <c r="AI2175" s="102" t="s">
        <v>40</v>
      </c>
      <c r="AJ2175" s="102" t="s">
        <v>40</v>
      </c>
      <c r="AK2175" s="102" t="s">
        <v>40</v>
      </c>
      <c r="AL2175" s="101"/>
      <c r="AM2175" s="101"/>
      <c r="AN2175" s="102" t="s">
        <v>40</v>
      </c>
      <c r="AO2175" s="102" t="s">
        <v>40</v>
      </c>
      <c r="AP2175" s="102" t="s">
        <v>40</v>
      </c>
      <c r="AQ2175" s="102" t="s">
        <v>40</v>
      </c>
      <c r="AR2175" s="101"/>
    </row>
    <row r="2176" spans="1:44" ht="63">
      <c r="A2176" t="str">
        <f>VLOOKUP(Q2176,'Rotas x Madrugada'!A:C,2,0)</f>
        <v>G</v>
      </c>
      <c r="B2176" t="str">
        <f>VLOOKUP(Q2176,'Rotas x Madrugada'!A:C,3,0)</f>
        <v>Sim</v>
      </c>
      <c r="D2176" s="19">
        <f t="shared" si="66"/>
        <v>46164</v>
      </c>
      <c r="E2176" s="19">
        <f>IF(A2176="RETIRA",Z2176,VLOOKUP(Q2176,'Rotas x Madrugada'!A:D,4,0))</f>
        <v>46150</v>
      </c>
      <c r="F2176" s="19">
        <f>IF(A2176="RETIRA",Z2176,Z2176+2)</f>
        <v>46164</v>
      </c>
      <c r="G2176" s="19" t="str">
        <f>CONCATENATE(U2176,"-",V2176)</f>
        <v>INC08-TF</v>
      </c>
      <c r="H2176" s="19" t="str">
        <f t="shared" ca="1" si="67"/>
        <v>OK</v>
      </c>
      <c r="I2176" s="46">
        <f ca="1">Z2176-$B$1</f>
        <v>5</v>
      </c>
      <c r="J2176" s="46">
        <f>VLOOKUP(G2176,'D. Produção'!A:B,2,)</f>
        <v>2</v>
      </c>
      <c r="K2176" s="87">
        <v>332976</v>
      </c>
      <c r="L2176" s="88" t="s">
        <v>45</v>
      </c>
      <c r="M2176" s="87">
        <v>64</v>
      </c>
      <c r="N2176" s="87">
        <v>5437095</v>
      </c>
      <c r="O2176" s="88" t="s">
        <v>35</v>
      </c>
      <c r="P2176" s="88" t="s">
        <v>635</v>
      </c>
      <c r="Q2176" s="88" t="s">
        <v>165</v>
      </c>
      <c r="R2176" s="89">
        <v>2.7073999999999998</v>
      </c>
      <c r="S2176" s="89">
        <v>54.147599999999997</v>
      </c>
      <c r="T2176" s="87">
        <v>1</v>
      </c>
      <c r="U2176" s="88" t="s">
        <v>63</v>
      </c>
      <c r="V2176" s="88" t="s">
        <v>96</v>
      </c>
      <c r="W2176" s="90">
        <v>2314</v>
      </c>
      <c r="X2176" s="90">
        <v>1170</v>
      </c>
      <c r="Y2176" s="91">
        <v>46148.456034062503</v>
      </c>
      <c r="Z2176" s="92">
        <v>46162</v>
      </c>
      <c r="AA2176" s="93"/>
      <c r="AB2176" s="93"/>
      <c r="AC2176" s="93"/>
      <c r="AD2176" s="93"/>
      <c r="AE2176" s="94" t="s">
        <v>40</v>
      </c>
      <c r="AF2176" s="94" t="s">
        <v>40</v>
      </c>
      <c r="AG2176" s="94" t="s">
        <v>40</v>
      </c>
      <c r="AH2176" s="94" t="s">
        <v>40</v>
      </c>
      <c r="AI2176" s="94" t="s">
        <v>40</v>
      </c>
      <c r="AJ2176" s="94" t="s">
        <v>40</v>
      </c>
      <c r="AK2176" s="94" t="s">
        <v>40</v>
      </c>
      <c r="AL2176" s="93"/>
      <c r="AM2176" s="93"/>
      <c r="AN2176" s="94" t="s">
        <v>40</v>
      </c>
      <c r="AO2176" s="94" t="s">
        <v>40</v>
      </c>
      <c r="AP2176" s="94" t="s">
        <v>40</v>
      </c>
      <c r="AQ2176" s="94" t="s">
        <v>40</v>
      </c>
      <c r="AR2176" s="93"/>
    </row>
    <row r="2177" spans="1:44" ht="63">
      <c r="A2177" t="str">
        <f>VLOOKUP(Q2177,'Rotas x Madrugada'!A:C,2,0)</f>
        <v>G</v>
      </c>
      <c r="B2177" t="str">
        <f>VLOOKUP(Q2177,'Rotas x Madrugada'!A:C,3,0)</f>
        <v>Sim</v>
      </c>
      <c r="D2177" s="19">
        <f t="shared" si="66"/>
        <v>46164</v>
      </c>
      <c r="E2177" s="19">
        <f>IF(A2177="RETIRA",Z2177,VLOOKUP(Q2177,'Rotas x Madrugada'!A:D,4,0))</f>
        <v>46150</v>
      </c>
      <c r="F2177" s="19">
        <f>IF(A2177="RETIRA",Z2177,Z2177+2)</f>
        <v>46164</v>
      </c>
      <c r="G2177" s="19" t="str">
        <f>CONCATENATE(U2177,"-",V2177)</f>
        <v>INC08-TF</v>
      </c>
      <c r="H2177" s="19" t="str">
        <f t="shared" ca="1" si="67"/>
        <v>OK</v>
      </c>
      <c r="I2177" s="46">
        <f ca="1">Z2177-$B$1</f>
        <v>5</v>
      </c>
      <c r="J2177" s="46">
        <f>VLOOKUP(G2177,'D. Produção'!A:B,2,)</f>
        <v>2</v>
      </c>
      <c r="K2177" s="95">
        <v>332976</v>
      </c>
      <c r="L2177" s="96" t="s">
        <v>46</v>
      </c>
      <c r="M2177" s="95">
        <v>65</v>
      </c>
      <c r="N2177" s="95">
        <v>5437096</v>
      </c>
      <c r="O2177" s="96" t="s">
        <v>35</v>
      </c>
      <c r="P2177" s="96" t="s">
        <v>635</v>
      </c>
      <c r="Q2177" s="96" t="s">
        <v>165</v>
      </c>
      <c r="R2177" s="97">
        <v>2.7073999999999998</v>
      </c>
      <c r="S2177" s="97">
        <v>54.147599999999997</v>
      </c>
      <c r="T2177" s="95">
        <v>1</v>
      </c>
      <c r="U2177" s="96" t="s">
        <v>63</v>
      </c>
      <c r="V2177" s="96" t="s">
        <v>96</v>
      </c>
      <c r="W2177" s="98">
        <v>2314</v>
      </c>
      <c r="X2177" s="98">
        <v>1170</v>
      </c>
      <c r="Y2177" s="99">
        <v>46148.456034062503</v>
      </c>
      <c r="Z2177" s="100">
        <v>46162</v>
      </c>
      <c r="AA2177" s="101"/>
      <c r="AB2177" s="101"/>
      <c r="AC2177" s="101"/>
      <c r="AD2177" s="101"/>
      <c r="AE2177" s="102" t="s">
        <v>40</v>
      </c>
      <c r="AF2177" s="102" t="s">
        <v>40</v>
      </c>
      <c r="AG2177" s="102" t="s">
        <v>40</v>
      </c>
      <c r="AH2177" s="102" t="s">
        <v>40</v>
      </c>
      <c r="AI2177" s="102" t="s">
        <v>40</v>
      </c>
      <c r="AJ2177" s="102" t="s">
        <v>40</v>
      </c>
      <c r="AK2177" s="102" t="s">
        <v>40</v>
      </c>
      <c r="AL2177" s="101"/>
      <c r="AM2177" s="101"/>
      <c r="AN2177" s="102" t="s">
        <v>40</v>
      </c>
      <c r="AO2177" s="102" t="s">
        <v>40</v>
      </c>
      <c r="AP2177" s="102" t="s">
        <v>40</v>
      </c>
      <c r="AQ2177" s="102" t="s">
        <v>40</v>
      </c>
      <c r="AR2177" s="101"/>
    </row>
    <row r="2178" spans="1:44" ht="63">
      <c r="A2178" t="str">
        <f>VLOOKUP(Q2178,'Rotas x Madrugada'!A:C,2,0)</f>
        <v>G</v>
      </c>
      <c r="B2178" t="str">
        <f>VLOOKUP(Q2178,'Rotas x Madrugada'!A:C,3,0)</f>
        <v>Sim</v>
      </c>
      <c r="D2178" s="19">
        <f t="shared" si="66"/>
        <v>46164</v>
      </c>
      <c r="E2178" s="19">
        <f>IF(A2178="RETIRA",Z2178,VLOOKUP(Q2178,'Rotas x Madrugada'!A:D,4,0))</f>
        <v>46150</v>
      </c>
      <c r="F2178" s="19">
        <f>IF(A2178="RETIRA",Z2178,Z2178+2)</f>
        <v>46164</v>
      </c>
      <c r="G2178" s="19" t="str">
        <f>CONCATENATE(U2178,"-",V2178)</f>
        <v>INC08-TF</v>
      </c>
      <c r="H2178" s="19" t="str">
        <f t="shared" ca="1" si="67"/>
        <v>OK</v>
      </c>
      <c r="I2178" s="46">
        <f ca="1">Z2178-$B$1</f>
        <v>5</v>
      </c>
      <c r="J2178" s="46">
        <f>VLOOKUP(G2178,'D. Produção'!A:B,2,)</f>
        <v>2</v>
      </c>
      <c r="K2178" s="87">
        <v>332976</v>
      </c>
      <c r="L2178" s="88" t="s">
        <v>47</v>
      </c>
      <c r="M2178" s="87">
        <v>66</v>
      </c>
      <c r="N2178" s="87">
        <v>5437097</v>
      </c>
      <c r="O2178" s="88" t="s">
        <v>35</v>
      </c>
      <c r="P2178" s="88" t="s">
        <v>635</v>
      </c>
      <c r="Q2178" s="88" t="s">
        <v>165</v>
      </c>
      <c r="R2178" s="89">
        <v>2.7073999999999998</v>
      </c>
      <c r="S2178" s="89">
        <v>54.147599999999997</v>
      </c>
      <c r="T2178" s="87">
        <v>1</v>
      </c>
      <c r="U2178" s="88" t="s">
        <v>63</v>
      </c>
      <c r="V2178" s="88" t="s">
        <v>96</v>
      </c>
      <c r="W2178" s="90">
        <v>2314</v>
      </c>
      <c r="X2178" s="90">
        <v>1170</v>
      </c>
      <c r="Y2178" s="91">
        <v>46148.456034062503</v>
      </c>
      <c r="Z2178" s="92">
        <v>46162</v>
      </c>
      <c r="AA2178" s="93"/>
      <c r="AB2178" s="93"/>
      <c r="AC2178" s="93"/>
      <c r="AD2178" s="93"/>
      <c r="AE2178" s="94" t="s">
        <v>40</v>
      </c>
      <c r="AF2178" s="94" t="s">
        <v>40</v>
      </c>
      <c r="AG2178" s="94" t="s">
        <v>40</v>
      </c>
      <c r="AH2178" s="94" t="s">
        <v>40</v>
      </c>
      <c r="AI2178" s="94" t="s">
        <v>40</v>
      </c>
      <c r="AJ2178" s="94" t="s">
        <v>40</v>
      </c>
      <c r="AK2178" s="94" t="s">
        <v>40</v>
      </c>
      <c r="AL2178" s="93"/>
      <c r="AM2178" s="93"/>
      <c r="AN2178" s="94" t="s">
        <v>40</v>
      </c>
      <c r="AO2178" s="94" t="s">
        <v>40</v>
      </c>
      <c r="AP2178" s="94" t="s">
        <v>40</v>
      </c>
      <c r="AQ2178" s="94" t="s">
        <v>40</v>
      </c>
      <c r="AR2178" s="93"/>
    </row>
    <row r="2179" spans="1:44" ht="63">
      <c r="A2179" t="str">
        <f>VLOOKUP(Q2179,'Rotas x Madrugada'!A:C,2,0)</f>
        <v>G</v>
      </c>
      <c r="B2179" t="str">
        <f>VLOOKUP(Q2179,'Rotas x Madrugada'!A:C,3,0)</f>
        <v>Sim</v>
      </c>
      <c r="D2179" s="19">
        <f t="shared" si="66"/>
        <v>46164</v>
      </c>
      <c r="E2179" s="19">
        <f>IF(A2179="RETIRA",Z2179,VLOOKUP(Q2179,'Rotas x Madrugada'!A:D,4,0))</f>
        <v>46150</v>
      </c>
      <c r="F2179" s="19">
        <f>IF(A2179="RETIRA",Z2179,Z2179+2)</f>
        <v>46164</v>
      </c>
      <c r="G2179" s="19" t="str">
        <f>CONCATENATE(U2179,"-",V2179)</f>
        <v>INC08-TF</v>
      </c>
      <c r="H2179" s="19" t="str">
        <f t="shared" ca="1" si="67"/>
        <v>OK</v>
      </c>
      <c r="I2179" s="46">
        <f ca="1">Z2179-$B$1</f>
        <v>5</v>
      </c>
      <c r="J2179" s="46">
        <f>VLOOKUP(G2179,'D. Produção'!A:B,2,)</f>
        <v>2</v>
      </c>
      <c r="K2179" s="95">
        <v>332976</v>
      </c>
      <c r="L2179" s="96" t="s">
        <v>48</v>
      </c>
      <c r="M2179" s="95">
        <v>67</v>
      </c>
      <c r="N2179" s="95">
        <v>5437098</v>
      </c>
      <c r="O2179" s="96" t="s">
        <v>35</v>
      </c>
      <c r="P2179" s="96" t="s">
        <v>635</v>
      </c>
      <c r="Q2179" s="96" t="s">
        <v>165</v>
      </c>
      <c r="R2179" s="97">
        <v>2.7073999999999998</v>
      </c>
      <c r="S2179" s="97">
        <v>54.147599999999997</v>
      </c>
      <c r="T2179" s="95">
        <v>1</v>
      </c>
      <c r="U2179" s="96" t="s">
        <v>63</v>
      </c>
      <c r="V2179" s="96" t="s">
        <v>96</v>
      </c>
      <c r="W2179" s="98">
        <v>2314</v>
      </c>
      <c r="X2179" s="98">
        <v>1170</v>
      </c>
      <c r="Y2179" s="99">
        <v>46148.456034062503</v>
      </c>
      <c r="Z2179" s="100">
        <v>46162</v>
      </c>
      <c r="AA2179" s="101"/>
      <c r="AB2179" s="101"/>
      <c r="AC2179" s="101"/>
      <c r="AD2179" s="101"/>
      <c r="AE2179" s="102" t="s">
        <v>40</v>
      </c>
      <c r="AF2179" s="102" t="s">
        <v>40</v>
      </c>
      <c r="AG2179" s="102" t="s">
        <v>40</v>
      </c>
      <c r="AH2179" s="102" t="s">
        <v>40</v>
      </c>
      <c r="AI2179" s="102" t="s">
        <v>40</v>
      </c>
      <c r="AJ2179" s="102" t="s">
        <v>40</v>
      </c>
      <c r="AK2179" s="102" t="s">
        <v>40</v>
      </c>
      <c r="AL2179" s="101"/>
      <c r="AM2179" s="101"/>
      <c r="AN2179" s="102" t="s">
        <v>40</v>
      </c>
      <c r="AO2179" s="102" t="s">
        <v>40</v>
      </c>
      <c r="AP2179" s="102" t="s">
        <v>40</v>
      </c>
      <c r="AQ2179" s="102" t="s">
        <v>40</v>
      </c>
      <c r="AR2179" s="101"/>
    </row>
    <row r="2180" spans="1:44" ht="63">
      <c r="A2180" t="str">
        <f>VLOOKUP(Q2180,'Rotas x Madrugada'!A:C,2,0)</f>
        <v>G</v>
      </c>
      <c r="B2180" t="str">
        <f>VLOOKUP(Q2180,'Rotas x Madrugada'!A:C,3,0)</f>
        <v>Sim</v>
      </c>
      <c r="D2180" s="19">
        <f t="shared" ref="D2180:D2243" si="68">IF(E2180&gt;F2180,E2180,F2180)</f>
        <v>46164</v>
      </c>
      <c r="E2180" s="19">
        <f>IF(A2180="RETIRA",Z2180,VLOOKUP(Q2180,'Rotas x Madrugada'!A:D,4,0))</f>
        <v>46150</v>
      </c>
      <c r="F2180" s="19">
        <f>IF(A2180="RETIRA",Z2180,Z2180+2)</f>
        <v>46164</v>
      </c>
      <c r="G2180" s="19" t="str">
        <f>CONCATENATE(U2180,"-",V2180)</f>
        <v>INC08-TF</v>
      </c>
      <c r="H2180" s="19" t="str">
        <f t="shared" ca="1" si="67"/>
        <v>OK</v>
      </c>
      <c r="I2180" s="46">
        <f ca="1">Z2180-$B$1</f>
        <v>5</v>
      </c>
      <c r="J2180" s="46">
        <f>VLOOKUP(G2180,'D. Produção'!A:B,2,)</f>
        <v>2</v>
      </c>
      <c r="K2180" s="87">
        <v>332976</v>
      </c>
      <c r="L2180" s="88" t="s">
        <v>49</v>
      </c>
      <c r="M2180" s="87">
        <v>68</v>
      </c>
      <c r="N2180" s="87">
        <v>5437099</v>
      </c>
      <c r="O2180" s="88" t="s">
        <v>35</v>
      </c>
      <c r="P2180" s="88" t="s">
        <v>635</v>
      </c>
      <c r="Q2180" s="88" t="s">
        <v>165</v>
      </c>
      <c r="R2180" s="89">
        <v>2.7073999999999998</v>
      </c>
      <c r="S2180" s="89">
        <v>54.147599999999997</v>
      </c>
      <c r="T2180" s="87">
        <v>1</v>
      </c>
      <c r="U2180" s="88" t="s">
        <v>63</v>
      </c>
      <c r="V2180" s="88" t="s">
        <v>96</v>
      </c>
      <c r="W2180" s="90">
        <v>2314</v>
      </c>
      <c r="X2180" s="90">
        <v>1170</v>
      </c>
      <c r="Y2180" s="91">
        <v>46148.456034062503</v>
      </c>
      <c r="Z2180" s="92">
        <v>46162</v>
      </c>
      <c r="AA2180" s="93"/>
      <c r="AB2180" s="93"/>
      <c r="AC2180" s="93"/>
      <c r="AD2180" s="93"/>
      <c r="AE2180" s="94" t="s">
        <v>40</v>
      </c>
      <c r="AF2180" s="94" t="s">
        <v>40</v>
      </c>
      <c r="AG2180" s="94" t="s">
        <v>40</v>
      </c>
      <c r="AH2180" s="94" t="s">
        <v>40</v>
      </c>
      <c r="AI2180" s="94" t="s">
        <v>40</v>
      </c>
      <c r="AJ2180" s="94" t="s">
        <v>40</v>
      </c>
      <c r="AK2180" s="94" t="s">
        <v>40</v>
      </c>
      <c r="AL2180" s="93"/>
      <c r="AM2180" s="93"/>
      <c r="AN2180" s="94" t="s">
        <v>40</v>
      </c>
      <c r="AO2180" s="94" t="s">
        <v>40</v>
      </c>
      <c r="AP2180" s="94" t="s">
        <v>40</v>
      </c>
      <c r="AQ2180" s="94" t="s">
        <v>40</v>
      </c>
      <c r="AR2180" s="93"/>
    </row>
    <row r="2181" spans="1:44" ht="63">
      <c r="A2181" t="str">
        <f>VLOOKUP(Q2181,'Rotas x Madrugada'!A:C,2,0)</f>
        <v>G</v>
      </c>
      <c r="B2181" t="str">
        <f>VLOOKUP(Q2181,'Rotas x Madrugada'!A:C,3,0)</f>
        <v>Sim</v>
      </c>
      <c r="D2181" s="19">
        <f t="shared" si="68"/>
        <v>46164</v>
      </c>
      <c r="E2181" s="19">
        <f>IF(A2181="RETIRA",Z2181,VLOOKUP(Q2181,'Rotas x Madrugada'!A:D,4,0))</f>
        <v>46150</v>
      </c>
      <c r="F2181" s="19">
        <f>IF(A2181="RETIRA",Z2181,Z2181+2)</f>
        <v>46164</v>
      </c>
      <c r="G2181" s="19" t="str">
        <f>CONCATENATE(U2181,"-",V2181)</f>
        <v>INC08-TF</v>
      </c>
      <c r="H2181" s="19" t="str">
        <f t="shared" ref="H2181:H2244" ca="1" si="69">IF(I2181&lt;-10,"PROBLEMA",IF(I2181&lt;J2181,"URGENTE",IF(I2181=J2181,"PRODUZIR","OK")))</f>
        <v>OK</v>
      </c>
      <c r="I2181" s="46">
        <f ca="1">Z2181-$B$1</f>
        <v>5</v>
      </c>
      <c r="J2181" s="46">
        <f>VLOOKUP(G2181,'D. Produção'!A:B,2,)</f>
        <v>2</v>
      </c>
      <c r="K2181" s="95">
        <v>332976</v>
      </c>
      <c r="L2181" s="96" t="s">
        <v>50</v>
      </c>
      <c r="M2181" s="95">
        <v>69</v>
      </c>
      <c r="N2181" s="95">
        <v>5437100</v>
      </c>
      <c r="O2181" s="96" t="s">
        <v>35</v>
      </c>
      <c r="P2181" s="96" t="s">
        <v>635</v>
      </c>
      <c r="Q2181" s="96" t="s">
        <v>165</v>
      </c>
      <c r="R2181" s="97">
        <v>2.6617999999999999</v>
      </c>
      <c r="S2181" s="97">
        <v>53.234999999999999</v>
      </c>
      <c r="T2181" s="95">
        <v>1</v>
      </c>
      <c r="U2181" s="96" t="s">
        <v>63</v>
      </c>
      <c r="V2181" s="96" t="s">
        <v>96</v>
      </c>
      <c r="W2181" s="98">
        <v>2730</v>
      </c>
      <c r="X2181" s="98">
        <v>975</v>
      </c>
      <c r="Y2181" s="99">
        <v>46148.456034062503</v>
      </c>
      <c r="Z2181" s="100">
        <v>46162</v>
      </c>
      <c r="AA2181" s="101"/>
      <c r="AB2181" s="101"/>
      <c r="AC2181" s="101"/>
      <c r="AD2181" s="101"/>
      <c r="AE2181" s="102" t="s">
        <v>40</v>
      </c>
      <c r="AF2181" s="102" t="s">
        <v>40</v>
      </c>
      <c r="AG2181" s="102" t="s">
        <v>40</v>
      </c>
      <c r="AH2181" s="102" t="s">
        <v>40</v>
      </c>
      <c r="AI2181" s="102" t="s">
        <v>40</v>
      </c>
      <c r="AJ2181" s="102" t="s">
        <v>40</v>
      </c>
      <c r="AK2181" s="102" t="s">
        <v>40</v>
      </c>
      <c r="AL2181" s="101"/>
      <c r="AM2181" s="101"/>
      <c r="AN2181" s="102" t="s">
        <v>40</v>
      </c>
      <c r="AO2181" s="102" t="s">
        <v>40</v>
      </c>
      <c r="AP2181" s="102" t="s">
        <v>40</v>
      </c>
      <c r="AQ2181" s="102" t="s">
        <v>40</v>
      </c>
      <c r="AR2181" s="101"/>
    </row>
    <row r="2182" spans="1:44" ht="63">
      <c r="A2182" t="str">
        <f>VLOOKUP(Q2182,'Rotas x Madrugada'!A:C,2,0)</f>
        <v>G</v>
      </c>
      <c r="B2182" t="str">
        <f>VLOOKUP(Q2182,'Rotas x Madrugada'!A:C,3,0)</f>
        <v>Sim</v>
      </c>
      <c r="D2182" s="19">
        <f t="shared" si="68"/>
        <v>46164</v>
      </c>
      <c r="E2182" s="19">
        <f>IF(A2182="RETIRA",Z2182,VLOOKUP(Q2182,'Rotas x Madrugada'!A:D,4,0))</f>
        <v>46150</v>
      </c>
      <c r="F2182" s="19">
        <f>IF(A2182="RETIRA",Z2182,Z2182+2)</f>
        <v>46164</v>
      </c>
      <c r="G2182" s="19" t="str">
        <f>CONCATENATE(U2182,"-",V2182)</f>
        <v>INC08-TF</v>
      </c>
      <c r="H2182" s="19" t="str">
        <f t="shared" ca="1" si="69"/>
        <v>OK</v>
      </c>
      <c r="I2182" s="46">
        <f ca="1">Z2182-$B$1</f>
        <v>5</v>
      </c>
      <c r="J2182" s="46">
        <f>VLOOKUP(G2182,'D. Produção'!A:B,2,)</f>
        <v>2</v>
      </c>
      <c r="K2182" s="87">
        <v>332976</v>
      </c>
      <c r="L2182" s="88" t="s">
        <v>51</v>
      </c>
      <c r="M2182" s="87">
        <v>70</v>
      </c>
      <c r="N2182" s="87">
        <v>5437101</v>
      </c>
      <c r="O2182" s="88" t="s">
        <v>35</v>
      </c>
      <c r="P2182" s="88" t="s">
        <v>635</v>
      </c>
      <c r="Q2182" s="88" t="s">
        <v>165</v>
      </c>
      <c r="R2182" s="89">
        <v>2.6617999999999999</v>
      </c>
      <c r="S2182" s="89">
        <v>53.234999999999999</v>
      </c>
      <c r="T2182" s="87">
        <v>1</v>
      </c>
      <c r="U2182" s="88" t="s">
        <v>63</v>
      </c>
      <c r="V2182" s="88" t="s">
        <v>96</v>
      </c>
      <c r="W2182" s="90">
        <v>2730</v>
      </c>
      <c r="X2182" s="90">
        <v>975</v>
      </c>
      <c r="Y2182" s="91">
        <v>46148.456034062503</v>
      </c>
      <c r="Z2182" s="92">
        <v>46162</v>
      </c>
      <c r="AA2182" s="93"/>
      <c r="AB2182" s="93"/>
      <c r="AC2182" s="93"/>
      <c r="AD2182" s="93"/>
      <c r="AE2182" s="94" t="s">
        <v>40</v>
      </c>
      <c r="AF2182" s="94" t="s">
        <v>40</v>
      </c>
      <c r="AG2182" s="94" t="s">
        <v>40</v>
      </c>
      <c r="AH2182" s="94" t="s">
        <v>40</v>
      </c>
      <c r="AI2182" s="94" t="s">
        <v>40</v>
      </c>
      <c r="AJ2182" s="94" t="s">
        <v>40</v>
      </c>
      <c r="AK2182" s="94" t="s">
        <v>40</v>
      </c>
      <c r="AL2182" s="93"/>
      <c r="AM2182" s="93"/>
      <c r="AN2182" s="94" t="s">
        <v>40</v>
      </c>
      <c r="AO2182" s="94" t="s">
        <v>40</v>
      </c>
      <c r="AP2182" s="94" t="s">
        <v>40</v>
      </c>
      <c r="AQ2182" s="94" t="s">
        <v>40</v>
      </c>
      <c r="AR2182" s="93"/>
    </row>
    <row r="2183" spans="1:44" ht="63">
      <c r="A2183" t="str">
        <f>VLOOKUP(Q2183,'Rotas x Madrugada'!A:C,2,0)</f>
        <v>G</v>
      </c>
      <c r="B2183" t="str">
        <f>VLOOKUP(Q2183,'Rotas x Madrugada'!A:C,3,0)</f>
        <v>Sim</v>
      </c>
      <c r="D2183" s="19">
        <f t="shared" si="68"/>
        <v>46164</v>
      </c>
      <c r="E2183" s="19">
        <f>IF(A2183="RETIRA",Z2183,VLOOKUP(Q2183,'Rotas x Madrugada'!A:D,4,0))</f>
        <v>46150</v>
      </c>
      <c r="F2183" s="19">
        <f>IF(A2183="RETIRA",Z2183,Z2183+2)</f>
        <v>46164</v>
      </c>
      <c r="G2183" s="19" t="str">
        <f>CONCATENATE(U2183,"-",V2183)</f>
        <v>INC08-TF</v>
      </c>
      <c r="H2183" s="19" t="str">
        <f t="shared" ca="1" si="69"/>
        <v>OK</v>
      </c>
      <c r="I2183" s="46">
        <f ca="1">Z2183-$B$1</f>
        <v>5</v>
      </c>
      <c r="J2183" s="46">
        <f>VLOOKUP(G2183,'D. Produção'!A:B,2,)</f>
        <v>2</v>
      </c>
      <c r="K2183" s="95">
        <v>332976</v>
      </c>
      <c r="L2183" s="96" t="s">
        <v>52</v>
      </c>
      <c r="M2183" s="95">
        <v>71</v>
      </c>
      <c r="N2183" s="95">
        <v>5437102</v>
      </c>
      <c r="O2183" s="96" t="s">
        <v>35</v>
      </c>
      <c r="P2183" s="96" t="s">
        <v>635</v>
      </c>
      <c r="Q2183" s="96" t="s">
        <v>165</v>
      </c>
      <c r="R2183" s="97">
        <v>2.6617999999999999</v>
      </c>
      <c r="S2183" s="97">
        <v>53.234999999999999</v>
      </c>
      <c r="T2183" s="95">
        <v>1</v>
      </c>
      <c r="U2183" s="96" t="s">
        <v>63</v>
      </c>
      <c r="V2183" s="96" t="s">
        <v>96</v>
      </c>
      <c r="W2183" s="98">
        <v>2730</v>
      </c>
      <c r="X2183" s="98">
        <v>975</v>
      </c>
      <c r="Y2183" s="99">
        <v>46148.456034062503</v>
      </c>
      <c r="Z2183" s="100">
        <v>46162</v>
      </c>
      <c r="AA2183" s="101"/>
      <c r="AB2183" s="101"/>
      <c r="AC2183" s="101"/>
      <c r="AD2183" s="101"/>
      <c r="AE2183" s="102" t="s">
        <v>40</v>
      </c>
      <c r="AF2183" s="102" t="s">
        <v>40</v>
      </c>
      <c r="AG2183" s="102" t="s">
        <v>40</v>
      </c>
      <c r="AH2183" s="102" t="s">
        <v>40</v>
      </c>
      <c r="AI2183" s="102" t="s">
        <v>40</v>
      </c>
      <c r="AJ2183" s="102" t="s">
        <v>40</v>
      </c>
      <c r="AK2183" s="102" t="s">
        <v>40</v>
      </c>
      <c r="AL2183" s="101"/>
      <c r="AM2183" s="101"/>
      <c r="AN2183" s="102" t="s">
        <v>40</v>
      </c>
      <c r="AO2183" s="102" t="s">
        <v>40</v>
      </c>
      <c r="AP2183" s="102" t="s">
        <v>40</v>
      </c>
      <c r="AQ2183" s="102" t="s">
        <v>40</v>
      </c>
      <c r="AR2183" s="101"/>
    </row>
    <row r="2184" spans="1:44" ht="63">
      <c r="A2184" t="str">
        <f>VLOOKUP(Q2184,'Rotas x Madrugada'!A:C,2,0)</f>
        <v>G</v>
      </c>
      <c r="B2184" t="str">
        <f>VLOOKUP(Q2184,'Rotas x Madrugada'!A:C,3,0)</f>
        <v>Sim</v>
      </c>
      <c r="D2184" s="19">
        <f t="shared" si="68"/>
        <v>46164</v>
      </c>
      <c r="E2184" s="19">
        <f>IF(A2184="RETIRA",Z2184,VLOOKUP(Q2184,'Rotas x Madrugada'!A:D,4,0))</f>
        <v>46150</v>
      </c>
      <c r="F2184" s="19">
        <f>IF(A2184="RETIRA",Z2184,Z2184+2)</f>
        <v>46164</v>
      </c>
      <c r="G2184" s="19" t="str">
        <f>CONCATENATE(U2184,"-",V2184)</f>
        <v>INC08-TF</v>
      </c>
      <c r="H2184" s="19" t="str">
        <f t="shared" ca="1" si="69"/>
        <v>OK</v>
      </c>
      <c r="I2184" s="46">
        <f ca="1">Z2184-$B$1</f>
        <v>5</v>
      </c>
      <c r="J2184" s="46">
        <f>VLOOKUP(G2184,'D. Produção'!A:B,2,)</f>
        <v>2</v>
      </c>
      <c r="K2184" s="87">
        <v>332976</v>
      </c>
      <c r="L2184" s="88" t="s">
        <v>53</v>
      </c>
      <c r="M2184" s="87">
        <v>72</v>
      </c>
      <c r="N2184" s="87">
        <v>5437103</v>
      </c>
      <c r="O2184" s="88" t="s">
        <v>35</v>
      </c>
      <c r="P2184" s="88" t="s">
        <v>635</v>
      </c>
      <c r="Q2184" s="88" t="s">
        <v>165</v>
      </c>
      <c r="R2184" s="89">
        <v>2.6617999999999999</v>
      </c>
      <c r="S2184" s="89">
        <v>53.234999999999999</v>
      </c>
      <c r="T2184" s="87">
        <v>1</v>
      </c>
      <c r="U2184" s="88" t="s">
        <v>63</v>
      </c>
      <c r="V2184" s="88" t="s">
        <v>96</v>
      </c>
      <c r="W2184" s="90">
        <v>2730</v>
      </c>
      <c r="X2184" s="90">
        <v>975</v>
      </c>
      <c r="Y2184" s="91">
        <v>46148.456034062503</v>
      </c>
      <c r="Z2184" s="92">
        <v>46162</v>
      </c>
      <c r="AA2184" s="93"/>
      <c r="AB2184" s="93"/>
      <c r="AC2184" s="93"/>
      <c r="AD2184" s="93"/>
      <c r="AE2184" s="94" t="s">
        <v>40</v>
      </c>
      <c r="AF2184" s="94" t="s">
        <v>40</v>
      </c>
      <c r="AG2184" s="94" t="s">
        <v>40</v>
      </c>
      <c r="AH2184" s="94" t="s">
        <v>40</v>
      </c>
      <c r="AI2184" s="94" t="s">
        <v>40</v>
      </c>
      <c r="AJ2184" s="94" t="s">
        <v>40</v>
      </c>
      <c r="AK2184" s="94" t="s">
        <v>40</v>
      </c>
      <c r="AL2184" s="93"/>
      <c r="AM2184" s="93"/>
      <c r="AN2184" s="94" t="s">
        <v>40</v>
      </c>
      <c r="AO2184" s="94" t="s">
        <v>40</v>
      </c>
      <c r="AP2184" s="94" t="s">
        <v>40</v>
      </c>
      <c r="AQ2184" s="94" t="s">
        <v>40</v>
      </c>
      <c r="AR2184" s="93"/>
    </row>
    <row r="2185" spans="1:44" ht="63">
      <c r="A2185" t="str">
        <f>VLOOKUP(Q2185,'Rotas x Madrugada'!A:C,2,0)</f>
        <v>G</v>
      </c>
      <c r="B2185" t="str">
        <f>VLOOKUP(Q2185,'Rotas x Madrugada'!A:C,3,0)</f>
        <v>Sim</v>
      </c>
      <c r="D2185" s="19">
        <f t="shared" si="68"/>
        <v>46164</v>
      </c>
      <c r="E2185" s="19">
        <f>IF(A2185="RETIRA",Z2185,VLOOKUP(Q2185,'Rotas x Madrugada'!A:D,4,0))</f>
        <v>46150</v>
      </c>
      <c r="F2185" s="19">
        <f>IF(A2185="RETIRA",Z2185,Z2185+2)</f>
        <v>46164</v>
      </c>
      <c r="G2185" s="19" t="str">
        <f>CONCATENATE(U2185,"-",V2185)</f>
        <v>INC08-TF</v>
      </c>
      <c r="H2185" s="19" t="str">
        <f t="shared" ca="1" si="69"/>
        <v>OK</v>
      </c>
      <c r="I2185" s="46">
        <f ca="1">Z2185-$B$1</f>
        <v>5</v>
      </c>
      <c r="J2185" s="46">
        <f>VLOOKUP(G2185,'D. Produção'!A:B,2,)</f>
        <v>2</v>
      </c>
      <c r="K2185" s="95">
        <v>332976</v>
      </c>
      <c r="L2185" s="96" t="s">
        <v>54</v>
      </c>
      <c r="M2185" s="95">
        <v>73</v>
      </c>
      <c r="N2185" s="95">
        <v>5437104</v>
      </c>
      <c r="O2185" s="96" t="s">
        <v>35</v>
      </c>
      <c r="P2185" s="96" t="s">
        <v>635</v>
      </c>
      <c r="Q2185" s="96" t="s">
        <v>165</v>
      </c>
      <c r="R2185" s="97">
        <v>3.4262000000000001</v>
      </c>
      <c r="S2185" s="97">
        <v>68.522999999999996</v>
      </c>
      <c r="T2185" s="95">
        <v>1</v>
      </c>
      <c r="U2185" s="96" t="s">
        <v>63</v>
      </c>
      <c r="V2185" s="96" t="s">
        <v>96</v>
      </c>
      <c r="W2185" s="98">
        <v>2730</v>
      </c>
      <c r="X2185" s="98">
        <v>1255</v>
      </c>
      <c r="Y2185" s="99">
        <v>46148.456034062503</v>
      </c>
      <c r="Z2185" s="100">
        <v>46162</v>
      </c>
      <c r="AA2185" s="101"/>
      <c r="AB2185" s="101"/>
      <c r="AC2185" s="101"/>
      <c r="AD2185" s="101"/>
      <c r="AE2185" s="102" t="s">
        <v>40</v>
      </c>
      <c r="AF2185" s="102" t="s">
        <v>40</v>
      </c>
      <c r="AG2185" s="102" t="s">
        <v>40</v>
      </c>
      <c r="AH2185" s="102" t="s">
        <v>40</v>
      </c>
      <c r="AI2185" s="102" t="s">
        <v>40</v>
      </c>
      <c r="AJ2185" s="102" t="s">
        <v>40</v>
      </c>
      <c r="AK2185" s="102" t="s">
        <v>40</v>
      </c>
      <c r="AL2185" s="101"/>
      <c r="AM2185" s="101"/>
      <c r="AN2185" s="102" t="s">
        <v>40</v>
      </c>
      <c r="AO2185" s="102" t="s">
        <v>40</v>
      </c>
      <c r="AP2185" s="102" t="s">
        <v>40</v>
      </c>
      <c r="AQ2185" s="102" t="s">
        <v>40</v>
      </c>
      <c r="AR2185" s="101"/>
    </row>
    <row r="2186" spans="1:44" ht="63">
      <c r="A2186" t="str">
        <f>VLOOKUP(Q2186,'Rotas x Madrugada'!A:C,2,0)</f>
        <v>G</v>
      </c>
      <c r="B2186" t="str">
        <f>VLOOKUP(Q2186,'Rotas x Madrugada'!A:C,3,0)</f>
        <v>Sim</v>
      </c>
      <c r="D2186" s="19">
        <f t="shared" si="68"/>
        <v>46164</v>
      </c>
      <c r="E2186" s="19">
        <f>IF(A2186="RETIRA",Z2186,VLOOKUP(Q2186,'Rotas x Madrugada'!A:D,4,0))</f>
        <v>46150</v>
      </c>
      <c r="F2186" s="19">
        <f>IF(A2186="RETIRA",Z2186,Z2186+2)</f>
        <v>46164</v>
      </c>
      <c r="G2186" s="19" t="str">
        <f>CONCATENATE(U2186,"-",V2186)</f>
        <v>INC08-TF</v>
      </c>
      <c r="H2186" s="19" t="str">
        <f t="shared" ca="1" si="69"/>
        <v>OK</v>
      </c>
      <c r="I2186" s="46">
        <f ca="1">Z2186-$B$1</f>
        <v>5</v>
      </c>
      <c r="J2186" s="46">
        <f>VLOOKUP(G2186,'D. Produção'!A:B,2,)</f>
        <v>2</v>
      </c>
      <c r="K2186" s="87">
        <v>332976</v>
      </c>
      <c r="L2186" s="88" t="s">
        <v>55</v>
      </c>
      <c r="M2186" s="87">
        <v>74</v>
      </c>
      <c r="N2186" s="87">
        <v>5437105</v>
      </c>
      <c r="O2186" s="88" t="s">
        <v>35</v>
      </c>
      <c r="P2186" s="88" t="s">
        <v>635</v>
      </c>
      <c r="Q2186" s="88" t="s">
        <v>165</v>
      </c>
      <c r="R2186" s="89">
        <v>3.4262000000000001</v>
      </c>
      <c r="S2186" s="89">
        <v>68.522999999999996</v>
      </c>
      <c r="T2186" s="87">
        <v>1</v>
      </c>
      <c r="U2186" s="88" t="s">
        <v>63</v>
      </c>
      <c r="V2186" s="88" t="s">
        <v>96</v>
      </c>
      <c r="W2186" s="90">
        <v>2730</v>
      </c>
      <c r="X2186" s="90">
        <v>1255</v>
      </c>
      <c r="Y2186" s="91">
        <v>46148.456034062503</v>
      </c>
      <c r="Z2186" s="92">
        <v>46162</v>
      </c>
      <c r="AA2186" s="93"/>
      <c r="AB2186" s="93"/>
      <c r="AC2186" s="93"/>
      <c r="AD2186" s="93"/>
      <c r="AE2186" s="94" t="s">
        <v>40</v>
      </c>
      <c r="AF2186" s="94" t="s">
        <v>40</v>
      </c>
      <c r="AG2186" s="94" t="s">
        <v>40</v>
      </c>
      <c r="AH2186" s="94" t="s">
        <v>40</v>
      </c>
      <c r="AI2186" s="94" t="s">
        <v>40</v>
      </c>
      <c r="AJ2186" s="94" t="s">
        <v>40</v>
      </c>
      <c r="AK2186" s="94" t="s">
        <v>40</v>
      </c>
      <c r="AL2186" s="93"/>
      <c r="AM2186" s="93"/>
      <c r="AN2186" s="94" t="s">
        <v>40</v>
      </c>
      <c r="AO2186" s="94" t="s">
        <v>40</v>
      </c>
      <c r="AP2186" s="94" t="s">
        <v>40</v>
      </c>
      <c r="AQ2186" s="94" t="s">
        <v>40</v>
      </c>
      <c r="AR2186" s="93"/>
    </row>
    <row r="2187" spans="1:44" ht="63">
      <c r="A2187" t="str">
        <f>VLOOKUP(Q2187,'Rotas x Madrugada'!A:C,2,0)</f>
        <v>G</v>
      </c>
      <c r="B2187" t="str">
        <f>VLOOKUP(Q2187,'Rotas x Madrugada'!A:C,3,0)</f>
        <v>Sim</v>
      </c>
      <c r="D2187" s="19">
        <f t="shared" si="68"/>
        <v>46164</v>
      </c>
      <c r="E2187" s="19">
        <f>IF(A2187="RETIRA",Z2187,VLOOKUP(Q2187,'Rotas x Madrugada'!A:D,4,0))</f>
        <v>46150</v>
      </c>
      <c r="F2187" s="19">
        <f>IF(A2187="RETIRA",Z2187,Z2187+2)</f>
        <v>46164</v>
      </c>
      <c r="G2187" s="19" t="str">
        <f>CONCATENATE(U2187,"-",V2187)</f>
        <v>INC08-TF</v>
      </c>
      <c r="H2187" s="19" t="str">
        <f t="shared" ca="1" si="69"/>
        <v>OK</v>
      </c>
      <c r="I2187" s="46">
        <f ca="1">Z2187-$B$1</f>
        <v>5</v>
      </c>
      <c r="J2187" s="46">
        <f>VLOOKUP(G2187,'D. Produção'!A:B,2,)</f>
        <v>2</v>
      </c>
      <c r="K2187" s="95">
        <v>332976</v>
      </c>
      <c r="L2187" s="96" t="s">
        <v>511</v>
      </c>
      <c r="M2187" s="95">
        <v>75</v>
      </c>
      <c r="N2187" s="95">
        <v>5437106</v>
      </c>
      <c r="O2187" s="96" t="s">
        <v>35</v>
      </c>
      <c r="P2187" s="96" t="s">
        <v>635</v>
      </c>
      <c r="Q2187" s="96" t="s">
        <v>165</v>
      </c>
      <c r="R2187" s="97">
        <v>2.6244000000000001</v>
      </c>
      <c r="S2187" s="97">
        <v>52.488</v>
      </c>
      <c r="T2187" s="95">
        <v>1</v>
      </c>
      <c r="U2187" s="96" t="s">
        <v>63</v>
      </c>
      <c r="V2187" s="96" t="s">
        <v>96</v>
      </c>
      <c r="W2187" s="98">
        <v>2160</v>
      </c>
      <c r="X2187" s="98">
        <v>1215</v>
      </c>
      <c r="Y2187" s="99">
        <v>46148.456034062503</v>
      </c>
      <c r="Z2187" s="100">
        <v>46162</v>
      </c>
      <c r="AA2187" s="101"/>
      <c r="AB2187" s="101"/>
      <c r="AC2187" s="101"/>
      <c r="AD2187" s="101"/>
      <c r="AE2187" s="102" t="s">
        <v>40</v>
      </c>
      <c r="AF2187" s="102" t="s">
        <v>40</v>
      </c>
      <c r="AG2187" s="102" t="s">
        <v>40</v>
      </c>
      <c r="AH2187" s="102" t="s">
        <v>40</v>
      </c>
      <c r="AI2187" s="102" t="s">
        <v>40</v>
      </c>
      <c r="AJ2187" s="102" t="s">
        <v>40</v>
      </c>
      <c r="AK2187" s="102" t="s">
        <v>40</v>
      </c>
      <c r="AL2187" s="101"/>
      <c r="AM2187" s="101"/>
      <c r="AN2187" s="102" t="s">
        <v>40</v>
      </c>
      <c r="AO2187" s="102" t="s">
        <v>40</v>
      </c>
      <c r="AP2187" s="102" t="s">
        <v>40</v>
      </c>
      <c r="AQ2187" s="102" t="s">
        <v>40</v>
      </c>
      <c r="AR2187" s="101"/>
    </row>
    <row r="2188" spans="1:44" ht="63">
      <c r="A2188" t="str">
        <f>VLOOKUP(Q2188,'Rotas x Madrugada'!A:C,2,0)</f>
        <v>G</v>
      </c>
      <c r="B2188" t="str">
        <f>VLOOKUP(Q2188,'Rotas x Madrugada'!A:C,3,0)</f>
        <v>Sim</v>
      </c>
      <c r="D2188" s="19">
        <f t="shared" si="68"/>
        <v>46164</v>
      </c>
      <c r="E2188" s="19">
        <f>IF(A2188="RETIRA",Z2188,VLOOKUP(Q2188,'Rotas x Madrugada'!A:D,4,0))</f>
        <v>46150</v>
      </c>
      <c r="F2188" s="19">
        <f>IF(A2188="RETIRA",Z2188,Z2188+2)</f>
        <v>46164</v>
      </c>
      <c r="G2188" s="19" t="str">
        <f>CONCATENATE(U2188,"-",V2188)</f>
        <v>INC08-TF</v>
      </c>
      <c r="H2188" s="19" t="str">
        <f t="shared" ca="1" si="69"/>
        <v>OK</v>
      </c>
      <c r="I2188" s="46">
        <f ca="1">Z2188-$B$1</f>
        <v>5</v>
      </c>
      <c r="J2188" s="46">
        <f>VLOOKUP(G2188,'D. Produção'!A:B,2,)</f>
        <v>2</v>
      </c>
      <c r="K2188" s="87">
        <v>332976</v>
      </c>
      <c r="L2188" s="88" t="s">
        <v>512</v>
      </c>
      <c r="M2188" s="87">
        <v>76</v>
      </c>
      <c r="N2188" s="87">
        <v>5437107</v>
      </c>
      <c r="O2188" s="88" t="s">
        <v>35</v>
      </c>
      <c r="P2188" s="88" t="s">
        <v>635</v>
      </c>
      <c r="Q2188" s="88" t="s">
        <v>165</v>
      </c>
      <c r="R2188" s="89">
        <v>2.6244000000000001</v>
      </c>
      <c r="S2188" s="89">
        <v>52.488</v>
      </c>
      <c r="T2188" s="87">
        <v>1</v>
      </c>
      <c r="U2188" s="88" t="s">
        <v>63</v>
      </c>
      <c r="V2188" s="88" t="s">
        <v>96</v>
      </c>
      <c r="W2188" s="90">
        <v>2160</v>
      </c>
      <c r="X2188" s="90">
        <v>1215</v>
      </c>
      <c r="Y2188" s="91">
        <v>46148.456034062503</v>
      </c>
      <c r="Z2188" s="92">
        <v>46162</v>
      </c>
      <c r="AA2188" s="93"/>
      <c r="AB2188" s="93"/>
      <c r="AC2188" s="93"/>
      <c r="AD2188" s="93"/>
      <c r="AE2188" s="94" t="s">
        <v>40</v>
      </c>
      <c r="AF2188" s="94" t="s">
        <v>40</v>
      </c>
      <c r="AG2188" s="94" t="s">
        <v>40</v>
      </c>
      <c r="AH2188" s="94" t="s">
        <v>40</v>
      </c>
      <c r="AI2188" s="94" t="s">
        <v>40</v>
      </c>
      <c r="AJ2188" s="94" t="s">
        <v>40</v>
      </c>
      <c r="AK2188" s="94" t="s">
        <v>40</v>
      </c>
      <c r="AL2188" s="93"/>
      <c r="AM2188" s="93"/>
      <c r="AN2188" s="94" t="s">
        <v>40</v>
      </c>
      <c r="AO2188" s="94" t="s">
        <v>40</v>
      </c>
      <c r="AP2188" s="94" t="s">
        <v>40</v>
      </c>
      <c r="AQ2188" s="94" t="s">
        <v>40</v>
      </c>
      <c r="AR2188" s="93"/>
    </row>
    <row r="2189" spans="1:44" ht="63">
      <c r="A2189" t="str">
        <f>VLOOKUP(Q2189,'Rotas x Madrugada'!A:C,2,0)</f>
        <v>G</v>
      </c>
      <c r="B2189" t="str">
        <f>VLOOKUP(Q2189,'Rotas x Madrugada'!A:C,3,0)</f>
        <v>Sim</v>
      </c>
      <c r="D2189" s="19">
        <f t="shared" si="68"/>
        <v>46164</v>
      </c>
      <c r="E2189" s="19">
        <f>IF(A2189="RETIRA",Z2189,VLOOKUP(Q2189,'Rotas x Madrugada'!A:D,4,0))</f>
        <v>46150</v>
      </c>
      <c r="F2189" s="19">
        <f>IF(A2189="RETIRA",Z2189,Z2189+2)</f>
        <v>46164</v>
      </c>
      <c r="G2189" s="19" t="str">
        <f>CONCATENATE(U2189,"-",V2189)</f>
        <v>INC08-TF</v>
      </c>
      <c r="H2189" s="19" t="str">
        <f t="shared" ca="1" si="69"/>
        <v>OK</v>
      </c>
      <c r="I2189" s="46">
        <f ca="1">Z2189-$B$1</f>
        <v>5</v>
      </c>
      <c r="J2189" s="46">
        <f>VLOOKUP(G2189,'D. Produção'!A:B,2,)</f>
        <v>2</v>
      </c>
      <c r="K2189" s="95">
        <v>332976</v>
      </c>
      <c r="L2189" s="96" t="s">
        <v>513</v>
      </c>
      <c r="M2189" s="95">
        <v>77</v>
      </c>
      <c r="N2189" s="95">
        <v>5437108</v>
      </c>
      <c r="O2189" s="96" t="s">
        <v>35</v>
      </c>
      <c r="P2189" s="96" t="s">
        <v>635</v>
      </c>
      <c r="Q2189" s="96" t="s">
        <v>165</v>
      </c>
      <c r="R2189" s="97">
        <v>2.1991999999999998</v>
      </c>
      <c r="S2189" s="97">
        <v>43.982999999999997</v>
      </c>
      <c r="T2189" s="95">
        <v>1</v>
      </c>
      <c r="U2189" s="96" t="s">
        <v>63</v>
      </c>
      <c r="V2189" s="96" t="s">
        <v>96</v>
      </c>
      <c r="W2189" s="98">
        <v>2430</v>
      </c>
      <c r="X2189" s="98">
        <v>905</v>
      </c>
      <c r="Y2189" s="99">
        <v>46148.456034062503</v>
      </c>
      <c r="Z2189" s="100">
        <v>46162</v>
      </c>
      <c r="AA2189" s="101"/>
      <c r="AB2189" s="101"/>
      <c r="AC2189" s="101"/>
      <c r="AD2189" s="101"/>
      <c r="AE2189" s="102" t="s">
        <v>40</v>
      </c>
      <c r="AF2189" s="102" t="s">
        <v>40</v>
      </c>
      <c r="AG2189" s="102" t="s">
        <v>40</v>
      </c>
      <c r="AH2189" s="102" t="s">
        <v>40</v>
      </c>
      <c r="AI2189" s="102" t="s">
        <v>40</v>
      </c>
      <c r="AJ2189" s="102" t="s">
        <v>40</v>
      </c>
      <c r="AK2189" s="102" t="s">
        <v>40</v>
      </c>
      <c r="AL2189" s="101"/>
      <c r="AM2189" s="101"/>
      <c r="AN2189" s="102" t="s">
        <v>40</v>
      </c>
      <c r="AO2189" s="102" t="s">
        <v>40</v>
      </c>
      <c r="AP2189" s="102" t="s">
        <v>40</v>
      </c>
      <c r="AQ2189" s="102" t="s">
        <v>40</v>
      </c>
      <c r="AR2189" s="101"/>
    </row>
    <row r="2190" spans="1:44" ht="63">
      <c r="A2190" t="str">
        <f>VLOOKUP(Q2190,'Rotas x Madrugada'!A:C,2,0)</f>
        <v>G</v>
      </c>
      <c r="B2190" t="str">
        <f>VLOOKUP(Q2190,'Rotas x Madrugada'!A:C,3,0)</f>
        <v>Sim</v>
      </c>
      <c r="D2190" s="19">
        <f t="shared" si="68"/>
        <v>46164</v>
      </c>
      <c r="E2190" s="19">
        <f>IF(A2190="RETIRA",Z2190,VLOOKUP(Q2190,'Rotas x Madrugada'!A:D,4,0))</f>
        <v>46150</v>
      </c>
      <c r="F2190" s="19">
        <f>IF(A2190="RETIRA",Z2190,Z2190+2)</f>
        <v>46164</v>
      </c>
      <c r="G2190" s="19" t="str">
        <f>CONCATENATE(U2190,"-",V2190)</f>
        <v>INC08-TF</v>
      </c>
      <c r="H2190" s="19" t="str">
        <f t="shared" ca="1" si="69"/>
        <v>OK</v>
      </c>
      <c r="I2190" s="46">
        <f ca="1">Z2190-$B$1</f>
        <v>5</v>
      </c>
      <c r="J2190" s="46">
        <f>VLOOKUP(G2190,'D. Produção'!A:B,2,)</f>
        <v>2</v>
      </c>
      <c r="K2190" s="87">
        <v>332976</v>
      </c>
      <c r="L2190" s="88" t="s">
        <v>243</v>
      </c>
      <c r="M2190" s="87">
        <v>78</v>
      </c>
      <c r="N2190" s="87">
        <v>5437109</v>
      </c>
      <c r="O2190" s="88" t="s">
        <v>35</v>
      </c>
      <c r="P2190" s="88" t="s">
        <v>635</v>
      </c>
      <c r="Q2190" s="88" t="s">
        <v>165</v>
      </c>
      <c r="R2190" s="89">
        <v>2.1991999999999998</v>
      </c>
      <c r="S2190" s="89">
        <v>43.982999999999997</v>
      </c>
      <c r="T2190" s="87">
        <v>1</v>
      </c>
      <c r="U2190" s="88" t="s">
        <v>63</v>
      </c>
      <c r="V2190" s="88" t="s">
        <v>96</v>
      </c>
      <c r="W2190" s="90">
        <v>2430</v>
      </c>
      <c r="X2190" s="90">
        <v>905</v>
      </c>
      <c r="Y2190" s="91">
        <v>46148.456034062503</v>
      </c>
      <c r="Z2190" s="92">
        <v>46162</v>
      </c>
      <c r="AA2190" s="93"/>
      <c r="AB2190" s="93"/>
      <c r="AC2190" s="93"/>
      <c r="AD2190" s="93"/>
      <c r="AE2190" s="94" t="s">
        <v>40</v>
      </c>
      <c r="AF2190" s="94" t="s">
        <v>40</v>
      </c>
      <c r="AG2190" s="94" t="s">
        <v>40</v>
      </c>
      <c r="AH2190" s="94" t="s">
        <v>40</v>
      </c>
      <c r="AI2190" s="94" t="s">
        <v>40</v>
      </c>
      <c r="AJ2190" s="94" t="s">
        <v>40</v>
      </c>
      <c r="AK2190" s="94" t="s">
        <v>40</v>
      </c>
      <c r="AL2190" s="93"/>
      <c r="AM2190" s="93"/>
      <c r="AN2190" s="94" t="s">
        <v>40</v>
      </c>
      <c r="AO2190" s="94" t="s">
        <v>40</v>
      </c>
      <c r="AP2190" s="94" t="s">
        <v>40</v>
      </c>
      <c r="AQ2190" s="94" t="s">
        <v>40</v>
      </c>
      <c r="AR2190" s="93"/>
    </row>
    <row r="2191" spans="1:44" ht="63">
      <c r="A2191" t="str">
        <f>VLOOKUP(Q2191,'Rotas x Madrugada'!A:C,2,0)</f>
        <v>G</v>
      </c>
      <c r="B2191" t="str">
        <f>VLOOKUP(Q2191,'Rotas x Madrugada'!A:C,3,0)</f>
        <v>Sim</v>
      </c>
      <c r="D2191" s="19">
        <f t="shared" si="68"/>
        <v>46164</v>
      </c>
      <c r="E2191" s="19">
        <f>IF(A2191="RETIRA",Z2191,VLOOKUP(Q2191,'Rotas x Madrugada'!A:D,4,0))</f>
        <v>46150</v>
      </c>
      <c r="F2191" s="19">
        <f>IF(A2191="RETIRA",Z2191,Z2191+2)</f>
        <v>46164</v>
      </c>
      <c r="G2191" s="19" t="str">
        <f>CONCATENATE(U2191,"-",V2191)</f>
        <v>INC08-TF</v>
      </c>
      <c r="H2191" s="19" t="str">
        <f t="shared" ca="1" si="69"/>
        <v>OK</v>
      </c>
      <c r="I2191" s="46">
        <f ca="1">Z2191-$B$1</f>
        <v>5</v>
      </c>
      <c r="J2191" s="46">
        <f>VLOOKUP(G2191,'D. Produção'!A:B,2,)</f>
        <v>2</v>
      </c>
      <c r="K2191" s="95">
        <v>332976</v>
      </c>
      <c r="L2191" s="96" t="s">
        <v>244</v>
      </c>
      <c r="M2191" s="95">
        <v>79</v>
      </c>
      <c r="N2191" s="95">
        <v>5437110</v>
      </c>
      <c r="O2191" s="96" t="s">
        <v>35</v>
      </c>
      <c r="P2191" s="96" t="s">
        <v>635</v>
      </c>
      <c r="Q2191" s="96" t="s">
        <v>165</v>
      </c>
      <c r="R2191" s="97">
        <v>2.1991999999999998</v>
      </c>
      <c r="S2191" s="97">
        <v>43.982999999999997</v>
      </c>
      <c r="T2191" s="95">
        <v>1</v>
      </c>
      <c r="U2191" s="96" t="s">
        <v>63</v>
      </c>
      <c r="V2191" s="96" t="s">
        <v>96</v>
      </c>
      <c r="W2191" s="98">
        <v>2430</v>
      </c>
      <c r="X2191" s="98">
        <v>905</v>
      </c>
      <c r="Y2191" s="99">
        <v>46148.456034062503</v>
      </c>
      <c r="Z2191" s="100">
        <v>46162</v>
      </c>
      <c r="AA2191" s="101"/>
      <c r="AB2191" s="101"/>
      <c r="AC2191" s="101"/>
      <c r="AD2191" s="101"/>
      <c r="AE2191" s="102" t="s">
        <v>40</v>
      </c>
      <c r="AF2191" s="102" t="s">
        <v>40</v>
      </c>
      <c r="AG2191" s="102" t="s">
        <v>40</v>
      </c>
      <c r="AH2191" s="102" t="s">
        <v>40</v>
      </c>
      <c r="AI2191" s="102" t="s">
        <v>40</v>
      </c>
      <c r="AJ2191" s="102" t="s">
        <v>40</v>
      </c>
      <c r="AK2191" s="102" t="s">
        <v>40</v>
      </c>
      <c r="AL2191" s="101"/>
      <c r="AM2191" s="101"/>
      <c r="AN2191" s="102" t="s">
        <v>40</v>
      </c>
      <c r="AO2191" s="102" t="s">
        <v>40</v>
      </c>
      <c r="AP2191" s="102" t="s">
        <v>40</v>
      </c>
      <c r="AQ2191" s="102" t="s">
        <v>40</v>
      </c>
      <c r="AR2191" s="101"/>
    </row>
    <row r="2192" spans="1:44" ht="63">
      <c r="A2192" t="str">
        <f>VLOOKUP(Q2192,'Rotas x Madrugada'!A:C,2,0)</f>
        <v>G</v>
      </c>
      <c r="B2192" t="str">
        <f>VLOOKUP(Q2192,'Rotas x Madrugada'!A:C,3,0)</f>
        <v>Sim</v>
      </c>
      <c r="D2192" s="19">
        <f t="shared" si="68"/>
        <v>46164</v>
      </c>
      <c r="E2192" s="19">
        <f>IF(A2192="RETIRA",Z2192,VLOOKUP(Q2192,'Rotas x Madrugada'!A:D,4,0))</f>
        <v>46150</v>
      </c>
      <c r="F2192" s="19">
        <f>IF(A2192="RETIRA",Z2192,Z2192+2)</f>
        <v>46164</v>
      </c>
      <c r="G2192" s="19" t="str">
        <f>CONCATENATE(U2192,"-",V2192)</f>
        <v>INC08-TF</v>
      </c>
      <c r="H2192" s="19" t="str">
        <f t="shared" ca="1" si="69"/>
        <v>OK</v>
      </c>
      <c r="I2192" s="46">
        <f ca="1">Z2192-$B$1</f>
        <v>5</v>
      </c>
      <c r="J2192" s="46">
        <f>VLOOKUP(G2192,'D. Produção'!A:B,2,)</f>
        <v>2</v>
      </c>
      <c r="K2192" s="87">
        <v>332976</v>
      </c>
      <c r="L2192" s="88" t="s">
        <v>245</v>
      </c>
      <c r="M2192" s="87">
        <v>80</v>
      </c>
      <c r="N2192" s="87">
        <v>5437111</v>
      </c>
      <c r="O2192" s="88" t="s">
        <v>35</v>
      </c>
      <c r="P2192" s="88" t="s">
        <v>635</v>
      </c>
      <c r="Q2192" s="88" t="s">
        <v>165</v>
      </c>
      <c r="R2192" s="89">
        <v>2.1991999999999998</v>
      </c>
      <c r="S2192" s="89">
        <v>43.982999999999997</v>
      </c>
      <c r="T2192" s="87">
        <v>1</v>
      </c>
      <c r="U2192" s="88" t="s">
        <v>63</v>
      </c>
      <c r="V2192" s="88" t="s">
        <v>96</v>
      </c>
      <c r="W2192" s="90">
        <v>2430</v>
      </c>
      <c r="X2192" s="90">
        <v>905</v>
      </c>
      <c r="Y2192" s="91">
        <v>46148.456034062503</v>
      </c>
      <c r="Z2192" s="92">
        <v>46162</v>
      </c>
      <c r="AA2192" s="93"/>
      <c r="AB2192" s="93"/>
      <c r="AC2192" s="93"/>
      <c r="AD2192" s="93"/>
      <c r="AE2192" s="94" t="s">
        <v>40</v>
      </c>
      <c r="AF2192" s="94" t="s">
        <v>40</v>
      </c>
      <c r="AG2192" s="94" t="s">
        <v>40</v>
      </c>
      <c r="AH2192" s="94" t="s">
        <v>40</v>
      </c>
      <c r="AI2192" s="94" t="s">
        <v>40</v>
      </c>
      <c r="AJ2192" s="94" t="s">
        <v>40</v>
      </c>
      <c r="AK2192" s="94" t="s">
        <v>40</v>
      </c>
      <c r="AL2192" s="93"/>
      <c r="AM2192" s="93"/>
      <c r="AN2192" s="94" t="s">
        <v>40</v>
      </c>
      <c r="AO2192" s="94" t="s">
        <v>40</v>
      </c>
      <c r="AP2192" s="94" t="s">
        <v>40</v>
      </c>
      <c r="AQ2192" s="94" t="s">
        <v>40</v>
      </c>
      <c r="AR2192" s="93"/>
    </row>
    <row r="2193" spans="1:44" ht="63">
      <c r="A2193" t="str">
        <f>VLOOKUP(Q2193,'Rotas x Madrugada'!A:C,2,0)</f>
        <v>G</v>
      </c>
      <c r="B2193" t="str">
        <f>VLOOKUP(Q2193,'Rotas x Madrugada'!A:C,3,0)</f>
        <v>Sim</v>
      </c>
      <c r="D2193" s="19">
        <f t="shared" si="68"/>
        <v>46164</v>
      </c>
      <c r="E2193" s="19">
        <f>IF(A2193="RETIRA",Z2193,VLOOKUP(Q2193,'Rotas x Madrugada'!A:D,4,0))</f>
        <v>46150</v>
      </c>
      <c r="F2193" s="19">
        <f>IF(A2193="RETIRA",Z2193,Z2193+2)</f>
        <v>46164</v>
      </c>
      <c r="G2193" s="19" t="str">
        <f>CONCATENATE(U2193,"-",V2193)</f>
        <v>INC08-TF</v>
      </c>
      <c r="H2193" s="19" t="str">
        <f t="shared" ca="1" si="69"/>
        <v>OK</v>
      </c>
      <c r="I2193" s="46">
        <f ca="1">Z2193-$B$1</f>
        <v>5</v>
      </c>
      <c r="J2193" s="46">
        <f>VLOOKUP(G2193,'D. Produção'!A:B,2,)</f>
        <v>2</v>
      </c>
      <c r="K2193" s="95">
        <v>332976</v>
      </c>
      <c r="L2193" s="96" t="s">
        <v>360</v>
      </c>
      <c r="M2193" s="95">
        <v>81</v>
      </c>
      <c r="N2193" s="95">
        <v>5437112</v>
      </c>
      <c r="O2193" s="96" t="s">
        <v>35</v>
      </c>
      <c r="P2193" s="96" t="s">
        <v>635</v>
      </c>
      <c r="Q2193" s="96" t="s">
        <v>165</v>
      </c>
      <c r="R2193" s="97">
        <v>2.5249999999999999</v>
      </c>
      <c r="S2193" s="97">
        <v>50.499000000000002</v>
      </c>
      <c r="T2193" s="95">
        <v>1</v>
      </c>
      <c r="U2193" s="96" t="s">
        <v>63</v>
      </c>
      <c r="V2193" s="96" t="s">
        <v>96</v>
      </c>
      <c r="W2193" s="98">
        <v>2715</v>
      </c>
      <c r="X2193" s="98">
        <v>930</v>
      </c>
      <c r="Y2193" s="99">
        <v>46148.456034062503</v>
      </c>
      <c r="Z2193" s="100">
        <v>46162</v>
      </c>
      <c r="AA2193" s="101"/>
      <c r="AB2193" s="101"/>
      <c r="AC2193" s="101"/>
      <c r="AD2193" s="101"/>
      <c r="AE2193" s="102" t="s">
        <v>40</v>
      </c>
      <c r="AF2193" s="102" t="s">
        <v>40</v>
      </c>
      <c r="AG2193" s="102" t="s">
        <v>40</v>
      </c>
      <c r="AH2193" s="102" t="s">
        <v>40</v>
      </c>
      <c r="AI2193" s="102" t="s">
        <v>40</v>
      </c>
      <c r="AJ2193" s="102" t="s">
        <v>40</v>
      </c>
      <c r="AK2193" s="102" t="s">
        <v>40</v>
      </c>
      <c r="AL2193" s="101"/>
      <c r="AM2193" s="101"/>
      <c r="AN2193" s="102" t="s">
        <v>40</v>
      </c>
      <c r="AO2193" s="102" t="s">
        <v>40</v>
      </c>
      <c r="AP2193" s="102" t="s">
        <v>40</v>
      </c>
      <c r="AQ2193" s="102" t="s">
        <v>40</v>
      </c>
      <c r="AR2193" s="101"/>
    </row>
    <row r="2194" spans="1:44" ht="63">
      <c r="A2194" t="str">
        <f>VLOOKUP(Q2194,'Rotas x Madrugada'!A:C,2,0)</f>
        <v>G</v>
      </c>
      <c r="B2194" t="str">
        <f>VLOOKUP(Q2194,'Rotas x Madrugada'!A:C,3,0)</f>
        <v>Sim</v>
      </c>
      <c r="D2194" s="19">
        <f t="shared" si="68"/>
        <v>46164</v>
      </c>
      <c r="E2194" s="19">
        <f>IF(A2194="RETIRA",Z2194,VLOOKUP(Q2194,'Rotas x Madrugada'!A:D,4,0))</f>
        <v>46150</v>
      </c>
      <c r="F2194" s="19">
        <f>IF(A2194="RETIRA",Z2194,Z2194+2)</f>
        <v>46164</v>
      </c>
      <c r="G2194" s="19" t="str">
        <f>CONCATENATE(U2194,"-",V2194)</f>
        <v>INC08-TF</v>
      </c>
      <c r="H2194" s="19" t="str">
        <f t="shared" ca="1" si="69"/>
        <v>OK</v>
      </c>
      <c r="I2194" s="46">
        <f ca="1">Z2194-$B$1</f>
        <v>5</v>
      </c>
      <c r="J2194" s="46">
        <f>VLOOKUP(G2194,'D. Produção'!A:B,2,)</f>
        <v>2</v>
      </c>
      <c r="K2194" s="87">
        <v>332976</v>
      </c>
      <c r="L2194" s="88" t="s">
        <v>361</v>
      </c>
      <c r="M2194" s="87">
        <v>82</v>
      </c>
      <c r="N2194" s="87">
        <v>5437113</v>
      </c>
      <c r="O2194" s="88" t="s">
        <v>35</v>
      </c>
      <c r="P2194" s="88" t="s">
        <v>635</v>
      </c>
      <c r="Q2194" s="88" t="s">
        <v>165</v>
      </c>
      <c r="R2194" s="89">
        <v>2.5249999999999999</v>
      </c>
      <c r="S2194" s="89">
        <v>50.499000000000002</v>
      </c>
      <c r="T2194" s="87">
        <v>1</v>
      </c>
      <c r="U2194" s="88" t="s">
        <v>63</v>
      </c>
      <c r="V2194" s="88" t="s">
        <v>96</v>
      </c>
      <c r="W2194" s="90">
        <v>2715</v>
      </c>
      <c r="X2194" s="90">
        <v>930</v>
      </c>
      <c r="Y2194" s="91">
        <v>46148.456034062503</v>
      </c>
      <c r="Z2194" s="92">
        <v>46162</v>
      </c>
      <c r="AA2194" s="93"/>
      <c r="AB2194" s="93"/>
      <c r="AC2194" s="93"/>
      <c r="AD2194" s="93"/>
      <c r="AE2194" s="94" t="s">
        <v>40</v>
      </c>
      <c r="AF2194" s="94" t="s">
        <v>40</v>
      </c>
      <c r="AG2194" s="94" t="s">
        <v>40</v>
      </c>
      <c r="AH2194" s="94" t="s">
        <v>40</v>
      </c>
      <c r="AI2194" s="94" t="s">
        <v>40</v>
      </c>
      <c r="AJ2194" s="94" t="s">
        <v>40</v>
      </c>
      <c r="AK2194" s="94" t="s">
        <v>40</v>
      </c>
      <c r="AL2194" s="93"/>
      <c r="AM2194" s="93"/>
      <c r="AN2194" s="94" t="s">
        <v>40</v>
      </c>
      <c r="AO2194" s="94" t="s">
        <v>40</v>
      </c>
      <c r="AP2194" s="94" t="s">
        <v>40</v>
      </c>
      <c r="AQ2194" s="94" t="s">
        <v>40</v>
      </c>
      <c r="AR2194" s="93"/>
    </row>
    <row r="2195" spans="1:44" ht="63">
      <c r="A2195" t="str">
        <f>VLOOKUP(Q2195,'Rotas x Madrugada'!A:C,2,0)</f>
        <v>G</v>
      </c>
      <c r="B2195" t="str">
        <f>VLOOKUP(Q2195,'Rotas x Madrugada'!A:C,3,0)</f>
        <v>Sim</v>
      </c>
      <c r="D2195" s="19">
        <f t="shared" si="68"/>
        <v>46164</v>
      </c>
      <c r="E2195" s="19">
        <f>IF(A2195="RETIRA",Z2195,VLOOKUP(Q2195,'Rotas x Madrugada'!A:D,4,0))</f>
        <v>46150</v>
      </c>
      <c r="F2195" s="19">
        <f>IF(A2195="RETIRA",Z2195,Z2195+2)</f>
        <v>46164</v>
      </c>
      <c r="G2195" s="19" t="str">
        <f>CONCATENATE(U2195,"-",V2195)</f>
        <v>INC08-TF</v>
      </c>
      <c r="H2195" s="19" t="str">
        <f t="shared" ca="1" si="69"/>
        <v>OK</v>
      </c>
      <c r="I2195" s="46">
        <f ca="1">Z2195-$B$1</f>
        <v>5</v>
      </c>
      <c r="J2195" s="46">
        <f>VLOOKUP(G2195,'D. Produção'!A:B,2,)</f>
        <v>2</v>
      </c>
      <c r="K2195" s="95">
        <v>332976</v>
      </c>
      <c r="L2195" s="96" t="s">
        <v>362</v>
      </c>
      <c r="M2195" s="95">
        <v>83</v>
      </c>
      <c r="N2195" s="95">
        <v>5437114</v>
      </c>
      <c r="O2195" s="96" t="s">
        <v>35</v>
      </c>
      <c r="P2195" s="96" t="s">
        <v>635</v>
      </c>
      <c r="Q2195" s="96" t="s">
        <v>165</v>
      </c>
      <c r="R2195" s="97">
        <v>2.5249999999999999</v>
      </c>
      <c r="S2195" s="97">
        <v>50.499000000000002</v>
      </c>
      <c r="T2195" s="95">
        <v>1</v>
      </c>
      <c r="U2195" s="96" t="s">
        <v>63</v>
      </c>
      <c r="V2195" s="96" t="s">
        <v>96</v>
      </c>
      <c r="W2195" s="98">
        <v>2715</v>
      </c>
      <c r="X2195" s="98">
        <v>930</v>
      </c>
      <c r="Y2195" s="99">
        <v>46148.456034062503</v>
      </c>
      <c r="Z2195" s="100">
        <v>46162</v>
      </c>
      <c r="AA2195" s="101"/>
      <c r="AB2195" s="101"/>
      <c r="AC2195" s="101"/>
      <c r="AD2195" s="101"/>
      <c r="AE2195" s="102" t="s">
        <v>40</v>
      </c>
      <c r="AF2195" s="102" t="s">
        <v>40</v>
      </c>
      <c r="AG2195" s="102" t="s">
        <v>40</v>
      </c>
      <c r="AH2195" s="102" t="s">
        <v>40</v>
      </c>
      <c r="AI2195" s="102" t="s">
        <v>40</v>
      </c>
      <c r="AJ2195" s="102" t="s">
        <v>40</v>
      </c>
      <c r="AK2195" s="102" t="s">
        <v>40</v>
      </c>
      <c r="AL2195" s="101"/>
      <c r="AM2195" s="101"/>
      <c r="AN2195" s="102" t="s">
        <v>40</v>
      </c>
      <c r="AO2195" s="102" t="s">
        <v>40</v>
      </c>
      <c r="AP2195" s="102" t="s">
        <v>40</v>
      </c>
      <c r="AQ2195" s="102" t="s">
        <v>40</v>
      </c>
      <c r="AR2195" s="101"/>
    </row>
    <row r="2196" spans="1:44" ht="63">
      <c r="A2196" t="str">
        <f>VLOOKUP(Q2196,'Rotas x Madrugada'!A:C,2,0)</f>
        <v>G</v>
      </c>
      <c r="B2196" t="str">
        <f>VLOOKUP(Q2196,'Rotas x Madrugada'!A:C,3,0)</f>
        <v>Sim</v>
      </c>
      <c r="D2196" s="19">
        <f t="shared" si="68"/>
        <v>46164</v>
      </c>
      <c r="E2196" s="19">
        <f>IF(A2196="RETIRA",Z2196,VLOOKUP(Q2196,'Rotas x Madrugada'!A:D,4,0))</f>
        <v>46150</v>
      </c>
      <c r="F2196" s="19">
        <f>IF(A2196="RETIRA",Z2196,Z2196+2)</f>
        <v>46164</v>
      </c>
      <c r="G2196" s="19" t="str">
        <f>CONCATENATE(U2196,"-",V2196)</f>
        <v>INC08-TF</v>
      </c>
      <c r="H2196" s="19" t="str">
        <f t="shared" ca="1" si="69"/>
        <v>OK</v>
      </c>
      <c r="I2196" s="46">
        <f ca="1">Z2196-$B$1</f>
        <v>5</v>
      </c>
      <c r="J2196" s="46">
        <f>VLOOKUP(G2196,'D. Produção'!A:B,2,)</f>
        <v>2</v>
      </c>
      <c r="K2196" s="87">
        <v>332976</v>
      </c>
      <c r="L2196" s="88" t="s">
        <v>363</v>
      </c>
      <c r="M2196" s="87">
        <v>84</v>
      </c>
      <c r="N2196" s="87">
        <v>5437115</v>
      </c>
      <c r="O2196" s="88" t="s">
        <v>35</v>
      </c>
      <c r="P2196" s="88" t="s">
        <v>635</v>
      </c>
      <c r="Q2196" s="88" t="s">
        <v>165</v>
      </c>
      <c r="R2196" s="89">
        <v>2.1816</v>
      </c>
      <c r="S2196" s="89">
        <v>43.631999999999998</v>
      </c>
      <c r="T2196" s="87">
        <v>1</v>
      </c>
      <c r="U2196" s="88" t="s">
        <v>63</v>
      </c>
      <c r="V2196" s="88" t="s">
        <v>96</v>
      </c>
      <c r="W2196" s="90">
        <v>2160</v>
      </c>
      <c r="X2196" s="90">
        <v>1010</v>
      </c>
      <c r="Y2196" s="91">
        <v>46148.456034062503</v>
      </c>
      <c r="Z2196" s="92">
        <v>46162</v>
      </c>
      <c r="AA2196" s="93"/>
      <c r="AB2196" s="93"/>
      <c r="AC2196" s="93"/>
      <c r="AD2196" s="93"/>
      <c r="AE2196" s="94" t="s">
        <v>40</v>
      </c>
      <c r="AF2196" s="94" t="s">
        <v>40</v>
      </c>
      <c r="AG2196" s="94" t="s">
        <v>40</v>
      </c>
      <c r="AH2196" s="94" t="s">
        <v>40</v>
      </c>
      <c r="AI2196" s="94" t="s">
        <v>40</v>
      </c>
      <c r="AJ2196" s="94" t="s">
        <v>40</v>
      </c>
      <c r="AK2196" s="94" t="s">
        <v>40</v>
      </c>
      <c r="AL2196" s="93"/>
      <c r="AM2196" s="93"/>
      <c r="AN2196" s="94" t="s">
        <v>40</v>
      </c>
      <c r="AO2196" s="94" t="s">
        <v>40</v>
      </c>
      <c r="AP2196" s="94" t="s">
        <v>40</v>
      </c>
      <c r="AQ2196" s="94" t="s">
        <v>40</v>
      </c>
      <c r="AR2196" s="93"/>
    </row>
    <row r="2197" spans="1:44" ht="63">
      <c r="A2197" t="str">
        <f>VLOOKUP(Q2197,'Rotas x Madrugada'!A:C,2,0)</f>
        <v>G</v>
      </c>
      <c r="B2197" t="str">
        <f>VLOOKUP(Q2197,'Rotas x Madrugada'!A:C,3,0)</f>
        <v>Sim</v>
      </c>
      <c r="D2197" s="19">
        <f t="shared" si="68"/>
        <v>46164</v>
      </c>
      <c r="E2197" s="19">
        <f>IF(A2197="RETIRA",Z2197,VLOOKUP(Q2197,'Rotas x Madrugada'!A:D,4,0))</f>
        <v>46150</v>
      </c>
      <c r="F2197" s="19">
        <f>IF(A2197="RETIRA",Z2197,Z2197+2)</f>
        <v>46164</v>
      </c>
      <c r="G2197" s="19" t="str">
        <f>CONCATENATE(U2197,"-",V2197)</f>
        <v>INC08-TF</v>
      </c>
      <c r="H2197" s="19" t="str">
        <f t="shared" ca="1" si="69"/>
        <v>OK</v>
      </c>
      <c r="I2197" s="46">
        <f ca="1">Z2197-$B$1</f>
        <v>5</v>
      </c>
      <c r="J2197" s="46">
        <f>VLOOKUP(G2197,'D. Produção'!A:B,2,)</f>
        <v>2</v>
      </c>
      <c r="K2197" s="95">
        <v>332976</v>
      </c>
      <c r="L2197" s="96" t="s">
        <v>364</v>
      </c>
      <c r="M2197" s="95">
        <v>85</v>
      </c>
      <c r="N2197" s="95">
        <v>5437116</v>
      </c>
      <c r="O2197" s="96" t="s">
        <v>35</v>
      </c>
      <c r="P2197" s="96" t="s">
        <v>635</v>
      </c>
      <c r="Q2197" s="96" t="s">
        <v>165</v>
      </c>
      <c r="R2197" s="97">
        <v>2.1816</v>
      </c>
      <c r="S2197" s="97">
        <v>43.631999999999998</v>
      </c>
      <c r="T2197" s="95">
        <v>1</v>
      </c>
      <c r="U2197" s="96" t="s">
        <v>63</v>
      </c>
      <c r="V2197" s="96" t="s">
        <v>96</v>
      </c>
      <c r="W2197" s="98">
        <v>2160</v>
      </c>
      <c r="X2197" s="98">
        <v>1010</v>
      </c>
      <c r="Y2197" s="99">
        <v>46148.456034062503</v>
      </c>
      <c r="Z2197" s="100">
        <v>46162</v>
      </c>
      <c r="AA2197" s="101"/>
      <c r="AB2197" s="101"/>
      <c r="AC2197" s="101"/>
      <c r="AD2197" s="101"/>
      <c r="AE2197" s="102" t="s">
        <v>40</v>
      </c>
      <c r="AF2197" s="102" t="s">
        <v>40</v>
      </c>
      <c r="AG2197" s="102" t="s">
        <v>40</v>
      </c>
      <c r="AH2197" s="102" t="s">
        <v>40</v>
      </c>
      <c r="AI2197" s="102" t="s">
        <v>40</v>
      </c>
      <c r="AJ2197" s="102" t="s">
        <v>40</v>
      </c>
      <c r="AK2197" s="102" t="s">
        <v>40</v>
      </c>
      <c r="AL2197" s="101"/>
      <c r="AM2197" s="101"/>
      <c r="AN2197" s="102" t="s">
        <v>40</v>
      </c>
      <c r="AO2197" s="102" t="s">
        <v>40</v>
      </c>
      <c r="AP2197" s="102" t="s">
        <v>40</v>
      </c>
      <c r="AQ2197" s="102" t="s">
        <v>40</v>
      </c>
      <c r="AR2197" s="101"/>
    </row>
    <row r="2198" spans="1:44" ht="63">
      <c r="A2198" t="str">
        <f>VLOOKUP(Q2198,'Rotas x Madrugada'!A:C,2,0)</f>
        <v>G</v>
      </c>
      <c r="B2198" t="str">
        <f>VLOOKUP(Q2198,'Rotas x Madrugada'!A:C,3,0)</f>
        <v>Sim</v>
      </c>
      <c r="D2198" s="19">
        <f t="shared" si="68"/>
        <v>46164</v>
      </c>
      <c r="E2198" s="19">
        <f>IF(A2198="RETIRA",Z2198,VLOOKUP(Q2198,'Rotas x Madrugada'!A:D,4,0))</f>
        <v>46150</v>
      </c>
      <c r="F2198" s="19">
        <f>IF(A2198="RETIRA",Z2198,Z2198+2)</f>
        <v>46164</v>
      </c>
      <c r="G2198" s="19" t="str">
        <f>CONCATENATE(U2198,"-",V2198)</f>
        <v>INC08-TF</v>
      </c>
      <c r="H2198" s="19" t="str">
        <f t="shared" ca="1" si="69"/>
        <v>OK</v>
      </c>
      <c r="I2198" s="46">
        <f ca="1">Z2198-$B$1</f>
        <v>5</v>
      </c>
      <c r="J2198" s="46">
        <f>VLOOKUP(G2198,'D. Produção'!A:B,2,)</f>
        <v>2</v>
      </c>
      <c r="K2198" s="87">
        <v>332976</v>
      </c>
      <c r="L2198" s="88" t="s">
        <v>365</v>
      </c>
      <c r="M2198" s="87">
        <v>86</v>
      </c>
      <c r="N2198" s="87">
        <v>5437117</v>
      </c>
      <c r="O2198" s="88" t="s">
        <v>35</v>
      </c>
      <c r="P2198" s="88" t="s">
        <v>635</v>
      </c>
      <c r="Q2198" s="88" t="s">
        <v>165</v>
      </c>
      <c r="R2198" s="89">
        <v>2.1816</v>
      </c>
      <c r="S2198" s="89">
        <v>43.631999999999998</v>
      </c>
      <c r="T2198" s="87">
        <v>1</v>
      </c>
      <c r="U2198" s="88" t="s">
        <v>63</v>
      </c>
      <c r="V2198" s="88" t="s">
        <v>96</v>
      </c>
      <c r="W2198" s="90">
        <v>2160</v>
      </c>
      <c r="X2198" s="90">
        <v>1010</v>
      </c>
      <c r="Y2198" s="91">
        <v>46148.456034062503</v>
      </c>
      <c r="Z2198" s="92">
        <v>46162</v>
      </c>
      <c r="AA2198" s="93"/>
      <c r="AB2198" s="93"/>
      <c r="AC2198" s="93"/>
      <c r="AD2198" s="93"/>
      <c r="AE2198" s="94" t="s">
        <v>40</v>
      </c>
      <c r="AF2198" s="94" t="s">
        <v>40</v>
      </c>
      <c r="AG2198" s="94" t="s">
        <v>40</v>
      </c>
      <c r="AH2198" s="94" t="s">
        <v>40</v>
      </c>
      <c r="AI2198" s="94" t="s">
        <v>40</v>
      </c>
      <c r="AJ2198" s="94" t="s">
        <v>40</v>
      </c>
      <c r="AK2198" s="94" t="s">
        <v>40</v>
      </c>
      <c r="AL2198" s="93"/>
      <c r="AM2198" s="93"/>
      <c r="AN2198" s="94" t="s">
        <v>40</v>
      </c>
      <c r="AO2198" s="94" t="s">
        <v>40</v>
      </c>
      <c r="AP2198" s="94" t="s">
        <v>40</v>
      </c>
      <c r="AQ2198" s="94" t="s">
        <v>40</v>
      </c>
      <c r="AR2198" s="93"/>
    </row>
    <row r="2199" spans="1:44" ht="63">
      <c r="A2199" t="str">
        <f>VLOOKUP(Q2199,'Rotas x Madrugada'!A:C,2,0)</f>
        <v>G</v>
      </c>
      <c r="B2199" t="str">
        <f>VLOOKUP(Q2199,'Rotas x Madrugada'!A:C,3,0)</f>
        <v>Sim</v>
      </c>
      <c r="D2199" s="19">
        <f t="shared" si="68"/>
        <v>46164</v>
      </c>
      <c r="E2199" s="19">
        <f>IF(A2199="RETIRA",Z2199,VLOOKUP(Q2199,'Rotas x Madrugada'!A:D,4,0))</f>
        <v>46150</v>
      </c>
      <c r="F2199" s="19">
        <f>IF(A2199="RETIRA",Z2199,Z2199+2)</f>
        <v>46164</v>
      </c>
      <c r="G2199" s="19" t="str">
        <f>CONCATENATE(U2199,"-",V2199)</f>
        <v>INC08-TF</v>
      </c>
      <c r="H2199" s="19" t="str">
        <f t="shared" ca="1" si="69"/>
        <v>OK</v>
      </c>
      <c r="I2199" s="46">
        <f ca="1">Z2199-$B$1</f>
        <v>5</v>
      </c>
      <c r="J2199" s="46">
        <f>VLOOKUP(G2199,'D. Produção'!A:B,2,)</f>
        <v>2</v>
      </c>
      <c r="K2199" s="95">
        <v>332976</v>
      </c>
      <c r="L2199" s="96" t="s">
        <v>366</v>
      </c>
      <c r="M2199" s="95">
        <v>87</v>
      </c>
      <c r="N2199" s="95">
        <v>5437118</v>
      </c>
      <c r="O2199" s="96" t="s">
        <v>35</v>
      </c>
      <c r="P2199" s="96" t="s">
        <v>635</v>
      </c>
      <c r="Q2199" s="96" t="s">
        <v>165</v>
      </c>
      <c r="R2199" s="97">
        <v>2.1816</v>
      </c>
      <c r="S2199" s="97">
        <v>43.631999999999998</v>
      </c>
      <c r="T2199" s="95">
        <v>1</v>
      </c>
      <c r="U2199" s="96" t="s">
        <v>63</v>
      </c>
      <c r="V2199" s="96" t="s">
        <v>96</v>
      </c>
      <c r="W2199" s="98">
        <v>2160</v>
      </c>
      <c r="X2199" s="98">
        <v>1010</v>
      </c>
      <c r="Y2199" s="99">
        <v>46148.456034062503</v>
      </c>
      <c r="Z2199" s="100">
        <v>46162</v>
      </c>
      <c r="AA2199" s="101"/>
      <c r="AB2199" s="101"/>
      <c r="AC2199" s="101"/>
      <c r="AD2199" s="101"/>
      <c r="AE2199" s="102" t="s">
        <v>40</v>
      </c>
      <c r="AF2199" s="102" t="s">
        <v>40</v>
      </c>
      <c r="AG2199" s="102" t="s">
        <v>40</v>
      </c>
      <c r="AH2199" s="102" t="s">
        <v>40</v>
      </c>
      <c r="AI2199" s="102" t="s">
        <v>40</v>
      </c>
      <c r="AJ2199" s="102" t="s">
        <v>40</v>
      </c>
      <c r="AK2199" s="102" t="s">
        <v>40</v>
      </c>
      <c r="AL2199" s="101"/>
      <c r="AM2199" s="101"/>
      <c r="AN2199" s="102" t="s">
        <v>40</v>
      </c>
      <c r="AO2199" s="102" t="s">
        <v>40</v>
      </c>
      <c r="AP2199" s="102" t="s">
        <v>40</v>
      </c>
      <c r="AQ2199" s="102" t="s">
        <v>40</v>
      </c>
      <c r="AR2199" s="101"/>
    </row>
    <row r="2200" spans="1:44" ht="63">
      <c r="A2200" t="str">
        <f>VLOOKUP(Q2200,'Rotas x Madrugada'!A:C,2,0)</f>
        <v>G</v>
      </c>
      <c r="B2200" t="str">
        <f>VLOOKUP(Q2200,'Rotas x Madrugada'!A:C,3,0)</f>
        <v>Sim</v>
      </c>
      <c r="D2200" s="19">
        <f t="shared" si="68"/>
        <v>46164</v>
      </c>
      <c r="E2200" s="19">
        <f>IF(A2200="RETIRA",Z2200,VLOOKUP(Q2200,'Rotas x Madrugada'!A:D,4,0))</f>
        <v>46150</v>
      </c>
      <c r="F2200" s="19">
        <f>IF(A2200="RETIRA",Z2200,Z2200+2)</f>
        <v>46164</v>
      </c>
      <c r="G2200" s="19" t="str">
        <f>CONCATENATE(U2200,"-",V2200)</f>
        <v>INC08-TF</v>
      </c>
      <c r="H2200" s="19" t="str">
        <f t="shared" ca="1" si="69"/>
        <v>OK</v>
      </c>
      <c r="I2200" s="46">
        <f ca="1">Z2200-$B$1</f>
        <v>5</v>
      </c>
      <c r="J2200" s="46">
        <f>VLOOKUP(G2200,'D. Produção'!A:B,2,)</f>
        <v>2</v>
      </c>
      <c r="K2200" s="87">
        <v>332976</v>
      </c>
      <c r="L2200" s="88" t="s">
        <v>367</v>
      </c>
      <c r="M2200" s="87">
        <v>88</v>
      </c>
      <c r="N2200" s="87">
        <v>5437119</v>
      </c>
      <c r="O2200" s="88" t="s">
        <v>35</v>
      </c>
      <c r="P2200" s="88" t="s">
        <v>635</v>
      </c>
      <c r="Q2200" s="88" t="s">
        <v>165</v>
      </c>
      <c r="R2200" s="89">
        <v>2.5568</v>
      </c>
      <c r="S2200" s="89">
        <v>51.136000000000003</v>
      </c>
      <c r="T2200" s="87">
        <v>1</v>
      </c>
      <c r="U2200" s="88" t="s">
        <v>63</v>
      </c>
      <c r="V2200" s="88" t="s">
        <v>96</v>
      </c>
      <c r="W2200" s="90">
        <v>2720</v>
      </c>
      <c r="X2200" s="90">
        <v>940</v>
      </c>
      <c r="Y2200" s="91">
        <v>46148.456034062503</v>
      </c>
      <c r="Z2200" s="92">
        <v>46162</v>
      </c>
      <c r="AA2200" s="93"/>
      <c r="AB2200" s="93"/>
      <c r="AC2200" s="93"/>
      <c r="AD2200" s="93"/>
      <c r="AE2200" s="94" t="s">
        <v>40</v>
      </c>
      <c r="AF2200" s="94" t="s">
        <v>40</v>
      </c>
      <c r="AG2200" s="94" t="s">
        <v>40</v>
      </c>
      <c r="AH2200" s="94" t="s">
        <v>40</v>
      </c>
      <c r="AI2200" s="94" t="s">
        <v>40</v>
      </c>
      <c r="AJ2200" s="94" t="s">
        <v>40</v>
      </c>
      <c r="AK2200" s="94" t="s">
        <v>40</v>
      </c>
      <c r="AL2200" s="93"/>
      <c r="AM2200" s="93"/>
      <c r="AN2200" s="94" t="s">
        <v>40</v>
      </c>
      <c r="AO2200" s="94" t="s">
        <v>40</v>
      </c>
      <c r="AP2200" s="94" t="s">
        <v>40</v>
      </c>
      <c r="AQ2200" s="94" t="s">
        <v>40</v>
      </c>
      <c r="AR2200" s="93"/>
    </row>
    <row r="2201" spans="1:44" ht="63">
      <c r="A2201" t="str">
        <f>VLOOKUP(Q2201,'Rotas x Madrugada'!A:C,2,0)</f>
        <v>G</v>
      </c>
      <c r="B2201" t="str">
        <f>VLOOKUP(Q2201,'Rotas x Madrugada'!A:C,3,0)</f>
        <v>Sim</v>
      </c>
      <c r="D2201" s="19">
        <f t="shared" si="68"/>
        <v>46164</v>
      </c>
      <c r="E2201" s="19">
        <f>IF(A2201="RETIRA",Z2201,VLOOKUP(Q2201,'Rotas x Madrugada'!A:D,4,0))</f>
        <v>46150</v>
      </c>
      <c r="F2201" s="19">
        <f>IF(A2201="RETIRA",Z2201,Z2201+2)</f>
        <v>46164</v>
      </c>
      <c r="G2201" s="19" t="str">
        <f>CONCATENATE(U2201,"-",V2201)</f>
        <v>INC08-TF</v>
      </c>
      <c r="H2201" s="19" t="str">
        <f t="shared" ca="1" si="69"/>
        <v>OK</v>
      </c>
      <c r="I2201" s="46">
        <f ca="1">Z2201-$B$1</f>
        <v>5</v>
      </c>
      <c r="J2201" s="46">
        <f>VLOOKUP(G2201,'D. Produção'!A:B,2,)</f>
        <v>2</v>
      </c>
      <c r="K2201" s="95">
        <v>332976</v>
      </c>
      <c r="L2201" s="96" t="s">
        <v>368</v>
      </c>
      <c r="M2201" s="95">
        <v>89</v>
      </c>
      <c r="N2201" s="95">
        <v>5437120</v>
      </c>
      <c r="O2201" s="96" t="s">
        <v>35</v>
      </c>
      <c r="P2201" s="96" t="s">
        <v>635</v>
      </c>
      <c r="Q2201" s="96" t="s">
        <v>165</v>
      </c>
      <c r="R2201" s="97">
        <v>2.5568</v>
      </c>
      <c r="S2201" s="97">
        <v>51.136000000000003</v>
      </c>
      <c r="T2201" s="95">
        <v>1</v>
      </c>
      <c r="U2201" s="96" t="s">
        <v>63</v>
      </c>
      <c r="V2201" s="96" t="s">
        <v>96</v>
      </c>
      <c r="W2201" s="98">
        <v>2720</v>
      </c>
      <c r="X2201" s="98">
        <v>940</v>
      </c>
      <c r="Y2201" s="99">
        <v>46148.456034062503</v>
      </c>
      <c r="Z2201" s="100">
        <v>46162</v>
      </c>
      <c r="AA2201" s="101"/>
      <c r="AB2201" s="101"/>
      <c r="AC2201" s="101"/>
      <c r="AD2201" s="101"/>
      <c r="AE2201" s="102" t="s">
        <v>40</v>
      </c>
      <c r="AF2201" s="102" t="s">
        <v>40</v>
      </c>
      <c r="AG2201" s="102" t="s">
        <v>40</v>
      </c>
      <c r="AH2201" s="102" t="s">
        <v>40</v>
      </c>
      <c r="AI2201" s="102" t="s">
        <v>40</v>
      </c>
      <c r="AJ2201" s="102" t="s">
        <v>40</v>
      </c>
      <c r="AK2201" s="102" t="s">
        <v>40</v>
      </c>
      <c r="AL2201" s="101"/>
      <c r="AM2201" s="101"/>
      <c r="AN2201" s="102" t="s">
        <v>40</v>
      </c>
      <c r="AO2201" s="102" t="s">
        <v>40</v>
      </c>
      <c r="AP2201" s="102" t="s">
        <v>40</v>
      </c>
      <c r="AQ2201" s="102" t="s">
        <v>40</v>
      </c>
      <c r="AR2201" s="101"/>
    </row>
    <row r="2202" spans="1:44" ht="63">
      <c r="A2202" t="str">
        <f>VLOOKUP(Q2202,'Rotas x Madrugada'!A:C,2,0)</f>
        <v>G</v>
      </c>
      <c r="B2202" t="str">
        <f>VLOOKUP(Q2202,'Rotas x Madrugada'!A:C,3,0)</f>
        <v>Sim</v>
      </c>
      <c r="D2202" s="19">
        <f t="shared" si="68"/>
        <v>46164</v>
      </c>
      <c r="E2202" s="19">
        <f>IF(A2202="RETIRA",Z2202,VLOOKUP(Q2202,'Rotas x Madrugada'!A:D,4,0))</f>
        <v>46150</v>
      </c>
      <c r="F2202" s="19">
        <f>IF(A2202="RETIRA",Z2202,Z2202+2)</f>
        <v>46164</v>
      </c>
      <c r="G2202" s="19" t="str">
        <f>CONCATENATE(U2202,"-",V2202)</f>
        <v>INC08-TF</v>
      </c>
      <c r="H2202" s="19" t="str">
        <f t="shared" ca="1" si="69"/>
        <v>OK</v>
      </c>
      <c r="I2202" s="46">
        <f ca="1">Z2202-$B$1</f>
        <v>5</v>
      </c>
      <c r="J2202" s="46">
        <f>VLOOKUP(G2202,'D. Produção'!A:B,2,)</f>
        <v>2</v>
      </c>
      <c r="K2202" s="87">
        <v>332976</v>
      </c>
      <c r="L2202" s="88" t="s">
        <v>369</v>
      </c>
      <c r="M2202" s="87">
        <v>90</v>
      </c>
      <c r="N2202" s="87">
        <v>5437121</v>
      </c>
      <c r="O2202" s="88" t="s">
        <v>35</v>
      </c>
      <c r="P2202" s="88" t="s">
        <v>635</v>
      </c>
      <c r="Q2202" s="88" t="s">
        <v>165</v>
      </c>
      <c r="R2202" s="89">
        <v>2.5568</v>
      </c>
      <c r="S2202" s="89">
        <v>51.136000000000003</v>
      </c>
      <c r="T2202" s="87">
        <v>1</v>
      </c>
      <c r="U2202" s="88" t="s">
        <v>63</v>
      </c>
      <c r="V2202" s="88" t="s">
        <v>96</v>
      </c>
      <c r="W2202" s="90">
        <v>2720</v>
      </c>
      <c r="X2202" s="90">
        <v>940</v>
      </c>
      <c r="Y2202" s="91">
        <v>46148.456034062503</v>
      </c>
      <c r="Z2202" s="92">
        <v>46162</v>
      </c>
      <c r="AA2202" s="93"/>
      <c r="AB2202" s="93"/>
      <c r="AC2202" s="93"/>
      <c r="AD2202" s="93"/>
      <c r="AE2202" s="94" t="s">
        <v>40</v>
      </c>
      <c r="AF2202" s="94" t="s">
        <v>40</v>
      </c>
      <c r="AG2202" s="94" t="s">
        <v>40</v>
      </c>
      <c r="AH2202" s="94" t="s">
        <v>40</v>
      </c>
      <c r="AI2202" s="94" t="s">
        <v>40</v>
      </c>
      <c r="AJ2202" s="94" t="s">
        <v>40</v>
      </c>
      <c r="AK2202" s="94" t="s">
        <v>40</v>
      </c>
      <c r="AL2202" s="93"/>
      <c r="AM2202" s="93"/>
      <c r="AN2202" s="94" t="s">
        <v>40</v>
      </c>
      <c r="AO2202" s="94" t="s">
        <v>40</v>
      </c>
      <c r="AP2202" s="94" t="s">
        <v>40</v>
      </c>
      <c r="AQ2202" s="94" t="s">
        <v>40</v>
      </c>
      <c r="AR2202" s="93"/>
    </row>
    <row r="2203" spans="1:44" ht="63">
      <c r="A2203" t="str">
        <f>VLOOKUP(Q2203,'Rotas x Madrugada'!A:C,2,0)</f>
        <v>G</v>
      </c>
      <c r="B2203" t="str">
        <f>VLOOKUP(Q2203,'Rotas x Madrugada'!A:C,3,0)</f>
        <v>Sim</v>
      </c>
      <c r="D2203" s="19">
        <f t="shared" si="68"/>
        <v>46164</v>
      </c>
      <c r="E2203" s="19">
        <f>IF(A2203="RETIRA",Z2203,VLOOKUP(Q2203,'Rotas x Madrugada'!A:D,4,0))</f>
        <v>46150</v>
      </c>
      <c r="F2203" s="19">
        <f>IF(A2203="RETIRA",Z2203,Z2203+2)</f>
        <v>46164</v>
      </c>
      <c r="G2203" s="19" t="str">
        <f>CONCATENATE(U2203,"-",V2203)</f>
        <v>INC08-TF</v>
      </c>
      <c r="H2203" s="19" t="str">
        <f t="shared" ca="1" si="69"/>
        <v>OK</v>
      </c>
      <c r="I2203" s="46">
        <f ca="1">Z2203-$B$1</f>
        <v>5</v>
      </c>
      <c r="J2203" s="46">
        <f>VLOOKUP(G2203,'D. Produção'!A:B,2,)</f>
        <v>2</v>
      </c>
      <c r="K2203" s="95">
        <v>332976</v>
      </c>
      <c r="L2203" s="96" t="s">
        <v>514</v>
      </c>
      <c r="M2203" s="95">
        <v>91</v>
      </c>
      <c r="N2203" s="95">
        <v>5437122</v>
      </c>
      <c r="O2203" s="96" t="s">
        <v>35</v>
      </c>
      <c r="P2203" s="96" t="s">
        <v>635</v>
      </c>
      <c r="Q2203" s="96" t="s">
        <v>165</v>
      </c>
      <c r="R2203" s="97">
        <v>2.516</v>
      </c>
      <c r="S2203" s="97">
        <v>50.32</v>
      </c>
      <c r="T2203" s="95">
        <v>1</v>
      </c>
      <c r="U2203" s="96" t="s">
        <v>63</v>
      </c>
      <c r="V2203" s="96" t="s">
        <v>96</v>
      </c>
      <c r="W2203" s="98">
        <v>2720</v>
      </c>
      <c r="X2203" s="98">
        <v>925</v>
      </c>
      <c r="Y2203" s="99">
        <v>46148.456034062503</v>
      </c>
      <c r="Z2203" s="100">
        <v>46162</v>
      </c>
      <c r="AA2203" s="101"/>
      <c r="AB2203" s="101"/>
      <c r="AC2203" s="101"/>
      <c r="AD2203" s="101"/>
      <c r="AE2203" s="102" t="s">
        <v>40</v>
      </c>
      <c r="AF2203" s="102" t="s">
        <v>40</v>
      </c>
      <c r="AG2203" s="102" t="s">
        <v>40</v>
      </c>
      <c r="AH2203" s="102" t="s">
        <v>40</v>
      </c>
      <c r="AI2203" s="102" t="s">
        <v>40</v>
      </c>
      <c r="AJ2203" s="102" t="s">
        <v>40</v>
      </c>
      <c r="AK2203" s="102" t="s">
        <v>40</v>
      </c>
      <c r="AL2203" s="101"/>
      <c r="AM2203" s="101"/>
      <c r="AN2203" s="102" t="s">
        <v>40</v>
      </c>
      <c r="AO2203" s="102" t="s">
        <v>40</v>
      </c>
      <c r="AP2203" s="102" t="s">
        <v>40</v>
      </c>
      <c r="AQ2203" s="102" t="s">
        <v>40</v>
      </c>
      <c r="AR2203" s="101"/>
    </row>
    <row r="2204" spans="1:44" ht="63">
      <c r="A2204" t="str">
        <f>VLOOKUP(Q2204,'Rotas x Madrugada'!A:C,2,0)</f>
        <v>G</v>
      </c>
      <c r="B2204" t="str">
        <f>VLOOKUP(Q2204,'Rotas x Madrugada'!A:C,3,0)</f>
        <v>Sim</v>
      </c>
      <c r="D2204" s="19">
        <f t="shared" si="68"/>
        <v>46164</v>
      </c>
      <c r="E2204" s="19">
        <f>IF(A2204="RETIRA",Z2204,VLOOKUP(Q2204,'Rotas x Madrugada'!A:D,4,0))</f>
        <v>46150</v>
      </c>
      <c r="F2204" s="19">
        <f>IF(A2204="RETIRA",Z2204,Z2204+2)</f>
        <v>46164</v>
      </c>
      <c r="G2204" s="19" t="str">
        <f>CONCATENATE(U2204,"-",V2204)</f>
        <v>INC08-TF</v>
      </c>
      <c r="H2204" s="19" t="str">
        <f t="shared" ca="1" si="69"/>
        <v>OK</v>
      </c>
      <c r="I2204" s="46">
        <f ca="1">Z2204-$B$1</f>
        <v>5</v>
      </c>
      <c r="J2204" s="46">
        <f>VLOOKUP(G2204,'D. Produção'!A:B,2,)</f>
        <v>2</v>
      </c>
      <c r="K2204" s="87">
        <v>332976</v>
      </c>
      <c r="L2204" s="88" t="s">
        <v>515</v>
      </c>
      <c r="M2204" s="87">
        <v>92</v>
      </c>
      <c r="N2204" s="87">
        <v>5437123</v>
      </c>
      <c r="O2204" s="88" t="s">
        <v>35</v>
      </c>
      <c r="P2204" s="88" t="s">
        <v>635</v>
      </c>
      <c r="Q2204" s="88" t="s">
        <v>165</v>
      </c>
      <c r="R2204" s="89">
        <v>2.516</v>
      </c>
      <c r="S2204" s="89">
        <v>50.32</v>
      </c>
      <c r="T2204" s="87">
        <v>1</v>
      </c>
      <c r="U2204" s="88" t="s">
        <v>63</v>
      </c>
      <c r="V2204" s="88" t="s">
        <v>96</v>
      </c>
      <c r="W2204" s="90">
        <v>2720</v>
      </c>
      <c r="X2204" s="90">
        <v>925</v>
      </c>
      <c r="Y2204" s="91">
        <v>46148.456034062503</v>
      </c>
      <c r="Z2204" s="92">
        <v>46162</v>
      </c>
      <c r="AA2204" s="93"/>
      <c r="AB2204" s="93"/>
      <c r="AC2204" s="93"/>
      <c r="AD2204" s="93"/>
      <c r="AE2204" s="94" t="s">
        <v>40</v>
      </c>
      <c r="AF2204" s="94" t="s">
        <v>40</v>
      </c>
      <c r="AG2204" s="94" t="s">
        <v>40</v>
      </c>
      <c r="AH2204" s="94" t="s">
        <v>40</v>
      </c>
      <c r="AI2204" s="94" t="s">
        <v>40</v>
      </c>
      <c r="AJ2204" s="94" t="s">
        <v>40</v>
      </c>
      <c r="AK2204" s="94" t="s">
        <v>40</v>
      </c>
      <c r="AL2204" s="93"/>
      <c r="AM2204" s="93"/>
      <c r="AN2204" s="94" t="s">
        <v>40</v>
      </c>
      <c r="AO2204" s="94" t="s">
        <v>40</v>
      </c>
      <c r="AP2204" s="94" t="s">
        <v>40</v>
      </c>
      <c r="AQ2204" s="94" t="s">
        <v>40</v>
      </c>
      <c r="AR2204" s="93"/>
    </row>
    <row r="2205" spans="1:44" ht="63">
      <c r="A2205" t="str">
        <f>VLOOKUP(Q2205,'Rotas x Madrugada'!A:C,2,0)</f>
        <v>G</v>
      </c>
      <c r="B2205" t="str">
        <f>VLOOKUP(Q2205,'Rotas x Madrugada'!A:C,3,0)</f>
        <v>Sim</v>
      </c>
      <c r="D2205" s="19">
        <f t="shared" si="68"/>
        <v>46164</v>
      </c>
      <c r="E2205" s="19">
        <f>IF(A2205="RETIRA",Z2205,VLOOKUP(Q2205,'Rotas x Madrugada'!A:D,4,0))</f>
        <v>46150</v>
      </c>
      <c r="F2205" s="19">
        <f>IF(A2205="RETIRA",Z2205,Z2205+2)</f>
        <v>46164</v>
      </c>
      <c r="G2205" s="19" t="str">
        <f>CONCATENATE(U2205,"-",V2205)</f>
        <v>INC08-TF</v>
      </c>
      <c r="H2205" s="19" t="str">
        <f t="shared" ca="1" si="69"/>
        <v>OK</v>
      </c>
      <c r="I2205" s="46">
        <f ca="1">Z2205-$B$1</f>
        <v>5</v>
      </c>
      <c r="J2205" s="46">
        <f>VLOOKUP(G2205,'D. Produção'!A:B,2,)</f>
        <v>2</v>
      </c>
      <c r="K2205" s="95">
        <v>332976</v>
      </c>
      <c r="L2205" s="96" t="s">
        <v>543</v>
      </c>
      <c r="M2205" s="95">
        <v>93</v>
      </c>
      <c r="N2205" s="95">
        <v>5437124</v>
      </c>
      <c r="O2205" s="96" t="s">
        <v>35</v>
      </c>
      <c r="P2205" s="96" t="s">
        <v>635</v>
      </c>
      <c r="Q2205" s="96" t="s">
        <v>165</v>
      </c>
      <c r="R2205" s="97">
        <v>2.516</v>
      </c>
      <c r="S2205" s="97">
        <v>50.32</v>
      </c>
      <c r="T2205" s="95">
        <v>1</v>
      </c>
      <c r="U2205" s="96" t="s">
        <v>63</v>
      </c>
      <c r="V2205" s="96" t="s">
        <v>96</v>
      </c>
      <c r="W2205" s="98">
        <v>2720</v>
      </c>
      <c r="X2205" s="98">
        <v>925</v>
      </c>
      <c r="Y2205" s="99">
        <v>46148.456034062503</v>
      </c>
      <c r="Z2205" s="100">
        <v>46162</v>
      </c>
      <c r="AA2205" s="101"/>
      <c r="AB2205" s="101"/>
      <c r="AC2205" s="101"/>
      <c r="AD2205" s="101"/>
      <c r="AE2205" s="102" t="s">
        <v>40</v>
      </c>
      <c r="AF2205" s="102" t="s">
        <v>40</v>
      </c>
      <c r="AG2205" s="102" t="s">
        <v>40</v>
      </c>
      <c r="AH2205" s="102" t="s">
        <v>40</v>
      </c>
      <c r="AI2205" s="102" t="s">
        <v>40</v>
      </c>
      <c r="AJ2205" s="102" t="s">
        <v>40</v>
      </c>
      <c r="AK2205" s="102" t="s">
        <v>40</v>
      </c>
      <c r="AL2205" s="101"/>
      <c r="AM2205" s="101"/>
      <c r="AN2205" s="102" t="s">
        <v>40</v>
      </c>
      <c r="AO2205" s="102" t="s">
        <v>40</v>
      </c>
      <c r="AP2205" s="102" t="s">
        <v>40</v>
      </c>
      <c r="AQ2205" s="102" t="s">
        <v>40</v>
      </c>
      <c r="AR2205" s="101"/>
    </row>
    <row r="2206" spans="1:44" ht="63">
      <c r="A2206" t="str">
        <f>VLOOKUP(Q2206,'Rotas x Madrugada'!A:C,2,0)</f>
        <v>G</v>
      </c>
      <c r="B2206" t="str">
        <f>VLOOKUP(Q2206,'Rotas x Madrugada'!A:C,3,0)</f>
        <v>Sim</v>
      </c>
      <c r="D2206" s="19">
        <f t="shared" si="68"/>
        <v>46164</v>
      </c>
      <c r="E2206" s="19">
        <f>IF(A2206="RETIRA",Z2206,VLOOKUP(Q2206,'Rotas x Madrugada'!A:D,4,0))</f>
        <v>46150</v>
      </c>
      <c r="F2206" s="19">
        <f>IF(A2206="RETIRA",Z2206,Z2206+2)</f>
        <v>46164</v>
      </c>
      <c r="G2206" s="19" t="str">
        <f>CONCATENATE(U2206,"-",V2206)</f>
        <v>INC08-TF</v>
      </c>
      <c r="H2206" s="19" t="str">
        <f t="shared" ca="1" si="69"/>
        <v>OK</v>
      </c>
      <c r="I2206" s="46">
        <f ca="1">Z2206-$B$1</f>
        <v>5</v>
      </c>
      <c r="J2206" s="46">
        <f>VLOOKUP(G2206,'D. Produção'!A:B,2,)</f>
        <v>2</v>
      </c>
      <c r="K2206" s="87">
        <v>332976</v>
      </c>
      <c r="L2206" s="88" t="s">
        <v>544</v>
      </c>
      <c r="M2206" s="87">
        <v>94</v>
      </c>
      <c r="N2206" s="87">
        <v>5437125</v>
      </c>
      <c r="O2206" s="88" t="s">
        <v>35</v>
      </c>
      <c r="P2206" s="88" t="s">
        <v>635</v>
      </c>
      <c r="Q2206" s="88" t="s">
        <v>165</v>
      </c>
      <c r="R2206" s="89">
        <v>2.516</v>
      </c>
      <c r="S2206" s="89">
        <v>50.32</v>
      </c>
      <c r="T2206" s="87">
        <v>1</v>
      </c>
      <c r="U2206" s="88" t="s">
        <v>63</v>
      </c>
      <c r="V2206" s="88" t="s">
        <v>96</v>
      </c>
      <c r="W2206" s="90">
        <v>2720</v>
      </c>
      <c r="X2206" s="90">
        <v>925</v>
      </c>
      <c r="Y2206" s="91">
        <v>46148.456034062503</v>
      </c>
      <c r="Z2206" s="92">
        <v>46162</v>
      </c>
      <c r="AA2206" s="93"/>
      <c r="AB2206" s="93"/>
      <c r="AC2206" s="93"/>
      <c r="AD2206" s="93"/>
      <c r="AE2206" s="94" t="s">
        <v>40</v>
      </c>
      <c r="AF2206" s="94" t="s">
        <v>40</v>
      </c>
      <c r="AG2206" s="94" t="s">
        <v>40</v>
      </c>
      <c r="AH2206" s="94" t="s">
        <v>40</v>
      </c>
      <c r="AI2206" s="94" t="s">
        <v>40</v>
      </c>
      <c r="AJ2206" s="94" t="s">
        <v>40</v>
      </c>
      <c r="AK2206" s="94" t="s">
        <v>40</v>
      </c>
      <c r="AL2206" s="93"/>
      <c r="AM2206" s="93"/>
      <c r="AN2206" s="94" t="s">
        <v>40</v>
      </c>
      <c r="AO2206" s="94" t="s">
        <v>40</v>
      </c>
      <c r="AP2206" s="94" t="s">
        <v>40</v>
      </c>
      <c r="AQ2206" s="94" t="s">
        <v>40</v>
      </c>
      <c r="AR2206" s="93"/>
    </row>
    <row r="2207" spans="1:44" ht="63">
      <c r="A2207" t="str">
        <f>VLOOKUP(Q2207,'Rotas x Madrugada'!A:C,2,0)</f>
        <v>G</v>
      </c>
      <c r="B2207" t="str">
        <f>VLOOKUP(Q2207,'Rotas x Madrugada'!A:C,3,0)</f>
        <v>Sim</v>
      </c>
      <c r="D2207" s="19">
        <f t="shared" si="68"/>
        <v>46164</v>
      </c>
      <c r="E2207" s="19">
        <f>IF(A2207="RETIRA",Z2207,VLOOKUP(Q2207,'Rotas x Madrugada'!A:D,4,0))</f>
        <v>46150</v>
      </c>
      <c r="F2207" s="19">
        <f>IF(A2207="RETIRA",Z2207,Z2207+2)</f>
        <v>46164</v>
      </c>
      <c r="G2207" s="19" t="str">
        <f>CONCATENATE(U2207,"-",V2207)</f>
        <v>INC08-TF</v>
      </c>
      <c r="H2207" s="19" t="str">
        <f t="shared" ca="1" si="69"/>
        <v>OK</v>
      </c>
      <c r="I2207" s="46">
        <f ca="1">Z2207-$B$1</f>
        <v>5</v>
      </c>
      <c r="J2207" s="46">
        <f>VLOOKUP(G2207,'D. Produção'!A:B,2,)</f>
        <v>2</v>
      </c>
      <c r="K2207" s="95">
        <v>332976</v>
      </c>
      <c r="L2207" s="96" t="s">
        <v>65</v>
      </c>
      <c r="M2207" s="95">
        <v>95</v>
      </c>
      <c r="N2207" s="95">
        <v>5437126</v>
      </c>
      <c r="O2207" s="96" t="s">
        <v>35</v>
      </c>
      <c r="P2207" s="96" t="s">
        <v>635</v>
      </c>
      <c r="Q2207" s="96" t="s">
        <v>165</v>
      </c>
      <c r="R2207" s="97">
        <v>2.516</v>
      </c>
      <c r="S2207" s="97">
        <v>50.32</v>
      </c>
      <c r="T2207" s="95">
        <v>1</v>
      </c>
      <c r="U2207" s="96" t="s">
        <v>63</v>
      </c>
      <c r="V2207" s="96" t="s">
        <v>96</v>
      </c>
      <c r="W2207" s="98">
        <v>2720</v>
      </c>
      <c r="X2207" s="98">
        <v>925</v>
      </c>
      <c r="Y2207" s="99">
        <v>46148.456034062503</v>
      </c>
      <c r="Z2207" s="100">
        <v>46162</v>
      </c>
      <c r="AA2207" s="101"/>
      <c r="AB2207" s="101"/>
      <c r="AC2207" s="101"/>
      <c r="AD2207" s="101"/>
      <c r="AE2207" s="102" t="s">
        <v>40</v>
      </c>
      <c r="AF2207" s="102" t="s">
        <v>40</v>
      </c>
      <c r="AG2207" s="102" t="s">
        <v>40</v>
      </c>
      <c r="AH2207" s="102" t="s">
        <v>40</v>
      </c>
      <c r="AI2207" s="102" t="s">
        <v>40</v>
      </c>
      <c r="AJ2207" s="102" t="s">
        <v>40</v>
      </c>
      <c r="AK2207" s="102" t="s">
        <v>40</v>
      </c>
      <c r="AL2207" s="101"/>
      <c r="AM2207" s="101"/>
      <c r="AN2207" s="102" t="s">
        <v>40</v>
      </c>
      <c r="AO2207" s="102" t="s">
        <v>40</v>
      </c>
      <c r="AP2207" s="102" t="s">
        <v>40</v>
      </c>
      <c r="AQ2207" s="102" t="s">
        <v>40</v>
      </c>
      <c r="AR2207" s="101"/>
    </row>
    <row r="2208" spans="1:44" ht="63">
      <c r="A2208" t="str">
        <f>VLOOKUP(Q2208,'Rotas x Madrugada'!A:C,2,0)</f>
        <v>G</v>
      </c>
      <c r="B2208" t="str">
        <f>VLOOKUP(Q2208,'Rotas x Madrugada'!A:C,3,0)</f>
        <v>Sim</v>
      </c>
      <c r="D2208" s="19">
        <f t="shared" si="68"/>
        <v>46164</v>
      </c>
      <c r="E2208" s="19">
        <f>IF(A2208="RETIRA",Z2208,VLOOKUP(Q2208,'Rotas x Madrugada'!A:D,4,0))</f>
        <v>46150</v>
      </c>
      <c r="F2208" s="19">
        <f>IF(A2208="RETIRA",Z2208,Z2208+2)</f>
        <v>46164</v>
      </c>
      <c r="G2208" s="19" t="str">
        <f>CONCATENATE(U2208,"-",V2208)</f>
        <v>INC08-TF</v>
      </c>
      <c r="H2208" s="19" t="str">
        <f t="shared" ca="1" si="69"/>
        <v>OK</v>
      </c>
      <c r="I2208" s="46">
        <f ca="1">Z2208-$B$1</f>
        <v>5</v>
      </c>
      <c r="J2208" s="46">
        <f>VLOOKUP(G2208,'D. Produção'!A:B,2,)</f>
        <v>2</v>
      </c>
      <c r="K2208" s="87">
        <v>332976</v>
      </c>
      <c r="L2208" s="88" t="s">
        <v>56</v>
      </c>
      <c r="M2208" s="87">
        <v>96</v>
      </c>
      <c r="N2208" s="87">
        <v>5437127</v>
      </c>
      <c r="O2208" s="88" t="s">
        <v>35</v>
      </c>
      <c r="P2208" s="88" t="s">
        <v>635</v>
      </c>
      <c r="Q2208" s="88" t="s">
        <v>165</v>
      </c>
      <c r="R2208" s="89">
        <v>2.516</v>
      </c>
      <c r="S2208" s="89">
        <v>50.32</v>
      </c>
      <c r="T2208" s="87">
        <v>1</v>
      </c>
      <c r="U2208" s="88" t="s">
        <v>63</v>
      </c>
      <c r="V2208" s="88" t="s">
        <v>96</v>
      </c>
      <c r="W2208" s="90">
        <v>2720</v>
      </c>
      <c r="X2208" s="90">
        <v>925</v>
      </c>
      <c r="Y2208" s="91">
        <v>46148.456034062503</v>
      </c>
      <c r="Z2208" s="92">
        <v>46162</v>
      </c>
      <c r="AA2208" s="93"/>
      <c r="AB2208" s="93"/>
      <c r="AC2208" s="93"/>
      <c r="AD2208" s="93"/>
      <c r="AE2208" s="94" t="s">
        <v>40</v>
      </c>
      <c r="AF2208" s="94" t="s">
        <v>40</v>
      </c>
      <c r="AG2208" s="94" t="s">
        <v>40</v>
      </c>
      <c r="AH2208" s="94" t="s">
        <v>40</v>
      </c>
      <c r="AI2208" s="94" t="s">
        <v>40</v>
      </c>
      <c r="AJ2208" s="94" t="s">
        <v>40</v>
      </c>
      <c r="AK2208" s="94" t="s">
        <v>40</v>
      </c>
      <c r="AL2208" s="93"/>
      <c r="AM2208" s="93"/>
      <c r="AN2208" s="94" t="s">
        <v>40</v>
      </c>
      <c r="AO2208" s="94" t="s">
        <v>40</v>
      </c>
      <c r="AP2208" s="94" t="s">
        <v>40</v>
      </c>
      <c r="AQ2208" s="94" t="s">
        <v>40</v>
      </c>
      <c r="AR2208" s="93"/>
    </row>
    <row r="2209" spans="1:44" ht="63">
      <c r="A2209" t="str">
        <f>VLOOKUP(Q2209,'Rotas x Madrugada'!A:C,2,0)</f>
        <v>G</v>
      </c>
      <c r="B2209" t="str">
        <f>VLOOKUP(Q2209,'Rotas x Madrugada'!A:C,3,0)</f>
        <v>Sim</v>
      </c>
      <c r="D2209" s="19">
        <f t="shared" si="68"/>
        <v>46164</v>
      </c>
      <c r="E2209" s="19">
        <f>IF(A2209="RETIRA",Z2209,VLOOKUP(Q2209,'Rotas x Madrugada'!A:D,4,0))</f>
        <v>46150</v>
      </c>
      <c r="F2209" s="19">
        <f>IF(A2209="RETIRA",Z2209,Z2209+2)</f>
        <v>46164</v>
      </c>
      <c r="G2209" s="19" t="str">
        <f>CONCATENATE(U2209,"-",V2209)</f>
        <v>INC08-TF</v>
      </c>
      <c r="H2209" s="19" t="str">
        <f t="shared" ca="1" si="69"/>
        <v>OK</v>
      </c>
      <c r="I2209" s="46">
        <f ca="1">Z2209-$B$1</f>
        <v>5</v>
      </c>
      <c r="J2209" s="46">
        <f>VLOOKUP(G2209,'D. Produção'!A:B,2,)</f>
        <v>2</v>
      </c>
      <c r="K2209" s="95">
        <v>332976</v>
      </c>
      <c r="L2209" s="96" t="s">
        <v>66</v>
      </c>
      <c r="M2209" s="95">
        <v>97</v>
      </c>
      <c r="N2209" s="95">
        <v>5437128</v>
      </c>
      <c r="O2209" s="96" t="s">
        <v>35</v>
      </c>
      <c r="P2209" s="96" t="s">
        <v>635</v>
      </c>
      <c r="Q2209" s="96" t="s">
        <v>165</v>
      </c>
      <c r="R2209" s="97">
        <v>2.516</v>
      </c>
      <c r="S2209" s="97">
        <v>50.32</v>
      </c>
      <c r="T2209" s="95">
        <v>1</v>
      </c>
      <c r="U2209" s="96" t="s">
        <v>63</v>
      </c>
      <c r="V2209" s="96" t="s">
        <v>96</v>
      </c>
      <c r="W2209" s="98">
        <v>2720</v>
      </c>
      <c r="X2209" s="98">
        <v>925</v>
      </c>
      <c r="Y2209" s="99">
        <v>46148.456034062503</v>
      </c>
      <c r="Z2209" s="100">
        <v>46162</v>
      </c>
      <c r="AA2209" s="101"/>
      <c r="AB2209" s="101"/>
      <c r="AC2209" s="101"/>
      <c r="AD2209" s="101"/>
      <c r="AE2209" s="102" t="s">
        <v>40</v>
      </c>
      <c r="AF2209" s="102" t="s">
        <v>40</v>
      </c>
      <c r="AG2209" s="102" t="s">
        <v>40</v>
      </c>
      <c r="AH2209" s="102" t="s">
        <v>40</v>
      </c>
      <c r="AI2209" s="102" t="s">
        <v>40</v>
      </c>
      <c r="AJ2209" s="102" t="s">
        <v>40</v>
      </c>
      <c r="AK2209" s="102" t="s">
        <v>40</v>
      </c>
      <c r="AL2209" s="101"/>
      <c r="AM2209" s="101"/>
      <c r="AN2209" s="102" t="s">
        <v>40</v>
      </c>
      <c r="AO2209" s="102" t="s">
        <v>40</v>
      </c>
      <c r="AP2209" s="102" t="s">
        <v>40</v>
      </c>
      <c r="AQ2209" s="102" t="s">
        <v>40</v>
      </c>
      <c r="AR2209" s="101"/>
    </row>
    <row r="2210" spans="1:44" ht="63">
      <c r="A2210" t="str">
        <f>VLOOKUP(Q2210,'Rotas x Madrugada'!A:C,2,0)</f>
        <v>G</v>
      </c>
      <c r="B2210" t="str">
        <f>VLOOKUP(Q2210,'Rotas x Madrugada'!A:C,3,0)</f>
        <v>Sim</v>
      </c>
      <c r="D2210" s="19">
        <f t="shared" si="68"/>
        <v>46164</v>
      </c>
      <c r="E2210" s="19">
        <f>IF(A2210="RETIRA",Z2210,VLOOKUP(Q2210,'Rotas x Madrugada'!A:D,4,0))</f>
        <v>46150</v>
      </c>
      <c r="F2210" s="19">
        <f>IF(A2210="RETIRA",Z2210,Z2210+2)</f>
        <v>46164</v>
      </c>
      <c r="G2210" s="19" t="str">
        <f>CONCATENATE(U2210,"-",V2210)</f>
        <v>INC08-TF</v>
      </c>
      <c r="H2210" s="19" t="str">
        <f t="shared" ca="1" si="69"/>
        <v>OK</v>
      </c>
      <c r="I2210" s="46">
        <f ca="1">Z2210-$B$1</f>
        <v>5</v>
      </c>
      <c r="J2210" s="46">
        <f>VLOOKUP(G2210,'D. Produção'!A:B,2,)</f>
        <v>2</v>
      </c>
      <c r="K2210" s="87">
        <v>332976</v>
      </c>
      <c r="L2210" s="88" t="s">
        <v>67</v>
      </c>
      <c r="M2210" s="87">
        <v>98</v>
      </c>
      <c r="N2210" s="87">
        <v>5437129</v>
      </c>
      <c r="O2210" s="88" t="s">
        <v>35</v>
      </c>
      <c r="P2210" s="88" t="s">
        <v>635</v>
      </c>
      <c r="Q2210" s="88" t="s">
        <v>165</v>
      </c>
      <c r="R2210" s="89">
        <v>2.516</v>
      </c>
      <c r="S2210" s="89">
        <v>50.32</v>
      </c>
      <c r="T2210" s="87">
        <v>1</v>
      </c>
      <c r="U2210" s="88" t="s">
        <v>63</v>
      </c>
      <c r="V2210" s="88" t="s">
        <v>96</v>
      </c>
      <c r="W2210" s="90">
        <v>2720</v>
      </c>
      <c r="X2210" s="90">
        <v>925</v>
      </c>
      <c r="Y2210" s="91">
        <v>46148.456034062503</v>
      </c>
      <c r="Z2210" s="92">
        <v>46162</v>
      </c>
      <c r="AA2210" s="93"/>
      <c r="AB2210" s="93"/>
      <c r="AC2210" s="93"/>
      <c r="AD2210" s="93"/>
      <c r="AE2210" s="94" t="s">
        <v>40</v>
      </c>
      <c r="AF2210" s="94" t="s">
        <v>40</v>
      </c>
      <c r="AG2210" s="94" t="s">
        <v>40</v>
      </c>
      <c r="AH2210" s="94" t="s">
        <v>40</v>
      </c>
      <c r="AI2210" s="94" t="s">
        <v>40</v>
      </c>
      <c r="AJ2210" s="94" t="s">
        <v>40</v>
      </c>
      <c r="AK2210" s="94" t="s">
        <v>40</v>
      </c>
      <c r="AL2210" s="93"/>
      <c r="AM2210" s="93"/>
      <c r="AN2210" s="94" t="s">
        <v>40</v>
      </c>
      <c r="AO2210" s="94" t="s">
        <v>40</v>
      </c>
      <c r="AP2210" s="94" t="s">
        <v>40</v>
      </c>
      <c r="AQ2210" s="94" t="s">
        <v>40</v>
      </c>
      <c r="AR2210" s="93"/>
    </row>
    <row r="2211" spans="1:44" ht="63">
      <c r="A2211" t="str">
        <f>VLOOKUP(Q2211,'Rotas x Madrugada'!A:C,2,0)</f>
        <v>G</v>
      </c>
      <c r="B2211" t="str">
        <f>VLOOKUP(Q2211,'Rotas x Madrugada'!A:C,3,0)</f>
        <v>Sim</v>
      </c>
      <c r="D2211" s="19">
        <f t="shared" si="68"/>
        <v>46164</v>
      </c>
      <c r="E2211" s="19">
        <f>IF(A2211="RETIRA",Z2211,VLOOKUP(Q2211,'Rotas x Madrugada'!A:D,4,0))</f>
        <v>46150</v>
      </c>
      <c r="F2211" s="19">
        <f>IF(A2211="RETIRA",Z2211,Z2211+2)</f>
        <v>46164</v>
      </c>
      <c r="G2211" s="19" t="str">
        <f>CONCATENATE(U2211,"-",V2211)</f>
        <v>INC08-TF</v>
      </c>
      <c r="H2211" s="19" t="str">
        <f t="shared" ca="1" si="69"/>
        <v>OK</v>
      </c>
      <c r="I2211" s="46">
        <f ca="1">Z2211-$B$1</f>
        <v>5</v>
      </c>
      <c r="J2211" s="46">
        <f>VLOOKUP(G2211,'D. Produção'!A:B,2,)</f>
        <v>2</v>
      </c>
      <c r="K2211" s="95">
        <v>332976</v>
      </c>
      <c r="L2211" s="96" t="s">
        <v>545</v>
      </c>
      <c r="M2211" s="95">
        <v>99</v>
      </c>
      <c r="N2211" s="95">
        <v>5437130</v>
      </c>
      <c r="O2211" s="96" t="s">
        <v>35</v>
      </c>
      <c r="P2211" s="96" t="s">
        <v>635</v>
      </c>
      <c r="Q2211" s="96" t="s">
        <v>165</v>
      </c>
      <c r="R2211" s="97">
        <v>2.516</v>
      </c>
      <c r="S2211" s="97">
        <v>50.32</v>
      </c>
      <c r="T2211" s="95">
        <v>1</v>
      </c>
      <c r="U2211" s="96" t="s">
        <v>63</v>
      </c>
      <c r="V2211" s="96" t="s">
        <v>96</v>
      </c>
      <c r="W2211" s="98">
        <v>2720</v>
      </c>
      <c r="X2211" s="98">
        <v>925</v>
      </c>
      <c r="Y2211" s="99">
        <v>46148.456034062503</v>
      </c>
      <c r="Z2211" s="100">
        <v>46162</v>
      </c>
      <c r="AA2211" s="101"/>
      <c r="AB2211" s="101"/>
      <c r="AC2211" s="101"/>
      <c r="AD2211" s="101"/>
      <c r="AE2211" s="102" t="s">
        <v>40</v>
      </c>
      <c r="AF2211" s="102" t="s">
        <v>40</v>
      </c>
      <c r="AG2211" s="102" t="s">
        <v>40</v>
      </c>
      <c r="AH2211" s="102" t="s">
        <v>40</v>
      </c>
      <c r="AI2211" s="102" t="s">
        <v>40</v>
      </c>
      <c r="AJ2211" s="102" t="s">
        <v>40</v>
      </c>
      <c r="AK2211" s="102" t="s">
        <v>40</v>
      </c>
      <c r="AL2211" s="101"/>
      <c r="AM2211" s="101"/>
      <c r="AN2211" s="102" t="s">
        <v>40</v>
      </c>
      <c r="AO2211" s="102" t="s">
        <v>40</v>
      </c>
      <c r="AP2211" s="102" t="s">
        <v>40</v>
      </c>
      <c r="AQ2211" s="102" t="s">
        <v>40</v>
      </c>
      <c r="AR2211" s="101"/>
    </row>
    <row r="2212" spans="1:44" ht="63">
      <c r="A2212" t="str">
        <f>VLOOKUP(Q2212,'Rotas x Madrugada'!A:C,2,0)</f>
        <v>G</v>
      </c>
      <c r="B2212" t="str">
        <f>VLOOKUP(Q2212,'Rotas x Madrugada'!A:C,3,0)</f>
        <v>Sim</v>
      </c>
      <c r="D2212" s="19">
        <f t="shared" si="68"/>
        <v>46164</v>
      </c>
      <c r="E2212" s="19">
        <f>IF(A2212="RETIRA",Z2212,VLOOKUP(Q2212,'Rotas x Madrugada'!A:D,4,0))</f>
        <v>46150</v>
      </c>
      <c r="F2212" s="19">
        <f>IF(A2212="RETIRA",Z2212,Z2212+2)</f>
        <v>46164</v>
      </c>
      <c r="G2212" s="19" t="str">
        <f>CONCATENATE(U2212,"-",V2212)</f>
        <v>INC08-TF</v>
      </c>
      <c r="H2212" s="19" t="str">
        <f t="shared" ca="1" si="69"/>
        <v>OK</v>
      </c>
      <c r="I2212" s="46">
        <f ca="1">Z2212-$B$1</f>
        <v>5</v>
      </c>
      <c r="J2212" s="46">
        <f>VLOOKUP(G2212,'D. Produção'!A:B,2,)</f>
        <v>2</v>
      </c>
      <c r="K2212" s="87">
        <v>332976</v>
      </c>
      <c r="L2212" s="88" t="s">
        <v>546</v>
      </c>
      <c r="M2212" s="87">
        <v>100</v>
      </c>
      <c r="N2212" s="87">
        <v>5437131</v>
      </c>
      <c r="O2212" s="88" t="s">
        <v>35</v>
      </c>
      <c r="P2212" s="88" t="s">
        <v>635</v>
      </c>
      <c r="Q2212" s="88" t="s">
        <v>165</v>
      </c>
      <c r="R2212" s="89">
        <v>2.3551000000000002</v>
      </c>
      <c r="S2212" s="89">
        <v>47.102499999999999</v>
      </c>
      <c r="T2212" s="87">
        <v>1</v>
      </c>
      <c r="U2212" s="88" t="s">
        <v>63</v>
      </c>
      <c r="V2212" s="88" t="s">
        <v>96</v>
      </c>
      <c r="W2212" s="90">
        <v>1135</v>
      </c>
      <c r="X2212" s="90">
        <v>2075</v>
      </c>
      <c r="Y2212" s="91">
        <v>46148.456034062503</v>
      </c>
      <c r="Z2212" s="92">
        <v>46162</v>
      </c>
      <c r="AA2212" s="93"/>
      <c r="AB2212" s="93"/>
      <c r="AC2212" s="93"/>
      <c r="AD2212" s="93"/>
      <c r="AE2212" s="94" t="s">
        <v>40</v>
      </c>
      <c r="AF2212" s="94" t="s">
        <v>40</v>
      </c>
      <c r="AG2212" s="94" t="s">
        <v>40</v>
      </c>
      <c r="AH2212" s="94" t="s">
        <v>40</v>
      </c>
      <c r="AI2212" s="94" t="s">
        <v>40</v>
      </c>
      <c r="AJ2212" s="94" t="s">
        <v>40</v>
      </c>
      <c r="AK2212" s="94" t="s">
        <v>40</v>
      </c>
      <c r="AL2212" s="93"/>
      <c r="AM2212" s="93"/>
      <c r="AN2212" s="94" t="s">
        <v>40</v>
      </c>
      <c r="AO2212" s="94" t="s">
        <v>40</v>
      </c>
      <c r="AP2212" s="94" t="s">
        <v>40</v>
      </c>
      <c r="AQ2212" s="94" t="s">
        <v>40</v>
      </c>
      <c r="AR2212" s="93"/>
    </row>
    <row r="2213" spans="1:44" ht="63">
      <c r="A2213" t="str">
        <f>VLOOKUP(Q2213,'Rotas x Madrugada'!A:C,2,0)</f>
        <v>G</v>
      </c>
      <c r="B2213" t="str">
        <f>VLOOKUP(Q2213,'Rotas x Madrugada'!A:C,3,0)</f>
        <v>Sim</v>
      </c>
      <c r="D2213" s="19">
        <f t="shared" si="68"/>
        <v>46164</v>
      </c>
      <c r="E2213" s="19">
        <f>IF(A2213="RETIRA",Z2213,VLOOKUP(Q2213,'Rotas x Madrugada'!A:D,4,0))</f>
        <v>46150</v>
      </c>
      <c r="F2213" s="19">
        <f>IF(A2213="RETIRA",Z2213,Z2213+2)</f>
        <v>46164</v>
      </c>
      <c r="G2213" s="19" t="str">
        <f>CONCATENATE(U2213,"-",V2213)</f>
        <v>INC08-TF</v>
      </c>
      <c r="H2213" s="19" t="str">
        <f t="shared" ca="1" si="69"/>
        <v>OK</v>
      </c>
      <c r="I2213" s="46">
        <f ca="1">Z2213-$B$1</f>
        <v>5</v>
      </c>
      <c r="J2213" s="46">
        <f>VLOOKUP(G2213,'D. Produção'!A:B,2,)</f>
        <v>2</v>
      </c>
      <c r="K2213" s="95">
        <v>332976</v>
      </c>
      <c r="L2213" s="96" t="s">
        <v>547</v>
      </c>
      <c r="M2213" s="95">
        <v>101</v>
      </c>
      <c r="N2213" s="95">
        <v>5437132</v>
      </c>
      <c r="O2213" s="96" t="s">
        <v>35</v>
      </c>
      <c r="P2213" s="96" t="s">
        <v>635</v>
      </c>
      <c r="Q2213" s="96" t="s">
        <v>165</v>
      </c>
      <c r="R2213" s="97">
        <v>2.3551000000000002</v>
      </c>
      <c r="S2213" s="97">
        <v>47.102499999999999</v>
      </c>
      <c r="T2213" s="95">
        <v>1</v>
      </c>
      <c r="U2213" s="96" t="s">
        <v>63</v>
      </c>
      <c r="V2213" s="96" t="s">
        <v>96</v>
      </c>
      <c r="W2213" s="98">
        <v>1135</v>
      </c>
      <c r="X2213" s="98">
        <v>2075</v>
      </c>
      <c r="Y2213" s="99">
        <v>46148.456034062503</v>
      </c>
      <c r="Z2213" s="100">
        <v>46162</v>
      </c>
      <c r="AA2213" s="101"/>
      <c r="AB2213" s="101"/>
      <c r="AC2213" s="101"/>
      <c r="AD2213" s="101"/>
      <c r="AE2213" s="102" t="s">
        <v>40</v>
      </c>
      <c r="AF2213" s="102" t="s">
        <v>40</v>
      </c>
      <c r="AG2213" s="102" t="s">
        <v>40</v>
      </c>
      <c r="AH2213" s="102" t="s">
        <v>40</v>
      </c>
      <c r="AI2213" s="102" t="s">
        <v>40</v>
      </c>
      <c r="AJ2213" s="102" t="s">
        <v>40</v>
      </c>
      <c r="AK2213" s="102" t="s">
        <v>40</v>
      </c>
      <c r="AL2213" s="101"/>
      <c r="AM2213" s="101"/>
      <c r="AN2213" s="102" t="s">
        <v>40</v>
      </c>
      <c r="AO2213" s="102" t="s">
        <v>40</v>
      </c>
      <c r="AP2213" s="102" t="s">
        <v>40</v>
      </c>
      <c r="AQ2213" s="102" t="s">
        <v>40</v>
      </c>
      <c r="AR2213" s="101"/>
    </row>
    <row r="2214" spans="1:44" ht="63">
      <c r="A2214" t="str">
        <f>VLOOKUP(Q2214,'Rotas x Madrugada'!A:C,2,0)</f>
        <v>G</v>
      </c>
      <c r="B2214" t="str">
        <f>VLOOKUP(Q2214,'Rotas x Madrugada'!A:C,3,0)</f>
        <v>Sim</v>
      </c>
      <c r="D2214" s="19">
        <f t="shared" si="68"/>
        <v>46164</v>
      </c>
      <c r="E2214" s="19">
        <f>IF(A2214="RETIRA",Z2214,VLOOKUP(Q2214,'Rotas x Madrugada'!A:D,4,0))</f>
        <v>46150</v>
      </c>
      <c r="F2214" s="19">
        <f>IF(A2214="RETIRA",Z2214,Z2214+2)</f>
        <v>46164</v>
      </c>
      <c r="G2214" s="19" t="str">
        <f>CONCATENATE(U2214,"-",V2214)</f>
        <v>INC08-TF</v>
      </c>
      <c r="H2214" s="19" t="str">
        <f t="shared" ca="1" si="69"/>
        <v>OK</v>
      </c>
      <c r="I2214" s="46">
        <f ca="1">Z2214-$B$1</f>
        <v>5</v>
      </c>
      <c r="J2214" s="46">
        <f>VLOOKUP(G2214,'D. Produção'!A:B,2,)</f>
        <v>2</v>
      </c>
      <c r="K2214" s="87">
        <v>332976</v>
      </c>
      <c r="L2214" s="88" t="s">
        <v>548</v>
      </c>
      <c r="M2214" s="87">
        <v>102</v>
      </c>
      <c r="N2214" s="87">
        <v>5437133</v>
      </c>
      <c r="O2214" s="88" t="s">
        <v>35</v>
      </c>
      <c r="P2214" s="88" t="s">
        <v>635</v>
      </c>
      <c r="Q2214" s="88" t="s">
        <v>165</v>
      </c>
      <c r="R2214" s="89">
        <v>2.8006000000000002</v>
      </c>
      <c r="S2214" s="89">
        <v>56.012</v>
      </c>
      <c r="T2214" s="87">
        <v>1</v>
      </c>
      <c r="U2214" s="88" t="s">
        <v>63</v>
      </c>
      <c r="V2214" s="88" t="s">
        <v>96</v>
      </c>
      <c r="W2214" s="90">
        <v>1045</v>
      </c>
      <c r="X2214" s="90">
        <v>2680</v>
      </c>
      <c r="Y2214" s="91">
        <v>46148.456034062503</v>
      </c>
      <c r="Z2214" s="92">
        <v>46162</v>
      </c>
      <c r="AA2214" s="93"/>
      <c r="AB2214" s="93"/>
      <c r="AC2214" s="93"/>
      <c r="AD2214" s="93"/>
      <c r="AE2214" s="94" t="s">
        <v>40</v>
      </c>
      <c r="AF2214" s="94" t="s">
        <v>40</v>
      </c>
      <c r="AG2214" s="94" t="s">
        <v>40</v>
      </c>
      <c r="AH2214" s="94" t="s">
        <v>40</v>
      </c>
      <c r="AI2214" s="94" t="s">
        <v>40</v>
      </c>
      <c r="AJ2214" s="94" t="s">
        <v>40</v>
      </c>
      <c r="AK2214" s="94" t="s">
        <v>40</v>
      </c>
      <c r="AL2214" s="93"/>
      <c r="AM2214" s="93"/>
      <c r="AN2214" s="94" t="s">
        <v>40</v>
      </c>
      <c r="AO2214" s="94" t="s">
        <v>40</v>
      </c>
      <c r="AP2214" s="94" t="s">
        <v>40</v>
      </c>
      <c r="AQ2214" s="94" t="s">
        <v>40</v>
      </c>
      <c r="AR2214" s="93"/>
    </row>
    <row r="2215" spans="1:44" ht="63">
      <c r="A2215" t="str">
        <f>VLOOKUP(Q2215,'Rotas x Madrugada'!A:C,2,0)</f>
        <v>G</v>
      </c>
      <c r="B2215" t="str">
        <f>VLOOKUP(Q2215,'Rotas x Madrugada'!A:C,3,0)</f>
        <v>Sim</v>
      </c>
      <c r="D2215" s="19">
        <f t="shared" si="68"/>
        <v>46164</v>
      </c>
      <c r="E2215" s="19">
        <f>IF(A2215="RETIRA",Z2215,VLOOKUP(Q2215,'Rotas x Madrugada'!A:D,4,0))</f>
        <v>46150</v>
      </c>
      <c r="F2215" s="19">
        <f>IF(A2215="RETIRA",Z2215,Z2215+2)</f>
        <v>46164</v>
      </c>
      <c r="G2215" s="19" t="str">
        <f>CONCATENATE(U2215,"-",V2215)</f>
        <v>INC08-TF</v>
      </c>
      <c r="H2215" s="19" t="str">
        <f t="shared" ca="1" si="69"/>
        <v>OK</v>
      </c>
      <c r="I2215" s="46">
        <f ca="1">Z2215-$B$1</f>
        <v>5</v>
      </c>
      <c r="J2215" s="46">
        <f>VLOOKUP(G2215,'D. Produção'!A:B,2,)</f>
        <v>2</v>
      </c>
      <c r="K2215" s="95">
        <v>332976</v>
      </c>
      <c r="L2215" s="96" t="s">
        <v>549</v>
      </c>
      <c r="M2215" s="95">
        <v>103</v>
      </c>
      <c r="N2215" s="95">
        <v>5437134</v>
      </c>
      <c r="O2215" s="96" t="s">
        <v>35</v>
      </c>
      <c r="P2215" s="96" t="s">
        <v>635</v>
      </c>
      <c r="Q2215" s="96" t="s">
        <v>165</v>
      </c>
      <c r="R2215" s="97">
        <v>2.8006000000000002</v>
      </c>
      <c r="S2215" s="97">
        <v>56.012</v>
      </c>
      <c r="T2215" s="95">
        <v>1</v>
      </c>
      <c r="U2215" s="96" t="s">
        <v>63</v>
      </c>
      <c r="V2215" s="96" t="s">
        <v>96</v>
      </c>
      <c r="W2215" s="98">
        <v>1045</v>
      </c>
      <c r="X2215" s="98">
        <v>2680</v>
      </c>
      <c r="Y2215" s="99">
        <v>46148.456034062503</v>
      </c>
      <c r="Z2215" s="100">
        <v>46162</v>
      </c>
      <c r="AA2215" s="101"/>
      <c r="AB2215" s="101"/>
      <c r="AC2215" s="101"/>
      <c r="AD2215" s="101"/>
      <c r="AE2215" s="102" t="s">
        <v>40</v>
      </c>
      <c r="AF2215" s="102" t="s">
        <v>40</v>
      </c>
      <c r="AG2215" s="102" t="s">
        <v>40</v>
      </c>
      <c r="AH2215" s="102" t="s">
        <v>40</v>
      </c>
      <c r="AI2215" s="102" t="s">
        <v>40</v>
      </c>
      <c r="AJ2215" s="102" t="s">
        <v>40</v>
      </c>
      <c r="AK2215" s="102" t="s">
        <v>40</v>
      </c>
      <c r="AL2215" s="101"/>
      <c r="AM2215" s="101"/>
      <c r="AN2215" s="102" t="s">
        <v>40</v>
      </c>
      <c r="AO2215" s="102" t="s">
        <v>40</v>
      </c>
      <c r="AP2215" s="102" t="s">
        <v>40</v>
      </c>
      <c r="AQ2215" s="102" t="s">
        <v>40</v>
      </c>
      <c r="AR2215" s="101"/>
    </row>
    <row r="2216" spans="1:44" ht="63">
      <c r="A2216" t="str">
        <f>VLOOKUP(Q2216,'Rotas x Madrugada'!A:C,2,0)</f>
        <v>G</v>
      </c>
      <c r="B2216" t="str">
        <f>VLOOKUP(Q2216,'Rotas x Madrugada'!A:C,3,0)</f>
        <v>Sim</v>
      </c>
      <c r="D2216" s="19">
        <f t="shared" si="68"/>
        <v>46164</v>
      </c>
      <c r="E2216" s="19">
        <f>IF(A2216="RETIRA",Z2216,VLOOKUP(Q2216,'Rotas x Madrugada'!A:D,4,0))</f>
        <v>46150</v>
      </c>
      <c r="F2216" s="19">
        <f>IF(A2216="RETIRA",Z2216,Z2216+2)</f>
        <v>46164</v>
      </c>
      <c r="G2216" s="19" t="str">
        <f>CONCATENATE(U2216,"-",V2216)</f>
        <v>INC08-TF</v>
      </c>
      <c r="H2216" s="19" t="str">
        <f t="shared" ca="1" si="69"/>
        <v>OK</v>
      </c>
      <c r="I2216" s="46">
        <f ca="1">Z2216-$B$1</f>
        <v>5</v>
      </c>
      <c r="J2216" s="46">
        <f>VLOOKUP(G2216,'D. Produção'!A:B,2,)</f>
        <v>2</v>
      </c>
      <c r="K2216" s="87">
        <v>332976</v>
      </c>
      <c r="L2216" s="88" t="s">
        <v>550</v>
      </c>
      <c r="M2216" s="87">
        <v>104</v>
      </c>
      <c r="N2216" s="87">
        <v>5437135</v>
      </c>
      <c r="O2216" s="88" t="s">
        <v>35</v>
      </c>
      <c r="P2216" s="88" t="s">
        <v>635</v>
      </c>
      <c r="Q2216" s="88" t="s">
        <v>165</v>
      </c>
      <c r="R2216" s="89">
        <v>2.8006000000000002</v>
      </c>
      <c r="S2216" s="89">
        <v>56.012</v>
      </c>
      <c r="T2216" s="87">
        <v>1</v>
      </c>
      <c r="U2216" s="88" t="s">
        <v>63</v>
      </c>
      <c r="V2216" s="88" t="s">
        <v>96</v>
      </c>
      <c r="W2216" s="90">
        <v>1045</v>
      </c>
      <c r="X2216" s="90">
        <v>2680</v>
      </c>
      <c r="Y2216" s="91">
        <v>46148.456034062503</v>
      </c>
      <c r="Z2216" s="92">
        <v>46162</v>
      </c>
      <c r="AA2216" s="93"/>
      <c r="AB2216" s="93"/>
      <c r="AC2216" s="93"/>
      <c r="AD2216" s="93"/>
      <c r="AE2216" s="94" t="s">
        <v>40</v>
      </c>
      <c r="AF2216" s="94" t="s">
        <v>40</v>
      </c>
      <c r="AG2216" s="94" t="s">
        <v>40</v>
      </c>
      <c r="AH2216" s="94" t="s">
        <v>40</v>
      </c>
      <c r="AI2216" s="94" t="s">
        <v>40</v>
      </c>
      <c r="AJ2216" s="94" t="s">
        <v>40</v>
      </c>
      <c r="AK2216" s="94" t="s">
        <v>40</v>
      </c>
      <c r="AL2216" s="93"/>
      <c r="AM2216" s="93"/>
      <c r="AN2216" s="94" t="s">
        <v>40</v>
      </c>
      <c r="AO2216" s="94" t="s">
        <v>40</v>
      </c>
      <c r="AP2216" s="94" t="s">
        <v>40</v>
      </c>
      <c r="AQ2216" s="94" t="s">
        <v>40</v>
      </c>
      <c r="AR2216" s="93"/>
    </row>
    <row r="2217" spans="1:44" ht="63">
      <c r="A2217" t="str">
        <f>VLOOKUP(Q2217,'Rotas x Madrugada'!A:C,2,0)</f>
        <v>G</v>
      </c>
      <c r="B2217" t="str">
        <f>VLOOKUP(Q2217,'Rotas x Madrugada'!A:C,3,0)</f>
        <v>Sim</v>
      </c>
      <c r="D2217" s="19">
        <f t="shared" si="68"/>
        <v>46164</v>
      </c>
      <c r="E2217" s="19">
        <f>IF(A2217="RETIRA",Z2217,VLOOKUP(Q2217,'Rotas x Madrugada'!A:D,4,0))</f>
        <v>46150</v>
      </c>
      <c r="F2217" s="19">
        <f>IF(A2217="RETIRA",Z2217,Z2217+2)</f>
        <v>46164</v>
      </c>
      <c r="G2217" s="19" t="str">
        <f>CONCATENATE(U2217,"-",V2217)</f>
        <v>INC08-TF</v>
      </c>
      <c r="H2217" s="19" t="str">
        <f t="shared" ca="1" si="69"/>
        <v>OK</v>
      </c>
      <c r="I2217" s="46">
        <f ca="1">Z2217-$B$1</f>
        <v>5</v>
      </c>
      <c r="J2217" s="46">
        <f>VLOOKUP(G2217,'D. Produção'!A:B,2,)</f>
        <v>2</v>
      </c>
      <c r="K2217" s="95">
        <v>332976</v>
      </c>
      <c r="L2217" s="96" t="s">
        <v>551</v>
      </c>
      <c r="M2217" s="95">
        <v>105</v>
      </c>
      <c r="N2217" s="95">
        <v>5437136</v>
      </c>
      <c r="O2217" s="96" t="s">
        <v>35</v>
      </c>
      <c r="P2217" s="96" t="s">
        <v>635</v>
      </c>
      <c r="Q2217" s="96" t="s">
        <v>165</v>
      </c>
      <c r="R2217" s="97">
        <v>2.8006000000000002</v>
      </c>
      <c r="S2217" s="97">
        <v>56.012</v>
      </c>
      <c r="T2217" s="95">
        <v>1</v>
      </c>
      <c r="U2217" s="96" t="s">
        <v>63</v>
      </c>
      <c r="V2217" s="96" t="s">
        <v>96</v>
      </c>
      <c r="W2217" s="98">
        <v>1045</v>
      </c>
      <c r="X2217" s="98">
        <v>2680</v>
      </c>
      <c r="Y2217" s="99">
        <v>46148.456034062503</v>
      </c>
      <c r="Z2217" s="100">
        <v>46162</v>
      </c>
      <c r="AA2217" s="101"/>
      <c r="AB2217" s="101"/>
      <c r="AC2217" s="101"/>
      <c r="AD2217" s="101"/>
      <c r="AE2217" s="102" t="s">
        <v>40</v>
      </c>
      <c r="AF2217" s="102" t="s">
        <v>40</v>
      </c>
      <c r="AG2217" s="102" t="s">
        <v>40</v>
      </c>
      <c r="AH2217" s="102" t="s">
        <v>40</v>
      </c>
      <c r="AI2217" s="102" t="s">
        <v>40</v>
      </c>
      <c r="AJ2217" s="102" t="s">
        <v>40</v>
      </c>
      <c r="AK2217" s="102" t="s">
        <v>40</v>
      </c>
      <c r="AL2217" s="101"/>
      <c r="AM2217" s="101"/>
      <c r="AN2217" s="102" t="s">
        <v>40</v>
      </c>
      <c r="AO2217" s="102" t="s">
        <v>40</v>
      </c>
      <c r="AP2217" s="102" t="s">
        <v>40</v>
      </c>
      <c r="AQ2217" s="102" t="s">
        <v>40</v>
      </c>
      <c r="AR2217" s="101"/>
    </row>
    <row r="2218" spans="1:44" ht="63">
      <c r="A2218" t="str">
        <f>VLOOKUP(Q2218,'Rotas x Madrugada'!A:C,2,0)</f>
        <v>G</v>
      </c>
      <c r="B2218" t="str">
        <f>VLOOKUP(Q2218,'Rotas x Madrugada'!A:C,3,0)</f>
        <v>Sim</v>
      </c>
      <c r="D2218" s="19">
        <f t="shared" si="68"/>
        <v>46164</v>
      </c>
      <c r="E2218" s="19">
        <f>IF(A2218="RETIRA",Z2218,VLOOKUP(Q2218,'Rotas x Madrugada'!A:D,4,0))</f>
        <v>46150</v>
      </c>
      <c r="F2218" s="19">
        <f>IF(A2218="RETIRA",Z2218,Z2218+2)</f>
        <v>46164</v>
      </c>
      <c r="G2218" s="19" t="str">
        <f>CONCATENATE(U2218,"-",V2218)</f>
        <v>INC08-TF</v>
      </c>
      <c r="H2218" s="19" t="str">
        <f t="shared" ca="1" si="69"/>
        <v>OK</v>
      </c>
      <c r="I2218" s="46">
        <f ca="1">Z2218-$B$1</f>
        <v>5</v>
      </c>
      <c r="J2218" s="46">
        <f>VLOOKUP(G2218,'D. Produção'!A:B,2,)</f>
        <v>2</v>
      </c>
      <c r="K2218" s="87">
        <v>332976</v>
      </c>
      <c r="L2218" s="88" t="s">
        <v>552</v>
      </c>
      <c r="M2218" s="87">
        <v>106</v>
      </c>
      <c r="N2218" s="87">
        <v>5437137</v>
      </c>
      <c r="O2218" s="88" t="s">
        <v>35</v>
      </c>
      <c r="P2218" s="88" t="s">
        <v>635</v>
      </c>
      <c r="Q2218" s="88" t="s">
        <v>165</v>
      </c>
      <c r="R2218" s="89">
        <v>0.86150000000000004</v>
      </c>
      <c r="S2218" s="89">
        <v>17.230499999999999</v>
      </c>
      <c r="T2218" s="87">
        <v>1</v>
      </c>
      <c r="U2218" s="88" t="s">
        <v>63</v>
      </c>
      <c r="V2218" s="88" t="s">
        <v>96</v>
      </c>
      <c r="W2218" s="90">
        <v>315</v>
      </c>
      <c r="X2218" s="90">
        <v>2735</v>
      </c>
      <c r="Y2218" s="91">
        <v>46148.456034062503</v>
      </c>
      <c r="Z2218" s="92">
        <v>46162</v>
      </c>
      <c r="AA2218" s="93"/>
      <c r="AB2218" s="93"/>
      <c r="AC2218" s="93"/>
      <c r="AD2218" s="93"/>
      <c r="AE2218" s="94" t="s">
        <v>40</v>
      </c>
      <c r="AF2218" s="94" t="s">
        <v>40</v>
      </c>
      <c r="AG2218" s="94" t="s">
        <v>40</v>
      </c>
      <c r="AH2218" s="94" t="s">
        <v>40</v>
      </c>
      <c r="AI2218" s="94" t="s">
        <v>40</v>
      </c>
      <c r="AJ2218" s="94" t="s">
        <v>40</v>
      </c>
      <c r="AK2218" s="94" t="s">
        <v>40</v>
      </c>
      <c r="AL2218" s="93"/>
      <c r="AM2218" s="93"/>
      <c r="AN2218" s="94" t="s">
        <v>40</v>
      </c>
      <c r="AO2218" s="94" t="s">
        <v>40</v>
      </c>
      <c r="AP2218" s="94" t="s">
        <v>40</v>
      </c>
      <c r="AQ2218" s="94" t="s">
        <v>40</v>
      </c>
      <c r="AR2218" s="93"/>
    </row>
    <row r="2219" spans="1:44" ht="63">
      <c r="A2219" t="str">
        <f>VLOOKUP(Q2219,'Rotas x Madrugada'!A:C,2,0)</f>
        <v>G</v>
      </c>
      <c r="B2219" t="str">
        <f>VLOOKUP(Q2219,'Rotas x Madrugada'!A:C,3,0)</f>
        <v>Sim</v>
      </c>
      <c r="D2219" s="19">
        <f t="shared" si="68"/>
        <v>46164</v>
      </c>
      <c r="E2219" s="19">
        <f>IF(A2219="RETIRA",Z2219,VLOOKUP(Q2219,'Rotas x Madrugada'!A:D,4,0))</f>
        <v>46150</v>
      </c>
      <c r="F2219" s="19">
        <f>IF(A2219="RETIRA",Z2219,Z2219+2)</f>
        <v>46164</v>
      </c>
      <c r="G2219" s="19" t="str">
        <f>CONCATENATE(U2219,"-",V2219)</f>
        <v>INC08-TF</v>
      </c>
      <c r="H2219" s="19" t="str">
        <f t="shared" ca="1" si="69"/>
        <v>OK</v>
      </c>
      <c r="I2219" s="46">
        <f ca="1">Z2219-$B$1</f>
        <v>5</v>
      </c>
      <c r="J2219" s="46">
        <f>VLOOKUP(G2219,'D. Produção'!A:B,2,)</f>
        <v>2</v>
      </c>
      <c r="K2219" s="95">
        <v>332976</v>
      </c>
      <c r="L2219" s="96" t="s">
        <v>553</v>
      </c>
      <c r="M2219" s="95">
        <v>107</v>
      </c>
      <c r="N2219" s="95">
        <v>5437138</v>
      </c>
      <c r="O2219" s="96" t="s">
        <v>35</v>
      </c>
      <c r="P2219" s="96" t="s">
        <v>635</v>
      </c>
      <c r="Q2219" s="96" t="s">
        <v>165</v>
      </c>
      <c r="R2219" s="97">
        <v>2.3938999999999999</v>
      </c>
      <c r="S2219" s="97">
        <v>47.878500000000003</v>
      </c>
      <c r="T2219" s="95">
        <v>1</v>
      </c>
      <c r="U2219" s="96" t="s">
        <v>63</v>
      </c>
      <c r="V2219" s="96" t="s">
        <v>96</v>
      </c>
      <c r="W2219" s="98">
        <v>885</v>
      </c>
      <c r="X2219" s="98">
        <v>2705</v>
      </c>
      <c r="Y2219" s="99">
        <v>46148.456034062503</v>
      </c>
      <c r="Z2219" s="100">
        <v>46162</v>
      </c>
      <c r="AA2219" s="101"/>
      <c r="AB2219" s="101"/>
      <c r="AC2219" s="101"/>
      <c r="AD2219" s="101"/>
      <c r="AE2219" s="102" t="s">
        <v>40</v>
      </c>
      <c r="AF2219" s="102" t="s">
        <v>40</v>
      </c>
      <c r="AG2219" s="102" t="s">
        <v>40</v>
      </c>
      <c r="AH2219" s="102" t="s">
        <v>40</v>
      </c>
      <c r="AI2219" s="102" t="s">
        <v>40</v>
      </c>
      <c r="AJ2219" s="102" t="s">
        <v>40</v>
      </c>
      <c r="AK2219" s="102" t="s">
        <v>40</v>
      </c>
      <c r="AL2219" s="101"/>
      <c r="AM2219" s="101"/>
      <c r="AN2219" s="102" t="s">
        <v>40</v>
      </c>
      <c r="AO2219" s="102" t="s">
        <v>40</v>
      </c>
      <c r="AP2219" s="102" t="s">
        <v>40</v>
      </c>
      <c r="AQ2219" s="102" t="s">
        <v>40</v>
      </c>
      <c r="AR2219" s="101"/>
    </row>
    <row r="2220" spans="1:44" ht="63">
      <c r="A2220" t="str">
        <f>VLOOKUP(Q2220,'Rotas x Madrugada'!A:C,2,0)</f>
        <v>G</v>
      </c>
      <c r="B2220" t="str">
        <f>VLOOKUP(Q2220,'Rotas x Madrugada'!A:C,3,0)</f>
        <v>Sim</v>
      </c>
      <c r="D2220" s="19">
        <f t="shared" si="68"/>
        <v>46164</v>
      </c>
      <c r="E2220" s="19">
        <f>IF(A2220="RETIRA",Z2220,VLOOKUP(Q2220,'Rotas x Madrugada'!A:D,4,0))</f>
        <v>46150</v>
      </c>
      <c r="F2220" s="19">
        <f>IF(A2220="RETIRA",Z2220,Z2220+2)</f>
        <v>46164</v>
      </c>
      <c r="G2220" s="19" t="str">
        <f>CONCATENATE(U2220,"-",V2220)</f>
        <v>INC08-TF</v>
      </c>
      <c r="H2220" s="19" t="str">
        <f t="shared" ca="1" si="69"/>
        <v>OK</v>
      </c>
      <c r="I2220" s="46">
        <f ca="1">Z2220-$B$1</f>
        <v>5</v>
      </c>
      <c r="J2220" s="46">
        <f>VLOOKUP(G2220,'D. Produção'!A:B,2,)</f>
        <v>2</v>
      </c>
      <c r="K2220" s="87">
        <v>332976</v>
      </c>
      <c r="L2220" s="88" t="s">
        <v>554</v>
      </c>
      <c r="M2220" s="87">
        <v>108</v>
      </c>
      <c r="N2220" s="87">
        <v>5437139</v>
      </c>
      <c r="O2220" s="88" t="s">
        <v>35</v>
      </c>
      <c r="P2220" s="88" t="s">
        <v>635</v>
      </c>
      <c r="Q2220" s="88" t="s">
        <v>165</v>
      </c>
      <c r="R2220" s="89">
        <v>2.3938999999999999</v>
      </c>
      <c r="S2220" s="89">
        <v>47.878500000000003</v>
      </c>
      <c r="T2220" s="87">
        <v>1</v>
      </c>
      <c r="U2220" s="88" t="s">
        <v>63</v>
      </c>
      <c r="V2220" s="88" t="s">
        <v>96</v>
      </c>
      <c r="W2220" s="90">
        <v>885</v>
      </c>
      <c r="X2220" s="90">
        <v>2705</v>
      </c>
      <c r="Y2220" s="91">
        <v>46148.456034062503</v>
      </c>
      <c r="Z2220" s="92">
        <v>46162</v>
      </c>
      <c r="AA2220" s="93"/>
      <c r="AB2220" s="93"/>
      <c r="AC2220" s="93"/>
      <c r="AD2220" s="93"/>
      <c r="AE2220" s="94" t="s">
        <v>40</v>
      </c>
      <c r="AF2220" s="94" t="s">
        <v>40</v>
      </c>
      <c r="AG2220" s="94" t="s">
        <v>40</v>
      </c>
      <c r="AH2220" s="94" t="s">
        <v>40</v>
      </c>
      <c r="AI2220" s="94" t="s">
        <v>40</v>
      </c>
      <c r="AJ2220" s="94" t="s">
        <v>40</v>
      </c>
      <c r="AK2220" s="94" t="s">
        <v>40</v>
      </c>
      <c r="AL2220" s="93"/>
      <c r="AM2220" s="93"/>
      <c r="AN2220" s="94" t="s">
        <v>40</v>
      </c>
      <c r="AO2220" s="94" t="s">
        <v>40</v>
      </c>
      <c r="AP2220" s="94" t="s">
        <v>40</v>
      </c>
      <c r="AQ2220" s="94" t="s">
        <v>40</v>
      </c>
      <c r="AR2220" s="93"/>
    </row>
    <row r="2221" spans="1:44" ht="63">
      <c r="A2221" t="str">
        <f>VLOOKUP(Q2221,'Rotas x Madrugada'!A:C,2,0)</f>
        <v>G</v>
      </c>
      <c r="B2221" t="str">
        <f>VLOOKUP(Q2221,'Rotas x Madrugada'!A:C,3,0)</f>
        <v>Sim</v>
      </c>
      <c r="D2221" s="19">
        <f t="shared" si="68"/>
        <v>46164</v>
      </c>
      <c r="E2221" s="19">
        <f>IF(A2221="RETIRA",Z2221,VLOOKUP(Q2221,'Rotas x Madrugada'!A:D,4,0))</f>
        <v>46150</v>
      </c>
      <c r="F2221" s="19">
        <f>IF(A2221="RETIRA",Z2221,Z2221+2)</f>
        <v>46164</v>
      </c>
      <c r="G2221" s="19" t="str">
        <f>CONCATENATE(U2221,"-",V2221)</f>
        <v>INC08-TF</v>
      </c>
      <c r="H2221" s="19" t="str">
        <f t="shared" ca="1" si="69"/>
        <v>OK</v>
      </c>
      <c r="I2221" s="46">
        <f ca="1">Z2221-$B$1</f>
        <v>5</v>
      </c>
      <c r="J2221" s="46">
        <f>VLOOKUP(G2221,'D. Produção'!A:B,2,)</f>
        <v>2</v>
      </c>
      <c r="K2221" s="95">
        <v>332976</v>
      </c>
      <c r="L2221" s="96" t="s">
        <v>636</v>
      </c>
      <c r="M2221" s="95">
        <v>109</v>
      </c>
      <c r="N2221" s="95">
        <v>5437140</v>
      </c>
      <c r="O2221" s="96" t="s">
        <v>35</v>
      </c>
      <c r="P2221" s="96" t="s">
        <v>635</v>
      </c>
      <c r="Q2221" s="96" t="s">
        <v>165</v>
      </c>
      <c r="R2221" s="97">
        <v>2.3938999999999999</v>
      </c>
      <c r="S2221" s="97">
        <v>47.878500000000003</v>
      </c>
      <c r="T2221" s="95">
        <v>1</v>
      </c>
      <c r="U2221" s="96" t="s">
        <v>63</v>
      </c>
      <c r="V2221" s="96" t="s">
        <v>96</v>
      </c>
      <c r="W2221" s="98">
        <v>885</v>
      </c>
      <c r="X2221" s="98">
        <v>2705</v>
      </c>
      <c r="Y2221" s="99">
        <v>46148.456034062503</v>
      </c>
      <c r="Z2221" s="100">
        <v>46162</v>
      </c>
      <c r="AA2221" s="101"/>
      <c r="AB2221" s="101"/>
      <c r="AC2221" s="101"/>
      <c r="AD2221" s="101"/>
      <c r="AE2221" s="102" t="s">
        <v>40</v>
      </c>
      <c r="AF2221" s="102" t="s">
        <v>40</v>
      </c>
      <c r="AG2221" s="102" t="s">
        <v>40</v>
      </c>
      <c r="AH2221" s="102" t="s">
        <v>40</v>
      </c>
      <c r="AI2221" s="102" t="s">
        <v>40</v>
      </c>
      <c r="AJ2221" s="102" t="s">
        <v>40</v>
      </c>
      <c r="AK2221" s="102" t="s">
        <v>40</v>
      </c>
      <c r="AL2221" s="101"/>
      <c r="AM2221" s="101"/>
      <c r="AN2221" s="102" t="s">
        <v>40</v>
      </c>
      <c r="AO2221" s="102" t="s">
        <v>40</v>
      </c>
      <c r="AP2221" s="102" t="s">
        <v>40</v>
      </c>
      <c r="AQ2221" s="102" t="s">
        <v>40</v>
      </c>
      <c r="AR2221" s="101"/>
    </row>
    <row r="2222" spans="1:44" ht="63">
      <c r="A2222" t="str">
        <f>VLOOKUP(Q2222,'Rotas x Madrugada'!A:C,2,0)</f>
        <v>G</v>
      </c>
      <c r="B2222" t="str">
        <f>VLOOKUP(Q2222,'Rotas x Madrugada'!A:C,3,0)</f>
        <v>Sim</v>
      </c>
      <c r="D2222" s="19">
        <f t="shared" si="68"/>
        <v>46164</v>
      </c>
      <c r="E2222" s="19">
        <f>IF(A2222="RETIRA",Z2222,VLOOKUP(Q2222,'Rotas x Madrugada'!A:D,4,0))</f>
        <v>46150</v>
      </c>
      <c r="F2222" s="19">
        <f>IF(A2222="RETIRA",Z2222,Z2222+2)</f>
        <v>46164</v>
      </c>
      <c r="G2222" s="19" t="str">
        <f>CONCATENATE(U2222,"-",V2222)</f>
        <v>INC08-TF</v>
      </c>
      <c r="H2222" s="19" t="str">
        <f t="shared" ca="1" si="69"/>
        <v>OK</v>
      </c>
      <c r="I2222" s="46">
        <f ca="1">Z2222-$B$1</f>
        <v>5</v>
      </c>
      <c r="J2222" s="46">
        <f>VLOOKUP(G2222,'D. Produção'!A:B,2,)</f>
        <v>2</v>
      </c>
      <c r="K2222" s="87">
        <v>332976</v>
      </c>
      <c r="L2222" s="88" t="s">
        <v>637</v>
      </c>
      <c r="M2222" s="87">
        <v>110</v>
      </c>
      <c r="N2222" s="87">
        <v>5437141</v>
      </c>
      <c r="O2222" s="88" t="s">
        <v>35</v>
      </c>
      <c r="P2222" s="88" t="s">
        <v>635</v>
      </c>
      <c r="Q2222" s="88" t="s">
        <v>165</v>
      </c>
      <c r="R2222" s="89">
        <v>2.3938999999999999</v>
      </c>
      <c r="S2222" s="89">
        <v>47.878500000000003</v>
      </c>
      <c r="T2222" s="87">
        <v>1</v>
      </c>
      <c r="U2222" s="88" t="s">
        <v>63</v>
      </c>
      <c r="V2222" s="88" t="s">
        <v>96</v>
      </c>
      <c r="W2222" s="90">
        <v>885</v>
      </c>
      <c r="X2222" s="90">
        <v>2705</v>
      </c>
      <c r="Y2222" s="91">
        <v>46148.456034062503</v>
      </c>
      <c r="Z2222" s="92">
        <v>46162</v>
      </c>
      <c r="AA2222" s="93"/>
      <c r="AB2222" s="93"/>
      <c r="AC2222" s="93"/>
      <c r="AD2222" s="93"/>
      <c r="AE2222" s="94" t="s">
        <v>40</v>
      </c>
      <c r="AF2222" s="94" t="s">
        <v>40</v>
      </c>
      <c r="AG2222" s="94" t="s">
        <v>40</v>
      </c>
      <c r="AH2222" s="94" t="s">
        <v>40</v>
      </c>
      <c r="AI2222" s="94" t="s">
        <v>40</v>
      </c>
      <c r="AJ2222" s="94" t="s">
        <v>40</v>
      </c>
      <c r="AK2222" s="94" t="s">
        <v>40</v>
      </c>
      <c r="AL2222" s="93"/>
      <c r="AM2222" s="93"/>
      <c r="AN2222" s="94" t="s">
        <v>40</v>
      </c>
      <c r="AO2222" s="94" t="s">
        <v>40</v>
      </c>
      <c r="AP2222" s="94" t="s">
        <v>40</v>
      </c>
      <c r="AQ2222" s="94" t="s">
        <v>40</v>
      </c>
      <c r="AR2222" s="93"/>
    </row>
    <row r="2223" spans="1:44" ht="63">
      <c r="A2223" t="str">
        <f>VLOOKUP(Q2223,'Rotas x Madrugada'!A:C,2,0)</f>
        <v>G</v>
      </c>
      <c r="B2223" t="str">
        <f>VLOOKUP(Q2223,'Rotas x Madrugada'!A:C,3,0)</f>
        <v>Sim</v>
      </c>
      <c r="D2223" s="19">
        <f t="shared" si="68"/>
        <v>46164</v>
      </c>
      <c r="E2223" s="19">
        <f>IF(A2223="RETIRA",Z2223,VLOOKUP(Q2223,'Rotas x Madrugada'!A:D,4,0))</f>
        <v>46150</v>
      </c>
      <c r="F2223" s="19">
        <f>IF(A2223="RETIRA",Z2223,Z2223+2)</f>
        <v>46164</v>
      </c>
      <c r="G2223" s="19" t="str">
        <f>CONCATENATE(U2223,"-",V2223)</f>
        <v>INC08-TF</v>
      </c>
      <c r="H2223" s="19" t="str">
        <f t="shared" ca="1" si="69"/>
        <v>OK</v>
      </c>
      <c r="I2223" s="46">
        <f ca="1">Z2223-$B$1</f>
        <v>5</v>
      </c>
      <c r="J2223" s="46">
        <f>VLOOKUP(G2223,'D. Produção'!A:B,2,)</f>
        <v>2</v>
      </c>
      <c r="K2223" s="95">
        <v>332976</v>
      </c>
      <c r="L2223" s="96" t="s">
        <v>638</v>
      </c>
      <c r="M2223" s="95">
        <v>111</v>
      </c>
      <c r="N2223" s="95">
        <v>5437142</v>
      </c>
      <c r="O2223" s="96" t="s">
        <v>35</v>
      </c>
      <c r="P2223" s="96" t="s">
        <v>635</v>
      </c>
      <c r="Q2223" s="96" t="s">
        <v>165</v>
      </c>
      <c r="R2223" s="97">
        <v>2.3938999999999999</v>
      </c>
      <c r="S2223" s="97">
        <v>47.878500000000003</v>
      </c>
      <c r="T2223" s="95">
        <v>1</v>
      </c>
      <c r="U2223" s="96" t="s">
        <v>63</v>
      </c>
      <c r="V2223" s="96" t="s">
        <v>96</v>
      </c>
      <c r="W2223" s="98">
        <v>885</v>
      </c>
      <c r="X2223" s="98">
        <v>2705</v>
      </c>
      <c r="Y2223" s="99">
        <v>46148.456034062503</v>
      </c>
      <c r="Z2223" s="100">
        <v>46162</v>
      </c>
      <c r="AA2223" s="101"/>
      <c r="AB2223" s="101"/>
      <c r="AC2223" s="101"/>
      <c r="AD2223" s="101"/>
      <c r="AE2223" s="102" t="s">
        <v>40</v>
      </c>
      <c r="AF2223" s="102" t="s">
        <v>40</v>
      </c>
      <c r="AG2223" s="102" t="s">
        <v>40</v>
      </c>
      <c r="AH2223" s="102" t="s">
        <v>40</v>
      </c>
      <c r="AI2223" s="102" t="s">
        <v>40</v>
      </c>
      <c r="AJ2223" s="102" t="s">
        <v>40</v>
      </c>
      <c r="AK2223" s="102" t="s">
        <v>40</v>
      </c>
      <c r="AL2223" s="101"/>
      <c r="AM2223" s="101"/>
      <c r="AN2223" s="102" t="s">
        <v>40</v>
      </c>
      <c r="AO2223" s="102" t="s">
        <v>40</v>
      </c>
      <c r="AP2223" s="102" t="s">
        <v>40</v>
      </c>
      <c r="AQ2223" s="102" t="s">
        <v>40</v>
      </c>
      <c r="AR2223" s="101"/>
    </row>
    <row r="2224" spans="1:44" ht="63">
      <c r="A2224" t="str">
        <f>VLOOKUP(Q2224,'Rotas x Madrugada'!A:C,2,0)</f>
        <v>G</v>
      </c>
      <c r="B2224" t="str">
        <f>VLOOKUP(Q2224,'Rotas x Madrugada'!A:C,3,0)</f>
        <v>Sim</v>
      </c>
      <c r="D2224" s="19">
        <f t="shared" si="68"/>
        <v>46164</v>
      </c>
      <c r="E2224" s="19">
        <f>IF(A2224="RETIRA",Z2224,VLOOKUP(Q2224,'Rotas x Madrugada'!A:D,4,0))</f>
        <v>46150</v>
      </c>
      <c r="F2224" s="19">
        <f>IF(A2224="RETIRA",Z2224,Z2224+2)</f>
        <v>46164</v>
      </c>
      <c r="G2224" s="19" t="str">
        <f>CONCATENATE(U2224,"-",V2224)</f>
        <v>INC08-TF</v>
      </c>
      <c r="H2224" s="19" t="str">
        <f t="shared" ca="1" si="69"/>
        <v>OK</v>
      </c>
      <c r="I2224" s="46">
        <f ca="1">Z2224-$B$1</f>
        <v>5</v>
      </c>
      <c r="J2224" s="46">
        <f>VLOOKUP(G2224,'D. Produção'!A:B,2,)</f>
        <v>2</v>
      </c>
      <c r="K2224" s="87">
        <v>332976</v>
      </c>
      <c r="L2224" s="88" t="s">
        <v>639</v>
      </c>
      <c r="M2224" s="87">
        <v>112</v>
      </c>
      <c r="N2224" s="87">
        <v>5437143</v>
      </c>
      <c r="O2224" s="88" t="s">
        <v>35</v>
      </c>
      <c r="P2224" s="88" t="s">
        <v>635</v>
      </c>
      <c r="Q2224" s="88" t="s">
        <v>165</v>
      </c>
      <c r="R2224" s="89">
        <v>2.3938999999999999</v>
      </c>
      <c r="S2224" s="89">
        <v>47.878500000000003</v>
      </c>
      <c r="T2224" s="87">
        <v>1</v>
      </c>
      <c r="U2224" s="88" t="s">
        <v>63</v>
      </c>
      <c r="V2224" s="88" t="s">
        <v>96</v>
      </c>
      <c r="W2224" s="90">
        <v>885</v>
      </c>
      <c r="X2224" s="90">
        <v>2705</v>
      </c>
      <c r="Y2224" s="91">
        <v>46148.456034062503</v>
      </c>
      <c r="Z2224" s="92">
        <v>46162</v>
      </c>
      <c r="AA2224" s="93"/>
      <c r="AB2224" s="93"/>
      <c r="AC2224" s="93"/>
      <c r="AD2224" s="93"/>
      <c r="AE2224" s="94" t="s">
        <v>40</v>
      </c>
      <c r="AF2224" s="94" t="s">
        <v>40</v>
      </c>
      <c r="AG2224" s="94" t="s">
        <v>40</v>
      </c>
      <c r="AH2224" s="94" t="s">
        <v>40</v>
      </c>
      <c r="AI2224" s="94" t="s">
        <v>40</v>
      </c>
      <c r="AJ2224" s="94" t="s">
        <v>40</v>
      </c>
      <c r="AK2224" s="94" t="s">
        <v>40</v>
      </c>
      <c r="AL2224" s="93"/>
      <c r="AM2224" s="93"/>
      <c r="AN2224" s="94" t="s">
        <v>40</v>
      </c>
      <c r="AO2224" s="94" t="s">
        <v>40</v>
      </c>
      <c r="AP2224" s="94" t="s">
        <v>40</v>
      </c>
      <c r="AQ2224" s="94" t="s">
        <v>40</v>
      </c>
      <c r="AR2224" s="93"/>
    </row>
    <row r="2225" spans="1:44" ht="63">
      <c r="A2225" t="str">
        <f>VLOOKUP(Q2225,'Rotas x Madrugada'!A:C,2,0)</f>
        <v>G</v>
      </c>
      <c r="B2225" t="str">
        <f>VLOOKUP(Q2225,'Rotas x Madrugada'!A:C,3,0)</f>
        <v>Sim</v>
      </c>
      <c r="D2225" s="19">
        <f t="shared" si="68"/>
        <v>46164</v>
      </c>
      <c r="E2225" s="19">
        <f>IF(A2225="RETIRA",Z2225,VLOOKUP(Q2225,'Rotas x Madrugada'!A:D,4,0))</f>
        <v>46150</v>
      </c>
      <c r="F2225" s="19">
        <f>IF(A2225="RETIRA",Z2225,Z2225+2)</f>
        <v>46164</v>
      </c>
      <c r="G2225" s="19" t="str">
        <f>CONCATENATE(U2225,"-",V2225)</f>
        <v>INC08-TF</v>
      </c>
      <c r="H2225" s="19" t="str">
        <f t="shared" ca="1" si="69"/>
        <v>OK</v>
      </c>
      <c r="I2225" s="46">
        <f ca="1">Z2225-$B$1</f>
        <v>5</v>
      </c>
      <c r="J2225" s="46">
        <f>VLOOKUP(G2225,'D. Produção'!A:B,2,)</f>
        <v>2</v>
      </c>
      <c r="K2225" s="95">
        <v>332976</v>
      </c>
      <c r="L2225" s="96" t="s">
        <v>640</v>
      </c>
      <c r="M2225" s="95">
        <v>113</v>
      </c>
      <c r="N2225" s="95">
        <v>5437144</v>
      </c>
      <c r="O2225" s="96" t="s">
        <v>35</v>
      </c>
      <c r="P2225" s="96" t="s">
        <v>635</v>
      </c>
      <c r="Q2225" s="96" t="s">
        <v>165</v>
      </c>
      <c r="R2225" s="97">
        <v>2.3938999999999999</v>
      </c>
      <c r="S2225" s="97">
        <v>47.878500000000003</v>
      </c>
      <c r="T2225" s="95">
        <v>1</v>
      </c>
      <c r="U2225" s="96" t="s">
        <v>63</v>
      </c>
      <c r="V2225" s="96" t="s">
        <v>96</v>
      </c>
      <c r="W2225" s="98">
        <v>885</v>
      </c>
      <c r="X2225" s="98">
        <v>2705</v>
      </c>
      <c r="Y2225" s="99">
        <v>46148.456034062503</v>
      </c>
      <c r="Z2225" s="100">
        <v>46162</v>
      </c>
      <c r="AA2225" s="101"/>
      <c r="AB2225" s="101"/>
      <c r="AC2225" s="101"/>
      <c r="AD2225" s="101"/>
      <c r="AE2225" s="102" t="s">
        <v>40</v>
      </c>
      <c r="AF2225" s="102" t="s">
        <v>40</v>
      </c>
      <c r="AG2225" s="102" t="s">
        <v>40</v>
      </c>
      <c r="AH2225" s="102" t="s">
        <v>40</v>
      </c>
      <c r="AI2225" s="102" t="s">
        <v>40</v>
      </c>
      <c r="AJ2225" s="102" t="s">
        <v>40</v>
      </c>
      <c r="AK2225" s="102" t="s">
        <v>40</v>
      </c>
      <c r="AL2225" s="101"/>
      <c r="AM2225" s="101"/>
      <c r="AN2225" s="102" t="s">
        <v>40</v>
      </c>
      <c r="AO2225" s="102" t="s">
        <v>40</v>
      </c>
      <c r="AP2225" s="102" t="s">
        <v>40</v>
      </c>
      <c r="AQ2225" s="102" t="s">
        <v>40</v>
      </c>
      <c r="AR2225" s="101"/>
    </row>
    <row r="2226" spans="1:44" ht="63">
      <c r="A2226" t="str">
        <f>VLOOKUP(Q2226,'Rotas x Madrugada'!A:C,2,0)</f>
        <v>G</v>
      </c>
      <c r="B2226" t="str">
        <f>VLOOKUP(Q2226,'Rotas x Madrugada'!A:C,3,0)</f>
        <v>Sim</v>
      </c>
      <c r="D2226" s="19">
        <f t="shared" si="68"/>
        <v>46164</v>
      </c>
      <c r="E2226" s="19">
        <f>IF(A2226="RETIRA",Z2226,VLOOKUP(Q2226,'Rotas x Madrugada'!A:D,4,0))</f>
        <v>46150</v>
      </c>
      <c r="F2226" s="19">
        <f>IF(A2226="RETIRA",Z2226,Z2226+2)</f>
        <v>46164</v>
      </c>
      <c r="G2226" s="19" t="str">
        <f>CONCATENATE(U2226,"-",V2226)</f>
        <v>INC08-TF</v>
      </c>
      <c r="H2226" s="19" t="str">
        <f t="shared" ca="1" si="69"/>
        <v>OK</v>
      </c>
      <c r="I2226" s="46">
        <f ca="1">Z2226-$B$1</f>
        <v>5</v>
      </c>
      <c r="J2226" s="46">
        <f>VLOOKUP(G2226,'D. Produção'!A:B,2,)</f>
        <v>2</v>
      </c>
      <c r="K2226" s="87">
        <v>332976</v>
      </c>
      <c r="L2226" s="88" t="s">
        <v>641</v>
      </c>
      <c r="M2226" s="87">
        <v>114</v>
      </c>
      <c r="N2226" s="87">
        <v>5437145</v>
      </c>
      <c r="O2226" s="88" t="s">
        <v>35</v>
      </c>
      <c r="P2226" s="88" t="s">
        <v>635</v>
      </c>
      <c r="Q2226" s="88" t="s">
        <v>165</v>
      </c>
      <c r="R2226" s="89">
        <v>2.3938999999999999</v>
      </c>
      <c r="S2226" s="89">
        <v>47.878500000000003</v>
      </c>
      <c r="T2226" s="87">
        <v>1</v>
      </c>
      <c r="U2226" s="88" t="s">
        <v>63</v>
      </c>
      <c r="V2226" s="88" t="s">
        <v>96</v>
      </c>
      <c r="W2226" s="90">
        <v>885</v>
      </c>
      <c r="X2226" s="90">
        <v>2705</v>
      </c>
      <c r="Y2226" s="91">
        <v>46148.456034062503</v>
      </c>
      <c r="Z2226" s="92">
        <v>46162</v>
      </c>
      <c r="AA2226" s="93"/>
      <c r="AB2226" s="93"/>
      <c r="AC2226" s="93"/>
      <c r="AD2226" s="93"/>
      <c r="AE2226" s="94" t="s">
        <v>40</v>
      </c>
      <c r="AF2226" s="94" t="s">
        <v>40</v>
      </c>
      <c r="AG2226" s="94" t="s">
        <v>40</v>
      </c>
      <c r="AH2226" s="94" t="s">
        <v>40</v>
      </c>
      <c r="AI2226" s="94" t="s">
        <v>40</v>
      </c>
      <c r="AJ2226" s="94" t="s">
        <v>40</v>
      </c>
      <c r="AK2226" s="94" t="s">
        <v>40</v>
      </c>
      <c r="AL2226" s="93"/>
      <c r="AM2226" s="93"/>
      <c r="AN2226" s="94" t="s">
        <v>40</v>
      </c>
      <c r="AO2226" s="94" t="s">
        <v>40</v>
      </c>
      <c r="AP2226" s="94" t="s">
        <v>40</v>
      </c>
      <c r="AQ2226" s="94" t="s">
        <v>40</v>
      </c>
      <c r="AR2226" s="93"/>
    </row>
    <row r="2227" spans="1:44" ht="63">
      <c r="A2227" t="str">
        <f>VLOOKUP(Q2227,'Rotas x Madrugada'!A:C,2,0)</f>
        <v>G</v>
      </c>
      <c r="B2227" t="str">
        <f>VLOOKUP(Q2227,'Rotas x Madrugada'!A:C,3,0)</f>
        <v>Sim</v>
      </c>
      <c r="D2227" s="19">
        <f t="shared" si="68"/>
        <v>46164</v>
      </c>
      <c r="E2227" s="19">
        <f>IF(A2227="RETIRA",Z2227,VLOOKUP(Q2227,'Rotas x Madrugada'!A:D,4,0))</f>
        <v>46150</v>
      </c>
      <c r="F2227" s="19">
        <f>IF(A2227="RETIRA",Z2227,Z2227+2)</f>
        <v>46164</v>
      </c>
      <c r="G2227" s="19" t="str">
        <f>CONCATENATE(U2227,"-",V2227)</f>
        <v>INC08-TF</v>
      </c>
      <c r="H2227" s="19" t="str">
        <f t="shared" ca="1" si="69"/>
        <v>OK</v>
      </c>
      <c r="I2227" s="46">
        <f ca="1">Z2227-$B$1</f>
        <v>5</v>
      </c>
      <c r="J2227" s="46">
        <f>VLOOKUP(G2227,'D. Produção'!A:B,2,)</f>
        <v>2</v>
      </c>
      <c r="K2227" s="95">
        <v>332976</v>
      </c>
      <c r="L2227" s="96" t="s">
        <v>642</v>
      </c>
      <c r="M2227" s="95">
        <v>115</v>
      </c>
      <c r="N2227" s="95">
        <v>5437146</v>
      </c>
      <c r="O2227" s="96" t="s">
        <v>35</v>
      </c>
      <c r="P2227" s="96" t="s">
        <v>635</v>
      </c>
      <c r="Q2227" s="96" t="s">
        <v>165</v>
      </c>
      <c r="R2227" s="97">
        <v>2.3938999999999999</v>
      </c>
      <c r="S2227" s="97">
        <v>47.878500000000003</v>
      </c>
      <c r="T2227" s="95">
        <v>1</v>
      </c>
      <c r="U2227" s="96" t="s">
        <v>63</v>
      </c>
      <c r="V2227" s="96" t="s">
        <v>96</v>
      </c>
      <c r="W2227" s="98">
        <v>885</v>
      </c>
      <c r="X2227" s="98">
        <v>2705</v>
      </c>
      <c r="Y2227" s="99">
        <v>46148.456034062503</v>
      </c>
      <c r="Z2227" s="100">
        <v>46162</v>
      </c>
      <c r="AA2227" s="101"/>
      <c r="AB2227" s="101"/>
      <c r="AC2227" s="101"/>
      <c r="AD2227" s="101"/>
      <c r="AE2227" s="102" t="s">
        <v>40</v>
      </c>
      <c r="AF2227" s="102" t="s">
        <v>40</v>
      </c>
      <c r="AG2227" s="102" t="s">
        <v>40</v>
      </c>
      <c r="AH2227" s="102" t="s">
        <v>40</v>
      </c>
      <c r="AI2227" s="102" t="s">
        <v>40</v>
      </c>
      <c r="AJ2227" s="102" t="s">
        <v>40</v>
      </c>
      <c r="AK2227" s="102" t="s">
        <v>40</v>
      </c>
      <c r="AL2227" s="101"/>
      <c r="AM2227" s="101"/>
      <c r="AN2227" s="102" t="s">
        <v>40</v>
      </c>
      <c r="AO2227" s="102" t="s">
        <v>40</v>
      </c>
      <c r="AP2227" s="102" t="s">
        <v>40</v>
      </c>
      <c r="AQ2227" s="102" t="s">
        <v>40</v>
      </c>
      <c r="AR2227" s="101"/>
    </row>
    <row r="2228" spans="1:44" ht="63">
      <c r="A2228" t="str">
        <f>VLOOKUP(Q2228,'Rotas x Madrugada'!A:C,2,0)</f>
        <v>G</v>
      </c>
      <c r="B2228" t="str">
        <f>VLOOKUP(Q2228,'Rotas x Madrugada'!A:C,3,0)</f>
        <v>Sim</v>
      </c>
      <c r="D2228" s="19">
        <f t="shared" si="68"/>
        <v>46164</v>
      </c>
      <c r="E2228" s="19">
        <f>IF(A2228="RETIRA",Z2228,VLOOKUP(Q2228,'Rotas x Madrugada'!A:D,4,0))</f>
        <v>46150</v>
      </c>
      <c r="F2228" s="19">
        <f>IF(A2228="RETIRA",Z2228,Z2228+2)</f>
        <v>46164</v>
      </c>
      <c r="G2228" s="19" t="str">
        <f>CONCATENATE(U2228,"-",V2228)</f>
        <v>INC08-TF</v>
      </c>
      <c r="H2228" s="19" t="str">
        <f t="shared" ca="1" si="69"/>
        <v>OK</v>
      </c>
      <c r="I2228" s="46">
        <f ca="1">Z2228-$B$1</f>
        <v>5</v>
      </c>
      <c r="J2228" s="46">
        <f>VLOOKUP(G2228,'D. Produção'!A:B,2,)</f>
        <v>2</v>
      </c>
      <c r="K2228" s="87">
        <v>332976</v>
      </c>
      <c r="L2228" s="88" t="s">
        <v>643</v>
      </c>
      <c r="M2228" s="87">
        <v>116</v>
      </c>
      <c r="N2228" s="87">
        <v>5437147</v>
      </c>
      <c r="O2228" s="88" t="s">
        <v>35</v>
      </c>
      <c r="P2228" s="88" t="s">
        <v>635</v>
      </c>
      <c r="Q2228" s="88" t="s">
        <v>165</v>
      </c>
      <c r="R2228" s="89">
        <v>1.1679999999999999</v>
      </c>
      <c r="S2228" s="89">
        <v>23.359500000000001</v>
      </c>
      <c r="T2228" s="87">
        <v>1</v>
      </c>
      <c r="U2228" s="88" t="s">
        <v>63</v>
      </c>
      <c r="V2228" s="88" t="s">
        <v>96</v>
      </c>
      <c r="W2228" s="90">
        <v>435</v>
      </c>
      <c r="X2228" s="90">
        <v>2685</v>
      </c>
      <c r="Y2228" s="91">
        <v>46148.456034062503</v>
      </c>
      <c r="Z2228" s="92">
        <v>46162</v>
      </c>
      <c r="AA2228" s="93"/>
      <c r="AB2228" s="93"/>
      <c r="AC2228" s="93"/>
      <c r="AD2228" s="93"/>
      <c r="AE2228" s="94" t="s">
        <v>40</v>
      </c>
      <c r="AF2228" s="94" t="s">
        <v>40</v>
      </c>
      <c r="AG2228" s="94" t="s">
        <v>40</v>
      </c>
      <c r="AH2228" s="94" t="s">
        <v>40</v>
      </c>
      <c r="AI2228" s="94" t="s">
        <v>40</v>
      </c>
      <c r="AJ2228" s="94" t="s">
        <v>40</v>
      </c>
      <c r="AK2228" s="94" t="s">
        <v>40</v>
      </c>
      <c r="AL2228" s="93"/>
      <c r="AM2228" s="93"/>
      <c r="AN2228" s="94" t="s">
        <v>40</v>
      </c>
      <c r="AO2228" s="94" t="s">
        <v>40</v>
      </c>
      <c r="AP2228" s="94" t="s">
        <v>40</v>
      </c>
      <c r="AQ2228" s="94" t="s">
        <v>40</v>
      </c>
      <c r="AR2228" s="93"/>
    </row>
    <row r="2229" spans="1:44" ht="63">
      <c r="A2229" t="str">
        <f>VLOOKUP(Q2229,'Rotas x Madrugada'!A:C,2,0)</f>
        <v>G</v>
      </c>
      <c r="B2229" t="str">
        <f>VLOOKUP(Q2229,'Rotas x Madrugada'!A:C,3,0)</f>
        <v>Sim</v>
      </c>
      <c r="D2229" s="19">
        <f t="shared" si="68"/>
        <v>46164</v>
      </c>
      <c r="E2229" s="19">
        <f>IF(A2229="RETIRA",Z2229,VLOOKUP(Q2229,'Rotas x Madrugada'!A:D,4,0))</f>
        <v>46150</v>
      </c>
      <c r="F2229" s="19">
        <f>IF(A2229="RETIRA",Z2229,Z2229+2)</f>
        <v>46164</v>
      </c>
      <c r="G2229" s="19" t="str">
        <f>CONCATENATE(U2229,"-",V2229)</f>
        <v>INC08-TF</v>
      </c>
      <c r="H2229" s="19" t="str">
        <f t="shared" ca="1" si="69"/>
        <v>OK</v>
      </c>
      <c r="I2229" s="46">
        <f ca="1">Z2229-$B$1</f>
        <v>5</v>
      </c>
      <c r="J2229" s="46">
        <f>VLOOKUP(G2229,'D. Produção'!A:B,2,)</f>
        <v>2</v>
      </c>
      <c r="K2229" s="95">
        <v>332976</v>
      </c>
      <c r="L2229" s="96" t="s">
        <v>644</v>
      </c>
      <c r="M2229" s="95">
        <v>117</v>
      </c>
      <c r="N2229" s="95">
        <v>5437148</v>
      </c>
      <c r="O2229" s="96" t="s">
        <v>35</v>
      </c>
      <c r="P2229" s="96" t="s">
        <v>635</v>
      </c>
      <c r="Q2229" s="96" t="s">
        <v>165</v>
      </c>
      <c r="R2229" s="97">
        <v>0.92630000000000001</v>
      </c>
      <c r="S2229" s="97">
        <v>18.526499999999999</v>
      </c>
      <c r="T2229" s="95">
        <v>1</v>
      </c>
      <c r="U2229" s="96" t="s">
        <v>63</v>
      </c>
      <c r="V2229" s="96" t="s">
        <v>96</v>
      </c>
      <c r="W2229" s="98">
        <v>345</v>
      </c>
      <c r="X2229" s="98">
        <v>2685</v>
      </c>
      <c r="Y2229" s="99">
        <v>46148.456034062503</v>
      </c>
      <c r="Z2229" s="100">
        <v>46162</v>
      </c>
      <c r="AA2229" s="101"/>
      <c r="AB2229" s="101"/>
      <c r="AC2229" s="101"/>
      <c r="AD2229" s="101"/>
      <c r="AE2229" s="102" t="s">
        <v>40</v>
      </c>
      <c r="AF2229" s="102" t="s">
        <v>40</v>
      </c>
      <c r="AG2229" s="102" t="s">
        <v>40</v>
      </c>
      <c r="AH2229" s="102" t="s">
        <v>40</v>
      </c>
      <c r="AI2229" s="102" t="s">
        <v>40</v>
      </c>
      <c r="AJ2229" s="102" t="s">
        <v>40</v>
      </c>
      <c r="AK2229" s="102" t="s">
        <v>40</v>
      </c>
      <c r="AL2229" s="101"/>
      <c r="AM2229" s="101"/>
      <c r="AN2229" s="102" t="s">
        <v>40</v>
      </c>
      <c r="AO2229" s="102" t="s">
        <v>40</v>
      </c>
      <c r="AP2229" s="102" t="s">
        <v>40</v>
      </c>
      <c r="AQ2229" s="102" t="s">
        <v>40</v>
      </c>
      <c r="AR2229" s="101"/>
    </row>
    <row r="2230" spans="1:44" ht="63">
      <c r="A2230" t="str">
        <f>VLOOKUP(Q2230,'Rotas x Madrugada'!A:C,2,0)</f>
        <v>G</v>
      </c>
      <c r="B2230" t="str">
        <f>VLOOKUP(Q2230,'Rotas x Madrugada'!A:C,3,0)</f>
        <v>Sim</v>
      </c>
      <c r="D2230" s="19">
        <f t="shared" si="68"/>
        <v>46164</v>
      </c>
      <c r="E2230" s="19">
        <f>IF(A2230="RETIRA",Z2230,VLOOKUP(Q2230,'Rotas x Madrugada'!A:D,4,0))</f>
        <v>46150</v>
      </c>
      <c r="F2230" s="19">
        <f>IF(A2230="RETIRA",Z2230,Z2230+2)</f>
        <v>46164</v>
      </c>
      <c r="G2230" s="19" t="str">
        <f>CONCATENATE(U2230,"-",V2230)</f>
        <v>INC08-TF</v>
      </c>
      <c r="H2230" s="19" t="str">
        <f t="shared" ca="1" si="69"/>
        <v>OK</v>
      </c>
      <c r="I2230" s="46">
        <f ca="1">Z2230-$B$1</f>
        <v>5</v>
      </c>
      <c r="J2230" s="46">
        <f>VLOOKUP(G2230,'D. Produção'!A:B,2,)</f>
        <v>2</v>
      </c>
      <c r="K2230" s="87">
        <v>332976</v>
      </c>
      <c r="L2230" s="88" t="s">
        <v>645</v>
      </c>
      <c r="M2230" s="87">
        <v>118</v>
      </c>
      <c r="N2230" s="87">
        <v>5437149</v>
      </c>
      <c r="O2230" s="88" t="s">
        <v>35</v>
      </c>
      <c r="P2230" s="88" t="s">
        <v>635</v>
      </c>
      <c r="Q2230" s="88" t="s">
        <v>165</v>
      </c>
      <c r="R2230" s="89">
        <v>2.5529999999999999</v>
      </c>
      <c r="S2230" s="89">
        <v>51.06</v>
      </c>
      <c r="T2230" s="87">
        <v>1</v>
      </c>
      <c r="U2230" s="88" t="s">
        <v>63</v>
      </c>
      <c r="V2230" s="88" t="s">
        <v>96</v>
      </c>
      <c r="W2230" s="90">
        <v>925</v>
      </c>
      <c r="X2230" s="90">
        <v>2760</v>
      </c>
      <c r="Y2230" s="91">
        <v>46148.456034062503</v>
      </c>
      <c r="Z2230" s="92">
        <v>46162</v>
      </c>
      <c r="AA2230" s="93"/>
      <c r="AB2230" s="93"/>
      <c r="AC2230" s="93"/>
      <c r="AD2230" s="93"/>
      <c r="AE2230" s="94" t="s">
        <v>40</v>
      </c>
      <c r="AF2230" s="94" t="s">
        <v>40</v>
      </c>
      <c r="AG2230" s="94" t="s">
        <v>40</v>
      </c>
      <c r="AH2230" s="94" t="s">
        <v>40</v>
      </c>
      <c r="AI2230" s="94" t="s">
        <v>40</v>
      </c>
      <c r="AJ2230" s="94" t="s">
        <v>40</v>
      </c>
      <c r="AK2230" s="94" t="s">
        <v>40</v>
      </c>
      <c r="AL2230" s="93"/>
      <c r="AM2230" s="93"/>
      <c r="AN2230" s="94" t="s">
        <v>40</v>
      </c>
      <c r="AO2230" s="94" t="s">
        <v>40</v>
      </c>
      <c r="AP2230" s="94" t="s">
        <v>40</v>
      </c>
      <c r="AQ2230" s="94" t="s">
        <v>40</v>
      </c>
      <c r="AR2230" s="93"/>
    </row>
    <row r="2231" spans="1:44" ht="63">
      <c r="A2231" t="str">
        <f>VLOOKUP(Q2231,'Rotas x Madrugada'!A:C,2,0)</f>
        <v>G</v>
      </c>
      <c r="B2231" t="str">
        <f>VLOOKUP(Q2231,'Rotas x Madrugada'!A:C,3,0)</f>
        <v>Sim</v>
      </c>
      <c r="D2231" s="19">
        <f t="shared" si="68"/>
        <v>46164</v>
      </c>
      <c r="E2231" s="19">
        <f>IF(A2231="RETIRA",Z2231,VLOOKUP(Q2231,'Rotas x Madrugada'!A:D,4,0))</f>
        <v>46150</v>
      </c>
      <c r="F2231" s="19">
        <f>IF(A2231="RETIRA",Z2231,Z2231+2)</f>
        <v>46164</v>
      </c>
      <c r="G2231" s="19" t="str">
        <f>CONCATENATE(U2231,"-",V2231)</f>
        <v>INC08-TF</v>
      </c>
      <c r="H2231" s="19" t="str">
        <f t="shared" ca="1" si="69"/>
        <v>OK</v>
      </c>
      <c r="I2231" s="46">
        <f ca="1">Z2231-$B$1</f>
        <v>5</v>
      </c>
      <c r="J2231" s="46">
        <f>VLOOKUP(G2231,'D. Produção'!A:B,2,)</f>
        <v>2</v>
      </c>
      <c r="K2231" s="95">
        <v>332976</v>
      </c>
      <c r="L2231" s="96" t="s">
        <v>646</v>
      </c>
      <c r="M2231" s="95">
        <v>119</v>
      </c>
      <c r="N2231" s="95">
        <v>5437150</v>
      </c>
      <c r="O2231" s="96" t="s">
        <v>35</v>
      </c>
      <c r="P2231" s="96" t="s">
        <v>635</v>
      </c>
      <c r="Q2231" s="96" t="s">
        <v>165</v>
      </c>
      <c r="R2231" s="97">
        <v>2.5529999999999999</v>
      </c>
      <c r="S2231" s="97">
        <v>51.06</v>
      </c>
      <c r="T2231" s="95">
        <v>1</v>
      </c>
      <c r="U2231" s="96" t="s">
        <v>63</v>
      </c>
      <c r="V2231" s="96" t="s">
        <v>96</v>
      </c>
      <c r="W2231" s="98">
        <v>925</v>
      </c>
      <c r="X2231" s="98">
        <v>2760</v>
      </c>
      <c r="Y2231" s="99">
        <v>46148.456034062503</v>
      </c>
      <c r="Z2231" s="100">
        <v>46162</v>
      </c>
      <c r="AA2231" s="101"/>
      <c r="AB2231" s="101"/>
      <c r="AC2231" s="101"/>
      <c r="AD2231" s="101"/>
      <c r="AE2231" s="102" t="s">
        <v>40</v>
      </c>
      <c r="AF2231" s="102" t="s">
        <v>40</v>
      </c>
      <c r="AG2231" s="102" t="s">
        <v>40</v>
      </c>
      <c r="AH2231" s="102" t="s">
        <v>40</v>
      </c>
      <c r="AI2231" s="102" t="s">
        <v>40</v>
      </c>
      <c r="AJ2231" s="102" t="s">
        <v>40</v>
      </c>
      <c r="AK2231" s="102" t="s">
        <v>40</v>
      </c>
      <c r="AL2231" s="101"/>
      <c r="AM2231" s="101"/>
      <c r="AN2231" s="102" t="s">
        <v>40</v>
      </c>
      <c r="AO2231" s="102" t="s">
        <v>40</v>
      </c>
      <c r="AP2231" s="102" t="s">
        <v>40</v>
      </c>
      <c r="AQ2231" s="102" t="s">
        <v>40</v>
      </c>
      <c r="AR2231" s="101"/>
    </row>
    <row r="2232" spans="1:44" ht="63">
      <c r="A2232" t="str">
        <f>VLOOKUP(Q2232,'Rotas x Madrugada'!A:C,2,0)</f>
        <v>G</v>
      </c>
      <c r="B2232" t="str">
        <f>VLOOKUP(Q2232,'Rotas x Madrugada'!A:C,3,0)</f>
        <v>Sim</v>
      </c>
      <c r="D2232" s="19">
        <f t="shared" si="68"/>
        <v>46164</v>
      </c>
      <c r="E2232" s="19">
        <f>IF(A2232="RETIRA",Z2232,VLOOKUP(Q2232,'Rotas x Madrugada'!A:D,4,0))</f>
        <v>46150</v>
      </c>
      <c r="F2232" s="19">
        <f>IF(A2232="RETIRA",Z2232,Z2232+2)</f>
        <v>46164</v>
      </c>
      <c r="G2232" s="19" t="str">
        <f>CONCATENATE(U2232,"-",V2232)</f>
        <v>INC08-TF</v>
      </c>
      <c r="H2232" s="19" t="str">
        <f t="shared" ca="1" si="69"/>
        <v>OK</v>
      </c>
      <c r="I2232" s="46">
        <f ca="1">Z2232-$B$1</f>
        <v>5</v>
      </c>
      <c r="J2232" s="46">
        <f>VLOOKUP(G2232,'D. Produção'!A:B,2,)</f>
        <v>2</v>
      </c>
      <c r="K2232" s="87">
        <v>332976</v>
      </c>
      <c r="L2232" s="88" t="s">
        <v>647</v>
      </c>
      <c r="M2232" s="87">
        <v>120</v>
      </c>
      <c r="N2232" s="87">
        <v>5437151</v>
      </c>
      <c r="O2232" s="88" t="s">
        <v>35</v>
      </c>
      <c r="P2232" s="88" t="s">
        <v>635</v>
      </c>
      <c r="Q2232" s="88" t="s">
        <v>165</v>
      </c>
      <c r="R2232" s="89">
        <v>2.5529999999999999</v>
      </c>
      <c r="S2232" s="89">
        <v>51.06</v>
      </c>
      <c r="T2232" s="87">
        <v>1</v>
      </c>
      <c r="U2232" s="88" t="s">
        <v>63</v>
      </c>
      <c r="V2232" s="88" t="s">
        <v>96</v>
      </c>
      <c r="W2232" s="90">
        <v>925</v>
      </c>
      <c r="X2232" s="90">
        <v>2760</v>
      </c>
      <c r="Y2232" s="91">
        <v>46148.456034062503</v>
      </c>
      <c r="Z2232" s="92">
        <v>46162</v>
      </c>
      <c r="AA2232" s="93"/>
      <c r="AB2232" s="93"/>
      <c r="AC2232" s="93"/>
      <c r="AD2232" s="93"/>
      <c r="AE2232" s="94" t="s">
        <v>40</v>
      </c>
      <c r="AF2232" s="94" t="s">
        <v>40</v>
      </c>
      <c r="AG2232" s="94" t="s">
        <v>40</v>
      </c>
      <c r="AH2232" s="94" t="s">
        <v>40</v>
      </c>
      <c r="AI2232" s="94" t="s">
        <v>40</v>
      </c>
      <c r="AJ2232" s="94" t="s">
        <v>40</v>
      </c>
      <c r="AK2232" s="94" t="s">
        <v>40</v>
      </c>
      <c r="AL2232" s="93"/>
      <c r="AM2232" s="93"/>
      <c r="AN2232" s="94" t="s">
        <v>40</v>
      </c>
      <c r="AO2232" s="94" t="s">
        <v>40</v>
      </c>
      <c r="AP2232" s="94" t="s">
        <v>40</v>
      </c>
      <c r="AQ2232" s="94" t="s">
        <v>40</v>
      </c>
      <c r="AR2232" s="93"/>
    </row>
    <row r="2233" spans="1:44" ht="63">
      <c r="A2233" t="str">
        <f>VLOOKUP(Q2233,'Rotas x Madrugada'!A:C,2,0)</f>
        <v>G</v>
      </c>
      <c r="B2233" t="str">
        <f>VLOOKUP(Q2233,'Rotas x Madrugada'!A:C,3,0)</f>
        <v>Sim</v>
      </c>
      <c r="D2233" s="19">
        <f t="shared" si="68"/>
        <v>46164</v>
      </c>
      <c r="E2233" s="19">
        <f>IF(A2233="RETIRA",Z2233,VLOOKUP(Q2233,'Rotas x Madrugada'!A:D,4,0))</f>
        <v>46150</v>
      </c>
      <c r="F2233" s="19">
        <f>IF(A2233="RETIRA",Z2233,Z2233+2)</f>
        <v>46164</v>
      </c>
      <c r="G2233" s="19" t="str">
        <f>CONCATENATE(U2233,"-",V2233)</f>
        <v>INC08-TF</v>
      </c>
      <c r="H2233" s="19" t="str">
        <f t="shared" ca="1" si="69"/>
        <v>OK</v>
      </c>
      <c r="I2233" s="46">
        <f ca="1">Z2233-$B$1</f>
        <v>5</v>
      </c>
      <c r="J2233" s="46">
        <f>VLOOKUP(G2233,'D. Produção'!A:B,2,)</f>
        <v>2</v>
      </c>
      <c r="K2233" s="95">
        <v>332976</v>
      </c>
      <c r="L2233" s="96" t="s">
        <v>648</v>
      </c>
      <c r="M2233" s="95">
        <v>121</v>
      </c>
      <c r="N2233" s="95">
        <v>5437152</v>
      </c>
      <c r="O2233" s="96" t="s">
        <v>35</v>
      </c>
      <c r="P2233" s="96" t="s">
        <v>635</v>
      </c>
      <c r="Q2233" s="96" t="s">
        <v>165</v>
      </c>
      <c r="R2233" s="97">
        <v>2.3077000000000001</v>
      </c>
      <c r="S2233" s="97">
        <v>46.155000000000001</v>
      </c>
      <c r="T2233" s="95">
        <v>1</v>
      </c>
      <c r="U2233" s="96" t="s">
        <v>63</v>
      </c>
      <c r="V2233" s="96" t="s">
        <v>96</v>
      </c>
      <c r="W2233" s="98">
        <v>850</v>
      </c>
      <c r="X2233" s="98">
        <v>2715</v>
      </c>
      <c r="Y2233" s="99">
        <v>46148.456034062503</v>
      </c>
      <c r="Z2233" s="100">
        <v>46162</v>
      </c>
      <c r="AA2233" s="101"/>
      <c r="AB2233" s="101"/>
      <c r="AC2233" s="101"/>
      <c r="AD2233" s="101"/>
      <c r="AE2233" s="102" t="s">
        <v>40</v>
      </c>
      <c r="AF2233" s="102" t="s">
        <v>40</v>
      </c>
      <c r="AG2233" s="102" t="s">
        <v>40</v>
      </c>
      <c r="AH2233" s="102" t="s">
        <v>40</v>
      </c>
      <c r="AI2233" s="102" t="s">
        <v>40</v>
      </c>
      <c r="AJ2233" s="102" t="s">
        <v>40</v>
      </c>
      <c r="AK2233" s="102" t="s">
        <v>40</v>
      </c>
      <c r="AL2233" s="101"/>
      <c r="AM2233" s="101"/>
      <c r="AN2233" s="102" t="s">
        <v>40</v>
      </c>
      <c r="AO2233" s="102" t="s">
        <v>40</v>
      </c>
      <c r="AP2233" s="102" t="s">
        <v>40</v>
      </c>
      <c r="AQ2233" s="102" t="s">
        <v>40</v>
      </c>
      <c r="AR2233" s="101"/>
    </row>
    <row r="2234" spans="1:44" ht="63">
      <c r="A2234" t="str">
        <f>VLOOKUP(Q2234,'Rotas x Madrugada'!A:C,2,0)</f>
        <v>G</v>
      </c>
      <c r="B2234" t="str">
        <f>VLOOKUP(Q2234,'Rotas x Madrugada'!A:C,3,0)</f>
        <v>Sim</v>
      </c>
      <c r="D2234" s="19">
        <f t="shared" si="68"/>
        <v>46164</v>
      </c>
      <c r="E2234" s="19">
        <f>IF(A2234="RETIRA",Z2234,VLOOKUP(Q2234,'Rotas x Madrugada'!A:D,4,0))</f>
        <v>46150</v>
      </c>
      <c r="F2234" s="19">
        <f>IF(A2234="RETIRA",Z2234,Z2234+2)</f>
        <v>46164</v>
      </c>
      <c r="G2234" s="19" t="str">
        <f>CONCATENATE(U2234,"-",V2234)</f>
        <v>INC08-TF</v>
      </c>
      <c r="H2234" s="19" t="str">
        <f t="shared" ca="1" si="69"/>
        <v>OK</v>
      </c>
      <c r="I2234" s="46">
        <f ca="1">Z2234-$B$1</f>
        <v>5</v>
      </c>
      <c r="J2234" s="46">
        <f>VLOOKUP(G2234,'D. Produção'!A:B,2,)</f>
        <v>2</v>
      </c>
      <c r="K2234" s="87">
        <v>332976</v>
      </c>
      <c r="L2234" s="88" t="s">
        <v>649</v>
      </c>
      <c r="M2234" s="87">
        <v>122</v>
      </c>
      <c r="N2234" s="87">
        <v>5437153</v>
      </c>
      <c r="O2234" s="88" t="s">
        <v>35</v>
      </c>
      <c r="P2234" s="88" t="s">
        <v>635</v>
      </c>
      <c r="Q2234" s="88" t="s">
        <v>165</v>
      </c>
      <c r="R2234" s="89">
        <v>2.2519</v>
      </c>
      <c r="S2234" s="89">
        <v>45.038499999999999</v>
      </c>
      <c r="T2234" s="87">
        <v>1</v>
      </c>
      <c r="U2234" s="88" t="s">
        <v>63</v>
      </c>
      <c r="V2234" s="88" t="s">
        <v>96</v>
      </c>
      <c r="W2234" s="90">
        <v>845</v>
      </c>
      <c r="X2234" s="90">
        <v>2665</v>
      </c>
      <c r="Y2234" s="91">
        <v>46148.456034062503</v>
      </c>
      <c r="Z2234" s="92">
        <v>46162</v>
      </c>
      <c r="AA2234" s="93"/>
      <c r="AB2234" s="93"/>
      <c r="AC2234" s="93"/>
      <c r="AD2234" s="93"/>
      <c r="AE2234" s="94" t="s">
        <v>40</v>
      </c>
      <c r="AF2234" s="94" t="s">
        <v>40</v>
      </c>
      <c r="AG2234" s="94" t="s">
        <v>40</v>
      </c>
      <c r="AH2234" s="94" t="s">
        <v>40</v>
      </c>
      <c r="AI2234" s="94" t="s">
        <v>40</v>
      </c>
      <c r="AJ2234" s="94" t="s">
        <v>40</v>
      </c>
      <c r="AK2234" s="94" t="s">
        <v>40</v>
      </c>
      <c r="AL2234" s="93"/>
      <c r="AM2234" s="93"/>
      <c r="AN2234" s="94" t="s">
        <v>40</v>
      </c>
      <c r="AO2234" s="94" t="s">
        <v>40</v>
      </c>
      <c r="AP2234" s="94" t="s">
        <v>40</v>
      </c>
      <c r="AQ2234" s="94" t="s">
        <v>40</v>
      </c>
      <c r="AR2234" s="93"/>
    </row>
    <row r="2235" spans="1:44" ht="63">
      <c r="A2235" t="str">
        <f>VLOOKUP(Q2235,'Rotas x Madrugada'!A:C,2,0)</f>
        <v>G</v>
      </c>
      <c r="B2235" t="str">
        <f>VLOOKUP(Q2235,'Rotas x Madrugada'!A:C,3,0)</f>
        <v>Sim</v>
      </c>
      <c r="D2235" s="19">
        <f t="shared" si="68"/>
        <v>46164</v>
      </c>
      <c r="E2235" s="19">
        <f>IF(A2235="RETIRA",Z2235,VLOOKUP(Q2235,'Rotas x Madrugada'!A:D,4,0))</f>
        <v>46150</v>
      </c>
      <c r="F2235" s="19">
        <f>IF(A2235="RETIRA",Z2235,Z2235+2)</f>
        <v>46164</v>
      </c>
      <c r="G2235" s="19" t="str">
        <f>CONCATENATE(U2235,"-",V2235)</f>
        <v>INC08-TF</v>
      </c>
      <c r="H2235" s="19" t="str">
        <f t="shared" ca="1" si="69"/>
        <v>OK</v>
      </c>
      <c r="I2235" s="46">
        <f ca="1">Z2235-$B$1</f>
        <v>5</v>
      </c>
      <c r="J2235" s="46">
        <f>VLOOKUP(G2235,'D. Produção'!A:B,2,)</f>
        <v>2</v>
      </c>
      <c r="K2235" s="95">
        <v>332976</v>
      </c>
      <c r="L2235" s="96" t="s">
        <v>650</v>
      </c>
      <c r="M2235" s="95">
        <v>123</v>
      </c>
      <c r="N2235" s="95">
        <v>5437154</v>
      </c>
      <c r="O2235" s="96" t="s">
        <v>35</v>
      </c>
      <c r="P2235" s="96" t="s">
        <v>635</v>
      </c>
      <c r="Q2235" s="96" t="s">
        <v>165</v>
      </c>
      <c r="R2235" s="97">
        <v>2.3153000000000001</v>
      </c>
      <c r="S2235" s="97">
        <v>46.306800000000003</v>
      </c>
      <c r="T2235" s="95">
        <v>1</v>
      </c>
      <c r="U2235" s="96" t="s">
        <v>63</v>
      </c>
      <c r="V2235" s="96" t="s">
        <v>96</v>
      </c>
      <c r="W2235" s="98">
        <v>855</v>
      </c>
      <c r="X2235" s="98">
        <v>2708</v>
      </c>
      <c r="Y2235" s="99">
        <v>46148.456034062503</v>
      </c>
      <c r="Z2235" s="100">
        <v>46162</v>
      </c>
      <c r="AA2235" s="101"/>
      <c r="AB2235" s="101"/>
      <c r="AC2235" s="101"/>
      <c r="AD2235" s="101"/>
      <c r="AE2235" s="102" t="s">
        <v>40</v>
      </c>
      <c r="AF2235" s="102" t="s">
        <v>40</v>
      </c>
      <c r="AG2235" s="102" t="s">
        <v>40</v>
      </c>
      <c r="AH2235" s="102" t="s">
        <v>40</v>
      </c>
      <c r="AI2235" s="102" t="s">
        <v>40</v>
      </c>
      <c r="AJ2235" s="102" t="s">
        <v>40</v>
      </c>
      <c r="AK2235" s="102" t="s">
        <v>40</v>
      </c>
      <c r="AL2235" s="101"/>
      <c r="AM2235" s="101"/>
      <c r="AN2235" s="102" t="s">
        <v>40</v>
      </c>
      <c r="AO2235" s="102" t="s">
        <v>40</v>
      </c>
      <c r="AP2235" s="102" t="s">
        <v>40</v>
      </c>
      <c r="AQ2235" s="102" t="s">
        <v>40</v>
      </c>
      <c r="AR2235" s="101"/>
    </row>
    <row r="2236" spans="1:44" ht="63">
      <c r="A2236" t="str">
        <f>VLOOKUP(Q2236,'Rotas x Madrugada'!A:C,2,0)</f>
        <v>G</v>
      </c>
      <c r="B2236" t="str">
        <f>VLOOKUP(Q2236,'Rotas x Madrugada'!A:C,3,0)</f>
        <v>Sim</v>
      </c>
      <c r="D2236" s="19">
        <f t="shared" si="68"/>
        <v>46164</v>
      </c>
      <c r="E2236" s="19">
        <f>IF(A2236="RETIRA",Z2236,VLOOKUP(Q2236,'Rotas x Madrugada'!A:D,4,0))</f>
        <v>46150</v>
      </c>
      <c r="F2236" s="19">
        <f>IF(A2236="RETIRA",Z2236,Z2236+2)</f>
        <v>46164</v>
      </c>
      <c r="G2236" s="19" t="str">
        <f>CONCATENATE(U2236,"-",V2236)</f>
        <v>INC08-TF</v>
      </c>
      <c r="H2236" s="19" t="str">
        <f t="shared" ca="1" si="69"/>
        <v>OK</v>
      </c>
      <c r="I2236" s="46">
        <f ca="1">Z2236-$B$1</f>
        <v>5</v>
      </c>
      <c r="J2236" s="46">
        <f>VLOOKUP(G2236,'D. Produção'!A:B,2,)</f>
        <v>2</v>
      </c>
      <c r="K2236" s="87">
        <v>332976</v>
      </c>
      <c r="L2236" s="88" t="s">
        <v>651</v>
      </c>
      <c r="M2236" s="87">
        <v>124</v>
      </c>
      <c r="N2236" s="87">
        <v>5437155</v>
      </c>
      <c r="O2236" s="88" t="s">
        <v>35</v>
      </c>
      <c r="P2236" s="88" t="s">
        <v>635</v>
      </c>
      <c r="Q2236" s="88" t="s">
        <v>165</v>
      </c>
      <c r="R2236" s="89">
        <v>2.3153000000000001</v>
      </c>
      <c r="S2236" s="89">
        <v>46.306800000000003</v>
      </c>
      <c r="T2236" s="87">
        <v>1</v>
      </c>
      <c r="U2236" s="88" t="s">
        <v>63</v>
      </c>
      <c r="V2236" s="88" t="s">
        <v>96</v>
      </c>
      <c r="W2236" s="90">
        <v>855</v>
      </c>
      <c r="X2236" s="90">
        <v>2708</v>
      </c>
      <c r="Y2236" s="91">
        <v>46148.456034062503</v>
      </c>
      <c r="Z2236" s="92">
        <v>46162</v>
      </c>
      <c r="AA2236" s="93"/>
      <c r="AB2236" s="93"/>
      <c r="AC2236" s="93"/>
      <c r="AD2236" s="93"/>
      <c r="AE2236" s="94" t="s">
        <v>40</v>
      </c>
      <c r="AF2236" s="94" t="s">
        <v>40</v>
      </c>
      <c r="AG2236" s="94" t="s">
        <v>40</v>
      </c>
      <c r="AH2236" s="94" t="s">
        <v>40</v>
      </c>
      <c r="AI2236" s="94" t="s">
        <v>40</v>
      </c>
      <c r="AJ2236" s="94" t="s">
        <v>40</v>
      </c>
      <c r="AK2236" s="94" t="s">
        <v>40</v>
      </c>
      <c r="AL2236" s="93"/>
      <c r="AM2236" s="93"/>
      <c r="AN2236" s="94" t="s">
        <v>40</v>
      </c>
      <c r="AO2236" s="94" t="s">
        <v>40</v>
      </c>
      <c r="AP2236" s="94" t="s">
        <v>40</v>
      </c>
      <c r="AQ2236" s="94" t="s">
        <v>40</v>
      </c>
      <c r="AR2236" s="93"/>
    </row>
    <row r="2237" spans="1:44" ht="63">
      <c r="A2237" t="str">
        <f>VLOOKUP(Q2237,'Rotas x Madrugada'!A:C,2,0)</f>
        <v>G</v>
      </c>
      <c r="B2237" t="str">
        <f>VLOOKUP(Q2237,'Rotas x Madrugada'!A:C,3,0)</f>
        <v>Sim</v>
      </c>
      <c r="D2237" s="19">
        <f t="shared" si="68"/>
        <v>46164</v>
      </c>
      <c r="E2237" s="19">
        <f>IF(A2237="RETIRA",Z2237,VLOOKUP(Q2237,'Rotas x Madrugada'!A:D,4,0))</f>
        <v>46150</v>
      </c>
      <c r="F2237" s="19">
        <f>IF(A2237="RETIRA",Z2237,Z2237+2)</f>
        <v>46164</v>
      </c>
      <c r="G2237" s="19" t="str">
        <f>CONCATENATE(U2237,"-",V2237)</f>
        <v>INC08-TF</v>
      </c>
      <c r="H2237" s="19" t="str">
        <f t="shared" ca="1" si="69"/>
        <v>OK</v>
      </c>
      <c r="I2237" s="46">
        <f ca="1">Z2237-$B$1</f>
        <v>5</v>
      </c>
      <c r="J2237" s="46">
        <f>VLOOKUP(G2237,'D. Produção'!A:B,2,)</f>
        <v>2</v>
      </c>
      <c r="K2237" s="95">
        <v>332976</v>
      </c>
      <c r="L2237" s="96" t="s">
        <v>652</v>
      </c>
      <c r="M2237" s="95">
        <v>125</v>
      </c>
      <c r="N2237" s="95">
        <v>5437156</v>
      </c>
      <c r="O2237" s="96" t="s">
        <v>35</v>
      </c>
      <c r="P2237" s="96" t="s">
        <v>635</v>
      </c>
      <c r="Q2237" s="96" t="s">
        <v>165</v>
      </c>
      <c r="R2237" s="97">
        <v>2.3153000000000001</v>
      </c>
      <c r="S2237" s="97">
        <v>46.306800000000003</v>
      </c>
      <c r="T2237" s="95">
        <v>1</v>
      </c>
      <c r="U2237" s="96" t="s">
        <v>63</v>
      </c>
      <c r="V2237" s="96" t="s">
        <v>96</v>
      </c>
      <c r="W2237" s="98">
        <v>855</v>
      </c>
      <c r="X2237" s="98">
        <v>2708</v>
      </c>
      <c r="Y2237" s="99">
        <v>46148.456034062503</v>
      </c>
      <c r="Z2237" s="100">
        <v>46162</v>
      </c>
      <c r="AA2237" s="101"/>
      <c r="AB2237" s="101"/>
      <c r="AC2237" s="101"/>
      <c r="AD2237" s="101"/>
      <c r="AE2237" s="102" t="s">
        <v>40</v>
      </c>
      <c r="AF2237" s="102" t="s">
        <v>40</v>
      </c>
      <c r="AG2237" s="102" t="s">
        <v>40</v>
      </c>
      <c r="AH2237" s="102" t="s">
        <v>40</v>
      </c>
      <c r="AI2237" s="102" t="s">
        <v>40</v>
      </c>
      <c r="AJ2237" s="102" t="s">
        <v>40</v>
      </c>
      <c r="AK2237" s="102" t="s">
        <v>40</v>
      </c>
      <c r="AL2237" s="101"/>
      <c r="AM2237" s="101"/>
      <c r="AN2237" s="102" t="s">
        <v>40</v>
      </c>
      <c r="AO2237" s="102" t="s">
        <v>40</v>
      </c>
      <c r="AP2237" s="102" t="s">
        <v>40</v>
      </c>
      <c r="AQ2237" s="102" t="s">
        <v>40</v>
      </c>
      <c r="AR2237" s="101"/>
    </row>
    <row r="2238" spans="1:44" ht="63">
      <c r="A2238" t="str">
        <f>VLOOKUP(Q2238,'Rotas x Madrugada'!A:C,2,0)</f>
        <v>G</v>
      </c>
      <c r="B2238" t="str">
        <f>VLOOKUP(Q2238,'Rotas x Madrugada'!A:C,3,0)</f>
        <v>Sim</v>
      </c>
      <c r="D2238" s="19">
        <f t="shared" si="68"/>
        <v>46164</v>
      </c>
      <c r="E2238" s="19">
        <f>IF(A2238="RETIRA",Z2238,VLOOKUP(Q2238,'Rotas x Madrugada'!A:D,4,0))</f>
        <v>46150</v>
      </c>
      <c r="F2238" s="19">
        <f>IF(A2238="RETIRA",Z2238,Z2238+2)</f>
        <v>46164</v>
      </c>
      <c r="G2238" s="19" t="str">
        <f>CONCATENATE(U2238,"-",V2238)</f>
        <v>INC08-TF</v>
      </c>
      <c r="H2238" s="19" t="str">
        <f t="shared" ca="1" si="69"/>
        <v>OK</v>
      </c>
      <c r="I2238" s="46">
        <f ca="1">Z2238-$B$1</f>
        <v>5</v>
      </c>
      <c r="J2238" s="46">
        <f>VLOOKUP(G2238,'D. Produção'!A:B,2,)</f>
        <v>2</v>
      </c>
      <c r="K2238" s="87">
        <v>332976</v>
      </c>
      <c r="L2238" s="88" t="s">
        <v>653</v>
      </c>
      <c r="M2238" s="87">
        <v>126</v>
      </c>
      <c r="N2238" s="87">
        <v>5437157</v>
      </c>
      <c r="O2238" s="88" t="s">
        <v>35</v>
      </c>
      <c r="P2238" s="88" t="s">
        <v>635</v>
      </c>
      <c r="Q2238" s="88" t="s">
        <v>165</v>
      </c>
      <c r="R2238" s="89">
        <v>2.456</v>
      </c>
      <c r="S2238" s="89">
        <v>49.1205</v>
      </c>
      <c r="T2238" s="87">
        <v>1</v>
      </c>
      <c r="U2238" s="88" t="s">
        <v>63</v>
      </c>
      <c r="V2238" s="88" t="s">
        <v>96</v>
      </c>
      <c r="W2238" s="90">
        <v>1145</v>
      </c>
      <c r="X2238" s="90">
        <v>2145</v>
      </c>
      <c r="Y2238" s="91">
        <v>46148.456034062503</v>
      </c>
      <c r="Z2238" s="92">
        <v>46162</v>
      </c>
      <c r="AA2238" s="93"/>
      <c r="AB2238" s="93"/>
      <c r="AC2238" s="93"/>
      <c r="AD2238" s="93"/>
      <c r="AE2238" s="94" t="s">
        <v>40</v>
      </c>
      <c r="AF2238" s="94" t="s">
        <v>40</v>
      </c>
      <c r="AG2238" s="94" t="s">
        <v>40</v>
      </c>
      <c r="AH2238" s="94" t="s">
        <v>40</v>
      </c>
      <c r="AI2238" s="94" t="s">
        <v>40</v>
      </c>
      <c r="AJ2238" s="94" t="s">
        <v>40</v>
      </c>
      <c r="AK2238" s="94" t="s">
        <v>40</v>
      </c>
      <c r="AL2238" s="93"/>
      <c r="AM2238" s="93"/>
      <c r="AN2238" s="94" t="s">
        <v>40</v>
      </c>
      <c r="AO2238" s="94" t="s">
        <v>40</v>
      </c>
      <c r="AP2238" s="94" t="s">
        <v>40</v>
      </c>
      <c r="AQ2238" s="94" t="s">
        <v>40</v>
      </c>
      <c r="AR2238" s="93"/>
    </row>
    <row r="2239" spans="1:44" ht="63">
      <c r="A2239" t="str">
        <f>VLOOKUP(Q2239,'Rotas x Madrugada'!A:C,2,0)</f>
        <v>G</v>
      </c>
      <c r="B2239" t="str">
        <f>VLOOKUP(Q2239,'Rotas x Madrugada'!A:C,3,0)</f>
        <v>Sim</v>
      </c>
      <c r="D2239" s="19">
        <f t="shared" si="68"/>
        <v>46164</v>
      </c>
      <c r="E2239" s="19">
        <f>IF(A2239="RETIRA",Z2239,VLOOKUP(Q2239,'Rotas x Madrugada'!A:D,4,0))</f>
        <v>46150</v>
      </c>
      <c r="F2239" s="19">
        <f>IF(A2239="RETIRA",Z2239,Z2239+2)</f>
        <v>46164</v>
      </c>
      <c r="G2239" s="19" t="str">
        <f>CONCATENATE(U2239,"-",V2239)</f>
        <v>INC08-TF</v>
      </c>
      <c r="H2239" s="19" t="str">
        <f t="shared" ca="1" si="69"/>
        <v>OK</v>
      </c>
      <c r="I2239" s="46">
        <f ca="1">Z2239-$B$1</f>
        <v>5</v>
      </c>
      <c r="J2239" s="46">
        <f>VLOOKUP(G2239,'D. Produção'!A:B,2,)</f>
        <v>2</v>
      </c>
      <c r="K2239" s="95">
        <v>332976</v>
      </c>
      <c r="L2239" s="96" t="s">
        <v>654</v>
      </c>
      <c r="M2239" s="95">
        <v>127</v>
      </c>
      <c r="N2239" s="95">
        <v>5437158</v>
      </c>
      <c r="O2239" s="96" t="s">
        <v>35</v>
      </c>
      <c r="P2239" s="96" t="s">
        <v>635</v>
      </c>
      <c r="Q2239" s="96" t="s">
        <v>165</v>
      </c>
      <c r="R2239" s="97">
        <v>2.456</v>
      </c>
      <c r="S2239" s="97">
        <v>49.1205</v>
      </c>
      <c r="T2239" s="95">
        <v>1</v>
      </c>
      <c r="U2239" s="96" t="s">
        <v>63</v>
      </c>
      <c r="V2239" s="96" t="s">
        <v>96</v>
      </c>
      <c r="W2239" s="98">
        <v>1145</v>
      </c>
      <c r="X2239" s="98">
        <v>2145</v>
      </c>
      <c r="Y2239" s="99">
        <v>46148.456034062503</v>
      </c>
      <c r="Z2239" s="100">
        <v>46162</v>
      </c>
      <c r="AA2239" s="101"/>
      <c r="AB2239" s="101"/>
      <c r="AC2239" s="101"/>
      <c r="AD2239" s="101"/>
      <c r="AE2239" s="102" t="s">
        <v>40</v>
      </c>
      <c r="AF2239" s="102" t="s">
        <v>40</v>
      </c>
      <c r="AG2239" s="102" t="s">
        <v>40</v>
      </c>
      <c r="AH2239" s="102" t="s">
        <v>40</v>
      </c>
      <c r="AI2239" s="102" t="s">
        <v>40</v>
      </c>
      <c r="AJ2239" s="102" t="s">
        <v>40</v>
      </c>
      <c r="AK2239" s="102" t="s">
        <v>40</v>
      </c>
      <c r="AL2239" s="101"/>
      <c r="AM2239" s="101"/>
      <c r="AN2239" s="102" t="s">
        <v>40</v>
      </c>
      <c r="AO2239" s="102" t="s">
        <v>40</v>
      </c>
      <c r="AP2239" s="102" t="s">
        <v>40</v>
      </c>
      <c r="AQ2239" s="102" t="s">
        <v>40</v>
      </c>
      <c r="AR2239" s="101"/>
    </row>
    <row r="2240" spans="1:44" ht="63">
      <c r="A2240" t="str">
        <f>VLOOKUP(Q2240,'Rotas x Madrugada'!A:C,2,0)</f>
        <v>G</v>
      </c>
      <c r="B2240" t="str">
        <f>VLOOKUP(Q2240,'Rotas x Madrugada'!A:C,3,0)</f>
        <v>Sim</v>
      </c>
      <c r="D2240" s="19">
        <f t="shared" si="68"/>
        <v>46164</v>
      </c>
      <c r="E2240" s="19">
        <f>IF(A2240="RETIRA",Z2240,VLOOKUP(Q2240,'Rotas x Madrugada'!A:D,4,0))</f>
        <v>46150</v>
      </c>
      <c r="F2240" s="19">
        <f>IF(A2240="RETIRA",Z2240,Z2240+2)</f>
        <v>46164</v>
      </c>
      <c r="G2240" s="19" t="str">
        <f>CONCATENATE(U2240,"-",V2240)</f>
        <v>INC08-TF</v>
      </c>
      <c r="H2240" s="19" t="str">
        <f t="shared" ca="1" si="69"/>
        <v>OK</v>
      </c>
      <c r="I2240" s="46">
        <f ca="1">Z2240-$B$1</f>
        <v>5</v>
      </c>
      <c r="J2240" s="46">
        <f>VLOOKUP(G2240,'D. Produção'!A:B,2,)</f>
        <v>2</v>
      </c>
      <c r="K2240" s="87">
        <v>332976</v>
      </c>
      <c r="L2240" s="88" t="s">
        <v>655</v>
      </c>
      <c r="M2240" s="87">
        <v>128</v>
      </c>
      <c r="N2240" s="87">
        <v>5437159</v>
      </c>
      <c r="O2240" s="88" t="s">
        <v>35</v>
      </c>
      <c r="P2240" s="88" t="s">
        <v>635</v>
      </c>
      <c r="Q2240" s="88" t="s">
        <v>165</v>
      </c>
      <c r="R2240" s="89">
        <v>1.6166</v>
      </c>
      <c r="S2240" s="89">
        <v>32.332000000000001</v>
      </c>
      <c r="T2240" s="87">
        <v>1</v>
      </c>
      <c r="U2240" s="88" t="s">
        <v>63</v>
      </c>
      <c r="V2240" s="88" t="s">
        <v>96</v>
      </c>
      <c r="W2240" s="90">
        <v>685</v>
      </c>
      <c r="X2240" s="90">
        <v>2360</v>
      </c>
      <c r="Y2240" s="91">
        <v>46148.456034062503</v>
      </c>
      <c r="Z2240" s="92">
        <v>46162</v>
      </c>
      <c r="AA2240" s="93"/>
      <c r="AB2240" s="93"/>
      <c r="AC2240" s="93"/>
      <c r="AD2240" s="93"/>
      <c r="AE2240" s="94" t="s">
        <v>40</v>
      </c>
      <c r="AF2240" s="94" t="s">
        <v>40</v>
      </c>
      <c r="AG2240" s="94" t="s">
        <v>40</v>
      </c>
      <c r="AH2240" s="94" t="s">
        <v>40</v>
      </c>
      <c r="AI2240" s="94" t="s">
        <v>40</v>
      </c>
      <c r="AJ2240" s="94" t="s">
        <v>40</v>
      </c>
      <c r="AK2240" s="94" t="s">
        <v>40</v>
      </c>
      <c r="AL2240" s="93"/>
      <c r="AM2240" s="93"/>
      <c r="AN2240" s="94" t="s">
        <v>40</v>
      </c>
      <c r="AO2240" s="94" t="s">
        <v>40</v>
      </c>
      <c r="AP2240" s="94" t="s">
        <v>40</v>
      </c>
      <c r="AQ2240" s="94" t="s">
        <v>40</v>
      </c>
      <c r="AR2240" s="93"/>
    </row>
    <row r="2241" spans="1:44" ht="63">
      <c r="A2241" t="str">
        <f>VLOOKUP(Q2241,'Rotas x Madrugada'!A:C,2,0)</f>
        <v>G</v>
      </c>
      <c r="B2241" t="str">
        <f>VLOOKUP(Q2241,'Rotas x Madrugada'!A:C,3,0)</f>
        <v>Sim</v>
      </c>
      <c r="D2241" s="19">
        <f t="shared" si="68"/>
        <v>46164</v>
      </c>
      <c r="E2241" s="19">
        <f>IF(A2241="RETIRA",Z2241,VLOOKUP(Q2241,'Rotas x Madrugada'!A:D,4,0))</f>
        <v>46150</v>
      </c>
      <c r="F2241" s="19">
        <f>IF(A2241="RETIRA",Z2241,Z2241+2)</f>
        <v>46164</v>
      </c>
      <c r="G2241" s="19" t="str">
        <f>CONCATENATE(U2241,"-",V2241)</f>
        <v>INC08-TF</v>
      </c>
      <c r="H2241" s="19" t="str">
        <f t="shared" ca="1" si="69"/>
        <v>OK</v>
      </c>
      <c r="I2241" s="46">
        <f ca="1">Z2241-$B$1</f>
        <v>5</v>
      </c>
      <c r="J2241" s="46">
        <f>VLOOKUP(G2241,'D. Produção'!A:B,2,)</f>
        <v>2</v>
      </c>
      <c r="K2241" s="95">
        <v>332976</v>
      </c>
      <c r="L2241" s="96" t="s">
        <v>656</v>
      </c>
      <c r="M2241" s="95">
        <v>129</v>
      </c>
      <c r="N2241" s="95">
        <v>5437160</v>
      </c>
      <c r="O2241" s="96" t="s">
        <v>35</v>
      </c>
      <c r="P2241" s="96" t="s">
        <v>635</v>
      </c>
      <c r="Q2241" s="96" t="s">
        <v>165</v>
      </c>
      <c r="R2241" s="97">
        <v>1.6166</v>
      </c>
      <c r="S2241" s="97">
        <v>32.332000000000001</v>
      </c>
      <c r="T2241" s="95">
        <v>1</v>
      </c>
      <c r="U2241" s="96" t="s">
        <v>63</v>
      </c>
      <c r="V2241" s="96" t="s">
        <v>96</v>
      </c>
      <c r="W2241" s="98">
        <v>685</v>
      </c>
      <c r="X2241" s="98">
        <v>2360</v>
      </c>
      <c r="Y2241" s="99">
        <v>46148.456034062503</v>
      </c>
      <c r="Z2241" s="100">
        <v>46162</v>
      </c>
      <c r="AA2241" s="101"/>
      <c r="AB2241" s="101"/>
      <c r="AC2241" s="101"/>
      <c r="AD2241" s="101"/>
      <c r="AE2241" s="102" t="s">
        <v>40</v>
      </c>
      <c r="AF2241" s="102" t="s">
        <v>40</v>
      </c>
      <c r="AG2241" s="102" t="s">
        <v>40</v>
      </c>
      <c r="AH2241" s="102" t="s">
        <v>40</v>
      </c>
      <c r="AI2241" s="102" t="s">
        <v>40</v>
      </c>
      <c r="AJ2241" s="102" t="s">
        <v>40</v>
      </c>
      <c r="AK2241" s="102" t="s">
        <v>40</v>
      </c>
      <c r="AL2241" s="101"/>
      <c r="AM2241" s="101"/>
      <c r="AN2241" s="102" t="s">
        <v>40</v>
      </c>
      <c r="AO2241" s="102" t="s">
        <v>40</v>
      </c>
      <c r="AP2241" s="102" t="s">
        <v>40</v>
      </c>
      <c r="AQ2241" s="102" t="s">
        <v>40</v>
      </c>
      <c r="AR2241" s="101"/>
    </row>
    <row r="2242" spans="1:44" ht="63">
      <c r="A2242" t="str">
        <f>VLOOKUP(Q2242,'Rotas x Madrugada'!A:C,2,0)</f>
        <v>G</v>
      </c>
      <c r="B2242" t="str">
        <f>VLOOKUP(Q2242,'Rotas x Madrugada'!A:C,3,0)</f>
        <v>Sim</v>
      </c>
      <c r="D2242" s="19">
        <f t="shared" si="68"/>
        <v>46164</v>
      </c>
      <c r="E2242" s="19">
        <f>IF(A2242="RETIRA",Z2242,VLOOKUP(Q2242,'Rotas x Madrugada'!A:D,4,0))</f>
        <v>46150</v>
      </c>
      <c r="F2242" s="19">
        <f>IF(A2242="RETIRA",Z2242,Z2242+2)</f>
        <v>46164</v>
      </c>
      <c r="G2242" s="19" t="str">
        <f>CONCATENATE(U2242,"-",V2242)</f>
        <v>INC08-TF</v>
      </c>
      <c r="H2242" s="19" t="str">
        <f t="shared" ca="1" si="69"/>
        <v>OK</v>
      </c>
      <c r="I2242" s="46">
        <f ca="1">Z2242-$B$1</f>
        <v>5</v>
      </c>
      <c r="J2242" s="46">
        <f>VLOOKUP(G2242,'D. Produção'!A:B,2,)</f>
        <v>2</v>
      </c>
      <c r="K2242" s="87">
        <v>332976</v>
      </c>
      <c r="L2242" s="88" t="s">
        <v>657</v>
      </c>
      <c r="M2242" s="87">
        <v>130</v>
      </c>
      <c r="N2242" s="87">
        <v>5438988</v>
      </c>
      <c r="O2242" s="88" t="s">
        <v>35</v>
      </c>
      <c r="P2242" s="88" t="s">
        <v>635</v>
      </c>
      <c r="Q2242" s="88" t="s">
        <v>165</v>
      </c>
      <c r="R2242" s="89">
        <v>3.0623</v>
      </c>
      <c r="S2242" s="89">
        <v>61.246000000000002</v>
      </c>
      <c r="T2242" s="87">
        <v>1</v>
      </c>
      <c r="U2242" s="88" t="s">
        <v>63</v>
      </c>
      <c r="V2242" s="88" t="s">
        <v>96</v>
      </c>
      <c r="W2242" s="90">
        <v>2710</v>
      </c>
      <c r="X2242" s="90">
        <v>1130</v>
      </c>
      <c r="Y2242" s="91">
        <v>46148.456034062503</v>
      </c>
      <c r="Z2242" s="92">
        <v>46162</v>
      </c>
      <c r="AA2242" s="93"/>
      <c r="AB2242" s="93"/>
      <c r="AC2242" s="93"/>
      <c r="AD2242" s="93"/>
      <c r="AE2242" s="94" t="s">
        <v>40</v>
      </c>
      <c r="AF2242" s="94" t="s">
        <v>40</v>
      </c>
      <c r="AG2242" s="94" t="s">
        <v>40</v>
      </c>
      <c r="AH2242" s="94" t="s">
        <v>40</v>
      </c>
      <c r="AI2242" s="94" t="s">
        <v>40</v>
      </c>
      <c r="AJ2242" s="94" t="s">
        <v>40</v>
      </c>
      <c r="AK2242" s="94" t="s">
        <v>40</v>
      </c>
      <c r="AL2242" s="93"/>
      <c r="AM2242" s="93"/>
      <c r="AN2242" s="94" t="s">
        <v>40</v>
      </c>
      <c r="AO2242" s="94" t="s">
        <v>40</v>
      </c>
      <c r="AP2242" s="94" t="s">
        <v>40</v>
      </c>
      <c r="AQ2242" s="94" t="s">
        <v>40</v>
      </c>
      <c r="AR2242" s="93"/>
    </row>
    <row r="2243" spans="1:44" ht="63">
      <c r="A2243" t="str">
        <f>VLOOKUP(Q2243,'Rotas x Madrugada'!A:C,2,0)</f>
        <v>G</v>
      </c>
      <c r="B2243" t="str">
        <f>VLOOKUP(Q2243,'Rotas x Madrugada'!A:C,3,0)</f>
        <v>Sim</v>
      </c>
      <c r="D2243" s="19">
        <f t="shared" si="68"/>
        <v>46164</v>
      </c>
      <c r="E2243" s="19">
        <f>IF(A2243="RETIRA",Z2243,VLOOKUP(Q2243,'Rotas x Madrugada'!A:D,4,0))</f>
        <v>46150</v>
      </c>
      <c r="F2243" s="19">
        <f>IF(A2243="RETIRA",Z2243,Z2243+2)</f>
        <v>46164</v>
      </c>
      <c r="G2243" s="19" t="str">
        <f>CONCATENATE(U2243,"-",V2243)</f>
        <v>INC08-TF</v>
      </c>
      <c r="H2243" s="19" t="str">
        <f t="shared" ca="1" si="69"/>
        <v>OK</v>
      </c>
      <c r="I2243" s="46">
        <f ca="1">Z2243-$B$1</f>
        <v>5</v>
      </c>
      <c r="J2243" s="46">
        <f>VLOOKUP(G2243,'D. Produção'!A:B,2,)</f>
        <v>2</v>
      </c>
      <c r="K2243" s="95">
        <v>332976</v>
      </c>
      <c r="L2243" s="96" t="s">
        <v>658</v>
      </c>
      <c r="M2243" s="95">
        <v>131</v>
      </c>
      <c r="N2243" s="95">
        <v>5438989</v>
      </c>
      <c r="O2243" s="96" t="s">
        <v>35</v>
      </c>
      <c r="P2243" s="96" t="s">
        <v>635</v>
      </c>
      <c r="Q2243" s="96" t="s">
        <v>165</v>
      </c>
      <c r="R2243" s="97">
        <v>3.0623</v>
      </c>
      <c r="S2243" s="97">
        <v>61.246000000000002</v>
      </c>
      <c r="T2243" s="95">
        <v>1</v>
      </c>
      <c r="U2243" s="96" t="s">
        <v>63</v>
      </c>
      <c r="V2243" s="96" t="s">
        <v>96</v>
      </c>
      <c r="W2243" s="98">
        <v>2710</v>
      </c>
      <c r="X2243" s="98">
        <v>1130</v>
      </c>
      <c r="Y2243" s="99">
        <v>46148.456034062503</v>
      </c>
      <c r="Z2243" s="100">
        <v>46162</v>
      </c>
      <c r="AA2243" s="101"/>
      <c r="AB2243" s="101"/>
      <c r="AC2243" s="101"/>
      <c r="AD2243" s="101"/>
      <c r="AE2243" s="102" t="s">
        <v>40</v>
      </c>
      <c r="AF2243" s="102" t="s">
        <v>40</v>
      </c>
      <c r="AG2243" s="102" t="s">
        <v>40</v>
      </c>
      <c r="AH2243" s="102" t="s">
        <v>40</v>
      </c>
      <c r="AI2243" s="102" t="s">
        <v>40</v>
      </c>
      <c r="AJ2243" s="102" t="s">
        <v>40</v>
      </c>
      <c r="AK2243" s="102" t="s">
        <v>40</v>
      </c>
      <c r="AL2243" s="101"/>
      <c r="AM2243" s="101"/>
      <c r="AN2243" s="102" t="s">
        <v>40</v>
      </c>
      <c r="AO2243" s="102" t="s">
        <v>40</v>
      </c>
      <c r="AP2243" s="102" t="s">
        <v>40</v>
      </c>
      <c r="AQ2243" s="102" t="s">
        <v>40</v>
      </c>
      <c r="AR2243" s="101"/>
    </row>
    <row r="2244" spans="1:44" ht="63">
      <c r="A2244" t="str">
        <f>VLOOKUP(Q2244,'Rotas x Madrugada'!A:C,2,0)</f>
        <v>G</v>
      </c>
      <c r="B2244" t="str">
        <f>VLOOKUP(Q2244,'Rotas x Madrugada'!A:C,3,0)</f>
        <v>Sim</v>
      </c>
      <c r="D2244" s="19">
        <f t="shared" ref="D2244:D2307" si="70">IF(E2244&gt;F2244,E2244,F2244)</f>
        <v>46164</v>
      </c>
      <c r="E2244" s="19">
        <f>IF(A2244="RETIRA",Z2244,VLOOKUP(Q2244,'Rotas x Madrugada'!A:D,4,0))</f>
        <v>46150</v>
      </c>
      <c r="F2244" s="19">
        <f>IF(A2244="RETIRA",Z2244,Z2244+2)</f>
        <v>46164</v>
      </c>
      <c r="G2244" s="19" t="str">
        <f>CONCATENATE(U2244,"-",V2244)</f>
        <v>INC08-TF</v>
      </c>
      <c r="H2244" s="19" t="str">
        <f t="shared" ca="1" si="69"/>
        <v>OK</v>
      </c>
      <c r="I2244" s="46">
        <f ca="1">Z2244-$B$1</f>
        <v>5</v>
      </c>
      <c r="J2244" s="46">
        <f>VLOOKUP(G2244,'D. Produção'!A:B,2,)</f>
        <v>2</v>
      </c>
      <c r="K2244" s="87">
        <v>332976</v>
      </c>
      <c r="L2244" s="88" t="s">
        <v>659</v>
      </c>
      <c r="M2244" s="87">
        <v>132</v>
      </c>
      <c r="N2244" s="87">
        <v>5438990</v>
      </c>
      <c r="O2244" s="88" t="s">
        <v>35</v>
      </c>
      <c r="P2244" s="88" t="s">
        <v>635</v>
      </c>
      <c r="Q2244" s="88" t="s">
        <v>165</v>
      </c>
      <c r="R2244" s="89">
        <v>0.93500000000000005</v>
      </c>
      <c r="S2244" s="89">
        <v>18.699000000000002</v>
      </c>
      <c r="T2244" s="87">
        <v>1</v>
      </c>
      <c r="U2244" s="88" t="s">
        <v>63</v>
      </c>
      <c r="V2244" s="88" t="s">
        <v>96</v>
      </c>
      <c r="W2244" s="90">
        <v>2710</v>
      </c>
      <c r="X2244" s="90">
        <v>345</v>
      </c>
      <c r="Y2244" s="91">
        <v>46148.456034062503</v>
      </c>
      <c r="Z2244" s="92">
        <v>46162</v>
      </c>
      <c r="AA2244" s="93"/>
      <c r="AB2244" s="93"/>
      <c r="AC2244" s="93"/>
      <c r="AD2244" s="93"/>
      <c r="AE2244" s="94" t="s">
        <v>40</v>
      </c>
      <c r="AF2244" s="94" t="s">
        <v>40</v>
      </c>
      <c r="AG2244" s="94" t="s">
        <v>40</v>
      </c>
      <c r="AH2244" s="94" t="s">
        <v>40</v>
      </c>
      <c r="AI2244" s="94" t="s">
        <v>40</v>
      </c>
      <c r="AJ2244" s="94" t="s">
        <v>40</v>
      </c>
      <c r="AK2244" s="94" t="s">
        <v>40</v>
      </c>
      <c r="AL2244" s="93"/>
      <c r="AM2244" s="93"/>
      <c r="AN2244" s="94" t="s">
        <v>40</v>
      </c>
      <c r="AO2244" s="94" t="s">
        <v>40</v>
      </c>
      <c r="AP2244" s="94" t="s">
        <v>40</v>
      </c>
      <c r="AQ2244" s="94" t="s">
        <v>40</v>
      </c>
      <c r="AR2244" s="93"/>
    </row>
    <row r="2245" spans="1:44" ht="63">
      <c r="A2245" t="str">
        <f>VLOOKUP(Q2245,'Rotas x Madrugada'!A:C,2,0)</f>
        <v>G</v>
      </c>
      <c r="B2245" t="str">
        <f>VLOOKUP(Q2245,'Rotas x Madrugada'!A:C,3,0)</f>
        <v>Sim</v>
      </c>
      <c r="D2245" s="19">
        <f t="shared" si="70"/>
        <v>46164</v>
      </c>
      <c r="E2245" s="19">
        <f>IF(A2245="RETIRA",Z2245,VLOOKUP(Q2245,'Rotas x Madrugada'!A:D,4,0))</f>
        <v>46150</v>
      </c>
      <c r="F2245" s="19">
        <f>IF(A2245="RETIRA",Z2245,Z2245+2)</f>
        <v>46164</v>
      </c>
      <c r="G2245" s="19" t="str">
        <f>CONCATENATE(U2245,"-",V2245)</f>
        <v>INC08-TF</v>
      </c>
      <c r="H2245" s="19" t="str">
        <f t="shared" ref="H2245:H2308" ca="1" si="71">IF(I2245&lt;-10,"PROBLEMA",IF(I2245&lt;J2245,"URGENTE",IF(I2245=J2245,"PRODUZIR","OK")))</f>
        <v>OK</v>
      </c>
      <c r="I2245" s="46">
        <f ca="1">Z2245-$B$1</f>
        <v>5</v>
      </c>
      <c r="J2245" s="46">
        <f>VLOOKUP(G2245,'D. Produção'!A:B,2,)</f>
        <v>2</v>
      </c>
      <c r="K2245" s="95">
        <v>332976</v>
      </c>
      <c r="L2245" s="96" t="s">
        <v>660</v>
      </c>
      <c r="M2245" s="95">
        <v>133</v>
      </c>
      <c r="N2245" s="95">
        <v>5438991</v>
      </c>
      <c r="O2245" s="96" t="s">
        <v>35</v>
      </c>
      <c r="P2245" s="96" t="s">
        <v>635</v>
      </c>
      <c r="Q2245" s="96" t="s">
        <v>165</v>
      </c>
      <c r="R2245" s="97">
        <v>2.3445</v>
      </c>
      <c r="S2245" s="97">
        <v>46.89</v>
      </c>
      <c r="T2245" s="95">
        <v>1</v>
      </c>
      <c r="U2245" s="96" t="s">
        <v>63</v>
      </c>
      <c r="V2245" s="96" t="s">
        <v>96</v>
      </c>
      <c r="W2245" s="98">
        <v>900</v>
      </c>
      <c r="X2245" s="98">
        <v>2605</v>
      </c>
      <c r="Y2245" s="99">
        <v>46148.456034062503</v>
      </c>
      <c r="Z2245" s="100">
        <v>46162</v>
      </c>
      <c r="AA2245" s="101"/>
      <c r="AB2245" s="101"/>
      <c r="AC2245" s="101"/>
      <c r="AD2245" s="101"/>
      <c r="AE2245" s="102" t="s">
        <v>40</v>
      </c>
      <c r="AF2245" s="102" t="s">
        <v>40</v>
      </c>
      <c r="AG2245" s="102" t="s">
        <v>40</v>
      </c>
      <c r="AH2245" s="102" t="s">
        <v>40</v>
      </c>
      <c r="AI2245" s="102" t="s">
        <v>40</v>
      </c>
      <c r="AJ2245" s="102" t="s">
        <v>40</v>
      </c>
      <c r="AK2245" s="102" t="s">
        <v>40</v>
      </c>
      <c r="AL2245" s="101"/>
      <c r="AM2245" s="101"/>
      <c r="AN2245" s="102" t="s">
        <v>40</v>
      </c>
      <c r="AO2245" s="102" t="s">
        <v>40</v>
      </c>
      <c r="AP2245" s="102" t="s">
        <v>40</v>
      </c>
      <c r="AQ2245" s="102" t="s">
        <v>40</v>
      </c>
      <c r="AR2245" s="101"/>
    </row>
    <row r="2246" spans="1:44" ht="63">
      <c r="A2246" t="str">
        <f>VLOOKUP(Q2246,'Rotas x Madrugada'!A:C,2,0)</f>
        <v>G</v>
      </c>
      <c r="B2246" t="str">
        <f>VLOOKUP(Q2246,'Rotas x Madrugada'!A:C,3,0)</f>
        <v>Sim</v>
      </c>
      <c r="D2246" s="19">
        <f t="shared" si="70"/>
        <v>46164</v>
      </c>
      <c r="E2246" s="19">
        <f>IF(A2246="RETIRA",Z2246,VLOOKUP(Q2246,'Rotas x Madrugada'!A:D,4,0))</f>
        <v>46150</v>
      </c>
      <c r="F2246" s="19">
        <f>IF(A2246="RETIRA",Z2246,Z2246+2)</f>
        <v>46164</v>
      </c>
      <c r="G2246" s="19" t="str">
        <f>CONCATENATE(U2246,"-",V2246)</f>
        <v>INC08-TF</v>
      </c>
      <c r="H2246" s="19" t="str">
        <f t="shared" ca="1" si="71"/>
        <v>OK</v>
      </c>
      <c r="I2246" s="46">
        <f ca="1">Z2246-$B$1</f>
        <v>5</v>
      </c>
      <c r="J2246" s="46">
        <f>VLOOKUP(G2246,'D. Produção'!A:B,2,)</f>
        <v>2</v>
      </c>
      <c r="K2246" s="87">
        <v>332976</v>
      </c>
      <c r="L2246" s="88" t="s">
        <v>661</v>
      </c>
      <c r="M2246" s="87">
        <v>134</v>
      </c>
      <c r="N2246" s="87">
        <v>5438992</v>
      </c>
      <c r="O2246" s="88" t="s">
        <v>35</v>
      </c>
      <c r="P2246" s="88" t="s">
        <v>635</v>
      </c>
      <c r="Q2246" s="88" t="s">
        <v>165</v>
      </c>
      <c r="R2246" s="89">
        <v>2.3445</v>
      </c>
      <c r="S2246" s="89">
        <v>46.89</v>
      </c>
      <c r="T2246" s="87">
        <v>1</v>
      </c>
      <c r="U2246" s="88" t="s">
        <v>63</v>
      </c>
      <c r="V2246" s="88" t="s">
        <v>96</v>
      </c>
      <c r="W2246" s="90">
        <v>900</v>
      </c>
      <c r="X2246" s="90">
        <v>2605</v>
      </c>
      <c r="Y2246" s="91">
        <v>46148.456034062503</v>
      </c>
      <c r="Z2246" s="92">
        <v>46162</v>
      </c>
      <c r="AA2246" s="93"/>
      <c r="AB2246" s="93"/>
      <c r="AC2246" s="93"/>
      <c r="AD2246" s="93"/>
      <c r="AE2246" s="94" t="s">
        <v>40</v>
      </c>
      <c r="AF2246" s="94" t="s">
        <v>40</v>
      </c>
      <c r="AG2246" s="94" t="s">
        <v>40</v>
      </c>
      <c r="AH2246" s="94" t="s">
        <v>40</v>
      </c>
      <c r="AI2246" s="94" t="s">
        <v>40</v>
      </c>
      <c r="AJ2246" s="94" t="s">
        <v>40</v>
      </c>
      <c r="AK2246" s="94" t="s">
        <v>40</v>
      </c>
      <c r="AL2246" s="93"/>
      <c r="AM2246" s="93"/>
      <c r="AN2246" s="94" t="s">
        <v>40</v>
      </c>
      <c r="AO2246" s="94" t="s">
        <v>40</v>
      </c>
      <c r="AP2246" s="94" t="s">
        <v>40</v>
      </c>
      <c r="AQ2246" s="94" t="s">
        <v>40</v>
      </c>
      <c r="AR2246" s="93"/>
    </row>
    <row r="2247" spans="1:44" ht="63">
      <c r="A2247" t="str">
        <f>VLOOKUP(Q2247,'Rotas x Madrugada'!A:C,2,0)</f>
        <v>G</v>
      </c>
      <c r="B2247" t="str">
        <f>VLOOKUP(Q2247,'Rotas x Madrugada'!A:C,3,0)</f>
        <v>Sim</v>
      </c>
      <c r="D2247" s="19">
        <f t="shared" si="70"/>
        <v>46164</v>
      </c>
      <c r="E2247" s="19">
        <f>IF(A2247="RETIRA",Z2247,VLOOKUP(Q2247,'Rotas x Madrugada'!A:D,4,0))</f>
        <v>46150</v>
      </c>
      <c r="F2247" s="19">
        <f>IF(A2247="RETIRA",Z2247,Z2247+2)</f>
        <v>46164</v>
      </c>
      <c r="G2247" s="19" t="str">
        <f>CONCATENATE(U2247,"-",V2247)</f>
        <v>INC08-TF</v>
      </c>
      <c r="H2247" s="19" t="str">
        <f t="shared" ca="1" si="71"/>
        <v>OK</v>
      </c>
      <c r="I2247" s="46">
        <f ca="1">Z2247-$B$1</f>
        <v>5</v>
      </c>
      <c r="J2247" s="46">
        <f>VLOOKUP(G2247,'D. Produção'!A:B,2,)</f>
        <v>2</v>
      </c>
      <c r="K2247" s="95">
        <v>332976</v>
      </c>
      <c r="L2247" s="96" t="s">
        <v>662</v>
      </c>
      <c r="M2247" s="95">
        <v>135</v>
      </c>
      <c r="N2247" s="95">
        <v>5438993</v>
      </c>
      <c r="O2247" s="96" t="s">
        <v>35</v>
      </c>
      <c r="P2247" s="96" t="s">
        <v>635</v>
      </c>
      <c r="Q2247" s="96" t="s">
        <v>165</v>
      </c>
      <c r="R2247" s="97">
        <v>2.3445</v>
      </c>
      <c r="S2247" s="97">
        <v>46.89</v>
      </c>
      <c r="T2247" s="95">
        <v>1</v>
      </c>
      <c r="U2247" s="96" t="s">
        <v>63</v>
      </c>
      <c r="V2247" s="96" t="s">
        <v>96</v>
      </c>
      <c r="W2247" s="98">
        <v>900</v>
      </c>
      <c r="X2247" s="98">
        <v>2605</v>
      </c>
      <c r="Y2247" s="99">
        <v>46148.456034062503</v>
      </c>
      <c r="Z2247" s="100">
        <v>46162</v>
      </c>
      <c r="AA2247" s="101"/>
      <c r="AB2247" s="101"/>
      <c r="AC2247" s="101"/>
      <c r="AD2247" s="101"/>
      <c r="AE2247" s="102" t="s">
        <v>40</v>
      </c>
      <c r="AF2247" s="102" t="s">
        <v>40</v>
      </c>
      <c r="AG2247" s="102" t="s">
        <v>40</v>
      </c>
      <c r="AH2247" s="102" t="s">
        <v>40</v>
      </c>
      <c r="AI2247" s="102" t="s">
        <v>40</v>
      </c>
      <c r="AJ2247" s="102" t="s">
        <v>40</v>
      </c>
      <c r="AK2247" s="102" t="s">
        <v>40</v>
      </c>
      <c r="AL2247" s="101"/>
      <c r="AM2247" s="101"/>
      <c r="AN2247" s="102" t="s">
        <v>40</v>
      </c>
      <c r="AO2247" s="102" t="s">
        <v>40</v>
      </c>
      <c r="AP2247" s="102" t="s">
        <v>40</v>
      </c>
      <c r="AQ2247" s="102" t="s">
        <v>40</v>
      </c>
      <c r="AR2247" s="101"/>
    </row>
    <row r="2248" spans="1:44" ht="21">
      <c r="A2248" t="str">
        <f>VLOOKUP(Q2248,'Rotas x Madrugada'!A:C,2,0)</f>
        <v>NL</v>
      </c>
      <c r="B2248" t="str">
        <f>VLOOKUP(Q2248,'Rotas x Madrugada'!A:C,3,0)</f>
        <v>Não</v>
      </c>
      <c r="D2248" s="19">
        <f t="shared" si="70"/>
        <v>46164</v>
      </c>
      <c r="E2248" s="19">
        <f>IF(A2248="RETIRA",Z2248,VLOOKUP(Q2248,'Rotas x Madrugada'!A:D,4,0))</f>
        <v>46146</v>
      </c>
      <c r="F2248" s="19">
        <f>IF(A2248="RETIRA",Z2248,Z2248+2)</f>
        <v>46164</v>
      </c>
      <c r="G2248" s="19" t="str">
        <f>CONCATENATE(U2248,"-",V2248)</f>
        <v>FUM08-TEQ</v>
      </c>
      <c r="H2248" s="19" t="e">
        <f t="shared" ca="1" si="71"/>
        <v>#N/A</v>
      </c>
      <c r="I2248" s="46">
        <f ca="1">Z2248-$B$1</f>
        <v>5</v>
      </c>
      <c r="J2248" s="46" t="e">
        <f>VLOOKUP(G2248,'D. Produção'!A:B,2,)</f>
        <v>#N/A</v>
      </c>
      <c r="K2248" s="87">
        <v>334961</v>
      </c>
      <c r="L2248" s="88" t="s">
        <v>61</v>
      </c>
      <c r="M2248" s="87">
        <v>1</v>
      </c>
      <c r="N2248" s="87">
        <v>5450256</v>
      </c>
      <c r="O2248" s="88" t="s">
        <v>35</v>
      </c>
      <c r="P2248" s="88" t="s">
        <v>260</v>
      </c>
      <c r="Q2248" s="88" t="s">
        <v>140</v>
      </c>
      <c r="R2248" s="89">
        <v>1.4563999999999999</v>
      </c>
      <c r="S2248" s="89">
        <v>29.128</v>
      </c>
      <c r="T2248" s="87">
        <v>1</v>
      </c>
      <c r="U2248" s="88" t="s">
        <v>254</v>
      </c>
      <c r="V2248" s="88" t="s">
        <v>326</v>
      </c>
      <c r="W2248" s="90">
        <v>880</v>
      </c>
      <c r="X2248" s="90">
        <v>1655</v>
      </c>
      <c r="Y2248" s="91">
        <v>46150.338448726849</v>
      </c>
      <c r="Z2248" s="92">
        <v>46162</v>
      </c>
      <c r="AA2248" s="93"/>
      <c r="AB2248" s="93"/>
      <c r="AC2248" s="93"/>
      <c r="AD2248" s="93"/>
      <c r="AE2248" s="93"/>
      <c r="AF2248" s="93"/>
      <c r="AG2248" s="93"/>
      <c r="AH2248" s="93"/>
      <c r="AI2248" s="94" t="s">
        <v>40</v>
      </c>
      <c r="AJ2248" s="94" t="s">
        <v>40</v>
      </c>
      <c r="AK2248" s="94" t="s">
        <v>40</v>
      </c>
      <c r="AL2248" s="93"/>
      <c r="AM2248" s="93"/>
      <c r="AN2248" s="94" t="s">
        <v>40</v>
      </c>
      <c r="AO2248" s="94" t="s">
        <v>40</v>
      </c>
      <c r="AP2248" s="94" t="s">
        <v>40</v>
      </c>
      <c r="AQ2248" s="94" t="s">
        <v>40</v>
      </c>
      <c r="AR2248" s="93"/>
    </row>
    <row r="2249" spans="1:44" ht="21">
      <c r="A2249" t="str">
        <f>VLOOKUP(Q2249,'Rotas x Madrugada'!A:C,2,0)</f>
        <v>NL</v>
      </c>
      <c r="B2249" t="str">
        <f>VLOOKUP(Q2249,'Rotas x Madrugada'!A:C,3,0)</f>
        <v>Não</v>
      </c>
      <c r="D2249" s="19">
        <f t="shared" si="70"/>
        <v>46164</v>
      </c>
      <c r="E2249" s="19">
        <f>IF(A2249="RETIRA",Z2249,VLOOKUP(Q2249,'Rotas x Madrugada'!A:D,4,0))</f>
        <v>46146</v>
      </c>
      <c r="F2249" s="19">
        <f>IF(A2249="RETIRA",Z2249,Z2249+2)</f>
        <v>46164</v>
      </c>
      <c r="G2249" s="19" t="str">
        <f>CONCATENATE(U2249,"-",V2249)</f>
        <v>FUM08-TEA</v>
      </c>
      <c r="H2249" s="19" t="e">
        <f t="shared" ca="1" si="71"/>
        <v>#N/A</v>
      </c>
      <c r="I2249" s="46">
        <f ca="1">Z2249-$B$1</f>
        <v>5</v>
      </c>
      <c r="J2249" s="46" t="e">
        <f>VLOOKUP(G2249,'D. Produção'!A:B,2,)</f>
        <v>#N/A</v>
      </c>
      <c r="K2249" s="95">
        <v>334961</v>
      </c>
      <c r="L2249" s="96" t="s">
        <v>121</v>
      </c>
      <c r="M2249" s="95">
        <v>2</v>
      </c>
      <c r="N2249" s="95">
        <v>5450257</v>
      </c>
      <c r="O2249" s="96" t="s">
        <v>35</v>
      </c>
      <c r="P2249" s="96" t="s">
        <v>260</v>
      </c>
      <c r="Q2249" s="96" t="s">
        <v>140</v>
      </c>
      <c r="R2249" s="97">
        <v>1.5271999999999999</v>
      </c>
      <c r="S2249" s="97">
        <v>30.544</v>
      </c>
      <c r="T2249" s="95">
        <v>1</v>
      </c>
      <c r="U2249" s="96" t="s">
        <v>254</v>
      </c>
      <c r="V2249" s="96" t="s">
        <v>347</v>
      </c>
      <c r="W2249" s="98">
        <v>920</v>
      </c>
      <c r="X2249" s="98">
        <v>1660</v>
      </c>
      <c r="Y2249" s="99">
        <v>46150.338448726849</v>
      </c>
      <c r="Z2249" s="100">
        <v>46162</v>
      </c>
      <c r="AA2249" s="101"/>
      <c r="AB2249" s="101"/>
      <c r="AC2249" s="101"/>
      <c r="AD2249" s="101"/>
      <c r="AE2249" s="101"/>
      <c r="AF2249" s="101"/>
      <c r="AG2249" s="101"/>
      <c r="AH2249" s="101"/>
      <c r="AI2249" s="102" t="s">
        <v>40</v>
      </c>
      <c r="AJ2249" s="102" t="s">
        <v>40</v>
      </c>
      <c r="AK2249" s="102" t="s">
        <v>40</v>
      </c>
      <c r="AL2249" s="101"/>
      <c r="AM2249" s="101"/>
      <c r="AN2249" s="101"/>
      <c r="AO2249" s="102" t="s">
        <v>40</v>
      </c>
      <c r="AP2249" s="102" t="s">
        <v>40</v>
      </c>
      <c r="AQ2249" s="102" t="s">
        <v>40</v>
      </c>
      <c r="AR2249" s="101"/>
    </row>
    <row r="2250" spans="1:44" ht="21">
      <c r="A2250" t="str">
        <f>VLOOKUP(Q2250,'Rotas x Madrugada'!A:C,2,0)</f>
        <v>NL</v>
      </c>
      <c r="B2250" t="str">
        <f>VLOOKUP(Q2250,'Rotas x Madrugada'!A:C,3,0)</f>
        <v>Não</v>
      </c>
      <c r="D2250" s="19">
        <f t="shared" si="70"/>
        <v>46164</v>
      </c>
      <c r="E2250" s="19">
        <f>IF(A2250="RETIRA",Z2250,VLOOKUP(Q2250,'Rotas x Madrugada'!A:D,4,0))</f>
        <v>46146</v>
      </c>
      <c r="F2250" s="19">
        <f>IF(A2250="RETIRA",Z2250,Z2250+2)</f>
        <v>46164</v>
      </c>
      <c r="G2250" s="19" t="str">
        <f>CONCATENATE(U2250,"-",V2250)</f>
        <v>FUM08-TFQ</v>
      </c>
      <c r="H2250" s="19" t="e">
        <f t="shared" ca="1" si="71"/>
        <v>#N/A</v>
      </c>
      <c r="I2250" s="46">
        <f ca="1">Z2250-$B$1</f>
        <v>5</v>
      </c>
      <c r="J2250" s="46" t="e">
        <f>VLOOKUP(G2250,'D. Produção'!A:B,2,)</f>
        <v>#N/A</v>
      </c>
      <c r="K2250" s="87">
        <v>334961</v>
      </c>
      <c r="L2250" s="88" t="s">
        <v>143</v>
      </c>
      <c r="M2250" s="87">
        <v>3</v>
      </c>
      <c r="N2250" s="87">
        <v>5450258</v>
      </c>
      <c r="O2250" s="88" t="s">
        <v>35</v>
      </c>
      <c r="P2250" s="88" t="s">
        <v>260</v>
      </c>
      <c r="Q2250" s="88" t="s">
        <v>140</v>
      </c>
      <c r="R2250" s="89">
        <v>2.9767999999999999</v>
      </c>
      <c r="S2250" s="89">
        <v>59.534999999999997</v>
      </c>
      <c r="T2250" s="87">
        <v>1</v>
      </c>
      <c r="U2250" s="88" t="s">
        <v>254</v>
      </c>
      <c r="V2250" s="88" t="s">
        <v>166</v>
      </c>
      <c r="W2250" s="90">
        <v>1575</v>
      </c>
      <c r="X2250" s="90">
        <v>1890</v>
      </c>
      <c r="Y2250" s="91">
        <v>46150.338448726849</v>
      </c>
      <c r="Z2250" s="92">
        <v>46162</v>
      </c>
      <c r="AA2250" s="93"/>
      <c r="AB2250" s="93"/>
      <c r="AC2250" s="93"/>
      <c r="AD2250" s="93"/>
      <c r="AE2250" s="93"/>
      <c r="AF2250" s="93"/>
      <c r="AG2250" s="94" t="s">
        <v>40</v>
      </c>
      <c r="AH2250" s="94" t="s">
        <v>40</v>
      </c>
      <c r="AI2250" s="94" t="s">
        <v>40</v>
      </c>
      <c r="AJ2250" s="94" t="s">
        <v>40</v>
      </c>
      <c r="AK2250" s="94" t="s">
        <v>40</v>
      </c>
      <c r="AL2250" s="93"/>
      <c r="AM2250" s="93"/>
      <c r="AN2250" s="94" t="s">
        <v>40</v>
      </c>
      <c r="AO2250" s="94" t="s">
        <v>40</v>
      </c>
      <c r="AP2250" s="94" t="s">
        <v>40</v>
      </c>
      <c r="AQ2250" s="94" t="s">
        <v>40</v>
      </c>
      <c r="AR2250" s="93"/>
    </row>
    <row r="2251" spans="1:44" ht="21">
      <c r="A2251" t="str">
        <f>VLOOKUP(Q2251,'Rotas x Madrugada'!A:C,2,0)</f>
        <v>NL</v>
      </c>
      <c r="B2251" t="str">
        <f>VLOOKUP(Q2251,'Rotas x Madrugada'!A:C,3,0)</f>
        <v>Não</v>
      </c>
      <c r="D2251" s="19">
        <f t="shared" si="70"/>
        <v>46164</v>
      </c>
      <c r="E2251" s="19">
        <f>IF(A2251="RETIRA",Z2251,VLOOKUP(Q2251,'Rotas x Madrugada'!A:D,4,0))</f>
        <v>46146</v>
      </c>
      <c r="F2251" s="19">
        <f>IF(A2251="RETIRA",Z2251,Z2251+2)</f>
        <v>46164</v>
      </c>
      <c r="G2251" s="19" t="str">
        <f>CONCATENATE(U2251,"-",V2251)</f>
        <v>FUM08-TEA</v>
      </c>
      <c r="H2251" s="19" t="e">
        <f t="shared" ca="1" si="71"/>
        <v>#N/A</v>
      </c>
      <c r="I2251" s="46">
        <f ca="1">Z2251-$B$1</f>
        <v>5</v>
      </c>
      <c r="J2251" s="46" t="e">
        <f>VLOOKUP(G2251,'D. Produção'!A:B,2,)</f>
        <v>#N/A</v>
      </c>
      <c r="K2251" s="95">
        <v>334961</v>
      </c>
      <c r="L2251" s="96" t="s">
        <v>132</v>
      </c>
      <c r="M2251" s="95">
        <v>4</v>
      </c>
      <c r="N2251" s="95">
        <v>5450259</v>
      </c>
      <c r="O2251" s="96" t="s">
        <v>35</v>
      </c>
      <c r="P2251" s="96" t="s">
        <v>260</v>
      </c>
      <c r="Q2251" s="96" t="s">
        <v>140</v>
      </c>
      <c r="R2251" s="97">
        <v>1.0449999999999999</v>
      </c>
      <c r="S2251" s="97">
        <v>20.9</v>
      </c>
      <c r="T2251" s="95">
        <v>1</v>
      </c>
      <c r="U2251" s="96" t="s">
        <v>254</v>
      </c>
      <c r="V2251" s="96" t="s">
        <v>347</v>
      </c>
      <c r="W2251" s="98">
        <v>1045</v>
      </c>
      <c r="X2251" s="98">
        <v>1000</v>
      </c>
      <c r="Y2251" s="99">
        <v>46150.338448726849</v>
      </c>
      <c r="Z2251" s="100">
        <v>46162</v>
      </c>
      <c r="AA2251" s="101"/>
      <c r="AB2251" s="101"/>
      <c r="AC2251" s="101"/>
      <c r="AD2251" s="101"/>
      <c r="AE2251" s="101"/>
      <c r="AF2251" s="101"/>
      <c r="AG2251" s="101"/>
      <c r="AH2251" s="101"/>
      <c r="AI2251" s="102" t="s">
        <v>40</v>
      </c>
      <c r="AJ2251" s="102" t="s">
        <v>40</v>
      </c>
      <c r="AK2251" s="102" t="s">
        <v>40</v>
      </c>
      <c r="AL2251" s="101"/>
      <c r="AM2251" s="101"/>
      <c r="AN2251" s="101"/>
      <c r="AO2251" s="102" t="s">
        <v>40</v>
      </c>
      <c r="AP2251" s="102" t="s">
        <v>40</v>
      </c>
      <c r="AQ2251" s="102" t="s">
        <v>40</v>
      </c>
      <c r="AR2251" s="101"/>
    </row>
    <row r="2252" spans="1:44" ht="21">
      <c r="A2252" t="str">
        <f>VLOOKUP(Q2252,'Rotas x Madrugada'!A:C,2,0)</f>
        <v>NL</v>
      </c>
      <c r="B2252" t="str">
        <f>VLOOKUP(Q2252,'Rotas x Madrugada'!A:C,3,0)</f>
        <v>Não</v>
      </c>
      <c r="D2252" s="19">
        <f t="shared" si="70"/>
        <v>46164</v>
      </c>
      <c r="E2252" s="19">
        <f>IF(A2252="RETIRA",Z2252,VLOOKUP(Q2252,'Rotas x Madrugada'!A:D,4,0))</f>
        <v>46146</v>
      </c>
      <c r="F2252" s="19">
        <f>IF(A2252="RETIRA",Z2252,Z2252+2)</f>
        <v>46164</v>
      </c>
      <c r="G2252" s="19" t="str">
        <f>CONCATENATE(U2252,"-",V2252)</f>
        <v>FUM08-TFQ</v>
      </c>
      <c r="H2252" s="19" t="e">
        <f t="shared" ca="1" si="71"/>
        <v>#N/A</v>
      </c>
      <c r="I2252" s="46">
        <f ca="1">Z2252-$B$1</f>
        <v>5</v>
      </c>
      <c r="J2252" s="46" t="e">
        <f>VLOOKUP(G2252,'D. Produção'!A:B,2,)</f>
        <v>#N/A</v>
      </c>
      <c r="K2252" s="87">
        <v>334961</v>
      </c>
      <c r="L2252" s="88" t="s">
        <v>92</v>
      </c>
      <c r="M2252" s="87">
        <v>5</v>
      </c>
      <c r="N2252" s="87">
        <v>5450260</v>
      </c>
      <c r="O2252" s="88" t="s">
        <v>35</v>
      </c>
      <c r="P2252" s="88" t="s">
        <v>260</v>
      </c>
      <c r="Q2252" s="88" t="s">
        <v>140</v>
      </c>
      <c r="R2252" s="89">
        <v>1.7153</v>
      </c>
      <c r="S2252" s="89">
        <v>34.306800000000003</v>
      </c>
      <c r="T2252" s="87">
        <v>1</v>
      </c>
      <c r="U2252" s="88" t="s">
        <v>254</v>
      </c>
      <c r="V2252" s="88" t="s">
        <v>166</v>
      </c>
      <c r="W2252" s="90">
        <v>1243</v>
      </c>
      <c r="X2252" s="90">
        <v>1380</v>
      </c>
      <c r="Y2252" s="91">
        <v>46150.338448726849</v>
      </c>
      <c r="Z2252" s="92">
        <v>46162</v>
      </c>
      <c r="AA2252" s="93"/>
      <c r="AB2252" s="93"/>
      <c r="AC2252" s="93"/>
      <c r="AD2252" s="93"/>
      <c r="AE2252" s="93"/>
      <c r="AF2252" s="93"/>
      <c r="AG2252" s="94" t="s">
        <v>40</v>
      </c>
      <c r="AH2252" s="94" t="s">
        <v>40</v>
      </c>
      <c r="AI2252" s="94" t="s">
        <v>40</v>
      </c>
      <c r="AJ2252" s="94" t="s">
        <v>40</v>
      </c>
      <c r="AK2252" s="94" t="s">
        <v>40</v>
      </c>
      <c r="AL2252" s="93"/>
      <c r="AM2252" s="93"/>
      <c r="AN2252" s="94" t="s">
        <v>40</v>
      </c>
      <c r="AO2252" s="94" t="s">
        <v>40</v>
      </c>
      <c r="AP2252" s="94" t="s">
        <v>40</v>
      </c>
      <c r="AQ2252" s="94" t="s">
        <v>40</v>
      </c>
      <c r="AR2252" s="93"/>
    </row>
    <row r="2253" spans="1:44" ht="21">
      <c r="A2253" t="str">
        <f>VLOOKUP(Q2253,'Rotas x Madrugada'!A:C,2,0)</f>
        <v>NL</v>
      </c>
      <c r="B2253" t="str">
        <f>VLOOKUP(Q2253,'Rotas x Madrugada'!A:C,3,0)</f>
        <v>Não</v>
      </c>
      <c r="D2253" s="19">
        <f t="shared" si="70"/>
        <v>46164</v>
      </c>
      <c r="E2253" s="19">
        <f>IF(A2253="RETIRA",Z2253,VLOOKUP(Q2253,'Rotas x Madrugada'!A:D,4,0))</f>
        <v>46146</v>
      </c>
      <c r="F2253" s="19">
        <f>IF(A2253="RETIRA",Z2253,Z2253+2)</f>
        <v>46164</v>
      </c>
      <c r="G2253" s="19" t="str">
        <f>CONCATENATE(U2253,"-",V2253)</f>
        <v>FUM08-TFQ</v>
      </c>
      <c r="H2253" s="19" t="e">
        <f t="shared" ca="1" si="71"/>
        <v>#N/A</v>
      </c>
      <c r="I2253" s="46">
        <f ca="1">Z2253-$B$1</f>
        <v>5</v>
      </c>
      <c r="J2253" s="46" t="e">
        <f>VLOOKUP(G2253,'D. Produção'!A:B,2,)</f>
        <v>#N/A</v>
      </c>
      <c r="K2253" s="95">
        <v>334961</v>
      </c>
      <c r="L2253" s="96" t="s">
        <v>97</v>
      </c>
      <c r="M2253" s="95">
        <v>6</v>
      </c>
      <c r="N2253" s="95">
        <v>5450261</v>
      </c>
      <c r="O2253" s="96" t="s">
        <v>35</v>
      </c>
      <c r="P2253" s="96" t="s">
        <v>260</v>
      </c>
      <c r="Q2253" s="96" t="s">
        <v>140</v>
      </c>
      <c r="R2253" s="97">
        <v>1.3922000000000001</v>
      </c>
      <c r="S2253" s="97">
        <v>27.8432</v>
      </c>
      <c r="T2253" s="95">
        <v>1</v>
      </c>
      <c r="U2253" s="96" t="s">
        <v>254</v>
      </c>
      <c r="V2253" s="96" t="s">
        <v>166</v>
      </c>
      <c r="W2253" s="98">
        <v>1243</v>
      </c>
      <c r="X2253" s="98">
        <v>1120</v>
      </c>
      <c r="Y2253" s="99">
        <v>46150.338448726849</v>
      </c>
      <c r="Z2253" s="100">
        <v>46162</v>
      </c>
      <c r="AA2253" s="101"/>
      <c r="AB2253" s="101"/>
      <c r="AC2253" s="101"/>
      <c r="AD2253" s="101"/>
      <c r="AE2253" s="101"/>
      <c r="AF2253" s="101"/>
      <c r="AG2253" s="102" t="s">
        <v>40</v>
      </c>
      <c r="AH2253" s="102" t="s">
        <v>40</v>
      </c>
      <c r="AI2253" s="102" t="s">
        <v>40</v>
      </c>
      <c r="AJ2253" s="102" t="s">
        <v>40</v>
      </c>
      <c r="AK2253" s="102" t="s">
        <v>40</v>
      </c>
      <c r="AL2253" s="101"/>
      <c r="AM2253" s="101"/>
      <c r="AN2253" s="102" t="s">
        <v>40</v>
      </c>
      <c r="AO2253" s="102" t="s">
        <v>40</v>
      </c>
      <c r="AP2253" s="102" t="s">
        <v>40</v>
      </c>
      <c r="AQ2253" s="102" t="s">
        <v>40</v>
      </c>
      <c r="AR2253" s="101"/>
    </row>
    <row r="2254" spans="1:44" ht="21">
      <c r="A2254" t="str">
        <f>VLOOKUP(Q2254,'Rotas x Madrugada'!A:C,2,0)</f>
        <v>Retira</v>
      </c>
      <c r="B2254" t="str">
        <f>VLOOKUP(Q2254,'Rotas x Madrugada'!A:C,3,0)</f>
        <v>Não</v>
      </c>
      <c r="D2254" s="19">
        <f t="shared" si="70"/>
        <v>46162</v>
      </c>
      <c r="E2254" s="19">
        <f>IF(A2254="RETIRA",Z2254,VLOOKUP(Q2254,'Rotas x Madrugada'!A:D,4,0))</f>
        <v>46162</v>
      </c>
      <c r="F2254" s="19">
        <f>IF(A2254="RETIRA",Z2254,Z2254+2)</f>
        <v>46162</v>
      </c>
      <c r="G2254" s="19" t="str">
        <f>CONCATENATE(U2254,"-",V2254)</f>
        <v>ESI04-EFA</v>
      </c>
      <c r="H2254" s="19" t="str">
        <f t="shared" ca="1" si="71"/>
        <v>OK</v>
      </c>
      <c r="I2254" s="46">
        <f ca="1">Z2254-$B$1</f>
        <v>5</v>
      </c>
      <c r="J2254" s="46">
        <f>VLOOKUP(G2254,'D. Produção'!A:B,2,)</f>
        <v>1</v>
      </c>
      <c r="K2254" s="87">
        <v>335101</v>
      </c>
      <c r="L2254" s="88" t="s">
        <v>78</v>
      </c>
      <c r="M2254" s="87">
        <v>1</v>
      </c>
      <c r="N2254" s="87">
        <v>5451018</v>
      </c>
      <c r="O2254" s="88" t="s">
        <v>35</v>
      </c>
      <c r="P2254" s="88" t="s">
        <v>504</v>
      </c>
      <c r="Q2254" s="88" t="s">
        <v>62</v>
      </c>
      <c r="R2254" s="89">
        <v>0.5</v>
      </c>
      <c r="S2254" s="89">
        <v>5</v>
      </c>
      <c r="T2254" s="87">
        <v>1</v>
      </c>
      <c r="U2254" s="88" t="s">
        <v>212</v>
      </c>
      <c r="V2254" s="88" t="s">
        <v>343</v>
      </c>
      <c r="W2254" s="90">
        <v>500</v>
      </c>
      <c r="X2254" s="90">
        <v>1000</v>
      </c>
      <c r="Y2254" s="91">
        <v>46150.360833483799</v>
      </c>
      <c r="Z2254" s="92">
        <v>46162</v>
      </c>
      <c r="AA2254" s="93"/>
      <c r="AB2254" s="93"/>
      <c r="AC2254" s="93"/>
      <c r="AD2254" s="93"/>
      <c r="AE2254" s="93"/>
      <c r="AF2254" s="93"/>
      <c r="AG2254" s="94" t="s">
        <v>40</v>
      </c>
      <c r="AH2254" s="94" t="s">
        <v>40</v>
      </c>
      <c r="AI2254" s="94" t="s">
        <v>40</v>
      </c>
      <c r="AJ2254" s="94" t="s">
        <v>40</v>
      </c>
      <c r="AK2254" s="94" t="s">
        <v>40</v>
      </c>
      <c r="AL2254" s="93"/>
      <c r="AM2254" s="94" t="s">
        <v>40</v>
      </c>
      <c r="AN2254" s="93"/>
      <c r="AO2254" s="94" t="s">
        <v>40</v>
      </c>
      <c r="AP2254" s="93"/>
      <c r="AQ2254" s="94" t="s">
        <v>40</v>
      </c>
      <c r="AR2254" s="93"/>
    </row>
    <row r="2255" spans="1:44" ht="42">
      <c r="A2255" t="str">
        <f>VLOOKUP(Q2255,'Rotas x Madrugada'!A:C,2,0)</f>
        <v>R</v>
      </c>
      <c r="B2255" t="str">
        <f>VLOOKUP(Q2255,'Rotas x Madrugada'!A:C,3,0)</f>
        <v>Não</v>
      </c>
      <c r="D2255" s="19">
        <f t="shared" si="70"/>
        <v>46164</v>
      </c>
      <c r="E2255" s="19">
        <f>IF(A2255="RETIRA",Z2255,VLOOKUP(Q2255,'Rotas x Madrugada'!A:D,4,0))</f>
        <v>46150</v>
      </c>
      <c r="F2255" s="19">
        <f>IF(A2255="RETIRA",Z2255,Z2255+2)</f>
        <v>46164</v>
      </c>
      <c r="G2255" s="19" t="str">
        <f>CONCATENATE(U2255,"-",V2255)</f>
        <v>INC10-TF</v>
      </c>
      <c r="H2255" s="19" t="str">
        <f t="shared" ca="1" si="71"/>
        <v>OK</v>
      </c>
      <c r="I2255" s="46">
        <f ca="1">Z2255-$B$1</f>
        <v>5</v>
      </c>
      <c r="J2255" s="46">
        <f>VLOOKUP(G2255,'D. Produção'!A:B,2,)</f>
        <v>2</v>
      </c>
      <c r="K2255" s="95">
        <v>335247</v>
      </c>
      <c r="L2255" s="96" t="s">
        <v>121</v>
      </c>
      <c r="M2255" s="95">
        <v>2</v>
      </c>
      <c r="N2255" s="95">
        <v>5451970</v>
      </c>
      <c r="O2255" s="96" t="s">
        <v>35</v>
      </c>
      <c r="P2255" s="96" t="s">
        <v>494</v>
      </c>
      <c r="Q2255" s="96" t="s">
        <v>195</v>
      </c>
      <c r="R2255" s="97">
        <v>2.4045000000000001</v>
      </c>
      <c r="S2255" s="97">
        <v>60.112499999999997</v>
      </c>
      <c r="T2255" s="95">
        <v>1</v>
      </c>
      <c r="U2255" s="96" t="s">
        <v>95</v>
      </c>
      <c r="V2255" s="96" t="s">
        <v>96</v>
      </c>
      <c r="W2255" s="98">
        <v>2290</v>
      </c>
      <c r="X2255" s="98">
        <v>1050</v>
      </c>
      <c r="Y2255" s="99">
        <v>46150.69175957176</v>
      </c>
      <c r="Z2255" s="100">
        <v>46162</v>
      </c>
      <c r="AA2255" s="101"/>
      <c r="AB2255" s="101"/>
      <c r="AC2255" s="101"/>
      <c r="AD2255" s="101"/>
      <c r="AE2255" s="102" t="s">
        <v>40</v>
      </c>
      <c r="AF2255" s="102" t="s">
        <v>40</v>
      </c>
      <c r="AG2255" s="102" t="s">
        <v>40</v>
      </c>
      <c r="AH2255" s="102" t="s">
        <v>40</v>
      </c>
      <c r="AI2255" s="102" t="s">
        <v>40</v>
      </c>
      <c r="AJ2255" s="102" t="s">
        <v>40</v>
      </c>
      <c r="AK2255" s="102" t="s">
        <v>40</v>
      </c>
      <c r="AL2255" s="101"/>
      <c r="AM2255" s="101"/>
      <c r="AN2255" s="102" t="s">
        <v>40</v>
      </c>
      <c r="AO2255" s="102" t="s">
        <v>40</v>
      </c>
      <c r="AP2255" s="102" t="s">
        <v>40</v>
      </c>
      <c r="AQ2255" s="102" t="s">
        <v>40</v>
      </c>
      <c r="AR2255" s="101"/>
    </row>
    <row r="2256" spans="1:44" ht="21">
      <c r="A2256" t="str">
        <f>VLOOKUP(Q2256,'Rotas x Madrugada'!A:C,2,0)</f>
        <v>Q</v>
      </c>
      <c r="B2256" t="str">
        <f>VLOOKUP(Q2256,'Rotas x Madrugada'!A:C,3,0)</f>
        <v>Não</v>
      </c>
      <c r="D2256" s="19">
        <f t="shared" si="70"/>
        <v>46164</v>
      </c>
      <c r="E2256" s="19">
        <f>IF(A2256="RETIRA",Z2256,VLOOKUP(Q2256,'Rotas x Madrugada'!A:D,4,0))</f>
        <v>46150</v>
      </c>
      <c r="F2256" s="19">
        <f>IF(A2256="RETIRA",Z2256,Z2256+2)</f>
        <v>46164</v>
      </c>
      <c r="G2256" s="19" t="str">
        <f>CONCATENATE(U2256,"-",V2256)</f>
        <v>INC06-TF</v>
      </c>
      <c r="H2256" s="19" t="str">
        <f t="shared" ca="1" si="71"/>
        <v>OK</v>
      </c>
      <c r="I2256" s="46">
        <f ca="1">Z2256-$B$1</f>
        <v>5</v>
      </c>
      <c r="J2256" s="46">
        <f>VLOOKUP(G2256,'D. Produção'!A:B,2,)</f>
        <v>2</v>
      </c>
      <c r="K2256" s="87">
        <v>335253</v>
      </c>
      <c r="L2256" s="88" t="s">
        <v>61</v>
      </c>
      <c r="M2256" s="87">
        <v>1</v>
      </c>
      <c r="N2256" s="87">
        <v>5451980</v>
      </c>
      <c r="O2256" s="88" t="s">
        <v>35</v>
      </c>
      <c r="P2256" s="88" t="s">
        <v>453</v>
      </c>
      <c r="Q2256" s="88" t="s">
        <v>226</v>
      </c>
      <c r="R2256" s="89">
        <v>4.38</v>
      </c>
      <c r="S2256" s="89">
        <v>65.700299999999999</v>
      </c>
      <c r="T2256" s="87">
        <v>1</v>
      </c>
      <c r="U2256" s="88" t="s">
        <v>185</v>
      </c>
      <c r="V2256" s="88" t="s">
        <v>96</v>
      </c>
      <c r="W2256" s="90">
        <v>1591</v>
      </c>
      <c r="X2256" s="90">
        <v>2753</v>
      </c>
      <c r="Y2256" s="91">
        <v>46150.663808831021</v>
      </c>
      <c r="Z2256" s="92">
        <v>46162</v>
      </c>
      <c r="AA2256" s="93"/>
      <c r="AB2256" s="93"/>
      <c r="AC2256" s="93"/>
      <c r="AD2256" s="93"/>
      <c r="AE2256" s="94" t="s">
        <v>40</v>
      </c>
      <c r="AF2256" s="94" t="s">
        <v>40</v>
      </c>
      <c r="AG2256" s="94" t="s">
        <v>40</v>
      </c>
      <c r="AH2256" s="94" t="s">
        <v>40</v>
      </c>
      <c r="AI2256" s="94" t="s">
        <v>40</v>
      </c>
      <c r="AJ2256" s="94" t="s">
        <v>40</v>
      </c>
      <c r="AK2256" s="94" t="s">
        <v>40</v>
      </c>
      <c r="AL2256" s="93"/>
      <c r="AM2256" s="93"/>
      <c r="AN2256" s="94" t="s">
        <v>40</v>
      </c>
      <c r="AO2256" s="94" t="s">
        <v>40</v>
      </c>
      <c r="AP2256" s="94" t="s">
        <v>40</v>
      </c>
      <c r="AQ2256" s="94" t="s">
        <v>40</v>
      </c>
      <c r="AR2256" s="93"/>
    </row>
    <row r="2257" spans="1:44" ht="21">
      <c r="A2257" t="str">
        <f>VLOOKUP(Q2257,'Rotas x Madrugada'!A:C,2,0)</f>
        <v>Q</v>
      </c>
      <c r="B2257" t="str">
        <f>VLOOKUP(Q2257,'Rotas x Madrugada'!A:C,3,0)</f>
        <v>Não</v>
      </c>
      <c r="D2257" s="19">
        <f t="shared" si="70"/>
        <v>46164</v>
      </c>
      <c r="E2257" s="19">
        <f>IF(A2257="RETIRA",Z2257,VLOOKUP(Q2257,'Rotas x Madrugada'!A:D,4,0))</f>
        <v>46150</v>
      </c>
      <c r="F2257" s="19">
        <f>IF(A2257="RETIRA",Z2257,Z2257+2)</f>
        <v>46164</v>
      </c>
      <c r="G2257" s="19" t="str">
        <f>CONCATENATE(U2257,"-",V2257)</f>
        <v>INC06-TF</v>
      </c>
      <c r="H2257" s="19" t="str">
        <f t="shared" ca="1" si="71"/>
        <v>OK</v>
      </c>
      <c r="I2257" s="46">
        <f ca="1">Z2257-$B$1</f>
        <v>5</v>
      </c>
      <c r="J2257" s="46">
        <f>VLOOKUP(G2257,'D. Produção'!A:B,2,)</f>
        <v>2</v>
      </c>
      <c r="K2257" s="95">
        <v>335253</v>
      </c>
      <c r="L2257" s="96" t="s">
        <v>121</v>
      </c>
      <c r="M2257" s="95">
        <v>2</v>
      </c>
      <c r="N2257" s="95">
        <v>5451981</v>
      </c>
      <c r="O2257" s="96" t="s">
        <v>35</v>
      </c>
      <c r="P2257" s="96" t="s">
        <v>453</v>
      </c>
      <c r="Q2257" s="96" t="s">
        <v>226</v>
      </c>
      <c r="R2257" s="97">
        <v>4.38</v>
      </c>
      <c r="S2257" s="97">
        <v>65.700299999999999</v>
      </c>
      <c r="T2257" s="95">
        <v>1</v>
      </c>
      <c r="U2257" s="96" t="s">
        <v>185</v>
      </c>
      <c r="V2257" s="96" t="s">
        <v>96</v>
      </c>
      <c r="W2257" s="98">
        <v>1591</v>
      </c>
      <c r="X2257" s="98">
        <v>2753</v>
      </c>
      <c r="Y2257" s="99">
        <v>46150.663808831021</v>
      </c>
      <c r="Z2257" s="100">
        <v>46162</v>
      </c>
      <c r="AA2257" s="101"/>
      <c r="AB2257" s="101"/>
      <c r="AC2257" s="101"/>
      <c r="AD2257" s="101"/>
      <c r="AE2257" s="102" t="s">
        <v>40</v>
      </c>
      <c r="AF2257" s="102" t="s">
        <v>40</v>
      </c>
      <c r="AG2257" s="102" t="s">
        <v>40</v>
      </c>
      <c r="AH2257" s="102" t="s">
        <v>40</v>
      </c>
      <c r="AI2257" s="102" t="s">
        <v>40</v>
      </c>
      <c r="AJ2257" s="102" t="s">
        <v>40</v>
      </c>
      <c r="AK2257" s="102" t="s">
        <v>40</v>
      </c>
      <c r="AL2257" s="101"/>
      <c r="AM2257" s="101"/>
      <c r="AN2257" s="102" t="s">
        <v>40</v>
      </c>
      <c r="AO2257" s="102" t="s">
        <v>40</v>
      </c>
      <c r="AP2257" s="102" t="s">
        <v>40</v>
      </c>
      <c r="AQ2257" s="102" t="s">
        <v>40</v>
      </c>
      <c r="AR2257" s="101"/>
    </row>
    <row r="2258" spans="1:44" ht="21">
      <c r="A2258" t="str">
        <f>VLOOKUP(Q2258,'Rotas x Madrugada'!A:C,2,0)</f>
        <v>Q</v>
      </c>
      <c r="B2258" t="str">
        <f>VLOOKUP(Q2258,'Rotas x Madrugada'!A:C,3,0)</f>
        <v>Não</v>
      </c>
      <c r="D2258" s="19">
        <f t="shared" si="70"/>
        <v>46164</v>
      </c>
      <c r="E2258" s="19">
        <f>IF(A2258="RETIRA",Z2258,VLOOKUP(Q2258,'Rotas x Madrugada'!A:D,4,0))</f>
        <v>46150</v>
      </c>
      <c r="F2258" s="19">
        <f>IF(A2258="RETIRA",Z2258,Z2258+2)</f>
        <v>46164</v>
      </c>
      <c r="G2258" s="19" t="str">
        <f>CONCATENATE(U2258,"-",V2258)</f>
        <v>INC06-TF</v>
      </c>
      <c r="H2258" s="19" t="str">
        <f t="shared" ca="1" si="71"/>
        <v>OK</v>
      </c>
      <c r="I2258" s="46">
        <f ca="1">Z2258-$B$1</f>
        <v>5</v>
      </c>
      <c r="J2258" s="46">
        <f>VLOOKUP(G2258,'D. Produção'!A:B,2,)</f>
        <v>2</v>
      </c>
      <c r="K2258" s="87">
        <v>335253</v>
      </c>
      <c r="L2258" s="88" t="s">
        <v>143</v>
      </c>
      <c r="M2258" s="87">
        <v>3</v>
      </c>
      <c r="N2258" s="87">
        <v>5451982</v>
      </c>
      <c r="O2258" s="88" t="s">
        <v>35</v>
      </c>
      <c r="P2258" s="88" t="s">
        <v>453</v>
      </c>
      <c r="Q2258" s="88" t="s">
        <v>226</v>
      </c>
      <c r="R2258" s="89">
        <v>4.38</v>
      </c>
      <c r="S2258" s="89">
        <v>65.700299999999999</v>
      </c>
      <c r="T2258" s="87">
        <v>1</v>
      </c>
      <c r="U2258" s="88" t="s">
        <v>185</v>
      </c>
      <c r="V2258" s="88" t="s">
        <v>96</v>
      </c>
      <c r="W2258" s="90">
        <v>1591</v>
      </c>
      <c r="X2258" s="90">
        <v>2753</v>
      </c>
      <c r="Y2258" s="91">
        <v>46150.663808831021</v>
      </c>
      <c r="Z2258" s="92">
        <v>46162</v>
      </c>
      <c r="AA2258" s="93"/>
      <c r="AB2258" s="93"/>
      <c r="AC2258" s="93"/>
      <c r="AD2258" s="93"/>
      <c r="AE2258" s="94" t="s">
        <v>40</v>
      </c>
      <c r="AF2258" s="94" t="s">
        <v>40</v>
      </c>
      <c r="AG2258" s="94" t="s">
        <v>40</v>
      </c>
      <c r="AH2258" s="94" t="s">
        <v>40</v>
      </c>
      <c r="AI2258" s="94" t="s">
        <v>40</v>
      </c>
      <c r="AJ2258" s="94" t="s">
        <v>40</v>
      </c>
      <c r="AK2258" s="94" t="s">
        <v>40</v>
      </c>
      <c r="AL2258" s="93"/>
      <c r="AM2258" s="93"/>
      <c r="AN2258" s="94" t="s">
        <v>40</v>
      </c>
      <c r="AO2258" s="94" t="s">
        <v>40</v>
      </c>
      <c r="AP2258" s="94" t="s">
        <v>40</v>
      </c>
      <c r="AQ2258" s="94" t="s">
        <v>40</v>
      </c>
      <c r="AR2258" s="93"/>
    </row>
    <row r="2259" spans="1:44" ht="21">
      <c r="A2259" t="str">
        <f>VLOOKUP(Q2259,'Rotas x Madrugada'!A:C,2,0)</f>
        <v>Q</v>
      </c>
      <c r="B2259" t="str">
        <f>VLOOKUP(Q2259,'Rotas x Madrugada'!A:C,3,0)</f>
        <v>Não</v>
      </c>
      <c r="D2259" s="19">
        <f t="shared" si="70"/>
        <v>46164</v>
      </c>
      <c r="E2259" s="19">
        <f>IF(A2259="RETIRA",Z2259,VLOOKUP(Q2259,'Rotas x Madrugada'!A:D,4,0))</f>
        <v>46150</v>
      </c>
      <c r="F2259" s="19">
        <f>IF(A2259="RETIRA",Z2259,Z2259+2)</f>
        <v>46164</v>
      </c>
      <c r="G2259" s="19" t="str">
        <f>CONCATENATE(U2259,"-",V2259)</f>
        <v>INC06-TF</v>
      </c>
      <c r="H2259" s="19" t="str">
        <f t="shared" ca="1" si="71"/>
        <v>OK</v>
      </c>
      <c r="I2259" s="46">
        <f ca="1">Z2259-$B$1</f>
        <v>5</v>
      </c>
      <c r="J2259" s="46">
        <f>VLOOKUP(G2259,'D. Produção'!A:B,2,)</f>
        <v>2</v>
      </c>
      <c r="K2259" s="95">
        <v>335253</v>
      </c>
      <c r="L2259" s="96" t="s">
        <v>132</v>
      </c>
      <c r="M2259" s="95">
        <v>4</v>
      </c>
      <c r="N2259" s="95">
        <v>5451983</v>
      </c>
      <c r="O2259" s="96" t="s">
        <v>35</v>
      </c>
      <c r="P2259" s="96" t="s">
        <v>453</v>
      </c>
      <c r="Q2259" s="96" t="s">
        <v>226</v>
      </c>
      <c r="R2259" s="97">
        <v>4.38</v>
      </c>
      <c r="S2259" s="97">
        <v>65.700299999999999</v>
      </c>
      <c r="T2259" s="95">
        <v>1</v>
      </c>
      <c r="U2259" s="96" t="s">
        <v>185</v>
      </c>
      <c r="V2259" s="96" t="s">
        <v>96</v>
      </c>
      <c r="W2259" s="98">
        <v>1591</v>
      </c>
      <c r="X2259" s="98">
        <v>2753</v>
      </c>
      <c r="Y2259" s="99">
        <v>46150.663808831021</v>
      </c>
      <c r="Z2259" s="100">
        <v>46162</v>
      </c>
      <c r="AA2259" s="101"/>
      <c r="AB2259" s="101"/>
      <c r="AC2259" s="101"/>
      <c r="AD2259" s="101"/>
      <c r="AE2259" s="102" t="s">
        <v>40</v>
      </c>
      <c r="AF2259" s="102" t="s">
        <v>40</v>
      </c>
      <c r="AG2259" s="102" t="s">
        <v>40</v>
      </c>
      <c r="AH2259" s="102" t="s">
        <v>40</v>
      </c>
      <c r="AI2259" s="102" t="s">
        <v>40</v>
      </c>
      <c r="AJ2259" s="102" t="s">
        <v>40</v>
      </c>
      <c r="AK2259" s="102" t="s">
        <v>40</v>
      </c>
      <c r="AL2259" s="101"/>
      <c r="AM2259" s="101"/>
      <c r="AN2259" s="102" t="s">
        <v>40</v>
      </c>
      <c r="AO2259" s="102" t="s">
        <v>40</v>
      </c>
      <c r="AP2259" s="102" t="s">
        <v>40</v>
      </c>
      <c r="AQ2259" s="102" t="s">
        <v>40</v>
      </c>
      <c r="AR2259" s="101"/>
    </row>
    <row r="2260" spans="1:44" ht="21">
      <c r="A2260" t="str">
        <f>VLOOKUP(Q2260,'Rotas x Madrugada'!A:C,2,0)</f>
        <v>Q</v>
      </c>
      <c r="B2260" t="str">
        <f>VLOOKUP(Q2260,'Rotas x Madrugada'!A:C,3,0)</f>
        <v>Não</v>
      </c>
      <c r="D2260" s="19">
        <f t="shared" si="70"/>
        <v>46164</v>
      </c>
      <c r="E2260" s="19">
        <f>IF(A2260="RETIRA",Z2260,VLOOKUP(Q2260,'Rotas x Madrugada'!A:D,4,0))</f>
        <v>46150</v>
      </c>
      <c r="F2260" s="19">
        <f>IF(A2260="RETIRA",Z2260,Z2260+2)</f>
        <v>46164</v>
      </c>
      <c r="G2260" s="19" t="str">
        <f>CONCATENATE(U2260,"-",V2260)</f>
        <v>INC06-TF</v>
      </c>
      <c r="H2260" s="19" t="str">
        <f t="shared" ca="1" si="71"/>
        <v>OK</v>
      </c>
      <c r="I2260" s="46">
        <f ca="1">Z2260-$B$1</f>
        <v>5</v>
      </c>
      <c r="J2260" s="46">
        <f>VLOOKUP(G2260,'D. Produção'!A:B,2,)</f>
        <v>2</v>
      </c>
      <c r="K2260" s="87">
        <v>335253</v>
      </c>
      <c r="L2260" s="88" t="s">
        <v>92</v>
      </c>
      <c r="M2260" s="87">
        <v>5</v>
      </c>
      <c r="N2260" s="87">
        <v>5451984</v>
      </c>
      <c r="O2260" s="88" t="s">
        <v>35</v>
      </c>
      <c r="P2260" s="88" t="s">
        <v>453</v>
      </c>
      <c r="Q2260" s="88" t="s">
        <v>226</v>
      </c>
      <c r="R2260" s="89">
        <v>4.38</v>
      </c>
      <c r="S2260" s="89">
        <v>65.700299999999999</v>
      </c>
      <c r="T2260" s="87">
        <v>1</v>
      </c>
      <c r="U2260" s="88" t="s">
        <v>185</v>
      </c>
      <c r="V2260" s="88" t="s">
        <v>96</v>
      </c>
      <c r="W2260" s="90">
        <v>1591</v>
      </c>
      <c r="X2260" s="90">
        <v>2753</v>
      </c>
      <c r="Y2260" s="91">
        <v>46150.663808831021</v>
      </c>
      <c r="Z2260" s="92">
        <v>46162</v>
      </c>
      <c r="AA2260" s="93"/>
      <c r="AB2260" s="93"/>
      <c r="AC2260" s="93"/>
      <c r="AD2260" s="93"/>
      <c r="AE2260" s="94" t="s">
        <v>40</v>
      </c>
      <c r="AF2260" s="94" t="s">
        <v>40</v>
      </c>
      <c r="AG2260" s="94" t="s">
        <v>40</v>
      </c>
      <c r="AH2260" s="94" t="s">
        <v>40</v>
      </c>
      <c r="AI2260" s="94" t="s">
        <v>40</v>
      </c>
      <c r="AJ2260" s="94" t="s">
        <v>40</v>
      </c>
      <c r="AK2260" s="94" t="s">
        <v>40</v>
      </c>
      <c r="AL2260" s="93"/>
      <c r="AM2260" s="93"/>
      <c r="AN2260" s="94" t="s">
        <v>40</v>
      </c>
      <c r="AO2260" s="94" t="s">
        <v>40</v>
      </c>
      <c r="AP2260" s="94" t="s">
        <v>40</v>
      </c>
      <c r="AQ2260" s="94" t="s">
        <v>40</v>
      </c>
      <c r="AR2260" s="93"/>
    </row>
    <row r="2261" spans="1:44" ht="21">
      <c r="A2261" t="str">
        <f>VLOOKUP(Q2261,'Rotas x Madrugada'!A:C,2,0)</f>
        <v>Q</v>
      </c>
      <c r="B2261" t="str">
        <f>VLOOKUP(Q2261,'Rotas x Madrugada'!A:C,3,0)</f>
        <v>Não</v>
      </c>
      <c r="D2261" s="19">
        <f t="shared" si="70"/>
        <v>46164</v>
      </c>
      <c r="E2261" s="19">
        <f>IF(A2261="RETIRA",Z2261,VLOOKUP(Q2261,'Rotas x Madrugada'!A:D,4,0))</f>
        <v>46150</v>
      </c>
      <c r="F2261" s="19">
        <f>IF(A2261="RETIRA",Z2261,Z2261+2)</f>
        <v>46164</v>
      </c>
      <c r="G2261" s="19" t="str">
        <f>CONCATENATE(U2261,"-",V2261)</f>
        <v>INC06-TF</v>
      </c>
      <c r="H2261" s="19" t="str">
        <f t="shared" ca="1" si="71"/>
        <v>OK</v>
      </c>
      <c r="I2261" s="46">
        <f ca="1">Z2261-$B$1</f>
        <v>5</v>
      </c>
      <c r="J2261" s="46">
        <f>VLOOKUP(G2261,'D. Produção'!A:B,2,)</f>
        <v>2</v>
      </c>
      <c r="K2261" s="95">
        <v>335253</v>
      </c>
      <c r="L2261" s="96" t="s">
        <v>97</v>
      </c>
      <c r="M2261" s="95">
        <v>6</v>
      </c>
      <c r="N2261" s="95">
        <v>5451985</v>
      </c>
      <c r="O2261" s="96" t="s">
        <v>35</v>
      </c>
      <c r="P2261" s="96" t="s">
        <v>453</v>
      </c>
      <c r="Q2261" s="96" t="s">
        <v>226</v>
      </c>
      <c r="R2261" s="97">
        <v>4.38</v>
      </c>
      <c r="S2261" s="97">
        <v>65.700299999999999</v>
      </c>
      <c r="T2261" s="95">
        <v>1</v>
      </c>
      <c r="U2261" s="96" t="s">
        <v>185</v>
      </c>
      <c r="V2261" s="96" t="s">
        <v>96</v>
      </c>
      <c r="W2261" s="98">
        <v>1591</v>
      </c>
      <c r="X2261" s="98">
        <v>2753</v>
      </c>
      <c r="Y2261" s="99">
        <v>46150.663808831021</v>
      </c>
      <c r="Z2261" s="100">
        <v>46162</v>
      </c>
      <c r="AA2261" s="101"/>
      <c r="AB2261" s="101"/>
      <c r="AC2261" s="101"/>
      <c r="AD2261" s="101"/>
      <c r="AE2261" s="102" t="s">
        <v>40</v>
      </c>
      <c r="AF2261" s="102" t="s">
        <v>40</v>
      </c>
      <c r="AG2261" s="102" t="s">
        <v>40</v>
      </c>
      <c r="AH2261" s="102" t="s">
        <v>40</v>
      </c>
      <c r="AI2261" s="102" t="s">
        <v>40</v>
      </c>
      <c r="AJ2261" s="102" t="s">
        <v>40</v>
      </c>
      <c r="AK2261" s="102" t="s">
        <v>40</v>
      </c>
      <c r="AL2261" s="101"/>
      <c r="AM2261" s="101"/>
      <c r="AN2261" s="102" t="s">
        <v>40</v>
      </c>
      <c r="AO2261" s="102" t="s">
        <v>40</v>
      </c>
      <c r="AP2261" s="102" t="s">
        <v>40</v>
      </c>
      <c r="AQ2261" s="102" t="s">
        <v>40</v>
      </c>
      <c r="AR2261" s="101"/>
    </row>
    <row r="2262" spans="1:44" ht="21">
      <c r="A2262" t="str">
        <f>VLOOKUP(Q2262,'Rotas x Madrugada'!A:C,2,0)</f>
        <v>Q</v>
      </c>
      <c r="B2262" t="str">
        <f>VLOOKUP(Q2262,'Rotas x Madrugada'!A:C,3,0)</f>
        <v>Não</v>
      </c>
      <c r="D2262" s="19">
        <f t="shared" si="70"/>
        <v>46164</v>
      </c>
      <c r="E2262" s="19">
        <f>IF(A2262="RETIRA",Z2262,VLOOKUP(Q2262,'Rotas x Madrugada'!A:D,4,0))</f>
        <v>46150</v>
      </c>
      <c r="F2262" s="19">
        <f>IF(A2262="RETIRA",Z2262,Z2262+2)</f>
        <v>46164</v>
      </c>
      <c r="G2262" s="19" t="str">
        <f>CONCATENATE(U2262,"-",V2262)</f>
        <v>INC06-TF</v>
      </c>
      <c r="H2262" s="19" t="str">
        <f t="shared" ca="1" si="71"/>
        <v>OK</v>
      </c>
      <c r="I2262" s="46">
        <f ca="1">Z2262-$B$1</f>
        <v>5</v>
      </c>
      <c r="J2262" s="46">
        <f>VLOOKUP(G2262,'D. Produção'!A:B,2,)</f>
        <v>2</v>
      </c>
      <c r="K2262" s="87">
        <v>335253</v>
      </c>
      <c r="L2262" s="88" t="s">
        <v>98</v>
      </c>
      <c r="M2262" s="87">
        <v>7</v>
      </c>
      <c r="N2262" s="87">
        <v>5451986</v>
      </c>
      <c r="O2262" s="88" t="s">
        <v>35</v>
      </c>
      <c r="P2262" s="88" t="s">
        <v>453</v>
      </c>
      <c r="Q2262" s="88" t="s">
        <v>226</v>
      </c>
      <c r="R2262" s="89">
        <v>4.38</v>
      </c>
      <c r="S2262" s="89">
        <v>65.700299999999999</v>
      </c>
      <c r="T2262" s="87">
        <v>1</v>
      </c>
      <c r="U2262" s="88" t="s">
        <v>185</v>
      </c>
      <c r="V2262" s="88" t="s">
        <v>96</v>
      </c>
      <c r="W2262" s="90">
        <v>1591</v>
      </c>
      <c r="X2262" s="90">
        <v>2753</v>
      </c>
      <c r="Y2262" s="91">
        <v>46150.663808831021</v>
      </c>
      <c r="Z2262" s="92">
        <v>46162</v>
      </c>
      <c r="AA2262" s="93"/>
      <c r="AB2262" s="93"/>
      <c r="AC2262" s="93"/>
      <c r="AD2262" s="93"/>
      <c r="AE2262" s="94" t="s">
        <v>40</v>
      </c>
      <c r="AF2262" s="94" t="s">
        <v>40</v>
      </c>
      <c r="AG2262" s="94" t="s">
        <v>40</v>
      </c>
      <c r="AH2262" s="94" t="s">
        <v>40</v>
      </c>
      <c r="AI2262" s="94" t="s">
        <v>40</v>
      </c>
      <c r="AJ2262" s="94" t="s">
        <v>40</v>
      </c>
      <c r="AK2262" s="94" t="s">
        <v>40</v>
      </c>
      <c r="AL2262" s="93"/>
      <c r="AM2262" s="93"/>
      <c r="AN2262" s="94" t="s">
        <v>40</v>
      </c>
      <c r="AO2262" s="94" t="s">
        <v>40</v>
      </c>
      <c r="AP2262" s="94" t="s">
        <v>40</v>
      </c>
      <c r="AQ2262" s="94" t="s">
        <v>40</v>
      </c>
      <c r="AR2262" s="93"/>
    </row>
    <row r="2263" spans="1:44" ht="21">
      <c r="A2263" t="str">
        <f>VLOOKUP(Q2263,'Rotas x Madrugada'!A:C,2,0)</f>
        <v>Q</v>
      </c>
      <c r="B2263" t="str">
        <f>VLOOKUP(Q2263,'Rotas x Madrugada'!A:C,3,0)</f>
        <v>Não</v>
      </c>
      <c r="D2263" s="19">
        <f t="shared" si="70"/>
        <v>46164</v>
      </c>
      <c r="E2263" s="19">
        <f>IF(A2263="RETIRA",Z2263,VLOOKUP(Q2263,'Rotas x Madrugada'!A:D,4,0))</f>
        <v>46150</v>
      </c>
      <c r="F2263" s="19">
        <f>IF(A2263="RETIRA",Z2263,Z2263+2)</f>
        <v>46164</v>
      </c>
      <c r="G2263" s="19" t="str">
        <f>CONCATENATE(U2263,"-",V2263)</f>
        <v>INC06-TF</v>
      </c>
      <c r="H2263" s="19" t="str">
        <f t="shared" ca="1" si="71"/>
        <v>OK</v>
      </c>
      <c r="I2263" s="46">
        <f ca="1">Z2263-$B$1</f>
        <v>5</v>
      </c>
      <c r="J2263" s="46">
        <f>VLOOKUP(G2263,'D. Produção'!A:B,2,)</f>
        <v>2</v>
      </c>
      <c r="K2263" s="95">
        <v>335253</v>
      </c>
      <c r="L2263" s="96" t="s">
        <v>99</v>
      </c>
      <c r="M2263" s="95">
        <v>8</v>
      </c>
      <c r="N2263" s="95">
        <v>5451987</v>
      </c>
      <c r="O2263" s="96" t="s">
        <v>35</v>
      </c>
      <c r="P2263" s="96" t="s">
        <v>453</v>
      </c>
      <c r="Q2263" s="96" t="s">
        <v>226</v>
      </c>
      <c r="R2263" s="97">
        <v>4.38</v>
      </c>
      <c r="S2263" s="97">
        <v>65.700299999999999</v>
      </c>
      <c r="T2263" s="95">
        <v>1</v>
      </c>
      <c r="U2263" s="96" t="s">
        <v>185</v>
      </c>
      <c r="V2263" s="96" t="s">
        <v>96</v>
      </c>
      <c r="W2263" s="98">
        <v>1591</v>
      </c>
      <c r="X2263" s="98">
        <v>2753</v>
      </c>
      <c r="Y2263" s="99">
        <v>46150.663808831021</v>
      </c>
      <c r="Z2263" s="100">
        <v>46162</v>
      </c>
      <c r="AA2263" s="101"/>
      <c r="AB2263" s="101"/>
      <c r="AC2263" s="101"/>
      <c r="AD2263" s="101"/>
      <c r="AE2263" s="102" t="s">
        <v>40</v>
      </c>
      <c r="AF2263" s="102" t="s">
        <v>40</v>
      </c>
      <c r="AG2263" s="102" t="s">
        <v>40</v>
      </c>
      <c r="AH2263" s="102" t="s">
        <v>40</v>
      </c>
      <c r="AI2263" s="102" t="s">
        <v>40</v>
      </c>
      <c r="AJ2263" s="102" t="s">
        <v>40</v>
      </c>
      <c r="AK2263" s="102" t="s">
        <v>40</v>
      </c>
      <c r="AL2263" s="101"/>
      <c r="AM2263" s="101"/>
      <c r="AN2263" s="102" t="s">
        <v>40</v>
      </c>
      <c r="AO2263" s="102" t="s">
        <v>40</v>
      </c>
      <c r="AP2263" s="102" t="s">
        <v>40</v>
      </c>
      <c r="AQ2263" s="102" t="s">
        <v>40</v>
      </c>
      <c r="AR2263" s="101"/>
    </row>
    <row r="2264" spans="1:44" ht="21">
      <c r="A2264" t="str">
        <f>VLOOKUP(Q2264,'Rotas x Madrugada'!A:C,2,0)</f>
        <v>Q</v>
      </c>
      <c r="B2264" t="str">
        <f>VLOOKUP(Q2264,'Rotas x Madrugada'!A:C,3,0)</f>
        <v>Não</v>
      </c>
      <c r="D2264" s="19">
        <f t="shared" si="70"/>
        <v>46164</v>
      </c>
      <c r="E2264" s="19">
        <f>IF(A2264="RETIRA",Z2264,VLOOKUP(Q2264,'Rotas x Madrugada'!A:D,4,0))</f>
        <v>46150</v>
      </c>
      <c r="F2264" s="19">
        <f>IF(A2264="RETIRA",Z2264,Z2264+2)</f>
        <v>46164</v>
      </c>
      <c r="G2264" s="19" t="str">
        <f>CONCATENATE(U2264,"-",V2264)</f>
        <v>INC06-TF</v>
      </c>
      <c r="H2264" s="19" t="str">
        <f t="shared" ca="1" si="71"/>
        <v>OK</v>
      </c>
      <c r="I2264" s="46">
        <f ca="1">Z2264-$B$1</f>
        <v>5</v>
      </c>
      <c r="J2264" s="46">
        <f>VLOOKUP(G2264,'D. Produção'!A:B,2,)</f>
        <v>2</v>
      </c>
      <c r="K2264" s="87">
        <v>335253</v>
      </c>
      <c r="L2264" s="88" t="s">
        <v>100</v>
      </c>
      <c r="M2264" s="87">
        <v>9</v>
      </c>
      <c r="N2264" s="87">
        <v>5451988</v>
      </c>
      <c r="O2264" s="88" t="s">
        <v>35</v>
      </c>
      <c r="P2264" s="88" t="s">
        <v>453</v>
      </c>
      <c r="Q2264" s="88" t="s">
        <v>226</v>
      </c>
      <c r="R2264" s="89">
        <v>4.4019000000000004</v>
      </c>
      <c r="S2264" s="89">
        <v>66.028999999999996</v>
      </c>
      <c r="T2264" s="87">
        <v>1</v>
      </c>
      <c r="U2264" s="88" t="s">
        <v>185</v>
      </c>
      <c r="V2264" s="88" t="s">
        <v>96</v>
      </c>
      <c r="W2264" s="90">
        <v>1584</v>
      </c>
      <c r="X2264" s="90">
        <v>2779</v>
      </c>
      <c r="Y2264" s="91">
        <v>46150.663808831021</v>
      </c>
      <c r="Z2264" s="92">
        <v>46162</v>
      </c>
      <c r="AA2264" s="93"/>
      <c r="AB2264" s="93"/>
      <c r="AC2264" s="93"/>
      <c r="AD2264" s="93"/>
      <c r="AE2264" s="94" t="s">
        <v>40</v>
      </c>
      <c r="AF2264" s="94" t="s">
        <v>40</v>
      </c>
      <c r="AG2264" s="94" t="s">
        <v>40</v>
      </c>
      <c r="AH2264" s="94" t="s">
        <v>40</v>
      </c>
      <c r="AI2264" s="94" t="s">
        <v>40</v>
      </c>
      <c r="AJ2264" s="94" t="s">
        <v>40</v>
      </c>
      <c r="AK2264" s="94" t="s">
        <v>40</v>
      </c>
      <c r="AL2264" s="93"/>
      <c r="AM2264" s="93"/>
      <c r="AN2264" s="94" t="s">
        <v>40</v>
      </c>
      <c r="AO2264" s="94" t="s">
        <v>40</v>
      </c>
      <c r="AP2264" s="94" t="s">
        <v>40</v>
      </c>
      <c r="AQ2264" s="94" t="s">
        <v>40</v>
      </c>
      <c r="AR2264" s="93"/>
    </row>
    <row r="2265" spans="1:44" ht="21">
      <c r="A2265" t="str">
        <f>VLOOKUP(Q2265,'Rotas x Madrugada'!A:C,2,0)</f>
        <v>Q</v>
      </c>
      <c r="B2265" t="str">
        <f>VLOOKUP(Q2265,'Rotas x Madrugada'!A:C,3,0)</f>
        <v>Não</v>
      </c>
      <c r="D2265" s="19">
        <f t="shared" si="70"/>
        <v>46164</v>
      </c>
      <c r="E2265" s="19">
        <f>IF(A2265="RETIRA",Z2265,VLOOKUP(Q2265,'Rotas x Madrugada'!A:D,4,0))</f>
        <v>46150</v>
      </c>
      <c r="F2265" s="19">
        <f>IF(A2265="RETIRA",Z2265,Z2265+2)</f>
        <v>46164</v>
      </c>
      <c r="G2265" s="19" t="str">
        <f>CONCATENATE(U2265,"-",V2265)</f>
        <v>INC06-TF</v>
      </c>
      <c r="H2265" s="19" t="str">
        <f t="shared" ca="1" si="71"/>
        <v>OK</v>
      </c>
      <c r="I2265" s="46">
        <f ca="1">Z2265-$B$1</f>
        <v>5</v>
      </c>
      <c r="J2265" s="46">
        <f>VLOOKUP(G2265,'D. Produção'!A:B,2,)</f>
        <v>2</v>
      </c>
      <c r="K2265" s="95">
        <v>335253</v>
      </c>
      <c r="L2265" s="96" t="s">
        <v>101</v>
      </c>
      <c r="M2265" s="95">
        <v>10</v>
      </c>
      <c r="N2265" s="95">
        <v>5451989</v>
      </c>
      <c r="O2265" s="96" t="s">
        <v>35</v>
      </c>
      <c r="P2265" s="96" t="s">
        <v>453</v>
      </c>
      <c r="Q2265" s="96" t="s">
        <v>226</v>
      </c>
      <c r="R2265" s="97">
        <v>4.4019000000000004</v>
      </c>
      <c r="S2265" s="97">
        <v>66.028999999999996</v>
      </c>
      <c r="T2265" s="95">
        <v>1</v>
      </c>
      <c r="U2265" s="96" t="s">
        <v>185</v>
      </c>
      <c r="V2265" s="96" t="s">
        <v>96</v>
      </c>
      <c r="W2265" s="98">
        <v>1584</v>
      </c>
      <c r="X2265" s="98">
        <v>2779</v>
      </c>
      <c r="Y2265" s="99">
        <v>46150.663808831021</v>
      </c>
      <c r="Z2265" s="100">
        <v>46162</v>
      </c>
      <c r="AA2265" s="101"/>
      <c r="AB2265" s="101"/>
      <c r="AC2265" s="101"/>
      <c r="AD2265" s="101"/>
      <c r="AE2265" s="102" t="s">
        <v>40</v>
      </c>
      <c r="AF2265" s="102" t="s">
        <v>40</v>
      </c>
      <c r="AG2265" s="102" t="s">
        <v>40</v>
      </c>
      <c r="AH2265" s="102" t="s">
        <v>40</v>
      </c>
      <c r="AI2265" s="102" t="s">
        <v>40</v>
      </c>
      <c r="AJ2265" s="102" t="s">
        <v>40</v>
      </c>
      <c r="AK2265" s="102" t="s">
        <v>40</v>
      </c>
      <c r="AL2265" s="101"/>
      <c r="AM2265" s="101"/>
      <c r="AN2265" s="102" t="s">
        <v>40</v>
      </c>
      <c r="AO2265" s="102" t="s">
        <v>40</v>
      </c>
      <c r="AP2265" s="102" t="s">
        <v>40</v>
      </c>
      <c r="AQ2265" s="102" t="s">
        <v>40</v>
      </c>
      <c r="AR2265" s="101"/>
    </row>
    <row r="2266" spans="1:44" ht="21">
      <c r="A2266" t="str">
        <f>VLOOKUP(Q2266,'Rotas x Madrugada'!A:C,2,0)</f>
        <v>Q</v>
      </c>
      <c r="B2266" t="str">
        <f>VLOOKUP(Q2266,'Rotas x Madrugada'!A:C,3,0)</f>
        <v>Não</v>
      </c>
      <c r="D2266" s="19">
        <f t="shared" si="70"/>
        <v>46164</v>
      </c>
      <c r="E2266" s="19">
        <f>IF(A2266="RETIRA",Z2266,VLOOKUP(Q2266,'Rotas x Madrugada'!A:D,4,0))</f>
        <v>46150</v>
      </c>
      <c r="F2266" s="19">
        <f>IF(A2266="RETIRA",Z2266,Z2266+2)</f>
        <v>46164</v>
      </c>
      <c r="G2266" s="19" t="str">
        <f>CONCATENATE(U2266,"-",V2266)</f>
        <v>INC06-TF</v>
      </c>
      <c r="H2266" s="19" t="str">
        <f t="shared" ca="1" si="71"/>
        <v>OK</v>
      </c>
      <c r="I2266" s="46">
        <f ca="1">Z2266-$B$1</f>
        <v>5</v>
      </c>
      <c r="J2266" s="46">
        <f>VLOOKUP(G2266,'D. Produção'!A:B,2,)</f>
        <v>2</v>
      </c>
      <c r="K2266" s="87">
        <v>335253</v>
      </c>
      <c r="L2266" s="88" t="s">
        <v>102</v>
      </c>
      <c r="M2266" s="87">
        <v>11</v>
      </c>
      <c r="N2266" s="87">
        <v>5451990</v>
      </c>
      <c r="O2266" s="88" t="s">
        <v>35</v>
      </c>
      <c r="P2266" s="88" t="s">
        <v>453</v>
      </c>
      <c r="Q2266" s="88" t="s">
        <v>226</v>
      </c>
      <c r="R2266" s="89">
        <v>4.4019000000000004</v>
      </c>
      <c r="S2266" s="89">
        <v>66.028999999999996</v>
      </c>
      <c r="T2266" s="87">
        <v>1</v>
      </c>
      <c r="U2266" s="88" t="s">
        <v>185</v>
      </c>
      <c r="V2266" s="88" t="s">
        <v>96</v>
      </c>
      <c r="W2266" s="90">
        <v>1584</v>
      </c>
      <c r="X2266" s="90">
        <v>2779</v>
      </c>
      <c r="Y2266" s="91">
        <v>46150.663808831021</v>
      </c>
      <c r="Z2266" s="92">
        <v>46162</v>
      </c>
      <c r="AA2266" s="93"/>
      <c r="AB2266" s="93"/>
      <c r="AC2266" s="93"/>
      <c r="AD2266" s="93"/>
      <c r="AE2266" s="94" t="s">
        <v>40</v>
      </c>
      <c r="AF2266" s="94" t="s">
        <v>40</v>
      </c>
      <c r="AG2266" s="94" t="s">
        <v>40</v>
      </c>
      <c r="AH2266" s="94" t="s">
        <v>40</v>
      </c>
      <c r="AI2266" s="94" t="s">
        <v>40</v>
      </c>
      <c r="AJ2266" s="94" t="s">
        <v>40</v>
      </c>
      <c r="AK2266" s="94" t="s">
        <v>40</v>
      </c>
      <c r="AL2266" s="93"/>
      <c r="AM2266" s="93"/>
      <c r="AN2266" s="94" t="s">
        <v>40</v>
      </c>
      <c r="AO2266" s="94" t="s">
        <v>40</v>
      </c>
      <c r="AP2266" s="94" t="s">
        <v>40</v>
      </c>
      <c r="AQ2266" s="94" t="s">
        <v>40</v>
      </c>
      <c r="AR2266" s="93"/>
    </row>
    <row r="2267" spans="1:44" ht="21">
      <c r="A2267" t="str">
        <f>VLOOKUP(Q2267,'Rotas x Madrugada'!A:C,2,0)</f>
        <v>Q</v>
      </c>
      <c r="B2267" t="str">
        <f>VLOOKUP(Q2267,'Rotas x Madrugada'!A:C,3,0)</f>
        <v>Não</v>
      </c>
      <c r="D2267" s="19">
        <f t="shared" si="70"/>
        <v>46164</v>
      </c>
      <c r="E2267" s="19">
        <f>IF(A2267="RETIRA",Z2267,VLOOKUP(Q2267,'Rotas x Madrugada'!A:D,4,0))</f>
        <v>46150</v>
      </c>
      <c r="F2267" s="19">
        <f>IF(A2267="RETIRA",Z2267,Z2267+2)</f>
        <v>46164</v>
      </c>
      <c r="G2267" s="19" t="str">
        <f>CONCATENATE(U2267,"-",V2267)</f>
        <v>INC06-TF</v>
      </c>
      <c r="H2267" s="19" t="str">
        <f t="shared" ca="1" si="71"/>
        <v>OK</v>
      </c>
      <c r="I2267" s="46">
        <f ca="1">Z2267-$B$1</f>
        <v>5</v>
      </c>
      <c r="J2267" s="46">
        <f>VLOOKUP(G2267,'D. Produção'!A:B,2,)</f>
        <v>2</v>
      </c>
      <c r="K2267" s="95">
        <v>335253</v>
      </c>
      <c r="L2267" s="96" t="s">
        <v>103</v>
      </c>
      <c r="M2267" s="95">
        <v>12</v>
      </c>
      <c r="N2267" s="95">
        <v>5451991</v>
      </c>
      <c r="O2267" s="96" t="s">
        <v>35</v>
      </c>
      <c r="P2267" s="96" t="s">
        <v>453</v>
      </c>
      <c r="Q2267" s="96" t="s">
        <v>226</v>
      </c>
      <c r="R2267" s="97">
        <v>4.4019000000000004</v>
      </c>
      <c r="S2267" s="97">
        <v>66.028999999999996</v>
      </c>
      <c r="T2267" s="95">
        <v>1</v>
      </c>
      <c r="U2267" s="96" t="s">
        <v>185</v>
      </c>
      <c r="V2267" s="96" t="s">
        <v>96</v>
      </c>
      <c r="W2267" s="98">
        <v>1584</v>
      </c>
      <c r="X2267" s="98">
        <v>2779</v>
      </c>
      <c r="Y2267" s="99">
        <v>46150.663808831021</v>
      </c>
      <c r="Z2267" s="100">
        <v>46162</v>
      </c>
      <c r="AA2267" s="101"/>
      <c r="AB2267" s="101"/>
      <c r="AC2267" s="101"/>
      <c r="AD2267" s="101"/>
      <c r="AE2267" s="102" t="s">
        <v>40</v>
      </c>
      <c r="AF2267" s="102" t="s">
        <v>40</v>
      </c>
      <c r="AG2267" s="102" t="s">
        <v>40</v>
      </c>
      <c r="AH2267" s="102" t="s">
        <v>40</v>
      </c>
      <c r="AI2267" s="102" t="s">
        <v>40</v>
      </c>
      <c r="AJ2267" s="102" t="s">
        <v>40</v>
      </c>
      <c r="AK2267" s="102" t="s">
        <v>40</v>
      </c>
      <c r="AL2267" s="101"/>
      <c r="AM2267" s="101"/>
      <c r="AN2267" s="102" t="s">
        <v>40</v>
      </c>
      <c r="AO2267" s="102" t="s">
        <v>40</v>
      </c>
      <c r="AP2267" s="102" t="s">
        <v>40</v>
      </c>
      <c r="AQ2267" s="102" t="s">
        <v>40</v>
      </c>
      <c r="AR2267" s="101"/>
    </row>
    <row r="2268" spans="1:44" ht="21">
      <c r="A2268" t="str">
        <f>VLOOKUP(Q2268,'Rotas x Madrugada'!A:C,2,0)</f>
        <v>B</v>
      </c>
      <c r="B2268" t="str">
        <f>VLOOKUP(Q2268,'Rotas x Madrugada'!A:C,3,0)</f>
        <v>Dep.</v>
      </c>
      <c r="D2268" s="19">
        <f t="shared" si="70"/>
        <v>46164</v>
      </c>
      <c r="E2268" s="19">
        <f>IF(A2268="RETIRA",Z2268,VLOOKUP(Q2268,'Rotas x Madrugada'!A:D,4,0))</f>
        <v>46146</v>
      </c>
      <c r="F2268" s="19">
        <f>IF(A2268="RETIRA",Z2268,Z2268+2)</f>
        <v>46164</v>
      </c>
      <c r="G2268" s="19" t="str">
        <f>CONCATENATE(U2268,"-",V2268)</f>
        <v>INC06-TF</v>
      </c>
      <c r="H2268" s="19" t="str">
        <f t="shared" ca="1" si="71"/>
        <v>OK</v>
      </c>
      <c r="I2268" s="46">
        <f ca="1">Z2268-$B$1</f>
        <v>5</v>
      </c>
      <c r="J2268" s="46">
        <f>VLOOKUP(G2268,'D. Produção'!A:B,2,)</f>
        <v>2</v>
      </c>
      <c r="K2268" s="87">
        <v>335331</v>
      </c>
      <c r="L2268" s="88" t="s">
        <v>61</v>
      </c>
      <c r="M2268" s="87">
        <v>1</v>
      </c>
      <c r="N2268" s="87">
        <v>5452276</v>
      </c>
      <c r="O2268" s="88" t="s">
        <v>35</v>
      </c>
      <c r="P2268" s="88" t="s">
        <v>227</v>
      </c>
      <c r="Q2268" s="88" t="s">
        <v>144</v>
      </c>
      <c r="R2268" s="89">
        <v>0.6099</v>
      </c>
      <c r="S2268" s="89">
        <v>9.1486999999999998</v>
      </c>
      <c r="T2268" s="87">
        <v>1</v>
      </c>
      <c r="U2268" s="88" t="s">
        <v>185</v>
      </c>
      <c r="V2268" s="88" t="s">
        <v>96</v>
      </c>
      <c r="W2268" s="90">
        <v>591</v>
      </c>
      <c r="X2268" s="90">
        <v>1032</v>
      </c>
      <c r="Y2268" s="91">
        <v>46153.379394178242</v>
      </c>
      <c r="Z2268" s="92">
        <v>46162</v>
      </c>
      <c r="AA2268" s="93"/>
      <c r="AB2268" s="93"/>
      <c r="AC2268" s="93"/>
      <c r="AD2268" s="93"/>
      <c r="AE2268" s="94" t="s">
        <v>40</v>
      </c>
      <c r="AF2268" s="94" t="s">
        <v>40</v>
      </c>
      <c r="AG2268" s="94" t="s">
        <v>40</v>
      </c>
      <c r="AH2268" s="94" t="s">
        <v>40</v>
      </c>
      <c r="AI2268" s="94" t="s">
        <v>40</v>
      </c>
      <c r="AJ2268" s="94" t="s">
        <v>40</v>
      </c>
      <c r="AK2268" s="94" t="s">
        <v>40</v>
      </c>
      <c r="AL2268" s="93"/>
      <c r="AM2268" s="93"/>
      <c r="AN2268" s="94" t="s">
        <v>40</v>
      </c>
      <c r="AO2268" s="94" t="s">
        <v>40</v>
      </c>
      <c r="AP2268" s="94" t="s">
        <v>40</v>
      </c>
      <c r="AQ2268" s="94" t="s">
        <v>40</v>
      </c>
      <c r="AR2268" s="93"/>
    </row>
    <row r="2269" spans="1:44" ht="21">
      <c r="A2269" t="str">
        <f>VLOOKUP(Q2269,'Rotas x Madrugada'!A:C,2,0)</f>
        <v>B</v>
      </c>
      <c r="B2269" t="str">
        <f>VLOOKUP(Q2269,'Rotas x Madrugada'!A:C,3,0)</f>
        <v>Dep.</v>
      </c>
      <c r="D2269" s="19">
        <f t="shared" si="70"/>
        <v>46164</v>
      </c>
      <c r="E2269" s="19">
        <f>IF(A2269="RETIRA",Z2269,VLOOKUP(Q2269,'Rotas x Madrugada'!A:D,4,0))</f>
        <v>46146</v>
      </c>
      <c r="F2269" s="19">
        <f>IF(A2269="RETIRA",Z2269,Z2269+2)</f>
        <v>46164</v>
      </c>
      <c r="G2269" s="19" t="str">
        <f>CONCATENATE(U2269,"-",V2269)</f>
        <v>INC06-TF</v>
      </c>
      <c r="H2269" s="19" t="str">
        <f t="shared" ca="1" si="71"/>
        <v>OK</v>
      </c>
      <c r="I2269" s="46">
        <f ca="1">Z2269-$B$1</f>
        <v>5</v>
      </c>
      <c r="J2269" s="46">
        <f>VLOOKUP(G2269,'D. Produção'!A:B,2,)</f>
        <v>2</v>
      </c>
      <c r="K2269" s="95">
        <v>335331</v>
      </c>
      <c r="L2269" s="96" t="s">
        <v>121</v>
      </c>
      <c r="M2269" s="95">
        <v>2</v>
      </c>
      <c r="N2269" s="95">
        <v>5452277</v>
      </c>
      <c r="O2269" s="96" t="s">
        <v>35</v>
      </c>
      <c r="P2269" s="96" t="s">
        <v>227</v>
      </c>
      <c r="Q2269" s="96" t="s">
        <v>144</v>
      </c>
      <c r="R2269" s="97">
        <v>0.6099</v>
      </c>
      <c r="S2269" s="97">
        <v>9.1486999999999998</v>
      </c>
      <c r="T2269" s="95">
        <v>1</v>
      </c>
      <c r="U2269" s="96" t="s">
        <v>185</v>
      </c>
      <c r="V2269" s="96" t="s">
        <v>96</v>
      </c>
      <c r="W2269" s="98">
        <v>591</v>
      </c>
      <c r="X2269" s="98">
        <v>1032</v>
      </c>
      <c r="Y2269" s="99">
        <v>46153.379394178242</v>
      </c>
      <c r="Z2269" s="100">
        <v>46162</v>
      </c>
      <c r="AA2269" s="101"/>
      <c r="AB2269" s="101"/>
      <c r="AC2269" s="101"/>
      <c r="AD2269" s="101"/>
      <c r="AE2269" s="102" t="s">
        <v>40</v>
      </c>
      <c r="AF2269" s="102" t="s">
        <v>40</v>
      </c>
      <c r="AG2269" s="102" t="s">
        <v>40</v>
      </c>
      <c r="AH2269" s="102" t="s">
        <v>40</v>
      </c>
      <c r="AI2269" s="102" t="s">
        <v>40</v>
      </c>
      <c r="AJ2269" s="102" t="s">
        <v>40</v>
      </c>
      <c r="AK2269" s="102" t="s">
        <v>40</v>
      </c>
      <c r="AL2269" s="101"/>
      <c r="AM2269" s="101"/>
      <c r="AN2269" s="102" t="s">
        <v>40</v>
      </c>
      <c r="AO2269" s="102" t="s">
        <v>40</v>
      </c>
      <c r="AP2269" s="102" t="s">
        <v>40</v>
      </c>
      <c r="AQ2269" s="102" t="s">
        <v>40</v>
      </c>
      <c r="AR2269" s="101"/>
    </row>
    <row r="2270" spans="1:44" ht="21">
      <c r="A2270" t="str">
        <f>VLOOKUP(Q2270,'Rotas x Madrugada'!A:C,2,0)</f>
        <v>B</v>
      </c>
      <c r="B2270" t="str">
        <f>VLOOKUP(Q2270,'Rotas x Madrugada'!A:C,3,0)</f>
        <v>Dep.</v>
      </c>
      <c r="D2270" s="19">
        <f t="shared" si="70"/>
        <v>46164</v>
      </c>
      <c r="E2270" s="19">
        <f>IF(A2270="RETIRA",Z2270,VLOOKUP(Q2270,'Rotas x Madrugada'!A:D,4,0))</f>
        <v>46146</v>
      </c>
      <c r="F2270" s="19">
        <f>IF(A2270="RETIRA",Z2270,Z2270+2)</f>
        <v>46164</v>
      </c>
      <c r="G2270" s="19" t="str">
        <f>CONCATENATE(U2270,"-",V2270)</f>
        <v>INC06-TF</v>
      </c>
      <c r="H2270" s="19" t="str">
        <f t="shared" ca="1" si="71"/>
        <v>OK</v>
      </c>
      <c r="I2270" s="46">
        <f ca="1">Z2270-$B$1</f>
        <v>5</v>
      </c>
      <c r="J2270" s="46">
        <f>VLOOKUP(G2270,'D. Produção'!A:B,2,)</f>
        <v>2</v>
      </c>
      <c r="K2270" s="87">
        <v>335331</v>
      </c>
      <c r="L2270" s="88" t="s">
        <v>143</v>
      </c>
      <c r="M2270" s="87">
        <v>3</v>
      </c>
      <c r="N2270" s="87">
        <v>5452278</v>
      </c>
      <c r="O2270" s="88" t="s">
        <v>35</v>
      </c>
      <c r="P2270" s="88" t="s">
        <v>227</v>
      </c>
      <c r="Q2270" s="88" t="s">
        <v>144</v>
      </c>
      <c r="R2270" s="89">
        <v>0.6099</v>
      </c>
      <c r="S2270" s="89">
        <v>9.1486999999999998</v>
      </c>
      <c r="T2270" s="87">
        <v>1</v>
      </c>
      <c r="U2270" s="88" t="s">
        <v>185</v>
      </c>
      <c r="V2270" s="88" t="s">
        <v>96</v>
      </c>
      <c r="W2270" s="90">
        <v>591</v>
      </c>
      <c r="X2270" s="90">
        <v>1032</v>
      </c>
      <c r="Y2270" s="91">
        <v>46153.379394178242</v>
      </c>
      <c r="Z2270" s="92">
        <v>46162</v>
      </c>
      <c r="AA2270" s="93"/>
      <c r="AB2270" s="93"/>
      <c r="AC2270" s="93"/>
      <c r="AD2270" s="93"/>
      <c r="AE2270" s="94" t="s">
        <v>40</v>
      </c>
      <c r="AF2270" s="94" t="s">
        <v>40</v>
      </c>
      <c r="AG2270" s="94" t="s">
        <v>40</v>
      </c>
      <c r="AH2270" s="94" t="s">
        <v>40</v>
      </c>
      <c r="AI2270" s="94" t="s">
        <v>40</v>
      </c>
      <c r="AJ2270" s="94" t="s">
        <v>40</v>
      </c>
      <c r="AK2270" s="94" t="s">
        <v>40</v>
      </c>
      <c r="AL2270" s="93"/>
      <c r="AM2270" s="93"/>
      <c r="AN2270" s="94" t="s">
        <v>40</v>
      </c>
      <c r="AO2270" s="94" t="s">
        <v>40</v>
      </c>
      <c r="AP2270" s="94" t="s">
        <v>40</v>
      </c>
      <c r="AQ2270" s="94" t="s">
        <v>40</v>
      </c>
      <c r="AR2270" s="93"/>
    </row>
    <row r="2271" spans="1:44" ht="21">
      <c r="A2271" t="str">
        <f>VLOOKUP(Q2271,'Rotas x Madrugada'!A:C,2,0)</f>
        <v>B</v>
      </c>
      <c r="B2271" t="str">
        <f>VLOOKUP(Q2271,'Rotas x Madrugada'!A:C,3,0)</f>
        <v>Dep.</v>
      </c>
      <c r="D2271" s="19">
        <f t="shared" si="70"/>
        <v>46164</v>
      </c>
      <c r="E2271" s="19">
        <f>IF(A2271="RETIRA",Z2271,VLOOKUP(Q2271,'Rotas x Madrugada'!A:D,4,0))</f>
        <v>46146</v>
      </c>
      <c r="F2271" s="19">
        <f>IF(A2271="RETIRA",Z2271,Z2271+2)</f>
        <v>46164</v>
      </c>
      <c r="G2271" s="19" t="str">
        <f>CONCATENATE(U2271,"-",V2271)</f>
        <v>INC06-TF</v>
      </c>
      <c r="H2271" s="19" t="str">
        <f t="shared" ca="1" si="71"/>
        <v>OK</v>
      </c>
      <c r="I2271" s="46">
        <f ca="1">Z2271-$B$1</f>
        <v>5</v>
      </c>
      <c r="J2271" s="46">
        <f>VLOOKUP(G2271,'D. Produção'!A:B,2,)</f>
        <v>2</v>
      </c>
      <c r="K2271" s="95">
        <v>335331</v>
      </c>
      <c r="L2271" s="96" t="s">
        <v>132</v>
      </c>
      <c r="M2271" s="95">
        <v>4</v>
      </c>
      <c r="N2271" s="95">
        <v>5452279</v>
      </c>
      <c r="O2271" s="96" t="s">
        <v>35</v>
      </c>
      <c r="P2271" s="96" t="s">
        <v>227</v>
      </c>
      <c r="Q2271" s="96" t="s">
        <v>144</v>
      </c>
      <c r="R2271" s="97">
        <v>0.6099</v>
      </c>
      <c r="S2271" s="97">
        <v>9.1486999999999998</v>
      </c>
      <c r="T2271" s="95">
        <v>1</v>
      </c>
      <c r="U2271" s="96" t="s">
        <v>185</v>
      </c>
      <c r="V2271" s="96" t="s">
        <v>96</v>
      </c>
      <c r="W2271" s="98">
        <v>591</v>
      </c>
      <c r="X2271" s="98">
        <v>1032</v>
      </c>
      <c r="Y2271" s="99">
        <v>46153.379394178242</v>
      </c>
      <c r="Z2271" s="100">
        <v>46162</v>
      </c>
      <c r="AA2271" s="101"/>
      <c r="AB2271" s="101"/>
      <c r="AC2271" s="101"/>
      <c r="AD2271" s="101"/>
      <c r="AE2271" s="102" t="s">
        <v>40</v>
      </c>
      <c r="AF2271" s="102" t="s">
        <v>40</v>
      </c>
      <c r="AG2271" s="102" t="s">
        <v>40</v>
      </c>
      <c r="AH2271" s="102" t="s">
        <v>40</v>
      </c>
      <c r="AI2271" s="102" t="s">
        <v>40</v>
      </c>
      <c r="AJ2271" s="102" t="s">
        <v>40</v>
      </c>
      <c r="AK2271" s="102" t="s">
        <v>40</v>
      </c>
      <c r="AL2271" s="101"/>
      <c r="AM2271" s="101"/>
      <c r="AN2271" s="102" t="s">
        <v>40</v>
      </c>
      <c r="AO2271" s="102" t="s">
        <v>40</v>
      </c>
      <c r="AP2271" s="102" t="s">
        <v>40</v>
      </c>
      <c r="AQ2271" s="102" t="s">
        <v>40</v>
      </c>
      <c r="AR2271" s="101"/>
    </row>
    <row r="2272" spans="1:44" ht="21">
      <c r="A2272" t="str">
        <f>VLOOKUP(Q2272,'Rotas x Madrugada'!A:C,2,0)</f>
        <v>B</v>
      </c>
      <c r="B2272" t="str">
        <f>VLOOKUP(Q2272,'Rotas x Madrugada'!A:C,3,0)</f>
        <v>Dep.</v>
      </c>
      <c r="D2272" s="19">
        <f t="shared" si="70"/>
        <v>46164</v>
      </c>
      <c r="E2272" s="19">
        <f>IF(A2272="RETIRA",Z2272,VLOOKUP(Q2272,'Rotas x Madrugada'!A:D,4,0))</f>
        <v>46146</v>
      </c>
      <c r="F2272" s="19">
        <f>IF(A2272="RETIRA",Z2272,Z2272+2)</f>
        <v>46164</v>
      </c>
      <c r="G2272" s="19" t="str">
        <f>CONCATENATE(U2272,"-",V2272)</f>
        <v>MBI03-CC</v>
      </c>
      <c r="H2272" s="19" t="str">
        <f t="shared" ca="1" si="71"/>
        <v>OK</v>
      </c>
      <c r="I2272" s="46">
        <f ca="1">Z2272-$B$1</f>
        <v>5</v>
      </c>
      <c r="J2272" s="46">
        <f>VLOOKUP(G2272,'D. Produção'!A:B,2,)</f>
        <v>1</v>
      </c>
      <c r="K2272" s="87">
        <v>335331</v>
      </c>
      <c r="L2272" s="88" t="s">
        <v>92</v>
      </c>
      <c r="M2272" s="87">
        <v>5</v>
      </c>
      <c r="N2272" s="87">
        <v>5452280</v>
      </c>
      <c r="O2272" s="88" t="s">
        <v>35</v>
      </c>
      <c r="P2272" s="88" t="s">
        <v>227</v>
      </c>
      <c r="Q2272" s="88" t="s">
        <v>144</v>
      </c>
      <c r="R2272" s="89">
        <v>0.42120000000000002</v>
      </c>
      <c r="S2272" s="89">
        <v>3.1589999999999998</v>
      </c>
      <c r="T2272" s="87">
        <v>1</v>
      </c>
      <c r="U2272" s="88" t="s">
        <v>249</v>
      </c>
      <c r="V2272" s="88" t="s">
        <v>236</v>
      </c>
      <c r="W2272" s="90">
        <v>624</v>
      </c>
      <c r="X2272" s="90">
        <v>675</v>
      </c>
      <c r="Y2272" s="91">
        <v>46153.379394178242</v>
      </c>
      <c r="Z2272" s="92">
        <v>46162</v>
      </c>
      <c r="AA2272" s="93"/>
      <c r="AB2272" s="93"/>
      <c r="AC2272" s="94" t="s">
        <v>40</v>
      </c>
      <c r="AD2272" s="94" t="s">
        <v>40</v>
      </c>
      <c r="AE2272" s="94" t="s">
        <v>40</v>
      </c>
      <c r="AF2272" s="94" t="s">
        <v>40</v>
      </c>
      <c r="AG2272" s="94" t="s">
        <v>40</v>
      </c>
      <c r="AH2272" s="94" t="s">
        <v>40</v>
      </c>
      <c r="AI2272" s="94" t="s">
        <v>40</v>
      </c>
      <c r="AJ2272" s="94" t="s">
        <v>40</v>
      </c>
      <c r="AK2272" s="94" t="s">
        <v>40</v>
      </c>
      <c r="AL2272" s="94" t="s">
        <v>40</v>
      </c>
      <c r="AM2272" s="94" t="s">
        <v>40</v>
      </c>
      <c r="AN2272" s="94" t="s">
        <v>40</v>
      </c>
      <c r="AO2272" s="94" t="s">
        <v>40</v>
      </c>
      <c r="AP2272" s="94" t="s">
        <v>40</v>
      </c>
      <c r="AQ2272" s="94" t="s">
        <v>40</v>
      </c>
      <c r="AR2272" s="93"/>
    </row>
    <row r="2273" spans="1:44" ht="21">
      <c r="A2273" t="str">
        <f>VLOOKUP(Q2273,'Rotas x Madrugada'!A:C,2,0)</f>
        <v>B</v>
      </c>
      <c r="B2273" t="str">
        <f>VLOOKUP(Q2273,'Rotas x Madrugada'!A:C,3,0)</f>
        <v>Dep.</v>
      </c>
      <c r="D2273" s="19">
        <f t="shared" si="70"/>
        <v>46164</v>
      </c>
      <c r="E2273" s="19">
        <f>IF(A2273="RETIRA",Z2273,VLOOKUP(Q2273,'Rotas x Madrugada'!A:D,4,0))</f>
        <v>46146</v>
      </c>
      <c r="F2273" s="19">
        <f>IF(A2273="RETIRA",Z2273,Z2273+2)</f>
        <v>46164</v>
      </c>
      <c r="G2273" s="19" t="str">
        <f>CONCATENATE(U2273,"-",V2273)</f>
        <v>MBI03-CC</v>
      </c>
      <c r="H2273" s="19" t="str">
        <f t="shared" ca="1" si="71"/>
        <v>OK</v>
      </c>
      <c r="I2273" s="46">
        <f ca="1">Z2273-$B$1</f>
        <v>5</v>
      </c>
      <c r="J2273" s="46">
        <f>VLOOKUP(G2273,'D. Produção'!A:B,2,)</f>
        <v>1</v>
      </c>
      <c r="K2273" s="95">
        <v>335331</v>
      </c>
      <c r="L2273" s="96" t="s">
        <v>97</v>
      </c>
      <c r="M2273" s="95">
        <v>6</v>
      </c>
      <c r="N2273" s="95">
        <v>5452281</v>
      </c>
      <c r="O2273" s="96" t="s">
        <v>35</v>
      </c>
      <c r="P2273" s="96" t="s">
        <v>227</v>
      </c>
      <c r="Q2273" s="96" t="s">
        <v>144</v>
      </c>
      <c r="R2273" s="97">
        <v>0.42120000000000002</v>
      </c>
      <c r="S2273" s="97">
        <v>3.1589999999999998</v>
      </c>
      <c r="T2273" s="95">
        <v>1</v>
      </c>
      <c r="U2273" s="96" t="s">
        <v>249</v>
      </c>
      <c r="V2273" s="96" t="s">
        <v>236</v>
      </c>
      <c r="W2273" s="98">
        <v>624</v>
      </c>
      <c r="X2273" s="98">
        <v>675</v>
      </c>
      <c r="Y2273" s="99">
        <v>46153.379394178242</v>
      </c>
      <c r="Z2273" s="100">
        <v>46162</v>
      </c>
      <c r="AA2273" s="101"/>
      <c r="AB2273" s="101"/>
      <c r="AC2273" s="102" t="s">
        <v>40</v>
      </c>
      <c r="AD2273" s="102" t="s">
        <v>40</v>
      </c>
      <c r="AE2273" s="102" t="s">
        <v>40</v>
      </c>
      <c r="AF2273" s="102" t="s">
        <v>40</v>
      </c>
      <c r="AG2273" s="102" t="s">
        <v>40</v>
      </c>
      <c r="AH2273" s="102" t="s">
        <v>40</v>
      </c>
      <c r="AI2273" s="102" t="s">
        <v>40</v>
      </c>
      <c r="AJ2273" s="102" t="s">
        <v>40</v>
      </c>
      <c r="AK2273" s="102" t="s">
        <v>40</v>
      </c>
      <c r="AL2273" s="102" t="s">
        <v>40</v>
      </c>
      <c r="AM2273" s="102" t="s">
        <v>40</v>
      </c>
      <c r="AN2273" s="102" t="s">
        <v>40</v>
      </c>
      <c r="AO2273" s="102" t="s">
        <v>40</v>
      </c>
      <c r="AP2273" s="102" t="s">
        <v>40</v>
      </c>
      <c r="AQ2273" s="102" t="s">
        <v>40</v>
      </c>
      <c r="AR2273" s="101"/>
    </row>
    <row r="2274" spans="1:44">
      <c r="A2274" t="str">
        <f>VLOOKUP(Q2274,'Rotas x Madrugada'!A:C,2,0)</f>
        <v>R</v>
      </c>
      <c r="B2274" t="str">
        <f>VLOOKUP(Q2274,'Rotas x Madrugada'!A:C,3,0)</f>
        <v>Não</v>
      </c>
      <c r="D2274" s="19">
        <f t="shared" si="70"/>
        <v>46164</v>
      </c>
      <c r="E2274" s="19">
        <f>IF(A2274="RETIRA",Z2274,VLOOKUP(Q2274,'Rotas x Madrugada'!A:D,4,0))</f>
        <v>46150</v>
      </c>
      <c r="F2274" s="19">
        <f>IF(A2274="RETIRA",Z2274,Z2274+2)</f>
        <v>46164</v>
      </c>
      <c r="G2274" s="19" t="str">
        <f>CONCATENATE(U2274,"-",V2274)</f>
        <v>LMLT06-PF</v>
      </c>
      <c r="H2274" s="19" t="str">
        <f t="shared" ca="1" si="71"/>
        <v>OK</v>
      </c>
      <c r="I2274" s="46">
        <f ca="1">Z2274-$B$1</f>
        <v>5</v>
      </c>
      <c r="J2274" s="46">
        <f>VLOOKUP(G2274,'D. Produção'!A:B,2,)</f>
        <v>4</v>
      </c>
      <c r="K2274" s="87">
        <v>335454</v>
      </c>
      <c r="L2274" s="88" t="s">
        <v>61</v>
      </c>
      <c r="M2274" s="87">
        <v>1</v>
      </c>
      <c r="N2274" s="87">
        <v>5452823</v>
      </c>
      <c r="O2274" s="88" t="s">
        <v>35</v>
      </c>
      <c r="P2274" s="88" t="s">
        <v>261</v>
      </c>
      <c r="Q2274" s="88" t="s">
        <v>195</v>
      </c>
      <c r="R2274" s="89">
        <v>1.2719</v>
      </c>
      <c r="S2274" s="89">
        <v>19.078499999999998</v>
      </c>
      <c r="T2274" s="87">
        <v>1</v>
      </c>
      <c r="U2274" s="88" t="s">
        <v>197</v>
      </c>
      <c r="V2274" s="88" t="s">
        <v>39</v>
      </c>
      <c r="W2274" s="90">
        <v>644</v>
      </c>
      <c r="X2274" s="90">
        <v>1975</v>
      </c>
      <c r="Y2274" s="91">
        <v>46153.61862739583</v>
      </c>
      <c r="Z2274" s="92">
        <v>46162</v>
      </c>
      <c r="AA2274" s="93"/>
      <c r="AB2274" s="93"/>
      <c r="AC2274" s="93"/>
      <c r="AD2274" s="94" t="s">
        <v>40</v>
      </c>
      <c r="AE2274" s="94" t="s">
        <v>40</v>
      </c>
      <c r="AF2274" s="94" t="s">
        <v>40</v>
      </c>
      <c r="AG2274" s="94" t="s">
        <v>40</v>
      </c>
      <c r="AH2274" s="94" t="s">
        <v>40</v>
      </c>
      <c r="AI2274" s="94" t="s">
        <v>40</v>
      </c>
      <c r="AJ2274" s="94" t="s">
        <v>40</v>
      </c>
      <c r="AK2274" s="94" t="s">
        <v>40</v>
      </c>
      <c r="AL2274" s="94" t="s">
        <v>40</v>
      </c>
      <c r="AM2274" s="94" t="s">
        <v>40</v>
      </c>
      <c r="AN2274" s="94" t="s">
        <v>40</v>
      </c>
      <c r="AO2274" s="94" t="s">
        <v>40</v>
      </c>
      <c r="AP2274" s="94" t="s">
        <v>40</v>
      </c>
      <c r="AQ2274" s="94" t="s">
        <v>40</v>
      </c>
      <c r="AR2274" s="93"/>
    </row>
    <row r="2275" spans="1:44" ht="21">
      <c r="A2275" t="str">
        <f>VLOOKUP(Q2275,'Rotas x Madrugada'!A:C,2,0)</f>
        <v>G</v>
      </c>
      <c r="B2275" t="str">
        <f>VLOOKUP(Q2275,'Rotas x Madrugada'!A:C,3,0)</f>
        <v>Sim</v>
      </c>
      <c r="D2275" s="19">
        <f t="shared" si="70"/>
        <v>46164</v>
      </c>
      <c r="E2275" s="19">
        <f>IF(A2275="RETIRA",Z2275,VLOOKUP(Q2275,'Rotas x Madrugada'!A:D,4,0))</f>
        <v>46150</v>
      </c>
      <c r="F2275" s="19">
        <f>IF(A2275="RETIRA",Z2275,Z2275+2)</f>
        <v>46164</v>
      </c>
      <c r="G2275" s="19" t="str">
        <f>CONCATENATE(U2275,"-",V2275)</f>
        <v>MBI03-CC</v>
      </c>
      <c r="H2275" s="19" t="str">
        <f t="shared" ca="1" si="71"/>
        <v>OK</v>
      </c>
      <c r="I2275" s="46">
        <f ca="1">Z2275-$B$1</f>
        <v>5</v>
      </c>
      <c r="J2275" s="46">
        <f>VLOOKUP(G2275,'D. Produção'!A:B,2,)</f>
        <v>1</v>
      </c>
      <c r="K2275" s="95">
        <v>335460</v>
      </c>
      <c r="L2275" s="96" t="s">
        <v>61</v>
      </c>
      <c r="M2275" s="95">
        <v>1</v>
      </c>
      <c r="N2275" s="95">
        <v>5452841</v>
      </c>
      <c r="O2275" s="96" t="s">
        <v>35</v>
      </c>
      <c r="P2275" s="96" t="s">
        <v>482</v>
      </c>
      <c r="Q2275" s="96" t="s">
        <v>165</v>
      </c>
      <c r="R2275" s="97">
        <v>0.57189999999999996</v>
      </c>
      <c r="S2275" s="97">
        <v>4.2893999999999997</v>
      </c>
      <c r="T2275" s="95">
        <v>1</v>
      </c>
      <c r="U2275" s="96" t="s">
        <v>249</v>
      </c>
      <c r="V2275" s="96" t="s">
        <v>236</v>
      </c>
      <c r="W2275" s="98">
        <v>801</v>
      </c>
      <c r="X2275" s="98">
        <v>714</v>
      </c>
      <c r="Y2275" s="99">
        <v>46153.421755752315</v>
      </c>
      <c r="Z2275" s="100">
        <v>46162</v>
      </c>
      <c r="AA2275" s="101"/>
      <c r="AB2275" s="101"/>
      <c r="AC2275" s="102" t="s">
        <v>40</v>
      </c>
      <c r="AD2275" s="102" t="s">
        <v>40</v>
      </c>
      <c r="AE2275" s="102" t="s">
        <v>40</v>
      </c>
      <c r="AF2275" s="102" t="s">
        <v>40</v>
      </c>
      <c r="AG2275" s="102" t="s">
        <v>40</v>
      </c>
      <c r="AH2275" s="102" t="s">
        <v>40</v>
      </c>
      <c r="AI2275" s="102" t="s">
        <v>40</v>
      </c>
      <c r="AJ2275" s="102" t="s">
        <v>40</v>
      </c>
      <c r="AK2275" s="102" t="s">
        <v>40</v>
      </c>
      <c r="AL2275" s="102" t="s">
        <v>40</v>
      </c>
      <c r="AM2275" s="102" t="s">
        <v>40</v>
      </c>
      <c r="AN2275" s="102" t="s">
        <v>40</v>
      </c>
      <c r="AO2275" s="102" t="s">
        <v>40</v>
      </c>
      <c r="AP2275" s="102" t="s">
        <v>40</v>
      </c>
      <c r="AQ2275" s="102" t="s">
        <v>40</v>
      </c>
      <c r="AR2275" s="101"/>
    </row>
    <row r="2276" spans="1:44" ht="21">
      <c r="A2276" t="str">
        <f>VLOOKUP(Q2276,'Rotas x Madrugada'!A:C,2,0)</f>
        <v>G</v>
      </c>
      <c r="B2276" t="str">
        <f>VLOOKUP(Q2276,'Rotas x Madrugada'!A:C,3,0)</f>
        <v>Sim</v>
      </c>
      <c r="D2276" s="19">
        <f t="shared" si="70"/>
        <v>46164</v>
      </c>
      <c r="E2276" s="19">
        <f>IF(A2276="RETIRA",Z2276,VLOOKUP(Q2276,'Rotas x Madrugada'!A:D,4,0))</f>
        <v>46150</v>
      </c>
      <c r="F2276" s="19">
        <f>IF(A2276="RETIRA",Z2276,Z2276+2)</f>
        <v>46164</v>
      </c>
      <c r="G2276" s="19" t="str">
        <f>CONCATENATE(U2276,"-",V2276)</f>
        <v>MBI03-CC</v>
      </c>
      <c r="H2276" s="19" t="str">
        <f t="shared" ca="1" si="71"/>
        <v>OK</v>
      </c>
      <c r="I2276" s="46">
        <f ca="1">Z2276-$B$1</f>
        <v>5</v>
      </c>
      <c r="J2276" s="46">
        <f>VLOOKUP(G2276,'D. Produção'!A:B,2,)</f>
        <v>1</v>
      </c>
      <c r="K2276" s="87">
        <v>335460</v>
      </c>
      <c r="L2276" s="88" t="s">
        <v>121</v>
      </c>
      <c r="M2276" s="87">
        <v>2</v>
      </c>
      <c r="N2276" s="87">
        <v>5452842</v>
      </c>
      <c r="O2276" s="88" t="s">
        <v>35</v>
      </c>
      <c r="P2276" s="88" t="s">
        <v>482</v>
      </c>
      <c r="Q2276" s="88" t="s">
        <v>165</v>
      </c>
      <c r="R2276" s="89">
        <v>0.29360000000000003</v>
      </c>
      <c r="S2276" s="89">
        <v>2.2023999999999999</v>
      </c>
      <c r="T2276" s="87">
        <v>1</v>
      </c>
      <c r="U2276" s="88" t="s">
        <v>249</v>
      </c>
      <c r="V2276" s="88" t="s">
        <v>236</v>
      </c>
      <c r="W2276" s="90">
        <v>449</v>
      </c>
      <c r="X2276" s="90">
        <v>654</v>
      </c>
      <c r="Y2276" s="91">
        <v>46153.421755752315</v>
      </c>
      <c r="Z2276" s="92">
        <v>46162</v>
      </c>
      <c r="AA2276" s="93"/>
      <c r="AB2276" s="93"/>
      <c r="AC2276" s="94" t="s">
        <v>40</v>
      </c>
      <c r="AD2276" s="94" t="s">
        <v>40</v>
      </c>
      <c r="AE2276" s="94" t="s">
        <v>40</v>
      </c>
      <c r="AF2276" s="94" t="s">
        <v>40</v>
      </c>
      <c r="AG2276" s="94" t="s">
        <v>40</v>
      </c>
      <c r="AH2276" s="94" t="s">
        <v>40</v>
      </c>
      <c r="AI2276" s="94" t="s">
        <v>40</v>
      </c>
      <c r="AJ2276" s="94" t="s">
        <v>40</v>
      </c>
      <c r="AK2276" s="94" t="s">
        <v>40</v>
      </c>
      <c r="AL2276" s="94" t="s">
        <v>40</v>
      </c>
      <c r="AM2276" s="94" t="s">
        <v>40</v>
      </c>
      <c r="AN2276" s="94" t="s">
        <v>40</v>
      </c>
      <c r="AO2276" s="94" t="s">
        <v>40</v>
      </c>
      <c r="AP2276" s="94" t="s">
        <v>40</v>
      </c>
      <c r="AQ2276" s="94" t="s">
        <v>40</v>
      </c>
      <c r="AR2276" s="93"/>
    </row>
    <row r="2277" spans="1:44" ht="21">
      <c r="A2277" t="str">
        <f>VLOOKUP(Q2277,'Rotas x Madrugada'!A:C,2,0)</f>
        <v>G</v>
      </c>
      <c r="B2277" t="str">
        <f>VLOOKUP(Q2277,'Rotas x Madrugada'!A:C,3,0)</f>
        <v>Sim</v>
      </c>
      <c r="D2277" s="19">
        <f t="shared" si="70"/>
        <v>46164</v>
      </c>
      <c r="E2277" s="19">
        <f>IF(A2277="RETIRA",Z2277,VLOOKUP(Q2277,'Rotas x Madrugada'!A:D,4,0))</f>
        <v>46150</v>
      </c>
      <c r="F2277" s="19">
        <f>IF(A2277="RETIRA",Z2277,Z2277+2)</f>
        <v>46164</v>
      </c>
      <c r="G2277" s="19" t="str">
        <f>CONCATENATE(U2277,"-",V2277)</f>
        <v>MBI03-CC</v>
      </c>
      <c r="H2277" s="19" t="str">
        <f t="shared" ca="1" si="71"/>
        <v>OK</v>
      </c>
      <c r="I2277" s="46">
        <f ca="1">Z2277-$B$1</f>
        <v>5</v>
      </c>
      <c r="J2277" s="46">
        <f>VLOOKUP(G2277,'D. Produção'!A:B,2,)</f>
        <v>1</v>
      </c>
      <c r="K2277" s="95">
        <v>335460</v>
      </c>
      <c r="L2277" s="96" t="s">
        <v>143</v>
      </c>
      <c r="M2277" s="95">
        <v>3</v>
      </c>
      <c r="N2277" s="95">
        <v>5452843</v>
      </c>
      <c r="O2277" s="96" t="s">
        <v>35</v>
      </c>
      <c r="P2277" s="96" t="s">
        <v>482</v>
      </c>
      <c r="Q2277" s="96" t="s">
        <v>165</v>
      </c>
      <c r="R2277" s="97">
        <v>0.3327</v>
      </c>
      <c r="S2277" s="97">
        <v>2.4954000000000001</v>
      </c>
      <c r="T2277" s="95">
        <v>1</v>
      </c>
      <c r="U2277" s="96" t="s">
        <v>249</v>
      </c>
      <c r="V2277" s="96" t="s">
        <v>236</v>
      </c>
      <c r="W2277" s="98">
        <v>476</v>
      </c>
      <c r="X2277" s="98">
        <v>699</v>
      </c>
      <c r="Y2277" s="99">
        <v>46153.421755752315</v>
      </c>
      <c r="Z2277" s="100">
        <v>46162</v>
      </c>
      <c r="AA2277" s="101"/>
      <c r="AB2277" s="101"/>
      <c r="AC2277" s="102" t="s">
        <v>40</v>
      </c>
      <c r="AD2277" s="102" t="s">
        <v>40</v>
      </c>
      <c r="AE2277" s="102" t="s">
        <v>40</v>
      </c>
      <c r="AF2277" s="102" t="s">
        <v>40</v>
      </c>
      <c r="AG2277" s="102" t="s">
        <v>40</v>
      </c>
      <c r="AH2277" s="102" t="s">
        <v>40</v>
      </c>
      <c r="AI2277" s="102" t="s">
        <v>40</v>
      </c>
      <c r="AJ2277" s="102" t="s">
        <v>40</v>
      </c>
      <c r="AK2277" s="102" t="s">
        <v>40</v>
      </c>
      <c r="AL2277" s="102" t="s">
        <v>40</v>
      </c>
      <c r="AM2277" s="102" t="s">
        <v>40</v>
      </c>
      <c r="AN2277" s="102" t="s">
        <v>40</v>
      </c>
      <c r="AO2277" s="102" t="s">
        <v>40</v>
      </c>
      <c r="AP2277" s="102" t="s">
        <v>40</v>
      </c>
      <c r="AQ2277" s="102" t="s">
        <v>40</v>
      </c>
      <c r="AR2277" s="101"/>
    </row>
    <row r="2278" spans="1:44" ht="21">
      <c r="A2278" t="str">
        <f>VLOOKUP(Q2278,'Rotas x Madrugada'!A:C,2,0)</f>
        <v>G</v>
      </c>
      <c r="B2278" t="str">
        <f>VLOOKUP(Q2278,'Rotas x Madrugada'!A:C,3,0)</f>
        <v>Sim</v>
      </c>
      <c r="D2278" s="19">
        <f t="shared" si="70"/>
        <v>46164</v>
      </c>
      <c r="E2278" s="19">
        <f>IF(A2278="RETIRA",Z2278,VLOOKUP(Q2278,'Rotas x Madrugada'!A:D,4,0))</f>
        <v>46150</v>
      </c>
      <c r="F2278" s="19">
        <f>IF(A2278="RETIRA",Z2278,Z2278+2)</f>
        <v>46164</v>
      </c>
      <c r="G2278" s="19" t="str">
        <f>CONCATENATE(U2278,"-",V2278)</f>
        <v>MBI03-CC</v>
      </c>
      <c r="H2278" s="19" t="str">
        <f t="shared" ca="1" si="71"/>
        <v>OK</v>
      </c>
      <c r="I2278" s="46">
        <f ca="1">Z2278-$B$1</f>
        <v>5</v>
      </c>
      <c r="J2278" s="46">
        <f>VLOOKUP(G2278,'D. Produção'!A:B,2,)</f>
        <v>1</v>
      </c>
      <c r="K2278" s="87">
        <v>335460</v>
      </c>
      <c r="L2278" s="88" t="s">
        <v>132</v>
      </c>
      <c r="M2278" s="87">
        <v>4</v>
      </c>
      <c r="N2278" s="87">
        <v>5452844</v>
      </c>
      <c r="O2278" s="88" t="s">
        <v>35</v>
      </c>
      <c r="P2278" s="88" t="s">
        <v>482</v>
      </c>
      <c r="Q2278" s="88" t="s">
        <v>165</v>
      </c>
      <c r="R2278" s="89">
        <v>0.5081</v>
      </c>
      <c r="S2278" s="89">
        <v>3.8111000000000002</v>
      </c>
      <c r="T2278" s="87">
        <v>1</v>
      </c>
      <c r="U2278" s="88" t="s">
        <v>249</v>
      </c>
      <c r="V2278" s="88" t="s">
        <v>236</v>
      </c>
      <c r="W2278" s="90">
        <v>728</v>
      </c>
      <c r="X2278" s="90">
        <v>698</v>
      </c>
      <c r="Y2278" s="91">
        <v>46153.421755752315</v>
      </c>
      <c r="Z2278" s="92">
        <v>46162</v>
      </c>
      <c r="AA2278" s="93"/>
      <c r="AB2278" s="93"/>
      <c r="AC2278" s="94" t="s">
        <v>40</v>
      </c>
      <c r="AD2278" s="94" t="s">
        <v>40</v>
      </c>
      <c r="AE2278" s="94" t="s">
        <v>40</v>
      </c>
      <c r="AF2278" s="94" t="s">
        <v>40</v>
      </c>
      <c r="AG2278" s="94" t="s">
        <v>40</v>
      </c>
      <c r="AH2278" s="94" t="s">
        <v>40</v>
      </c>
      <c r="AI2278" s="94" t="s">
        <v>40</v>
      </c>
      <c r="AJ2278" s="94" t="s">
        <v>40</v>
      </c>
      <c r="AK2278" s="94" t="s">
        <v>40</v>
      </c>
      <c r="AL2278" s="94" t="s">
        <v>40</v>
      </c>
      <c r="AM2278" s="94" t="s">
        <v>40</v>
      </c>
      <c r="AN2278" s="94" t="s">
        <v>40</v>
      </c>
      <c r="AO2278" s="94" t="s">
        <v>40</v>
      </c>
      <c r="AP2278" s="94" t="s">
        <v>40</v>
      </c>
      <c r="AQ2278" s="94" t="s">
        <v>40</v>
      </c>
      <c r="AR2278" s="93"/>
    </row>
    <row r="2279" spans="1:44" ht="21">
      <c r="A2279" t="str">
        <f>VLOOKUP(Q2279,'Rotas x Madrugada'!A:C,2,0)</f>
        <v>G</v>
      </c>
      <c r="B2279" t="str">
        <f>VLOOKUP(Q2279,'Rotas x Madrugada'!A:C,3,0)</f>
        <v>Sim</v>
      </c>
      <c r="D2279" s="19">
        <f t="shared" si="70"/>
        <v>46164</v>
      </c>
      <c r="E2279" s="19">
        <f>IF(A2279="RETIRA",Z2279,VLOOKUP(Q2279,'Rotas x Madrugada'!A:D,4,0))</f>
        <v>46150</v>
      </c>
      <c r="F2279" s="19">
        <f>IF(A2279="RETIRA",Z2279,Z2279+2)</f>
        <v>46164</v>
      </c>
      <c r="G2279" s="19" t="str">
        <f>CONCATENATE(U2279,"-",V2279)</f>
        <v>MBI03-CC</v>
      </c>
      <c r="H2279" s="19" t="str">
        <f t="shared" ca="1" si="71"/>
        <v>OK</v>
      </c>
      <c r="I2279" s="46">
        <f ca="1">Z2279-$B$1</f>
        <v>5</v>
      </c>
      <c r="J2279" s="46">
        <f>VLOOKUP(G2279,'D. Produção'!A:B,2,)</f>
        <v>1</v>
      </c>
      <c r="K2279" s="95">
        <v>335460</v>
      </c>
      <c r="L2279" s="96" t="s">
        <v>92</v>
      </c>
      <c r="M2279" s="95">
        <v>5</v>
      </c>
      <c r="N2279" s="95">
        <v>5452845</v>
      </c>
      <c r="O2279" s="96" t="s">
        <v>35</v>
      </c>
      <c r="P2279" s="96" t="s">
        <v>482</v>
      </c>
      <c r="Q2279" s="96" t="s">
        <v>165</v>
      </c>
      <c r="R2279" s="97">
        <v>0.55420000000000003</v>
      </c>
      <c r="S2279" s="97">
        <v>4.1566000000000001</v>
      </c>
      <c r="T2279" s="95">
        <v>1</v>
      </c>
      <c r="U2279" s="96" t="s">
        <v>249</v>
      </c>
      <c r="V2279" s="96" t="s">
        <v>236</v>
      </c>
      <c r="W2279" s="98">
        <v>794</v>
      </c>
      <c r="X2279" s="98">
        <v>698</v>
      </c>
      <c r="Y2279" s="99">
        <v>46153.421755752315</v>
      </c>
      <c r="Z2279" s="100">
        <v>46162</v>
      </c>
      <c r="AA2279" s="101"/>
      <c r="AB2279" s="101"/>
      <c r="AC2279" s="102" t="s">
        <v>40</v>
      </c>
      <c r="AD2279" s="102" t="s">
        <v>40</v>
      </c>
      <c r="AE2279" s="102" t="s">
        <v>40</v>
      </c>
      <c r="AF2279" s="102" t="s">
        <v>40</v>
      </c>
      <c r="AG2279" s="102" t="s">
        <v>40</v>
      </c>
      <c r="AH2279" s="102" t="s">
        <v>40</v>
      </c>
      <c r="AI2279" s="102" t="s">
        <v>40</v>
      </c>
      <c r="AJ2279" s="102" t="s">
        <v>40</v>
      </c>
      <c r="AK2279" s="102" t="s">
        <v>40</v>
      </c>
      <c r="AL2279" s="102" t="s">
        <v>40</v>
      </c>
      <c r="AM2279" s="102" t="s">
        <v>40</v>
      </c>
      <c r="AN2279" s="102" t="s">
        <v>40</v>
      </c>
      <c r="AO2279" s="102" t="s">
        <v>40</v>
      </c>
      <c r="AP2279" s="102" t="s">
        <v>40</v>
      </c>
      <c r="AQ2279" s="102" t="s">
        <v>40</v>
      </c>
      <c r="AR2279" s="101"/>
    </row>
    <row r="2280" spans="1:44" ht="21">
      <c r="A2280" t="str">
        <f>VLOOKUP(Q2280,'Rotas x Madrugada'!A:C,2,0)</f>
        <v>G</v>
      </c>
      <c r="B2280" t="str">
        <f>VLOOKUP(Q2280,'Rotas x Madrugada'!A:C,3,0)</f>
        <v>Sim</v>
      </c>
      <c r="D2280" s="19">
        <f t="shared" si="70"/>
        <v>46164</v>
      </c>
      <c r="E2280" s="19">
        <f>IF(A2280="RETIRA",Z2280,VLOOKUP(Q2280,'Rotas x Madrugada'!A:D,4,0))</f>
        <v>46150</v>
      </c>
      <c r="F2280" s="19">
        <f>IF(A2280="RETIRA",Z2280,Z2280+2)</f>
        <v>46164</v>
      </c>
      <c r="G2280" s="19" t="str">
        <f>CONCATENATE(U2280,"-",V2280)</f>
        <v>MBI03-CC</v>
      </c>
      <c r="H2280" s="19" t="str">
        <f t="shared" ca="1" si="71"/>
        <v>OK</v>
      </c>
      <c r="I2280" s="46">
        <f ca="1">Z2280-$B$1</f>
        <v>5</v>
      </c>
      <c r="J2280" s="46">
        <f>VLOOKUP(G2280,'D. Produção'!A:B,2,)</f>
        <v>1</v>
      </c>
      <c r="K2280" s="87">
        <v>335460</v>
      </c>
      <c r="L2280" s="88" t="s">
        <v>97</v>
      </c>
      <c r="M2280" s="87">
        <v>6</v>
      </c>
      <c r="N2280" s="87">
        <v>5452846</v>
      </c>
      <c r="O2280" s="88" t="s">
        <v>35</v>
      </c>
      <c r="P2280" s="88" t="s">
        <v>482</v>
      </c>
      <c r="Q2280" s="88" t="s">
        <v>165</v>
      </c>
      <c r="R2280" s="89">
        <v>0.71330000000000005</v>
      </c>
      <c r="S2280" s="89">
        <v>5.3494000000000002</v>
      </c>
      <c r="T2280" s="87">
        <v>1</v>
      </c>
      <c r="U2280" s="88" t="s">
        <v>249</v>
      </c>
      <c r="V2280" s="88" t="s">
        <v>236</v>
      </c>
      <c r="W2280" s="90">
        <v>1006</v>
      </c>
      <c r="X2280" s="90">
        <v>709</v>
      </c>
      <c r="Y2280" s="91">
        <v>46153.421755752315</v>
      </c>
      <c r="Z2280" s="92">
        <v>46162</v>
      </c>
      <c r="AA2280" s="93"/>
      <c r="AB2280" s="93"/>
      <c r="AC2280" s="94" t="s">
        <v>40</v>
      </c>
      <c r="AD2280" s="94" t="s">
        <v>40</v>
      </c>
      <c r="AE2280" s="94" t="s">
        <v>40</v>
      </c>
      <c r="AF2280" s="94" t="s">
        <v>40</v>
      </c>
      <c r="AG2280" s="94" t="s">
        <v>40</v>
      </c>
      <c r="AH2280" s="94" t="s">
        <v>40</v>
      </c>
      <c r="AI2280" s="94" t="s">
        <v>40</v>
      </c>
      <c r="AJ2280" s="94" t="s">
        <v>40</v>
      </c>
      <c r="AK2280" s="94" t="s">
        <v>40</v>
      </c>
      <c r="AL2280" s="94" t="s">
        <v>40</v>
      </c>
      <c r="AM2280" s="94" t="s">
        <v>40</v>
      </c>
      <c r="AN2280" s="94" t="s">
        <v>40</v>
      </c>
      <c r="AO2280" s="94" t="s">
        <v>40</v>
      </c>
      <c r="AP2280" s="94" t="s">
        <v>40</v>
      </c>
      <c r="AQ2280" s="94" t="s">
        <v>40</v>
      </c>
      <c r="AR2280" s="93"/>
    </row>
    <row r="2281" spans="1:44" ht="21">
      <c r="A2281" t="str">
        <f>VLOOKUP(Q2281,'Rotas x Madrugada'!A:C,2,0)</f>
        <v>G</v>
      </c>
      <c r="B2281" t="str">
        <f>VLOOKUP(Q2281,'Rotas x Madrugada'!A:C,3,0)</f>
        <v>Sim</v>
      </c>
      <c r="D2281" s="19">
        <f t="shared" si="70"/>
        <v>46164</v>
      </c>
      <c r="E2281" s="19">
        <f>IF(A2281="RETIRA",Z2281,VLOOKUP(Q2281,'Rotas x Madrugada'!A:D,4,0))</f>
        <v>46150</v>
      </c>
      <c r="F2281" s="19">
        <f>IF(A2281="RETIRA",Z2281,Z2281+2)</f>
        <v>46164</v>
      </c>
      <c r="G2281" s="19" t="str">
        <f>CONCATENATE(U2281,"-",V2281)</f>
        <v>MBI03-CC</v>
      </c>
      <c r="H2281" s="19" t="str">
        <f t="shared" ca="1" si="71"/>
        <v>OK</v>
      </c>
      <c r="I2281" s="46">
        <f ca="1">Z2281-$B$1</f>
        <v>5</v>
      </c>
      <c r="J2281" s="46">
        <f>VLOOKUP(G2281,'D. Produção'!A:B,2,)</f>
        <v>1</v>
      </c>
      <c r="K2281" s="95">
        <v>335460</v>
      </c>
      <c r="L2281" s="96" t="s">
        <v>98</v>
      </c>
      <c r="M2281" s="95">
        <v>7</v>
      </c>
      <c r="N2281" s="95">
        <v>5452847</v>
      </c>
      <c r="O2281" s="96" t="s">
        <v>35</v>
      </c>
      <c r="P2281" s="96" t="s">
        <v>482</v>
      </c>
      <c r="Q2281" s="96" t="s">
        <v>165</v>
      </c>
      <c r="R2281" s="97">
        <v>0.73170000000000002</v>
      </c>
      <c r="S2281" s="97">
        <v>5.4875999999999996</v>
      </c>
      <c r="T2281" s="95">
        <v>1</v>
      </c>
      <c r="U2281" s="96" t="s">
        <v>249</v>
      </c>
      <c r="V2281" s="96" t="s">
        <v>236</v>
      </c>
      <c r="W2281" s="98">
        <v>1076</v>
      </c>
      <c r="X2281" s="98">
        <v>680</v>
      </c>
      <c r="Y2281" s="99">
        <v>46153.421755752315</v>
      </c>
      <c r="Z2281" s="100">
        <v>46162</v>
      </c>
      <c r="AA2281" s="101"/>
      <c r="AB2281" s="101"/>
      <c r="AC2281" s="102" t="s">
        <v>40</v>
      </c>
      <c r="AD2281" s="102" t="s">
        <v>40</v>
      </c>
      <c r="AE2281" s="102" t="s">
        <v>40</v>
      </c>
      <c r="AF2281" s="102" t="s">
        <v>40</v>
      </c>
      <c r="AG2281" s="102" t="s">
        <v>40</v>
      </c>
      <c r="AH2281" s="102" t="s">
        <v>40</v>
      </c>
      <c r="AI2281" s="102" t="s">
        <v>40</v>
      </c>
      <c r="AJ2281" s="102" t="s">
        <v>40</v>
      </c>
      <c r="AK2281" s="102" t="s">
        <v>40</v>
      </c>
      <c r="AL2281" s="102" t="s">
        <v>40</v>
      </c>
      <c r="AM2281" s="102" t="s">
        <v>40</v>
      </c>
      <c r="AN2281" s="102" t="s">
        <v>40</v>
      </c>
      <c r="AO2281" s="102" t="s">
        <v>40</v>
      </c>
      <c r="AP2281" s="102" t="s">
        <v>40</v>
      </c>
      <c r="AQ2281" s="102" t="s">
        <v>40</v>
      </c>
      <c r="AR2281" s="101"/>
    </row>
    <row r="2282" spans="1:44" ht="21">
      <c r="A2282" t="str">
        <f>VLOOKUP(Q2282,'Rotas x Madrugada'!A:C,2,0)</f>
        <v>G</v>
      </c>
      <c r="B2282" t="str">
        <f>VLOOKUP(Q2282,'Rotas x Madrugada'!A:C,3,0)</f>
        <v>Sim</v>
      </c>
      <c r="D2282" s="19">
        <f t="shared" si="70"/>
        <v>46164</v>
      </c>
      <c r="E2282" s="19">
        <f>IF(A2282="RETIRA",Z2282,VLOOKUP(Q2282,'Rotas x Madrugada'!A:D,4,0))</f>
        <v>46150</v>
      </c>
      <c r="F2282" s="19">
        <f>IF(A2282="RETIRA",Z2282,Z2282+2)</f>
        <v>46164</v>
      </c>
      <c r="G2282" s="19" t="str">
        <f>CONCATENATE(U2282,"-",V2282)</f>
        <v>INC06-TF</v>
      </c>
      <c r="H2282" s="19" t="str">
        <f t="shared" ca="1" si="71"/>
        <v>OK</v>
      </c>
      <c r="I2282" s="46">
        <f ca="1">Z2282-$B$1</f>
        <v>5</v>
      </c>
      <c r="J2282" s="46">
        <f>VLOOKUP(G2282,'D. Produção'!A:B,2,)</f>
        <v>2</v>
      </c>
      <c r="K2282" s="87">
        <v>335460</v>
      </c>
      <c r="L2282" s="88" t="s">
        <v>99</v>
      </c>
      <c r="M2282" s="87">
        <v>8</v>
      </c>
      <c r="N2282" s="87">
        <v>5452848</v>
      </c>
      <c r="O2282" s="88" t="s">
        <v>35</v>
      </c>
      <c r="P2282" s="88" t="s">
        <v>482</v>
      </c>
      <c r="Q2282" s="88" t="s">
        <v>165</v>
      </c>
      <c r="R2282" s="89">
        <v>0.86099999999999999</v>
      </c>
      <c r="S2282" s="89">
        <v>12.9148</v>
      </c>
      <c r="T2282" s="87">
        <v>1</v>
      </c>
      <c r="U2282" s="88" t="s">
        <v>185</v>
      </c>
      <c r="V2282" s="88" t="s">
        <v>96</v>
      </c>
      <c r="W2282" s="90">
        <v>691</v>
      </c>
      <c r="X2282" s="90">
        <v>1246</v>
      </c>
      <c r="Y2282" s="91">
        <v>46153.421755752315</v>
      </c>
      <c r="Z2282" s="92">
        <v>46162</v>
      </c>
      <c r="AA2282" s="93"/>
      <c r="AB2282" s="93"/>
      <c r="AC2282" s="93"/>
      <c r="AD2282" s="93"/>
      <c r="AE2282" s="94" t="s">
        <v>40</v>
      </c>
      <c r="AF2282" s="94" t="s">
        <v>40</v>
      </c>
      <c r="AG2282" s="94" t="s">
        <v>40</v>
      </c>
      <c r="AH2282" s="94" t="s">
        <v>40</v>
      </c>
      <c r="AI2282" s="94" t="s">
        <v>40</v>
      </c>
      <c r="AJ2282" s="94" t="s">
        <v>40</v>
      </c>
      <c r="AK2282" s="94" t="s">
        <v>40</v>
      </c>
      <c r="AL2282" s="93"/>
      <c r="AM2282" s="93"/>
      <c r="AN2282" s="94" t="s">
        <v>40</v>
      </c>
      <c r="AO2282" s="94" t="s">
        <v>40</v>
      </c>
      <c r="AP2282" s="94" t="s">
        <v>40</v>
      </c>
      <c r="AQ2282" s="94" t="s">
        <v>40</v>
      </c>
      <c r="AR2282" s="93"/>
    </row>
    <row r="2283" spans="1:44" ht="21">
      <c r="A2283" t="str">
        <f>VLOOKUP(Q2283,'Rotas x Madrugada'!A:C,2,0)</f>
        <v>G</v>
      </c>
      <c r="B2283" t="str">
        <f>VLOOKUP(Q2283,'Rotas x Madrugada'!A:C,3,0)</f>
        <v>Sim</v>
      </c>
      <c r="D2283" s="19">
        <f t="shared" si="70"/>
        <v>46164</v>
      </c>
      <c r="E2283" s="19">
        <f>IF(A2283="RETIRA",Z2283,VLOOKUP(Q2283,'Rotas x Madrugada'!A:D,4,0))</f>
        <v>46150</v>
      </c>
      <c r="F2283" s="19">
        <f>IF(A2283="RETIRA",Z2283,Z2283+2)</f>
        <v>46164</v>
      </c>
      <c r="G2283" s="19" t="str">
        <f>CONCATENATE(U2283,"-",V2283)</f>
        <v>INC06-TF</v>
      </c>
      <c r="H2283" s="19" t="str">
        <f t="shared" ca="1" si="71"/>
        <v>OK</v>
      </c>
      <c r="I2283" s="46">
        <f ca="1">Z2283-$B$1</f>
        <v>5</v>
      </c>
      <c r="J2283" s="46">
        <f>VLOOKUP(G2283,'D. Produção'!A:B,2,)</f>
        <v>2</v>
      </c>
      <c r="K2283" s="95">
        <v>335460</v>
      </c>
      <c r="L2283" s="96" t="s">
        <v>100</v>
      </c>
      <c r="M2283" s="95">
        <v>9</v>
      </c>
      <c r="N2283" s="95">
        <v>5452849</v>
      </c>
      <c r="O2283" s="96" t="s">
        <v>35</v>
      </c>
      <c r="P2283" s="96" t="s">
        <v>482</v>
      </c>
      <c r="Q2283" s="96" t="s">
        <v>165</v>
      </c>
      <c r="R2283" s="97">
        <v>0.86099999999999999</v>
      </c>
      <c r="S2283" s="97">
        <v>12.9148</v>
      </c>
      <c r="T2283" s="95">
        <v>1</v>
      </c>
      <c r="U2283" s="96" t="s">
        <v>185</v>
      </c>
      <c r="V2283" s="96" t="s">
        <v>96</v>
      </c>
      <c r="W2283" s="98">
        <v>691</v>
      </c>
      <c r="X2283" s="98">
        <v>1246</v>
      </c>
      <c r="Y2283" s="99">
        <v>46153.421755752315</v>
      </c>
      <c r="Z2283" s="100">
        <v>46162</v>
      </c>
      <c r="AA2283" s="101"/>
      <c r="AB2283" s="101"/>
      <c r="AC2283" s="101"/>
      <c r="AD2283" s="101"/>
      <c r="AE2283" s="102" t="s">
        <v>40</v>
      </c>
      <c r="AF2283" s="102" t="s">
        <v>40</v>
      </c>
      <c r="AG2283" s="102" t="s">
        <v>40</v>
      </c>
      <c r="AH2283" s="102" t="s">
        <v>40</v>
      </c>
      <c r="AI2283" s="102" t="s">
        <v>40</v>
      </c>
      <c r="AJ2283" s="102" t="s">
        <v>40</v>
      </c>
      <c r="AK2283" s="102" t="s">
        <v>40</v>
      </c>
      <c r="AL2283" s="101"/>
      <c r="AM2283" s="101"/>
      <c r="AN2283" s="102" t="s">
        <v>40</v>
      </c>
      <c r="AO2283" s="102" t="s">
        <v>40</v>
      </c>
      <c r="AP2283" s="102" t="s">
        <v>40</v>
      </c>
      <c r="AQ2283" s="102" t="s">
        <v>40</v>
      </c>
      <c r="AR2283" s="101"/>
    </row>
    <row r="2284" spans="1:44" ht="21">
      <c r="A2284" t="str">
        <f>VLOOKUP(Q2284,'Rotas x Madrugada'!A:C,2,0)</f>
        <v>G</v>
      </c>
      <c r="B2284" t="str">
        <f>VLOOKUP(Q2284,'Rotas x Madrugada'!A:C,3,0)</f>
        <v>Sim</v>
      </c>
      <c r="D2284" s="19">
        <f t="shared" si="70"/>
        <v>46164</v>
      </c>
      <c r="E2284" s="19">
        <f>IF(A2284="RETIRA",Z2284,VLOOKUP(Q2284,'Rotas x Madrugada'!A:D,4,0))</f>
        <v>46150</v>
      </c>
      <c r="F2284" s="19">
        <f>IF(A2284="RETIRA",Z2284,Z2284+2)</f>
        <v>46164</v>
      </c>
      <c r="G2284" s="19" t="str">
        <f>CONCATENATE(U2284,"-",V2284)</f>
        <v>INC06-TF</v>
      </c>
      <c r="H2284" s="19" t="str">
        <f t="shared" ca="1" si="71"/>
        <v>OK</v>
      </c>
      <c r="I2284" s="46">
        <f ca="1">Z2284-$B$1</f>
        <v>5</v>
      </c>
      <c r="J2284" s="46">
        <f>VLOOKUP(G2284,'D. Produção'!A:B,2,)</f>
        <v>2</v>
      </c>
      <c r="K2284" s="87">
        <v>335460</v>
      </c>
      <c r="L2284" s="88" t="s">
        <v>101</v>
      </c>
      <c r="M2284" s="87">
        <v>10</v>
      </c>
      <c r="N2284" s="87">
        <v>5452850</v>
      </c>
      <c r="O2284" s="88" t="s">
        <v>35</v>
      </c>
      <c r="P2284" s="88" t="s">
        <v>482</v>
      </c>
      <c r="Q2284" s="88" t="s">
        <v>165</v>
      </c>
      <c r="R2284" s="89">
        <v>0.34429999999999999</v>
      </c>
      <c r="S2284" s="89">
        <v>5.1642999999999999</v>
      </c>
      <c r="T2284" s="87">
        <v>1</v>
      </c>
      <c r="U2284" s="88" t="s">
        <v>185</v>
      </c>
      <c r="V2284" s="88" t="s">
        <v>96</v>
      </c>
      <c r="W2284" s="90">
        <v>928</v>
      </c>
      <c r="X2284" s="90">
        <v>371</v>
      </c>
      <c r="Y2284" s="91">
        <v>46153.421755752315</v>
      </c>
      <c r="Z2284" s="92">
        <v>46162</v>
      </c>
      <c r="AA2284" s="93"/>
      <c r="AB2284" s="93"/>
      <c r="AC2284" s="93"/>
      <c r="AD2284" s="93"/>
      <c r="AE2284" s="94" t="s">
        <v>40</v>
      </c>
      <c r="AF2284" s="94" t="s">
        <v>40</v>
      </c>
      <c r="AG2284" s="94" t="s">
        <v>40</v>
      </c>
      <c r="AH2284" s="94" t="s">
        <v>40</v>
      </c>
      <c r="AI2284" s="94" t="s">
        <v>40</v>
      </c>
      <c r="AJ2284" s="94" t="s">
        <v>40</v>
      </c>
      <c r="AK2284" s="94" t="s">
        <v>40</v>
      </c>
      <c r="AL2284" s="93"/>
      <c r="AM2284" s="93"/>
      <c r="AN2284" s="94" t="s">
        <v>40</v>
      </c>
      <c r="AO2284" s="94" t="s">
        <v>40</v>
      </c>
      <c r="AP2284" s="94" t="s">
        <v>40</v>
      </c>
      <c r="AQ2284" s="94" t="s">
        <v>40</v>
      </c>
      <c r="AR2284" s="93"/>
    </row>
    <row r="2285" spans="1:44" ht="21">
      <c r="A2285" t="str">
        <f>VLOOKUP(Q2285,'Rotas x Madrugada'!A:C,2,0)</f>
        <v>G</v>
      </c>
      <c r="B2285" t="str">
        <f>VLOOKUP(Q2285,'Rotas x Madrugada'!A:C,3,0)</f>
        <v>Sim</v>
      </c>
      <c r="D2285" s="19">
        <f t="shared" si="70"/>
        <v>46164</v>
      </c>
      <c r="E2285" s="19">
        <f>IF(A2285="RETIRA",Z2285,VLOOKUP(Q2285,'Rotas x Madrugada'!A:D,4,0))</f>
        <v>46150</v>
      </c>
      <c r="F2285" s="19">
        <f>IF(A2285="RETIRA",Z2285,Z2285+2)</f>
        <v>46164</v>
      </c>
      <c r="G2285" s="19" t="str">
        <f>CONCATENATE(U2285,"-",V2285)</f>
        <v>INC06-TF</v>
      </c>
      <c r="H2285" s="19" t="str">
        <f t="shared" ca="1" si="71"/>
        <v>OK</v>
      </c>
      <c r="I2285" s="46">
        <f ca="1">Z2285-$B$1</f>
        <v>5</v>
      </c>
      <c r="J2285" s="46">
        <f>VLOOKUP(G2285,'D. Produção'!A:B,2,)</f>
        <v>2</v>
      </c>
      <c r="K2285" s="95">
        <v>335460</v>
      </c>
      <c r="L2285" s="96" t="s">
        <v>102</v>
      </c>
      <c r="M2285" s="95">
        <v>11</v>
      </c>
      <c r="N2285" s="95">
        <v>5452851</v>
      </c>
      <c r="O2285" s="96" t="s">
        <v>35</v>
      </c>
      <c r="P2285" s="96" t="s">
        <v>482</v>
      </c>
      <c r="Q2285" s="96" t="s">
        <v>165</v>
      </c>
      <c r="R2285" s="97">
        <v>0.34429999999999999</v>
      </c>
      <c r="S2285" s="97">
        <v>5.1642999999999999</v>
      </c>
      <c r="T2285" s="95">
        <v>1</v>
      </c>
      <c r="U2285" s="96" t="s">
        <v>185</v>
      </c>
      <c r="V2285" s="96" t="s">
        <v>96</v>
      </c>
      <c r="W2285" s="98">
        <v>928</v>
      </c>
      <c r="X2285" s="98">
        <v>371</v>
      </c>
      <c r="Y2285" s="99">
        <v>46153.421755752315</v>
      </c>
      <c r="Z2285" s="100">
        <v>46162</v>
      </c>
      <c r="AA2285" s="101"/>
      <c r="AB2285" s="101"/>
      <c r="AC2285" s="101"/>
      <c r="AD2285" s="101"/>
      <c r="AE2285" s="102" t="s">
        <v>40</v>
      </c>
      <c r="AF2285" s="102" t="s">
        <v>40</v>
      </c>
      <c r="AG2285" s="102" t="s">
        <v>40</v>
      </c>
      <c r="AH2285" s="102" t="s">
        <v>40</v>
      </c>
      <c r="AI2285" s="102" t="s">
        <v>40</v>
      </c>
      <c r="AJ2285" s="102" t="s">
        <v>40</v>
      </c>
      <c r="AK2285" s="102" t="s">
        <v>40</v>
      </c>
      <c r="AL2285" s="101"/>
      <c r="AM2285" s="101"/>
      <c r="AN2285" s="102" t="s">
        <v>40</v>
      </c>
      <c r="AO2285" s="102" t="s">
        <v>40</v>
      </c>
      <c r="AP2285" s="102" t="s">
        <v>40</v>
      </c>
      <c r="AQ2285" s="102" t="s">
        <v>40</v>
      </c>
      <c r="AR2285" s="101"/>
    </row>
    <row r="2286" spans="1:44" ht="21">
      <c r="A2286" t="str">
        <f>VLOOKUP(Q2286,'Rotas x Madrugada'!A:C,2,0)</f>
        <v>G</v>
      </c>
      <c r="B2286" t="str">
        <f>VLOOKUP(Q2286,'Rotas x Madrugada'!A:C,3,0)</f>
        <v>Sim</v>
      </c>
      <c r="D2286" s="19">
        <f t="shared" si="70"/>
        <v>46164</v>
      </c>
      <c r="E2286" s="19">
        <f>IF(A2286="RETIRA",Z2286,VLOOKUP(Q2286,'Rotas x Madrugada'!A:D,4,0))</f>
        <v>46150</v>
      </c>
      <c r="F2286" s="19">
        <f>IF(A2286="RETIRA",Z2286,Z2286+2)</f>
        <v>46164</v>
      </c>
      <c r="G2286" s="19" t="str">
        <f>CONCATENATE(U2286,"-",V2286)</f>
        <v>INC06-CC</v>
      </c>
      <c r="H2286" s="19" t="str">
        <f t="shared" ca="1" si="71"/>
        <v>OK</v>
      </c>
      <c r="I2286" s="46">
        <f ca="1">Z2286-$B$1</f>
        <v>5</v>
      </c>
      <c r="J2286" s="46">
        <f>VLOOKUP(G2286,'D. Produção'!A:B,2,)</f>
        <v>1</v>
      </c>
      <c r="K2286" s="87">
        <v>335460</v>
      </c>
      <c r="L2286" s="88" t="s">
        <v>103</v>
      </c>
      <c r="M2286" s="87">
        <v>12</v>
      </c>
      <c r="N2286" s="87">
        <v>5452852</v>
      </c>
      <c r="O2286" s="88" t="s">
        <v>35</v>
      </c>
      <c r="P2286" s="88" t="s">
        <v>482</v>
      </c>
      <c r="Q2286" s="88" t="s">
        <v>165</v>
      </c>
      <c r="R2286" s="89">
        <v>0.51639999999999997</v>
      </c>
      <c r="S2286" s="89">
        <v>7.7462999999999997</v>
      </c>
      <c r="T2286" s="87">
        <v>1</v>
      </c>
      <c r="U2286" s="88" t="s">
        <v>185</v>
      </c>
      <c r="V2286" s="88" t="s">
        <v>236</v>
      </c>
      <c r="W2286" s="90">
        <v>604</v>
      </c>
      <c r="X2286" s="90">
        <v>855</v>
      </c>
      <c r="Y2286" s="91">
        <v>46153.421755752315</v>
      </c>
      <c r="Z2286" s="92">
        <v>46162</v>
      </c>
      <c r="AA2286" s="93"/>
      <c r="AB2286" s="93"/>
      <c r="AC2286" s="94" t="s">
        <v>40</v>
      </c>
      <c r="AD2286" s="94" t="s">
        <v>40</v>
      </c>
      <c r="AE2286" s="94" t="s">
        <v>40</v>
      </c>
      <c r="AF2286" s="94" t="s">
        <v>40</v>
      </c>
      <c r="AG2286" s="94" t="s">
        <v>40</v>
      </c>
      <c r="AH2286" s="94" t="s">
        <v>40</v>
      </c>
      <c r="AI2286" s="94" t="s">
        <v>40</v>
      </c>
      <c r="AJ2286" s="94" t="s">
        <v>40</v>
      </c>
      <c r="AK2286" s="94" t="s">
        <v>40</v>
      </c>
      <c r="AL2286" s="94" t="s">
        <v>40</v>
      </c>
      <c r="AM2286" s="94" t="s">
        <v>40</v>
      </c>
      <c r="AN2286" s="94" t="s">
        <v>40</v>
      </c>
      <c r="AO2286" s="94" t="s">
        <v>40</v>
      </c>
      <c r="AP2286" s="94" t="s">
        <v>40</v>
      </c>
      <c r="AQ2286" s="94" t="s">
        <v>40</v>
      </c>
      <c r="AR2286" s="93"/>
    </row>
    <row r="2287" spans="1:44" ht="21">
      <c r="A2287" t="str">
        <f>VLOOKUP(Q2287,'Rotas x Madrugada'!A:C,2,0)</f>
        <v>G</v>
      </c>
      <c r="B2287" t="str">
        <f>VLOOKUP(Q2287,'Rotas x Madrugada'!A:C,3,0)</f>
        <v>Sim</v>
      </c>
      <c r="D2287" s="19">
        <f t="shared" si="70"/>
        <v>46164</v>
      </c>
      <c r="E2287" s="19">
        <f>IF(A2287="RETIRA",Z2287,VLOOKUP(Q2287,'Rotas x Madrugada'!A:D,4,0))</f>
        <v>46150</v>
      </c>
      <c r="F2287" s="19">
        <f>IF(A2287="RETIRA",Z2287,Z2287+2)</f>
        <v>46164</v>
      </c>
      <c r="G2287" s="19" t="str">
        <f>CONCATENATE(U2287,"-",V2287)</f>
        <v>INC06-CC</v>
      </c>
      <c r="H2287" s="19" t="str">
        <f t="shared" ca="1" si="71"/>
        <v>OK</v>
      </c>
      <c r="I2287" s="46">
        <f ca="1">Z2287-$B$1</f>
        <v>5</v>
      </c>
      <c r="J2287" s="46">
        <f>VLOOKUP(G2287,'D. Produção'!A:B,2,)</f>
        <v>1</v>
      </c>
      <c r="K2287" s="95">
        <v>335460</v>
      </c>
      <c r="L2287" s="96" t="s">
        <v>104</v>
      </c>
      <c r="M2287" s="95">
        <v>13</v>
      </c>
      <c r="N2287" s="95">
        <v>5452853</v>
      </c>
      <c r="O2287" s="96" t="s">
        <v>35</v>
      </c>
      <c r="P2287" s="96" t="s">
        <v>482</v>
      </c>
      <c r="Q2287" s="96" t="s">
        <v>165</v>
      </c>
      <c r="R2287" s="97">
        <v>0.67230000000000001</v>
      </c>
      <c r="S2287" s="97">
        <v>10.0848</v>
      </c>
      <c r="T2287" s="95">
        <v>1</v>
      </c>
      <c r="U2287" s="96" t="s">
        <v>185</v>
      </c>
      <c r="V2287" s="96" t="s">
        <v>236</v>
      </c>
      <c r="W2287" s="98">
        <v>704</v>
      </c>
      <c r="X2287" s="98">
        <v>955</v>
      </c>
      <c r="Y2287" s="99">
        <v>46153.421755752315</v>
      </c>
      <c r="Z2287" s="100">
        <v>46162</v>
      </c>
      <c r="AA2287" s="101"/>
      <c r="AB2287" s="101"/>
      <c r="AC2287" s="102" t="s">
        <v>40</v>
      </c>
      <c r="AD2287" s="102" t="s">
        <v>40</v>
      </c>
      <c r="AE2287" s="102" t="s">
        <v>40</v>
      </c>
      <c r="AF2287" s="102" t="s">
        <v>40</v>
      </c>
      <c r="AG2287" s="102" t="s">
        <v>40</v>
      </c>
      <c r="AH2287" s="102" t="s">
        <v>40</v>
      </c>
      <c r="AI2287" s="102" t="s">
        <v>40</v>
      </c>
      <c r="AJ2287" s="102" t="s">
        <v>40</v>
      </c>
      <c r="AK2287" s="102" t="s">
        <v>40</v>
      </c>
      <c r="AL2287" s="102" t="s">
        <v>40</v>
      </c>
      <c r="AM2287" s="102" t="s">
        <v>40</v>
      </c>
      <c r="AN2287" s="102" t="s">
        <v>40</v>
      </c>
      <c r="AO2287" s="102" t="s">
        <v>40</v>
      </c>
      <c r="AP2287" s="102" t="s">
        <v>40</v>
      </c>
      <c r="AQ2287" s="102" t="s">
        <v>40</v>
      </c>
      <c r="AR2287" s="101"/>
    </row>
    <row r="2288" spans="1:44" ht="21">
      <c r="A2288" t="str">
        <f>VLOOKUP(Q2288,'Rotas x Madrugada'!A:C,2,0)</f>
        <v>G</v>
      </c>
      <c r="B2288" t="str">
        <f>VLOOKUP(Q2288,'Rotas x Madrugada'!A:C,3,0)</f>
        <v>Sim</v>
      </c>
      <c r="D2288" s="19">
        <f t="shared" si="70"/>
        <v>46164</v>
      </c>
      <c r="E2288" s="19">
        <f>IF(A2288="RETIRA",Z2288,VLOOKUP(Q2288,'Rotas x Madrugada'!A:D,4,0))</f>
        <v>46150</v>
      </c>
      <c r="F2288" s="19">
        <f>IF(A2288="RETIRA",Z2288,Z2288+2)</f>
        <v>46164</v>
      </c>
      <c r="G2288" s="19" t="str">
        <f>CONCATENATE(U2288,"-",V2288)</f>
        <v>INC06-TF</v>
      </c>
      <c r="H2288" s="19" t="str">
        <f t="shared" ca="1" si="71"/>
        <v>OK</v>
      </c>
      <c r="I2288" s="46">
        <f ca="1">Z2288-$B$1</f>
        <v>5</v>
      </c>
      <c r="J2288" s="46">
        <f>VLOOKUP(G2288,'D. Produção'!A:B,2,)</f>
        <v>2</v>
      </c>
      <c r="K2288" s="87">
        <v>335460</v>
      </c>
      <c r="L2288" s="88" t="s">
        <v>105</v>
      </c>
      <c r="M2288" s="87">
        <v>14</v>
      </c>
      <c r="N2288" s="87">
        <v>5452854</v>
      </c>
      <c r="O2288" s="88" t="s">
        <v>35</v>
      </c>
      <c r="P2288" s="88" t="s">
        <v>482</v>
      </c>
      <c r="Q2288" s="88" t="s">
        <v>165</v>
      </c>
      <c r="R2288" s="89">
        <v>0.51929999999999998</v>
      </c>
      <c r="S2288" s="89">
        <v>7.7900999999999998</v>
      </c>
      <c r="T2288" s="87">
        <v>1</v>
      </c>
      <c r="U2288" s="88" t="s">
        <v>185</v>
      </c>
      <c r="V2288" s="88" t="s">
        <v>96</v>
      </c>
      <c r="W2288" s="90">
        <v>606</v>
      </c>
      <c r="X2288" s="90">
        <v>857</v>
      </c>
      <c r="Y2288" s="91">
        <v>46153.421755752315</v>
      </c>
      <c r="Z2288" s="92">
        <v>46162</v>
      </c>
      <c r="AA2288" s="93"/>
      <c r="AB2288" s="93"/>
      <c r="AC2288" s="93"/>
      <c r="AD2288" s="93"/>
      <c r="AE2288" s="94" t="s">
        <v>40</v>
      </c>
      <c r="AF2288" s="94" t="s">
        <v>40</v>
      </c>
      <c r="AG2288" s="94" t="s">
        <v>40</v>
      </c>
      <c r="AH2288" s="94" t="s">
        <v>40</v>
      </c>
      <c r="AI2288" s="94" t="s">
        <v>40</v>
      </c>
      <c r="AJ2288" s="94" t="s">
        <v>40</v>
      </c>
      <c r="AK2288" s="94" t="s">
        <v>40</v>
      </c>
      <c r="AL2288" s="93"/>
      <c r="AM2288" s="93"/>
      <c r="AN2288" s="94" t="s">
        <v>40</v>
      </c>
      <c r="AO2288" s="94" t="s">
        <v>40</v>
      </c>
      <c r="AP2288" s="94" t="s">
        <v>40</v>
      </c>
      <c r="AQ2288" s="94" t="s">
        <v>40</v>
      </c>
      <c r="AR2288" s="93"/>
    </row>
    <row r="2289" spans="1:44" ht="21">
      <c r="A2289" t="str">
        <f>VLOOKUP(Q2289,'Rotas x Madrugada'!A:C,2,0)</f>
        <v>G</v>
      </c>
      <c r="B2289" t="str">
        <f>VLOOKUP(Q2289,'Rotas x Madrugada'!A:C,3,0)</f>
        <v>Sim</v>
      </c>
      <c r="D2289" s="19">
        <f t="shared" si="70"/>
        <v>46164</v>
      </c>
      <c r="E2289" s="19">
        <f>IF(A2289="RETIRA",Z2289,VLOOKUP(Q2289,'Rotas x Madrugada'!A:D,4,0))</f>
        <v>46150</v>
      </c>
      <c r="F2289" s="19">
        <f>IF(A2289="RETIRA",Z2289,Z2289+2)</f>
        <v>46164</v>
      </c>
      <c r="G2289" s="19" t="str">
        <f>CONCATENATE(U2289,"-",V2289)</f>
        <v>INC06-TF</v>
      </c>
      <c r="H2289" s="19" t="str">
        <f t="shared" ca="1" si="71"/>
        <v>OK</v>
      </c>
      <c r="I2289" s="46">
        <f ca="1">Z2289-$B$1</f>
        <v>5</v>
      </c>
      <c r="J2289" s="46">
        <f>VLOOKUP(G2289,'D. Produção'!A:B,2,)</f>
        <v>2</v>
      </c>
      <c r="K2289" s="95">
        <v>335460</v>
      </c>
      <c r="L2289" s="96" t="s">
        <v>106</v>
      </c>
      <c r="M2289" s="95">
        <v>15</v>
      </c>
      <c r="N2289" s="95">
        <v>5452855</v>
      </c>
      <c r="O2289" s="96" t="s">
        <v>35</v>
      </c>
      <c r="P2289" s="96" t="s">
        <v>482</v>
      </c>
      <c r="Q2289" s="96" t="s">
        <v>165</v>
      </c>
      <c r="R2289" s="97">
        <v>0.67559999999999998</v>
      </c>
      <c r="S2289" s="97">
        <v>10.134600000000001</v>
      </c>
      <c r="T2289" s="95">
        <v>1</v>
      </c>
      <c r="U2289" s="96" t="s">
        <v>185</v>
      </c>
      <c r="V2289" s="96" t="s">
        <v>96</v>
      </c>
      <c r="W2289" s="98">
        <v>706</v>
      </c>
      <c r="X2289" s="98">
        <v>957</v>
      </c>
      <c r="Y2289" s="99">
        <v>46153.421755752315</v>
      </c>
      <c r="Z2289" s="100">
        <v>46162</v>
      </c>
      <c r="AA2289" s="101"/>
      <c r="AB2289" s="101"/>
      <c r="AC2289" s="101"/>
      <c r="AD2289" s="101"/>
      <c r="AE2289" s="102" t="s">
        <v>40</v>
      </c>
      <c r="AF2289" s="102" t="s">
        <v>40</v>
      </c>
      <c r="AG2289" s="102" t="s">
        <v>40</v>
      </c>
      <c r="AH2289" s="102" t="s">
        <v>40</v>
      </c>
      <c r="AI2289" s="102" t="s">
        <v>40</v>
      </c>
      <c r="AJ2289" s="102" t="s">
        <v>40</v>
      </c>
      <c r="AK2289" s="102" t="s">
        <v>40</v>
      </c>
      <c r="AL2289" s="101"/>
      <c r="AM2289" s="101"/>
      <c r="AN2289" s="102" t="s">
        <v>40</v>
      </c>
      <c r="AO2289" s="102" t="s">
        <v>40</v>
      </c>
      <c r="AP2289" s="102" t="s">
        <v>40</v>
      </c>
      <c r="AQ2289" s="102" t="s">
        <v>40</v>
      </c>
      <c r="AR2289" s="101"/>
    </row>
    <row r="2290" spans="1:44" ht="21">
      <c r="A2290" t="str">
        <f>VLOOKUP(Q2290,'Rotas x Madrugada'!A:C,2,0)</f>
        <v>G</v>
      </c>
      <c r="B2290" t="str">
        <f>VLOOKUP(Q2290,'Rotas x Madrugada'!A:C,3,0)</f>
        <v>Sim</v>
      </c>
      <c r="D2290" s="19">
        <f t="shared" si="70"/>
        <v>46164</v>
      </c>
      <c r="E2290" s="19">
        <f>IF(A2290="RETIRA",Z2290,VLOOKUP(Q2290,'Rotas x Madrugada'!A:D,4,0))</f>
        <v>46150</v>
      </c>
      <c r="F2290" s="19">
        <f>IF(A2290="RETIRA",Z2290,Z2290+2)</f>
        <v>46164</v>
      </c>
      <c r="G2290" s="19" t="str">
        <f>CONCATENATE(U2290,"-",V2290)</f>
        <v>INC06-TF</v>
      </c>
      <c r="H2290" s="19" t="str">
        <f t="shared" ca="1" si="71"/>
        <v>OK</v>
      </c>
      <c r="I2290" s="46">
        <f ca="1">Z2290-$B$1</f>
        <v>5</v>
      </c>
      <c r="J2290" s="46">
        <f>VLOOKUP(G2290,'D. Produção'!A:B,2,)</f>
        <v>2</v>
      </c>
      <c r="K2290" s="87">
        <v>335460</v>
      </c>
      <c r="L2290" s="88" t="s">
        <v>107</v>
      </c>
      <c r="M2290" s="87">
        <v>16</v>
      </c>
      <c r="N2290" s="87">
        <v>5452856</v>
      </c>
      <c r="O2290" s="88" t="s">
        <v>35</v>
      </c>
      <c r="P2290" s="88" t="s">
        <v>482</v>
      </c>
      <c r="Q2290" s="88" t="s">
        <v>165</v>
      </c>
      <c r="R2290" s="89">
        <v>2.0331999999999999</v>
      </c>
      <c r="S2290" s="89">
        <v>30.4984</v>
      </c>
      <c r="T2290" s="87">
        <v>1</v>
      </c>
      <c r="U2290" s="88" t="s">
        <v>185</v>
      </c>
      <c r="V2290" s="88" t="s">
        <v>96</v>
      </c>
      <c r="W2290" s="90">
        <v>863</v>
      </c>
      <c r="X2290" s="90">
        <v>2356</v>
      </c>
      <c r="Y2290" s="91">
        <v>46153.421755752315</v>
      </c>
      <c r="Z2290" s="92">
        <v>46162</v>
      </c>
      <c r="AA2290" s="93"/>
      <c r="AB2290" s="93"/>
      <c r="AC2290" s="93"/>
      <c r="AD2290" s="93"/>
      <c r="AE2290" s="94" t="s">
        <v>40</v>
      </c>
      <c r="AF2290" s="94" t="s">
        <v>40</v>
      </c>
      <c r="AG2290" s="94" t="s">
        <v>40</v>
      </c>
      <c r="AH2290" s="94" t="s">
        <v>40</v>
      </c>
      <c r="AI2290" s="94" t="s">
        <v>40</v>
      </c>
      <c r="AJ2290" s="94" t="s">
        <v>40</v>
      </c>
      <c r="AK2290" s="94" t="s">
        <v>40</v>
      </c>
      <c r="AL2290" s="93"/>
      <c r="AM2290" s="93"/>
      <c r="AN2290" s="94" t="s">
        <v>40</v>
      </c>
      <c r="AO2290" s="94" t="s">
        <v>40</v>
      </c>
      <c r="AP2290" s="94" t="s">
        <v>40</v>
      </c>
      <c r="AQ2290" s="94" t="s">
        <v>40</v>
      </c>
      <c r="AR2290" s="93"/>
    </row>
    <row r="2291" spans="1:44" ht="21">
      <c r="A2291" t="str">
        <f>VLOOKUP(Q2291,'Rotas x Madrugada'!A:C,2,0)</f>
        <v>G</v>
      </c>
      <c r="B2291" t="str">
        <f>VLOOKUP(Q2291,'Rotas x Madrugada'!A:C,3,0)</f>
        <v>Sim</v>
      </c>
      <c r="D2291" s="19">
        <f t="shared" si="70"/>
        <v>46164</v>
      </c>
      <c r="E2291" s="19">
        <f>IF(A2291="RETIRA",Z2291,VLOOKUP(Q2291,'Rotas x Madrugada'!A:D,4,0))</f>
        <v>46150</v>
      </c>
      <c r="F2291" s="19">
        <f>IF(A2291="RETIRA",Z2291,Z2291+2)</f>
        <v>46164</v>
      </c>
      <c r="G2291" s="19" t="str">
        <f>CONCATENATE(U2291,"-",V2291)</f>
        <v>INC06-TF</v>
      </c>
      <c r="H2291" s="19" t="str">
        <f t="shared" ca="1" si="71"/>
        <v>OK</v>
      </c>
      <c r="I2291" s="46">
        <f ca="1">Z2291-$B$1</f>
        <v>5</v>
      </c>
      <c r="J2291" s="46">
        <f>VLOOKUP(G2291,'D. Produção'!A:B,2,)</f>
        <v>2</v>
      </c>
      <c r="K2291" s="95">
        <v>335460</v>
      </c>
      <c r="L2291" s="96" t="s">
        <v>108</v>
      </c>
      <c r="M2291" s="95">
        <v>17</v>
      </c>
      <c r="N2291" s="95">
        <v>5452857</v>
      </c>
      <c r="O2291" s="96" t="s">
        <v>35</v>
      </c>
      <c r="P2291" s="96" t="s">
        <v>482</v>
      </c>
      <c r="Q2291" s="96" t="s">
        <v>165</v>
      </c>
      <c r="R2291" s="97">
        <v>2.0331999999999999</v>
      </c>
      <c r="S2291" s="97">
        <v>30.4984</v>
      </c>
      <c r="T2291" s="95">
        <v>1</v>
      </c>
      <c r="U2291" s="96" t="s">
        <v>185</v>
      </c>
      <c r="V2291" s="96" t="s">
        <v>96</v>
      </c>
      <c r="W2291" s="98">
        <v>863</v>
      </c>
      <c r="X2291" s="98">
        <v>2356</v>
      </c>
      <c r="Y2291" s="99">
        <v>46153.421755752315</v>
      </c>
      <c r="Z2291" s="100">
        <v>46162</v>
      </c>
      <c r="AA2291" s="101"/>
      <c r="AB2291" s="101"/>
      <c r="AC2291" s="101"/>
      <c r="AD2291" s="101"/>
      <c r="AE2291" s="102" t="s">
        <v>40</v>
      </c>
      <c r="AF2291" s="102" t="s">
        <v>40</v>
      </c>
      <c r="AG2291" s="102" t="s">
        <v>40</v>
      </c>
      <c r="AH2291" s="102" t="s">
        <v>40</v>
      </c>
      <c r="AI2291" s="102" t="s">
        <v>40</v>
      </c>
      <c r="AJ2291" s="102" t="s">
        <v>40</v>
      </c>
      <c r="AK2291" s="102" t="s">
        <v>40</v>
      </c>
      <c r="AL2291" s="101"/>
      <c r="AM2291" s="101"/>
      <c r="AN2291" s="102" t="s">
        <v>40</v>
      </c>
      <c r="AO2291" s="102" t="s">
        <v>40</v>
      </c>
      <c r="AP2291" s="102" t="s">
        <v>40</v>
      </c>
      <c r="AQ2291" s="102" t="s">
        <v>40</v>
      </c>
      <c r="AR2291" s="101"/>
    </row>
    <row r="2292" spans="1:44" ht="21">
      <c r="A2292" t="str">
        <f>VLOOKUP(Q2292,'Rotas x Madrugada'!A:C,2,0)</f>
        <v>G</v>
      </c>
      <c r="B2292" t="str">
        <f>VLOOKUP(Q2292,'Rotas x Madrugada'!A:C,3,0)</f>
        <v>Sim</v>
      </c>
      <c r="D2292" s="19">
        <f t="shared" si="70"/>
        <v>46164</v>
      </c>
      <c r="E2292" s="19">
        <f>IF(A2292="RETIRA",Z2292,VLOOKUP(Q2292,'Rotas x Madrugada'!A:D,4,0))</f>
        <v>46150</v>
      </c>
      <c r="F2292" s="19">
        <f>IF(A2292="RETIRA",Z2292,Z2292+2)</f>
        <v>46164</v>
      </c>
      <c r="G2292" s="19" t="str">
        <f>CONCATENATE(U2292,"-",V2292)</f>
        <v>INC06-TF</v>
      </c>
      <c r="H2292" s="19" t="str">
        <f t="shared" ca="1" si="71"/>
        <v>OK</v>
      </c>
      <c r="I2292" s="46">
        <f ca="1">Z2292-$B$1</f>
        <v>5</v>
      </c>
      <c r="J2292" s="46">
        <f>VLOOKUP(G2292,'D. Produção'!A:B,2,)</f>
        <v>2</v>
      </c>
      <c r="K2292" s="87">
        <v>335460</v>
      </c>
      <c r="L2292" s="88" t="s">
        <v>109</v>
      </c>
      <c r="M2292" s="87">
        <v>18</v>
      </c>
      <c r="N2292" s="87">
        <v>5452858</v>
      </c>
      <c r="O2292" s="88" t="s">
        <v>35</v>
      </c>
      <c r="P2292" s="88" t="s">
        <v>482</v>
      </c>
      <c r="Q2292" s="88" t="s">
        <v>165</v>
      </c>
      <c r="R2292" s="89">
        <v>2.0331999999999999</v>
      </c>
      <c r="S2292" s="89">
        <v>30.4984</v>
      </c>
      <c r="T2292" s="87">
        <v>1</v>
      </c>
      <c r="U2292" s="88" t="s">
        <v>185</v>
      </c>
      <c r="V2292" s="88" t="s">
        <v>96</v>
      </c>
      <c r="W2292" s="90">
        <v>863</v>
      </c>
      <c r="X2292" s="90">
        <v>2356</v>
      </c>
      <c r="Y2292" s="91">
        <v>46153.421755752315</v>
      </c>
      <c r="Z2292" s="92">
        <v>46162</v>
      </c>
      <c r="AA2292" s="93"/>
      <c r="AB2292" s="93"/>
      <c r="AC2292" s="93"/>
      <c r="AD2292" s="93"/>
      <c r="AE2292" s="94" t="s">
        <v>40</v>
      </c>
      <c r="AF2292" s="94" t="s">
        <v>40</v>
      </c>
      <c r="AG2292" s="94" t="s">
        <v>40</v>
      </c>
      <c r="AH2292" s="94" t="s">
        <v>40</v>
      </c>
      <c r="AI2292" s="94" t="s">
        <v>40</v>
      </c>
      <c r="AJ2292" s="94" t="s">
        <v>40</v>
      </c>
      <c r="AK2292" s="94" t="s">
        <v>40</v>
      </c>
      <c r="AL2292" s="93"/>
      <c r="AM2292" s="93"/>
      <c r="AN2292" s="94" t="s">
        <v>40</v>
      </c>
      <c r="AO2292" s="94" t="s">
        <v>40</v>
      </c>
      <c r="AP2292" s="94" t="s">
        <v>40</v>
      </c>
      <c r="AQ2292" s="94" t="s">
        <v>40</v>
      </c>
      <c r="AR2292" s="93"/>
    </row>
    <row r="2293" spans="1:44" ht="21">
      <c r="A2293" t="str">
        <f>VLOOKUP(Q2293,'Rotas x Madrugada'!A:C,2,0)</f>
        <v>G</v>
      </c>
      <c r="B2293" t="str">
        <f>VLOOKUP(Q2293,'Rotas x Madrugada'!A:C,3,0)</f>
        <v>Sim</v>
      </c>
      <c r="D2293" s="19">
        <f t="shared" si="70"/>
        <v>46164</v>
      </c>
      <c r="E2293" s="19">
        <f>IF(A2293="RETIRA",Z2293,VLOOKUP(Q2293,'Rotas x Madrugada'!A:D,4,0))</f>
        <v>46150</v>
      </c>
      <c r="F2293" s="19">
        <f>IF(A2293="RETIRA",Z2293,Z2293+2)</f>
        <v>46164</v>
      </c>
      <c r="G2293" s="19" t="str">
        <f>CONCATENATE(U2293,"-",V2293)</f>
        <v>INC06-TF</v>
      </c>
      <c r="H2293" s="19" t="str">
        <f t="shared" ca="1" si="71"/>
        <v>OK</v>
      </c>
      <c r="I2293" s="46">
        <f ca="1">Z2293-$B$1</f>
        <v>5</v>
      </c>
      <c r="J2293" s="46">
        <f>VLOOKUP(G2293,'D. Produção'!A:B,2,)</f>
        <v>2</v>
      </c>
      <c r="K2293" s="95">
        <v>335460</v>
      </c>
      <c r="L2293" s="96" t="s">
        <v>110</v>
      </c>
      <c r="M2293" s="95">
        <v>19</v>
      </c>
      <c r="N2293" s="95">
        <v>5452859</v>
      </c>
      <c r="O2293" s="96" t="s">
        <v>35</v>
      </c>
      <c r="P2293" s="96" t="s">
        <v>482</v>
      </c>
      <c r="Q2293" s="96" t="s">
        <v>165</v>
      </c>
      <c r="R2293" s="97">
        <v>2.3311999999999999</v>
      </c>
      <c r="S2293" s="97">
        <v>34.967300000000002</v>
      </c>
      <c r="T2293" s="95">
        <v>1</v>
      </c>
      <c r="U2293" s="96" t="s">
        <v>185</v>
      </c>
      <c r="V2293" s="96" t="s">
        <v>96</v>
      </c>
      <c r="W2293" s="98">
        <v>955</v>
      </c>
      <c r="X2293" s="98">
        <v>2441</v>
      </c>
      <c r="Y2293" s="99">
        <v>46153.421755752315</v>
      </c>
      <c r="Z2293" s="100">
        <v>46162</v>
      </c>
      <c r="AA2293" s="101"/>
      <c r="AB2293" s="101"/>
      <c r="AC2293" s="101"/>
      <c r="AD2293" s="101"/>
      <c r="AE2293" s="102" t="s">
        <v>40</v>
      </c>
      <c r="AF2293" s="102" t="s">
        <v>40</v>
      </c>
      <c r="AG2293" s="102" t="s">
        <v>40</v>
      </c>
      <c r="AH2293" s="102" t="s">
        <v>40</v>
      </c>
      <c r="AI2293" s="102" t="s">
        <v>40</v>
      </c>
      <c r="AJ2293" s="102" t="s">
        <v>40</v>
      </c>
      <c r="AK2293" s="102" t="s">
        <v>40</v>
      </c>
      <c r="AL2293" s="101"/>
      <c r="AM2293" s="101"/>
      <c r="AN2293" s="102" t="s">
        <v>40</v>
      </c>
      <c r="AO2293" s="102" t="s">
        <v>40</v>
      </c>
      <c r="AP2293" s="102" t="s">
        <v>40</v>
      </c>
      <c r="AQ2293" s="102" t="s">
        <v>40</v>
      </c>
      <c r="AR2293" s="101"/>
    </row>
    <row r="2294" spans="1:44" ht="21">
      <c r="A2294" t="str">
        <f>VLOOKUP(Q2294,'Rotas x Madrugada'!A:C,2,0)</f>
        <v>G</v>
      </c>
      <c r="B2294" t="str">
        <f>VLOOKUP(Q2294,'Rotas x Madrugada'!A:C,3,0)</f>
        <v>Sim</v>
      </c>
      <c r="D2294" s="19">
        <f t="shared" si="70"/>
        <v>46164</v>
      </c>
      <c r="E2294" s="19">
        <f>IF(A2294="RETIRA",Z2294,VLOOKUP(Q2294,'Rotas x Madrugada'!A:D,4,0))</f>
        <v>46150</v>
      </c>
      <c r="F2294" s="19">
        <f>IF(A2294="RETIRA",Z2294,Z2294+2)</f>
        <v>46164</v>
      </c>
      <c r="G2294" s="19" t="str">
        <f>CONCATENATE(U2294,"-",V2294)</f>
        <v>INC06-TF</v>
      </c>
      <c r="H2294" s="19" t="str">
        <f t="shared" ca="1" si="71"/>
        <v>OK</v>
      </c>
      <c r="I2294" s="46">
        <f ca="1">Z2294-$B$1</f>
        <v>5</v>
      </c>
      <c r="J2294" s="46">
        <f>VLOOKUP(G2294,'D. Produção'!A:B,2,)</f>
        <v>2</v>
      </c>
      <c r="K2294" s="87">
        <v>335460</v>
      </c>
      <c r="L2294" s="88" t="s">
        <v>111</v>
      </c>
      <c r="M2294" s="87">
        <v>20</v>
      </c>
      <c r="N2294" s="87">
        <v>5452860</v>
      </c>
      <c r="O2294" s="88" t="s">
        <v>35</v>
      </c>
      <c r="P2294" s="88" t="s">
        <v>482</v>
      </c>
      <c r="Q2294" s="88" t="s">
        <v>165</v>
      </c>
      <c r="R2294" s="89">
        <v>2.3311999999999999</v>
      </c>
      <c r="S2294" s="89">
        <v>34.967300000000002</v>
      </c>
      <c r="T2294" s="87">
        <v>1</v>
      </c>
      <c r="U2294" s="88" t="s">
        <v>185</v>
      </c>
      <c r="V2294" s="88" t="s">
        <v>96</v>
      </c>
      <c r="W2294" s="90">
        <v>955</v>
      </c>
      <c r="X2294" s="90">
        <v>2441</v>
      </c>
      <c r="Y2294" s="91">
        <v>46153.421755752315</v>
      </c>
      <c r="Z2294" s="92">
        <v>46162</v>
      </c>
      <c r="AA2294" s="93"/>
      <c r="AB2294" s="93"/>
      <c r="AC2294" s="93"/>
      <c r="AD2294" s="93"/>
      <c r="AE2294" s="94" t="s">
        <v>40</v>
      </c>
      <c r="AF2294" s="94" t="s">
        <v>40</v>
      </c>
      <c r="AG2294" s="94" t="s">
        <v>40</v>
      </c>
      <c r="AH2294" s="94" t="s">
        <v>40</v>
      </c>
      <c r="AI2294" s="94" t="s">
        <v>40</v>
      </c>
      <c r="AJ2294" s="94" t="s">
        <v>40</v>
      </c>
      <c r="AK2294" s="94" t="s">
        <v>40</v>
      </c>
      <c r="AL2294" s="93"/>
      <c r="AM2294" s="93"/>
      <c r="AN2294" s="94" t="s">
        <v>40</v>
      </c>
      <c r="AO2294" s="94" t="s">
        <v>40</v>
      </c>
      <c r="AP2294" s="94" t="s">
        <v>40</v>
      </c>
      <c r="AQ2294" s="94" t="s">
        <v>40</v>
      </c>
      <c r="AR2294" s="93"/>
    </row>
    <row r="2295" spans="1:44" ht="21">
      <c r="A2295" t="str">
        <f>VLOOKUP(Q2295,'Rotas x Madrugada'!A:C,2,0)</f>
        <v>G</v>
      </c>
      <c r="B2295" t="str">
        <f>VLOOKUP(Q2295,'Rotas x Madrugada'!A:C,3,0)</f>
        <v>Sim</v>
      </c>
      <c r="D2295" s="19">
        <f t="shared" si="70"/>
        <v>46164</v>
      </c>
      <c r="E2295" s="19">
        <f>IF(A2295="RETIRA",Z2295,VLOOKUP(Q2295,'Rotas x Madrugada'!A:D,4,0))</f>
        <v>46150</v>
      </c>
      <c r="F2295" s="19">
        <f>IF(A2295="RETIRA",Z2295,Z2295+2)</f>
        <v>46164</v>
      </c>
      <c r="G2295" s="19" t="str">
        <f>CONCATENATE(U2295,"-",V2295)</f>
        <v>INC06-TF</v>
      </c>
      <c r="H2295" s="19" t="str">
        <f t="shared" ca="1" si="71"/>
        <v>OK</v>
      </c>
      <c r="I2295" s="46">
        <f ca="1">Z2295-$B$1</f>
        <v>5</v>
      </c>
      <c r="J2295" s="46">
        <f>VLOOKUP(G2295,'D. Produção'!A:B,2,)</f>
        <v>2</v>
      </c>
      <c r="K2295" s="95">
        <v>335460</v>
      </c>
      <c r="L2295" s="96" t="s">
        <v>112</v>
      </c>
      <c r="M2295" s="95">
        <v>21</v>
      </c>
      <c r="N2295" s="95">
        <v>5452861</v>
      </c>
      <c r="O2295" s="96" t="s">
        <v>35</v>
      </c>
      <c r="P2295" s="96" t="s">
        <v>482</v>
      </c>
      <c r="Q2295" s="96" t="s">
        <v>165</v>
      </c>
      <c r="R2295" s="97">
        <v>2.3311999999999999</v>
      </c>
      <c r="S2295" s="97">
        <v>34.967300000000002</v>
      </c>
      <c r="T2295" s="95">
        <v>1</v>
      </c>
      <c r="U2295" s="96" t="s">
        <v>185</v>
      </c>
      <c r="V2295" s="96" t="s">
        <v>96</v>
      </c>
      <c r="W2295" s="98">
        <v>955</v>
      </c>
      <c r="X2295" s="98">
        <v>2441</v>
      </c>
      <c r="Y2295" s="99">
        <v>46153.421755752315</v>
      </c>
      <c r="Z2295" s="100">
        <v>46162</v>
      </c>
      <c r="AA2295" s="101"/>
      <c r="AB2295" s="101"/>
      <c r="AC2295" s="101"/>
      <c r="AD2295" s="101"/>
      <c r="AE2295" s="102" t="s">
        <v>40</v>
      </c>
      <c r="AF2295" s="102" t="s">
        <v>40</v>
      </c>
      <c r="AG2295" s="102" t="s">
        <v>40</v>
      </c>
      <c r="AH2295" s="102" t="s">
        <v>40</v>
      </c>
      <c r="AI2295" s="102" t="s">
        <v>40</v>
      </c>
      <c r="AJ2295" s="102" t="s">
        <v>40</v>
      </c>
      <c r="AK2295" s="102" t="s">
        <v>40</v>
      </c>
      <c r="AL2295" s="101"/>
      <c r="AM2295" s="101"/>
      <c r="AN2295" s="102" t="s">
        <v>40</v>
      </c>
      <c r="AO2295" s="102" t="s">
        <v>40</v>
      </c>
      <c r="AP2295" s="102" t="s">
        <v>40</v>
      </c>
      <c r="AQ2295" s="102" t="s">
        <v>40</v>
      </c>
      <c r="AR2295" s="101"/>
    </row>
    <row r="2296" spans="1:44" ht="21">
      <c r="A2296" t="str">
        <f>VLOOKUP(Q2296,'Rotas x Madrugada'!A:C,2,0)</f>
        <v>G</v>
      </c>
      <c r="B2296" t="str">
        <f>VLOOKUP(Q2296,'Rotas x Madrugada'!A:C,3,0)</f>
        <v>Sim</v>
      </c>
      <c r="D2296" s="19">
        <f t="shared" si="70"/>
        <v>46164</v>
      </c>
      <c r="E2296" s="19">
        <f>IF(A2296="RETIRA",Z2296,VLOOKUP(Q2296,'Rotas x Madrugada'!A:D,4,0))</f>
        <v>46150</v>
      </c>
      <c r="F2296" s="19">
        <f>IF(A2296="RETIRA",Z2296,Z2296+2)</f>
        <v>46164</v>
      </c>
      <c r="G2296" s="19" t="str">
        <f>CONCATENATE(U2296,"-",V2296)</f>
        <v>INC06-TF</v>
      </c>
      <c r="H2296" s="19" t="str">
        <f t="shared" ca="1" si="71"/>
        <v>OK</v>
      </c>
      <c r="I2296" s="46">
        <f ca="1">Z2296-$B$1</f>
        <v>5</v>
      </c>
      <c r="J2296" s="46">
        <f>VLOOKUP(G2296,'D. Produção'!A:B,2,)</f>
        <v>2</v>
      </c>
      <c r="K2296" s="87">
        <v>335460</v>
      </c>
      <c r="L2296" s="88" t="s">
        <v>113</v>
      </c>
      <c r="M2296" s="87">
        <v>22</v>
      </c>
      <c r="N2296" s="87">
        <v>5452862</v>
      </c>
      <c r="O2296" s="88" t="s">
        <v>35</v>
      </c>
      <c r="P2296" s="88" t="s">
        <v>482</v>
      </c>
      <c r="Q2296" s="88" t="s">
        <v>165</v>
      </c>
      <c r="R2296" s="89">
        <v>1.4945999999999999</v>
      </c>
      <c r="S2296" s="89">
        <v>22.4192</v>
      </c>
      <c r="T2296" s="87">
        <v>1</v>
      </c>
      <c r="U2296" s="88" t="s">
        <v>185</v>
      </c>
      <c r="V2296" s="88" t="s">
        <v>96</v>
      </c>
      <c r="W2296" s="90">
        <v>659</v>
      </c>
      <c r="X2296" s="90">
        <v>2268</v>
      </c>
      <c r="Y2296" s="91">
        <v>46153.421755752315</v>
      </c>
      <c r="Z2296" s="92">
        <v>46162</v>
      </c>
      <c r="AA2296" s="93"/>
      <c r="AB2296" s="93"/>
      <c r="AC2296" s="93"/>
      <c r="AD2296" s="93"/>
      <c r="AE2296" s="94" t="s">
        <v>40</v>
      </c>
      <c r="AF2296" s="94" t="s">
        <v>40</v>
      </c>
      <c r="AG2296" s="94" t="s">
        <v>40</v>
      </c>
      <c r="AH2296" s="94" t="s">
        <v>40</v>
      </c>
      <c r="AI2296" s="94" t="s">
        <v>40</v>
      </c>
      <c r="AJ2296" s="94" t="s">
        <v>40</v>
      </c>
      <c r="AK2296" s="94" t="s">
        <v>40</v>
      </c>
      <c r="AL2296" s="93"/>
      <c r="AM2296" s="93"/>
      <c r="AN2296" s="94" t="s">
        <v>40</v>
      </c>
      <c r="AO2296" s="94" t="s">
        <v>40</v>
      </c>
      <c r="AP2296" s="94" t="s">
        <v>40</v>
      </c>
      <c r="AQ2296" s="94" t="s">
        <v>40</v>
      </c>
      <c r="AR2296" s="93"/>
    </row>
    <row r="2297" spans="1:44" ht="21">
      <c r="A2297" t="str">
        <f>VLOOKUP(Q2297,'Rotas x Madrugada'!A:C,2,0)</f>
        <v>G</v>
      </c>
      <c r="B2297" t="str">
        <f>VLOOKUP(Q2297,'Rotas x Madrugada'!A:C,3,0)</f>
        <v>Sim</v>
      </c>
      <c r="D2297" s="19">
        <f t="shared" si="70"/>
        <v>46164</v>
      </c>
      <c r="E2297" s="19">
        <f>IF(A2297="RETIRA",Z2297,VLOOKUP(Q2297,'Rotas x Madrugada'!A:D,4,0))</f>
        <v>46150</v>
      </c>
      <c r="F2297" s="19">
        <f>IF(A2297="RETIRA",Z2297,Z2297+2)</f>
        <v>46164</v>
      </c>
      <c r="G2297" s="19" t="str">
        <f>CONCATENATE(U2297,"-",V2297)</f>
        <v>INC06-TF</v>
      </c>
      <c r="H2297" s="19" t="str">
        <f t="shared" ca="1" si="71"/>
        <v>OK</v>
      </c>
      <c r="I2297" s="46">
        <f ca="1">Z2297-$B$1</f>
        <v>5</v>
      </c>
      <c r="J2297" s="46">
        <f>VLOOKUP(G2297,'D. Produção'!A:B,2,)</f>
        <v>2</v>
      </c>
      <c r="K2297" s="95">
        <v>335460</v>
      </c>
      <c r="L2297" s="96" t="s">
        <v>114</v>
      </c>
      <c r="M2297" s="95">
        <v>23</v>
      </c>
      <c r="N2297" s="95">
        <v>5452863</v>
      </c>
      <c r="O2297" s="96" t="s">
        <v>35</v>
      </c>
      <c r="P2297" s="96" t="s">
        <v>482</v>
      </c>
      <c r="Q2297" s="96" t="s">
        <v>165</v>
      </c>
      <c r="R2297" s="97">
        <v>1.4945999999999999</v>
      </c>
      <c r="S2297" s="97">
        <v>22.4192</v>
      </c>
      <c r="T2297" s="95">
        <v>1</v>
      </c>
      <c r="U2297" s="96" t="s">
        <v>185</v>
      </c>
      <c r="V2297" s="96" t="s">
        <v>96</v>
      </c>
      <c r="W2297" s="98">
        <v>659</v>
      </c>
      <c r="X2297" s="98">
        <v>2268</v>
      </c>
      <c r="Y2297" s="99">
        <v>46153.421755752315</v>
      </c>
      <c r="Z2297" s="100">
        <v>46162</v>
      </c>
      <c r="AA2297" s="101"/>
      <c r="AB2297" s="101"/>
      <c r="AC2297" s="101"/>
      <c r="AD2297" s="101"/>
      <c r="AE2297" s="102" t="s">
        <v>40</v>
      </c>
      <c r="AF2297" s="102" t="s">
        <v>40</v>
      </c>
      <c r="AG2297" s="102" t="s">
        <v>40</v>
      </c>
      <c r="AH2297" s="102" t="s">
        <v>40</v>
      </c>
      <c r="AI2297" s="102" t="s">
        <v>40</v>
      </c>
      <c r="AJ2297" s="102" t="s">
        <v>40</v>
      </c>
      <c r="AK2297" s="102" t="s">
        <v>40</v>
      </c>
      <c r="AL2297" s="101"/>
      <c r="AM2297" s="101"/>
      <c r="AN2297" s="102" t="s">
        <v>40</v>
      </c>
      <c r="AO2297" s="102" t="s">
        <v>40</v>
      </c>
      <c r="AP2297" s="102" t="s">
        <v>40</v>
      </c>
      <c r="AQ2297" s="102" t="s">
        <v>40</v>
      </c>
      <c r="AR2297" s="101"/>
    </row>
    <row r="2298" spans="1:44" ht="21">
      <c r="A2298" t="str">
        <f>VLOOKUP(Q2298,'Rotas x Madrugada'!A:C,2,0)</f>
        <v>G</v>
      </c>
      <c r="B2298" t="str">
        <f>VLOOKUP(Q2298,'Rotas x Madrugada'!A:C,3,0)</f>
        <v>Sim</v>
      </c>
      <c r="D2298" s="19">
        <f t="shared" si="70"/>
        <v>46164</v>
      </c>
      <c r="E2298" s="19">
        <f>IF(A2298="RETIRA",Z2298,VLOOKUP(Q2298,'Rotas x Madrugada'!A:D,4,0))</f>
        <v>46150</v>
      </c>
      <c r="F2298" s="19">
        <f>IF(A2298="RETIRA",Z2298,Z2298+2)</f>
        <v>46164</v>
      </c>
      <c r="G2298" s="19" t="str">
        <f>CONCATENATE(U2298,"-",V2298)</f>
        <v>LMLT06-PF</v>
      </c>
      <c r="H2298" s="19" t="str">
        <f t="shared" ca="1" si="71"/>
        <v>OK</v>
      </c>
      <c r="I2298" s="46">
        <f ca="1">Z2298-$B$1</f>
        <v>5</v>
      </c>
      <c r="J2298" s="46">
        <f>VLOOKUP(G2298,'D. Produção'!A:B,2,)</f>
        <v>4</v>
      </c>
      <c r="K2298" s="87">
        <v>335460</v>
      </c>
      <c r="L2298" s="88" t="s">
        <v>115</v>
      </c>
      <c r="M2298" s="87">
        <v>24</v>
      </c>
      <c r="N2298" s="87">
        <v>5452864</v>
      </c>
      <c r="O2298" s="88" t="s">
        <v>35</v>
      </c>
      <c r="P2298" s="88" t="s">
        <v>482</v>
      </c>
      <c r="Q2298" s="88" t="s">
        <v>165</v>
      </c>
      <c r="R2298" s="89">
        <v>1.248</v>
      </c>
      <c r="S2298" s="89">
        <v>18.72</v>
      </c>
      <c r="T2298" s="87">
        <v>1</v>
      </c>
      <c r="U2298" s="88" t="s">
        <v>197</v>
      </c>
      <c r="V2298" s="88" t="s">
        <v>39</v>
      </c>
      <c r="W2298" s="90">
        <v>640</v>
      </c>
      <c r="X2298" s="90">
        <v>1950</v>
      </c>
      <c r="Y2298" s="91">
        <v>46153.421755752315</v>
      </c>
      <c r="Z2298" s="92">
        <v>46162</v>
      </c>
      <c r="AA2298" s="93"/>
      <c r="AB2298" s="93"/>
      <c r="AC2298" s="93"/>
      <c r="AD2298" s="94" t="s">
        <v>40</v>
      </c>
      <c r="AE2298" s="94" t="s">
        <v>40</v>
      </c>
      <c r="AF2298" s="94" t="s">
        <v>40</v>
      </c>
      <c r="AG2298" s="94" t="s">
        <v>40</v>
      </c>
      <c r="AH2298" s="94" t="s">
        <v>40</v>
      </c>
      <c r="AI2298" s="94" t="s">
        <v>40</v>
      </c>
      <c r="AJ2298" s="94" t="s">
        <v>40</v>
      </c>
      <c r="AK2298" s="94" t="s">
        <v>40</v>
      </c>
      <c r="AL2298" s="94" t="s">
        <v>40</v>
      </c>
      <c r="AM2298" s="94" t="s">
        <v>40</v>
      </c>
      <c r="AN2298" s="94" t="s">
        <v>40</v>
      </c>
      <c r="AO2298" s="94" t="s">
        <v>40</v>
      </c>
      <c r="AP2298" s="94" t="s">
        <v>40</v>
      </c>
      <c r="AQ2298" s="94" t="s">
        <v>40</v>
      </c>
      <c r="AR2298" s="93"/>
    </row>
    <row r="2299" spans="1:44" ht="21">
      <c r="A2299" t="str">
        <f>VLOOKUP(Q2299,'Rotas x Madrugada'!A:C,2,0)</f>
        <v>G</v>
      </c>
      <c r="B2299" t="str">
        <f>VLOOKUP(Q2299,'Rotas x Madrugada'!A:C,3,0)</f>
        <v>Sim</v>
      </c>
      <c r="D2299" s="19">
        <f t="shared" si="70"/>
        <v>46164</v>
      </c>
      <c r="E2299" s="19">
        <f>IF(A2299="RETIRA",Z2299,VLOOKUP(Q2299,'Rotas x Madrugada'!A:D,4,0))</f>
        <v>46150</v>
      </c>
      <c r="F2299" s="19">
        <f>IF(A2299="RETIRA",Z2299,Z2299+2)</f>
        <v>46164</v>
      </c>
      <c r="G2299" s="19" t="str">
        <f>CONCATENATE(U2299,"-",V2299)</f>
        <v>LMLT06-PF</v>
      </c>
      <c r="H2299" s="19" t="str">
        <f t="shared" ca="1" si="71"/>
        <v>OK</v>
      </c>
      <c r="I2299" s="46">
        <f ca="1">Z2299-$B$1</f>
        <v>5</v>
      </c>
      <c r="J2299" s="46">
        <f>VLOOKUP(G2299,'D. Produção'!A:B,2,)</f>
        <v>4</v>
      </c>
      <c r="K2299" s="95">
        <v>335460</v>
      </c>
      <c r="L2299" s="96" t="s">
        <v>183</v>
      </c>
      <c r="M2299" s="95">
        <v>25</v>
      </c>
      <c r="N2299" s="95">
        <v>5452865</v>
      </c>
      <c r="O2299" s="96" t="s">
        <v>35</v>
      </c>
      <c r="P2299" s="96" t="s">
        <v>482</v>
      </c>
      <c r="Q2299" s="96" t="s">
        <v>165</v>
      </c>
      <c r="R2299" s="97">
        <v>1.2054</v>
      </c>
      <c r="S2299" s="97">
        <v>18.081</v>
      </c>
      <c r="T2299" s="95">
        <v>1</v>
      </c>
      <c r="U2299" s="96" t="s">
        <v>197</v>
      </c>
      <c r="V2299" s="96" t="s">
        <v>39</v>
      </c>
      <c r="W2299" s="98">
        <v>615</v>
      </c>
      <c r="X2299" s="98">
        <v>1960</v>
      </c>
      <c r="Y2299" s="99">
        <v>46153.421755752315</v>
      </c>
      <c r="Z2299" s="100">
        <v>46162</v>
      </c>
      <c r="AA2299" s="101"/>
      <c r="AB2299" s="101"/>
      <c r="AC2299" s="101"/>
      <c r="AD2299" s="102" t="s">
        <v>40</v>
      </c>
      <c r="AE2299" s="102" t="s">
        <v>40</v>
      </c>
      <c r="AF2299" s="102" t="s">
        <v>40</v>
      </c>
      <c r="AG2299" s="102" t="s">
        <v>40</v>
      </c>
      <c r="AH2299" s="102" t="s">
        <v>40</v>
      </c>
      <c r="AI2299" s="102" t="s">
        <v>40</v>
      </c>
      <c r="AJ2299" s="102" t="s">
        <v>40</v>
      </c>
      <c r="AK2299" s="102" t="s">
        <v>40</v>
      </c>
      <c r="AL2299" s="102" t="s">
        <v>40</v>
      </c>
      <c r="AM2299" s="102" t="s">
        <v>40</v>
      </c>
      <c r="AN2299" s="102" t="s">
        <v>40</v>
      </c>
      <c r="AO2299" s="102" t="s">
        <v>40</v>
      </c>
      <c r="AP2299" s="102" t="s">
        <v>40</v>
      </c>
      <c r="AQ2299" s="102" t="s">
        <v>40</v>
      </c>
      <c r="AR2299" s="101"/>
    </row>
    <row r="2300" spans="1:44" ht="21">
      <c r="A2300" t="str">
        <f>VLOOKUP(Q2300,'Rotas x Madrugada'!A:C,2,0)</f>
        <v>G</v>
      </c>
      <c r="B2300" t="str">
        <f>VLOOKUP(Q2300,'Rotas x Madrugada'!A:C,3,0)</f>
        <v>Sim</v>
      </c>
      <c r="D2300" s="19">
        <f t="shared" si="70"/>
        <v>46164</v>
      </c>
      <c r="E2300" s="19">
        <f>IF(A2300="RETIRA",Z2300,VLOOKUP(Q2300,'Rotas x Madrugada'!A:D,4,0))</f>
        <v>46150</v>
      </c>
      <c r="F2300" s="19">
        <f>IF(A2300="RETIRA",Z2300,Z2300+2)</f>
        <v>46164</v>
      </c>
      <c r="G2300" s="19" t="str">
        <f>CONCATENATE(U2300,"-",V2300)</f>
        <v>INC06-TF</v>
      </c>
      <c r="H2300" s="19" t="str">
        <f t="shared" ca="1" si="71"/>
        <v>OK</v>
      </c>
      <c r="I2300" s="46">
        <f ca="1">Z2300-$B$1</f>
        <v>5</v>
      </c>
      <c r="J2300" s="46">
        <f>VLOOKUP(G2300,'D. Produção'!A:B,2,)</f>
        <v>2</v>
      </c>
      <c r="K2300" s="87">
        <v>335460</v>
      </c>
      <c r="L2300" s="88" t="s">
        <v>184</v>
      </c>
      <c r="M2300" s="87">
        <v>26</v>
      </c>
      <c r="N2300" s="87">
        <v>5452866</v>
      </c>
      <c r="O2300" s="88" t="s">
        <v>35</v>
      </c>
      <c r="P2300" s="88" t="s">
        <v>482</v>
      </c>
      <c r="Q2300" s="88" t="s">
        <v>165</v>
      </c>
      <c r="R2300" s="89">
        <v>1.5765</v>
      </c>
      <c r="S2300" s="89">
        <v>23.6477</v>
      </c>
      <c r="T2300" s="87">
        <v>1</v>
      </c>
      <c r="U2300" s="88" t="s">
        <v>185</v>
      </c>
      <c r="V2300" s="88" t="s">
        <v>96</v>
      </c>
      <c r="W2300" s="90">
        <v>672</v>
      </c>
      <c r="X2300" s="90">
        <v>2346</v>
      </c>
      <c r="Y2300" s="91">
        <v>46153.421755752315</v>
      </c>
      <c r="Z2300" s="92">
        <v>46162</v>
      </c>
      <c r="AA2300" s="93"/>
      <c r="AB2300" s="93"/>
      <c r="AC2300" s="93"/>
      <c r="AD2300" s="93"/>
      <c r="AE2300" s="94" t="s">
        <v>40</v>
      </c>
      <c r="AF2300" s="94" t="s">
        <v>40</v>
      </c>
      <c r="AG2300" s="94" t="s">
        <v>40</v>
      </c>
      <c r="AH2300" s="94" t="s">
        <v>40</v>
      </c>
      <c r="AI2300" s="94" t="s">
        <v>40</v>
      </c>
      <c r="AJ2300" s="94" t="s">
        <v>40</v>
      </c>
      <c r="AK2300" s="94" t="s">
        <v>40</v>
      </c>
      <c r="AL2300" s="93"/>
      <c r="AM2300" s="93"/>
      <c r="AN2300" s="94" t="s">
        <v>40</v>
      </c>
      <c r="AO2300" s="94" t="s">
        <v>40</v>
      </c>
      <c r="AP2300" s="94" t="s">
        <v>40</v>
      </c>
      <c r="AQ2300" s="94" t="s">
        <v>40</v>
      </c>
      <c r="AR2300" s="93"/>
    </row>
    <row r="2301" spans="1:44" ht="21">
      <c r="A2301" t="str">
        <f>VLOOKUP(Q2301,'Rotas x Madrugada'!A:C,2,0)</f>
        <v>G</v>
      </c>
      <c r="B2301" t="str">
        <f>VLOOKUP(Q2301,'Rotas x Madrugada'!A:C,3,0)</f>
        <v>Sim</v>
      </c>
      <c r="D2301" s="19">
        <f t="shared" si="70"/>
        <v>46164</v>
      </c>
      <c r="E2301" s="19">
        <f>IF(A2301="RETIRA",Z2301,VLOOKUP(Q2301,'Rotas x Madrugada'!A:D,4,0))</f>
        <v>46150</v>
      </c>
      <c r="F2301" s="19">
        <f>IF(A2301="RETIRA",Z2301,Z2301+2)</f>
        <v>46164</v>
      </c>
      <c r="G2301" s="19" t="str">
        <f>CONCATENATE(U2301,"-",V2301)</f>
        <v>INC06-TF</v>
      </c>
      <c r="H2301" s="19" t="str">
        <f t="shared" ca="1" si="71"/>
        <v>OK</v>
      </c>
      <c r="I2301" s="46">
        <f ca="1">Z2301-$B$1</f>
        <v>5</v>
      </c>
      <c r="J2301" s="46">
        <f>VLOOKUP(G2301,'D. Produção'!A:B,2,)</f>
        <v>2</v>
      </c>
      <c r="K2301" s="95">
        <v>335460</v>
      </c>
      <c r="L2301" s="96" t="s">
        <v>162</v>
      </c>
      <c r="M2301" s="95">
        <v>27</v>
      </c>
      <c r="N2301" s="95">
        <v>5452867</v>
      </c>
      <c r="O2301" s="96" t="s">
        <v>35</v>
      </c>
      <c r="P2301" s="96" t="s">
        <v>482</v>
      </c>
      <c r="Q2301" s="96" t="s">
        <v>165</v>
      </c>
      <c r="R2301" s="97">
        <v>1.5765</v>
      </c>
      <c r="S2301" s="97">
        <v>23.6477</v>
      </c>
      <c r="T2301" s="95">
        <v>1</v>
      </c>
      <c r="U2301" s="96" t="s">
        <v>185</v>
      </c>
      <c r="V2301" s="96" t="s">
        <v>96</v>
      </c>
      <c r="W2301" s="98">
        <v>672</v>
      </c>
      <c r="X2301" s="98">
        <v>2346</v>
      </c>
      <c r="Y2301" s="99">
        <v>46153.421755752315</v>
      </c>
      <c r="Z2301" s="100">
        <v>46162</v>
      </c>
      <c r="AA2301" s="101"/>
      <c r="AB2301" s="101"/>
      <c r="AC2301" s="101"/>
      <c r="AD2301" s="101"/>
      <c r="AE2301" s="102" t="s">
        <v>40</v>
      </c>
      <c r="AF2301" s="102" t="s">
        <v>40</v>
      </c>
      <c r="AG2301" s="102" t="s">
        <v>40</v>
      </c>
      <c r="AH2301" s="102" t="s">
        <v>40</v>
      </c>
      <c r="AI2301" s="102" t="s">
        <v>40</v>
      </c>
      <c r="AJ2301" s="102" t="s">
        <v>40</v>
      </c>
      <c r="AK2301" s="102" t="s">
        <v>40</v>
      </c>
      <c r="AL2301" s="101"/>
      <c r="AM2301" s="101"/>
      <c r="AN2301" s="102" t="s">
        <v>40</v>
      </c>
      <c r="AO2301" s="102" t="s">
        <v>40</v>
      </c>
      <c r="AP2301" s="102" t="s">
        <v>40</v>
      </c>
      <c r="AQ2301" s="102" t="s">
        <v>40</v>
      </c>
      <c r="AR2301" s="101"/>
    </row>
    <row r="2302" spans="1:44" ht="21">
      <c r="A2302" t="str">
        <f>VLOOKUP(Q2302,'Rotas x Madrugada'!A:C,2,0)</f>
        <v>G</v>
      </c>
      <c r="B2302" t="str">
        <f>VLOOKUP(Q2302,'Rotas x Madrugada'!A:C,3,0)</f>
        <v>Sim</v>
      </c>
      <c r="D2302" s="19">
        <f t="shared" si="70"/>
        <v>46164</v>
      </c>
      <c r="E2302" s="19">
        <f>IF(A2302="RETIRA",Z2302,VLOOKUP(Q2302,'Rotas x Madrugada'!A:D,4,0))</f>
        <v>46150</v>
      </c>
      <c r="F2302" s="19">
        <f>IF(A2302="RETIRA",Z2302,Z2302+2)</f>
        <v>46164</v>
      </c>
      <c r="G2302" s="19" t="str">
        <f>CONCATENATE(U2302,"-",V2302)</f>
        <v>LMLT06-PF</v>
      </c>
      <c r="H2302" s="19" t="str">
        <f t="shared" ca="1" si="71"/>
        <v>OK</v>
      </c>
      <c r="I2302" s="46">
        <f ca="1">Z2302-$B$1</f>
        <v>5</v>
      </c>
      <c r="J2302" s="46">
        <f>VLOOKUP(G2302,'D. Produção'!A:B,2,)</f>
        <v>4</v>
      </c>
      <c r="K2302" s="87">
        <v>335460</v>
      </c>
      <c r="L2302" s="88" t="s">
        <v>164</v>
      </c>
      <c r="M2302" s="87">
        <v>28</v>
      </c>
      <c r="N2302" s="87">
        <v>5452868</v>
      </c>
      <c r="O2302" s="88" t="s">
        <v>35</v>
      </c>
      <c r="P2302" s="88" t="s">
        <v>482</v>
      </c>
      <c r="Q2302" s="88" t="s">
        <v>165</v>
      </c>
      <c r="R2302" s="89">
        <v>1.014</v>
      </c>
      <c r="S2302" s="89">
        <v>15.21</v>
      </c>
      <c r="T2302" s="87">
        <v>1</v>
      </c>
      <c r="U2302" s="88" t="s">
        <v>197</v>
      </c>
      <c r="V2302" s="88" t="s">
        <v>39</v>
      </c>
      <c r="W2302" s="90">
        <v>520</v>
      </c>
      <c r="X2302" s="90">
        <v>1950</v>
      </c>
      <c r="Y2302" s="91">
        <v>46153.421755752315</v>
      </c>
      <c r="Z2302" s="92">
        <v>46162</v>
      </c>
      <c r="AA2302" s="93"/>
      <c r="AB2302" s="93"/>
      <c r="AC2302" s="93"/>
      <c r="AD2302" s="94" t="s">
        <v>40</v>
      </c>
      <c r="AE2302" s="94" t="s">
        <v>40</v>
      </c>
      <c r="AF2302" s="94" t="s">
        <v>40</v>
      </c>
      <c r="AG2302" s="94" t="s">
        <v>40</v>
      </c>
      <c r="AH2302" s="94" t="s">
        <v>40</v>
      </c>
      <c r="AI2302" s="94" t="s">
        <v>40</v>
      </c>
      <c r="AJ2302" s="94" t="s">
        <v>40</v>
      </c>
      <c r="AK2302" s="94" t="s">
        <v>40</v>
      </c>
      <c r="AL2302" s="94" t="s">
        <v>40</v>
      </c>
      <c r="AM2302" s="94" t="s">
        <v>40</v>
      </c>
      <c r="AN2302" s="94" t="s">
        <v>40</v>
      </c>
      <c r="AO2302" s="94" t="s">
        <v>40</v>
      </c>
      <c r="AP2302" s="94" t="s">
        <v>40</v>
      </c>
      <c r="AQ2302" s="94" t="s">
        <v>40</v>
      </c>
      <c r="AR2302" s="93"/>
    </row>
    <row r="2303" spans="1:44" ht="21">
      <c r="A2303" t="str">
        <f>VLOOKUP(Q2303,'Rotas x Madrugada'!A:C,2,0)</f>
        <v>G</v>
      </c>
      <c r="B2303" t="str">
        <f>VLOOKUP(Q2303,'Rotas x Madrugada'!A:C,3,0)</f>
        <v>Sim</v>
      </c>
      <c r="D2303" s="19">
        <f t="shared" si="70"/>
        <v>46164</v>
      </c>
      <c r="E2303" s="19">
        <f>IF(A2303="RETIRA",Z2303,VLOOKUP(Q2303,'Rotas x Madrugada'!A:D,4,0))</f>
        <v>46150</v>
      </c>
      <c r="F2303" s="19">
        <f>IF(A2303="RETIRA",Z2303,Z2303+2)</f>
        <v>46164</v>
      </c>
      <c r="G2303" s="19" t="str">
        <f>CONCATENATE(U2303,"-",V2303)</f>
        <v>LMLT06-PF</v>
      </c>
      <c r="H2303" s="19" t="str">
        <f t="shared" ca="1" si="71"/>
        <v>OK</v>
      </c>
      <c r="I2303" s="46">
        <f ca="1">Z2303-$B$1</f>
        <v>5</v>
      </c>
      <c r="J2303" s="46">
        <f>VLOOKUP(G2303,'D. Produção'!A:B,2,)</f>
        <v>4</v>
      </c>
      <c r="K2303" s="95">
        <v>335460</v>
      </c>
      <c r="L2303" s="96" t="s">
        <v>199</v>
      </c>
      <c r="M2303" s="95">
        <v>29</v>
      </c>
      <c r="N2303" s="95">
        <v>5452869</v>
      </c>
      <c r="O2303" s="96" t="s">
        <v>35</v>
      </c>
      <c r="P2303" s="96" t="s">
        <v>482</v>
      </c>
      <c r="Q2303" s="96" t="s">
        <v>165</v>
      </c>
      <c r="R2303" s="97">
        <v>0.81899999999999995</v>
      </c>
      <c r="S2303" s="97">
        <v>12.285</v>
      </c>
      <c r="T2303" s="95">
        <v>1</v>
      </c>
      <c r="U2303" s="96" t="s">
        <v>197</v>
      </c>
      <c r="V2303" s="96" t="s">
        <v>39</v>
      </c>
      <c r="W2303" s="98">
        <v>420</v>
      </c>
      <c r="X2303" s="98">
        <v>1950</v>
      </c>
      <c r="Y2303" s="99">
        <v>46153.421755752315</v>
      </c>
      <c r="Z2303" s="100">
        <v>46162</v>
      </c>
      <c r="AA2303" s="101"/>
      <c r="AB2303" s="101"/>
      <c r="AC2303" s="101"/>
      <c r="AD2303" s="102" t="s">
        <v>40</v>
      </c>
      <c r="AE2303" s="102" t="s">
        <v>40</v>
      </c>
      <c r="AF2303" s="102" t="s">
        <v>40</v>
      </c>
      <c r="AG2303" s="102" t="s">
        <v>40</v>
      </c>
      <c r="AH2303" s="102" t="s">
        <v>40</v>
      </c>
      <c r="AI2303" s="102" t="s">
        <v>40</v>
      </c>
      <c r="AJ2303" s="102" t="s">
        <v>40</v>
      </c>
      <c r="AK2303" s="102" t="s">
        <v>40</v>
      </c>
      <c r="AL2303" s="102" t="s">
        <v>40</v>
      </c>
      <c r="AM2303" s="102" t="s">
        <v>40</v>
      </c>
      <c r="AN2303" s="102" t="s">
        <v>40</v>
      </c>
      <c r="AO2303" s="102" t="s">
        <v>40</v>
      </c>
      <c r="AP2303" s="102" t="s">
        <v>40</v>
      </c>
      <c r="AQ2303" s="102" t="s">
        <v>40</v>
      </c>
      <c r="AR2303" s="101"/>
    </row>
    <row r="2304" spans="1:44" ht="21">
      <c r="A2304" t="str">
        <f>VLOOKUP(Q2304,'Rotas x Madrugada'!A:C,2,0)</f>
        <v>G</v>
      </c>
      <c r="B2304" t="str">
        <f>VLOOKUP(Q2304,'Rotas x Madrugada'!A:C,3,0)</f>
        <v>Sim</v>
      </c>
      <c r="D2304" s="19">
        <f t="shared" si="70"/>
        <v>46164</v>
      </c>
      <c r="E2304" s="19">
        <f>IF(A2304="RETIRA",Z2304,VLOOKUP(Q2304,'Rotas x Madrugada'!A:D,4,0))</f>
        <v>46150</v>
      </c>
      <c r="F2304" s="19">
        <f>IF(A2304="RETIRA",Z2304,Z2304+2)</f>
        <v>46164</v>
      </c>
      <c r="G2304" s="19" t="str">
        <f>CONCATENATE(U2304,"-",V2304)</f>
        <v>INC06-TF</v>
      </c>
      <c r="H2304" s="19" t="str">
        <f t="shared" ca="1" si="71"/>
        <v>OK</v>
      </c>
      <c r="I2304" s="46">
        <f ca="1">Z2304-$B$1</f>
        <v>5</v>
      </c>
      <c r="J2304" s="46">
        <f>VLOOKUP(G2304,'D. Produção'!A:B,2,)</f>
        <v>2</v>
      </c>
      <c r="K2304" s="87">
        <v>335460</v>
      </c>
      <c r="L2304" s="88" t="s">
        <v>147</v>
      </c>
      <c r="M2304" s="87">
        <v>30</v>
      </c>
      <c r="N2304" s="87">
        <v>5452870</v>
      </c>
      <c r="O2304" s="88" t="s">
        <v>35</v>
      </c>
      <c r="P2304" s="88" t="s">
        <v>482</v>
      </c>
      <c r="Q2304" s="88" t="s">
        <v>165</v>
      </c>
      <c r="R2304" s="89">
        <v>2.2288000000000001</v>
      </c>
      <c r="S2304" s="89">
        <v>33.431600000000003</v>
      </c>
      <c r="T2304" s="87">
        <v>1</v>
      </c>
      <c r="U2304" s="88" t="s">
        <v>185</v>
      </c>
      <c r="V2304" s="88" t="s">
        <v>96</v>
      </c>
      <c r="W2304" s="90">
        <v>946</v>
      </c>
      <c r="X2304" s="90">
        <v>2356</v>
      </c>
      <c r="Y2304" s="91">
        <v>46153.421755752315</v>
      </c>
      <c r="Z2304" s="92">
        <v>46162</v>
      </c>
      <c r="AA2304" s="93"/>
      <c r="AB2304" s="93"/>
      <c r="AC2304" s="93"/>
      <c r="AD2304" s="93"/>
      <c r="AE2304" s="94" t="s">
        <v>40</v>
      </c>
      <c r="AF2304" s="94" t="s">
        <v>40</v>
      </c>
      <c r="AG2304" s="94" t="s">
        <v>40</v>
      </c>
      <c r="AH2304" s="94" t="s">
        <v>40</v>
      </c>
      <c r="AI2304" s="94" t="s">
        <v>40</v>
      </c>
      <c r="AJ2304" s="94" t="s">
        <v>40</v>
      </c>
      <c r="AK2304" s="94" t="s">
        <v>40</v>
      </c>
      <c r="AL2304" s="93"/>
      <c r="AM2304" s="93"/>
      <c r="AN2304" s="94" t="s">
        <v>40</v>
      </c>
      <c r="AO2304" s="94" t="s">
        <v>40</v>
      </c>
      <c r="AP2304" s="94" t="s">
        <v>40</v>
      </c>
      <c r="AQ2304" s="94" t="s">
        <v>40</v>
      </c>
      <c r="AR2304" s="93"/>
    </row>
    <row r="2305" spans="1:44" ht="21">
      <c r="A2305" t="str">
        <f>VLOOKUP(Q2305,'Rotas x Madrugada'!A:C,2,0)</f>
        <v>G</v>
      </c>
      <c r="B2305" t="str">
        <f>VLOOKUP(Q2305,'Rotas x Madrugada'!A:C,3,0)</f>
        <v>Sim</v>
      </c>
      <c r="D2305" s="19">
        <f t="shared" si="70"/>
        <v>46164</v>
      </c>
      <c r="E2305" s="19">
        <f>IF(A2305="RETIRA",Z2305,VLOOKUP(Q2305,'Rotas x Madrugada'!A:D,4,0))</f>
        <v>46150</v>
      </c>
      <c r="F2305" s="19">
        <f>IF(A2305="RETIRA",Z2305,Z2305+2)</f>
        <v>46164</v>
      </c>
      <c r="G2305" s="19" t="str">
        <f>CONCATENATE(U2305,"-",V2305)</f>
        <v>INC06-TF</v>
      </c>
      <c r="H2305" s="19" t="str">
        <f t="shared" ca="1" si="71"/>
        <v>OK</v>
      </c>
      <c r="I2305" s="46">
        <f ca="1">Z2305-$B$1</f>
        <v>5</v>
      </c>
      <c r="J2305" s="46">
        <f>VLOOKUP(G2305,'D. Produção'!A:B,2,)</f>
        <v>2</v>
      </c>
      <c r="K2305" s="95">
        <v>335460</v>
      </c>
      <c r="L2305" s="96" t="s">
        <v>148</v>
      </c>
      <c r="M2305" s="95">
        <v>31</v>
      </c>
      <c r="N2305" s="95">
        <v>5452871</v>
      </c>
      <c r="O2305" s="96" t="s">
        <v>35</v>
      </c>
      <c r="P2305" s="96" t="s">
        <v>482</v>
      </c>
      <c r="Q2305" s="96" t="s">
        <v>165</v>
      </c>
      <c r="R2305" s="97">
        <v>2.2288000000000001</v>
      </c>
      <c r="S2305" s="97">
        <v>33.431600000000003</v>
      </c>
      <c r="T2305" s="95">
        <v>1</v>
      </c>
      <c r="U2305" s="96" t="s">
        <v>185</v>
      </c>
      <c r="V2305" s="96" t="s">
        <v>96</v>
      </c>
      <c r="W2305" s="98">
        <v>946</v>
      </c>
      <c r="X2305" s="98">
        <v>2356</v>
      </c>
      <c r="Y2305" s="99">
        <v>46153.421755752315</v>
      </c>
      <c r="Z2305" s="100">
        <v>46162</v>
      </c>
      <c r="AA2305" s="101"/>
      <c r="AB2305" s="101"/>
      <c r="AC2305" s="101"/>
      <c r="AD2305" s="101"/>
      <c r="AE2305" s="102" t="s">
        <v>40</v>
      </c>
      <c r="AF2305" s="102" t="s">
        <v>40</v>
      </c>
      <c r="AG2305" s="102" t="s">
        <v>40</v>
      </c>
      <c r="AH2305" s="102" t="s">
        <v>40</v>
      </c>
      <c r="AI2305" s="102" t="s">
        <v>40</v>
      </c>
      <c r="AJ2305" s="102" t="s">
        <v>40</v>
      </c>
      <c r="AK2305" s="102" t="s">
        <v>40</v>
      </c>
      <c r="AL2305" s="101"/>
      <c r="AM2305" s="101"/>
      <c r="AN2305" s="102" t="s">
        <v>40</v>
      </c>
      <c r="AO2305" s="102" t="s">
        <v>40</v>
      </c>
      <c r="AP2305" s="102" t="s">
        <v>40</v>
      </c>
      <c r="AQ2305" s="102" t="s">
        <v>40</v>
      </c>
      <c r="AR2305" s="101"/>
    </row>
    <row r="2306" spans="1:44" ht="21">
      <c r="A2306" t="str">
        <f>VLOOKUP(Q2306,'Rotas x Madrugada'!A:C,2,0)</f>
        <v>G</v>
      </c>
      <c r="B2306" t="str">
        <f>VLOOKUP(Q2306,'Rotas x Madrugada'!A:C,3,0)</f>
        <v>Sim</v>
      </c>
      <c r="D2306" s="19">
        <f t="shared" si="70"/>
        <v>46164</v>
      </c>
      <c r="E2306" s="19">
        <f>IF(A2306="RETIRA",Z2306,VLOOKUP(Q2306,'Rotas x Madrugada'!A:D,4,0))</f>
        <v>46150</v>
      </c>
      <c r="F2306" s="19">
        <f>IF(A2306="RETIRA",Z2306,Z2306+2)</f>
        <v>46164</v>
      </c>
      <c r="G2306" s="19" t="str">
        <f>CONCATENATE(U2306,"-",V2306)</f>
        <v>INC06-TF</v>
      </c>
      <c r="H2306" s="19" t="str">
        <f t="shared" ca="1" si="71"/>
        <v>OK</v>
      </c>
      <c r="I2306" s="46">
        <f ca="1">Z2306-$B$1</f>
        <v>5</v>
      </c>
      <c r="J2306" s="46">
        <f>VLOOKUP(G2306,'D. Produção'!A:B,2,)</f>
        <v>2</v>
      </c>
      <c r="K2306" s="87">
        <v>335460</v>
      </c>
      <c r="L2306" s="88" t="s">
        <v>116</v>
      </c>
      <c r="M2306" s="87">
        <v>32</v>
      </c>
      <c r="N2306" s="87">
        <v>5452872</v>
      </c>
      <c r="O2306" s="88" t="s">
        <v>35</v>
      </c>
      <c r="P2306" s="88" t="s">
        <v>482</v>
      </c>
      <c r="Q2306" s="88" t="s">
        <v>165</v>
      </c>
      <c r="R2306" s="89">
        <v>2.2288000000000001</v>
      </c>
      <c r="S2306" s="89">
        <v>33.431600000000003</v>
      </c>
      <c r="T2306" s="87">
        <v>1</v>
      </c>
      <c r="U2306" s="88" t="s">
        <v>185</v>
      </c>
      <c r="V2306" s="88" t="s">
        <v>96</v>
      </c>
      <c r="W2306" s="90">
        <v>946</v>
      </c>
      <c r="X2306" s="90">
        <v>2356</v>
      </c>
      <c r="Y2306" s="91">
        <v>46153.421755752315</v>
      </c>
      <c r="Z2306" s="92">
        <v>46162</v>
      </c>
      <c r="AA2306" s="93"/>
      <c r="AB2306" s="93"/>
      <c r="AC2306" s="93"/>
      <c r="AD2306" s="93"/>
      <c r="AE2306" s="94" t="s">
        <v>40</v>
      </c>
      <c r="AF2306" s="94" t="s">
        <v>40</v>
      </c>
      <c r="AG2306" s="94" t="s">
        <v>40</v>
      </c>
      <c r="AH2306" s="94" t="s">
        <v>40</v>
      </c>
      <c r="AI2306" s="94" t="s">
        <v>40</v>
      </c>
      <c r="AJ2306" s="94" t="s">
        <v>40</v>
      </c>
      <c r="AK2306" s="94" t="s">
        <v>40</v>
      </c>
      <c r="AL2306" s="93"/>
      <c r="AM2306" s="93"/>
      <c r="AN2306" s="94" t="s">
        <v>40</v>
      </c>
      <c r="AO2306" s="94" t="s">
        <v>40</v>
      </c>
      <c r="AP2306" s="94" t="s">
        <v>40</v>
      </c>
      <c r="AQ2306" s="94" t="s">
        <v>40</v>
      </c>
      <c r="AR2306" s="93"/>
    </row>
    <row r="2307" spans="1:44" ht="21">
      <c r="A2307" t="str">
        <f>VLOOKUP(Q2307,'Rotas x Madrugada'!A:C,2,0)</f>
        <v>G</v>
      </c>
      <c r="B2307" t="str">
        <f>VLOOKUP(Q2307,'Rotas x Madrugada'!A:C,3,0)</f>
        <v>Sim</v>
      </c>
      <c r="D2307" s="19">
        <f t="shared" si="70"/>
        <v>46164</v>
      </c>
      <c r="E2307" s="19">
        <f>IF(A2307="RETIRA",Z2307,VLOOKUP(Q2307,'Rotas x Madrugada'!A:D,4,0))</f>
        <v>46150</v>
      </c>
      <c r="F2307" s="19">
        <f>IF(A2307="RETIRA",Z2307,Z2307+2)</f>
        <v>46164</v>
      </c>
      <c r="G2307" s="19" t="str">
        <f>CONCATENATE(U2307,"-",V2307)</f>
        <v>INC06-TF</v>
      </c>
      <c r="H2307" s="19" t="str">
        <f t="shared" ca="1" si="71"/>
        <v>OK</v>
      </c>
      <c r="I2307" s="46">
        <f ca="1">Z2307-$B$1</f>
        <v>5</v>
      </c>
      <c r="J2307" s="46">
        <f>VLOOKUP(G2307,'D. Produção'!A:B,2,)</f>
        <v>2</v>
      </c>
      <c r="K2307" s="95">
        <v>335460</v>
      </c>
      <c r="L2307" s="96" t="s">
        <v>149</v>
      </c>
      <c r="M2307" s="95">
        <v>33</v>
      </c>
      <c r="N2307" s="95">
        <v>5452873</v>
      </c>
      <c r="O2307" s="96" t="s">
        <v>35</v>
      </c>
      <c r="P2307" s="96" t="s">
        <v>482</v>
      </c>
      <c r="Q2307" s="96" t="s">
        <v>165</v>
      </c>
      <c r="R2307" s="97">
        <v>2.1320000000000001</v>
      </c>
      <c r="S2307" s="97">
        <v>31.979700000000001</v>
      </c>
      <c r="T2307" s="95">
        <v>1</v>
      </c>
      <c r="U2307" s="96" t="s">
        <v>185</v>
      </c>
      <c r="V2307" s="96" t="s">
        <v>96</v>
      </c>
      <c r="W2307" s="98">
        <v>903</v>
      </c>
      <c r="X2307" s="98">
        <v>2361</v>
      </c>
      <c r="Y2307" s="99">
        <v>46153.421755752315</v>
      </c>
      <c r="Z2307" s="100">
        <v>46162</v>
      </c>
      <c r="AA2307" s="101"/>
      <c r="AB2307" s="101"/>
      <c r="AC2307" s="101"/>
      <c r="AD2307" s="101"/>
      <c r="AE2307" s="102" t="s">
        <v>40</v>
      </c>
      <c r="AF2307" s="102" t="s">
        <v>40</v>
      </c>
      <c r="AG2307" s="102" t="s">
        <v>40</v>
      </c>
      <c r="AH2307" s="102" t="s">
        <v>40</v>
      </c>
      <c r="AI2307" s="102" t="s">
        <v>40</v>
      </c>
      <c r="AJ2307" s="102" t="s">
        <v>40</v>
      </c>
      <c r="AK2307" s="102" t="s">
        <v>40</v>
      </c>
      <c r="AL2307" s="101"/>
      <c r="AM2307" s="101"/>
      <c r="AN2307" s="102" t="s">
        <v>40</v>
      </c>
      <c r="AO2307" s="102" t="s">
        <v>40</v>
      </c>
      <c r="AP2307" s="102" t="s">
        <v>40</v>
      </c>
      <c r="AQ2307" s="102" t="s">
        <v>40</v>
      </c>
      <c r="AR2307" s="101"/>
    </row>
    <row r="2308" spans="1:44" ht="21">
      <c r="A2308" t="str">
        <f>VLOOKUP(Q2308,'Rotas x Madrugada'!A:C,2,0)</f>
        <v>G</v>
      </c>
      <c r="B2308" t="str">
        <f>VLOOKUP(Q2308,'Rotas x Madrugada'!A:C,3,0)</f>
        <v>Sim</v>
      </c>
      <c r="D2308" s="19">
        <f t="shared" ref="D2308:D2371" si="72">IF(E2308&gt;F2308,E2308,F2308)</f>
        <v>46164</v>
      </c>
      <c r="E2308" s="19">
        <f>IF(A2308="RETIRA",Z2308,VLOOKUP(Q2308,'Rotas x Madrugada'!A:D,4,0))</f>
        <v>46150</v>
      </c>
      <c r="F2308" s="19">
        <f>IF(A2308="RETIRA",Z2308,Z2308+2)</f>
        <v>46164</v>
      </c>
      <c r="G2308" s="19" t="str">
        <f>CONCATENATE(U2308,"-",V2308)</f>
        <v>INC06-TF</v>
      </c>
      <c r="H2308" s="19" t="str">
        <f t="shared" ca="1" si="71"/>
        <v>OK</v>
      </c>
      <c r="I2308" s="46">
        <f ca="1">Z2308-$B$1</f>
        <v>5</v>
      </c>
      <c r="J2308" s="46">
        <f>VLOOKUP(G2308,'D. Produção'!A:B,2,)</f>
        <v>2</v>
      </c>
      <c r="K2308" s="87">
        <v>335460</v>
      </c>
      <c r="L2308" s="88" t="s">
        <v>150</v>
      </c>
      <c r="M2308" s="87">
        <v>34</v>
      </c>
      <c r="N2308" s="87">
        <v>5452874</v>
      </c>
      <c r="O2308" s="88" t="s">
        <v>35</v>
      </c>
      <c r="P2308" s="88" t="s">
        <v>482</v>
      </c>
      <c r="Q2308" s="88" t="s">
        <v>165</v>
      </c>
      <c r="R2308" s="89">
        <v>2.1320000000000001</v>
      </c>
      <c r="S2308" s="89">
        <v>31.979700000000001</v>
      </c>
      <c r="T2308" s="87">
        <v>1</v>
      </c>
      <c r="U2308" s="88" t="s">
        <v>185</v>
      </c>
      <c r="V2308" s="88" t="s">
        <v>96</v>
      </c>
      <c r="W2308" s="90">
        <v>903</v>
      </c>
      <c r="X2308" s="90">
        <v>2361</v>
      </c>
      <c r="Y2308" s="91">
        <v>46153.421755752315</v>
      </c>
      <c r="Z2308" s="92">
        <v>46162</v>
      </c>
      <c r="AA2308" s="93"/>
      <c r="AB2308" s="93"/>
      <c r="AC2308" s="93"/>
      <c r="AD2308" s="93"/>
      <c r="AE2308" s="94" t="s">
        <v>40</v>
      </c>
      <c r="AF2308" s="94" t="s">
        <v>40</v>
      </c>
      <c r="AG2308" s="94" t="s">
        <v>40</v>
      </c>
      <c r="AH2308" s="94" t="s">
        <v>40</v>
      </c>
      <c r="AI2308" s="94" t="s">
        <v>40</v>
      </c>
      <c r="AJ2308" s="94" t="s">
        <v>40</v>
      </c>
      <c r="AK2308" s="94" t="s">
        <v>40</v>
      </c>
      <c r="AL2308" s="93"/>
      <c r="AM2308" s="93"/>
      <c r="AN2308" s="94" t="s">
        <v>40</v>
      </c>
      <c r="AO2308" s="94" t="s">
        <v>40</v>
      </c>
      <c r="AP2308" s="94" t="s">
        <v>40</v>
      </c>
      <c r="AQ2308" s="94" t="s">
        <v>40</v>
      </c>
      <c r="AR2308" s="93"/>
    </row>
    <row r="2309" spans="1:44" ht="21">
      <c r="A2309" t="str">
        <f>VLOOKUP(Q2309,'Rotas x Madrugada'!A:C,2,0)</f>
        <v>G</v>
      </c>
      <c r="B2309" t="str">
        <f>VLOOKUP(Q2309,'Rotas x Madrugada'!A:C,3,0)</f>
        <v>Sim</v>
      </c>
      <c r="D2309" s="19">
        <f t="shared" si="72"/>
        <v>46164</v>
      </c>
      <c r="E2309" s="19">
        <f>IF(A2309="RETIRA",Z2309,VLOOKUP(Q2309,'Rotas x Madrugada'!A:D,4,0))</f>
        <v>46150</v>
      </c>
      <c r="F2309" s="19">
        <f>IF(A2309="RETIRA",Z2309,Z2309+2)</f>
        <v>46164</v>
      </c>
      <c r="G2309" s="19" t="str">
        <f>CONCATENATE(U2309,"-",V2309)</f>
        <v>INC06-TF</v>
      </c>
      <c r="H2309" s="19" t="str">
        <f t="shared" ref="H2309:H2372" ca="1" si="73">IF(I2309&lt;-10,"PROBLEMA",IF(I2309&lt;J2309,"URGENTE",IF(I2309=J2309,"PRODUZIR","OK")))</f>
        <v>OK</v>
      </c>
      <c r="I2309" s="46">
        <f ca="1">Z2309-$B$1</f>
        <v>5</v>
      </c>
      <c r="J2309" s="46">
        <f>VLOOKUP(G2309,'D. Produção'!A:B,2,)</f>
        <v>2</v>
      </c>
      <c r="K2309" s="95">
        <v>335460</v>
      </c>
      <c r="L2309" s="96" t="s">
        <v>151</v>
      </c>
      <c r="M2309" s="95">
        <v>35</v>
      </c>
      <c r="N2309" s="95">
        <v>5452875</v>
      </c>
      <c r="O2309" s="96" t="s">
        <v>35</v>
      </c>
      <c r="P2309" s="96" t="s">
        <v>482</v>
      </c>
      <c r="Q2309" s="96" t="s">
        <v>165</v>
      </c>
      <c r="R2309" s="97">
        <v>2.1320000000000001</v>
      </c>
      <c r="S2309" s="97">
        <v>31.979700000000001</v>
      </c>
      <c r="T2309" s="95">
        <v>1</v>
      </c>
      <c r="U2309" s="96" t="s">
        <v>185</v>
      </c>
      <c r="V2309" s="96" t="s">
        <v>96</v>
      </c>
      <c r="W2309" s="98">
        <v>903</v>
      </c>
      <c r="X2309" s="98">
        <v>2361</v>
      </c>
      <c r="Y2309" s="99">
        <v>46153.421755752315</v>
      </c>
      <c r="Z2309" s="100">
        <v>46162</v>
      </c>
      <c r="AA2309" s="101"/>
      <c r="AB2309" s="101"/>
      <c r="AC2309" s="101"/>
      <c r="AD2309" s="101"/>
      <c r="AE2309" s="102" t="s">
        <v>40</v>
      </c>
      <c r="AF2309" s="102" t="s">
        <v>40</v>
      </c>
      <c r="AG2309" s="102" t="s">
        <v>40</v>
      </c>
      <c r="AH2309" s="102" t="s">
        <v>40</v>
      </c>
      <c r="AI2309" s="102" t="s">
        <v>40</v>
      </c>
      <c r="AJ2309" s="102" t="s">
        <v>40</v>
      </c>
      <c r="AK2309" s="102" t="s">
        <v>40</v>
      </c>
      <c r="AL2309" s="101"/>
      <c r="AM2309" s="101"/>
      <c r="AN2309" s="102" t="s">
        <v>40</v>
      </c>
      <c r="AO2309" s="102" t="s">
        <v>40</v>
      </c>
      <c r="AP2309" s="102" t="s">
        <v>40</v>
      </c>
      <c r="AQ2309" s="102" t="s">
        <v>40</v>
      </c>
      <c r="AR2309" s="101"/>
    </row>
    <row r="2310" spans="1:44" ht="21">
      <c r="A2310" t="str">
        <f>VLOOKUP(Q2310,'Rotas x Madrugada'!A:C,2,0)</f>
        <v>G</v>
      </c>
      <c r="B2310" t="str">
        <f>VLOOKUP(Q2310,'Rotas x Madrugada'!A:C,3,0)</f>
        <v>Sim</v>
      </c>
      <c r="D2310" s="19">
        <f t="shared" si="72"/>
        <v>46164</v>
      </c>
      <c r="E2310" s="19">
        <f>IF(A2310="RETIRA",Z2310,VLOOKUP(Q2310,'Rotas x Madrugada'!A:D,4,0))</f>
        <v>46150</v>
      </c>
      <c r="F2310" s="19">
        <f>IF(A2310="RETIRA",Z2310,Z2310+2)</f>
        <v>46164</v>
      </c>
      <c r="G2310" s="19" t="str">
        <f>CONCATENATE(U2310,"-",V2310)</f>
        <v>INC06-TF</v>
      </c>
      <c r="H2310" s="19" t="str">
        <f t="shared" ca="1" si="73"/>
        <v>OK</v>
      </c>
      <c r="I2310" s="46">
        <f ca="1">Z2310-$B$1</f>
        <v>5</v>
      </c>
      <c r="J2310" s="46">
        <f>VLOOKUP(G2310,'D. Produção'!A:B,2,)</f>
        <v>2</v>
      </c>
      <c r="K2310" s="87">
        <v>335460</v>
      </c>
      <c r="L2310" s="88" t="s">
        <v>186</v>
      </c>
      <c r="M2310" s="87">
        <v>36</v>
      </c>
      <c r="N2310" s="87">
        <v>5452876</v>
      </c>
      <c r="O2310" s="88" t="s">
        <v>35</v>
      </c>
      <c r="P2310" s="88" t="s">
        <v>482</v>
      </c>
      <c r="Q2310" s="88" t="s">
        <v>165</v>
      </c>
      <c r="R2310" s="89">
        <v>1.5192000000000001</v>
      </c>
      <c r="S2310" s="89">
        <v>22.7879</v>
      </c>
      <c r="T2310" s="87">
        <v>1</v>
      </c>
      <c r="U2310" s="88" t="s">
        <v>185</v>
      </c>
      <c r="V2310" s="88" t="s">
        <v>96</v>
      </c>
      <c r="W2310" s="90">
        <v>674</v>
      </c>
      <c r="X2310" s="90">
        <v>2254</v>
      </c>
      <c r="Y2310" s="91">
        <v>46153.421755752315</v>
      </c>
      <c r="Z2310" s="92">
        <v>46162</v>
      </c>
      <c r="AA2310" s="93"/>
      <c r="AB2310" s="93"/>
      <c r="AC2310" s="93"/>
      <c r="AD2310" s="93"/>
      <c r="AE2310" s="94" t="s">
        <v>40</v>
      </c>
      <c r="AF2310" s="94" t="s">
        <v>40</v>
      </c>
      <c r="AG2310" s="94" t="s">
        <v>40</v>
      </c>
      <c r="AH2310" s="94" t="s">
        <v>40</v>
      </c>
      <c r="AI2310" s="94" t="s">
        <v>40</v>
      </c>
      <c r="AJ2310" s="94" t="s">
        <v>40</v>
      </c>
      <c r="AK2310" s="94" t="s">
        <v>40</v>
      </c>
      <c r="AL2310" s="93"/>
      <c r="AM2310" s="93"/>
      <c r="AN2310" s="94" t="s">
        <v>40</v>
      </c>
      <c r="AO2310" s="94" t="s">
        <v>40</v>
      </c>
      <c r="AP2310" s="94" t="s">
        <v>40</v>
      </c>
      <c r="AQ2310" s="94" t="s">
        <v>40</v>
      </c>
      <c r="AR2310" s="93"/>
    </row>
    <row r="2311" spans="1:44" ht="21">
      <c r="A2311" t="str">
        <f>VLOOKUP(Q2311,'Rotas x Madrugada'!A:C,2,0)</f>
        <v>G</v>
      </c>
      <c r="B2311" t="str">
        <f>VLOOKUP(Q2311,'Rotas x Madrugada'!A:C,3,0)</f>
        <v>Sim</v>
      </c>
      <c r="D2311" s="19">
        <f t="shared" si="72"/>
        <v>46164</v>
      </c>
      <c r="E2311" s="19">
        <f>IF(A2311="RETIRA",Z2311,VLOOKUP(Q2311,'Rotas x Madrugada'!A:D,4,0))</f>
        <v>46150</v>
      </c>
      <c r="F2311" s="19">
        <f>IF(A2311="RETIRA",Z2311,Z2311+2)</f>
        <v>46164</v>
      </c>
      <c r="G2311" s="19" t="str">
        <f>CONCATENATE(U2311,"-",V2311)</f>
        <v>INC06-TF</v>
      </c>
      <c r="H2311" s="19" t="str">
        <f t="shared" ca="1" si="73"/>
        <v>OK</v>
      </c>
      <c r="I2311" s="46">
        <f ca="1">Z2311-$B$1</f>
        <v>5</v>
      </c>
      <c r="J2311" s="46">
        <f>VLOOKUP(G2311,'D. Produção'!A:B,2,)</f>
        <v>2</v>
      </c>
      <c r="K2311" s="95">
        <v>335460</v>
      </c>
      <c r="L2311" s="96" t="s">
        <v>152</v>
      </c>
      <c r="M2311" s="95">
        <v>37</v>
      </c>
      <c r="N2311" s="95">
        <v>5452877</v>
      </c>
      <c r="O2311" s="96" t="s">
        <v>35</v>
      </c>
      <c r="P2311" s="96" t="s">
        <v>482</v>
      </c>
      <c r="Q2311" s="96" t="s">
        <v>165</v>
      </c>
      <c r="R2311" s="97">
        <v>1.5192000000000001</v>
      </c>
      <c r="S2311" s="97">
        <v>22.7879</v>
      </c>
      <c r="T2311" s="95">
        <v>1</v>
      </c>
      <c r="U2311" s="96" t="s">
        <v>185</v>
      </c>
      <c r="V2311" s="96" t="s">
        <v>96</v>
      </c>
      <c r="W2311" s="98">
        <v>674</v>
      </c>
      <c r="X2311" s="98">
        <v>2254</v>
      </c>
      <c r="Y2311" s="99">
        <v>46153.421755752315</v>
      </c>
      <c r="Z2311" s="100">
        <v>46162</v>
      </c>
      <c r="AA2311" s="101"/>
      <c r="AB2311" s="101"/>
      <c r="AC2311" s="101"/>
      <c r="AD2311" s="101"/>
      <c r="AE2311" s="102" t="s">
        <v>40</v>
      </c>
      <c r="AF2311" s="102" t="s">
        <v>40</v>
      </c>
      <c r="AG2311" s="102" t="s">
        <v>40</v>
      </c>
      <c r="AH2311" s="102" t="s">
        <v>40</v>
      </c>
      <c r="AI2311" s="102" t="s">
        <v>40</v>
      </c>
      <c r="AJ2311" s="102" t="s">
        <v>40</v>
      </c>
      <c r="AK2311" s="102" t="s">
        <v>40</v>
      </c>
      <c r="AL2311" s="101"/>
      <c r="AM2311" s="101"/>
      <c r="AN2311" s="102" t="s">
        <v>40</v>
      </c>
      <c r="AO2311" s="102" t="s">
        <v>40</v>
      </c>
      <c r="AP2311" s="102" t="s">
        <v>40</v>
      </c>
      <c r="AQ2311" s="102" t="s">
        <v>40</v>
      </c>
      <c r="AR2311" s="101"/>
    </row>
    <row r="2312" spans="1:44" ht="21">
      <c r="A2312" t="str">
        <f>VLOOKUP(Q2312,'Rotas x Madrugada'!A:C,2,0)</f>
        <v>G</v>
      </c>
      <c r="B2312" t="str">
        <f>VLOOKUP(Q2312,'Rotas x Madrugada'!A:C,3,0)</f>
        <v>Sim</v>
      </c>
      <c r="D2312" s="19">
        <f t="shared" si="72"/>
        <v>46164</v>
      </c>
      <c r="E2312" s="19">
        <f>IF(A2312="RETIRA",Z2312,VLOOKUP(Q2312,'Rotas x Madrugada'!A:D,4,0))</f>
        <v>46150</v>
      </c>
      <c r="F2312" s="19">
        <f>IF(A2312="RETIRA",Z2312,Z2312+2)</f>
        <v>46164</v>
      </c>
      <c r="G2312" s="19" t="str">
        <f>CONCATENATE(U2312,"-",V2312)</f>
        <v>INC06-TF</v>
      </c>
      <c r="H2312" s="19" t="str">
        <f t="shared" ca="1" si="73"/>
        <v>OK</v>
      </c>
      <c r="I2312" s="46">
        <f ca="1">Z2312-$B$1</f>
        <v>5</v>
      </c>
      <c r="J2312" s="46">
        <f>VLOOKUP(G2312,'D. Produção'!A:B,2,)</f>
        <v>2</v>
      </c>
      <c r="K2312" s="87">
        <v>335460</v>
      </c>
      <c r="L2312" s="88" t="s">
        <v>34</v>
      </c>
      <c r="M2312" s="87">
        <v>38</v>
      </c>
      <c r="N2312" s="87">
        <v>5452878</v>
      </c>
      <c r="O2312" s="88" t="s">
        <v>35</v>
      </c>
      <c r="P2312" s="88" t="s">
        <v>482</v>
      </c>
      <c r="Q2312" s="88" t="s">
        <v>165</v>
      </c>
      <c r="R2312" s="89">
        <v>1.3895999999999999</v>
      </c>
      <c r="S2312" s="89">
        <v>20.844000000000001</v>
      </c>
      <c r="T2312" s="87">
        <v>1</v>
      </c>
      <c r="U2312" s="88" t="s">
        <v>185</v>
      </c>
      <c r="V2312" s="88" t="s">
        <v>96</v>
      </c>
      <c r="W2312" s="90">
        <v>720</v>
      </c>
      <c r="X2312" s="90">
        <v>1930</v>
      </c>
      <c r="Y2312" s="91">
        <v>46153.421755752315</v>
      </c>
      <c r="Z2312" s="92">
        <v>46162</v>
      </c>
      <c r="AA2312" s="93"/>
      <c r="AB2312" s="93"/>
      <c r="AC2312" s="93"/>
      <c r="AD2312" s="93"/>
      <c r="AE2312" s="94" t="s">
        <v>40</v>
      </c>
      <c r="AF2312" s="94" t="s">
        <v>40</v>
      </c>
      <c r="AG2312" s="94" t="s">
        <v>40</v>
      </c>
      <c r="AH2312" s="94" t="s">
        <v>40</v>
      </c>
      <c r="AI2312" s="94" t="s">
        <v>40</v>
      </c>
      <c r="AJ2312" s="94" t="s">
        <v>40</v>
      </c>
      <c r="AK2312" s="94" t="s">
        <v>40</v>
      </c>
      <c r="AL2312" s="93"/>
      <c r="AM2312" s="93"/>
      <c r="AN2312" s="94" t="s">
        <v>40</v>
      </c>
      <c r="AO2312" s="94" t="s">
        <v>40</v>
      </c>
      <c r="AP2312" s="94" t="s">
        <v>40</v>
      </c>
      <c r="AQ2312" s="94" t="s">
        <v>40</v>
      </c>
      <c r="AR2312" s="93"/>
    </row>
    <row r="2313" spans="1:44" ht="21">
      <c r="A2313" t="str">
        <f>VLOOKUP(Q2313,'Rotas x Madrugada'!A:C,2,0)</f>
        <v>G</v>
      </c>
      <c r="B2313" t="str">
        <f>VLOOKUP(Q2313,'Rotas x Madrugada'!A:C,3,0)</f>
        <v>Sim</v>
      </c>
      <c r="D2313" s="19">
        <f t="shared" si="72"/>
        <v>46164</v>
      </c>
      <c r="E2313" s="19">
        <f>IF(A2313="RETIRA",Z2313,VLOOKUP(Q2313,'Rotas x Madrugada'!A:D,4,0))</f>
        <v>46150</v>
      </c>
      <c r="F2313" s="19">
        <f>IF(A2313="RETIRA",Z2313,Z2313+2)</f>
        <v>46164</v>
      </c>
      <c r="G2313" s="19" t="str">
        <f>CONCATENATE(U2313,"-",V2313)</f>
        <v>INC06-TF</v>
      </c>
      <c r="H2313" s="19" t="str">
        <f t="shared" ca="1" si="73"/>
        <v>OK</v>
      </c>
      <c r="I2313" s="46">
        <f ca="1">Z2313-$B$1</f>
        <v>5</v>
      </c>
      <c r="J2313" s="46">
        <f>VLOOKUP(G2313,'D. Produção'!A:B,2,)</f>
        <v>2</v>
      </c>
      <c r="K2313" s="95">
        <v>335460</v>
      </c>
      <c r="L2313" s="96" t="s">
        <v>153</v>
      </c>
      <c r="M2313" s="95">
        <v>39</v>
      </c>
      <c r="N2313" s="95">
        <v>5452879</v>
      </c>
      <c r="O2313" s="96" t="s">
        <v>35</v>
      </c>
      <c r="P2313" s="96" t="s">
        <v>482</v>
      </c>
      <c r="Q2313" s="96" t="s">
        <v>165</v>
      </c>
      <c r="R2313" s="97">
        <v>2.5373999999999999</v>
      </c>
      <c r="S2313" s="97">
        <v>38.061199999999999</v>
      </c>
      <c r="T2313" s="95">
        <v>1</v>
      </c>
      <c r="U2313" s="96" t="s">
        <v>185</v>
      </c>
      <c r="V2313" s="96" t="s">
        <v>96</v>
      </c>
      <c r="W2313" s="98">
        <v>1077</v>
      </c>
      <c r="X2313" s="98">
        <v>2356</v>
      </c>
      <c r="Y2313" s="99">
        <v>46153.421755752315</v>
      </c>
      <c r="Z2313" s="100">
        <v>46162</v>
      </c>
      <c r="AA2313" s="101"/>
      <c r="AB2313" s="101"/>
      <c r="AC2313" s="101"/>
      <c r="AD2313" s="101"/>
      <c r="AE2313" s="102" t="s">
        <v>40</v>
      </c>
      <c r="AF2313" s="102" t="s">
        <v>40</v>
      </c>
      <c r="AG2313" s="102" t="s">
        <v>40</v>
      </c>
      <c r="AH2313" s="102" t="s">
        <v>40</v>
      </c>
      <c r="AI2313" s="102" t="s">
        <v>40</v>
      </c>
      <c r="AJ2313" s="102" t="s">
        <v>40</v>
      </c>
      <c r="AK2313" s="102" t="s">
        <v>40</v>
      </c>
      <c r="AL2313" s="101"/>
      <c r="AM2313" s="101"/>
      <c r="AN2313" s="102" t="s">
        <v>40</v>
      </c>
      <c r="AO2313" s="102" t="s">
        <v>40</v>
      </c>
      <c r="AP2313" s="102" t="s">
        <v>40</v>
      </c>
      <c r="AQ2313" s="102" t="s">
        <v>40</v>
      </c>
      <c r="AR2313" s="101"/>
    </row>
    <row r="2314" spans="1:44" ht="21">
      <c r="A2314" t="str">
        <f>VLOOKUP(Q2314,'Rotas x Madrugada'!A:C,2,0)</f>
        <v>G</v>
      </c>
      <c r="B2314" t="str">
        <f>VLOOKUP(Q2314,'Rotas x Madrugada'!A:C,3,0)</f>
        <v>Sim</v>
      </c>
      <c r="D2314" s="19">
        <f t="shared" si="72"/>
        <v>46164</v>
      </c>
      <c r="E2314" s="19">
        <f>IF(A2314="RETIRA",Z2314,VLOOKUP(Q2314,'Rotas x Madrugada'!A:D,4,0))</f>
        <v>46150</v>
      </c>
      <c r="F2314" s="19">
        <f>IF(A2314="RETIRA",Z2314,Z2314+2)</f>
        <v>46164</v>
      </c>
      <c r="G2314" s="19" t="str">
        <f>CONCATENATE(U2314,"-",V2314)</f>
        <v>INC06-TF</v>
      </c>
      <c r="H2314" s="19" t="str">
        <f t="shared" ca="1" si="73"/>
        <v>OK</v>
      </c>
      <c r="I2314" s="46">
        <f ca="1">Z2314-$B$1</f>
        <v>5</v>
      </c>
      <c r="J2314" s="46">
        <f>VLOOKUP(G2314,'D. Produção'!A:B,2,)</f>
        <v>2</v>
      </c>
      <c r="K2314" s="87">
        <v>335460</v>
      </c>
      <c r="L2314" s="88" t="s">
        <v>41</v>
      </c>
      <c r="M2314" s="87">
        <v>40</v>
      </c>
      <c r="N2314" s="87">
        <v>5452880</v>
      </c>
      <c r="O2314" s="88" t="s">
        <v>35</v>
      </c>
      <c r="P2314" s="88" t="s">
        <v>482</v>
      </c>
      <c r="Q2314" s="88" t="s">
        <v>165</v>
      </c>
      <c r="R2314" s="89">
        <v>2.5373999999999999</v>
      </c>
      <c r="S2314" s="89">
        <v>38.061199999999999</v>
      </c>
      <c r="T2314" s="87">
        <v>1</v>
      </c>
      <c r="U2314" s="88" t="s">
        <v>185</v>
      </c>
      <c r="V2314" s="88" t="s">
        <v>96</v>
      </c>
      <c r="W2314" s="90">
        <v>1077</v>
      </c>
      <c r="X2314" s="90">
        <v>2356</v>
      </c>
      <c r="Y2314" s="91">
        <v>46153.421755752315</v>
      </c>
      <c r="Z2314" s="92">
        <v>46162</v>
      </c>
      <c r="AA2314" s="93"/>
      <c r="AB2314" s="93"/>
      <c r="AC2314" s="93"/>
      <c r="AD2314" s="93"/>
      <c r="AE2314" s="94" t="s">
        <v>40</v>
      </c>
      <c r="AF2314" s="94" t="s">
        <v>40</v>
      </c>
      <c r="AG2314" s="94" t="s">
        <v>40</v>
      </c>
      <c r="AH2314" s="94" t="s">
        <v>40</v>
      </c>
      <c r="AI2314" s="94" t="s">
        <v>40</v>
      </c>
      <c r="AJ2314" s="94" t="s">
        <v>40</v>
      </c>
      <c r="AK2314" s="94" t="s">
        <v>40</v>
      </c>
      <c r="AL2314" s="93"/>
      <c r="AM2314" s="93"/>
      <c r="AN2314" s="94" t="s">
        <v>40</v>
      </c>
      <c r="AO2314" s="94" t="s">
        <v>40</v>
      </c>
      <c r="AP2314" s="94" t="s">
        <v>40</v>
      </c>
      <c r="AQ2314" s="94" t="s">
        <v>40</v>
      </c>
      <c r="AR2314" s="93"/>
    </row>
    <row r="2315" spans="1:44" ht="21">
      <c r="A2315" t="str">
        <f>VLOOKUP(Q2315,'Rotas x Madrugada'!A:C,2,0)</f>
        <v>G</v>
      </c>
      <c r="B2315" t="str">
        <f>VLOOKUP(Q2315,'Rotas x Madrugada'!A:C,3,0)</f>
        <v>Sim</v>
      </c>
      <c r="D2315" s="19">
        <f t="shared" si="72"/>
        <v>46164</v>
      </c>
      <c r="E2315" s="19">
        <f>IF(A2315="RETIRA",Z2315,VLOOKUP(Q2315,'Rotas x Madrugada'!A:D,4,0))</f>
        <v>46150</v>
      </c>
      <c r="F2315" s="19">
        <f>IF(A2315="RETIRA",Z2315,Z2315+2)</f>
        <v>46164</v>
      </c>
      <c r="G2315" s="19" t="str">
        <f>CONCATENATE(U2315,"-",V2315)</f>
        <v>INC06-TF</v>
      </c>
      <c r="H2315" s="19" t="str">
        <f t="shared" ca="1" si="73"/>
        <v>OK</v>
      </c>
      <c r="I2315" s="46">
        <f ca="1">Z2315-$B$1</f>
        <v>5</v>
      </c>
      <c r="J2315" s="46">
        <f>VLOOKUP(G2315,'D. Produção'!A:B,2,)</f>
        <v>2</v>
      </c>
      <c r="K2315" s="95">
        <v>335460</v>
      </c>
      <c r="L2315" s="96" t="s">
        <v>154</v>
      </c>
      <c r="M2315" s="95">
        <v>41</v>
      </c>
      <c r="N2315" s="95">
        <v>5452881</v>
      </c>
      <c r="O2315" s="96" t="s">
        <v>35</v>
      </c>
      <c r="P2315" s="96" t="s">
        <v>482</v>
      </c>
      <c r="Q2315" s="96" t="s">
        <v>165</v>
      </c>
      <c r="R2315" s="97">
        <v>2.5373999999999999</v>
      </c>
      <c r="S2315" s="97">
        <v>38.061199999999999</v>
      </c>
      <c r="T2315" s="95">
        <v>1</v>
      </c>
      <c r="U2315" s="96" t="s">
        <v>185</v>
      </c>
      <c r="V2315" s="96" t="s">
        <v>96</v>
      </c>
      <c r="W2315" s="98">
        <v>1077</v>
      </c>
      <c r="X2315" s="98">
        <v>2356</v>
      </c>
      <c r="Y2315" s="99">
        <v>46153.421755752315</v>
      </c>
      <c r="Z2315" s="100">
        <v>46162</v>
      </c>
      <c r="AA2315" s="101"/>
      <c r="AB2315" s="101"/>
      <c r="AC2315" s="101"/>
      <c r="AD2315" s="101"/>
      <c r="AE2315" s="102" t="s">
        <v>40</v>
      </c>
      <c r="AF2315" s="102" t="s">
        <v>40</v>
      </c>
      <c r="AG2315" s="102" t="s">
        <v>40</v>
      </c>
      <c r="AH2315" s="102" t="s">
        <v>40</v>
      </c>
      <c r="AI2315" s="102" t="s">
        <v>40</v>
      </c>
      <c r="AJ2315" s="102" t="s">
        <v>40</v>
      </c>
      <c r="AK2315" s="102" t="s">
        <v>40</v>
      </c>
      <c r="AL2315" s="101"/>
      <c r="AM2315" s="101"/>
      <c r="AN2315" s="102" t="s">
        <v>40</v>
      </c>
      <c r="AO2315" s="102" t="s">
        <v>40</v>
      </c>
      <c r="AP2315" s="102" t="s">
        <v>40</v>
      </c>
      <c r="AQ2315" s="102" t="s">
        <v>40</v>
      </c>
      <c r="AR2315" s="101"/>
    </row>
    <row r="2316" spans="1:44" ht="21">
      <c r="A2316" t="str">
        <f>VLOOKUP(Q2316,'Rotas x Madrugada'!A:C,2,0)</f>
        <v>G</v>
      </c>
      <c r="B2316" t="str">
        <f>VLOOKUP(Q2316,'Rotas x Madrugada'!A:C,3,0)</f>
        <v>Sim</v>
      </c>
      <c r="D2316" s="19">
        <f t="shared" si="72"/>
        <v>46164</v>
      </c>
      <c r="E2316" s="19">
        <f>IF(A2316="RETIRA",Z2316,VLOOKUP(Q2316,'Rotas x Madrugada'!A:D,4,0))</f>
        <v>46150</v>
      </c>
      <c r="F2316" s="19">
        <f>IF(A2316="RETIRA",Z2316,Z2316+2)</f>
        <v>46164</v>
      </c>
      <c r="G2316" s="19" t="str">
        <f>CONCATENATE(U2316,"-",V2316)</f>
        <v>INC08-TF</v>
      </c>
      <c r="H2316" s="19" t="str">
        <f t="shared" ca="1" si="73"/>
        <v>OK</v>
      </c>
      <c r="I2316" s="46">
        <f ca="1">Z2316-$B$1</f>
        <v>5</v>
      </c>
      <c r="J2316" s="46">
        <f>VLOOKUP(G2316,'D. Produção'!A:B,2,)</f>
        <v>2</v>
      </c>
      <c r="K2316" s="87">
        <v>335460</v>
      </c>
      <c r="L2316" s="88" t="s">
        <v>155</v>
      </c>
      <c r="M2316" s="87">
        <v>42</v>
      </c>
      <c r="N2316" s="87">
        <v>5452882</v>
      </c>
      <c r="O2316" s="88" t="s">
        <v>35</v>
      </c>
      <c r="P2316" s="88" t="s">
        <v>482</v>
      </c>
      <c r="Q2316" s="88" t="s">
        <v>165</v>
      </c>
      <c r="R2316" s="89">
        <v>3.0649000000000002</v>
      </c>
      <c r="S2316" s="89">
        <v>61.2986</v>
      </c>
      <c r="T2316" s="87">
        <v>1</v>
      </c>
      <c r="U2316" s="88" t="s">
        <v>63</v>
      </c>
      <c r="V2316" s="88" t="s">
        <v>96</v>
      </c>
      <c r="W2316" s="90">
        <v>1443</v>
      </c>
      <c r="X2316" s="90">
        <v>2124</v>
      </c>
      <c r="Y2316" s="91">
        <v>46153.421755752315</v>
      </c>
      <c r="Z2316" s="92">
        <v>46162</v>
      </c>
      <c r="AA2316" s="93"/>
      <c r="AB2316" s="93"/>
      <c r="AC2316" s="93"/>
      <c r="AD2316" s="93"/>
      <c r="AE2316" s="94" t="s">
        <v>40</v>
      </c>
      <c r="AF2316" s="94" t="s">
        <v>40</v>
      </c>
      <c r="AG2316" s="94" t="s">
        <v>40</v>
      </c>
      <c r="AH2316" s="94" t="s">
        <v>40</v>
      </c>
      <c r="AI2316" s="94" t="s">
        <v>40</v>
      </c>
      <c r="AJ2316" s="94" t="s">
        <v>40</v>
      </c>
      <c r="AK2316" s="94" t="s">
        <v>40</v>
      </c>
      <c r="AL2316" s="93"/>
      <c r="AM2316" s="93"/>
      <c r="AN2316" s="94" t="s">
        <v>40</v>
      </c>
      <c r="AO2316" s="94" t="s">
        <v>40</v>
      </c>
      <c r="AP2316" s="94" t="s">
        <v>40</v>
      </c>
      <c r="AQ2316" s="94" t="s">
        <v>40</v>
      </c>
      <c r="AR2316" s="93"/>
    </row>
    <row r="2317" spans="1:44" ht="21">
      <c r="A2317" t="str">
        <f>VLOOKUP(Q2317,'Rotas x Madrugada'!A:C,2,0)</f>
        <v>G</v>
      </c>
      <c r="B2317" t="str">
        <f>VLOOKUP(Q2317,'Rotas x Madrugada'!A:C,3,0)</f>
        <v>Sim</v>
      </c>
      <c r="D2317" s="19">
        <f t="shared" si="72"/>
        <v>46164</v>
      </c>
      <c r="E2317" s="19">
        <f>IF(A2317="RETIRA",Z2317,VLOOKUP(Q2317,'Rotas x Madrugada'!A:D,4,0))</f>
        <v>46150</v>
      </c>
      <c r="F2317" s="19">
        <f>IF(A2317="RETIRA",Z2317,Z2317+2)</f>
        <v>46164</v>
      </c>
      <c r="G2317" s="19" t="str">
        <f>CONCATENATE(U2317,"-",V2317)</f>
        <v>INC08-TF</v>
      </c>
      <c r="H2317" s="19" t="str">
        <f t="shared" ca="1" si="73"/>
        <v>OK</v>
      </c>
      <c r="I2317" s="46">
        <f ca="1">Z2317-$B$1</f>
        <v>5</v>
      </c>
      <c r="J2317" s="46">
        <f>VLOOKUP(G2317,'D. Produção'!A:B,2,)</f>
        <v>2</v>
      </c>
      <c r="K2317" s="95">
        <v>335460</v>
      </c>
      <c r="L2317" s="96" t="s">
        <v>156</v>
      </c>
      <c r="M2317" s="95">
        <v>43</v>
      </c>
      <c r="N2317" s="95">
        <v>5452883</v>
      </c>
      <c r="O2317" s="96" t="s">
        <v>35</v>
      </c>
      <c r="P2317" s="96" t="s">
        <v>482</v>
      </c>
      <c r="Q2317" s="96" t="s">
        <v>165</v>
      </c>
      <c r="R2317" s="97">
        <v>3.6248</v>
      </c>
      <c r="S2317" s="97">
        <v>72.495099999999994</v>
      </c>
      <c r="T2317" s="95">
        <v>1</v>
      </c>
      <c r="U2317" s="96" t="s">
        <v>63</v>
      </c>
      <c r="V2317" s="96" t="s">
        <v>96</v>
      </c>
      <c r="W2317" s="98">
        <v>1594</v>
      </c>
      <c r="X2317" s="98">
        <v>2274</v>
      </c>
      <c r="Y2317" s="99">
        <v>46153.421755752315</v>
      </c>
      <c r="Z2317" s="100">
        <v>46162</v>
      </c>
      <c r="AA2317" s="101"/>
      <c r="AB2317" s="101"/>
      <c r="AC2317" s="101"/>
      <c r="AD2317" s="101"/>
      <c r="AE2317" s="102" t="s">
        <v>40</v>
      </c>
      <c r="AF2317" s="102" t="s">
        <v>40</v>
      </c>
      <c r="AG2317" s="102" t="s">
        <v>40</v>
      </c>
      <c r="AH2317" s="102" t="s">
        <v>40</v>
      </c>
      <c r="AI2317" s="102" t="s">
        <v>40</v>
      </c>
      <c r="AJ2317" s="102" t="s">
        <v>40</v>
      </c>
      <c r="AK2317" s="102" t="s">
        <v>40</v>
      </c>
      <c r="AL2317" s="101"/>
      <c r="AM2317" s="101"/>
      <c r="AN2317" s="102" t="s">
        <v>40</v>
      </c>
      <c r="AO2317" s="102" t="s">
        <v>40</v>
      </c>
      <c r="AP2317" s="102" t="s">
        <v>40</v>
      </c>
      <c r="AQ2317" s="102" t="s">
        <v>40</v>
      </c>
      <c r="AR2317" s="101"/>
    </row>
    <row r="2318" spans="1:44" ht="21">
      <c r="A2318" t="str">
        <f>VLOOKUP(Q2318,'Rotas x Madrugada'!A:C,2,0)</f>
        <v>G</v>
      </c>
      <c r="B2318" t="str">
        <f>VLOOKUP(Q2318,'Rotas x Madrugada'!A:C,3,0)</f>
        <v>Sim</v>
      </c>
      <c r="D2318" s="19">
        <f t="shared" si="72"/>
        <v>46164</v>
      </c>
      <c r="E2318" s="19">
        <f>IF(A2318="RETIRA",Z2318,VLOOKUP(Q2318,'Rotas x Madrugada'!A:D,4,0))</f>
        <v>46150</v>
      </c>
      <c r="F2318" s="19">
        <f>IF(A2318="RETIRA",Z2318,Z2318+2)</f>
        <v>46164</v>
      </c>
      <c r="G2318" s="19" t="str">
        <f>CONCATENATE(U2318,"-",V2318)</f>
        <v>INC08-TF</v>
      </c>
      <c r="H2318" s="19" t="str">
        <f t="shared" ca="1" si="73"/>
        <v>OK</v>
      </c>
      <c r="I2318" s="46">
        <f ca="1">Z2318-$B$1</f>
        <v>5</v>
      </c>
      <c r="J2318" s="46">
        <f>VLOOKUP(G2318,'D. Produção'!A:B,2,)</f>
        <v>2</v>
      </c>
      <c r="K2318" s="87">
        <v>335460</v>
      </c>
      <c r="L2318" s="88" t="s">
        <v>157</v>
      </c>
      <c r="M2318" s="87">
        <v>44</v>
      </c>
      <c r="N2318" s="87">
        <v>5452884</v>
      </c>
      <c r="O2318" s="88" t="s">
        <v>35</v>
      </c>
      <c r="P2318" s="88" t="s">
        <v>482</v>
      </c>
      <c r="Q2318" s="88" t="s">
        <v>165</v>
      </c>
      <c r="R2318" s="89">
        <v>3.9588000000000001</v>
      </c>
      <c r="S2318" s="89">
        <v>79.174999999999997</v>
      </c>
      <c r="T2318" s="87">
        <v>1</v>
      </c>
      <c r="U2318" s="88" t="s">
        <v>63</v>
      </c>
      <c r="V2318" s="88" t="s">
        <v>96</v>
      </c>
      <c r="W2318" s="90">
        <v>2408</v>
      </c>
      <c r="X2318" s="90">
        <v>1644</v>
      </c>
      <c r="Y2318" s="91">
        <v>46153.421755752315</v>
      </c>
      <c r="Z2318" s="92">
        <v>46162</v>
      </c>
      <c r="AA2318" s="93"/>
      <c r="AB2318" s="93"/>
      <c r="AC2318" s="93"/>
      <c r="AD2318" s="93"/>
      <c r="AE2318" s="94" t="s">
        <v>40</v>
      </c>
      <c r="AF2318" s="94" t="s">
        <v>40</v>
      </c>
      <c r="AG2318" s="94" t="s">
        <v>40</v>
      </c>
      <c r="AH2318" s="94" t="s">
        <v>40</v>
      </c>
      <c r="AI2318" s="94" t="s">
        <v>40</v>
      </c>
      <c r="AJ2318" s="94" t="s">
        <v>40</v>
      </c>
      <c r="AK2318" s="94" t="s">
        <v>40</v>
      </c>
      <c r="AL2318" s="93"/>
      <c r="AM2318" s="93"/>
      <c r="AN2318" s="94" t="s">
        <v>40</v>
      </c>
      <c r="AO2318" s="94" t="s">
        <v>40</v>
      </c>
      <c r="AP2318" s="94" t="s">
        <v>40</v>
      </c>
      <c r="AQ2318" s="94" t="s">
        <v>40</v>
      </c>
      <c r="AR2318" s="93"/>
    </row>
    <row r="2319" spans="1:44" ht="21">
      <c r="A2319" t="str">
        <f>VLOOKUP(Q2319,'Rotas x Madrugada'!A:C,2,0)</f>
        <v>G</v>
      </c>
      <c r="B2319" t="str">
        <f>VLOOKUP(Q2319,'Rotas x Madrugada'!A:C,3,0)</f>
        <v>Sim</v>
      </c>
      <c r="D2319" s="19">
        <f t="shared" si="72"/>
        <v>46164</v>
      </c>
      <c r="E2319" s="19">
        <f>IF(A2319="RETIRA",Z2319,VLOOKUP(Q2319,'Rotas x Madrugada'!A:D,4,0))</f>
        <v>46150</v>
      </c>
      <c r="F2319" s="19">
        <f>IF(A2319="RETIRA",Z2319,Z2319+2)</f>
        <v>46164</v>
      </c>
      <c r="G2319" s="19" t="str">
        <f>CONCATENATE(U2319,"-",V2319)</f>
        <v>INC08-TF</v>
      </c>
      <c r="H2319" s="19" t="str">
        <f t="shared" ca="1" si="73"/>
        <v>OK</v>
      </c>
      <c r="I2319" s="46">
        <f ca="1">Z2319-$B$1</f>
        <v>5</v>
      </c>
      <c r="J2319" s="46">
        <f>VLOOKUP(G2319,'D. Produção'!A:B,2,)</f>
        <v>2</v>
      </c>
      <c r="K2319" s="95">
        <v>335460</v>
      </c>
      <c r="L2319" s="96" t="s">
        <v>158</v>
      </c>
      <c r="M2319" s="95">
        <v>45</v>
      </c>
      <c r="N2319" s="95">
        <v>5452885</v>
      </c>
      <c r="O2319" s="96" t="s">
        <v>35</v>
      </c>
      <c r="P2319" s="96" t="s">
        <v>482</v>
      </c>
      <c r="Q2319" s="96" t="s">
        <v>165</v>
      </c>
      <c r="R2319" s="97">
        <v>3.9588000000000001</v>
      </c>
      <c r="S2319" s="97">
        <v>79.174999999999997</v>
      </c>
      <c r="T2319" s="95">
        <v>1</v>
      </c>
      <c r="U2319" s="96" t="s">
        <v>63</v>
      </c>
      <c r="V2319" s="96" t="s">
        <v>96</v>
      </c>
      <c r="W2319" s="98">
        <v>2408</v>
      </c>
      <c r="X2319" s="98">
        <v>1644</v>
      </c>
      <c r="Y2319" s="99">
        <v>46153.421755752315</v>
      </c>
      <c r="Z2319" s="100">
        <v>46162</v>
      </c>
      <c r="AA2319" s="101"/>
      <c r="AB2319" s="101"/>
      <c r="AC2319" s="101"/>
      <c r="AD2319" s="101"/>
      <c r="AE2319" s="102" t="s">
        <v>40</v>
      </c>
      <c r="AF2319" s="102" t="s">
        <v>40</v>
      </c>
      <c r="AG2319" s="102" t="s">
        <v>40</v>
      </c>
      <c r="AH2319" s="102" t="s">
        <v>40</v>
      </c>
      <c r="AI2319" s="102" t="s">
        <v>40</v>
      </c>
      <c r="AJ2319" s="102" t="s">
        <v>40</v>
      </c>
      <c r="AK2319" s="102" t="s">
        <v>40</v>
      </c>
      <c r="AL2319" s="101"/>
      <c r="AM2319" s="101"/>
      <c r="AN2319" s="102" t="s">
        <v>40</v>
      </c>
      <c r="AO2319" s="102" t="s">
        <v>40</v>
      </c>
      <c r="AP2319" s="102" t="s">
        <v>40</v>
      </c>
      <c r="AQ2319" s="102" t="s">
        <v>40</v>
      </c>
      <c r="AR2319" s="101"/>
    </row>
    <row r="2320" spans="1:44" ht="21">
      <c r="A2320" t="str">
        <f>VLOOKUP(Q2320,'Rotas x Madrugada'!A:C,2,0)</f>
        <v>G</v>
      </c>
      <c r="B2320" t="str">
        <f>VLOOKUP(Q2320,'Rotas x Madrugada'!A:C,3,0)</f>
        <v>Sim</v>
      </c>
      <c r="D2320" s="19">
        <f t="shared" si="72"/>
        <v>46164</v>
      </c>
      <c r="E2320" s="19">
        <f>IF(A2320="RETIRA",Z2320,VLOOKUP(Q2320,'Rotas x Madrugada'!A:D,4,0))</f>
        <v>46150</v>
      </c>
      <c r="F2320" s="19">
        <f>IF(A2320="RETIRA",Z2320,Z2320+2)</f>
        <v>46164</v>
      </c>
      <c r="G2320" s="19" t="str">
        <f>CONCATENATE(U2320,"-",V2320)</f>
        <v>INC08-TF</v>
      </c>
      <c r="H2320" s="19" t="str">
        <f t="shared" ca="1" si="73"/>
        <v>OK</v>
      </c>
      <c r="I2320" s="46">
        <f ca="1">Z2320-$B$1</f>
        <v>5</v>
      </c>
      <c r="J2320" s="46">
        <f>VLOOKUP(G2320,'D. Produção'!A:B,2,)</f>
        <v>2</v>
      </c>
      <c r="K2320" s="87">
        <v>335460</v>
      </c>
      <c r="L2320" s="88" t="s">
        <v>129</v>
      </c>
      <c r="M2320" s="87">
        <v>46</v>
      </c>
      <c r="N2320" s="87">
        <v>5452886</v>
      </c>
      <c r="O2320" s="88" t="s">
        <v>35</v>
      </c>
      <c r="P2320" s="88" t="s">
        <v>482</v>
      </c>
      <c r="Q2320" s="88" t="s">
        <v>165</v>
      </c>
      <c r="R2320" s="89">
        <v>4.2668999999999997</v>
      </c>
      <c r="S2320" s="89">
        <v>85.338899999999995</v>
      </c>
      <c r="T2320" s="87">
        <v>1</v>
      </c>
      <c r="U2320" s="88" t="s">
        <v>63</v>
      </c>
      <c r="V2320" s="88" t="s">
        <v>96</v>
      </c>
      <c r="W2320" s="90">
        <v>1856</v>
      </c>
      <c r="X2320" s="90">
        <v>2299</v>
      </c>
      <c r="Y2320" s="91">
        <v>46153.421755752315</v>
      </c>
      <c r="Z2320" s="92">
        <v>46162</v>
      </c>
      <c r="AA2320" s="93"/>
      <c r="AB2320" s="93"/>
      <c r="AC2320" s="93"/>
      <c r="AD2320" s="93"/>
      <c r="AE2320" s="94" t="s">
        <v>40</v>
      </c>
      <c r="AF2320" s="94" t="s">
        <v>40</v>
      </c>
      <c r="AG2320" s="94" t="s">
        <v>40</v>
      </c>
      <c r="AH2320" s="94" t="s">
        <v>40</v>
      </c>
      <c r="AI2320" s="94" t="s">
        <v>40</v>
      </c>
      <c r="AJ2320" s="94" t="s">
        <v>40</v>
      </c>
      <c r="AK2320" s="94" t="s">
        <v>40</v>
      </c>
      <c r="AL2320" s="93"/>
      <c r="AM2320" s="93"/>
      <c r="AN2320" s="94" t="s">
        <v>40</v>
      </c>
      <c r="AO2320" s="94" t="s">
        <v>40</v>
      </c>
      <c r="AP2320" s="94" t="s">
        <v>40</v>
      </c>
      <c r="AQ2320" s="94" t="s">
        <v>40</v>
      </c>
      <c r="AR2320" s="93"/>
    </row>
    <row r="2321" spans="1:44" ht="21">
      <c r="A2321" t="str">
        <f>VLOOKUP(Q2321,'Rotas x Madrugada'!A:C,2,0)</f>
        <v>G</v>
      </c>
      <c r="B2321" t="str">
        <f>VLOOKUP(Q2321,'Rotas x Madrugada'!A:C,3,0)</f>
        <v>Sim</v>
      </c>
      <c r="D2321" s="19">
        <f t="shared" si="72"/>
        <v>46164</v>
      </c>
      <c r="E2321" s="19">
        <f>IF(A2321="RETIRA",Z2321,VLOOKUP(Q2321,'Rotas x Madrugada'!A:D,4,0))</f>
        <v>46150</v>
      </c>
      <c r="F2321" s="19">
        <f>IF(A2321="RETIRA",Z2321,Z2321+2)</f>
        <v>46164</v>
      </c>
      <c r="G2321" s="19" t="str">
        <f>CONCATENATE(U2321,"-",V2321)</f>
        <v>INC08-TF</v>
      </c>
      <c r="H2321" s="19" t="str">
        <f t="shared" ca="1" si="73"/>
        <v>OK</v>
      </c>
      <c r="I2321" s="46">
        <f ca="1">Z2321-$B$1</f>
        <v>5</v>
      </c>
      <c r="J2321" s="46">
        <f>VLOOKUP(G2321,'D. Produção'!A:B,2,)</f>
        <v>2</v>
      </c>
      <c r="K2321" s="95">
        <v>335460</v>
      </c>
      <c r="L2321" s="96" t="s">
        <v>159</v>
      </c>
      <c r="M2321" s="95">
        <v>47</v>
      </c>
      <c r="N2321" s="95">
        <v>5452887</v>
      </c>
      <c r="O2321" s="96" t="s">
        <v>35</v>
      </c>
      <c r="P2321" s="96" t="s">
        <v>482</v>
      </c>
      <c r="Q2321" s="96" t="s">
        <v>165</v>
      </c>
      <c r="R2321" s="97">
        <v>5.0796000000000001</v>
      </c>
      <c r="S2321" s="97">
        <v>101.5917</v>
      </c>
      <c r="T2321" s="95">
        <v>1</v>
      </c>
      <c r="U2321" s="96" t="s">
        <v>63</v>
      </c>
      <c r="V2321" s="96" t="s">
        <v>96</v>
      </c>
      <c r="W2321" s="98">
        <v>2896</v>
      </c>
      <c r="X2321" s="98">
        <v>1754</v>
      </c>
      <c r="Y2321" s="99">
        <v>46153.421755752315</v>
      </c>
      <c r="Z2321" s="100">
        <v>46162</v>
      </c>
      <c r="AA2321" s="101"/>
      <c r="AB2321" s="101"/>
      <c r="AC2321" s="101"/>
      <c r="AD2321" s="101"/>
      <c r="AE2321" s="102" t="s">
        <v>40</v>
      </c>
      <c r="AF2321" s="102" t="s">
        <v>40</v>
      </c>
      <c r="AG2321" s="102" t="s">
        <v>40</v>
      </c>
      <c r="AH2321" s="102" t="s">
        <v>40</v>
      </c>
      <c r="AI2321" s="102" t="s">
        <v>40</v>
      </c>
      <c r="AJ2321" s="102" t="s">
        <v>40</v>
      </c>
      <c r="AK2321" s="102" t="s">
        <v>40</v>
      </c>
      <c r="AL2321" s="101"/>
      <c r="AM2321" s="101"/>
      <c r="AN2321" s="102" t="s">
        <v>40</v>
      </c>
      <c r="AO2321" s="102" t="s">
        <v>40</v>
      </c>
      <c r="AP2321" s="102" t="s">
        <v>40</v>
      </c>
      <c r="AQ2321" s="102" t="s">
        <v>40</v>
      </c>
      <c r="AR2321" s="101"/>
    </row>
    <row r="2322" spans="1:44" ht="21">
      <c r="A2322" t="str">
        <f>VLOOKUP(Q2322,'Rotas x Madrugada'!A:C,2,0)</f>
        <v>G</v>
      </c>
      <c r="B2322" t="str">
        <f>VLOOKUP(Q2322,'Rotas x Madrugada'!A:C,3,0)</f>
        <v>Sim</v>
      </c>
      <c r="D2322" s="19">
        <f t="shared" si="72"/>
        <v>46164</v>
      </c>
      <c r="E2322" s="19">
        <f>IF(A2322="RETIRA",Z2322,VLOOKUP(Q2322,'Rotas x Madrugada'!A:D,4,0))</f>
        <v>46150</v>
      </c>
      <c r="F2322" s="19">
        <f>IF(A2322="RETIRA",Z2322,Z2322+2)</f>
        <v>46164</v>
      </c>
      <c r="G2322" s="19" t="str">
        <f>CONCATENATE(U2322,"-",V2322)</f>
        <v>INC08-TF</v>
      </c>
      <c r="H2322" s="19" t="str">
        <f t="shared" ca="1" si="73"/>
        <v>OK</v>
      </c>
      <c r="I2322" s="46">
        <f ca="1">Z2322-$B$1</f>
        <v>5</v>
      </c>
      <c r="J2322" s="46">
        <f>VLOOKUP(G2322,'D. Produção'!A:B,2,)</f>
        <v>2</v>
      </c>
      <c r="K2322" s="87">
        <v>335460</v>
      </c>
      <c r="L2322" s="88" t="s">
        <v>160</v>
      </c>
      <c r="M2322" s="87">
        <v>48</v>
      </c>
      <c r="N2322" s="87">
        <v>5452888</v>
      </c>
      <c r="O2322" s="88" t="s">
        <v>35</v>
      </c>
      <c r="P2322" s="88" t="s">
        <v>482</v>
      </c>
      <c r="Q2322" s="88" t="s">
        <v>165</v>
      </c>
      <c r="R2322" s="89">
        <v>2.5362</v>
      </c>
      <c r="S2322" s="89">
        <v>50.724200000000003</v>
      </c>
      <c r="T2322" s="87">
        <v>1</v>
      </c>
      <c r="U2322" s="88" t="s">
        <v>63</v>
      </c>
      <c r="V2322" s="88" t="s">
        <v>96</v>
      </c>
      <c r="W2322" s="90">
        <v>1172</v>
      </c>
      <c r="X2322" s="90">
        <v>2164</v>
      </c>
      <c r="Y2322" s="91">
        <v>46153.421755752315</v>
      </c>
      <c r="Z2322" s="92">
        <v>46162</v>
      </c>
      <c r="AA2322" s="93"/>
      <c r="AB2322" s="93"/>
      <c r="AC2322" s="93"/>
      <c r="AD2322" s="93"/>
      <c r="AE2322" s="94" t="s">
        <v>40</v>
      </c>
      <c r="AF2322" s="94" t="s">
        <v>40</v>
      </c>
      <c r="AG2322" s="94" t="s">
        <v>40</v>
      </c>
      <c r="AH2322" s="94" t="s">
        <v>40</v>
      </c>
      <c r="AI2322" s="94" t="s">
        <v>40</v>
      </c>
      <c r="AJ2322" s="94" t="s">
        <v>40</v>
      </c>
      <c r="AK2322" s="94" t="s">
        <v>40</v>
      </c>
      <c r="AL2322" s="93"/>
      <c r="AM2322" s="93"/>
      <c r="AN2322" s="94" t="s">
        <v>40</v>
      </c>
      <c r="AO2322" s="94" t="s">
        <v>40</v>
      </c>
      <c r="AP2322" s="94" t="s">
        <v>40</v>
      </c>
      <c r="AQ2322" s="94" t="s">
        <v>40</v>
      </c>
      <c r="AR2322" s="93"/>
    </row>
    <row r="2323" spans="1:44" ht="21">
      <c r="A2323" t="str">
        <f>VLOOKUP(Q2323,'Rotas x Madrugada'!A:C,2,0)</f>
        <v>G</v>
      </c>
      <c r="B2323" t="str">
        <f>VLOOKUP(Q2323,'Rotas x Madrugada'!A:C,3,0)</f>
        <v>Sim</v>
      </c>
      <c r="D2323" s="19">
        <f t="shared" si="72"/>
        <v>46164</v>
      </c>
      <c r="E2323" s="19">
        <f>IF(A2323="RETIRA",Z2323,VLOOKUP(Q2323,'Rotas x Madrugada'!A:D,4,0))</f>
        <v>46150</v>
      </c>
      <c r="F2323" s="19">
        <f>IF(A2323="RETIRA",Z2323,Z2323+2)</f>
        <v>46164</v>
      </c>
      <c r="G2323" s="19" t="str">
        <f>CONCATENATE(U2323,"-",V2323)</f>
        <v>INC08-TF</v>
      </c>
      <c r="H2323" s="19" t="str">
        <f t="shared" ca="1" si="73"/>
        <v>OK</v>
      </c>
      <c r="I2323" s="46">
        <f ca="1">Z2323-$B$1</f>
        <v>5</v>
      </c>
      <c r="J2323" s="46">
        <f>VLOOKUP(G2323,'D. Produção'!A:B,2,)</f>
        <v>2</v>
      </c>
      <c r="K2323" s="95">
        <v>335460</v>
      </c>
      <c r="L2323" s="96" t="s">
        <v>230</v>
      </c>
      <c r="M2323" s="95">
        <v>49</v>
      </c>
      <c r="N2323" s="95">
        <v>5452889</v>
      </c>
      <c r="O2323" s="96" t="s">
        <v>35</v>
      </c>
      <c r="P2323" s="96" t="s">
        <v>482</v>
      </c>
      <c r="Q2323" s="96" t="s">
        <v>165</v>
      </c>
      <c r="R2323" s="97">
        <v>2.5362</v>
      </c>
      <c r="S2323" s="97">
        <v>50.724200000000003</v>
      </c>
      <c r="T2323" s="95">
        <v>1</v>
      </c>
      <c r="U2323" s="96" t="s">
        <v>63</v>
      </c>
      <c r="V2323" s="96" t="s">
        <v>96</v>
      </c>
      <c r="W2323" s="98">
        <v>1172</v>
      </c>
      <c r="X2323" s="98">
        <v>2164</v>
      </c>
      <c r="Y2323" s="99">
        <v>46153.421755752315</v>
      </c>
      <c r="Z2323" s="100">
        <v>46162</v>
      </c>
      <c r="AA2323" s="101"/>
      <c r="AB2323" s="101"/>
      <c r="AC2323" s="101"/>
      <c r="AD2323" s="101"/>
      <c r="AE2323" s="102" t="s">
        <v>40</v>
      </c>
      <c r="AF2323" s="102" t="s">
        <v>40</v>
      </c>
      <c r="AG2323" s="102" t="s">
        <v>40</v>
      </c>
      <c r="AH2323" s="102" t="s">
        <v>40</v>
      </c>
      <c r="AI2323" s="102" t="s">
        <v>40</v>
      </c>
      <c r="AJ2323" s="102" t="s">
        <v>40</v>
      </c>
      <c r="AK2323" s="102" t="s">
        <v>40</v>
      </c>
      <c r="AL2323" s="101"/>
      <c r="AM2323" s="101"/>
      <c r="AN2323" s="102" t="s">
        <v>40</v>
      </c>
      <c r="AO2323" s="102" t="s">
        <v>40</v>
      </c>
      <c r="AP2323" s="102" t="s">
        <v>40</v>
      </c>
      <c r="AQ2323" s="102" t="s">
        <v>40</v>
      </c>
      <c r="AR2323" s="101"/>
    </row>
    <row r="2324" spans="1:44" ht="21">
      <c r="A2324" t="str">
        <f>VLOOKUP(Q2324,'Rotas x Madrugada'!A:C,2,0)</f>
        <v>G</v>
      </c>
      <c r="B2324" t="str">
        <f>VLOOKUP(Q2324,'Rotas x Madrugada'!A:C,3,0)</f>
        <v>Sim</v>
      </c>
      <c r="D2324" s="19">
        <f t="shared" si="72"/>
        <v>46164</v>
      </c>
      <c r="E2324" s="19">
        <f>IF(A2324="RETIRA",Z2324,VLOOKUP(Q2324,'Rotas x Madrugada'!A:D,4,0))</f>
        <v>46150</v>
      </c>
      <c r="F2324" s="19">
        <f>IF(A2324="RETIRA",Z2324,Z2324+2)</f>
        <v>46164</v>
      </c>
      <c r="G2324" s="19" t="str">
        <f>CONCATENATE(U2324,"-",V2324)</f>
        <v>INC08-TF</v>
      </c>
      <c r="H2324" s="19" t="str">
        <f t="shared" ca="1" si="73"/>
        <v>OK</v>
      </c>
      <c r="I2324" s="46">
        <f ca="1">Z2324-$B$1</f>
        <v>5</v>
      </c>
      <c r="J2324" s="46">
        <f>VLOOKUP(G2324,'D. Produção'!A:B,2,)</f>
        <v>2</v>
      </c>
      <c r="K2324" s="87">
        <v>335460</v>
      </c>
      <c r="L2324" s="88" t="s">
        <v>231</v>
      </c>
      <c r="M2324" s="87">
        <v>50</v>
      </c>
      <c r="N2324" s="87">
        <v>5452890</v>
      </c>
      <c r="O2324" s="88" t="s">
        <v>35</v>
      </c>
      <c r="P2324" s="88" t="s">
        <v>482</v>
      </c>
      <c r="Q2324" s="88" t="s">
        <v>165</v>
      </c>
      <c r="R2324" s="89">
        <v>2.5642999999999998</v>
      </c>
      <c r="S2324" s="89">
        <v>51.285400000000003</v>
      </c>
      <c r="T2324" s="87">
        <v>1</v>
      </c>
      <c r="U2324" s="88" t="s">
        <v>63</v>
      </c>
      <c r="V2324" s="88" t="s">
        <v>96</v>
      </c>
      <c r="W2324" s="90">
        <v>1153</v>
      </c>
      <c r="X2324" s="90">
        <v>2224</v>
      </c>
      <c r="Y2324" s="91">
        <v>46153.421755752315</v>
      </c>
      <c r="Z2324" s="92">
        <v>46162</v>
      </c>
      <c r="AA2324" s="93"/>
      <c r="AB2324" s="93"/>
      <c r="AC2324" s="93"/>
      <c r="AD2324" s="93"/>
      <c r="AE2324" s="94" t="s">
        <v>40</v>
      </c>
      <c r="AF2324" s="94" t="s">
        <v>40</v>
      </c>
      <c r="AG2324" s="94" t="s">
        <v>40</v>
      </c>
      <c r="AH2324" s="94" t="s">
        <v>40</v>
      </c>
      <c r="AI2324" s="94" t="s">
        <v>40</v>
      </c>
      <c r="AJ2324" s="94" t="s">
        <v>40</v>
      </c>
      <c r="AK2324" s="94" t="s">
        <v>40</v>
      </c>
      <c r="AL2324" s="93"/>
      <c r="AM2324" s="93"/>
      <c r="AN2324" s="94" t="s">
        <v>40</v>
      </c>
      <c r="AO2324" s="94" t="s">
        <v>40</v>
      </c>
      <c r="AP2324" s="94" t="s">
        <v>40</v>
      </c>
      <c r="AQ2324" s="94" t="s">
        <v>40</v>
      </c>
      <c r="AR2324" s="93"/>
    </row>
    <row r="2325" spans="1:44" ht="21">
      <c r="A2325" t="str">
        <f>VLOOKUP(Q2325,'Rotas x Madrugada'!A:C,2,0)</f>
        <v>G</v>
      </c>
      <c r="B2325" t="str">
        <f>VLOOKUP(Q2325,'Rotas x Madrugada'!A:C,3,0)</f>
        <v>Sim</v>
      </c>
      <c r="D2325" s="19">
        <f t="shared" si="72"/>
        <v>46164</v>
      </c>
      <c r="E2325" s="19">
        <f>IF(A2325="RETIRA",Z2325,VLOOKUP(Q2325,'Rotas x Madrugada'!A:D,4,0))</f>
        <v>46150</v>
      </c>
      <c r="F2325" s="19">
        <f>IF(A2325="RETIRA",Z2325,Z2325+2)</f>
        <v>46164</v>
      </c>
      <c r="G2325" s="19" t="str">
        <f>CONCATENATE(U2325,"-",V2325)</f>
        <v>INC08-TF</v>
      </c>
      <c r="H2325" s="19" t="str">
        <f t="shared" ca="1" si="73"/>
        <v>OK</v>
      </c>
      <c r="I2325" s="46">
        <f ca="1">Z2325-$B$1</f>
        <v>5</v>
      </c>
      <c r="J2325" s="46">
        <f>VLOOKUP(G2325,'D. Produção'!A:B,2,)</f>
        <v>2</v>
      </c>
      <c r="K2325" s="95">
        <v>335460</v>
      </c>
      <c r="L2325" s="96" t="s">
        <v>232</v>
      </c>
      <c r="M2325" s="95">
        <v>51</v>
      </c>
      <c r="N2325" s="95">
        <v>5452891</v>
      </c>
      <c r="O2325" s="96" t="s">
        <v>35</v>
      </c>
      <c r="P2325" s="96" t="s">
        <v>482</v>
      </c>
      <c r="Q2325" s="96" t="s">
        <v>165</v>
      </c>
      <c r="R2325" s="97">
        <v>2.5642999999999998</v>
      </c>
      <c r="S2325" s="97">
        <v>51.285400000000003</v>
      </c>
      <c r="T2325" s="95">
        <v>1</v>
      </c>
      <c r="U2325" s="96" t="s">
        <v>63</v>
      </c>
      <c r="V2325" s="96" t="s">
        <v>96</v>
      </c>
      <c r="W2325" s="98">
        <v>1153</v>
      </c>
      <c r="X2325" s="98">
        <v>2224</v>
      </c>
      <c r="Y2325" s="99">
        <v>46153.421755752315</v>
      </c>
      <c r="Z2325" s="100">
        <v>46162</v>
      </c>
      <c r="AA2325" s="101"/>
      <c r="AB2325" s="101"/>
      <c r="AC2325" s="101"/>
      <c r="AD2325" s="101"/>
      <c r="AE2325" s="102" t="s">
        <v>40</v>
      </c>
      <c r="AF2325" s="102" t="s">
        <v>40</v>
      </c>
      <c r="AG2325" s="102" t="s">
        <v>40</v>
      </c>
      <c r="AH2325" s="102" t="s">
        <v>40</v>
      </c>
      <c r="AI2325" s="102" t="s">
        <v>40</v>
      </c>
      <c r="AJ2325" s="102" t="s">
        <v>40</v>
      </c>
      <c r="AK2325" s="102" t="s">
        <v>40</v>
      </c>
      <c r="AL2325" s="101"/>
      <c r="AM2325" s="101"/>
      <c r="AN2325" s="102" t="s">
        <v>40</v>
      </c>
      <c r="AO2325" s="102" t="s">
        <v>40</v>
      </c>
      <c r="AP2325" s="102" t="s">
        <v>40</v>
      </c>
      <c r="AQ2325" s="102" t="s">
        <v>40</v>
      </c>
      <c r="AR2325" s="101"/>
    </row>
    <row r="2326" spans="1:44" ht="21">
      <c r="A2326" t="str">
        <f>VLOOKUP(Q2326,'Rotas x Madrugada'!A:C,2,0)</f>
        <v>G</v>
      </c>
      <c r="B2326" t="str">
        <f>VLOOKUP(Q2326,'Rotas x Madrugada'!A:C,3,0)</f>
        <v>Sim</v>
      </c>
      <c r="D2326" s="19">
        <f t="shared" si="72"/>
        <v>46164</v>
      </c>
      <c r="E2326" s="19">
        <f>IF(A2326="RETIRA",Z2326,VLOOKUP(Q2326,'Rotas x Madrugada'!A:D,4,0))</f>
        <v>46150</v>
      </c>
      <c r="F2326" s="19">
        <f>IF(A2326="RETIRA",Z2326,Z2326+2)</f>
        <v>46164</v>
      </c>
      <c r="G2326" s="19" t="str">
        <f>CONCATENATE(U2326,"-",V2326)</f>
        <v>INC08-TF</v>
      </c>
      <c r="H2326" s="19" t="str">
        <f t="shared" ca="1" si="73"/>
        <v>OK</v>
      </c>
      <c r="I2326" s="46">
        <f ca="1">Z2326-$B$1</f>
        <v>5</v>
      </c>
      <c r="J2326" s="46">
        <f>VLOOKUP(G2326,'D. Produção'!A:B,2,)</f>
        <v>2</v>
      </c>
      <c r="K2326" s="87">
        <v>335460</v>
      </c>
      <c r="L2326" s="88" t="s">
        <v>233</v>
      </c>
      <c r="M2326" s="87">
        <v>52</v>
      </c>
      <c r="N2326" s="87">
        <v>5452892</v>
      </c>
      <c r="O2326" s="88" t="s">
        <v>35</v>
      </c>
      <c r="P2326" s="88" t="s">
        <v>482</v>
      </c>
      <c r="Q2326" s="88" t="s">
        <v>165</v>
      </c>
      <c r="R2326" s="89">
        <v>2.9615</v>
      </c>
      <c r="S2326" s="89">
        <v>59.229799999999997</v>
      </c>
      <c r="T2326" s="87">
        <v>1</v>
      </c>
      <c r="U2326" s="88" t="s">
        <v>63</v>
      </c>
      <c r="V2326" s="88" t="s">
        <v>96</v>
      </c>
      <c r="W2326" s="90">
        <v>1257</v>
      </c>
      <c r="X2326" s="90">
        <v>2356</v>
      </c>
      <c r="Y2326" s="91">
        <v>46153.421755752315</v>
      </c>
      <c r="Z2326" s="92">
        <v>46162</v>
      </c>
      <c r="AA2326" s="93"/>
      <c r="AB2326" s="93"/>
      <c r="AC2326" s="93"/>
      <c r="AD2326" s="93"/>
      <c r="AE2326" s="94" t="s">
        <v>40</v>
      </c>
      <c r="AF2326" s="94" t="s">
        <v>40</v>
      </c>
      <c r="AG2326" s="94" t="s">
        <v>40</v>
      </c>
      <c r="AH2326" s="94" t="s">
        <v>40</v>
      </c>
      <c r="AI2326" s="94" t="s">
        <v>40</v>
      </c>
      <c r="AJ2326" s="94" t="s">
        <v>40</v>
      </c>
      <c r="AK2326" s="94" t="s">
        <v>40</v>
      </c>
      <c r="AL2326" s="93"/>
      <c r="AM2326" s="93"/>
      <c r="AN2326" s="94" t="s">
        <v>40</v>
      </c>
      <c r="AO2326" s="94" t="s">
        <v>40</v>
      </c>
      <c r="AP2326" s="94" t="s">
        <v>40</v>
      </c>
      <c r="AQ2326" s="94" t="s">
        <v>40</v>
      </c>
      <c r="AR2326" s="93"/>
    </row>
    <row r="2327" spans="1:44" ht="21">
      <c r="A2327" t="str">
        <f>VLOOKUP(Q2327,'Rotas x Madrugada'!A:C,2,0)</f>
        <v>G</v>
      </c>
      <c r="B2327" t="str">
        <f>VLOOKUP(Q2327,'Rotas x Madrugada'!A:C,3,0)</f>
        <v>Sim</v>
      </c>
      <c r="D2327" s="19">
        <f t="shared" si="72"/>
        <v>46164</v>
      </c>
      <c r="E2327" s="19">
        <f>IF(A2327="RETIRA",Z2327,VLOOKUP(Q2327,'Rotas x Madrugada'!A:D,4,0))</f>
        <v>46150</v>
      </c>
      <c r="F2327" s="19">
        <f>IF(A2327="RETIRA",Z2327,Z2327+2)</f>
        <v>46164</v>
      </c>
      <c r="G2327" s="19" t="str">
        <f>CONCATENATE(U2327,"-",V2327)</f>
        <v>INC08-TF</v>
      </c>
      <c r="H2327" s="19" t="str">
        <f t="shared" ca="1" si="73"/>
        <v>OK</v>
      </c>
      <c r="I2327" s="46">
        <f ca="1">Z2327-$B$1</f>
        <v>5</v>
      </c>
      <c r="J2327" s="46">
        <f>VLOOKUP(G2327,'D. Produção'!A:B,2,)</f>
        <v>2</v>
      </c>
      <c r="K2327" s="95">
        <v>335460</v>
      </c>
      <c r="L2327" s="96" t="s">
        <v>234</v>
      </c>
      <c r="M2327" s="95">
        <v>53</v>
      </c>
      <c r="N2327" s="95">
        <v>5452893</v>
      </c>
      <c r="O2327" s="96" t="s">
        <v>35</v>
      </c>
      <c r="P2327" s="96" t="s">
        <v>482</v>
      </c>
      <c r="Q2327" s="96" t="s">
        <v>165</v>
      </c>
      <c r="R2327" s="97">
        <v>2.9615</v>
      </c>
      <c r="S2327" s="97">
        <v>59.229799999999997</v>
      </c>
      <c r="T2327" s="95">
        <v>1</v>
      </c>
      <c r="U2327" s="96" t="s">
        <v>63</v>
      </c>
      <c r="V2327" s="96" t="s">
        <v>96</v>
      </c>
      <c r="W2327" s="98">
        <v>1257</v>
      </c>
      <c r="X2327" s="98">
        <v>2356</v>
      </c>
      <c r="Y2327" s="99">
        <v>46153.421755752315</v>
      </c>
      <c r="Z2327" s="100">
        <v>46162</v>
      </c>
      <c r="AA2327" s="101"/>
      <c r="AB2327" s="101"/>
      <c r="AC2327" s="101"/>
      <c r="AD2327" s="101"/>
      <c r="AE2327" s="102" t="s">
        <v>40</v>
      </c>
      <c r="AF2327" s="102" t="s">
        <v>40</v>
      </c>
      <c r="AG2327" s="102" t="s">
        <v>40</v>
      </c>
      <c r="AH2327" s="102" t="s">
        <v>40</v>
      </c>
      <c r="AI2327" s="102" t="s">
        <v>40</v>
      </c>
      <c r="AJ2327" s="102" t="s">
        <v>40</v>
      </c>
      <c r="AK2327" s="102" t="s">
        <v>40</v>
      </c>
      <c r="AL2327" s="101"/>
      <c r="AM2327" s="101"/>
      <c r="AN2327" s="102" t="s">
        <v>40</v>
      </c>
      <c r="AO2327" s="102" t="s">
        <v>40</v>
      </c>
      <c r="AP2327" s="102" t="s">
        <v>40</v>
      </c>
      <c r="AQ2327" s="102" t="s">
        <v>40</v>
      </c>
      <c r="AR2327" s="101"/>
    </row>
    <row r="2328" spans="1:44" ht="21">
      <c r="A2328" t="str">
        <f>VLOOKUP(Q2328,'Rotas x Madrugada'!A:C,2,0)</f>
        <v>G</v>
      </c>
      <c r="B2328" t="str">
        <f>VLOOKUP(Q2328,'Rotas x Madrugada'!A:C,3,0)</f>
        <v>Sim</v>
      </c>
      <c r="D2328" s="19">
        <f t="shared" si="72"/>
        <v>46164</v>
      </c>
      <c r="E2328" s="19">
        <f>IF(A2328="RETIRA",Z2328,VLOOKUP(Q2328,'Rotas x Madrugada'!A:D,4,0))</f>
        <v>46150</v>
      </c>
      <c r="F2328" s="19">
        <f>IF(A2328="RETIRA",Z2328,Z2328+2)</f>
        <v>46164</v>
      </c>
      <c r="G2328" s="19" t="str">
        <f>CONCATENATE(U2328,"-",V2328)</f>
        <v>INC08-TF</v>
      </c>
      <c r="H2328" s="19" t="str">
        <f t="shared" ca="1" si="73"/>
        <v>OK</v>
      </c>
      <c r="I2328" s="46">
        <f ca="1">Z2328-$B$1</f>
        <v>5</v>
      </c>
      <c r="J2328" s="46">
        <f>VLOOKUP(G2328,'D. Produção'!A:B,2,)</f>
        <v>2</v>
      </c>
      <c r="K2328" s="87">
        <v>335460</v>
      </c>
      <c r="L2328" s="88" t="s">
        <v>235</v>
      </c>
      <c r="M2328" s="87">
        <v>54</v>
      </c>
      <c r="N2328" s="87">
        <v>5452894</v>
      </c>
      <c r="O2328" s="88" t="s">
        <v>35</v>
      </c>
      <c r="P2328" s="88" t="s">
        <v>482</v>
      </c>
      <c r="Q2328" s="88" t="s">
        <v>165</v>
      </c>
      <c r="R2328" s="89">
        <v>2.9615</v>
      </c>
      <c r="S2328" s="89">
        <v>59.229799999999997</v>
      </c>
      <c r="T2328" s="87">
        <v>1</v>
      </c>
      <c r="U2328" s="88" t="s">
        <v>63</v>
      </c>
      <c r="V2328" s="88" t="s">
        <v>96</v>
      </c>
      <c r="W2328" s="90">
        <v>1257</v>
      </c>
      <c r="X2328" s="90">
        <v>2356</v>
      </c>
      <c r="Y2328" s="91">
        <v>46153.421755752315</v>
      </c>
      <c r="Z2328" s="92">
        <v>46162</v>
      </c>
      <c r="AA2328" s="93"/>
      <c r="AB2328" s="93"/>
      <c r="AC2328" s="93"/>
      <c r="AD2328" s="93"/>
      <c r="AE2328" s="94" t="s">
        <v>40</v>
      </c>
      <c r="AF2328" s="94" t="s">
        <v>40</v>
      </c>
      <c r="AG2328" s="94" t="s">
        <v>40</v>
      </c>
      <c r="AH2328" s="94" t="s">
        <v>40</v>
      </c>
      <c r="AI2328" s="94" t="s">
        <v>40</v>
      </c>
      <c r="AJ2328" s="94" t="s">
        <v>40</v>
      </c>
      <c r="AK2328" s="94" t="s">
        <v>40</v>
      </c>
      <c r="AL2328" s="93"/>
      <c r="AM2328" s="93"/>
      <c r="AN2328" s="94" t="s">
        <v>40</v>
      </c>
      <c r="AO2328" s="94" t="s">
        <v>40</v>
      </c>
      <c r="AP2328" s="94" t="s">
        <v>40</v>
      </c>
      <c r="AQ2328" s="94" t="s">
        <v>40</v>
      </c>
      <c r="AR2328" s="93"/>
    </row>
    <row r="2329" spans="1:44" ht="21">
      <c r="A2329" t="str">
        <f>VLOOKUP(Q2329,'Rotas x Madrugada'!A:C,2,0)</f>
        <v>G</v>
      </c>
      <c r="B2329" t="str">
        <f>VLOOKUP(Q2329,'Rotas x Madrugada'!A:C,3,0)</f>
        <v>Sim</v>
      </c>
      <c r="D2329" s="19">
        <f t="shared" si="72"/>
        <v>46164</v>
      </c>
      <c r="E2329" s="19">
        <f>IF(A2329="RETIRA",Z2329,VLOOKUP(Q2329,'Rotas x Madrugada'!A:D,4,0))</f>
        <v>46150</v>
      </c>
      <c r="F2329" s="19">
        <f>IF(A2329="RETIRA",Z2329,Z2329+2)</f>
        <v>46164</v>
      </c>
      <c r="G2329" s="19" t="str">
        <f>CONCATENATE(U2329,"-",V2329)</f>
        <v>INC08-TF</v>
      </c>
      <c r="H2329" s="19" t="str">
        <f t="shared" ca="1" si="73"/>
        <v>OK</v>
      </c>
      <c r="I2329" s="46">
        <f ca="1">Z2329-$B$1</f>
        <v>5</v>
      </c>
      <c r="J2329" s="46">
        <f>VLOOKUP(G2329,'D. Produção'!A:B,2,)</f>
        <v>2</v>
      </c>
      <c r="K2329" s="95">
        <v>335460</v>
      </c>
      <c r="L2329" s="96" t="s">
        <v>237</v>
      </c>
      <c r="M2329" s="95">
        <v>55</v>
      </c>
      <c r="N2329" s="95">
        <v>5452895</v>
      </c>
      <c r="O2329" s="96" t="s">
        <v>35</v>
      </c>
      <c r="P2329" s="96" t="s">
        <v>482</v>
      </c>
      <c r="Q2329" s="96" t="s">
        <v>165</v>
      </c>
      <c r="R2329" s="97">
        <v>2.9615</v>
      </c>
      <c r="S2329" s="97">
        <v>59.229799999999997</v>
      </c>
      <c r="T2329" s="95">
        <v>1</v>
      </c>
      <c r="U2329" s="96" t="s">
        <v>63</v>
      </c>
      <c r="V2329" s="96" t="s">
        <v>96</v>
      </c>
      <c r="W2329" s="98">
        <v>1257</v>
      </c>
      <c r="X2329" s="98">
        <v>2356</v>
      </c>
      <c r="Y2329" s="99">
        <v>46153.421755752315</v>
      </c>
      <c r="Z2329" s="100">
        <v>46162</v>
      </c>
      <c r="AA2329" s="101"/>
      <c r="AB2329" s="101"/>
      <c r="AC2329" s="101"/>
      <c r="AD2329" s="101"/>
      <c r="AE2329" s="102" t="s">
        <v>40</v>
      </c>
      <c r="AF2329" s="102" t="s">
        <v>40</v>
      </c>
      <c r="AG2329" s="102" t="s">
        <v>40</v>
      </c>
      <c r="AH2329" s="102" t="s">
        <v>40</v>
      </c>
      <c r="AI2329" s="102" t="s">
        <v>40</v>
      </c>
      <c r="AJ2329" s="102" t="s">
        <v>40</v>
      </c>
      <c r="AK2329" s="102" t="s">
        <v>40</v>
      </c>
      <c r="AL2329" s="101"/>
      <c r="AM2329" s="101"/>
      <c r="AN2329" s="102" t="s">
        <v>40</v>
      </c>
      <c r="AO2329" s="102" t="s">
        <v>40</v>
      </c>
      <c r="AP2329" s="102" t="s">
        <v>40</v>
      </c>
      <c r="AQ2329" s="102" t="s">
        <v>40</v>
      </c>
      <c r="AR2329" s="101"/>
    </row>
    <row r="2330" spans="1:44" ht="21">
      <c r="A2330" t="str">
        <f>VLOOKUP(Q2330,'Rotas x Madrugada'!A:C,2,0)</f>
        <v>NH</v>
      </c>
      <c r="B2330" t="str">
        <f>VLOOKUP(Q2330,'Rotas x Madrugada'!A:C,3,0)</f>
        <v>Não</v>
      </c>
      <c r="D2330" s="19">
        <f t="shared" si="72"/>
        <v>46164</v>
      </c>
      <c r="E2330" s="19">
        <f>IF(A2330="RETIRA",Z2330,VLOOKUP(Q2330,'Rotas x Madrugada'!A:D,4,0))</f>
        <v>46146</v>
      </c>
      <c r="F2330" s="19">
        <f>IF(A2330="RETIRA",Z2330,Z2330+2)</f>
        <v>46164</v>
      </c>
      <c r="G2330" s="19" t="str">
        <f>CONCATENATE(U2330,"-",V2330)</f>
        <v>INC08-TF</v>
      </c>
      <c r="H2330" s="19" t="str">
        <f t="shared" ca="1" si="73"/>
        <v>OK</v>
      </c>
      <c r="I2330" s="46">
        <f ca="1">Z2330-$B$1</f>
        <v>5</v>
      </c>
      <c r="J2330" s="46">
        <f>VLOOKUP(G2330,'D. Produção'!A:B,2,)</f>
        <v>2</v>
      </c>
      <c r="K2330" s="87">
        <v>335632</v>
      </c>
      <c r="L2330" s="88" t="s">
        <v>61</v>
      </c>
      <c r="M2330" s="87">
        <v>1</v>
      </c>
      <c r="N2330" s="87">
        <v>5453983</v>
      </c>
      <c r="O2330" s="88" t="s">
        <v>35</v>
      </c>
      <c r="P2330" s="88" t="s">
        <v>472</v>
      </c>
      <c r="Q2330" s="88" t="s">
        <v>170</v>
      </c>
      <c r="R2330" s="89">
        <v>1.8560000000000001</v>
      </c>
      <c r="S2330" s="89">
        <v>37.119999999999997</v>
      </c>
      <c r="T2330" s="87">
        <v>1</v>
      </c>
      <c r="U2330" s="88" t="s">
        <v>63</v>
      </c>
      <c r="V2330" s="88" t="s">
        <v>96</v>
      </c>
      <c r="W2330" s="90">
        <v>1600</v>
      </c>
      <c r="X2330" s="90">
        <v>1160</v>
      </c>
      <c r="Y2330" s="91">
        <v>46153.681602743054</v>
      </c>
      <c r="Z2330" s="92">
        <v>46162</v>
      </c>
      <c r="AA2330" s="93"/>
      <c r="AB2330" s="93"/>
      <c r="AC2330" s="93"/>
      <c r="AD2330" s="93"/>
      <c r="AE2330" s="94" t="s">
        <v>40</v>
      </c>
      <c r="AF2330" s="94" t="s">
        <v>40</v>
      </c>
      <c r="AG2330" s="94" t="s">
        <v>40</v>
      </c>
      <c r="AH2330" s="94" t="s">
        <v>40</v>
      </c>
      <c r="AI2330" s="94" t="s">
        <v>40</v>
      </c>
      <c r="AJ2330" s="94" t="s">
        <v>40</v>
      </c>
      <c r="AK2330" s="94" t="s">
        <v>40</v>
      </c>
      <c r="AL2330" s="93"/>
      <c r="AM2330" s="93"/>
      <c r="AN2330" s="94" t="s">
        <v>40</v>
      </c>
      <c r="AO2330" s="94" t="s">
        <v>40</v>
      </c>
      <c r="AP2330" s="94" t="s">
        <v>40</v>
      </c>
      <c r="AQ2330" s="94" t="s">
        <v>40</v>
      </c>
      <c r="AR2330" s="93"/>
    </row>
    <row r="2331" spans="1:44" ht="21">
      <c r="A2331" t="str">
        <f>VLOOKUP(Q2331,'Rotas x Madrugada'!A:C,2,0)</f>
        <v>NH</v>
      </c>
      <c r="B2331" t="str">
        <f>VLOOKUP(Q2331,'Rotas x Madrugada'!A:C,3,0)</f>
        <v>Não</v>
      </c>
      <c r="D2331" s="19">
        <f t="shared" si="72"/>
        <v>46164</v>
      </c>
      <c r="E2331" s="19">
        <f>IF(A2331="RETIRA",Z2331,VLOOKUP(Q2331,'Rotas x Madrugada'!A:D,4,0))</f>
        <v>46146</v>
      </c>
      <c r="F2331" s="19">
        <f>IF(A2331="RETIRA",Z2331,Z2331+2)</f>
        <v>46164</v>
      </c>
      <c r="G2331" s="19" t="str">
        <f>CONCATENATE(U2331,"-",V2331)</f>
        <v>INC08-TF</v>
      </c>
      <c r="H2331" s="19" t="str">
        <f t="shared" ca="1" si="73"/>
        <v>OK</v>
      </c>
      <c r="I2331" s="46">
        <f ca="1">Z2331-$B$1</f>
        <v>5</v>
      </c>
      <c r="J2331" s="46">
        <f>VLOOKUP(G2331,'D. Produção'!A:B,2,)</f>
        <v>2</v>
      </c>
      <c r="K2331" s="95">
        <v>335632</v>
      </c>
      <c r="L2331" s="96" t="s">
        <v>121</v>
      </c>
      <c r="M2331" s="95">
        <v>2</v>
      </c>
      <c r="N2331" s="95">
        <v>5453984</v>
      </c>
      <c r="O2331" s="96" t="s">
        <v>35</v>
      </c>
      <c r="P2331" s="96" t="s">
        <v>472</v>
      </c>
      <c r="Q2331" s="96" t="s">
        <v>170</v>
      </c>
      <c r="R2331" s="97">
        <v>1.9039999999999999</v>
      </c>
      <c r="S2331" s="97">
        <v>38.08</v>
      </c>
      <c r="T2331" s="95">
        <v>1</v>
      </c>
      <c r="U2331" s="96" t="s">
        <v>63</v>
      </c>
      <c r="V2331" s="96" t="s">
        <v>96</v>
      </c>
      <c r="W2331" s="98">
        <v>1600</v>
      </c>
      <c r="X2331" s="98">
        <v>1190</v>
      </c>
      <c r="Y2331" s="99">
        <v>46153.681602743054</v>
      </c>
      <c r="Z2331" s="100">
        <v>46162</v>
      </c>
      <c r="AA2331" s="101"/>
      <c r="AB2331" s="101"/>
      <c r="AC2331" s="101"/>
      <c r="AD2331" s="101"/>
      <c r="AE2331" s="102" t="s">
        <v>40</v>
      </c>
      <c r="AF2331" s="102" t="s">
        <v>40</v>
      </c>
      <c r="AG2331" s="102" t="s">
        <v>40</v>
      </c>
      <c r="AH2331" s="102" t="s">
        <v>40</v>
      </c>
      <c r="AI2331" s="102" t="s">
        <v>40</v>
      </c>
      <c r="AJ2331" s="102" t="s">
        <v>40</v>
      </c>
      <c r="AK2331" s="102" t="s">
        <v>40</v>
      </c>
      <c r="AL2331" s="101"/>
      <c r="AM2331" s="101"/>
      <c r="AN2331" s="102" t="s">
        <v>40</v>
      </c>
      <c r="AO2331" s="102" t="s">
        <v>40</v>
      </c>
      <c r="AP2331" s="102" t="s">
        <v>40</v>
      </c>
      <c r="AQ2331" s="102" t="s">
        <v>40</v>
      </c>
      <c r="AR2331" s="101"/>
    </row>
    <row r="2332" spans="1:44" ht="21">
      <c r="A2332" t="str">
        <f>VLOOKUP(Q2332,'Rotas x Madrugada'!A:C,2,0)</f>
        <v>NH</v>
      </c>
      <c r="B2332" t="str">
        <f>VLOOKUP(Q2332,'Rotas x Madrugada'!A:C,3,0)</f>
        <v>Não</v>
      </c>
      <c r="D2332" s="19">
        <f t="shared" si="72"/>
        <v>46164</v>
      </c>
      <c r="E2332" s="19">
        <f>IF(A2332="RETIRA",Z2332,VLOOKUP(Q2332,'Rotas x Madrugada'!A:D,4,0))</f>
        <v>46146</v>
      </c>
      <c r="F2332" s="19">
        <f>IF(A2332="RETIRA",Z2332,Z2332+2)</f>
        <v>46164</v>
      </c>
      <c r="G2332" s="19" t="str">
        <f>CONCATENATE(U2332,"-",V2332)</f>
        <v>INC08-TF</v>
      </c>
      <c r="H2332" s="19" t="str">
        <f t="shared" ca="1" si="73"/>
        <v>OK</v>
      </c>
      <c r="I2332" s="46">
        <f ca="1">Z2332-$B$1</f>
        <v>5</v>
      </c>
      <c r="J2332" s="46">
        <f>VLOOKUP(G2332,'D. Produção'!A:B,2,)</f>
        <v>2</v>
      </c>
      <c r="K2332" s="87">
        <v>335632</v>
      </c>
      <c r="L2332" s="88" t="s">
        <v>143</v>
      </c>
      <c r="M2332" s="87">
        <v>3</v>
      </c>
      <c r="N2332" s="87">
        <v>5453985</v>
      </c>
      <c r="O2332" s="88" t="s">
        <v>35</v>
      </c>
      <c r="P2332" s="88" t="s">
        <v>472</v>
      </c>
      <c r="Q2332" s="88" t="s">
        <v>170</v>
      </c>
      <c r="R2332" s="89">
        <v>1.9039999999999999</v>
      </c>
      <c r="S2332" s="89">
        <v>38.08</v>
      </c>
      <c r="T2332" s="87">
        <v>1</v>
      </c>
      <c r="U2332" s="88" t="s">
        <v>63</v>
      </c>
      <c r="V2332" s="88" t="s">
        <v>96</v>
      </c>
      <c r="W2332" s="90">
        <v>1600</v>
      </c>
      <c r="X2332" s="90">
        <v>1190</v>
      </c>
      <c r="Y2332" s="91">
        <v>46153.681602743054</v>
      </c>
      <c r="Z2332" s="92">
        <v>46162</v>
      </c>
      <c r="AA2332" s="93"/>
      <c r="AB2332" s="93"/>
      <c r="AC2332" s="93"/>
      <c r="AD2332" s="93"/>
      <c r="AE2332" s="94" t="s">
        <v>40</v>
      </c>
      <c r="AF2332" s="94" t="s">
        <v>40</v>
      </c>
      <c r="AG2332" s="94" t="s">
        <v>40</v>
      </c>
      <c r="AH2332" s="94" t="s">
        <v>40</v>
      </c>
      <c r="AI2332" s="94" t="s">
        <v>40</v>
      </c>
      <c r="AJ2332" s="94" t="s">
        <v>40</v>
      </c>
      <c r="AK2332" s="94" t="s">
        <v>40</v>
      </c>
      <c r="AL2332" s="93"/>
      <c r="AM2332" s="93"/>
      <c r="AN2332" s="94" t="s">
        <v>40</v>
      </c>
      <c r="AO2332" s="94" t="s">
        <v>40</v>
      </c>
      <c r="AP2332" s="94" t="s">
        <v>40</v>
      </c>
      <c r="AQ2332" s="94" t="s">
        <v>40</v>
      </c>
      <c r="AR2332" s="93"/>
    </row>
    <row r="2333" spans="1:44" ht="21">
      <c r="A2333" t="str">
        <f>VLOOKUP(Q2333,'Rotas x Madrugada'!A:C,2,0)</f>
        <v>NH</v>
      </c>
      <c r="B2333" t="str">
        <f>VLOOKUP(Q2333,'Rotas x Madrugada'!A:C,3,0)</f>
        <v>Não</v>
      </c>
      <c r="D2333" s="19">
        <f t="shared" si="72"/>
        <v>46164</v>
      </c>
      <c r="E2333" s="19">
        <f>IF(A2333="RETIRA",Z2333,VLOOKUP(Q2333,'Rotas x Madrugada'!A:D,4,0))</f>
        <v>46146</v>
      </c>
      <c r="F2333" s="19">
        <f>IF(A2333="RETIRA",Z2333,Z2333+2)</f>
        <v>46164</v>
      </c>
      <c r="G2333" s="19" t="str">
        <f>CONCATENATE(U2333,"-",V2333)</f>
        <v>INC08-TF</v>
      </c>
      <c r="H2333" s="19" t="str">
        <f t="shared" ca="1" si="73"/>
        <v>OK</v>
      </c>
      <c r="I2333" s="46">
        <f ca="1">Z2333-$B$1</f>
        <v>5</v>
      </c>
      <c r="J2333" s="46">
        <f>VLOOKUP(G2333,'D. Produção'!A:B,2,)</f>
        <v>2</v>
      </c>
      <c r="K2333" s="95">
        <v>335632</v>
      </c>
      <c r="L2333" s="96" t="s">
        <v>132</v>
      </c>
      <c r="M2333" s="95">
        <v>4</v>
      </c>
      <c r="N2333" s="95">
        <v>5453986</v>
      </c>
      <c r="O2333" s="96" t="s">
        <v>35</v>
      </c>
      <c r="P2333" s="96" t="s">
        <v>472</v>
      </c>
      <c r="Q2333" s="96" t="s">
        <v>170</v>
      </c>
      <c r="R2333" s="97">
        <v>1.08</v>
      </c>
      <c r="S2333" s="97">
        <v>21.6</v>
      </c>
      <c r="T2333" s="95">
        <v>1</v>
      </c>
      <c r="U2333" s="96" t="s">
        <v>63</v>
      </c>
      <c r="V2333" s="96" t="s">
        <v>96</v>
      </c>
      <c r="W2333" s="98">
        <v>1200</v>
      </c>
      <c r="X2333" s="98">
        <v>900</v>
      </c>
      <c r="Y2333" s="99">
        <v>46153.681602743054</v>
      </c>
      <c r="Z2333" s="100">
        <v>46162</v>
      </c>
      <c r="AA2333" s="101"/>
      <c r="AB2333" s="101"/>
      <c r="AC2333" s="101"/>
      <c r="AD2333" s="101"/>
      <c r="AE2333" s="102" t="s">
        <v>40</v>
      </c>
      <c r="AF2333" s="102" t="s">
        <v>40</v>
      </c>
      <c r="AG2333" s="102" t="s">
        <v>40</v>
      </c>
      <c r="AH2333" s="102" t="s">
        <v>40</v>
      </c>
      <c r="AI2333" s="102" t="s">
        <v>40</v>
      </c>
      <c r="AJ2333" s="102" t="s">
        <v>40</v>
      </c>
      <c r="AK2333" s="102" t="s">
        <v>40</v>
      </c>
      <c r="AL2333" s="101"/>
      <c r="AM2333" s="101"/>
      <c r="AN2333" s="102" t="s">
        <v>40</v>
      </c>
      <c r="AO2333" s="102" t="s">
        <v>40</v>
      </c>
      <c r="AP2333" s="102" t="s">
        <v>40</v>
      </c>
      <c r="AQ2333" s="102" t="s">
        <v>40</v>
      </c>
      <c r="AR2333" s="101"/>
    </row>
    <row r="2334" spans="1:44" ht="63">
      <c r="A2334" t="str">
        <f>VLOOKUP(Q2334,'Rotas x Madrugada'!A:C,2,0)</f>
        <v>NA</v>
      </c>
      <c r="B2334" t="str">
        <f>VLOOKUP(Q2334,'Rotas x Madrugada'!A:C,3,0)</f>
        <v>Não</v>
      </c>
      <c r="D2334" s="19">
        <f t="shared" si="72"/>
        <v>46164</v>
      </c>
      <c r="E2334" s="19">
        <f>IF(A2334="RETIRA",Z2334,VLOOKUP(Q2334,'Rotas x Madrugada'!A:D,4,0))</f>
        <v>46146</v>
      </c>
      <c r="F2334" s="19">
        <f>IF(A2334="RETIRA",Z2334,Z2334+2)</f>
        <v>46164</v>
      </c>
      <c r="G2334" s="19" t="str">
        <f>CONCATENATE(U2334,"-",V2334)</f>
        <v>INC10-TER</v>
      </c>
      <c r="H2334" s="19" t="e">
        <f t="shared" ca="1" si="73"/>
        <v>#N/A</v>
      </c>
      <c r="I2334" s="46">
        <f ca="1">Z2334-$B$1</f>
        <v>5</v>
      </c>
      <c r="J2334" s="46" t="e">
        <f>VLOOKUP(G2334,'D. Produção'!A:B,2,)</f>
        <v>#N/A</v>
      </c>
      <c r="K2334" s="87">
        <v>335670</v>
      </c>
      <c r="L2334" s="88" t="s">
        <v>61</v>
      </c>
      <c r="M2334" s="87">
        <v>1</v>
      </c>
      <c r="N2334" s="87">
        <v>5454273</v>
      </c>
      <c r="O2334" s="88" t="s">
        <v>35</v>
      </c>
      <c r="P2334" s="88" t="s">
        <v>371</v>
      </c>
      <c r="Q2334" s="88" t="s">
        <v>142</v>
      </c>
      <c r="R2334" s="89">
        <v>1.69</v>
      </c>
      <c r="S2334" s="89">
        <v>42.25</v>
      </c>
      <c r="T2334" s="87">
        <v>1</v>
      </c>
      <c r="U2334" s="88" t="s">
        <v>95</v>
      </c>
      <c r="V2334" s="88" t="s">
        <v>663</v>
      </c>
      <c r="W2334" s="90">
        <v>1300</v>
      </c>
      <c r="X2334" s="90">
        <v>1300</v>
      </c>
      <c r="Y2334" s="91">
        <v>46153.976833645836</v>
      </c>
      <c r="Z2334" s="92">
        <v>46162</v>
      </c>
      <c r="AA2334" s="93"/>
      <c r="AB2334" s="93"/>
      <c r="AC2334" s="93"/>
      <c r="AD2334" s="93"/>
      <c r="AE2334" s="93"/>
      <c r="AF2334" s="93"/>
      <c r="AG2334" s="93"/>
      <c r="AH2334" s="93"/>
      <c r="AI2334" s="94" t="s">
        <v>40</v>
      </c>
      <c r="AJ2334" s="94" t="s">
        <v>40</v>
      </c>
      <c r="AK2334" s="94" t="s">
        <v>40</v>
      </c>
      <c r="AL2334" s="93"/>
      <c r="AM2334" s="93"/>
      <c r="AN2334" s="94" t="s">
        <v>40</v>
      </c>
      <c r="AO2334" s="94" t="s">
        <v>40</v>
      </c>
      <c r="AP2334" s="94" t="s">
        <v>40</v>
      </c>
      <c r="AQ2334" s="94" t="s">
        <v>40</v>
      </c>
      <c r="AR2334" s="93"/>
    </row>
    <row r="2335" spans="1:44" ht="21">
      <c r="A2335" t="str">
        <f>VLOOKUP(Q2335,'Rotas x Madrugada'!A:C,2,0)</f>
        <v>Q</v>
      </c>
      <c r="B2335" t="str">
        <f>VLOOKUP(Q2335,'Rotas x Madrugada'!A:C,3,0)</f>
        <v>Não</v>
      </c>
      <c r="D2335" s="19">
        <f t="shared" si="72"/>
        <v>46164</v>
      </c>
      <c r="E2335" s="19">
        <f>IF(A2335="RETIRA",Z2335,VLOOKUP(Q2335,'Rotas x Madrugada'!A:D,4,0))</f>
        <v>46150</v>
      </c>
      <c r="F2335" s="19">
        <f>IF(A2335="RETIRA",Z2335,Z2335+2)</f>
        <v>46164</v>
      </c>
      <c r="G2335" s="19" t="str">
        <f>CONCATENATE(U2335,"-",V2335)</f>
        <v>INC06-TF</v>
      </c>
      <c r="H2335" s="19" t="str">
        <f t="shared" ca="1" si="73"/>
        <v>OK</v>
      </c>
      <c r="I2335" s="46">
        <f ca="1">Z2335-$B$1</f>
        <v>5</v>
      </c>
      <c r="J2335" s="46">
        <f>VLOOKUP(G2335,'D. Produção'!A:B,2,)</f>
        <v>2</v>
      </c>
      <c r="K2335" s="95">
        <v>335765</v>
      </c>
      <c r="L2335" s="96" t="s">
        <v>61</v>
      </c>
      <c r="M2335" s="95">
        <v>1</v>
      </c>
      <c r="N2335" s="95">
        <v>5454869</v>
      </c>
      <c r="O2335" s="96" t="s">
        <v>35</v>
      </c>
      <c r="P2335" s="96" t="s">
        <v>519</v>
      </c>
      <c r="Q2335" s="96" t="s">
        <v>226</v>
      </c>
      <c r="R2335" s="97">
        <v>0.43969999999999998</v>
      </c>
      <c r="S2335" s="97">
        <v>6.5951000000000004</v>
      </c>
      <c r="T2335" s="95">
        <v>1</v>
      </c>
      <c r="U2335" s="96" t="s">
        <v>185</v>
      </c>
      <c r="V2335" s="96" t="s">
        <v>96</v>
      </c>
      <c r="W2335" s="98">
        <v>762</v>
      </c>
      <c r="X2335" s="98">
        <v>577</v>
      </c>
      <c r="Y2335" s="99">
        <v>46154.403544479166</v>
      </c>
      <c r="Z2335" s="100">
        <v>46162</v>
      </c>
      <c r="AA2335" s="101"/>
      <c r="AB2335" s="101"/>
      <c r="AC2335" s="101"/>
      <c r="AD2335" s="101"/>
      <c r="AE2335" s="102" t="s">
        <v>40</v>
      </c>
      <c r="AF2335" s="102" t="s">
        <v>40</v>
      </c>
      <c r="AG2335" s="102" t="s">
        <v>40</v>
      </c>
      <c r="AH2335" s="102" t="s">
        <v>40</v>
      </c>
      <c r="AI2335" s="102" t="s">
        <v>40</v>
      </c>
      <c r="AJ2335" s="102" t="s">
        <v>40</v>
      </c>
      <c r="AK2335" s="102" t="s">
        <v>40</v>
      </c>
      <c r="AL2335" s="101"/>
      <c r="AM2335" s="101"/>
      <c r="AN2335" s="102" t="s">
        <v>40</v>
      </c>
      <c r="AO2335" s="102" t="s">
        <v>40</v>
      </c>
      <c r="AP2335" s="102" t="s">
        <v>40</v>
      </c>
      <c r="AQ2335" s="102" t="s">
        <v>40</v>
      </c>
      <c r="AR2335" s="101"/>
    </row>
    <row r="2336" spans="1:44" ht="21">
      <c r="A2336" t="str">
        <f>VLOOKUP(Q2336,'Rotas x Madrugada'!A:C,2,0)</f>
        <v>Q</v>
      </c>
      <c r="B2336" t="str">
        <f>VLOOKUP(Q2336,'Rotas x Madrugada'!A:C,3,0)</f>
        <v>Não</v>
      </c>
      <c r="D2336" s="19">
        <f t="shared" si="72"/>
        <v>46164</v>
      </c>
      <c r="E2336" s="19">
        <f>IF(A2336="RETIRA",Z2336,VLOOKUP(Q2336,'Rotas x Madrugada'!A:D,4,0))</f>
        <v>46150</v>
      </c>
      <c r="F2336" s="19">
        <f>IF(A2336="RETIRA",Z2336,Z2336+2)</f>
        <v>46164</v>
      </c>
      <c r="G2336" s="19" t="str">
        <f>CONCATENATE(U2336,"-",V2336)</f>
        <v>INC06-TF</v>
      </c>
      <c r="H2336" s="19" t="str">
        <f t="shared" ca="1" si="73"/>
        <v>OK</v>
      </c>
      <c r="I2336" s="46">
        <f ca="1">Z2336-$B$1</f>
        <v>5</v>
      </c>
      <c r="J2336" s="46">
        <f>VLOOKUP(G2336,'D. Produção'!A:B,2,)</f>
        <v>2</v>
      </c>
      <c r="K2336" s="87">
        <v>335765</v>
      </c>
      <c r="L2336" s="88" t="s">
        <v>121</v>
      </c>
      <c r="M2336" s="87">
        <v>2</v>
      </c>
      <c r="N2336" s="87">
        <v>5454870</v>
      </c>
      <c r="O2336" s="88" t="s">
        <v>35</v>
      </c>
      <c r="P2336" s="88" t="s">
        <v>519</v>
      </c>
      <c r="Q2336" s="88" t="s">
        <v>226</v>
      </c>
      <c r="R2336" s="89">
        <v>0.43969999999999998</v>
      </c>
      <c r="S2336" s="89">
        <v>6.5951000000000004</v>
      </c>
      <c r="T2336" s="87">
        <v>1</v>
      </c>
      <c r="U2336" s="88" t="s">
        <v>185</v>
      </c>
      <c r="V2336" s="88" t="s">
        <v>96</v>
      </c>
      <c r="W2336" s="90">
        <v>762</v>
      </c>
      <c r="X2336" s="90">
        <v>577</v>
      </c>
      <c r="Y2336" s="91">
        <v>46154.403544479166</v>
      </c>
      <c r="Z2336" s="92">
        <v>46162</v>
      </c>
      <c r="AA2336" s="93"/>
      <c r="AB2336" s="93"/>
      <c r="AC2336" s="93"/>
      <c r="AD2336" s="93"/>
      <c r="AE2336" s="94" t="s">
        <v>40</v>
      </c>
      <c r="AF2336" s="94" t="s">
        <v>40</v>
      </c>
      <c r="AG2336" s="94" t="s">
        <v>40</v>
      </c>
      <c r="AH2336" s="94" t="s">
        <v>40</v>
      </c>
      <c r="AI2336" s="94" t="s">
        <v>40</v>
      </c>
      <c r="AJ2336" s="94" t="s">
        <v>40</v>
      </c>
      <c r="AK2336" s="94" t="s">
        <v>40</v>
      </c>
      <c r="AL2336" s="93"/>
      <c r="AM2336" s="93"/>
      <c r="AN2336" s="94" t="s">
        <v>40</v>
      </c>
      <c r="AO2336" s="94" t="s">
        <v>40</v>
      </c>
      <c r="AP2336" s="94" t="s">
        <v>40</v>
      </c>
      <c r="AQ2336" s="94" t="s">
        <v>40</v>
      </c>
      <c r="AR2336" s="93"/>
    </row>
    <row r="2337" spans="1:44" ht="21">
      <c r="A2337" t="str">
        <f>VLOOKUP(Q2337,'Rotas x Madrugada'!A:C,2,0)</f>
        <v>Q</v>
      </c>
      <c r="B2337" t="str">
        <f>VLOOKUP(Q2337,'Rotas x Madrugada'!A:C,3,0)</f>
        <v>Não</v>
      </c>
      <c r="D2337" s="19">
        <f t="shared" si="72"/>
        <v>46164</v>
      </c>
      <c r="E2337" s="19">
        <f>IF(A2337="RETIRA",Z2337,VLOOKUP(Q2337,'Rotas x Madrugada'!A:D,4,0))</f>
        <v>46150</v>
      </c>
      <c r="F2337" s="19">
        <f>IF(A2337="RETIRA",Z2337,Z2337+2)</f>
        <v>46164</v>
      </c>
      <c r="G2337" s="19" t="str">
        <f>CONCATENATE(U2337,"-",V2337)</f>
        <v>INC06-TF</v>
      </c>
      <c r="H2337" s="19" t="str">
        <f t="shared" ca="1" si="73"/>
        <v>OK</v>
      </c>
      <c r="I2337" s="46">
        <f ca="1">Z2337-$B$1</f>
        <v>5</v>
      </c>
      <c r="J2337" s="46">
        <f>VLOOKUP(G2337,'D. Produção'!A:B,2,)</f>
        <v>2</v>
      </c>
      <c r="K2337" s="95">
        <v>335765</v>
      </c>
      <c r="L2337" s="96" t="s">
        <v>143</v>
      </c>
      <c r="M2337" s="95">
        <v>3</v>
      </c>
      <c r="N2337" s="95">
        <v>5454871</v>
      </c>
      <c r="O2337" s="96" t="s">
        <v>35</v>
      </c>
      <c r="P2337" s="96" t="s">
        <v>519</v>
      </c>
      <c r="Q2337" s="96" t="s">
        <v>226</v>
      </c>
      <c r="R2337" s="97">
        <v>0.43969999999999998</v>
      </c>
      <c r="S2337" s="97">
        <v>6.5951000000000004</v>
      </c>
      <c r="T2337" s="95">
        <v>1</v>
      </c>
      <c r="U2337" s="96" t="s">
        <v>185</v>
      </c>
      <c r="V2337" s="96" t="s">
        <v>96</v>
      </c>
      <c r="W2337" s="98">
        <v>762</v>
      </c>
      <c r="X2337" s="98">
        <v>577</v>
      </c>
      <c r="Y2337" s="99">
        <v>46154.403544479166</v>
      </c>
      <c r="Z2337" s="100">
        <v>46162</v>
      </c>
      <c r="AA2337" s="101"/>
      <c r="AB2337" s="101"/>
      <c r="AC2337" s="101"/>
      <c r="AD2337" s="101"/>
      <c r="AE2337" s="102" t="s">
        <v>40</v>
      </c>
      <c r="AF2337" s="102" t="s">
        <v>40</v>
      </c>
      <c r="AG2337" s="102" t="s">
        <v>40</v>
      </c>
      <c r="AH2337" s="102" t="s">
        <v>40</v>
      </c>
      <c r="AI2337" s="102" t="s">
        <v>40</v>
      </c>
      <c r="AJ2337" s="102" t="s">
        <v>40</v>
      </c>
      <c r="AK2337" s="102" t="s">
        <v>40</v>
      </c>
      <c r="AL2337" s="101"/>
      <c r="AM2337" s="101"/>
      <c r="AN2337" s="102" t="s">
        <v>40</v>
      </c>
      <c r="AO2337" s="102" t="s">
        <v>40</v>
      </c>
      <c r="AP2337" s="102" t="s">
        <v>40</v>
      </c>
      <c r="AQ2337" s="102" t="s">
        <v>40</v>
      </c>
      <c r="AR2337" s="101"/>
    </row>
    <row r="2338" spans="1:44" ht="21">
      <c r="A2338" t="str">
        <f>VLOOKUP(Q2338,'Rotas x Madrugada'!A:C,2,0)</f>
        <v>Q</v>
      </c>
      <c r="B2338" t="str">
        <f>VLOOKUP(Q2338,'Rotas x Madrugada'!A:C,3,0)</f>
        <v>Não</v>
      </c>
      <c r="D2338" s="19">
        <f t="shared" si="72"/>
        <v>46164</v>
      </c>
      <c r="E2338" s="19">
        <f>IF(A2338="RETIRA",Z2338,VLOOKUP(Q2338,'Rotas x Madrugada'!A:D,4,0))</f>
        <v>46150</v>
      </c>
      <c r="F2338" s="19">
        <f>IF(A2338="RETIRA",Z2338,Z2338+2)</f>
        <v>46164</v>
      </c>
      <c r="G2338" s="19" t="str">
        <f>CONCATENATE(U2338,"-",V2338)</f>
        <v>INC06-TF</v>
      </c>
      <c r="H2338" s="19" t="str">
        <f t="shared" ca="1" si="73"/>
        <v>OK</v>
      </c>
      <c r="I2338" s="46">
        <f ca="1">Z2338-$B$1</f>
        <v>5</v>
      </c>
      <c r="J2338" s="46">
        <f>VLOOKUP(G2338,'D. Produção'!A:B,2,)</f>
        <v>2</v>
      </c>
      <c r="K2338" s="87">
        <v>335765</v>
      </c>
      <c r="L2338" s="88" t="s">
        <v>132</v>
      </c>
      <c r="M2338" s="87">
        <v>4</v>
      </c>
      <c r="N2338" s="87">
        <v>5454872</v>
      </c>
      <c r="O2338" s="88" t="s">
        <v>35</v>
      </c>
      <c r="P2338" s="88" t="s">
        <v>519</v>
      </c>
      <c r="Q2338" s="88" t="s">
        <v>226</v>
      </c>
      <c r="R2338" s="89">
        <v>0.43969999999999998</v>
      </c>
      <c r="S2338" s="89">
        <v>6.5951000000000004</v>
      </c>
      <c r="T2338" s="87">
        <v>1</v>
      </c>
      <c r="U2338" s="88" t="s">
        <v>185</v>
      </c>
      <c r="V2338" s="88" t="s">
        <v>96</v>
      </c>
      <c r="W2338" s="90">
        <v>762</v>
      </c>
      <c r="X2338" s="90">
        <v>577</v>
      </c>
      <c r="Y2338" s="91">
        <v>46154.403544479166</v>
      </c>
      <c r="Z2338" s="92">
        <v>46162</v>
      </c>
      <c r="AA2338" s="93"/>
      <c r="AB2338" s="93"/>
      <c r="AC2338" s="93"/>
      <c r="AD2338" s="93"/>
      <c r="AE2338" s="94" t="s">
        <v>40</v>
      </c>
      <c r="AF2338" s="94" t="s">
        <v>40</v>
      </c>
      <c r="AG2338" s="94" t="s">
        <v>40</v>
      </c>
      <c r="AH2338" s="94" t="s">
        <v>40</v>
      </c>
      <c r="AI2338" s="94" t="s">
        <v>40</v>
      </c>
      <c r="AJ2338" s="94" t="s">
        <v>40</v>
      </c>
      <c r="AK2338" s="94" t="s">
        <v>40</v>
      </c>
      <c r="AL2338" s="93"/>
      <c r="AM2338" s="93"/>
      <c r="AN2338" s="94" t="s">
        <v>40</v>
      </c>
      <c r="AO2338" s="94" t="s">
        <v>40</v>
      </c>
      <c r="AP2338" s="94" t="s">
        <v>40</v>
      </c>
      <c r="AQ2338" s="94" t="s">
        <v>40</v>
      </c>
      <c r="AR2338" s="93"/>
    </row>
    <row r="2339" spans="1:44" ht="21">
      <c r="A2339" t="str">
        <f>VLOOKUP(Q2339,'Rotas x Madrugada'!A:C,2,0)</f>
        <v>Q</v>
      </c>
      <c r="B2339" t="str">
        <f>VLOOKUP(Q2339,'Rotas x Madrugada'!A:C,3,0)</f>
        <v>Não</v>
      </c>
      <c r="D2339" s="19">
        <f t="shared" si="72"/>
        <v>46164</v>
      </c>
      <c r="E2339" s="19">
        <f>IF(A2339="RETIRA",Z2339,VLOOKUP(Q2339,'Rotas x Madrugada'!A:D,4,0))</f>
        <v>46150</v>
      </c>
      <c r="F2339" s="19">
        <f>IF(A2339="RETIRA",Z2339,Z2339+2)</f>
        <v>46164</v>
      </c>
      <c r="G2339" s="19" t="str">
        <f>CONCATENATE(U2339,"-",V2339)</f>
        <v>INC06-TF</v>
      </c>
      <c r="H2339" s="19" t="str">
        <f t="shared" ca="1" si="73"/>
        <v>OK</v>
      </c>
      <c r="I2339" s="46">
        <f ca="1">Z2339-$B$1</f>
        <v>5</v>
      </c>
      <c r="J2339" s="46">
        <f>VLOOKUP(G2339,'D. Produção'!A:B,2,)</f>
        <v>2</v>
      </c>
      <c r="K2339" s="95">
        <v>335765</v>
      </c>
      <c r="L2339" s="96" t="s">
        <v>92</v>
      </c>
      <c r="M2339" s="95">
        <v>5</v>
      </c>
      <c r="N2339" s="95">
        <v>5454873</v>
      </c>
      <c r="O2339" s="96" t="s">
        <v>35</v>
      </c>
      <c r="P2339" s="96" t="s">
        <v>519</v>
      </c>
      <c r="Q2339" s="96" t="s">
        <v>226</v>
      </c>
      <c r="R2339" s="97">
        <v>0.43969999999999998</v>
      </c>
      <c r="S2339" s="97">
        <v>6.5951000000000004</v>
      </c>
      <c r="T2339" s="95">
        <v>1</v>
      </c>
      <c r="U2339" s="96" t="s">
        <v>185</v>
      </c>
      <c r="V2339" s="96" t="s">
        <v>96</v>
      </c>
      <c r="W2339" s="98">
        <v>762</v>
      </c>
      <c r="X2339" s="98">
        <v>577</v>
      </c>
      <c r="Y2339" s="99">
        <v>46154.403544479166</v>
      </c>
      <c r="Z2339" s="100">
        <v>46162</v>
      </c>
      <c r="AA2339" s="101"/>
      <c r="AB2339" s="101"/>
      <c r="AC2339" s="101"/>
      <c r="AD2339" s="101"/>
      <c r="AE2339" s="102" t="s">
        <v>40</v>
      </c>
      <c r="AF2339" s="102" t="s">
        <v>40</v>
      </c>
      <c r="AG2339" s="102" t="s">
        <v>40</v>
      </c>
      <c r="AH2339" s="102" t="s">
        <v>40</v>
      </c>
      <c r="AI2339" s="102" t="s">
        <v>40</v>
      </c>
      <c r="AJ2339" s="102" t="s">
        <v>40</v>
      </c>
      <c r="AK2339" s="102" t="s">
        <v>40</v>
      </c>
      <c r="AL2339" s="101"/>
      <c r="AM2339" s="101"/>
      <c r="AN2339" s="102" t="s">
        <v>40</v>
      </c>
      <c r="AO2339" s="102" t="s">
        <v>40</v>
      </c>
      <c r="AP2339" s="102" t="s">
        <v>40</v>
      </c>
      <c r="AQ2339" s="102" t="s">
        <v>40</v>
      </c>
      <c r="AR2339" s="101"/>
    </row>
    <row r="2340" spans="1:44" ht="21">
      <c r="A2340" t="str">
        <f>VLOOKUP(Q2340,'Rotas x Madrugada'!A:C,2,0)</f>
        <v>Q</v>
      </c>
      <c r="B2340" t="str">
        <f>VLOOKUP(Q2340,'Rotas x Madrugada'!A:C,3,0)</f>
        <v>Não</v>
      </c>
      <c r="D2340" s="19">
        <f t="shared" si="72"/>
        <v>46164</v>
      </c>
      <c r="E2340" s="19">
        <f>IF(A2340="RETIRA",Z2340,VLOOKUP(Q2340,'Rotas x Madrugada'!A:D,4,0))</f>
        <v>46150</v>
      </c>
      <c r="F2340" s="19">
        <f>IF(A2340="RETIRA",Z2340,Z2340+2)</f>
        <v>46164</v>
      </c>
      <c r="G2340" s="19" t="str">
        <f>CONCATENATE(U2340,"-",V2340)</f>
        <v>INC06-TF</v>
      </c>
      <c r="H2340" s="19" t="str">
        <f t="shared" ca="1" si="73"/>
        <v>OK</v>
      </c>
      <c r="I2340" s="46">
        <f ca="1">Z2340-$B$1</f>
        <v>5</v>
      </c>
      <c r="J2340" s="46">
        <f>VLOOKUP(G2340,'D. Produção'!A:B,2,)</f>
        <v>2</v>
      </c>
      <c r="K2340" s="87">
        <v>335765</v>
      </c>
      <c r="L2340" s="88" t="s">
        <v>97</v>
      </c>
      <c r="M2340" s="87">
        <v>6</v>
      </c>
      <c r="N2340" s="87">
        <v>5454874</v>
      </c>
      <c r="O2340" s="88" t="s">
        <v>35</v>
      </c>
      <c r="P2340" s="88" t="s">
        <v>519</v>
      </c>
      <c r="Q2340" s="88" t="s">
        <v>226</v>
      </c>
      <c r="R2340" s="89">
        <v>0.43969999999999998</v>
      </c>
      <c r="S2340" s="89">
        <v>6.5951000000000004</v>
      </c>
      <c r="T2340" s="87">
        <v>1</v>
      </c>
      <c r="U2340" s="88" t="s">
        <v>185</v>
      </c>
      <c r="V2340" s="88" t="s">
        <v>96</v>
      </c>
      <c r="W2340" s="90">
        <v>762</v>
      </c>
      <c r="X2340" s="90">
        <v>577</v>
      </c>
      <c r="Y2340" s="91">
        <v>46154.403544479166</v>
      </c>
      <c r="Z2340" s="92">
        <v>46162</v>
      </c>
      <c r="AA2340" s="93"/>
      <c r="AB2340" s="93"/>
      <c r="AC2340" s="93"/>
      <c r="AD2340" s="93"/>
      <c r="AE2340" s="94" t="s">
        <v>40</v>
      </c>
      <c r="AF2340" s="94" t="s">
        <v>40</v>
      </c>
      <c r="AG2340" s="94" t="s">
        <v>40</v>
      </c>
      <c r="AH2340" s="94" t="s">
        <v>40</v>
      </c>
      <c r="AI2340" s="94" t="s">
        <v>40</v>
      </c>
      <c r="AJ2340" s="94" t="s">
        <v>40</v>
      </c>
      <c r="AK2340" s="94" t="s">
        <v>40</v>
      </c>
      <c r="AL2340" s="93"/>
      <c r="AM2340" s="93"/>
      <c r="AN2340" s="94" t="s">
        <v>40</v>
      </c>
      <c r="AO2340" s="94" t="s">
        <v>40</v>
      </c>
      <c r="AP2340" s="94" t="s">
        <v>40</v>
      </c>
      <c r="AQ2340" s="94" t="s">
        <v>40</v>
      </c>
      <c r="AR2340" s="93"/>
    </row>
    <row r="2341" spans="1:44" ht="21">
      <c r="A2341" t="str">
        <f>VLOOKUP(Q2341,'Rotas x Madrugada'!A:C,2,0)</f>
        <v>Q</v>
      </c>
      <c r="B2341" t="str">
        <f>VLOOKUP(Q2341,'Rotas x Madrugada'!A:C,3,0)</f>
        <v>Não</v>
      </c>
      <c r="D2341" s="19">
        <f t="shared" si="72"/>
        <v>46164</v>
      </c>
      <c r="E2341" s="19">
        <f>IF(A2341="RETIRA",Z2341,VLOOKUP(Q2341,'Rotas x Madrugada'!A:D,4,0))</f>
        <v>46150</v>
      </c>
      <c r="F2341" s="19">
        <f>IF(A2341="RETIRA",Z2341,Z2341+2)</f>
        <v>46164</v>
      </c>
      <c r="G2341" s="19" t="str">
        <f>CONCATENATE(U2341,"-",V2341)</f>
        <v>INC06-TF</v>
      </c>
      <c r="H2341" s="19" t="str">
        <f t="shared" ca="1" si="73"/>
        <v>OK</v>
      </c>
      <c r="I2341" s="46">
        <f ca="1">Z2341-$B$1</f>
        <v>5</v>
      </c>
      <c r="J2341" s="46">
        <f>VLOOKUP(G2341,'D. Produção'!A:B,2,)</f>
        <v>2</v>
      </c>
      <c r="K2341" s="95">
        <v>335765</v>
      </c>
      <c r="L2341" s="96" t="s">
        <v>98</v>
      </c>
      <c r="M2341" s="95">
        <v>7</v>
      </c>
      <c r="N2341" s="95">
        <v>5454875</v>
      </c>
      <c r="O2341" s="96" t="s">
        <v>35</v>
      </c>
      <c r="P2341" s="96" t="s">
        <v>519</v>
      </c>
      <c r="Q2341" s="96" t="s">
        <v>226</v>
      </c>
      <c r="R2341" s="97">
        <v>0.43969999999999998</v>
      </c>
      <c r="S2341" s="97">
        <v>6.5951000000000004</v>
      </c>
      <c r="T2341" s="95">
        <v>1</v>
      </c>
      <c r="U2341" s="96" t="s">
        <v>185</v>
      </c>
      <c r="V2341" s="96" t="s">
        <v>96</v>
      </c>
      <c r="W2341" s="98">
        <v>762</v>
      </c>
      <c r="X2341" s="98">
        <v>577</v>
      </c>
      <c r="Y2341" s="99">
        <v>46154.403544479166</v>
      </c>
      <c r="Z2341" s="100">
        <v>46162</v>
      </c>
      <c r="AA2341" s="101"/>
      <c r="AB2341" s="101"/>
      <c r="AC2341" s="101"/>
      <c r="AD2341" s="101"/>
      <c r="AE2341" s="102" t="s">
        <v>40</v>
      </c>
      <c r="AF2341" s="102" t="s">
        <v>40</v>
      </c>
      <c r="AG2341" s="102" t="s">
        <v>40</v>
      </c>
      <c r="AH2341" s="102" t="s">
        <v>40</v>
      </c>
      <c r="AI2341" s="102" t="s">
        <v>40</v>
      </c>
      <c r="AJ2341" s="102" t="s">
        <v>40</v>
      </c>
      <c r="AK2341" s="102" t="s">
        <v>40</v>
      </c>
      <c r="AL2341" s="101"/>
      <c r="AM2341" s="101"/>
      <c r="AN2341" s="102" t="s">
        <v>40</v>
      </c>
      <c r="AO2341" s="102" t="s">
        <v>40</v>
      </c>
      <c r="AP2341" s="102" t="s">
        <v>40</v>
      </c>
      <c r="AQ2341" s="102" t="s">
        <v>40</v>
      </c>
      <c r="AR2341" s="101"/>
    </row>
    <row r="2342" spans="1:44" ht="21">
      <c r="A2342" t="str">
        <f>VLOOKUP(Q2342,'Rotas x Madrugada'!A:C,2,0)</f>
        <v>Q</v>
      </c>
      <c r="B2342" t="str">
        <f>VLOOKUP(Q2342,'Rotas x Madrugada'!A:C,3,0)</f>
        <v>Não</v>
      </c>
      <c r="D2342" s="19">
        <f t="shared" si="72"/>
        <v>46164</v>
      </c>
      <c r="E2342" s="19">
        <f>IF(A2342="RETIRA",Z2342,VLOOKUP(Q2342,'Rotas x Madrugada'!A:D,4,0))</f>
        <v>46150</v>
      </c>
      <c r="F2342" s="19">
        <f>IF(A2342="RETIRA",Z2342,Z2342+2)</f>
        <v>46164</v>
      </c>
      <c r="G2342" s="19" t="str">
        <f>CONCATENATE(U2342,"-",V2342)</f>
        <v>INC06-TF</v>
      </c>
      <c r="H2342" s="19" t="str">
        <f t="shared" ca="1" si="73"/>
        <v>OK</v>
      </c>
      <c r="I2342" s="46">
        <f ca="1">Z2342-$B$1</f>
        <v>5</v>
      </c>
      <c r="J2342" s="46">
        <f>VLOOKUP(G2342,'D. Produção'!A:B,2,)</f>
        <v>2</v>
      </c>
      <c r="K2342" s="87">
        <v>335765</v>
      </c>
      <c r="L2342" s="88" t="s">
        <v>99</v>
      </c>
      <c r="M2342" s="87">
        <v>8</v>
      </c>
      <c r="N2342" s="87">
        <v>5454876</v>
      </c>
      <c r="O2342" s="88" t="s">
        <v>35</v>
      </c>
      <c r="P2342" s="88" t="s">
        <v>519</v>
      </c>
      <c r="Q2342" s="88" t="s">
        <v>226</v>
      </c>
      <c r="R2342" s="89">
        <v>0.43969999999999998</v>
      </c>
      <c r="S2342" s="89">
        <v>6.5951000000000004</v>
      </c>
      <c r="T2342" s="87">
        <v>1</v>
      </c>
      <c r="U2342" s="88" t="s">
        <v>185</v>
      </c>
      <c r="V2342" s="88" t="s">
        <v>96</v>
      </c>
      <c r="W2342" s="90">
        <v>762</v>
      </c>
      <c r="X2342" s="90">
        <v>577</v>
      </c>
      <c r="Y2342" s="91">
        <v>46154.403544479166</v>
      </c>
      <c r="Z2342" s="92">
        <v>46162</v>
      </c>
      <c r="AA2342" s="93"/>
      <c r="AB2342" s="93"/>
      <c r="AC2342" s="93"/>
      <c r="AD2342" s="93"/>
      <c r="AE2342" s="94" t="s">
        <v>40</v>
      </c>
      <c r="AF2342" s="94" t="s">
        <v>40</v>
      </c>
      <c r="AG2342" s="94" t="s">
        <v>40</v>
      </c>
      <c r="AH2342" s="94" t="s">
        <v>40</v>
      </c>
      <c r="AI2342" s="94" t="s">
        <v>40</v>
      </c>
      <c r="AJ2342" s="94" t="s">
        <v>40</v>
      </c>
      <c r="AK2342" s="94" t="s">
        <v>40</v>
      </c>
      <c r="AL2342" s="93"/>
      <c r="AM2342" s="93"/>
      <c r="AN2342" s="94" t="s">
        <v>40</v>
      </c>
      <c r="AO2342" s="94" t="s">
        <v>40</v>
      </c>
      <c r="AP2342" s="94" t="s">
        <v>40</v>
      </c>
      <c r="AQ2342" s="94" t="s">
        <v>40</v>
      </c>
      <c r="AR2342" s="93"/>
    </row>
    <row r="2343" spans="1:44" ht="21">
      <c r="A2343" t="str">
        <f>VLOOKUP(Q2343,'Rotas x Madrugada'!A:C,2,0)</f>
        <v>Q</v>
      </c>
      <c r="B2343" t="str">
        <f>VLOOKUP(Q2343,'Rotas x Madrugada'!A:C,3,0)</f>
        <v>Não</v>
      </c>
      <c r="D2343" s="19">
        <f t="shared" si="72"/>
        <v>46164</v>
      </c>
      <c r="E2343" s="19">
        <f>IF(A2343="RETIRA",Z2343,VLOOKUP(Q2343,'Rotas x Madrugada'!A:D,4,0))</f>
        <v>46150</v>
      </c>
      <c r="F2343" s="19">
        <f>IF(A2343="RETIRA",Z2343,Z2343+2)</f>
        <v>46164</v>
      </c>
      <c r="G2343" s="19" t="str">
        <f>CONCATENATE(U2343,"-",V2343)</f>
        <v>INC06-TF</v>
      </c>
      <c r="H2343" s="19" t="str">
        <f t="shared" ca="1" si="73"/>
        <v>OK</v>
      </c>
      <c r="I2343" s="46">
        <f ca="1">Z2343-$B$1</f>
        <v>5</v>
      </c>
      <c r="J2343" s="46">
        <f>VLOOKUP(G2343,'D. Produção'!A:B,2,)</f>
        <v>2</v>
      </c>
      <c r="K2343" s="95">
        <v>335765</v>
      </c>
      <c r="L2343" s="96" t="s">
        <v>100</v>
      </c>
      <c r="M2343" s="95">
        <v>9</v>
      </c>
      <c r="N2343" s="95">
        <v>5454877</v>
      </c>
      <c r="O2343" s="96" t="s">
        <v>35</v>
      </c>
      <c r="P2343" s="96" t="s">
        <v>519</v>
      </c>
      <c r="Q2343" s="96" t="s">
        <v>226</v>
      </c>
      <c r="R2343" s="97">
        <v>0.43969999999999998</v>
      </c>
      <c r="S2343" s="97">
        <v>6.5951000000000004</v>
      </c>
      <c r="T2343" s="95">
        <v>1</v>
      </c>
      <c r="U2343" s="96" t="s">
        <v>185</v>
      </c>
      <c r="V2343" s="96" t="s">
        <v>96</v>
      </c>
      <c r="W2343" s="98">
        <v>762</v>
      </c>
      <c r="X2343" s="98">
        <v>577</v>
      </c>
      <c r="Y2343" s="99">
        <v>46154.403544479166</v>
      </c>
      <c r="Z2343" s="100">
        <v>46162</v>
      </c>
      <c r="AA2343" s="101"/>
      <c r="AB2343" s="101"/>
      <c r="AC2343" s="101"/>
      <c r="AD2343" s="101"/>
      <c r="AE2343" s="102" t="s">
        <v>40</v>
      </c>
      <c r="AF2343" s="102" t="s">
        <v>40</v>
      </c>
      <c r="AG2343" s="102" t="s">
        <v>40</v>
      </c>
      <c r="AH2343" s="102" t="s">
        <v>40</v>
      </c>
      <c r="AI2343" s="102" t="s">
        <v>40</v>
      </c>
      <c r="AJ2343" s="102" t="s">
        <v>40</v>
      </c>
      <c r="AK2343" s="102" t="s">
        <v>40</v>
      </c>
      <c r="AL2343" s="101"/>
      <c r="AM2343" s="101"/>
      <c r="AN2343" s="102" t="s">
        <v>40</v>
      </c>
      <c r="AO2343" s="102" t="s">
        <v>40</v>
      </c>
      <c r="AP2343" s="102" t="s">
        <v>40</v>
      </c>
      <c r="AQ2343" s="102" t="s">
        <v>40</v>
      </c>
      <c r="AR2343" s="101"/>
    </row>
    <row r="2344" spans="1:44" ht="21">
      <c r="A2344" t="str">
        <f>VLOOKUP(Q2344,'Rotas x Madrugada'!A:C,2,0)</f>
        <v>Q</v>
      </c>
      <c r="B2344" t="str">
        <f>VLOOKUP(Q2344,'Rotas x Madrugada'!A:C,3,0)</f>
        <v>Não</v>
      </c>
      <c r="D2344" s="19">
        <f t="shared" si="72"/>
        <v>46164</v>
      </c>
      <c r="E2344" s="19">
        <f>IF(A2344="RETIRA",Z2344,VLOOKUP(Q2344,'Rotas x Madrugada'!A:D,4,0))</f>
        <v>46150</v>
      </c>
      <c r="F2344" s="19">
        <f>IF(A2344="RETIRA",Z2344,Z2344+2)</f>
        <v>46164</v>
      </c>
      <c r="G2344" s="19" t="str">
        <f>CONCATENATE(U2344,"-",V2344)</f>
        <v>INC06-TF</v>
      </c>
      <c r="H2344" s="19" t="str">
        <f t="shared" ca="1" si="73"/>
        <v>OK</v>
      </c>
      <c r="I2344" s="46">
        <f ca="1">Z2344-$B$1</f>
        <v>5</v>
      </c>
      <c r="J2344" s="46">
        <f>VLOOKUP(G2344,'D. Produção'!A:B,2,)</f>
        <v>2</v>
      </c>
      <c r="K2344" s="87">
        <v>335765</v>
      </c>
      <c r="L2344" s="88" t="s">
        <v>101</v>
      </c>
      <c r="M2344" s="87">
        <v>10</v>
      </c>
      <c r="N2344" s="87">
        <v>5454878</v>
      </c>
      <c r="O2344" s="88" t="s">
        <v>35</v>
      </c>
      <c r="P2344" s="88" t="s">
        <v>519</v>
      </c>
      <c r="Q2344" s="88" t="s">
        <v>226</v>
      </c>
      <c r="R2344" s="89">
        <v>0.43969999999999998</v>
      </c>
      <c r="S2344" s="89">
        <v>6.5951000000000004</v>
      </c>
      <c r="T2344" s="87">
        <v>1</v>
      </c>
      <c r="U2344" s="88" t="s">
        <v>185</v>
      </c>
      <c r="V2344" s="88" t="s">
        <v>96</v>
      </c>
      <c r="W2344" s="90">
        <v>762</v>
      </c>
      <c r="X2344" s="90">
        <v>577</v>
      </c>
      <c r="Y2344" s="91">
        <v>46154.403544479166</v>
      </c>
      <c r="Z2344" s="92">
        <v>46162</v>
      </c>
      <c r="AA2344" s="93"/>
      <c r="AB2344" s="93"/>
      <c r="AC2344" s="93"/>
      <c r="AD2344" s="93"/>
      <c r="AE2344" s="94" t="s">
        <v>40</v>
      </c>
      <c r="AF2344" s="94" t="s">
        <v>40</v>
      </c>
      <c r="AG2344" s="94" t="s">
        <v>40</v>
      </c>
      <c r="AH2344" s="94" t="s">
        <v>40</v>
      </c>
      <c r="AI2344" s="94" t="s">
        <v>40</v>
      </c>
      <c r="AJ2344" s="94" t="s">
        <v>40</v>
      </c>
      <c r="AK2344" s="94" t="s">
        <v>40</v>
      </c>
      <c r="AL2344" s="93"/>
      <c r="AM2344" s="93"/>
      <c r="AN2344" s="94" t="s">
        <v>40</v>
      </c>
      <c r="AO2344" s="94" t="s">
        <v>40</v>
      </c>
      <c r="AP2344" s="94" t="s">
        <v>40</v>
      </c>
      <c r="AQ2344" s="94" t="s">
        <v>40</v>
      </c>
      <c r="AR2344" s="93"/>
    </row>
    <row r="2345" spans="1:44" ht="21">
      <c r="A2345" t="str">
        <f>VLOOKUP(Q2345,'Rotas x Madrugada'!A:C,2,0)</f>
        <v>Q</v>
      </c>
      <c r="B2345" t="str">
        <f>VLOOKUP(Q2345,'Rotas x Madrugada'!A:C,3,0)</f>
        <v>Não</v>
      </c>
      <c r="D2345" s="19">
        <f t="shared" si="72"/>
        <v>46164</v>
      </c>
      <c r="E2345" s="19">
        <f>IF(A2345="RETIRA",Z2345,VLOOKUP(Q2345,'Rotas x Madrugada'!A:D,4,0))</f>
        <v>46150</v>
      </c>
      <c r="F2345" s="19">
        <f>IF(A2345="RETIRA",Z2345,Z2345+2)</f>
        <v>46164</v>
      </c>
      <c r="G2345" s="19" t="str">
        <f>CONCATENATE(U2345,"-",V2345)</f>
        <v>INC06-TF</v>
      </c>
      <c r="H2345" s="19" t="str">
        <f t="shared" ca="1" si="73"/>
        <v>OK</v>
      </c>
      <c r="I2345" s="46">
        <f ca="1">Z2345-$B$1</f>
        <v>5</v>
      </c>
      <c r="J2345" s="46">
        <f>VLOOKUP(G2345,'D. Produção'!A:B,2,)</f>
        <v>2</v>
      </c>
      <c r="K2345" s="95">
        <v>335765</v>
      </c>
      <c r="L2345" s="96" t="s">
        <v>102</v>
      </c>
      <c r="M2345" s="95">
        <v>11</v>
      </c>
      <c r="N2345" s="95">
        <v>5454879</v>
      </c>
      <c r="O2345" s="96" t="s">
        <v>35</v>
      </c>
      <c r="P2345" s="96" t="s">
        <v>519</v>
      </c>
      <c r="Q2345" s="96" t="s">
        <v>226</v>
      </c>
      <c r="R2345" s="97">
        <v>0.43969999999999998</v>
      </c>
      <c r="S2345" s="97">
        <v>6.5951000000000004</v>
      </c>
      <c r="T2345" s="95">
        <v>1</v>
      </c>
      <c r="U2345" s="96" t="s">
        <v>185</v>
      </c>
      <c r="V2345" s="96" t="s">
        <v>96</v>
      </c>
      <c r="W2345" s="98">
        <v>762</v>
      </c>
      <c r="X2345" s="98">
        <v>577</v>
      </c>
      <c r="Y2345" s="99">
        <v>46154.403544479166</v>
      </c>
      <c r="Z2345" s="100">
        <v>46162</v>
      </c>
      <c r="AA2345" s="101"/>
      <c r="AB2345" s="101"/>
      <c r="AC2345" s="101"/>
      <c r="AD2345" s="101"/>
      <c r="AE2345" s="102" t="s">
        <v>40</v>
      </c>
      <c r="AF2345" s="102" t="s">
        <v>40</v>
      </c>
      <c r="AG2345" s="102" t="s">
        <v>40</v>
      </c>
      <c r="AH2345" s="102" t="s">
        <v>40</v>
      </c>
      <c r="AI2345" s="102" t="s">
        <v>40</v>
      </c>
      <c r="AJ2345" s="102" t="s">
        <v>40</v>
      </c>
      <c r="AK2345" s="102" t="s">
        <v>40</v>
      </c>
      <c r="AL2345" s="101"/>
      <c r="AM2345" s="101"/>
      <c r="AN2345" s="102" t="s">
        <v>40</v>
      </c>
      <c r="AO2345" s="102" t="s">
        <v>40</v>
      </c>
      <c r="AP2345" s="102" t="s">
        <v>40</v>
      </c>
      <c r="AQ2345" s="102" t="s">
        <v>40</v>
      </c>
      <c r="AR2345" s="101"/>
    </row>
    <row r="2346" spans="1:44" ht="21">
      <c r="A2346" t="str">
        <f>VLOOKUP(Q2346,'Rotas x Madrugada'!A:C,2,0)</f>
        <v>Q</v>
      </c>
      <c r="B2346" t="str">
        <f>VLOOKUP(Q2346,'Rotas x Madrugada'!A:C,3,0)</f>
        <v>Não</v>
      </c>
      <c r="D2346" s="19">
        <f t="shared" si="72"/>
        <v>46164</v>
      </c>
      <c r="E2346" s="19">
        <f>IF(A2346="RETIRA",Z2346,VLOOKUP(Q2346,'Rotas x Madrugada'!A:D,4,0))</f>
        <v>46150</v>
      </c>
      <c r="F2346" s="19">
        <f>IF(A2346="RETIRA",Z2346,Z2346+2)</f>
        <v>46164</v>
      </c>
      <c r="G2346" s="19" t="str">
        <f>CONCATENATE(U2346,"-",V2346)</f>
        <v>INC06-TF</v>
      </c>
      <c r="H2346" s="19" t="str">
        <f t="shared" ca="1" si="73"/>
        <v>OK</v>
      </c>
      <c r="I2346" s="46">
        <f ca="1">Z2346-$B$1</f>
        <v>5</v>
      </c>
      <c r="J2346" s="46">
        <f>VLOOKUP(G2346,'D. Produção'!A:B,2,)</f>
        <v>2</v>
      </c>
      <c r="K2346" s="87">
        <v>335765</v>
      </c>
      <c r="L2346" s="88" t="s">
        <v>103</v>
      </c>
      <c r="M2346" s="87">
        <v>12</v>
      </c>
      <c r="N2346" s="87">
        <v>5454880</v>
      </c>
      <c r="O2346" s="88" t="s">
        <v>35</v>
      </c>
      <c r="P2346" s="88" t="s">
        <v>519</v>
      </c>
      <c r="Q2346" s="88" t="s">
        <v>226</v>
      </c>
      <c r="R2346" s="89">
        <v>0.43969999999999998</v>
      </c>
      <c r="S2346" s="89">
        <v>6.5951000000000004</v>
      </c>
      <c r="T2346" s="87">
        <v>1</v>
      </c>
      <c r="U2346" s="88" t="s">
        <v>185</v>
      </c>
      <c r="V2346" s="88" t="s">
        <v>96</v>
      </c>
      <c r="W2346" s="90">
        <v>762</v>
      </c>
      <c r="X2346" s="90">
        <v>577</v>
      </c>
      <c r="Y2346" s="91">
        <v>46154.403544479166</v>
      </c>
      <c r="Z2346" s="92">
        <v>46162</v>
      </c>
      <c r="AA2346" s="93"/>
      <c r="AB2346" s="93"/>
      <c r="AC2346" s="93"/>
      <c r="AD2346" s="93"/>
      <c r="AE2346" s="94" t="s">
        <v>40</v>
      </c>
      <c r="AF2346" s="94" t="s">
        <v>40</v>
      </c>
      <c r="AG2346" s="94" t="s">
        <v>40</v>
      </c>
      <c r="AH2346" s="94" t="s">
        <v>40</v>
      </c>
      <c r="AI2346" s="94" t="s">
        <v>40</v>
      </c>
      <c r="AJ2346" s="94" t="s">
        <v>40</v>
      </c>
      <c r="AK2346" s="94" t="s">
        <v>40</v>
      </c>
      <c r="AL2346" s="93"/>
      <c r="AM2346" s="93"/>
      <c r="AN2346" s="94" t="s">
        <v>40</v>
      </c>
      <c r="AO2346" s="94" t="s">
        <v>40</v>
      </c>
      <c r="AP2346" s="94" t="s">
        <v>40</v>
      </c>
      <c r="AQ2346" s="94" t="s">
        <v>40</v>
      </c>
      <c r="AR2346" s="93"/>
    </row>
    <row r="2347" spans="1:44" ht="21">
      <c r="A2347" t="str">
        <f>VLOOKUP(Q2347,'Rotas x Madrugada'!A:C,2,0)</f>
        <v>B</v>
      </c>
      <c r="B2347" t="str">
        <f>VLOOKUP(Q2347,'Rotas x Madrugada'!A:C,3,0)</f>
        <v>Dep.</v>
      </c>
      <c r="D2347" s="19">
        <f t="shared" si="72"/>
        <v>46164</v>
      </c>
      <c r="E2347" s="19">
        <f>IF(A2347="RETIRA",Z2347,VLOOKUP(Q2347,'Rotas x Madrugada'!A:D,4,0))</f>
        <v>46146</v>
      </c>
      <c r="F2347" s="19">
        <f>IF(A2347="RETIRA",Z2347,Z2347+2)</f>
        <v>46164</v>
      </c>
      <c r="G2347" s="19" t="str">
        <f>CONCATENATE(U2347,"-",V2347)</f>
        <v>INC06-CC</v>
      </c>
      <c r="H2347" s="19" t="str">
        <f t="shared" ca="1" si="73"/>
        <v>OK</v>
      </c>
      <c r="I2347" s="46">
        <f ca="1">Z2347-$B$1</f>
        <v>5</v>
      </c>
      <c r="J2347" s="46">
        <f>VLOOKUP(G2347,'D. Produção'!A:B,2,)</f>
        <v>1</v>
      </c>
      <c r="K2347" s="95">
        <v>335776</v>
      </c>
      <c r="L2347" s="96" t="s">
        <v>61</v>
      </c>
      <c r="M2347" s="95">
        <v>1</v>
      </c>
      <c r="N2347" s="95">
        <v>5454996</v>
      </c>
      <c r="O2347" s="96" t="s">
        <v>35</v>
      </c>
      <c r="P2347" s="96" t="s">
        <v>664</v>
      </c>
      <c r="Q2347" s="96" t="s">
        <v>144</v>
      </c>
      <c r="R2347" s="97">
        <v>0.36</v>
      </c>
      <c r="S2347" s="97">
        <v>5.4</v>
      </c>
      <c r="T2347" s="95">
        <v>1</v>
      </c>
      <c r="U2347" s="96" t="s">
        <v>185</v>
      </c>
      <c r="V2347" s="96" t="s">
        <v>236</v>
      </c>
      <c r="W2347" s="98">
        <v>1200</v>
      </c>
      <c r="X2347" s="98">
        <v>300</v>
      </c>
      <c r="Y2347" s="99">
        <v>46154.410843252313</v>
      </c>
      <c r="Z2347" s="100">
        <v>46162</v>
      </c>
      <c r="AA2347" s="101"/>
      <c r="AB2347" s="101"/>
      <c r="AC2347" s="102" t="s">
        <v>40</v>
      </c>
      <c r="AD2347" s="102" t="s">
        <v>40</v>
      </c>
      <c r="AE2347" s="102" t="s">
        <v>40</v>
      </c>
      <c r="AF2347" s="102" t="s">
        <v>40</v>
      </c>
      <c r="AG2347" s="102" t="s">
        <v>40</v>
      </c>
      <c r="AH2347" s="102" t="s">
        <v>40</v>
      </c>
      <c r="AI2347" s="102" t="s">
        <v>40</v>
      </c>
      <c r="AJ2347" s="102" t="s">
        <v>40</v>
      </c>
      <c r="AK2347" s="102" t="s">
        <v>40</v>
      </c>
      <c r="AL2347" s="102" t="s">
        <v>40</v>
      </c>
      <c r="AM2347" s="102" t="s">
        <v>40</v>
      </c>
      <c r="AN2347" s="102" t="s">
        <v>40</v>
      </c>
      <c r="AO2347" s="102" t="s">
        <v>40</v>
      </c>
      <c r="AP2347" s="102" t="s">
        <v>40</v>
      </c>
      <c r="AQ2347" s="102" t="s">
        <v>40</v>
      </c>
      <c r="AR2347" s="101"/>
    </row>
    <row r="2348" spans="1:44" ht="21">
      <c r="A2348" t="str">
        <f>VLOOKUP(Q2348,'Rotas x Madrugada'!A:C,2,0)</f>
        <v>B</v>
      </c>
      <c r="B2348" t="str">
        <f>VLOOKUP(Q2348,'Rotas x Madrugada'!A:C,3,0)</f>
        <v>Dep.</v>
      </c>
      <c r="D2348" s="19">
        <f t="shared" si="72"/>
        <v>46164</v>
      </c>
      <c r="E2348" s="19">
        <f>IF(A2348="RETIRA",Z2348,VLOOKUP(Q2348,'Rotas x Madrugada'!A:D,4,0))</f>
        <v>46146</v>
      </c>
      <c r="F2348" s="19">
        <f>IF(A2348="RETIRA",Z2348,Z2348+2)</f>
        <v>46164</v>
      </c>
      <c r="G2348" s="19" t="str">
        <f>CONCATENATE(U2348,"-",V2348)</f>
        <v>INC06-CC</v>
      </c>
      <c r="H2348" s="19" t="str">
        <f t="shared" ca="1" si="73"/>
        <v>OK</v>
      </c>
      <c r="I2348" s="46">
        <f ca="1">Z2348-$B$1</f>
        <v>5</v>
      </c>
      <c r="J2348" s="46">
        <f>VLOOKUP(G2348,'D. Produção'!A:B,2,)</f>
        <v>1</v>
      </c>
      <c r="K2348" s="87">
        <v>335776</v>
      </c>
      <c r="L2348" s="88" t="s">
        <v>121</v>
      </c>
      <c r="M2348" s="87">
        <v>2</v>
      </c>
      <c r="N2348" s="87">
        <v>5454997</v>
      </c>
      <c r="O2348" s="88" t="s">
        <v>35</v>
      </c>
      <c r="P2348" s="88" t="s">
        <v>664</v>
      </c>
      <c r="Q2348" s="88" t="s">
        <v>144</v>
      </c>
      <c r="R2348" s="89">
        <v>0.6</v>
      </c>
      <c r="S2348" s="89">
        <v>9</v>
      </c>
      <c r="T2348" s="87">
        <v>1</v>
      </c>
      <c r="U2348" s="88" t="s">
        <v>185</v>
      </c>
      <c r="V2348" s="88" t="s">
        <v>236</v>
      </c>
      <c r="W2348" s="90">
        <v>1200</v>
      </c>
      <c r="X2348" s="90">
        <v>500</v>
      </c>
      <c r="Y2348" s="91">
        <v>46154.410843252313</v>
      </c>
      <c r="Z2348" s="92">
        <v>46162</v>
      </c>
      <c r="AA2348" s="93"/>
      <c r="AB2348" s="93"/>
      <c r="AC2348" s="94" t="s">
        <v>40</v>
      </c>
      <c r="AD2348" s="94" t="s">
        <v>40</v>
      </c>
      <c r="AE2348" s="94" t="s">
        <v>40</v>
      </c>
      <c r="AF2348" s="94" t="s">
        <v>40</v>
      </c>
      <c r="AG2348" s="94" t="s">
        <v>40</v>
      </c>
      <c r="AH2348" s="94" t="s">
        <v>40</v>
      </c>
      <c r="AI2348" s="94" t="s">
        <v>40</v>
      </c>
      <c r="AJ2348" s="94" t="s">
        <v>40</v>
      </c>
      <c r="AK2348" s="94" t="s">
        <v>40</v>
      </c>
      <c r="AL2348" s="94" t="s">
        <v>40</v>
      </c>
      <c r="AM2348" s="94" t="s">
        <v>40</v>
      </c>
      <c r="AN2348" s="94" t="s">
        <v>40</v>
      </c>
      <c r="AO2348" s="94" t="s">
        <v>40</v>
      </c>
      <c r="AP2348" s="94" t="s">
        <v>40</v>
      </c>
      <c r="AQ2348" s="94" t="s">
        <v>40</v>
      </c>
      <c r="AR2348" s="93"/>
    </row>
    <row r="2349" spans="1:44" ht="21">
      <c r="A2349" t="str">
        <f>VLOOKUP(Q2349,'Rotas x Madrugada'!A:C,2,0)</f>
        <v>B</v>
      </c>
      <c r="B2349" t="str">
        <f>VLOOKUP(Q2349,'Rotas x Madrugada'!A:C,3,0)</f>
        <v>Dep.</v>
      </c>
      <c r="D2349" s="19">
        <f t="shared" si="72"/>
        <v>46164</v>
      </c>
      <c r="E2349" s="19">
        <f>IF(A2349="RETIRA",Z2349,VLOOKUP(Q2349,'Rotas x Madrugada'!A:D,4,0))</f>
        <v>46146</v>
      </c>
      <c r="F2349" s="19">
        <f>IF(A2349="RETIRA",Z2349,Z2349+2)</f>
        <v>46164</v>
      </c>
      <c r="G2349" s="19" t="str">
        <f>CONCATENATE(U2349,"-",V2349)</f>
        <v>INC06-CC</v>
      </c>
      <c r="H2349" s="19" t="str">
        <f t="shared" ca="1" si="73"/>
        <v>OK</v>
      </c>
      <c r="I2349" s="46">
        <f ca="1">Z2349-$B$1</f>
        <v>5</v>
      </c>
      <c r="J2349" s="46">
        <f>VLOOKUP(G2349,'D. Produção'!A:B,2,)</f>
        <v>1</v>
      </c>
      <c r="K2349" s="95">
        <v>335776</v>
      </c>
      <c r="L2349" s="96" t="s">
        <v>143</v>
      </c>
      <c r="M2349" s="95">
        <v>3</v>
      </c>
      <c r="N2349" s="95">
        <v>5454998</v>
      </c>
      <c r="O2349" s="96" t="s">
        <v>35</v>
      </c>
      <c r="P2349" s="96" t="s">
        <v>664</v>
      </c>
      <c r="Q2349" s="96" t="s">
        <v>144</v>
      </c>
      <c r="R2349" s="97">
        <v>0.6</v>
      </c>
      <c r="S2349" s="97">
        <v>9</v>
      </c>
      <c r="T2349" s="95">
        <v>1</v>
      </c>
      <c r="U2349" s="96" t="s">
        <v>185</v>
      </c>
      <c r="V2349" s="96" t="s">
        <v>236</v>
      </c>
      <c r="W2349" s="98">
        <v>1200</v>
      </c>
      <c r="X2349" s="98">
        <v>500</v>
      </c>
      <c r="Y2349" s="99">
        <v>46154.410843252313</v>
      </c>
      <c r="Z2349" s="100">
        <v>46162</v>
      </c>
      <c r="AA2349" s="101"/>
      <c r="AB2349" s="101"/>
      <c r="AC2349" s="102" t="s">
        <v>40</v>
      </c>
      <c r="AD2349" s="102" t="s">
        <v>40</v>
      </c>
      <c r="AE2349" s="102" t="s">
        <v>40</v>
      </c>
      <c r="AF2349" s="102" t="s">
        <v>40</v>
      </c>
      <c r="AG2349" s="102" t="s">
        <v>40</v>
      </c>
      <c r="AH2349" s="102" t="s">
        <v>40</v>
      </c>
      <c r="AI2349" s="102" t="s">
        <v>40</v>
      </c>
      <c r="AJ2349" s="102" t="s">
        <v>40</v>
      </c>
      <c r="AK2349" s="102" t="s">
        <v>40</v>
      </c>
      <c r="AL2349" s="102" t="s">
        <v>40</v>
      </c>
      <c r="AM2349" s="102" t="s">
        <v>40</v>
      </c>
      <c r="AN2349" s="102" t="s">
        <v>40</v>
      </c>
      <c r="AO2349" s="102" t="s">
        <v>40</v>
      </c>
      <c r="AP2349" s="102" t="s">
        <v>40</v>
      </c>
      <c r="AQ2349" s="102" t="s">
        <v>40</v>
      </c>
      <c r="AR2349" s="101"/>
    </row>
    <row r="2350" spans="1:44" ht="21">
      <c r="A2350" t="str">
        <f>VLOOKUP(Q2350,'Rotas x Madrugada'!A:C,2,0)</f>
        <v>B</v>
      </c>
      <c r="B2350" t="str">
        <f>VLOOKUP(Q2350,'Rotas x Madrugada'!A:C,3,0)</f>
        <v>Dep.</v>
      </c>
      <c r="D2350" s="19">
        <f t="shared" si="72"/>
        <v>46164</v>
      </c>
      <c r="E2350" s="19">
        <f>IF(A2350="RETIRA",Z2350,VLOOKUP(Q2350,'Rotas x Madrugada'!A:D,4,0))</f>
        <v>46146</v>
      </c>
      <c r="F2350" s="19">
        <f>IF(A2350="RETIRA",Z2350,Z2350+2)</f>
        <v>46164</v>
      </c>
      <c r="G2350" s="19" t="str">
        <f>CONCATENATE(U2350,"-",V2350)</f>
        <v>INC06-CC</v>
      </c>
      <c r="H2350" s="19" t="str">
        <f t="shared" ca="1" si="73"/>
        <v>OK</v>
      </c>
      <c r="I2350" s="46">
        <f ca="1">Z2350-$B$1</f>
        <v>5</v>
      </c>
      <c r="J2350" s="46">
        <f>VLOOKUP(G2350,'D. Produção'!A:B,2,)</f>
        <v>1</v>
      </c>
      <c r="K2350" s="87">
        <v>335776</v>
      </c>
      <c r="L2350" s="88" t="s">
        <v>132</v>
      </c>
      <c r="M2350" s="87">
        <v>4</v>
      </c>
      <c r="N2350" s="87">
        <v>5454999</v>
      </c>
      <c r="O2350" s="88" t="s">
        <v>35</v>
      </c>
      <c r="P2350" s="88" t="s">
        <v>664</v>
      </c>
      <c r="Q2350" s="88" t="s">
        <v>144</v>
      </c>
      <c r="R2350" s="89">
        <v>0.31</v>
      </c>
      <c r="S2350" s="89">
        <v>4.6500000000000004</v>
      </c>
      <c r="T2350" s="87">
        <v>1</v>
      </c>
      <c r="U2350" s="88" t="s">
        <v>185</v>
      </c>
      <c r="V2350" s="88" t="s">
        <v>236</v>
      </c>
      <c r="W2350" s="90">
        <v>620</v>
      </c>
      <c r="X2350" s="90">
        <v>500</v>
      </c>
      <c r="Y2350" s="91">
        <v>46154.410843252313</v>
      </c>
      <c r="Z2350" s="92">
        <v>46162</v>
      </c>
      <c r="AA2350" s="93"/>
      <c r="AB2350" s="93"/>
      <c r="AC2350" s="94" t="s">
        <v>40</v>
      </c>
      <c r="AD2350" s="94" t="s">
        <v>40</v>
      </c>
      <c r="AE2350" s="94" t="s">
        <v>40</v>
      </c>
      <c r="AF2350" s="94" t="s">
        <v>40</v>
      </c>
      <c r="AG2350" s="94" t="s">
        <v>40</v>
      </c>
      <c r="AH2350" s="94" t="s">
        <v>40</v>
      </c>
      <c r="AI2350" s="94" t="s">
        <v>40</v>
      </c>
      <c r="AJ2350" s="94" t="s">
        <v>40</v>
      </c>
      <c r="AK2350" s="94" t="s">
        <v>40</v>
      </c>
      <c r="AL2350" s="94" t="s">
        <v>40</v>
      </c>
      <c r="AM2350" s="94" t="s">
        <v>40</v>
      </c>
      <c r="AN2350" s="94" t="s">
        <v>40</v>
      </c>
      <c r="AO2350" s="94" t="s">
        <v>40</v>
      </c>
      <c r="AP2350" s="94" t="s">
        <v>40</v>
      </c>
      <c r="AQ2350" s="94" t="s">
        <v>40</v>
      </c>
      <c r="AR2350" s="93"/>
    </row>
    <row r="2351" spans="1:44" ht="31.5">
      <c r="A2351" t="str">
        <f>VLOOKUP(Q2351,'Rotas x Madrugada'!A:C,2,0)</f>
        <v>J</v>
      </c>
      <c r="B2351" t="str">
        <f>VLOOKUP(Q2351,'Rotas x Madrugada'!A:C,3,0)</f>
        <v>Sim</v>
      </c>
      <c r="D2351" s="19">
        <f t="shared" si="72"/>
        <v>46164</v>
      </c>
      <c r="E2351" s="19">
        <f>IF(A2351="RETIRA",Z2351,VLOOKUP(Q2351,'Rotas x Madrugada'!A:D,4,0))</f>
        <v>46146</v>
      </c>
      <c r="F2351" s="19">
        <f>IF(A2351="RETIRA",Z2351,Z2351+2)</f>
        <v>46164</v>
      </c>
      <c r="G2351" s="19" t="str">
        <f>CONCATENATE(U2351,"-",V2351)</f>
        <v>LMINC08-PF</v>
      </c>
      <c r="H2351" s="19" t="str">
        <f t="shared" ca="1" si="73"/>
        <v>OK</v>
      </c>
      <c r="I2351" s="46">
        <f ca="1">Z2351-$B$1</f>
        <v>5</v>
      </c>
      <c r="J2351" s="46">
        <f>VLOOKUP(G2351,'D. Produção'!A:B,2,)</f>
        <v>4</v>
      </c>
      <c r="K2351" s="95">
        <v>335780</v>
      </c>
      <c r="L2351" s="96" t="s">
        <v>61</v>
      </c>
      <c r="M2351" s="95">
        <v>1</v>
      </c>
      <c r="N2351" s="95">
        <v>5455015</v>
      </c>
      <c r="O2351" s="96" t="s">
        <v>35</v>
      </c>
      <c r="P2351" s="96" t="s">
        <v>257</v>
      </c>
      <c r="Q2351" s="96" t="s">
        <v>168</v>
      </c>
      <c r="R2351" s="97">
        <v>3.3108</v>
      </c>
      <c r="S2351" s="97">
        <v>66.215999999999994</v>
      </c>
      <c r="T2351" s="95">
        <v>1</v>
      </c>
      <c r="U2351" s="96" t="s">
        <v>251</v>
      </c>
      <c r="V2351" s="96" t="s">
        <v>39</v>
      </c>
      <c r="W2351" s="98">
        <v>1860</v>
      </c>
      <c r="X2351" s="98">
        <v>1780</v>
      </c>
      <c r="Y2351" s="99">
        <v>46154.448554432871</v>
      </c>
      <c r="Z2351" s="100">
        <v>46162</v>
      </c>
      <c r="AA2351" s="101"/>
      <c r="AB2351" s="101"/>
      <c r="AC2351" s="101"/>
      <c r="AD2351" s="102" t="s">
        <v>40</v>
      </c>
      <c r="AE2351" s="102" t="s">
        <v>40</v>
      </c>
      <c r="AF2351" s="102" t="s">
        <v>40</v>
      </c>
      <c r="AG2351" s="102" t="s">
        <v>40</v>
      </c>
      <c r="AH2351" s="102" t="s">
        <v>40</v>
      </c>
      <c r="AI2351" s="102" t="s">
        <v>40</v>
      </c>
      <c r="AJ2351" s="102" t="s">
        <v>40</v>
      </c>
      <c r="AK2351" s="102" t="s">
        <v>40</v>
      </c>
      <c r="AL2351" s="102" t="s">
        <v>40</v>
      </c>
      <c r="AM2351" s="102" t="s">
        <v>40</v>
      </c>
      <c r="AN2351" s="102" t="s">
        <v>40</v>
      </c>
      <c r="AO2351" s="102" t="s">
        <v>40</v>
      </c>
      <c r="AP2351" s="102" t="s">
        <v>40</v>
      </c>
      <c r="AQ2351" s="102" t="s">
        <v>40</v>
      </c>
      <c r="AR2351" s="101"/>
    </row>
    <row r="2352" spans="1:44" ht="21">
      <c r="A2352" t="str">
        <f>VLOOKUP(Q2352,'Rotas x Madrugada'!A:C,2,0)</f>
        <v>B</v>
      </c>
      <c r="B2352" t="str">
        <f>VLOOKUP(Q2352,'Rotas x Madrugada'!A:C,3,0)</f>
        <v>Dep.</v>
      </c>
      <c r="D2352" s="19">
        <f t="shared" si="72"/>
        <v>46164</v>
      </c>
      <c r="E2352" s="19">
        <f>IF(A2352="RETIRA",Z2352,VLOOKUP(Q2352,'Rotas x Madrugada'!A:D,4,0))</f>
        <v>46146</v>
      </c>
      <c r="F2352" s="19">
        <f>IF(A2352="RETIRA",Z2352,Z2352+2)</f>
        <v>46164</v>
      </c>
      <c r="G2352" s="19" t="str">
        <f>CONCATENATE(U2352,"-",V2352)</f>
        <v>ESI04-EF</v>
      </c>
      <c r="H2352" s="19" t="str">
        <f t="shared" ca="1" si="73"/>
        <v>OK</v>
      </c>
      <c r="I2352" s="46">
        <f ca="1">Z2352-$B$1</f>
        <v>5</v>
      </c>
      <c r="J2352" s="46">
        <f>VLOOKUP(G2352,'D. Produção'!A:B,2,)</f>
        <v>1</v>
      </c>
      <c r="K2352" s="87">
        <v>335865</v>
      </c>
      <c r="L2352" s="88" t="s">
        <v>61</v>
      </c>
      <c r="M2352" s="87">
        <v>1</v>
      </c>
      <c r="N2352" s="87">
        <v>5455600</v>
      </c>
      <c r="O2352" s="88" t="s">
        <v>35</v>
      </c>
      <c r="P2352" s="88" t="s">
        <v>323</v>
      </c>
      <c r="Q2352" s="88" t="s">
        <v>144</v>
      </c>
      <c r="R2352" s="89">
        <v>1.2684</v>
      </c>
      <c r="S2352" s="89">
        <v>12.683999999999999</v>
      </c>
      <c r="T2352" s="87">
        <v>1</v>
      </c>
      <c r="U2352" s="88" t="s">
        <v>212</v>
      </c>
      <c r="V2352" s="88" t="s">
        <v>320</v>
      </c>
      <c r="W2352" s="90">
        <v>755</v>
      </c>
      <c r="X2352" s="90">
        <v>1680</v>
      </c>
      <c r="Y2352" s="91">
        <v>46155.414394097221</v>
      </c>
      <c r="Z2352" s="92">
        <v>46162</v>
      </c>
      <c r="AA2352" s="93"/>
      <c r="AB2352" s="93"/>
      <c r="AC2352" s="93"/>
      <c r="AD2352" s="93"/>
      <c r="AE2352" s="94" t="s">
        <v>40</v>
      </c>
      <c r="AF2352" s="94" t="s">
        <v>40</v>
      </c>
      <c r="AG2352" s="94" t="s">
        <v>40</v>
      </c>
      <c r="AH2352" s="94" t="s">
        <v>40</v>
      </c>
      <c r="AI2352" s="94" t="s">
        <v>40</v>
      </c>
      <c r="AJ2352" s="94" t="s">
        <v>40</v>
      </c>
      <c r="AK2352" s="94" t="s">
        <v>40</v>
      </c>
      <c r="AL2352" s="93"/>
      <c r="AM2352" s="94" t="s">
        <v>40</v>
      </c>
      <c r="AN2352" s="94" t="s">
        <v>40</v>
      </c>
      <c r="AO2352" s="94" t="s">
        <v>40</v>
      </c>
      <c r="AP2352" s="93"/>
      <c r="AQ2352" s="94" t="s">
        <v>40</v>
      </c>
      <c r="AR2352" s="93"/>
    </row>
    <row r="2353" spans="1:44" ht="21">
      <c r="A2353" t="str">
        <f>VLOOKUP(Q2353,'Rotas x Madrugada'!A:C,2,0)</f>
        <v>B</v>
      </c>
      <c r="B2353" t="str">
        <f>VLOOKUP(Q2353,'Rotas x Madrugada'!A:C,3,0)</f>
        <v>Dep.</v>
      </c>
      <c r="D2353" s="19">
        <f t="shared" si="72"/>
        <v>46164</v>
      </c>
      <c r="E2353" s="19">
        <f>IF(A2353="RETIRA",Z2353,VLOOKUP(Q2353,'Rotas x Madrugada'!A:D,4,0))</f>
        <v>46146</v>
      </c>
      <c r="F2353" s="19">
        <f>IF(A2353="RETIRA",Z2353,Z2353+2)</f>
        <v>46164</v>
      </c>
      <c r="G2353" s="19" t="str">
        <f>CONCATENATE(U2353,"-",V2353)</f>
        <v>ESI04-EF</v>
      </c>
      <c r="H2353" s="19" t="str">
        <f t="shared" ca="1" si="73"/>
        <v>OK</v>
      </c>
      <c r="I2353" s="46">
        <f ca="1">Z2353-$B$1</f>
        <v>5</v>
      </c>
      <c r="J2353" s="46">
        <f>VLOOKUP(G2353,'D. Produção'!A:B,2,)</f>
        <v>1</v>
      </c>
      <c r="K2353" s="95">
        <v>335865</v>
      </c>
      <c r="L2353" s="96" t="s">
        <v>121</v>
      </c>
      <c r="M2353" s="95">
        <v>2</v>
      </c>
      <c r="N2353" s="95">
        <v>5455601</v>
      </c>
      <c r="O2353" s="96" t="s">
        <v>35</v>
      </c>
      <c r="P2353" s="96" t="s">
        <v>323</v>
      </c>
      <c r="Q2353" s="96" t="s">
        <v>144</v>
      </c>
      <c r="R2353" s="97">
        <v>2.1242000000000001</v>
      </c>
      <c r="S2353" s="97">
        <v>21.241499999999998</v>
      </c>
      <c r="T2353" s="95">
        <v>1</v>
      </c>
      <c r="U2353" s="96" t="s">
        <v>212</v>
      </c>
      <c r="V2353" s="96" t="s">
        <v>320</v>
      </c>
      <c r="W2353" s="98">
        <v>1190</v>
      </c>
      <c r="X2353" s="98">
        <v>1785</v>
      </c>
      <c r="Y2353" s="99">
        <v>46155.414394097221</v>
      </c>
      <c r="Z2353" s="100">
        <v>46162</v>
      </c>
      <c r="AA2353" s="101"/>
      <c r="AB2353" s="101"/>
      <c r="AC2353" s="101"/>
      <c r="AD2353" s="101"/>
      <c r="AE2353" s="102" t="s">
        <v>40</v>
      </c>
      <c r="AF2353" s="102" t="s">
        <v>40</v>
      </c>
      <c r="AG2353" s="102" t="s">
        <v>40</v>
      </c>
      <c r="AH2353" s="102" t="s">
        <v>40</v>
      </c>
      <c r="AI2353" s="102" t="s">
        <v>40</v>
      </c>
      <c r="AJ2353" s="102" t="s">
        <v>40</v>
      </c>
      <c r="AK2353" s="102" t="s">
        <v>40</v>
      </c>
      <c r="AL2353" s="101"/>
      <c r="AM2353" s="102" t="s">
        <v>40</v>
      </c>
      <c r="AN2353" s="102" t="s">
        <v>40</v>
      </c>
      <c r="AO2353" s="102" t="s">
        <v>40</v>
      </c>
      <c r="AP2353" s="101"/>
      <c r="AQ2353" s="102" t="s">
        <v>40</v>
      </c>
      <c r="AR2353" s="101"/>
    </row>
    <row r="2354" spans="1:44" ht="52.5">
      <c r="A2354" t="str">
        <f>VLOOKUP(Q2354,'Rotas x Madrugada'!A:C,2,0)</f>
        <v>B</v>
      </c>
      <c r="B2354" t="str">
        <f>VLOOKUP(Q2354,'Rotas x Madrugada'!A:C,3,0)</f>
        <v>Dep.</v>
      </c>
      <c r="D2354" s="19">
        <f t="shared" si="72"/>
        <v>46164</v>
      </c>
      <c r="E2354" s="19">
        <f>IF(A2354="RETIRA",Z2354,VLOOKUP(Q2354,'Rotas x Madrugada'!A:D,4,0))</f>
        <v>46146</v>
      </c>
      <c r="F2354" s="19">
        <f>IF(A2354="RETIRA",Z2354,Z2354+2)</f>
        <v>46164</v>
      </c>
      <c r="G2354" s="19" t="str">
        <f>CONCATENATE(U2354,"-",V2354)</f>
        <v>INC06-TE16</v>
      </c>
      <c r="H2354" s="19" t="str">
        <f t="shared" ca="1" si="73"/>
        <v>OK</v>
      </c>
      <c r="I2354" s="46">
        <f ca="1">Z2354-$B$1</f>
        <v>5</v>
      </c>
      <c r="J2354" s="46">
        <f>VLOOKUP(G2354,'D. Produção'!A:B,2,)</f>
        <v>2</v>
      </c>
      <c r="K2354" s="87">
        <v>336047</v>
      </c>
      <c r="L2354" s="88" t="s">
        <v>78</v>
      </c>
      <c r="M2354" s="87">
        <v>1</v>
      </c>
      <c r="N2354" s="87">
        <v>5457316</v>
      </c>
      <c r="O2354" s="88" t="s">
        <v>35</v>
      </c>
      <c r="P2354" s="88" t="s">
        <v>665</v>
      </c>
      <c r="Q2354" s="88" t="s">
        <v>144</v>
      </c>
      <c r="R2354" s="89">
        <v>0.94430000000000003</v>
      </c>
      <c r="S2354" s="89">
        <v>14.1645</v>
      </c>
      <c r="T2354" s="87">
        <v>1</v>
      </c>
      <c r="U2354" s="88" t="s">
        <v>185</v>
      </c>
      <c r="V2354" s="88" t="s">
        <v>123</v>
      </c>
      <c r="W2354" s="90">
        <v>1330</v>
      </c>
      <c r="X2354" s="90">
        <v>710</v>
      </c>
      <c r="Y2354" s="91">
        <v>46154.671619363427</v>
      </c>
      <c r="Z2354" s="92">
        <v>46162</v>
      </c>
      <c r="AA2354" s="93"/>
      <c r="AB2354" s="93"/>
      <c r="AC2354" s="93"/>
      <c r="AD2354" s="93"/>
      <c r="AE2354" s="93"/>
      <c r="AF2354" s="93"/>
      <c r="AG2354" s="93"/>
      <c r="AH2354" s="93"/>
      <c r="AI2354" s="94" t="s">
        <v>40</v>
      </c>
      <c r="AJ2354" s="94" t="s">
        <v>40</v>
      </c>
      <c r="AK2354" s="94" t="s">
        <v>40</v>
      </c>
      <c r="AL2354" s="93"/>
      <c r="AM2354" s="93"/>
      <c r="AN2354" s="94" t="s">
        <v>40</v>
      </c>
      <c r="AO2354" s="94" t="s">
        <v>40</v>
      </c>
      <c r="AP2354" s="94" t="s">
        <v>40</v>
      </c>
      <c r="AQ2354" s="94" t="s">
        <v>40</v>
      </c>
      <c r="AR2354" s="93"/>
    </row>
    <row r="2355" spans="1:44" ht="52.5">
      <c r="A2355" t="str">
        <f>VLOOKUP(Q2355,'Rotas x Madrugada'!A:C,2,0)</f>
        <v>B</v>
      </c>
      <c r="B2355" t="str">
        <f>VLOOKUP(Q2355,'Rotas x Madrugada'!A:C,3,0)</f>
        <v>Dep.</v>
      </c>
      <c r="D2355" s="19">
        <f t="shared" si="72"/>
        <v>46164</v>
      </c>
      <c r="E2355" s="19">
        <f>IF(A2355="RETIRA",Z2355,VLOOKUP(Q2355,'Rotas x Madrugada'!A:D,4,0))</f>
        <v>46146</v>
      </c>
      <c r="F2355" s="19">
        <f>IF(A2355="RETIRA",Z2355,Z2355+2)</f>
        <v>46164</v>
      </c>
      <c r="G2355" s="19" t="str">
        <f>CONCATENATE(U2355,"-",V2355)</f>
        <v>INC06-TE16</v>
      </c>
      <c r="H2355" s="19" t="str">
        <f t="shared" ca="1" si="73"/>
        <v>OK</v>
      </c>
      <c r="I2355" s="46">
        <f ca="1">Z2355-$B$1</f>
        <v>5</v>
      </c>
      <c r="J2355" s="46">
        <f>VLOOKUP(G2355,'D. Produção'!A:B,2,)</f>
        <v>2</v>
      </c>
      <c r="K2355" s="95">
        <v>336047</v>
      </c>
      <c r="L2355" s="96" t="s">
        <v>80</v>
      </c>
      <c r="M2355" s="95">
        <v>2</v>
      </c>
      <c r="N2355" s="95">
        <v>5457317</v>
      </c>
      <c r="O2355" s="96" t="s">
        <v>35</v>
      </c>
      <c r="P2355" s="96" t="s">
        <v>665</v>
      </c>
      <c r="Q2355" s="96" t="s">
        <v>144</v>
      </c>
      <c r="R2355" s="97">
        <v>0.94430000000000003</v>
      </c>
      <c r="S2355" s="97">
        <v>14.1645</v>
      </c>
      <c r="T2355" s="95">
        <v>1</v>
      </c>
      <c r="U2355" s="96" t="s">
        <v>185</v>
      </c>
      <c r="V2355" s="96" t="s">
        <v>123</v>
      </c>
      <c r="W2355" s="98">
        <v>1330</v>
      </c>
      <c r="X2355" s="98">
        <v>710</v>
      </c>
      <c r="Y2355" s="99">
        <v>46154.671619363427</v>
      </c>
      <c r="Z2355" s="100">
        <v>46162</v>
      </c>
      <c r="AA2355" s="101"/>
      <c r="AB2355" s="101"/>
      <c r="AC2355" s="101"/>
      <c r="AD2355" s="101"/>
      <c r="AE2355" s="101"/>
      <c r="AF2355" s="101"/>
      <c r="AG2355" s="101"/>
      <c r="AH2355" s="101"/>
      <c r="AI2355" s="102" t="s">
        <v>40</v>
      </c>
      <c r="AJ2355" s="102" t="s">
        <v>40</v>
      </c>
      <c r="AK2355" s="102" t="s">
        <v>40</v>
      </c>
      <c r="AL2355" s="101"/>
      <c r="AM2355" s="101"/>
      <c r="AN2355" s="102" t="s">
        <v>40</v>
      </c>
      <c r="AO2355" s="102" t="s">
        <v>40</v>
      </c>
      <c r="AP2355" s="102" t="s">
        <v>40</v>
      </c>
      <c r="AQ2355" s="102" t="s">
        <v>40</v>
      </c>
      <c r="AR2355" s="101"/>
    </row>
    <row r="2356" spans="1:44" ht="52.5">
      <c r="A2356" t="str">
        <f>VLOOKUP(Q2356,'Rotas x Madrugada'!A:C,2,0)</f>
        <v>B</v>
      </c>
      <c r="B2356" t="str">
        <f>VLOOKUP(Q2356,'Rotas x Madrugada'!A:C,3,0)</f>
        <v>Dep.</v>
      </c>
      <c r="D2356" s="19">
        <f t="shared" si="72"/>
        <v>46164</v>
      </c>
      <c r="E2356" s="19">
        <f>IF(A2356="RETIRA",Z2356,VLOOKUP(Q2356,'Rotas x Madrugada'!A:D,4,0))</f>
        <v>46146</v>
      </c>
      <c r="F2356" s="19">
        <f>IF(A2356="RETIRA",Z2356,Z2356+2)</f>
        <v>46164</v>
      </c>
      <c r="G2356" s="19" t="str">
        <f>CONCATENATE(U2356,"-",V2356)</f>
        <v>INC06-TE16</v>
      </c>
      <c r="H2356" s="19" t="str">
        <f t="shared" ca="1" si="73"/>
        <v>OK</v>
      </c>
      <c r="I2356" s="46">
        <f ca="1">Z2356-$B$1</f>
        <v>5</v>
      </c>
      <c r="J2356" s="46">
        <f>VLOOKUP(G2356,'D. Produção'!A:B,2,)</f>
        <v>2</v>
      </c>
      <c r="K2356" s="87">
        <v>336047</v>
      </c>
      <c r="L2356" s="88" t="s">
        <v>81</v>
      </c>
      <c r="M2356" s="87">
        <v>3</v>
      </c>
      <c r="N2356" s="87">
        <v>5457318</v>
      </c>
      <c r="O2356" s="88" t="s">
        <v>35</v>
      </c>
      <c r="P2356" s="88" t="s">
        <v>665</v>
      </c>
      <c r="Q2356" s="88" t="s">
        <v>144</v>
      </c>
      <c r="R2356" s="89">
        <v>0.94430000000000003</v>
      </c>
      <c r="S2356" s="89">
        <v>14.1645</v>
      </c>
      <c r="T2356" s="87">
        <v>1</v>
      </c>
      <c r="U2356" s="88" t="s">
        <v>185</v>
      </c>
      <c r="V2356" s="88" t="s">
        <v>123</v>
      </c>
      <c r="W2356" s="90">
        <v>1330</v>
      </c>
      <c r="X2356" s="90">
        <v>710</v>
      </c>
      <c r="Y2356" s="91">
        <v>46154.671619363427</v>
      </c>
      <c r="Z2356" s="92">
        <v>46162</v>
      </c>
      <c r="AA2356" s="93"/>
      <c r="AB2356" s="93"/>
      <c r="AC2356" s="93"/>
      <c r="AD2356" s="93"/>
      <c r="AE2356" s="93"/>
      <c r="AF2356" s="93"/>
      <c r="AG2356" s="93"/>
      <c r="AH2356" s="93"/>
      <c r="AI2356" s="94" t="s">
        <v>40</v>
      </c>
      <c r="AJ2356" s="94" t="s">
        <v>40</v>
      </c>
      <c r="AK2356" s="94" t="s">
        <v>40</v>
      </c>
      <c r="AL2356" s="93"/>
      <c r="AM2356" s="93"/>
      <c r="AN2356" s="94" t="s">
        <v>40</v>
      </c>
      <c r="AO2356" s="94" t="s">
        <v>40</v>
      </c>
      <c r="AP2356" s="94" t="s">
        <v>40</v>
      </c>
      <c r="AQ2356" s="94" t="s">
        <v>40</v>
      </c>
      <c r="AR2356" s="93"/>
    </row>
    <row r="2357" spans="1:44" ht="52.5">
      <c r="A2357" t="str">
        <f>VLOOKUP(Q2357,'Rotas x Madrugada'!A:C,2,0)</f>
        <v>B</v>
      </c>
      <c r="B2357" t="str">
        <f>VLOOKUP(Q2357,'Rotas x Madrugada'!A:C,3,0)</f>
        <v>Dep.</v>
      </c>
      <c r="D2357" s="19">
        <f t="shared" si="72"/>
        <v>46164</v>
      </c>
      <c r="E2357" s="19">
        <f>IF(A2357="RETIRA",Z2357,VLOOKUP(Q2357,'Rotas x Madrugada'!A:D,4,0))</f>
        <v>46146</v>
      </c>
      <c r="F2357" s="19">
        <f>IF(A2357="RETIRA",Z2357,Z2357+2)</f>
        <v>46164</v>
      </c>
      <c r="G2357" s="19" t="str">
        <f>CONCATENATE(U2357,"-",V2357)</f>
        <v>INC06-TE16</v>
      </c>
      <c r="H2357" s="19" t="str">
        <f t="shared" ca="1" si="73"/>
        <v>OK</v>
      </c>
      <c r="I2357" s="46">
        <f ca="1">Z2357-$B$1</f>
        <v>5</v>
      </c>
      <c r="J2357" s="46">
        <f>VLOOKUP(G2357,'D. Produção'!A:B,2,)</f>
        <v>2</v>
      </c>
      <c r="K2357" s="95">
        <v>336047</v>
      </c>
      <c r="L2357" s="96" t="s">
        <v>82</v>
      </c>
      <c r="M2357" s="95">
        <v>4</v>
      </c>
      <c r="N2357" s="95">
        <v>5457319</v>
      </c>
      <c r="O2357" s="96" t="s">
        <v>35</v>
      </c>
      <c r="P2357" s="96" t="s">
        <v>665</v>
      </c>
      <c r="Q2357" s="96" t="s">
        <v>144</v>
      </c>
      <c r="R2357" s="97">
        <v>0.94430000000000003</v>
      </c>
      <c r="S2357" s="97">
        <v>14.1645</v>
      </c>
      <c r="T2357" s="95">
        <v>1</v>
      </c>
      <c r="U2357" s="96" t="s">
        <v>185</v>
      </c>
      <c r="V2357" s="96" t="s">
        <v>123</v>
      </c>
      <c r="W2357" s="98">
        <v>1330</v>
      </c>
      <c r="X2357" s="98">
        <v>710</v>
      </c>
      <c r="Y2357" s="99">
        <v>46154.671619363427</v>
      </c>
      <c r="Z2357" s="100">
        <v>46162</v>
      </c>
      <c r="AA2357" s="101"/>
      <c r="AB2357" s="101"/>
      <c r="AC2357" s="101"/>
      <c r="AD2357" s="101"/>
      <c r="AE2357" s="101"/>
      <c r="AF2357" s="101"/>
      <c r="AG2357" s="101"/>
      <c r="AH2357" s="101"/>
      <c r="AI2357" s="102" t="s">
        <v>40</v>
      </c>
      <c r="AJ2357" s="102" t="s">
        <v>40</v>
      </c>
      <c r="AK2357" s="102" t="s">
        <v>40</v>
      </c>
      <c r="AL2357" s="101"/>
      <c r="AM2357" s="101"/>
      <c r="AN2357" s="102" t="s">
        <v>40</v>
      </c>
      <c r="AO2357" s="102" t="s">
        <v>40</v>
      </c>
      <c r="AP2357" s="102" t="s">
        <v>40</v>
      </c>
      <c r="AQ2357" s="102" t="s">
        <v>40</v>
      </c>
      <c r="AR2357" s="101"/>
    </row>
    <row r="2358" spans="1:44" ht="52.5">
      <c r="A2358" t="str">
        <f>VLOOKUP(Q2358,'Rotas x Madrugada'!A:C,2,0)</f>
        <v>B</v>
      </c>
      <c r="B2358" t="str">
        <f>VLOOKUP(Q2358,'Rotas x Madrugada'!A:C,3,0)</f>
        <v>Dep.</v>
      </c>
      <c r="D2358" s="19">
        <f t="shared" si="72"/>
        <v>46164</v>
      </c>
      <c r="E2358" s="19">
        <f>IF(A2358="RETIRA",Z2358,VLOOKUP(Q2358,'Rotas x Madrugada'!A:D,4,0))</f>
        <v>46146</v>
      </c>
      <c r="F2358" s="19">
        <f>IF(A2358="RETIRA",Z2358,Z2358+2)</f>
        <v>46164</v>
      </c>
      <c r="G2358" s="19" t="str">
        <f>CONCATENATE(U2358,"-",V2358)</f>
        <v>INC06-TE16</v>
      </c>
      <c r="H2358" s="19" t="str">
        <f t="shared" ca="1" si="73"/>
        <v>OK</v>
      </c>
      <c r="I2358" s="46">
        <f ca="1">Z2358-$B$1</f>
        <v>5</v>
      </c>
      <c r="J2358" s="46">
        <f>VLOOKUP(G2358,'D. Produção'!A:B,2,)</f>
        <v>2</v>
      </c>
      <c r="K2358" s="87">
        <v>336047</v>
      </c>
      <c r="L2358" s="88" t="s">
        <v>83</v>
      </c>
      <c r="M2358" s="87">
        <v>5</v>
      </c>
      <c r="N2358" s="87">
        <v>5457320</v>
      </c>
      <c r="O2358" s="88" t="s">
        <v>35</v>
      </c>
      <c r="P2358" s="88" t="s">
        <v>665</v>
      </c>
      <c r="Q2358" s="88" t="s">
        <v>144</v>
      </c>
      <c r="R2358" s="89">
        <v>0.94430000000000003</v>
      </c>
      <c r="S2358" s="89">
        <v>14.1645</v>
      </c>
      <c r="T2358" s="87">
        <v>1</v>
      </c>
      <c r="U2358" s="88" t="s">
        <v>185</v>
      </c>
      <c r="V2358" s="88" t="s">
        <v>123</v>
      </c>
      <c r="W2358" s="90">
        <v>1330</v>
      </c>
      <c r="X2358" s="90">
        <v>710</v>
      </c>
      <c r="Y2358" s="91">
        <v>46154.671619363427</v>
      </c>
      <c r="Z2358" s="92">
        <v>46162</v>
      </c>
      <c r="AA2358" s="93"/>
      <c r="AB2358" s="93"/>
      <c r="AC2358" s="93"/>
      <c r="AD2358" s="93"/>
      <c r="AE2358" s="93"/>
      <c r="AF2358" s="93"/>
      <c r="AG2358" s="93"/>
      <c r="AH2358" s="93"/>
      <c r="AI2358" s="94" t="s">
        <v>40</v>
      </c>
      <c r="AJ2358" s="94" t="s">
        <v>40</v>
      </c>
      <c r="AK2358" s="94" t="s">
        <v>40</v>
      </c>
      <c r="AL2358" s="93"/>
      <c r="AM2358" s="93"/>
      <c r="AN2358" s="94" t="s">
        <v>40</v>
      </c>
      <c r="AO2358" s="94" t="s">
        <v>40</v>
      </c>
      <c r="AP2358" s="94" t="s">
        <v>40</v>
      </c>
      <c r="AQ2358" s="94" t="s">
        <v>40</v>
      </c>
      <c r="AR2358" s="93"/>
    </row>
    <row r="2359" spans="1:44" ht="52.5">
      <c r="A2359" t="str">
        <f>VLOOKUP(Q2359,'Rotas x Madrugada'!A:C,2,0)</f>
        <v>B</v>
      </c>
      <c r="B2359" t="str">
        <f>VLOOKUP(Q2359,'Rotas x Madrugada'!A:C,3,0)</f>
        <v>Dep.</v>
      </c>
      <c r="D2359" s="19">
        <f t="shared" si="72"/>
        <v>46164</v>
      </c>
      <c r="E2359" s="19">
        <f>IF(A2359="RETIRA",Z2359,VLOOKUP(Q2359,'Rotas x Madrugada'!A:D,4,0))</f>
        <v>46146</v>
      </c>
      <c r="F2359" s="19">
        <f>IF(A2359="RETIRA",Z2359,Z2359+2)</f>
        <v>46164</v>
      </c>
      <c r="G2359" s="19" t="str">
        <f>CONCATENATE(U2359,"-",V2359)</f>
        <v>INC06-TE16</v>
      </c>
      <c r="H2359" s="19" t="str">
        <f t="shared" ca="1" si="73"/>
        <v>OK</v>
      </c>
      <c r="I2359" s="46">
        <f ca="1">Z2359-$B$1</f>
        <v>5</v>
      </c>
      <c r="J2359" s="46">
        <f>VLOOKUP(G2359,'D. Produção'!A:B,2,)</f>
        <v>2</v>
      </c>
      <c r="K2359" s="95">
        <v>336047</v>
      </c>
      <c r="L2359" s="96" t="s">
        <v>84</v>
      </c>
      <c r="M2359" s="95">
        <v>6</v>
      </c>
      <c r="N2359" s="95">
        <v>5457321</v>
      </c>
      <c r="O2359" s="96" t="s">
        <v>35</v>
      </c>
      <c r="P2359" s="96" t="s">
        <v>665</v>
      </c>
      <c r="Q2359" s="96" t="s">
        <v>144</v>
      </c>
      <c r="R2359" s="97">
        <v>0.94430000000000003</v>
      </c>
      <c r="S2359" s="97">
        <v>14.1645</v>
      </c>
      <c r="T2359" s="95">
        <v>1</v>
      </c>
      <c r="U2359" s="96" t="s">
        <v>185</v>
      </c>
      <c r="V2359" s="96" t="s">
        <v>123</v>
      </c>
      <c r="W2359" s="98">
        <v>1330</v>
      </c>
      <c r="X2359" s="98">
        <v>710</v>
      </c>
      <c r="Y2359" s="99">
        <v>46154.671619363427</v>
      </c>
      <c r="Z2359" s="100">
        <v>46162</v>
      </c>
      <c r="AA2359" s="101"/>
      <c r="AB2359" s="101"/>
      <c r="AC2359" s="101"/>
      <c r="AD2359" s="101"/>
      <c r="AE2359" s="101"/>
      <c r="AF2359" s="101"/>
      <c r="AG2359" s="101"/>
      <c r="AH2359" s="101"/>
      <c r="AI2359" s="102" t="s">
        <v>40</v>
      </c>
      <c r="AJ2359" s="102" t="s">
        <v>40</v>
      </c>
      <c r="AK2359" s="102" t="s">
        <v>40</v>
      </c>
      <c r="AL2359" s="101"/>
      <c r="AM2359" s="101"/>
      <c r="AN2359" s="102" t="s">
        <v>40</v>
      </c>
      <c r="AO2359" s="102" t="s">
        <v>40</v>
      </c>
      <c r="AP2359" s="102" t="s">
        <v>40</v>
      </c>
      <c r="AQ2359" s="102" t="s">
        <v>40</v>
      </c>
      <c r="AR2359" s="101"/>
    </row>
    <row r="2360" spans="1:44" ht="52.5">
      <c r="A2360" t="str">
        <f>VLOOKUP(Q2360,'Rotas x Madrugada'!A:C,2,0)</f>
        <v>B</v>
      </c>
      <c r="B2360" t="str">
        <f>VLOOKUP(Q2360,'Rotas x Madrugada'!A:C,3,0)</f>
        <v>Dep.</v>
      </c>
      <c r="D2360" s="19">
        <f t="shared" si="72"/>
        <v>46164</v>
      </c>
      <c r="E2360" s="19">
        <f>IF(A2360="RETIRA",Z2360,VLOOKUP(Q2360,'Rotas x Madrugada'!A:D,4,0))</f>
        <v>46146</v>
      </c>
      <c r="F2360" s="19">
        <f>IF(A2360="RETIRA",Z2360,Z2360+2)</f>
        <v>46164</v>
      </c>
      <c r="G2360" s="19" t="str">
        <f>CONCATENATE(U2360,"-",V2360)</f>
        <v>INC06-TE16</v>
      </c>
      <c r="H2360" s="19" t="str">
        <f t="shared" ca="1" si="73"/>
        <v>OK</v>
      </c>
      <c r="I2360" s="46">
        <f ca="1">Z2360-$B$1</f>
        <v>5</v>
      </c>
      <c r="J2360" s="46">
        <f>VLOOKUP(G2360,'D. Produção'!A:B,2,)</f>
        <v>2</v>
      </c>
      <c r="K2360" s="87">
        <v>336047</v>
      </c>
      <c r="L2360" s="88" t="s">
        <v>201</v>
      </c>
      <c r="M2360" s="87">
        <v>7</v>
      </c>
      <c r="N2360" s="87">
        <v>5457322</v>
      </c>
      <c r="O2360" s="88" t="s">
        <v>35</v>
      </c>
      <c r="P2360" s="88" t="s">
        <v>665</v>
      </c>
      <c r="Q2360" s="88" t="s">
        <v>144</v>
      </c>
      <c r="R2360" s="89">
        <v>0.94430000000000003</v>
      </c>
      <c r="S2360" s="89">
        <v>14.1645</v>
      </c>
      <c r="T2360" s="87">
        <v>1</v>
      </c>
      <c r="U2360" s="88" t="s">
        <v>185</v>
      </c>
      <c r="V2360" s="88" t="s">
        <v>123</v>
      </c>
      <c r="W2360" s="90">
        <v>1330</v>
      </c>
      <c r="X2360" s="90">
        <v>710</v>
      </c>
      <c r="Y2360" s="91">
        <v>46154.671619363427</v>
      </c>
      <c r="Z2360" s="92">
        <v>46162</v>
      </c>
      <c r="AA2360" s="93"/>
      <c r="AB2360" s="93"/>
      <c r="AC2360" s="93"/>
      <c r="AD2360" s="93"/>
      <c r="AE2360" s="93"/>
      <c r="AF2360" s="93"/>
      <c r="AG2360" s="93"/>
      <c r="AH2360" s="93"/>
      <c r="AI2360" s="94" t="s">
        <v>40</v>
      </c>
      <c r="AJ2360" s="94" t="s">
        <v>40</v>
      </c>
      <c r="AK2360" s="94" t="s">
        <v>40</v>
      </c>
      <c r="AL2360" s="93"/>
      <c r="AM2360" s="93"/>
      <c r="AN2360" s="94" t="s">
        <v>40</v>
      </c>
      <c r="AO2360" s="94" t="s">
        <v>40</v>
      </c>
      <c r="AP2360" s="94" t="s">
        <v>40</v>
      </c>
      <c r="AQ2360" s="94" t="s">
        <v>40</v>
      </c>
      <c r="AR2360" s="93"/>
    </row>
    <row r="2361" spans="1:44" ht="52.5">
      <c r="A2361" t="str">
        <f>VLOOKUP(Q2361,'Rotas x Madrugada'!A:C,2,0)</f>
        <v>B</v>
      </c>
      <c r="B2361" t="str">
        <f>VLOOKUP(Q2361,'Rotas x Madrugada'!A:C,3,0)</f>
        <v>Dep.</v>
      </c>
      <c r="D2361" s="19">
        <f t="shared" si="72"/>
        <v>46164</v>
      </c>
      <c r="E2361" s="19">
        <f>IF(A2361="RETIRA",Z2361,VLOOKUP(Q2361,'Rotas x Madrugada'!A:D,4,0))</f>
        <v>46146</v>
      </c>
      <c r="F2361" s="19">
        <f>IF(A2361="RETIRA",Z2361,Z2361+2)</f>
        <v>46164</v>
      </c>
      <c r="G2361" s="19" t="str">
        <f>CONCATENATE(U2361,"-",V2361)</f>
        <v>INC06-TE16</v>
      </c>
      <c r="H2361" s="19" t="str">
        <f t="shared" ca="1" si="73"/>
        <v>OK</v>
      </c>
      <c r="I2361" s="46">
        <f ca="1">Z2361-$B$1</f>
        <v>5</v>
      </c>
      <c r="J2361" s="46">
        <f>VLOOKUP(G2361,'D. Produção'!A:B,2,)</f>
        <v>2</v>
      </c>
      <c r="K2361" s="95">
        <v>336047</v>
      </c>
      <c r="L2361" s="96" t="s">
        <v>202</v>
      </c>
      <c r="M2361" s="95">
        <v>8</v>
      </c>
      <c r="N2361" s="95">
        <v>5457323</v>
      </c>
      <c r="O2361" s="96" t="s">
        <v>35</v>
      </c>
      <c r="P2361" s="96" t="s">
        <v>665</v>
      </c>
      <c r="Q2361" s="96" t="s">
        <v>144</v>
      </c>
      <c r="R2361" s="97">
        <v>0.94430000000000003</v>
      </c>
      <c r="S2361" s="97">
        <v>14.1645</v>
      </c>
      <c r="T2361" s="95">
        <v>1</v>
      </c>
      <c r="U2361" s="96" t="s">
        <v>185</v>
      </c>
      <c r="V2361" s="96" t="s">
        <v>123</v>
      </c>
      <c r="W2361" s="98">
        <v>1330</v>
      </c>
      <c r="X2361" s="98">
        <v>710</v>
      </c>
      <c r="Y2361" s="99">
        <v>46154.671619363427</v>
      </c>
      <c r="Z2361" s="100">
        <v>46162</v>
      </c>
      <c r="AA2361" s="101"/>
      <c r="AB2361" s="101"/>
      <c r="AC2361" s="101"/>
      <c r="AD2361" s="101"/>
      <c r="AE2361" s="101"/>
      <c r="AF2361" s="101"/>
      <c r="AG2361" s="101"/>
      <c r="AH2361" s="101"/>
      <c r="AI2361" s="102" t="s">
        <v>40</v>
      </c>
      <c r="AJ2361" s="102" t="s">
        <v>40</v>
      </c>
      <c r="AK2361" s="102" t="s">
        <v>40</v>
      </c>
      <c r="AL2361" s="101"/>
      <c r="AM2361" s="101"/>
      <c r="AN2361" s="102" t="s">
        <v>40</v>
      </c>
      <c r="AO2361" s="102" t="s">
        <v>40</v>
      </c>
      <c r="AP2361" s="102" t="s">
        <v>40</v>
      </c>
      <c r="AQ2361" s="102" t="s">
        <v>40</v>
      </c>
      <c r="AR2361" s="101"/>
    </row>
    <row r="2362" spans="1:44" ht="52.5">
      <c r="A2362" t="str">
        <f>VLOOKUP(Q2362,'Rotas x Madrugada'!A:C,2,0)</f>
        <v>B</v>
      </c>
      <c r="B2362" t="str">
        <f>VLOOKUP(Q2362,'Rotas x Madrugada'!A:C,3,0)</f>
        <v>Dep.</v>
      </c>
      <c r="D2362" s="19">
        <f t="shared" si="72"/>
        <v>46164</v>
      </c>
      <c r="E2362" s="19">
        <f>IF(A2362="RETIRA",Z2362,VLOOKUP(Q2362,'Rotas x Madrugada'!A:D,4,0))</f>
        <v>46146</v>
      </c>
      <c r="F2362" s="19">
        <f>IF(A2362="RETIRA",Z2362,Z2362+2)</f>
        <v>46164</v>
      </c>
      <c r="G2362" s="19" t="str">
        <f>CONCATENATE(U2362,"-",V2362)</f>
        <v>INC06-TE16</v>
      </c>
      <c r="H2362" s="19" t="str">
        <f t="shared" ca="1" si="73"/>
        <v>OK</v>
      </c>
      <c r="I2362" s="46">
        <f ca="1">Z2362-$B$1</f>
        <v>5</v>
      </c>
      <c r="J2362" s="46">
        <f>VLOOKUP(G2362,'D. Produção'!A:B,2,)</f>
        <v>2</v>
      </c>
      <c r="K2362" s="87">
        <v>336047</v>
      </c>
      <c r="L2362" s="88" t="s">
        <v>220</v>
      </c>
      <c r="M2362" s="87">
        <v>9</v>
      </c>
      <c r="N2362" s="87">
        <v>5457324</v>
      </c>
      <c r="O2362" s="88" t="s">
        <v>35</v>
      </c>
      <c r="P2362" s="88" t="s">
        <v>665</v>
      </c>
      <c r="Q2362" s="88" t="s">
        <v>144</v>
      </c>
      <c r="R2362" s="89">
        <v>0.94430000000000003</v>
      </c>
      <c r="S2362" s="89">
        <v>14.1645</v>
      </c>
      <c r="T2362" s="87">
        <v>1</v>
      </c>
      <c r="U2362" s="88" t="s">
        <v>185</v>
      </c>
      <c r="V2362" s="88" t="s">
        <v>123</v>
      </c>
      <c r="W2362" s="90">
        <v>1330</v>
      </c>
      <c r="X2362" s="90">
        <v>710</v>
      </c>
      <c r="Y2362" s="91">
        <v>46154.671619363427</v>
      </c>
      <c r="Z2362" s="92">
        <v>46162</v>
      </c>
      <c r="AA2362" s="93"/>
      <c r="AB2362" s="93"/>
      <c r="AC2362" s="93"/>
      <c r="AD2362" s="93"/>
      <c r="AE2362" s="93"/>
      <c r="AF2362" s="93"/>
      <c r="AG2362" s="93"/>
      <c r="AH2362" s="93"/>
      <c r="AI2362" s="94" t="s">
        <v>40</v>
      </c>
      <c r="AJ2362" s="94" t="s">
        <v>40</v>
      </c>
      <c r="AK2362" s="94" t="s">
        <v>40</v>
      </c>
      <c r="AL2362" s="93"/>
      <c r="AM2362" s="93"/>
      <c r="AN2362" s="94" t="s">
        <v>40</v>
      </c>
      <c r="AO2362" s="94" t="s">
        <v>40</v>
      </c>
      <c r="AP2362" s="94" t="s">
        <v>40</v>
      </c>
      <c r="AQ2362" s="94" t="s">
        <v>40</v>
      </c>
      <c r="AR2362" s="93"/>
    </row>
    <row r="2363" spans="1:44" ht="52.5">
      <c r="A2363" t="str">
        <f>VLOOKUP(Q2363,'Rotas x Madrugada'!A:C,2,0)</f>
        <v>B</v>
      </c>
      <c r="B2363" t="str">
        <f>VLOOKUP(Q2363,'Rotas x Madrugada'!A:C,3,0)</f>
        <v>Dep.</v>
      </c>
      <c r="D2363" s="19">
        <f t="shared" si="72"/>
        <v>46164</v>
      </c>
      <c r="E2363" s="19">
        <f>IF(A2363="RETIRA",Z2363,VLOOKUP(Q2363,'Rotas x Madrugada'!A:D,4,0))</f>
        <v>46146</v>
      </c>
      <c r="F2363" s="19">
        <f>IF(A2363="RETIRA",Z2363,Z2363+2)</f>
        <v>46164</v>
      </c>
      <c r="G2363" s="19" t="str">
        <f>CONCATENATE(U2363,"-",V2363)</f>
        <v>INC06-TE16</v>
      </c>
      <c r="H2363" s="19" t="str">
        <f t="shared" ca="1" si="73"/>
        <v>OK</v>
      </c>
      <c r="I2363" s="46">
        <f ca="1">Z2363-$B$1</f>
        <v>5</v>
      </c>
      <c r="J2363" s="46">
        <f>VLOOKUP(G2363,'D. Produção'!A:B,2,)</f>
        <v>2</v>
      </c>
      <c r="K2363" s="95">
        <v>336047</v>
      </c>
      <c r="L2363" s="96" t="s">
        <v>85</v>
      </c>
      <c r="M2363" s="95">
        <v>10</v>
      </c>
      <c r="N2363" s="95">
        <v>5457325</v>
      </c>
      <c r="O2363" s="96" t="s">
        <v>35</v>
      </c>
      <c r="P2363" s="96" t="s">
        <v>665</v>
      </c>
      <c r="Q2363" s="96" t="s">
        <v>144</v>
      </c>
      <c r="R2363" s="97">
        <v>0.94430000000000003</v>
      </c>
      <c r="S2363" s="97">
        <v>14.1645</v>
      </c>
      <c r="T2363" s="95">
        <v>1</v>
      </c>
      <c r="U2363" s="96" t="s">
        <v>185</v>
      </c>
      <c r="V2363" s="96" t="s">
        <v>123</v>
      </c>
      <c r="W2363" s="98">
        <v>1330</v>
      </c>
      <c r="X2363" s="98">
        <v>710</v>
      </c>
      <c r="Y2363" s="99">
        <v>46154.671619363427</v>
      </c>
      <c r="Z2363" s="100">
        <v>46162</v>
      </c>
      <c r="AA2363" s="101"/>
      <c r="AB2363" s="101"/>
      <c r="AC2363" s="101"/>
      <c r="AD2363" s="101"/>
      <c r="AE2363" s="101"/>
      <c r="AF2363" s="101"/>
      <c r="AG2363" s="101"/>
      <c r="AH2363" s="101"/>
      <c r="AI2363" s="102" t="s">
        <v>40</v>
      </c>
      <c r="AJ2363" s="102" t="s">
        <v>40</v>
      </c>
      <c r="AK2363" s="102" t="s">
        <v>40</v>
      </c>
      <c r="AL2363" s="101"/>
      <c r="AM2363" s="101"/>
      <c r="AN2363" s="102" t="s">
        <v>40</v>
      </c>
      <c r="AO2363" s="102" t="s">
        <v>40</v>
      </c>
      <c r="AP2363" s="102" t="s">
        <v>40</v>
      </c>
      <c r="AQ2363" s="102" t="s">
        <v>40</v>
      </c>
      <c r="AR2363" s="101"/>
    </row>
    <row r="2364" spans="1:44" ht="52.5">
      <c r="A2364" t="str">
        <f>VLOOKUP(Q2364,'Rotas x Madrugada'!A:C,2,0)</f>
        <v>B</v>
      </c>
      <c r="B2364" t="str">
        <f>VLOOKUP(Q2364,'Rotas x Madrugada'!A:C,3,0)</f>
        <v>Dep.</v>
      </c>
      <c r="D2364" s="19">
        <f t="shared" si="72"/>
        <v>46164</v>
      </c>
      <c r="E2364" s="19">
        <f>IF(A2364="RETIRA",Z2364,VLOOKUP(Q2364,'Rotas x Madrugada'!A:D,4,0))</f>
        <v>46146</v>
      </c>
      <c r="F2364" s="19">
        <f>IF(A2364="RETIRA",Z2364,Z2364+2)</f>
        <v>46164</v>
      </c>
      <c r="G2364" s="19" t="str">
        <f>CONCATENATE(U2364,"-",V2364)</f>
        <v>INC06-TE16</v>
      </c>
      <c r="H2364" s="19" t="str">
        <f t="shared" ca="1" si="73"/>
        <v>OK</v>
      </c>
      <c r="I2364" s="46">
        <f ca="1">Z2364-$B$1</f>
        <v>5</v>
      </c>
      <c r="J2364" s="46">
        <f>VLOOKUP(G2364,'D. Produção'!A:B,2,)</f>
        <v>2</v>
      </c>
      <c r="K2364" s="87">
        <v>336047</v>
      </c>
      <c r="L2364" s="88" t="s">
        <v>602</v>
      </c>
      <c r="M2364" s="87">
        <v>11</v>
      </c>
      <c r="N2364" s="87">
        <v>5457326</v>
      </c>
      <c r="O2364" s="88" t="s">
        <v>35</v>
      </c>
      <c r="P2364" s="88" t="s">
        <v>665</v>
      </c>
      <c r="Q2364" s="88" t="s">
        <v>144</v>
      </c>
      <c r="R2364" s="89">
        <v>0.94430000000000003</v>
      </c>
      <c r="S2364" s="89">
        <v>14.1645</v>
      </c>
      <c r="T2364" s="87">
        <v>1</v>
      </c>
      <c r="U2364" s="88" t="s">
        <v>185</v>
      </c>
      <c r="V2364" s="88" t="s">
        <v>123</v>
      </c>
      <c r="W2364" s="90">
        <v>1330</v>
      </c>
      <c r="X2364" s="90">
        <v>710</v>
      </c>
      <c r="Y2364" s="91">
        <v>46154.671619363427</v>
      </c>
      <c r="Z2364" s="92">
        <v>46162</v>
      </c>
      <c r="AA2364" s="93"/>
      <c r="AB2364" s="93"/>
      <c r="AC2364" s="93"/>
      <c r="AD2364" s="93"/>
      <c r="AE2364" s="93"/>
      <c r="AF2364" s="93"/>
      <c r="AG2364" s="93"/>
      <c r="AH2364" s="93"/>
      <c r="AI2364" s="94" t="s">
        <v>40</v>
      </c>
      <c r="AJ2364" s="94" t="s">
        <v>40</v>
      </c>
      <c r="AK2364" s="94" t="s">
        <v>40</v>
      </c>
      <c r="AL2364" s="93"/>
      <c r="AM2364" s="93"/>
      <c r="AN2364" s="94" t="s">
        <v>40</v>
      </c>
      <c r="AO2364" s="94" t="s">
        <v>40</v>
      </c>
      <c r="AP2364" s="94" t="s">
        <v>40</v>
      </c>
      <c r="AQ2364" s="94" t="s">
        <v>40</v>
      </c>
      <c r="AR2364" s="93"/>
    </row>
    <row r="2365" spans="1:44" ht="52.5">
      <c r="A2365" t="str">
        <f>VLOOKUP(Q2365,'Rotas x Madrugada'!A:C,2,0)</f>
        <v>B</v>
      </c>
      <c r="B2365" t="str">
        <f>VLOOKUP(Q2365,'Rotas x Madrugada'!A:C,3,0)</f>
        <v>Dep.</v>
      </c>
      <c r="D2365" s="19">
        <f t="shared" si="72"/>
        <v>46164</v>
      </c>
      <c r="E2365" s="19">
        <f>IF(A2365="RETIRA",Z2365,VLOOKUP(Q2365,'Rotas x Madrugada'!A:D,4,0))</f>
        <v>46146</v>
      </c>
      <c r="F2365" s="19">
        <f>IF(A2365="RETIRA",Z2365,Z2365+2)</f>
        <v>46164</v>
      </c>
      <c r="G2365" s="19" t="str">
        <f>CONCATENATE(U2365,"-",V2365)</f>
        <v>INC06-TE16</v>
      </c>
      <c r="H2365" s="19" t="str">
        <f t="shared" ca="1" si="73"/>
        <v>OK</v>
      </c>
      <c r="I2365" s="46">
        <f ca="1">Z2365-$B$1</f>
        <v>5</v>
      </c>
      <c r="J2365" s="46">
        <f>VLOOKUP(G2365,'D. Produção'!A:B,2,)</f>
        <v>2</v>
      </c>
      <c r="K2365" s="95">
        <v>336047</v>
      </c>
      <c r="L2365" s="96" t="s">
        <v>86</v>
      </c>
      <c r="M2365" s="95">
        <v>12</v>
      </c>
      <c r="N2365" s="95">
        <v>5457327</v>
      </c>
      <c r="O2365" s="96" t="s">
        <v>35</v>
      </c>
      <c r="P2365" s="96" t="s">
        <v>665</v>
      </c>
      <c r="Q2365" s="96" t="s">
        <v>144</v>
      </c>
      <c r="R2365" s="97">
        <v>0.94430000000000003</v>
      </c>
      <c r="S2365" s="97">
        <v>14.1645</v>
      </c>
      <c r="T2365" s="95">
        <v>1</v>
      </c>
      <c r="U2365" s="96" t="s">
        <v>185</v>
      </c>
      <c r="V2365" s="96" t="s">
        <v>123</v>
      </c>
      <c r="W2365" s="98">
        <v>1330</v>
      </c>
      <c r="X2365" s="98">
        <v>710</v>
      </c>
      <c r="Y2365" s="99">
        <v>46154.671619363427</v>
      </c>
      <c r="Z2365" s="100">
        <v>46162</v>
      </c>
      <c r="AA2365" s="101"/>
      <c r="AB2365" s="101"/>
      <c r="AC2365" s="101"/>
      <c r="AD2365" s="101"/>
      <c r="AE2365" s="101"/>
      <c r="AF2365" s="101"/>
      <c r="AG2365" s="101"/>
      <c r="AH2365" s="101"/>
      <c r="AI2365" s="102" t="s">
        <v>40</v>
      </c>
      <c r="AJ2365" s="102" t="s">
        <v>40</v>
      </c>
      <c r="AK2365" s="102" t="s">
        <v>40</v>
      </c>
      <c r="AL2365" s="101"/>
      <c r="AM2365" s="101"/>
      <c r="AN2365" s="102" t="s">
        <v>40</v>
      </c>
      <c r="AO2365" s="102" t="s">
        <v>40</v>
      </c>
      <c r="AP2365" s="102" t="s">
        <v>40</v>
      </c>
      <c r="AQ2365" s="102" t="s">
        <v>40</v>
      </c>
      <c r="AR2365" s="101"/>
    </row>
    <row r="2366" spans="1:44" ht="52.5">
      <c r="A2366" t="str">
        <f>VLOOKUP(Q2366,'Rotas x Madrugada'!A:C,2,0)</f>
        <v>B</v>
      </c>
      <c r="B2366" t="str">
        <f>VLOOKUP(Q2366,'Rotas x Madrugada'!A:C,3,0)</f>
        <v>Dep.</v>
      </c>
      <c r="D2366" s="19">
        <f t="shared" si="72"/>
        <v>46164</v>
      </c>
      <c r="E2366" s="19">
        <f>IF(A2366="RETIRA",Z2366,VLOOKUP(Q2366,'Rotas x Madrugada'!A:D,4,0))</f>
        <v>46146</v>
      </c>
      <c r="F2366" s="19">
        <f>IF(A2366="RETIRA",Z2366,Z2366+2)</f>
        <v>46164</v>
      </c>
      <c r="G2366" s="19" t="str">
        <f>CONCATENATE(U2366,"-",V2366)</f>
        <v>INC06-TE16</v>
      </c>
      <c r="H2366" s="19" t="str">
        <f t="shared" ca="1" si="73"/>
        <v>OK</v>
      </c>
      <c r="I2366" s="46">
        <f ca="1">Z2366-$B$1</f>
        <v>5</v>
      </c>
      <c r="J2366" s="46">
        <f>VLOOKUP(G2366,'D. Produção'!A:B,2,)</f>
        <v>2</v>
      </c>
      <c r="K2366" s="87">
        <v>336047</v>
      </c>
      <c r="L2366" s="88" t="s">
        <v>87</v>
      </c>
      <c r="M2366" s="87">
        <v>13</v>
      </c>
      <c r="N2366" s="87">
        <v>5457328</v>
      </c>
      <c r="O2366" s="88" t="s">
        <v>35</v>
      </c>
      <c r="P2366" s="88" t="s">
        <v>665</v>
      </c>
      <c r="Q2366" s="88" t="s">
        <v>144</v>
      </c>
      <c r="R2366" s="89">
        <v>0.94430000000000003</v>
      </c>
      <c r="S2366" s="89">
        <v>14.1645</v>
      </c>
      <c r="T2366" s="87">
        <v>1</v>
      </c>
      <c r="U2366" s="88" t="s">
        <v>185</v>
      </c>
      <c r="V2366" s="88" t="s">
        <v>123</v>
      </c>
      <c r="W2366" s="90">
        <v>1330</v>
      </c>
      <c r="X2366" s="90">
        <v>710</v>
      </c>
      <c r="Y2366" s="91">
        <v>46154.671619363427</v>
      </c>
      <c r="Z2366" s="92">
        <v>46162</v>
      </c>
      <c r="AA2366" s="93"/>
      <c r="AB2366" s="93"/>
      <c r="AC2366" s="93"/>
      <c r="AD2366" s="93"/>
      <c r="AE2366" s="93"/>
      <c r="AF2366" s="93"/>
      <c r="AG2366" s="93"/>
      <c r="AH2366" s="93"/>
      <c r="AI2366" s="94" t="s">
        <v>40</v>
      </c>
      <c r="AJ2366" s="94" t="s">
        <v>40</v>
      </c>
      <c r="AK2366" s="94" t="s">
        <v>40</v>
      </c>
      <c r="AL2366" s="93"/>
      <c r="AM2366" s="93"/>
      <c r="AN2366" s="94" t="s">
        <v>40</v>
      </c>
      <c r="AO2366" s="94" t="s">
        <v>40</v>
      </c>
      <c r="AP2366" s="94" t="s">
        <v>40</v>
      </c>
      <c r="AQ2366" s="94" t="s">
        <v>40</v>
      </c>
      <c r="AR2366" s="93"/>
    </row>
    <row r="2367" spans="1:44" ht="52.5">
      <c r="A2367" t="str">
        <f>VLOOKUP(Q2367,'Rotas x Madrugada'!A:C,2,0)</f>
        <v>B</v>
      </c>
      <c r="B2367" t="str">
        <f>VLOOKUP(Q2367,'Rotas x Madrugada'!A:C,3,0)</f>
        <v>Dep.</v>
      </c>
      <c r="D2367" s="19">
        <f t="shared" si="72"/>
        <v>46164</v>
      </c>
      <c r="E2367" s="19">
        <f>IF(A2367="RETIRA",Z2367,VLOOKUP(Q2367,'Rotas x Madrugada'!A:D,4,0))</f>
        <v>46146</v>
      </c>
      <c r="F2367" s="19">
        <f>IF(A2367="RETIRA",Z2367,Z2367+2)</f>
        <v>46164</v>
      </c>
      <c r="G2367" s="19" t="str">
        <f>CONCATENATE(U2367,"-",V2367)</f>
        <v>INC06-TE16</v>
      </c>
      <c r="H2367" s="19" t="str">
        <f t="shared" ca="1" si="73"/>
        <v>OK</v>
      </c>
      <c r="I2367" s="46">
        <f ca="1">Z2367-$B$1</f>
        <v>5</v>
      </c>
      <c r="J2367" s="46">
        <f>VLOOKUP(G2367,'D. Produção'!A:B,2,)</f>
        <v>2</v>
      </c>
      <c r="K2367" s="95">
        <v>336047</v>
      </c>
      <c r="L2367" s="96" t="s">
        <v>88</v>
      </c>
      <c r="M2367" s="95">
        <v>14</v>
      </c>
      <c r="N2367" s="95">
        <v>5457329</v>
      </c>
      <c r="O2367" s="96" t="s">
        <v>35</v>
      </c>
      <c r="P2367" s="96" t="s">
        <v>665</v>
      </c>
      <c r="Q2367" s="96" t="s">
        <v>144</v>
      </c>
      <c r="R2367" s="97">
        <v>0.94430000000000003</v>
      </c>
      <c r="S2367" s="97">
        <v>14.1645</v>
      </c>
      <c r="T2367" s="95">
        <v>1</v>
      </c>
      <c r="U2367" s="96" t="s">
        <v>185</v>
      </c>
      <c r="V2367" s="96" t="s">
        <v>123</v>
      </c>
      <c r="W2367" s="98">
        <v>1330</v>
      </c>
      <c r="X2367" s="98">
        <v>710</v>
      </c>
      <c r="Y2367" s="99">
        <v>46154.671619363427</v>
      </c>
      <c r="Z2367" s="100">
        <v>46162</v>
      </c>
      <c r="AA2367" s="101"/>
      <c r="AB2367" s="101"/>
      <c r="AC2367" s="101"/>
      <c r="AD2367" s="101"/>
      <c r="AE2367" s="101"/>
      <c r="AF2367" s="101"/>
      <c r="AG2367" s="101"/>
      <c r="AH2367" s="101"/>
      <c r="AI2367" s="102" t="s">
        <v>40</v>
      </c>
      <c r="AJ2367" s="102" t="s">
        <v>40</v>
      </c>
      <c r="AK2367" s="102" t="s">
        <v>40</v>
      </c>
      <c r="AL2367" s="101"/>
      <c r="AM2367" s="101"/>
      <c r="AN2367" s="102" t="s">
        <v>40</v>
      </c>
      <c r="AO2367" s="102" t="s">
        <v>40</v>
      </c>
      <c r="AP2367" s="102" t="s">
        <v>40</v>
      </c>
      <c r="AQ2367" s="102" t="s">
        <v>40</v>
      </c>
      <c r="AR2367" s="101"/>
    </row>
    <row r="2368" spans="1:44" ht="52.5">
      <c r="A2368" t="str">
        <f>VLOOKUP(Q2368,'Rotas x Madrugada'!A:C,2,0)</f>
        <v>B</v>
      </c>
      <c r="B2368" t="str">
        <f>VLOOKUP(Q2368,'Rotas x Madrugada'!A:C,3,0)</f>
        <v>Dep.</v>
      </c>
      <c r="D2368" s="19">
        <f t="shared" si="72"/>
        <v>46164</v>
      </c>
      <c r="E2368" s="19">
        <f>IF(A2368="RETIRA",Z2368,VLOOKUP(Q2368,'Rotas x Madrugada'!A:D,4,0))</f>
        <v>46146</v>
      </c>
      <c r="F2368" s="19">
        <f>IF(A2368="RETIRA",Z2368,Z2368+2)</f>
        <v>46164</v>
      </c>
      <c r="G2368" s="19" t="str">
        <f>CONCATENATE(U2368,"-",V2368)</f>
        <v>INC06-TE16</v>
      </c>
      <c r="H2368" s="19" t="str">
        <f t="shared" ca="1" si="73"/>
        <v>OK</v>
      </c>
      <c r="I2368" s="46">
        <f ca="1">Z2368-$B$1</f>
        <v>5</v>
      </c>
      <c r="J2368" s="46">
        <f>VLOOKUP(G2368,'D. Produção'!A:B,2,)</f>
        <v>2</v>
      </c>
      <c r="K2368" s="87">
        <v>336047</v>
      </c>
      <c r="L2368" s="88" t="s">
        <v>89</v>
      </c>
      <c r="M2368" s="87">
        <v>15</v>
      </c>
      <c r="N2368" s="87">
        <v>5457330</v>
      </c>
      <c r="O2368" s="88" t="s">
        <v>35</v>
      </c>
      <c r="P2368" s="88" t="s">
        <v>665</v>
      </c>
      <c r="Q2368" s="88" t="s">
        <v>144</v>
      </c>
      <c r="R2368" s="89">
        <v>0.94430000000000003</v>
      </c>
      <c r="S2368" s="89">
        <v>14.1645</v>
      </c>
      <c r="T2368" s="87">
        <v>1</v>
      </c>
      <c r="U2368" s="88" t="s">
        <v>185</v>
      </c>
      <c r="V2368" s="88" t="s">
        <v>123</v>
      </c>
      <c r="W2368" s="90">
        <v>1330</v>
      </c>
      <c r="X2368" s="90">
        <v>710</v>
      </c>
      <c r="Y2368" s="91">
        <v>46154.671619363427</v>
      </c>
      <c r="Z2368" s="92">
        <v>46162</v>
      </c>
      <c r="AA2368" s="93"/>
      <c r="AB2368" s="93"/>
      <c r="AC2368" s="93"/>
      <c r="AD2368" s="93"/>
      <c r="AE2368" s="93"/>
      <c r="AF2368" s="93"/>
      <c r="AG2368" s="93"/>
      <c r="AH2368" s="93"/>
      <c r="AI2368" s="94" t="s">
        <v>40</v>
      </c>
      <c r="AJ2368" s="94" t="s">
        <v>40</v>
      </c>
      <c r="AK2368" s="94" t="s">
        <v>40</v>
      </c>
      <c r="AL2368" s="93"/>
      <c r="AM2368" s="93"/>
      <c r="AN2368" s="94" t="s">
        <v>40</v>
      </c>
      <c r="AO2368" s="94" t="s">
        <v>40</v>
      </c>
      <c r="AP2368" s="94" t="s">
        <v>40</v>
      </c>
      <c r="AQ2368" s="94" t="s">
        <v>40</v>
      </c>
      <c r="AR2368" s="93"/>
    </row>
    <row r="2369" spans="1:44" ht="52.5">
      <c r="A2369" t="str">
        <f>VLOOKUP(Q2369,'Rotas x Madrugada'!A:C,2,0)</f>
        <v>B</v>
      </c>
      <c r="B2369" t="str">
        <f>VLOOKUP(Q2369,'Rotas x Madrugada'!A:C,3,0)</f>
        <v>Dep.</v>
      </c>
      <c r="D2369" s="19">
        <f t="shared" si="72"/>
        <v>46164</v>
      </c>
      <c r="E2369" s="19">
        <f>IF(A2369="RETIRA",Z2369,VLOOKUP(Q2369,'Rotas x Madrugada'!A:D,4,0))</f>
        <v>46146</v>
      </c>
      <c r="F2369" s="19">
        <f>IF(A2369="RETIRA",Z2369,Z2369+2)</f>
        <v>46164</v>
      </c>
      <c r="G2369" s="19" t="str">
        <f>CONCATENATE(U2369,"-",V2369)</f>
        <v>INC06-TE16</v>
      </c>
      <c r="H2369" s="19" t="str">
        <f t="shared" ca="1" si="73"/>
        <v>OK</v>
      </c>
      <c r="I2369" s="46">
        <f ca="1">Z2369-$B$1</f>
        <v>5</v>
      </c>
      <c r="J2369" s="46">
        <f>VLOOKUP(G2369,'D. Produção'!A:B,2,)</f>
        <v>2</v>
      </c>
      <c r="K2369" s="95">
        <v>336051</v>
      </c>
      <c r="L2369" s="96" t="s">
        <v>78</v>
      </c>
      <c r="M2369" s="95">
        <v>1</v>
      </c>
      <c r="N2369" s="95">
        <v>5457690</v>
      </c>
      <c r="O2369" s="96" t="s">
        <v>35</v>
      </c>
      <c r="P2369" s="96" t="s">
        <v>665</v>
      </c>
      <c r="Q2369" s="96" t="s">
        <v>144</v>
      </c>
      <c r="R2369" s="97">
        <v>1.1608000000000001</v>
      </c>
      <c r="S2369" s="97">
        <v>17.412700000000001</v>
      </c>
      <c r="T2369" s="95">
        <v>1</v>
      </c>
      <c r="U2369" s="96" t="s">
        <v>185</v>
      </c>
      <c r="V2369" s="96" t="s">
        <v>123</v>
      </c>
      <c r="W2369" s="98">
        <v>1635</v>
      </c>
      <c r="X2369" s="98">
        <v>710</v>
      </c>
      <c r="Y2369" s="99">
        <v>46154.671619988425</v>
      </c>
      <c r="Z2369" s="100">
        <v>46162</v>
      </c>
      <c r="AA2369" s="101"/>
      <c r="AB2369" s="101"/>
      <c r="AC2369" s="101"/>
      <c r="AD2369" s="101"/>
      <c r="AE2369" s="101"/>
      <c r="AF2369" s="101"/>
      <c r="AG2369" s="101"/>
      <c r="AH2369" s="101"/>
      <c r="AI2369" s="102" t="s">
        <v>40</v>
      </c>
      <c r="AJ2369" s="102" t="s">
        <v>40</v>
      </c>
      <c r="AK2369" s="102" t="s">
        <v>40</v>
      </c>
      <c r="AL2369" s="101"/>
      <c r="AM2369" s="101"/>
      <c r="AN2369" s="102" t="s">
        <v>40</v>
      </c>
      <c r="AO2369" s="102" t="s">
        <v>40</v>
      </c>
      <c r="AP2369" s="102" t="s">
        <v>40</v>
      </c>
      <c r="AQ2369" s="102" t="s">
        <v>40</v>
      </c>
      <c r="AR2369" s="101"/>
    </row>
    <row r="2370" spans="1:44" ht="52.5">
      <c r="A2370" t="str">
        <f>VLOOKUP(Q2370,'Rotas x Madrugada'!A:C,2,0)</f>
        <v>B</v>
      </c>
      <c r="B2370" t="str">
        <f>VLOOKUP(Q2370,'Rotas x Madrugada'!A:C,3,0)</f>
        <v>Dep.</v>
      </c>
      <c r="D2370" s="19">
        <f t="shared" si="72"/>
        <v>46164</v>
      </c>
      <c r="E2370" s="19">
        <f>IF(A2370="RETIRA",Z2370,VLOOKUP(Q2370,'Rotas x Madrugada'!A:D,4,0))</f>
        <v>46146</v>
      </c>
      <c r="F2370" s="19">
        <f>IF(A2370="RETIRA",Z2370,Z2370+2)</f>
        <v>46164</v>
      </c>
      <c r="G2370" s="19" t="str">
        <f>CONCATENATE(U2370,"-",V2370)</f>
        <v>INC06-TE16</v>
      </c>
      <c r="H2370" s="19" t="str">
        <f t="shared" ca="1" si="73"/>
        <v>OK</v>
      </c>
      <c r="I2370" s="46">
        <f ca="1">Z2370-$B$1</f>
        <v>5</v>
      </c>
      <c r="J2370" s="46">
        <f>VLOOKUP(G2370,'D. Produção'!A:B,2,)</f>
        <v>2</v>
      </c>
      <c r="K2370" s="87">
        <v>336051</v>
      </c>
      <c r="L2370" s="88" t="s">
        <v>80</v>
      </c>
      <c r="M2370" s="87">
        <v>2</v>
      </c>
      <c r="N2370" s="87">
        <v>5457691</v>
      </c>
      <c r="O2370" s="88" t="s">
        <v>35</v>
      </c>
      <c r="P2370" s="88" t="s">
        <v>665</v>
      </c>
      <c r="Q2370" s="88" t="s">
        <v>144</v>
      </c>
      <c r="R2370" s="89">
        <v>1.1608000000000001</v>
      </c>
      <c r="S2370" s="89">
        <v>17.412700000000001</v>
      </c>
      <c r="T2370" s="87">
        <v>1</v>
      </c>
      <c r="U2370" s="88" t="s">
        <v>185</v>
      </c>
      <c r="V2370" s="88" t="s">
        <v>123</v>
      </c>
      <c r="W2370" s="90">
        <v>1635</v>
      </c>
      <c r="X2370" s="90">
        <v>710</v>
      </c>
      <c r="Y2370" s="91">
        <v>46154.671619988425</v>
      </c>
      <c r="Z2370" s="92">
        <v>46162</v>
      </c>
      <c r="AA2370" s="93"/>
      <c r="AB2370" s="93"/>
      <c r="AC2370" s="93"/>
      <c r="AD2370" s="93"/>
      <c r="AE2370" s="93"/>
      <c r="AF2370" s="93"/>
      <c r="AG2370" s="93"/>
      <c r="AH2370" s="93"/>
      <c r="AI2370" s="94" t="s">
        <v>40</v>
      </c>
      <c r="AJ2370" s="94" t="s">
        <v>40</v>
      </c>
      <c r="AK2370" s="94" t="s">
        <v>40</v>
      </c>
      <c r="AL2370" s="93"/>
      <c r="AM2370" s="93"/>
      <c r="AN2370" s="94" t="s">
        <v>40</v>
      </c>
      <c r="AO2370" s="94" t="s">
        <v>40</v>
      </c>
      <c r="AP2370" s="94" t="s">
        <v>40</v>
      </c>
      <c r="AQ2370" s="94" t="s">
        <v>40</v>
      </c>
      <c r="AR2370" s="93"/>
    </row>
    <row r="2371" spans="1:44" ht="52.5">
      <c r="A2371" t="str">
        <f>VLOOKUP(Q2371,'Rotas x Madrugada'!A:C,2,0)</f>
        <v>B</v>
      </c>
      <c r="B2371" t="str">
        <f>VLOOKUP(Q2371,'Rotas x Madrugada'!A:C,3,0)</f>
        <v>Dep.</v>
      </c>
      <c r="D2371" s="19">
        <f t="shared" si="72"/>
        <v>46164</v>
      </c>
      <c r="E2371" s="19">
        <f>IF(A2371="RETIRA",Z2371,VLOOKUP(Q2371,'Rotas x Madrugada'!A:D,4,0))</f>
        <v>46146</v>
      </c>
      <c r="F2371" s="19">
        <f>IF(A2371="RETIRA",Z2371,Z2371+2)</f>
        <v>46164</v>
      </c>
      <c r="G2371" s="19" t="str">
        <f>CONCATENATE(U2371,"-",V2371)</f>
        <v>INC06-TE16</v>
      </c>
      <c r="H2371" s="19" t="str">
        <f t="shared" ca="1" si="73"/>
        <v>OK</v>
      </c>
      <c r="I2371" s="46">
        <f ca="1">Z2371-$B$1</f>
        <v>5</v>
      </c>
      <c r="J2371" s="46">
        <f>VLOOKUP(G2371,'D. Produção'!A:B,2,)</f>
        <v>2</v>
      </c>
      <c r="K2371" s="95">
        <v>336051</v>
      </c>
      <c r="L2371" s="96" t="s">
        <v>81</v>
      </c>
      <c r="M2371" s="95">
        <v>3</v>
      </c>
      <c r="N2371" s="95">
        <v>5457692</v>
      </c>
      <c r="O2371" s="96" t="s">
        <v>35</v>
      </c>
      <c r="P2371" s="96" t="s">
        <v>665</v>
      </c>
      <c r="Q2371" s="96" t="s">
        <v>144</v>
      </c>
      <c r="R2371" s="97">
        <v>1.1608000000000001</v>
      </c>
      <c r="S2371" s="97">
        <v>17.412700000000001</v>
      </c>
      <c r="T2371" s="95">
        <v>1</v>
      </c>
      <c r="U2371" s="96" t="s">
        <v>185</v>
      </c>
      <c r="V2371" s="96" t="s">
        <v>123</v>
      </c>
      <c r="W2371" s="98">
        <v>1635</v>
      </c>
      <c r="X2371" s="98">
        <v>710</v>
      </c>
      <c r="Y2371" s="99">
        <v>46154.671619988425</v>
      </c>
      <c r="Z2371" s="100">
        <v>46162</v>
      </c>
      <c r="AA2371" s="101"/>
      <c r="AB2371" s="101"/>
      <c r="AC2371" s="101"/>
      <c r="AD2371" s="101"/>
      <c r="AE2371" s="101"/>
      <c r="AF2371" s="101"/>
      <c r="AG2371" s="101"/>
      <c r="AH2371" s="101"/>
      <c r="AI2371" s="102" t="s">
        <v>40</v>
      </c>
      <c r="AJ2371" s="102" t="s">
        <v>40</v>
      </c>
      <c r="AK2371" s="102" t="s">
        <v>40</v>
      </c>
      <c r="AL2371" s="101"/>
      <c r="AM2371" s="101"/>
      <c r="AN2371" s="102" t="s">
        <v>40</v>
      </c>
      <c r="AO2371" s="102" t="s">
        <v>40</v>
      </c>
      <c r="AP2371" s="102" t="s">
        <v>40</v>
      </c>
      <c r="AQ2371" s="102" t="s">
        <v>40</v>
      </c>
      <c r="AR2371" s="101"/>
    </row>
    <row r="2372" spans="1:44" ht="52.5">
      <c r="A2372" t="str">
        <f>VLOOKUP(Q2372,'Rotas x Madrugada'!A:C,2,0)</f>
        <v>B</v>
      </c>
      <c r="B2372" t="str">
        <f>VLOOKUP(Q2372,'Rotas x Madrugada'!A:C,3,0)</f>
        <v>Dep.</v>
      </c>
      <c r="D2372" s="19">
        <f t="shared" ref="D2372:D2435" si="74">IF(E2372&gt;F2372,E2372,F2372)</f>
        <v>46164</v>
      </c>
      <c r="E2372" s="19">
        <f>IF(A2372="RETIRA",Z2372,VLOOKUP(Q2372,'Rotas x Madrugada'!A:D,4,0))</f>
        <v>46146</v>
      </c>
      <c r="F2372" s="19">
        <f>IF(A2372="RETIRA",Z2372,Z2372+2)</f>
        <v>46164</v>
      </c>
      <c r="G2372" s="19" t="str">
        <f>CONCATENATE(U2372,"-",V2372)</f>
        <v>INC06-TE16</v>
      </c>
      <c r="H2372" s="19" t="str">
        <f t="shared" ca="1" si="73"/>
        <v>OK</v>
      </c>
      <c r="I2372" s="46">
        <f ca="1">Z2372-$B$1</f>
        <v>5</v>
      </c>
      <c r="J2372" s="46">
        <f>VLOOKUP(G2372,'D. Produção'!A:B,2,)</f>
        <v>2</v>
      </c>
      <c r="K2372" s="87">
        <v>336051</v>
      </c>
      <c r="L2372" s="88" t="s">
        <v>82</v>
      </c>
      <c r="M2372" s="87">
        <v>4</v>
      </c>
      <c r="N2372" s="87">
        <v>5457693</v>
      </c>
      <c r="O2372" s="88" t="s">
        <v>35</v>
      </c>
      <c r="P2372" s="88" t="s">
        <v>665</v>
      </c>
      <c r="Q2372" s="88" t="s">
        <v>144</v>
      </c>
      <c r="R2372" s="89">
        <v>1.1608000000000001</v>
      </c>
      <c r="S2372" s="89">
        <v>17.412700000000001</v>
      </c>
      <c r="T2372" s="87">
        <v>1</v>
      </c>
      <c r="U2372" s="88" t="s">
        <v>185</v>
      </c>
      <c r="V2372" s="88" t="s">
        <v>123</v>
      </c>
      <c r="W2372" s="90">
        <v>1635</v>
      </c>
      <c r="X2372" s="90">
        <v>710</v>
      </c>
      <c r="Y2372" s="91">
        <v>46154.671619988425</v>
      </c>
      <c r="Z2372" s="92">
        <v>46162</v>
      </c>
      <c r="AA2372" s="93"/>
      <c r="AB2372" s="93"/>
      <c r="AC2372" s="93"/>
      <c r="AD2372" s="93"/>
      <c r="AE2372" s="93"/>
      <c r="AF2372" s="93"/>
      <c r="AG2372" s="93"/>
      <c r="AH2372" s="93"/>
      <c r="AI2372" s="94" t="s">
        <v>40</v>
      </c>
      <c r="AJ2372" s="94" t="s">
        <v>40</v>
      </c>
      <c r="AK2372" s="94" t="s">
        <v>40</v>
      </c>
      <c r="AL2372" s="93"/>
      <c r="AM2372" s="93"/>
      <c r="AN2372" s="94" t="s">
        <v>40</v>
      </c>
      <c r="AO2372" s="94" t="s">
        <v>40</v>
      </c>
      <c r="AP2372" s="94" t="s">
        <v>40</v>
      </c>
      <c r="AQ2372" s="94" t="s">
        <v>40</v>
      </c>
      <c r="AR2372" s="93"/>
    </row>
    <row r="2373" spans="1:44" ht="52.5">
      <c r="A2373" t="str">
        <f>VLOOKUP(Q2373,'Rotas x Madrugada'!A:C,2,0)</f>
        <v>B</v>
      </c>
      <c r="B2373" t="str">
        <f>VLOOKUP(Q2373,'Rotas x Madrugada'!A:C,3,0)</f>
        <v>Dep.</v>
      </c>
      <c r="D2373" s="19">
        <f t="shared" si="74"/>
        <v>46164</v>
      </c>
      <c r="E2373" s="19">
        <f>IF(A2373="RETIRA",Z2373,VLOOKUP(Q2373,'Rotas x Madrugada'!A:D,4,0))</f>
        <v>46146</v>
      </c>
      <c r="F2373" s="19">
        <f>IF(A2373="RETIRA",Z2373,Z2373+2)</f>
        <v>46164</v>
      </c>
      <c r="G2373" s="19" t="str">
        <f>CONCATENATE(U2373,"-",V2373)</f>
        <v>INC06-TE16</v>
      </c>
      <c r="H2373" s="19" t="str">
        <f t="shared" ref="H2373:H2436" ca="1" si="75">IF(I2373&lt;-10,"PROBLEMA",IF(I2373&lt;J2373,"URGENTE",IF(I2373=J2373,"PRODUZIR","OK")))</f>
        <v>OK</v>
      </c>
      <c r="I2373" s="46">
        <f ca="1">Z2373-$B$1</f>
        <v>5</v>
      </c>
      <c r="J2373" s="46">
        <f>VLOOKUP(G2373,'D. Produção'!A:B,2,)</f>
        <v>2</v>
      </c>
      <c r="K2373" s="95">
        <v>336051</v>
      </c>
      <c r="L2373" s="96" t="s">
        <v>83</v>
      </c>
      <c r="M2373" s="95">
        <v>5</v>
      </c>
      <c r="N2373" s="95">
        <v>5457694</v>
      </c>
      <c r="O2373" s="96" t="s">
        <v>35</v>
      </c>
      <c r="P2373" s="96" t="s">
        <v>665</v>
      </c>
      <c r="Q2373" s="96" t="s">
        <v>144</v>
      </c>
      <c r="R2373" s="97">
        <v>1.1608000000000001</v>
      </c>
      <c r="S2373" s="97">
        <v>17.412700000000001</v>
      </c>
      <c r="T2373" s="95">
        <v>1</v>
      </c>
      <c r="U2373" s="96" t="s">
        <v>185</v>
      </c>
      <c r="V2373" s="96" t="s">
        <v>123</v>
      </c>
      <c r="W2373" s="98">
        <v>1635</v>
      </c>
      <c r="X2373" s="98">
        <v>710</v>
      </c>
      <c r="Y2373" s="99">
        <v>46154.671619988425</v>
      </c>
      <c r="Z2373" s="100">
        <v>46162</v>
      </c>
      <c r="AA2373" s="101"/>
      <c r="AB2373" s="101"/>
      <c r="AC2373" s="101"/>
      <c r="AD2373" s="101"/>
      <c r="AE2373" s="101"/>
      <c r="AF2373" s="101"/>
      <c r="AG2373" s="101"/>
      <c r="AH2373" s="101"/>
      <c r="AI2373" s="102" t="s">
        <v>40</v>
      </c>
      <c r="AJ2373" s="102" t="s">
        <v>40</v>
      </c>
      <c r="AK2373" s="102" t="s">
        <v>40</v>
      </c>
      <c r="AL2373" s="101"/>
      <c r="AM2373" s="101"/>
      <c r="AN2373" s="102" t="s">
        <v>40</v>
      </c>
      <c r="AO2373" s="102" t="s">
        <v>40</v>
      </c>
      <c r="AP2373" s="102" t="s">
        <v>40</v>
      </c>
      <c r="AQ2373" s="102" t="s">
        <v>40</v>
      </c>
      <c r="AR2373" s="101"/>
    </row>
    <row r="2374" spans="1:44" ht="52.5">
      <c r="A2374" t="str">
        <f>VLOOKUP(Q2374,'Rotas x Madrugada'!A:C,2,0)</f>
        <v>B</v>
      </c>
      <c r="B2374" t="str">
        <f>VLOOKUP(Q2374,'Rotas x Madrugada'!A:C,3,0)</f>
        <v>Dep.</v>
      </c>
      <c r="D2374" s="19">
        <f t="shared" si="74"/>
        <v>46164</v>
      </c>
      <c r="E2374" s="19">
        <f>IF(A2374="RETIRA",Z2374,VLOOKUP(Q2374,'Rotas x Madrugada'!A:D,4,0))</f>
        <v>46146</v>
      </c>
      <c r="F2374" s="19">
        <f>IF(A2374="RETIRA",Z2374,Z2374+2)</f>
        <v>46164</v>
      </c>
      <c r="G2374" s="19" t="str">
        <f>CONCATENATE(U2374,"-",V2374)</f>
        <v>INC08-TE16</v>
      </c>
      <c r="H2374" s="19" t="str">
        <f t="shared" ca="1" si="75"/>
        <v>OK</v>
      </c>
      <c r="I2374" s="46">
        <f ca="1">Z2374-$B$1</f>
        <v>5</v>
      </c>
      <c r="J2374" s="46">
        <f>VLOOKUP(G2374,'D. Produção'!A:B,2,)</f>
        <v>2</v>
      </c>
      <c r="K2374" s="87">
        <v>336052</v>
      </c>
      <c r="L2374" s="88" t="s">
        <v>78</v>
      </c>
      <c r="M2374" s="87">
        <v>1</v>
      </c>
      <c r="N2374" s="87">
        <v>5457695</v>
      </c>
      <c r="O2374" s="88" t="s">
        <v>35</v>
      </c>
      <c r="P2374" s="88" t="s">
        <v>665</v>
      </c>
      <c r="Q2374" s="88" t="s">
        <v>144</v>
      </c>
      <c r="R2374" s="89">
        <v>1.3774</v>
      </c>
      <c r="S2374" s="89">
        <v>27.547999999999998</v>
      </c>
      <c r="T2374" s="87">
        <v>1</v>
      </c>
      <c r="U2374" s="88" t="s">
        <v>63</v>
      </c>
      <c r="V2374" s="88" t="s">
        <v>123</v>
      </c>
      <c r="W2374" s="90">
        <v>1940</v>
      </c>
      <c r="X2374" s="90">
        <v>710</v>
      </c>
      <c r="Y2374" s="91">
        <v>46154.671620636575</v>
      </c>
      <c r="Z2374" s="92">
        <v>46162</v>
      </c>
      <c r="AA2374" s="93"/>
      <c r="AB2374" s="93"/>
      <c r="AC2374" s="93"/>
      <c r="AD2374" s="93"/>
      <c r="AE2374" s="93"/>
      <c r="AF2374" s="93"/>
      <c r="AG2374" s="93"/>
      <c r="AH2374" s="93"/>
      <c r="AI2374" s="94" t="s">
        <v>40</v>
      </c>
      <c r="AJ2374" s="94" t="s">
        <v>40</v>
      </c>
      <c r="AK2374" s="94" t="s">
        <v>40</v>
      </c>
      <c r="AL2374" s="93"/>
      <c r="AM2374" s="93"/>
      <c r="AN2374" s="94" t="s">
        <v>40</v>
      </c>
      <c r="AO2374" s="94" t="s">
        <v>40</v>
      </c>
      <c r="AP2374" s="94" t="s">
        <v>40</v>
      </c>
      <c r="AQ2374" s="94" t="s">
        <v>40</v>
      </c>
      <c r="AR2374" s="93"/>
    </row>
    <row r="2375" spans="1:44" ht="52.5">
      <c r="A2375" t="str">
        <f>VLOOKUP(Q2375,'Rotas x Madrugada'!A:C,2,0)</f>
        <v>B</v>
      </c>
      <c r="B2375" t="str">
        <f>VLOOKUP(Q2375,'Rotas x Madrugada'!A:C,3,0)</f>
        <v>Dep.</v>
      </c>
      <c r="D2375" s="19">
        <f t="shared" si="74"/>
        <v>46164</v>
      </c>
      <c r="E2375" s="19">
        <f>IF(A2375="RETIRA",Z2375,VLOOKUP(Q2375,'Rotas x Madrugada'!A:D,4,0))</f>
        <v>46146</v>
      </c>
      <c r="F2375" s="19">
        <f>IF(A2375="RETIRA",Z2375,Z2375+2)</f>
        <v>46164</v>
      </c>
      <c r="G2375" s="19" t="str">
        <f>CONCATENATE(U2375,"-",V2375)</f>
        <v>INC08-TE16</v>
      </c>
      <c r="H2375" s="19" t="str">
        <f t="shared" ca="1" si="75"/>
        <v>OK</v>
      </c>
      <c r="I2375" s="46">
        <f ca="1">Z2375-$B$1</f>
        <v>5</v>
      </c>
      <c r="J2375" s="46">
        <f>VLOOKUP(G2375,'D. Produção'!A:B,2,)</f>
        <v>2</v>
      </c>
      <c r="K2375" s="95">
        <v>336052</v>
      </c>
      <c r="L2375" s="96" t="s">
        <v>80</v>
      </c>
      <c r="M2375" s="95">
        <v>2</v>
      </c>
      <c r="N2375" s="95">
        <v>5457696</v>
      </c>
      <c r="O2375" s="96" t="s">
        <v>35</v>
      </c>
      <c r="P2375" s="96" t="s">
        <v>665</v>
      </c>
      <c r="Q2375" s="96" t="s">
        <v>144</v>
      </c>
      <c r="R2375" s="97">
        <v>1.3774</v>
      </c>
      <c r="S2375" s="97">
        <v>27.547999999999998</v>
      </c>
      <c r="T2375" s="95">
        <v>1</v>
      </c>
      <c r="U2375" s="96" t="s">
        <v>63</v>
      </c>
      <c r="V2375" s="96" t="s">
        <v>123</v>
      </c>
      <c r="W2375" s="98">
        <v>1940</v>
      </c>
      <c r="X2375" s="98">
        <v>710</v>
      </c>
      <c r="Y2375" s="99">
        <v>46154.671620636575</v>
      </c>
      <c r="Z2375" s="100">
        <v>46162</v>
      </c>
      <c r="AA2375" s="101"/>
      <c r="AB2375" s="101"/>
      <c r="AC2375" s="101"/>
      <c r="AD2375" s="101"/>
      <c r="AE2375" s="101"/>
      <c r="AF2375" s="101"/>
      <c r="AG2375" s="101"/>
      <c r="AH2375" s="101"/>
      <c r="AI2375" s="102" t="s">
        <v>40</v>
      </c>
      <c r="AJ2375" s="102" t="s">
        <v>40</v>
      </c>
      <c r="AK2375" s="102" t="s">
        <v>40</v>
      </c>
      <c r="AL2375" s="101"/>
      <c r="AM2375" s="101"/>
      <c r="AN2375" s="102" t="s">
        <v>40</v>
      </c>
      <c r="AO2375" s="102" t="s">
        <v>40</v>
      </c>
      <c r="AP2375" s="102" t="s">
        <v>40</v>
      </c>
      <c r="AQ2375" s="102" t="s">
        <v>40</v>
      </c>
      <c r="AR2375" s="101"/>
    </row>
    <row r="2376" spans="1:44" ht="52.5">
      <c r="A2376" t="str">
        <f>VLOOKUP(Q2376,'Rotas x Madrugada'!A:C,2,0)</f>
        <v>B</v>
      </c>
      <c r="B2376" t="str">
        <f>VLOOKUP(Q2376,'Rotas x Madrugada'!A:C,3,0)</f>
        <v>Dep.</v>
      </c>
      <c r="D2376" s="19">
        <f t="shared" si="74"/>
        <v>46164</v>
      </c>
      <c r="E2376" s="19">
        <f>IF(A2376="RETIRA",Z2376,VLOOKUP(Q2376,'Rotas x Madrugada'!A:D,4,0))</f>
        <v>46146</v>
      </c>
      <c r="F2376" s="19">
        <f>IF(A2376="RETIRA",Z2376,Z2376+2)</f>
        <v>46164</v>
      </c>
      <c r="G2376" s="19" t="str">
        <f>CONCATENATE(U2376,"-",V2376)</f>
        <v>INC08-TE16</v>
      </c>
      <c r="H2376" s="19" t="str">
        <f t="shared" ca="1" si="75"/>
        <v>OK</v>
      </c>
      <c r="I2376" s="46">
        <f ca="1">Z2376-$B$1</f>
        <v>5</v>
      </c>
      <c r="J2376" s="46">
        <f>VLOOKUP(G2376,'D. Produção'!A:B,2,)</f>
        <v>2</v>
      </c>
      <c r="K2376" s="87">
        <v>336052</v>
      </c>
      <c r="L2376" s="88" t="s">
        <v>81</v>
      </c>
      <c r="M2376" s="87">
        <v>3</v>
      </c>
      <c r="N2376" s="87">
        <v>5457697</v>
      </c>
      <c r="O2376" s="88" t="s">
        <v>35</v>
      </c>
      <c r="P2376" s="88" t="s">
        <v>665</v>
      </c>
      <c r="Q2376" s="88" t="s">
        <v>144</v>
      </c>
      <c r="R2376" s="89">
        <v>1.3774</v>
      </c>
      <c r="S2376" s="89">
        <v>27.547999999999998</v>
      </c>
      <c r="T2376" s="87">
        <v>1</v>
      </c>
      <c r="U2376" s="88" t="s">
        <v>63</v>
      </c>
      <c r="V2376" s="88" t="s">
        <v>123</v>
      </c>
      <c r="W2376" s="90">
        <v>1940</v>
      </c>
      <c r="X2376" s="90">
        <v>710</v>
      </c>
      <c r="Y2376" s="91">
        <v>46154.671620636575</v>
      </c>
      <c r="Z2376" s="92">
        <v>46162</v>
      </c>
      <c r="AA2376" s="93"/>
      <c r="AB2376" s="93"/>
      <c r="AC2376" s="93"/>
      <c r="AD2376" s="93"/>
      <c r="AE2376" s="93"/>
      <c r="AF2376" s="93"/>
      <c r="AG2376" s="93"/>
      <c r="AH2376" s="93"/>
      <c r="AI2376" s="94" t="s">
        <v>40</v>
      </c>
      <c r="AJ2376" s="94" t="s">
        <v>40</v>
      </c>
      <c r="AK2376" s="94" t="s">
        <v>40</v>
      </c>
      <c r="AL2376" s="93"/>
      <c r="AM2376" s="93"/>
      <c r="AN2376" s="94" t="s">
        <v>40</v>
      </c>
      <c r="AO2376" s="94" t="s">
        <v>40</v>
      </c>
      <c r="AP2376" s="94" t="s">
        <v>40</v>
      </c>
      <c r="AQ2376" s="94" t="s">
        <v>40</v>
      </c>
      <c r="AR2376" s="93"/>
    </row>
    <row r="2377" spans="1:44" ht="52.5">
      <c r="A2377" t="str">
        <f>VLOOKUP(Q2377,'Rotas x Madrugada'!A:C,2,0)</f>
        <v>B</v>
      </c>
      <c r="B2377" t="str">
        <f>VLOOKUP(Q2377,'Rotas x Madrugada'!A:C,3,0)</f>
        <v>Dep.</v>
      </c>
      <c r="D2377" s="19">
        <f t="shared" si="74"/>
        <v>46164</v>
      </c>
      <c r="E2377" s="19">
        <f>IF(A2377="RETIRA",Z2377,VLOOKUP(Q2377,'Rotas x Madrugada'!A:D,4,0))</f>
        <v>46146</v>
      </c>
      <c r="F2377" s="19">
        <f>IF(A2377="RETIRA",Z2377,Z2377+2)</f>
        <v>46164</v>
      </c>
      <c r="G2377" s="19" t="str">
        <f>CONCATENATE(U2377,"-",V2377)</f>
        <v>INC08-TE16</v>
      </c>
      <c r="H2377" s="19" t="str">
        <f t="shared" ca="1" si="75"/>
        <v>OK</v>
      </c>
      <c r="I2377" s="46">
        <f ca="1">Z2377-$B$1</f>
        <v>5</v>
      </c>
      <c r="J2377" s="46">
        <f>VLOOKUP(G2377,'D. Produção'!A:B,2,)</f>
        <v>2</v>
      </c>
      <c r="K2377" s="95">
        <v>336052</v>
      </c>
      <c r="L2377" s="96" t="s">
        <v>82</v>
      </c>
      <c r="M2377" s="95">
        <v>4</v>
      </c>
      <c r="N2377" s="95">
        <v>5457698</v>
      </c>
      <c r="O2377" s="96" t="s">
        <v>35</v>
      </c>
      <c r="P2377" s="96" t="s">
        <v>665</v>
      </c>
      <c r="Q2377" s="96" t="s">
        <v>144</v>
      </c>
      <c r="R2377" s="97">
        <v>1.3774</v>
      </c>
      <c r="S2377" s="97">
        <v>27.547999999999998</v>
      </c>
      <c r="T2377" s="95">
        <v>1</v>
      </c>
      <c r="U2377" s="96" t="s">
        <v>63</v>
      </c>
      <c r="V2377" s="96" t="s">
        <v>123</v>
      </c>
      <c r="W2377" s="98">
        <v>1940</v>
      </c>
      <c r="X2377" s="98">
        <v>710</v>
      </c>
      <c r="Y2377" s="99">
        <v>46154.671620636575</v>
      </c>
      <c r="Z2377" s="100">
        <v>46162</v>
      </c>
      <c r="AA2377" s="101"/>
      <c r="AB2377" s="101"/>
      <c r="AC2377" s="101"/>
      <c r="AD2377" s="101"/>
      <c r="AE2377" s="101"/>
      <c r="AF2377" s="101"/>
      <c r="AG2377" s="101"/>
      <c r="AH2377" s="101"/>
      <c r="AI2377" s="102" t="s">
        <v>40</v>
      </c>
      <c r="AJ2377" s="102" t="s">
        <v>40</v>
      </c>
      <c r="AK2377" s="102" t="s">
        <v>40</v>
      </c>
      <c r="AL2377" s="101"/>
      <c r="AM2377" s="101"/>
      <c r="AN2377" s="102" t="s">
        <v>40</v>
      </c>
      <c r="AO2377" s="102" t="s">
        <v>40</v>
      </c>
      <c r="AP2377" s="102" t="s">
        <v>40</v>
      </c>
      <c r="AQ2377" s="102" t="s">
        <v>40</v>
      </c>
      <c r="AR2377" s="101"/>
    </row>
    <row r="2378" spans="1:44" ht="52.5">
      <c r="A2378" t="str">
        <f>VLOOKUP(Q2378,'Rotas x Madrugada'!A:C,2,0)</f>
        <v>B</v>
      </c>
      <c r="B2378" t="str">
        <f>VLOOKUP(Q2378,'Rotas x Madrugada'!A:C,3,0)</f>
        <v>Dep.</v>
      </c>
      <c r="D2378" s="19">
        <f t="shared" si="74"/>
        <v>46164</v>
      </c>
      <c r="E2378" s="19">
        <f>IF(A2378="RETIRA",Z2378,VLOOKUP(Q2378,'Rotas x Madrugada'!A:D,4,0))</f>
        <v>46146</v>
      </c>
      <c r="F2378" s="19">
        <f>IF(A2378="RETIRA",Z2378,Z2378+2)</f>
        <v>46164</v>
      </c>
      <c r="G2378" s="19" t="str">
        <f>CONCATENATE(U2378,"-",V2378)</f>
        <v>INC08-TE16</v>
      </c>
      <c r="H2378" s="19" t="str">
        <f t="shared" ca="1" si="75"/>
        <v>OK</v>
      </c>
      <c r="I2378" s="46">
        <f ca="1">Z2378-$B$1</f>
        <v>5</v>
      </c>
      <c r="J2378" s="46">
        <f>VLOOKUP(G2378,'D. Produção'!A:B,2,)</f>
        <v>2</v>
      </c>
      <c r="K2378" s="87">
        <v>336052</v>
      </c>
      <c r="L2378" s="88" t="s">
        <v>83</v>
      </c>
      <c r="M2378" s="87">
        <v>5</v>
      </c>
      <c r="N2378" s="87">
        <v>5457699</v>
      </c>
      <c r="O2378" s="88" t="s">
        <v>35</v>
      </c>
      <c r="P2378" s="88" t="s">
        <v>665</v>
      </c>
      <c r="Q2378" s="88" t="s">
        <v>144</v>
      </c>
      <c r="R2378" s="89">
        <v>1.3774</v>
      </c>
      <c r="S2378" s="89">
        <v>27.547999999999998</v>
      </c>
      <c r="T2378" s="87">
        <v>1</v>
      </c>
      <c r="U2378" s="88" t="s">
        <v>63</v>
      </c>
      <c r="V2378" s="88" t="s">
        <v>123</v>
      </c>
      <c r="W2378" s="90">
        <v>1940</v>
      </c>
      <c r="X2378" s="90">
        <v>710</v>
      </c>
      <c r="Y2378" s="91">
        <v>46154.671620636575</v>
      </c>
      <c r="Z2378" s="92">
        <v>46162</v>
      </c>
      <c r="AA2378" s="93"/>
      <c r="AB2378" s="93"/>
      <c r="AC2378" s="93"/>
      <c r="AD2378" s="93"/>
      <c r="AE2378" s="93"/>
      <c r="AF2378" s="93"/>
      <c r="AG2378" s="93"/>
      <c r="AH2378" s="93"/>
      <c r="AI2378" s="94" t="s">
        <v>40</v>
      </c>
      <c r="AJ2378" s="94" t="s">
        <v>40</v>
      </c>
      <c r="AK2378" s="94" t="s">
        <v>40</v>
      </c>
      <c r="AL2378" s="93"/>
      <c r="AM2378" s="93"/>
      <c r="AN2378" s="94" t="s">
        <v>40</v>
      </c>
      <c r="AO2378" s="94" t="s">
        <v>40</v>
      </c>
      <c r="AP2378" s="94" t="s">
        <v>40</v>
      </c>
      <c r="AQ2378" s="94" t="s">
        <v>40</v>
      </c>
      <c r="AR2378" s="93"/>
    </row>
    <row r="2379" spans="1:44" ht="21">
      <c r="A2379" t="str">
        <f>VLOOKUP(Q2379,'Rotas x Madrugada'!A:C,2,0)</f>
        <v>R</v>
      </c>
      <c r="B2379" t="str">
        <f>VLOOKUP(Q2379,'Rotas x Madrugada'!A:C,3,0)</f>
        <v>Não</v>
      </c>
      <c r="D2379" s="19">
        <f t="shared" si="74"/>
        <v>46164</v>
      </c>
      <c r="E2379" s="19">
        <f>IF(A2379="RETIRA",Z2379,VLOOKUP(Q2379,'Rotas x Madrugada'!A:D,4,0))</f>
        <v>46150</v>
      </c>
      <c r="F2379" s="19">
        <f>IF(A2379="RETIRA",Z2379,Z2379+2)</f>
        <v>46164</v>
      </c>
      <c r="G2379" s="19" t="str">
        <f>CONCATENATE(U2379,"-",V2379)</f>
        <v>INC06-TF</v>
      </c>
      <c r="H2379" s="19" t="str">
        <f t="shared" ca="1" si="75"/>
        <v>OK</v>
      </c>
      <c r="I2379" s="46">
        <f ca="1">Z2379-$B$1</f>
        <v>5</v>
      </c>
      <c r="J2379" s="46">
        <f>VLOOKUP(G2379,'D. Produção'!A:B,2,)</f>
        <v>2</v>
      </c>
      <c r="K2379" s="95">
        <v>336071</v>
      </c>
      <c r="L2379" s="96" t="s">
        <v>61</v>
      </c>
      <c r="M2379" s="95">
        <v>1</v>
      </c>
      <c r="N2379" s="95">
        <v>5457270</v>
      </c>
      <c r="O2379" s="96" t="s">
        <v>35</v>
      </c>
      <c r="P2379" s="96" t="s">
        <v>611</v>
      </c>
      <c r="Q2379" s="96" t="s">
        <v>195</v>
      </c>
      <c r="R2379" s="97">
        <v>0.56659999999999999</v>
      </c>
      <c r="S2379" s="97">
        <v>8.4985999999999997</v>
      </c>
      <c r="T2379" s="95">
        <v>1</v>
      </c>
      <c r="U2379" s="96" t="s">
        <v>185</v>
      </c>
      <c r="V2379" s="96" t="s">
        <v>96</v>
      </c>
      <c r="W2379" s="98">
        <v>655</v>
      </c>
      <c r="X2379" s="98">
        <v>865</v>
      </c>
      <c r="Y2379" s="99">
        <v>46154.702306863423</v>
      </c>
      <c r="Z2379" s="100">
        <v>46162</v>
      </c>
      <c r="AA2379" s="101"/>
      <c r="AB2379" s="101"/>
      <c r="AC2379" s="101"/>
      <c r="AD2379" s="101"/>
      <c r="AE2379" s="102" t="s">
        <v>40</v>
      </c>
      <c r="AF2379" s="102" t="s">
        <v>40</v>
      </c>
      <c r="AG2379" s="102" t="s">
        <v>40</v>
      </c>
      <c r="AH2379" s="102" t="s">
        <v>40</v>
      </c>
      <c r="AI2379" s="102" t="s">
        <v>40</v>
      </c>
      <c r="AJ2379" s="102" t="s">
        <v>40</v>
      </c>
      <c r="AK2379" s="102" t="s">
        <v>40</v>
      </c>
      <c r="AL2379" s="101"/>
      <c r="AM2379" s="101"/>
      <c r="AN2379" s="102" t="s">
        <v>40</v>
      </c>
      <c r="AO2379" s="102" t="s">
        <v>40</v>
      </c>
      <c r="AP2379" s="102" t="s">
        <v>40</v>
      </c>
      <c r="AQ2379" s="102" t="s">
        <v>40</v>
      </c>
      <c r="AR2379" s="101"/>
    </row>
    <row r="2380" spans="1:44" ht="21">
      <c r="A2380" t="str">
        <f>VLOOKUP(Q2380,'Rotas x Madrugada'!A:C,2,0)</f>
        <v>R</v>
      </c>
      <c r="B2380" t="str">
        <f>VLOOKUP(Q2380,'Rotas x Madrugada'!A:C,3,0)</f>
        <v>Não</v>
      </c>
      <c r="D2380" s="19">
        <f t="shared" si="74"/>
        <v>46164</v>
      </c>
      <c r="E2380" s="19">
        <f>IF(A2380="RETIRA",Z2380,VLOOKUP(Q2380,'Rotas x Madrugada'!A:D,4,0))</f>
        <v>46150</v>
      </c>
      <c r="F2380" s="19">
        <f>IF(A2380="RETIRA",Z2380,Z2380+2)</f>
        <v>46164</v>
      </c>
      <c r="G2380" s="19" t="str">
        <f>CONCATENATE(U2380,"-",V2380)</f>
        <v>ESI04-EFB</v>
      </c>
      <c r="H2380" s="19" t="str">
        <f t="shared" ca="1" si="75"/>
        <v>OK</v>
      </c>
      <c r="I2380" s="46">
        <f ca="1">Z2380-$B$1</f>
        <v>5</v>
      </c>
      <c r="J2380" s="46">
        <f>VLOOKUP(G2380,'D. Produção'!A:B,2,)</f>
        <v>1</v>
      </c>
      <c r="K2380" s="87">
        <v>336085</v>
      </c>
      <c r="L2380" s="88" t="s">
        <v>61</v>
      </c>
      <c r="M2380" s="87">
        <v>1</v>
      </c>
      <c r="N2380" s="87">
        <v>5457332</v>
      </c>
      <c r="O2380" s="88" t="s">
        <v>35</v>
      </c>
      <c r="P2380" s="88" t="s">
        <v>611</v>
      </c>
      <c r="Q2380" s="88" t="s">
        <v>195</v>
      </c>
      <c r="R2380" s="89">
        <v>0.81</v>
      </c>
      <c r="S2380" s="89">
        <v>8.1</v>
      </c>
      <c r="T2380" s="87">
        <v>1</v>
      </c>
      <c r="U2380" s="88" t="s">
        <v>212</v>
      </c>
      <c r="V2380" s="88" t="s">
        <v>325</v>
      </c>
      <c r="W2380" s="90">
        <v>900</v>
      </c>
      <c r="X2380" s="90">
        <v>900</v>
      </c>
      <c r="Y2380" s="91">
        <v>46154.720611689816</v>
      </c>
      <c r="Z2380" s="92">
        <v>46162</v>
      </c>
      <c r="AA2380" s="93"/>
      <c r="AB2380" s="93"/>
      <c r="AC2380" s="93"/>
      <c r="AD2380" s="94" t="s">
        <v>40</v>
      </c>
      <c r="AE2380" s="94" t="s">
        <v>40</v>
      </c>
      <c r="AF2380" s="94" t="s">
        <v>40</v>
      </c>
      <c r="AG2380" s="94" t="s">
        <v>40</v>
      </c>
      <c r="AH2380" s="94" t="s">
        <v>40</v>
      </c>
      <c r="AI2380" s="93"/>
      <c r="AJ2380" s="94" t="s">
        <v>40</v>
      </c>
      <c r="AK2380" s="94" t="s">
        <v>40</v>
      </c>
      <c r="AL2380" s="93"/>
      <c r="AM2380" s="94" t="s">
        <v>40</v>
      </c>
      <c r="AN2380" s="94" t="s">
        <v>40</v>
      </c>
      <c r="AO2380" s="94" t="s">
        <v>40</v>
      </c>
      <c r="AP2380" s="93"/>
      <c r="AQ2380" s="94" t="s">
        <v>40</v>
      </c>
      <c r="AR2380" s="93"/>
    </row>
    <row r="2381" spans="1:44" ht="31.5">
      <c r="A2381" t="str">
        <f>VLOOKUP(Q2381,'Rotas x Madrugada'!A:C,2,0)</f>
        <v>J</v>
      </c>
      <c r="B2381" t="str">
        <f>VLOOKUP(Q2381,'Rotas x Madrugada'!A:C,3,0)</f>
        <v>Sim</v>
      </c>
      <c r="D2381" s="19">
        <f t="shared" si="74"/>
        <v>46164</v>
      </c>
      <c r="E2381" s="19">
        <f>IF(A2381="RETIRA",Z2381,VLOOKUP(Q2381,'Rotas x Madrugada'!A:D,4,0))</f>
        <v>46146</v>
      </c>
      <c r="F2381" s="19">
        <f>IF(A2381="RETIRA",Z2381,Z2381+2)</f>
        <v>46164</v>
      </c>
      <c r="G2381" s="19" t="str">
        <f>CONCATENATE(U2381,"-",V2381)</f>
        <v>LMINC08-PF</v>
      </c>
      <c r="H2381" s="19" t="str">
        <f t="shared" ca="1" si="75"/>
        <v>OK</v>
      </c>
      <c r="I2381" s="46">
        <f ca="1">Z2381-$B$1</f>
        <v>5</v>
      </c>
      <c r="J2381" s="46">
        <f>VLOOKUP(G2381,'D. Produção'!A:B,2,)</f>
        <v>4</v>
      </c>
      <c r="K2381" s="95">
        <v>336140</v>
      </c>
      <c r="L2381" s="96" t="s">
        <v>61</v>
      </c>
      <c r="M2381" s="95">
        <v>1</v>
      </c>
      <c r="N2381" s="95">
        <v>5457974</v>
      </c>
      <c r="O2381" s="96" t="s">
        <v>35</v>
      </c>
      <c r="P2381" s="96" t="s">
        <v>167</v>
      </c>
      <c r="Q2381" s="96" t="s">
        <v>168</v>
      </c>
      <c r="R2381" s="97">
        <v>0.76229999999999998</v>
      </c>
      <c r="S2381" s="97">
        <v>15.247</v>
      </c>
      <c r="T2381" s="95">
        <v>1</v>
      </c>
      <c r="U2381" s="96" t="s">
        <v>251</v>
      </c>
      <c r="V2381" s="96" t="s">
        <v>39</v>
      </c>
      <c r="W2381" s="98">
        <v>790</v>
      </c>
      <c r="X2381" s="98">
        <v>965</v>
      </c>
      <c r="Y2381" s="99">
        <v>46154.726044594907</v>
      </c>
      <c r="Z2381" s="100">
        <v>46162</v>
      </c>
      <c r="AA2381" s="101"/>
      <c r="AB2381" s="101"/>
      <c r="AC2381" s="101"/>
      <c r="AD2381" s="102" t="s">
        <v>40</v>
      </c>
      <c r="AE2381" s="102" t="s">
        <v>40</v>
      </c>
      <c r="AF2381" s="102" t="s">
        <v>40</v>
      </c>
      <c r="AG2381" s="102" t="s">
        <v>40</v>
      </c>
      <c r="AH2381" s="102" t="s">
        <v>40</v>
      </c>
      <c r="AI2381" s="102" t="s">
        <v>40</v>
      </c>
      <c r="AJ2381" s="102" t="s">
        <v>40</v>
      </c>
      <c r="AK2381" s="102" t="s">
        <v>40</v>
      </c>
      <c r="AL2381" s="102" t="s">
        <v>40</v>
      </c>
      <c r="AM2381" s="102" t="s">
        <v>40</v>
      </c>
      <c r="AN2381" s="102" t="s">
        <v>40</v>
      </c>
      <c r="AO2381" s="102" t="s">
        <v>40</v>
      </c>
      <c r="AP2381" s="102" t="s">
        <v>40</v>
      </c>
      <c r="AQ2381" s="102" t="s">
        <v>40</v>
      </c>
      <c r="AR2381" s="101"/>
    </row>
    <row r="2382" spans="1:44" ht="31.5">
      <c r="A2382" t="str">
        <f>VLOOKUP(Q2382,'Rotas x Madrugada'!A:C,2,0)</f>
        <v>J</v>
      </c>
      <c r="B2382" t="str">
        <f>VLOOKUP(Q2382,'Rotas x Madrugada'!A:C,3,0)</f>
        <v>Sim</v>
      </c>
      <c r="D2382" s="19">
        <f t="shared" si="74"/>
        <v>46164</v>
      </c>
      <c r="E2382" s="19">
        <f>IF(A2382="RETIRA",Z2382,VLOOKUP(Q2382,'Rotas x Madrugada'!A:D,4,0))</f>
        <v>46146</v>
      </c>
      <c r="F2382" s="19">
        <f>IF(A2382="RETIRA",Z2382,Z2382+2)</f>
        <v>46164</v>
      </c>
      <c r="G2382" s="19" t="str">
        <f>CONCATENATE(U2382,"-",V2382)</f>
        <v>LMINC08-PF</v>
      </c>
      <c r="H2382" s="19" t="str">
        <f t="shared" ca="1" si="75"/>
        <v>OK</v>
      </c>
      <c r="I2382" s="46">
        <f ca="1">Z2382-$B$1</f>
        <v>5</v>
      </c>
      <c r="J2382" s="46">
        <f>VLOOKUP(G2382,'D. Produção'!A:B,2,)</f>
        <v>4</v>
      </c>
      <c r="K2382" s="87">
        <v>336140</v>
      </c>
      <c r="L2382" s="88" t="s">
        <v>121</v>
      </c>
      <c r="M2382" s="87">
        <v>2</v>
      </c>
      <c r="N2382" s="87">
        <v>5457975</v>
      </c>
      <c r="O2382" s="88" t="s">
        <v>35</v>
      </c>
      <c r="P2382" s="88" t="s">
        <v>167</v>
      </c>
      <c r="Q2382" s="88" t="s">
        <v>168</v>
      </c>
      <c r="R2382" s="89">
        <v>0.75949999999999995</v>
      </c>
      <c r="S2382" s="89">
        <v>15.1891</v>
      </c>
      <c r="T2382" s="87">
        <v>1</v>
      </c>
      <c r="U2382" s="88" t="s">
        <v>251</v>
      </c>
      <c r="V2382" s="88" t="s">
        <v>39</v>
      </c>
      <c r="W2382" s="90">
        <v>787</v>
      </c>
      <c r="X2382" s="90">
        <v>965</v>
      </c>
      <c r="Y2382" s="91">
        <v>46154.726044594907</v>
      </c>
      <c r="Z2382" s="92">
        <v>46162</v>
      </c>
      <c r="AA2382" s="93"/>
      <c r="AB2382" s="93"/>
      <c r="AC2382" s="93"/>
      <c r="AD2382" s="94" t="s">
        <v>40</v>
      </c>
      <c r="AE2382" s="94" t="s">
        <v>40</v>
      </c>
      <c r="AF2382" s="94" t="s">
        <v>40</v>
      </c>
      <c r="AG2382" s="94" t="s">
        <v>40</v>
      </c>
      <c r="AH2382" s="94" t="s">
        <v>40</v>
      </c>
      <c r="AI2382" s="94" t="s">
        <v>40</v>
      </c>
      <c r="AJ2382" s="94" t="s">
        <v>40</v>
      </c>
      <c r="AK2382" s="94" t="s">
        <v>40</v>
      </c>
      <c r="AL2382" s="94" t="s">
        <v>40</v>
      </c>
      <c r="AM2382" s="94" t="s">
        <v>40</v>
      </c>
      <c r="AN2382" s="94" t="s">
        <v>40</v>
      </c>
      <c r="AO2382" s="94" t="s">
        <v>40</v>
      </c>
      <c r="AP2382" s="94" t="s">
        <v>40</v>
      </c>
      <c r="AQ2382" s="94" t="s">
        <v>40</v>
      </c>
      <c r="AR2382" s="93"/>
    </row>
    <row r="2383" spans="1:44">
      <c r="A2383" t="str">
        <f>VLOOKUP(Q2383,'Rotas x Madrugada'!A:C,2,0)</f>
        <v>R</v>
      </c>
      <c r="B2383" t="str">
        <f>VLOOKUP(Q2383,'Rotas x Madrugada'!A:C,3,0)</f>
        <v>Não</v>
      </c>
      <c r="D2383" s="19">
        <f t="shared" si="74"/>
        <v>46164</v>
      </c>
      <c r="E2383" s="19">
        <f>IF(A2383="RETIRA",Z2383,VLOOKUP(Q2383,'Rotas x Madrugada'!A:D,4,0))</f>
        <v>46150</v>
      </c>
      <c r="F2383" s="19">
        <f>IF(A2383="RETIRA",Z2383,Z2383+2)</f>
        <v>46164</v>
      </c>
      <c r="G2383" s="19" t="str">
        <f>CONCATENATE(U2383,"-",V2383)</f>
        <v>MBI03-CC</v>
      </c>
      <c r="H2383" s="19" t="str">
        <f t="shared" ca="1" si="75"/>
        <v>OK</v>
      </c>
      <c r="I2383" s="46">
        <f ca="1">Z2383-$B$1</f>
        <v>5</v>
      </c>
      <c r="J2383" s="46">
        <f>VLOOKUP(G2383,'D. Produção'!A:B,2,)</f>
        <v>1</v>
      </c>
      <c r="K2383" s="95">
        <v>336301</v>
      </c>
      <c r="L2383" s="96" t="s">
        <v>61</v>
      </c>
      <c r="M2383" s="95">
        <v>1</v>
      </c>
      <c r="N2383" s="95">
        <v>5459364</v>
      </c>
      <c r="O2383" s="96" t="s">
        <v>35</v>
      </c>
      <c r="P2383" s="96" t="s">
        <v>261</v>
      </c>
      <c r="Q2383" s="96" t="s">
        <v>195</v>
      </c>
      <c r="R2383" s="97">
        <v>0.22270000000000001</v>
      </c>
      <c r="S2383" s="97">
        <v>1.6700999999999999</v>
      </c>
      <c r="T2383" s="95">
        <v>1</v>
      </c>
      <c r="U2383" s="96" t="s">
        <v>249</v>
      </c>
      <c r="V2383" s="96" t="s">
        <v>236</v>
      </c>
      <c r="W2383" s="98">
        <v>462</v>
      </c>
      <c r="X2383" s="98">
        <v>482</v>
      </c>
      <c r="Y2383" s="99">
        <v>46155.720981909719</v>
      </c>
      <c r="Z2383" s="100">
        <v>46162</v>
      </c>
      <c r="AA2383" s="101"/>
      <c r="AB2383" s="101"/>
      <c r="AC2383" s="102" t="s">
        <v>40</v>
      </c>
      <c r="AD2383" s="102" t="s">
        <v>40</v>
      </c>
      <c r="AE2383" s="102" t="s">
        <v>40</v>
      </c>
      <c r="AF2383" s="102" t="s">
        <v>40</v>
      </c>
      <c r="AG2383" s="102" t="s">
        <v>40</v>
      </c>
      <c r="AH2383" s="102" t="s">
        <v>40</v>
      </c>
      <c r="AI2383" s="102" t="s">
        <v>40</v>
      </c>
      <c r="AJ2383" s="102" t="s">
        <v>40</v>
      </c>
      <c r="AK2383" s="102" t="s">
        <v>40</v>
      </c>
      <c r="AL2383" s="102" t="s">
        <v>40</v>
      </c>
      <c r="AM2383" s="102" t="s">
        <v>40</v>
      </c>
      <c r="AN2383" s="102" t="s">
        <v>40</v>
      </c>
      <c r="AO2383" s="102" t="s">
        <v>40</v>
      </c>
      <c r="AP2383" s="102" t="s">
        <v>40</v>
      </c>
      <c r="AQ2383" s="102" t="s">
        <v>40</v>
      </c>
      <c r="AR2383" s="101"/>
    </row>
    <row r="2384" spans="1:44">
      <c r="A2384" t="str">
        <f>VLOOKUP(Q2384,'Rotas x Madrugada'!A:C,2,0)</f>
        <v>R</v>
      </c>
      <c r="B2384" t="str">
        <f>VLOOKUP(Q2384,'Rotas x Madrugada'!A:C,3,0)</f>
        <v>Não</v>
      </c>
      <c r="D2384" s="19">
        <f t="shared" si="74"/>
        <v>46164</v>
      </c>
      <c r="E2384" s="19">
        <f>IF(A2384="RETIRA",Z2384,VLOOKUP(Q2384,'Rotas x Madrugada'!A:D,4,0))</f>
        <v>46150</v>
      </c>
      <c r="F2384" s="19">
        <f>IF(A2384="RETIRA",Z2384,Z2384+2)</f>
        <v>46164</v>
      </c>
      <c r="G2384" s="19" t="str">
        <f>CONCATENATE(U2384,"-",V2384)</f>
        <v>MBI03-CC</v>
      </c>
      <c r="H2384" s="19" t="str">
        <f t="shared" ca="1" si="75"/>
        <v>OK</v>
      </c>
      <c r="I2384" s="46">
        <f ca="1">Z2384-$B$1</f>
        <v>5</v>
      </c>
      <c r="J2384" s="46">
        <f>VLOOKUP(G2384,'D. Produção'!A:B,2,)</f>
        <v>1</v>
      </c>
      <c r="K2384" s="87">
        <v>336301</v>
      </c>
      <c r="L2384" s="88" t="s">
        <v>121</v>
      </c>
      <c r="M2384" s="87">
        <v>2</v>
      </c>
      <c r="N2384" s="87">
        <v>5459365</v>
      </c>
      <c r="O2384" s="88" t="s">
        <v>35</v>
      </c>
      <c r="P2384" s="88" t="s">
        <v>261</v>
      </c>
      <c r="Q2384" s="88" t="s">
        <v>195</v>
      </c>
      <c r="R2384" s="89">
        <v>0.22270000000000001</v>
      </c>
      <c r="S2384" s="89">
        <v>1.6700999999999999</v>
      </c>
      <c r="T2384" s="87">
        <v>1</v>
      </c>
      <c r="U2384" s="88" t="s">
        <v>249</v>
      </c>
      <c r="V2384" s="88" t="s">
        <v>236</v>
      </c>
      <c r="W2384" s="90">
        <v>462</v>
      </c>
      <c r="X2384" s="90">
        <v>482</v>
      </c>
      <c r="Y2384" s="91">
        <v>46155.720981909719</v>
      </c>
      <c r="Z2384" s="92">
        <v>46162</v>
      </c>
      <c r="AA2384" s="93"/>
      <c r="AB2384" s="93"/>
      <c r="AC2384" s="94" t="s">
        <v>40</v>
      </c>
      <c r="AD2384" s="94" t="s">
        <v>40</v>
      </c>
      <c r="AE2384" s="94" t="s">
        <v>40</v>
      </c>
      <c r="AF2384" s="94" t="s">
        <v>40</v>
      </c>
      <c r="AG2384" s="94" t="s">
        <v>40</v>
      </c>
      <c r="AH2384" s="94" t="s">
        <v>40</v>
      </c>
      <c r="AI2384" s="94" t="s">
        <v>40</v>
      </c>
      <c r="AJ2384" s="94" t="s">
        <v>40</v>
      </c>
      <c r="AK2384" s="94" t="s">
        <v>40</v>
      </c>
      <c r="AL2384" s="94" t="s">
        <v>40</v>
      </c>
      <c r="AM2384" s="94" t="s">
        <v>40</v>
      </c>
      <c r="AN2384" s="94" t="s">
        <v>40</v>
      </c>
      <c r="AO2384" s="94" t="s">
        <v>40</v>
      </c>
      <c r="AP2384" s="94" t="s">
        <v>40</v>
      </c>
      <c r="AQ2384" s="94" t="s">
        <v>40</v>
      </c>
      <c r="AR2384" s="93"/>
    </row>
    <row r="2385" spans="1:44">
      <c r="A2385" t="str">
        <f>VLOOKUP(Q2385,'Rotas x Madrugada'!A:C,2,0)</f>
        <v>R</v>
      </c>
      <c r="B2385" t="str">
        <f>VLOOKUP(Q2385,'Rotas x Madrugada'!A:C,3,0)</f>
        <v>Não</v>
      </c>
      <c r="D2385" s="19">
        <f t="shared" si="74"/>
        <v>46164</v>
      </c>
      <c r="E2385" s="19">
        <f>IF(A2385="RETIRA",Z2385,VLOOKUP(Q2385,'Rotas x Madrugada'!A:D,4,0))</f>
        <v>46150</v>
      </c>
      <c r="F2385" s="19">
        <f>IF(A2385="RETIRA",Z2385,Z2385+2)</f>
        <v>46164</v>
      </c>
      <c r="G2385" s="19" t="str">
        <f>CONCATENATE(U2385,"-",V2385)</f>
        <v>MBI03-CC</v>
      </c>
      <c r="H2385" s="19" t="str">
        <f t="shared" ca="1" si="75"/>
        <v>OK</v>
      </c>
      <c r="I2385" s="46">
        <f ca="1">Z2385-$B$1</f>
        <v>5</v>
      </c>
      <c r="J2385" s="46">
        <f>VLOOKUP(G2385,'D. Produção'!A:B,2,)</f>
        <v>1</v>
      </c>
      <c r="K2385" s="95">
        <v>336301</v>
      </c>
      <c r="L2385" s="96" t="s">
        <v>143</v>
      </c>
      <c r="M2385" s="95">
        <v>3</v>
      </c>
      <c r="N2385" s="95">
        <v>5459366</v>
      </c>
      <c r="O2385" s="96" t="s">
        <v>35</v>
      </c>
      <c r="P2385" s="96" t="s">
        <v>261</v>
      </c>
      <c r="Q2385" s="96" t="s">
        <v>195</v>
      </c>
      <c r="R2385" s="97">
        <v>0.42709999999999998</v>
      </c>
      <c r="S2385" s="97">
        <v>3.2033999999999998</v>
      </c>
      <c r="T2385" s="95">
        <v>1</v>
      </c>
      <c r="U2385" s="96" t="s">
        <v>249</v>
      </c>
      <c r="V2385" s="96" t="s">
        <v>236</v>
      </c>
      <c r="W2385" s="98">
        <v>903</v>
      </c>
      <c r="X2385" s="98">
        <v>473</v>
      </c>
      <c r="Y2385" s="99">
        <v>46155.720981909719</v>
      </c>
      <c r="Z2385" s="100">
        <v>46162</v>
      </c>
      <c r="AA2385" s="101"/>
      <c r="AB2385" s="101"/>
      <c r="AC2385" s="102" t="s">
        <v>40</v>
      </c>
      <c r="AD2385" s="102" t="s">
        <v>40</v>
      </c>
      <c r="AE2385" s="102" t="s">
        <v>40</v>
      </c>
      <c r="AF2385" s="102" t="s">
        <v>40</v>
      </c>
      <c r="AG2385" s="102" t="s">
        <v>40</v>
      </c>
      <c r="AH2385" s="102" t="s">
        <v>40</v>
      </c>
      <c r="AI2385" s="102" t="s">
        <v>40</v>
      </c>
      <c r="AJ2385" s="102" t="s">
        <v>40</v>
      </c>
      <c r="AK2385" s="102" t="s">
        <v>40</v>
      </c>
      <c r="AL2385" s="102" t="s">
        <v>40</v>
      </c>
      <c r="AM2385" s="102" t="s">
        <v>40</v>
      </c>
      <c r="AN2385" s="102" t="s">
        <v>40</v>
      </c>
      <c r="AO2385" s="102" t="s">
        <v>40</v>
      </c>
      <c r="AP2385" s="102" t="s">
        <v>40</v>
      </c>
      <c r="AQ2385" s="102" t="s">
        <v>40</v>
      </c>
      <c r="AR2385" s="101"/>
    </row>
    <row r="2386" spans="1:44">
      <c r="A2386" t="str">
        <f>VLOOKUP(Q2386,'Rotas x Madrugada'!A:C,2,0)</f>
        <v>R</v>
      </c>
      <c r="B2386" t="str">
        <f>VLOOKUP(Q2386,'Rotas x Madrugada'!A:C,3,0)</f>
        <v>Não</v>
      </c>
      <c r="D2386" s="19">
        <f t="shared" si="74"/>
        <v>46164</v>
      </c>
      <c r="E2386" s="19">
        <f>IF(A2386="RETIRA",Z2386,VLOOKUP(Q2386,'Rotas x Madrugada'!A:D,4,0))</f>
        <v>46150</v>
      </c>
      <c r="F2386" s="19">
        <f>IF(A2386="RETIRA",Z2386,Z2386+2)</f>
        <v>46164</v>
      </c>
      <c r="G2386" s="19" t="str">
        <f>CONCATENATE(U2386,"-",V2386)</f>
        <v>INC08-TF</v>
      </c>
      <c r="H2386" s="19" t="str">
        <f t="shared" ca="1" si="75"/>
        <v>OK</v>
      </c>
      <c r="I2386" s="46">
        <f ca="1">Z2386-$B$1</f>
        <v>5</v>
      </c>
      <c r="J2386" s="46">
        <f>VLOOKUP(G2386,'D. Produção'!A:B,2,)</f>
        <v>2</v>
      </c>
      <c r="K2386" s="87">
        <v>336303</v>
      </c>
      <c r="L2386" s="88" t="s">
        <v>61</v>
      </c>
      <c r="M2386" s="87">
        <v>1</v>
      </c>
      <c r="N2386" s="87">
        <v>5459373</v>
      </c>
      <c r="O2386" s="88" t="s">
        <v>35</v>
      </c>
      <c r="P2386" s="88" t="s">
        <v>261</v>
      </c>
      <c r="Q2386" s="88" t="s">
        <v>195</v>
      </c>
      <c r="R2386" s="89">
        <v>2.9058000000000002</v>
      </c>
      <c r="S2386" s="89">
        <v>58.116399999999999</v>
      </c>
      <c r="T2386" s="87">
        <v>1</v>
      </c>
      <c r="U2386" s="88" t="s">
        <v>63</v>
      </c>
      <c r="V2386" s="88" t="s">
        <v>96</v>
      </c>
      <c r="W2386" s="90">
        <v>1149</v>
      </c>
      <c r="X2386" s="90">
        <v>2529</v>
      </c>
      <c r="Y2386" s="91">
        <v>46155.721162499998</v>
      </c>
      <c r="Z2386" s="92">
        <v>46162</v>
      </c>
      <c r="AA2386" s="93"/>
      <c r="AB2386" s="93"/>
      <c r="AC2386" s="93"/>
      <c r="AD2386" s="93"/>
      <c r="AE2386" s="94" t="s">
        <v>40</v>
      </c>
      <c r="AF2386" s="94" t="s">
        <v>40</v>
      </c>
      <c r="AG2386" s="94" t="s">
        <v>40</v>
      </c>
      <c r="AH2386" s="94" t="s">
        <v>40</v>
      </c>
      <c r="AI2386" s="94" t="s">
        <v>40</v>
      </c>
      <c r="AJ2386" s="94" t="s">
        <v>40</v>
      </c>
      <c r="AK2386" s="94" t="s">
        <v>40</v>
      </c>
      <c r="AL2386" s="93"/>
      <c r="AM2386" s="93"/>
      <c r="AN2386" s="94" t="s">
        <v>40</v>
      </c>
      <c r="AO2386" s="94" t="s">
        <v>40</v>
      </c>
      <c r="AP2386" s="94" t="s">
        <v>40</v>
      </c>
      <c r="AQ2386" s="94" t="s">
        <v>40</v>
      </c>
      <c r="AR2386" s="93"/>
    </row>
    <row r="2387" spans="1:44">
      <c r="A2387" t="str">
        <f>VLOOKUP(Q2387,'Rotas x Madrugada'!A:C,2,0)</f>
        <v>R</v>
      </c>
      <c r="B2387" t="str">
        <f>VLOOKUP(Q2387,'Rotas x Madrugada'!A:C,3,0)</f>
        <v>Não</v>
      </c>
      <c r="D2387" s="19">
        <f t="shared" si="74"/>
        <v>46164</v>
      </c>
      <c r="E2387" s="19">
        <f>IF(A2387="RETIRA",Z2387,VLOOKUP(Q2387,'Rotas x Madrugada'!A:D,4,0))</f>
        <v>46150</v>
      </c>
      <c r="F2387" s="19">
        <f>IF(A2387="RETIRA",Z2387,Z2387+2)</f>
        <v>46164</v>
      </c>
      <c r="G2387" s="19" t="str">
        <f>CONCATENATE(U2387,"-",V2387)</f>
        <v>INC08-TF</v>
      </c>
      <c r="H2387" s="19" t="str">
        <f t="shared" ca="1" si="75"/>
        <v>OK</v>
      </c>
      <c r="I2387" s="46">
        <f ca="1">Z2387-$B$1</f>
        <v>5</v>
      </c>
      <c r="J2387" s="46">
        <f>VLOOKUP(G2387,'D. Produção'!A:B,2,)</f>
        <v>2</v>
      </c>
      <c r="K2387" s="95">
        <v>336303</v>
      </c>
      <c r="L2387" s="96" t="s">
        <v>121</v>
      </c>
      <c r="M2387" s="95">
        <v>2</v>
      </c>
      <c r="N2387" s="95">
        <v>5459374</v>
      </c>
      <c r="O2387" s="96" t="s">
        <v>35</v>
      </c>
      <c r="P2387" s="96" t="s">
        <v>261</v>
      </c>
      <c r="Q2387" s="96" t="s">
        <v>195</v>
      </c>
      <c r="R2387" s="97">
        <v>2.9058000000000002</v>
      </c>
      <c r="S2387" s="97">
        <v>58.116399999999999</v>
      </c>
      <c r="T2387" s="95">
        <v>1</v>
      </c>
      <c r="U2387" s="96" t="s">
        <v>63</v>
      </c>
      <c r="V2387" s="96" t="s">
        <v>96</v>
      </c>
      <c r="W2387" s="98">
        <v>1149</v>
      </c>
      <c r="X2387" s="98">
        <v>2529</v>
      </c>
      <c r="Y2387" s="99">
        <v>46155.721162499998</v>
      </c>
      <c r="Z2387" s="100">
        <v>46162</v>
      </c>
      <c r="AA2387" s="101"/>
      <c r="AB2387" s="101"/>
      <c r="AC2387" s="101"/>
      <c r="AD2387" s="101"/>
      <c r="AE2387" s="102" t="s">
        <v>40</v>
      </c>
      <c r="AF2387" s="102" t="s">
        <v>40</v>
      </c>
      <c r="AG2387" s="102" t="s">
        <v>40</v>
      </c>
      <c r="AH2387" s="102" t="s">
        <v>40</v>
      </c>
      <c r="AI2387" s="102" t="s">
        <v>40</v>
      </c>
      <c r="AJ2387" s="102" t="s">
        <v>40</v>
      </c>
      <c r="AK2387" s="102" t="s">
        <v>40</v>
      </c>
      <c r="AL2387" s="101"/>
      <c r="AM2387" s="101"/>
      <c r="AN2387" s="102" t="s">
        <v>40</v>
      </c>
      <c r="AO2387" s="102" t="s">
        <v>40</v>
      </c>
      <c r="AP2387" s="102" t="s">
        <v>40</v>
      </c>
      <c r="AQ2387" s="102" t="s">
        <v>40</v>
      </c>
      <c r="AR2387" s="101"/>
    </row>
    <row r="2388" spans="1:44">
      <c r="A2388" t="str">
        <f>VLOOKUP(Q2388,'Rotas x Madrugada'!A:C,2,0)</f>
        <v>R</v>
      </c>
      <c r="B2388" t="str">
        <f>VLOOKUP(Q2388,'Rotas x Madrugada'!A:C,3,0)</f>
        <v>Não</v>
      </c>
      <c r="D2388" s="19">
        <f t="shared" si="74"/>
        <v>46164</v>
      </c>
      <c r="E2388" s="19">
        <f>IF(A2388="RETIRA",Z2388,VLOOKUP(Q2388,'Rotas x Madrugada'!A:D,4,0))</f>
        <v>46150</v>
      </c>
      <c r="F2388" s="19">
        <f>IF(A2388="RETIRA",Z2388,Z2388+2)</f>
        <v>46164</v>
      </c>
      <c r="G2388" s="19" t="str">
        <f>CONCATENATE(U2388,"-",V2388)</f>
        <v>INC08-TF</v>
      </c>
      <c r="H2388" s="19" t="str">
        <f t="shared" ca="1" si="75"/>
        <v>OK</v>
      </c>
      <c r="I2388" s="46">
        <f ca="1">Z2388-$B$1</f>
        <v>5</v>
      </c>
      <c r="J2388" s="46">
        <f>VLOOKUP(G2388,'D. Produção'!A:B,2,)</f>
        <v>2</v>
      </c>
      <c r="K2388" s="87">
        <v>336303</v>
      </c>
      <c r="L2388" s="88" t="s">
        <v>143</v>
      </c>
      <c r="M2388" s="87">
        <v>3</v>
      </c>
      <c r="N2388" s="87">
        <v>5459375</v>
      </c>
      <c r="O2388" s="88" t="s">
        <v>35</v>
      </c>
      <c r="P2388" s="88" t="s">
        <v>261</v>
      </c>
      <c r="Q2388" s="88" t="s">
        <v>195</v>
      </c>
      <c r="R2388" s="89">
        <v>2.9058000000000002</v>
      </c>
      <c r="S2388" s="89">
        <v>58.116399999999999</v>
      </c>
      <c r="T2388" s="87">
        <v>1</v>
      </c>
      <c r="U2388" s="88" t="s">
        <v>63</v>
      </c>
      <c r="V2388" s="88" t="s">
        <v>96</v>
      </c>
      <c r="W2388" s="90">
        <v>1149</v>
      </c>
      <c r="X2388" s="90">
        <v>2529</v>
      </c>
      <c r="Y2388" s="91">
        <v>46155.721162499998</v>
      </c>
      <c r="Z2388" s="92">
        <v>46162</v>
      </c>
      <c r="AA2388" s="93"/>
      <c r="AB2388" s="93"/>
      <c r="AC2388" s="93"/>
      <c r="AD2388" s="93"/>
      <c r="AE2388" s="94" t="s">
        <v>40</v>
      </c>
      <c r="AF2388" s="94" t="s">
        <v>40</v>
      </c>
      <c r="AG2388" s="94" t="s">
        <v>40</v>
      </c>
      <c r="AH2388" s="94" t="s">
        <v>40</v>
      </c>
      <c r="AI2388" s="94" t="s">
        <v>40</v>
      </c>
      <c r="AJ2388" s="94" t="s">
        <v>40</v>
      </c>
      <c r="AK2388" s="94" t="s">
        <v>40</v>
      </c>
      <c r="AL2388" s="93"/>
      <c r="AM2388" s="93"/>
      <c r="AN2388" s="94" t="s">
        <v>40</v>
      </c>
      <c r="AO2388" s="94" t="s">
        <v>40</v>
      </c>
      <c r="AP2388" s="94" t="s">
        <v>40</v>
      </c>
      <c r="AQ2388" s="94" t="s">
        <v>40</v>
      </c>
      <c r="AR2388" s="93"/>
    </row>
    <row r="2389" spans="1:44">
      <c r="A2389" t="str">
        <f>VLOOKUP(Q2389,'Rotas x Madrugada'!A:C,2,0)</f>
        <v>R</v>
      </c>
      <c r="B2389" t="str">
        <f>VLOOKUP(Q2389,'Rotas x Madrugada'!A:C,3,0)</f>
        <v>Não</v>
      </c>
      <c r="D2389" s="19">
        <f t="shared" si="74"/>
        <v>46164</v>
      </c>
      <c r="E2389" s="19">
        <f>IF(A2389="RETIRA",Z2389,VLOOKUP(Q2389,'Rotas x Madrugada'!A:D,4,0))</f>
        <v>46150</v>
      </c>
      <c r="F2389" s="19">
        <f>IF(A2389="RETIRA",Z2389,Z2389+2)</f>
        <v>46164</v>
      </c>
      <c r="G2389" s="19" t="str">
        <f>CONCATENATE(U2389,"-",V2389)</f>
        <v>INC08-TF</v>
      </c>
      <c r="H2389" s="19" t="str">
        <f t="shared" ca="1" si="75"/>
        <v>OK</v>
      </c>
      <c r="I2389" s="46">
        <f ca="1">Z2389-$B$1</f>
        <v>5</v>
      </c>
      <c r="J2389" s="46">
        <f>VLOOKUP(G2389,'D. Produção'!A:B,2,)</f>
        <v>2</v>
      </c>
      <c r="K2389" s="95">
        <v>336303</v>
      </c>
      <c r="L2389" s="96" t="s">
        <v>132</v>
      </c>
      <c r="M2389" s="95">
        <v>4</v>
      </c>
      <c r="N2389" s="95">
        <v>5459376</v>
      </c>
      <c r="O2389" s="96" t="s">
        <v>35</v>
      </c>
      <c r="P2389" s="96" t="s">
        <v>261</v>
      </c>
      <c r="Q2389" s="96" t="s">
        <v>195</v>
      </c>
      <c r="R2389" s="97">
        <v>4.1090999999999998</v>
      </c>
      <c r="S2389" s="97">
        <v>82.181700000000006</v>
      </c>
      <c r="T2389" s="95">
        <v>1</v>
      </c>
      <c r="U2389" s="96" t="s">
        <v>63</v>
      </c>
      <c r="V2389" s="96" t="s">
        <v>96</v>
      </c>
      <c r="W2389" s="98">
        <v>1453</v>
      </c>
      <c r="X2389" s="98">
        <v>2828</v>
      </c>
      <c r="Y2389" s="99">
        <v>46155.721162499998</v>
      </c>
      <c r="Z2389" s="100">
        <v>46162</v>
      </c>
      <c r="AA2389" s="101"/>
      <c r="AB2389" s="101"/>
      <c r="AC2389" s="101"/>
      <c r="AD2389" s="101"/>
      <c r="AE2389" s="102" t="s">
        <v>40</v>
      </c>
      <c r="AF2389" s="102" t="s">
        <v>40</v>
      </c>
      <c r="AG2389" s="102" t="s">
        <v>40</v>
      </c>
      <c r="AH2389" s="102" t="s">
        <v>40</v>
      </c>
      <c r="AI2389" s="102" t="s">
        <v>40</v>
      </c>
      <c r="AJ2389" s="102" t="s">
        <v>40</v>
      </c>
      <c r="AK2389" s="102" t="s">
        <v>40</v>
      </c>
      <c r="AL2389" s="101"/>
      <c r="AM2389" s="101"/>
      <c r="AN2389" s="102" t="s">
        <v>40</v>
      </c>
      <c r="AO2389" s="102" t="s">
        <v>40</v>
      </c>
      <c r="AP2389" s="102" t="s">
        <v>40</v>
      </c>
      <c r="AQ2389" s="102" t="s">
        <v>40</v>
      </c>
      <c r="AR2389" s="101"/>
    </row>
    <row r="2390" spans="1:44">
      <c r="A2390" t="str">
        <f>VLOOKUP(Q2390,'Rotas x Madrugada'!A:C,2,0)</f>
        <v>R</v>
      </c>
      <c r="B2390" t="str">
        <f>VLOOKUP(Q2390,'Rotas x Madrugada'!A:C,3,0)</f>
        <v>Não</v>
      </c>
      <c r="D2390" s="19">
        <f t="shared" si="74"/>
        <v>46164</v>
      </c>
      <c r="E2390" s="19">
        <f>IF(A2390="RETIRA",Z2390,VLOOKUP(Q2390,'Rotas x Madrugada'!A:D,4,0))</f>
        <v>46150</v>
      </c>
      <c r="F2390" s="19">
        <f>IF(A2390="RETIRA",Z2390,Z2390+2)</f>
        <v>46164</v>
      </c>
      <c r="G2390" s="19" t="str">
        <f>CONCATENATE(U2390,"-",V2390)</f>
        <v>INC08-TF</v>
      </c>
      <c r="H2390" s="19" t="str">
        <f t="shared" ca="1" si="75"/>
        <v>OK</v>
      </c>
      <c r="I2390" s="46">
        <f ca="1">Z2390-$B$1</f>
        <v>5</v>
      </c>
      <c r="J2390" s="46">
        <f>VLOOKUP(G2390,'D. Produção'!A:B,2,)</f>
        <v>2</v>
      </c>
      <c r="K2390" s="87">
        <v>336303</v>
      </c>
      <c r="L2390" s="88" t="s">
        <v>92</v>
      </c>
      <c r="M2390" s="87">
        <v>5</v>
      </c>
      <c r="N2390" s="87">
        <v>5459377</v>
      </c>
      <c r="O2390" s="88" t="s">
        <v>35</v>
      </c>
      <c r="P2390" s="88" t="s">
        <v>261</v>
      </c>
      <c r="Q2390" s="88" t="s">
        <v>195</v>
      </c>
      <c r="R2390" s="89">
        <v>4.1090999999999998</v>
      </c>
      <c r="S2390" s="89">
        <v>82.181700000000006</v>
      </c>
      <c r="T2390" s="87">
        <v>1</v>
      </c>
      <c r="U2390" s="88" t="s">
        <v>63</v>
      </c>
      <c r="V2390" s="88" t="s">
        <v>96</v>
      </c>
      <c r="W2390" s="90">
        <v>1453</v>
      </c>
      <c r="X2390" s="90">
        <v>2828</v>
      </c>
      <c r="Y2390" s="91">
        <v>46155.721162499998</v>
      </c>
      <c r="Z2390" s="92">
        <v>46162</v>
      </c>
      <c r="AA2390" s="93"/>
      <c r="AB2390" s="93"/>
      <c r="AC2390" s="93"/>
      <c r="AD2390" s="93"/>
      <c r="AE2390" s="94" t="s">
        <v>40</v>
      </c>
      <c r="AF2390" s="94" t="s">
        <v>40</v>
      </c>
      <c r="AG2390" s="94" t="s">
        <v>40</v>
      </c>
      <c r="AH2390" s="94" t="s">
        <v>40</v>
      </c>
      <c r="AI2390" s="94" t="s">
        <v>40</v>
      </c>
      <c r="AJ2390" s="94" t="s">
        <v>40</v>
      </c>
      <c r="AK2390" s="94" t="s">
        <v>40</v>
      </c>
      <c r="AL2390" s="93"/>
      <c r="AM2390" s="93"/>
      <c r="AN2390" s="94" t="s">
        <v>40</v>
      </c>
      <c r="AO2390" s="94" t="s">
        <v>40</v>
      </c>
      <c r="AP2390" s="94" t="s">
        <v>40</v>
      </c>
      <c r="AQ2390" s="94" t="s">
        <v>40</v>
      </c>
      <c r="AR2390" s="93"/>
    </row>
    <row r="2391" spans="1:44">
      <c r="A2391" t="str">
        <f>VLOOKUP(Q2391,'Rotas x Madrugada'!A:C,2,0)</f>
        <v>R</v>
      </c>
      <c r="B2391" t="str">
        <f>VLOOKUP(Q2391,'Rotas x Madrugada'!A:C,3,0)</f>
        <v>Não</v>
      </c>
      <c r="D2391" s="19">
        <f t="shared" si="74"/>
        <v>46164</v>
      </c>
      <c r="E2391" s="19">
        <f>IF(A2391="RETIRA",Z2391,VLOOKUP(Q2391,'Rotas x Madrugada'!A:D,4,0))</f>
        <v>46150</v>
      </c>
      <c r="F2391" s="19">
        <f>IF(A2391="RETIRA",Z2391,Z2391+2)</f>
        <v>46164</v>
      </c>
      <c r="G2391" s="19" t="str">
        <f>CONCATENATE(U2391,"-",V2391)</f>
        <v>INC08-TF</v>
      </c>
      <c r="H2391" s="19" t="str">
        <f t="shared" ca="1" si="75"/>
        <v>OK</v>
      </c>
      <c r="I2391" s="46">
        <f ca="1">Z2391-$B$1</f>
        <v>5</v>
      </c>
      <c r="J2391" s="46">
        <f>VLOOKUP(G2391,'D. Produção'!A:B,2,)</f>
        <v>2</v>
      </c>
      <c r="K2391" s="95">
        <v>336303</v>
      </c>
      <c r="L2391" s="96" t="s">
        <v>97</v>
      </c>
      <c r="M2391" s="95">
        <v>6</v>
      </c>
      <c r="N2391" s="95">
        <v>5459378</v>
      </c>
      <c r="O2391" s="96" t="s">
        <v>35</v>
      </c>
      <c r="P2391" s="96" t="s">
        <v>261</v>
      </c>
      <c r="Q2391" s="96" t="s">
        <v>195</v>
      </c>
      <c r="R2391" s="97">
        <v>4.1090999999999998</v>
      </c>
      <c r="S2391" s="97">
        <v>82.181700000000006</v>
      </c>
      <c r="T2391" s="95">
        <v>1</v>
      </c>
      <c r="U2391" s="96" t="s">
        <v>63</v>
      </c>
      <c r="V2391" s="96" t="s">
        <v>96</v>
      </c>
      <c r="W2391" s="98">
        <v>1453</v>
      </c>
      <c r="X2391" s="98">
        <v>2828</v>
      </c>
      <c r="Y2391" s="99">
        <v>46155.721162499998</v>
      </c>
      <c r="Z2391" s="100">
        <v>46162</v>
      </c>
      <c r="AA2391" s="101"/>
      <c r="AB2391" s="101"/>
      <c r="AC2391" s="101"/>
      <c r="AD2391" s="101"/>
      <c r="AE2391" s="102" t="s">
        <v>40</v>
      </c>
      <c r="AF2391" s="102" t="s">
        <v>40</v>
      </c>
      <c r="AG2391" s="102" t="s">
        <v>40</v>
      </c>
      <c r="AH2391" s="102" t="s">
        <v>40</v>
      </c>
      <c r="AI2391" s="102" t="s">
        <v>40</v>
      </c>
      <c r="AJ2391" s="102" t="s">
        <v>40</v>
      </c>
      <c r="AK2391" s="102" t="s">
        <v>40</v>
      </c>
      <c r="AL2391" s="101"/>
      <c r="AM2391" s="101"/>
      <c r="AN2391" s="102" t="s">
        <v>40</v>
      </c>
      <c r="AO2391" s="102" t="s">
        <v>40</v>
      </c>
      <c r="AP2391" s="102" t="s">
        <v>40</v>
      </c>
      <c r="AQ2391" s="102" t="s">
        <v>40</v>
      </c>
      <c r="AR2391" s="101"/>
    </row>
    <row r="2392" spans="1:44">
      <c r="A2392" t="str">
        <f>VLOOKUP(Q2392,'Rotas x Madrugada'!A:C,2,0)</f>
        <v>R</v>
      </c>
      <c r="B2392" t="str">
        <f>VLOOKUP(Q2392,'Rotas x Madrugada'!A:C,3,0)</f>
        <v>Não</v>
      </c>
      <c r="D2392" s="19">
        <f t="shared" si="74"/>
        <v>46164</v>
      </c>
      <c r="E2392" s="19">
        <f>IF(A2392="RETIRA",Z2392,VLOOKUP(Q2392,'Rotas x Madrugada'!A:D,4,0))</f>
        <v>46150</v>
      </c>
      <c r="F2392" s="19">
        <f>IF(A2392="RETIRA",Z2392,Z2392+2)</f>
        <v>46164</v>
      </c>
      <c r="G2392" s="19" t="str">
        <f>CONCATENATE(U2392,"-",V2392)</f>
        <v>INC08-TF</v>
      </c>
      <c r="H2392" s="19" t="str">
        <f t="shared" ca="1" si="75"/>
        <v>OK</v>
      </c>
      <c r="I2392" s="46">
        <f ca="1">Z2392-$B$1</f>
        <v>5</v>
      </c>
      <c r="J2392" s="46">
        <f>VLOOKUP(G2392,'D. Produção'!A:B,2,)</f>
        <v>2</v>
      </c>
      <c r="K2392" s="87">
        <v>336303</v>
      </c>
      <c r="L2392" s="88" t="s">
        <v>98</v>
      </c>
      <c r="M2392" s="87">
        <v>7</v>
      </c>
      <c r="N2392" s="87">
        <v>5459379</v>
      </c>
      <c r="O2392" s="88" t="s">
        <v>35</v>
      </c>
      <c r="P2392" s="88" t="s">
        <v>261</v>
      </c>
      <c r="Q2392" s="88" t="s">
        <v>195</v>
      </c>
      <c r="R2392" s="89">
        <v>3.2353000000000001</v>
      </c>
      <c r="S2392" s="89">
        <v>64.705699999999993</v>
      </c>
      <c r="T2392" s="87">
        <v>1</v>
      </c>
      <c r="U2392" s="88" t="s">
        <v>63</v>
      </c>
      <c r="V2392" s="88" t="s">
        <v>96</v>
      </c>
      <c r="W2392" s="90">
        <v>1142</v>
      </c>
      <c r="X2392" s="90">
        <v>2833</v>
      </c>
      <c r="Y2392" s="91">
        <v>46155.721162499998</v>
      </c>
      <c r="Z2392" s="92">
        <v>46162</v>
      </c>
      <c r="AA2392" s="93"/>
      <c r="AB2392" s="93"/>
      <c r="AC2392" s="93"/>
      <c r="AD2392" s="93"/>
      <c r="AE2392" s="94" t="s">
        <v>40</v>
      </c>
      <c r="AF2392" s="94" t="s">
        <v>40</v>
      </c>
      <c r="AG2392" s="94" t="s">
        <v>40</v>
      </c>
      <c r="AH2392" s="94" t="s">
        <v>40</v>
      </c>
      <c r="AI2392" s="94" t="s">
        <v>40</v>
      </c>
      <c r="AJ2392" s="94" t="s">
        <v>40</v>
      </c>
      <c r="AK2392" s="94" t="s">
        <v>40</v>
      </c>
      <c r="AL2392" s="93"/>
      <c r="AM2392" s="93"/>
      <c r="AN2392" s="94" t="s">
        <v>40</v>
      </c>
      <c r="AO2392" s="94" t="s">
        <v>40</v>
      </c>
      <c r="AP2392" s="94" t="s">
        <v>40</v>
      </c>
      <c r="AQ2392" s="94" t="s">
        <v>40</v>
      </c>
      <c r="AR2392" s="93"/>
    </row>
    <row r="2393" spans="1:44">
      <c r="A2393" t="str">
        <f>VLOOKUP(Q2393,'Rotas x Madrugada'!A:C,2,0)</f>
        <v>R</v>
      </c>
      <c r="B2393" t="str">
        <f>VLOOKUP(Q2393,'Rotas x Madrugada'!A:C,3,0)</f>
        <v>Não</v>
      </c>
      <c r="D2393" s="19">
        <f t="shared" si="74"/>
        <v>46164</v>
      </c>
      <c r="E2393" s="19">
        <f>IF(A2393="RETIRA",Z2393,VLOOKUP(Q2393,'Rotas x Madrugada'!A:D,4,0))</f>
        <v>46150</v>
      </c>
      <c r="F2393" s="19">
        <f>IF(A2393="RETIRA",Z2393,Z2393+2)</f>
        <v>46164</v>
      </c>
      <c r="G2393" s="19" t="str">
        <f>CONCATENATE(U2393,"-",V2393)</f>
        <v>INC08-TF</v>
      </c>
      <c r="H2393" s="19" t="str">
        <f t="shared" ca="1" si="75"/>
        <v>OK</v>
      </c>
      <c r="I2393" s="46">
        <f ca="1">Z2393-$B$1</f>
        <v>5</v>
      </c>
      <c r="J2393" s="46">
        <f>VLOOKUP(G2393,'D. Produção'!A:B,2,)</f>
        <v>2</v>
      </c>
      <c r="K2393" s="95">
        <v>336303</v>
      </c>
      <c r="L2393" s="96" t="s">
        <v>99</v>
      </c>
      <c r="M2393" s="95">
        <v>8</v>
      </c>
      <c r="N2393" s="95">
        <v>5459380</v>
      </c>
      <c r="O2393" s="96" t="s">
        <v>35</v>
      </c>
      <c r="P2393" s="96" t="s">
        <v>261</v>
      </c>
      <c r="Q2393" s="96" t="s">
        <v>195</v>
      </c>
      <c r="R2393" s="97">
        <v>3.2353000000000001</v>
      </c>
      <c r="S2393" s="97">
        <v>64.705699999999993</v>
      </c>
      <c r="T2393" s="95">
        <v>1</v>
      </c>
      <c r="U2393" s="96" t="s">
        <v>63</v>
      </c>
      <c r="V2393" s="96" t="s">
        <v>96</v>
      </c>
      <c r="W2393" s="98">
        <v>1142</v>
      </c>
      <c r="X2393" s="98">
        <v>2833</v>
      </c>
      <c r="Y2393" s="99">
        <v>46155.721162499998</v>
      </c>
      <c r="Z2393" s="100">
        <v>46162</v>
      </c>
      <c r="AA2393" s="101"/>
      <c r="AB2393" s="101"/>
      <c r="AC2393" s="101"/>
      <c r="AD2393" s="101"/>
      <c r="AE2393" s="102" t="s">
        <v>40</v>
      </c>
      <c r="AF2393" s="102" t="s">
        <v>40</v>
      </c>
      <c r="AG2393" s="102" t="s">
        <v>40</v>
      </c>
      <c r="AH2393" s="102" t="s">
        <v>40</v>
      </c>
      <c r="AI2393" s="102" t="s">
        <v>40</v>
      </c>
      <c r="AJ2393" s="102" t="s">
        <v>40</v>
      </c>
      <c r="AK2393" s="102" t="s">
        <v>40</v>
      </c>
      <c r="AL2393" s="101"/>
      <c r="AM2393" s="101"/>
      <c r="AN2393" s="102" t="s">
        <v>40</v>
      </c>
      <c r="AO2393" s="102" t="s">
        <v>40</v>
      </c>
      <c r="AP2393" s="102" t="s">
        <v>40</v>
      </c>
      <c r="AQ2393" s="102" t="s">
        <v>40</v>
      </c>
      <c r="AR2393" s="101"/>
    </row>
    <row r="2394" spans="1:44">
      <c r="A2394" t="str">
        <f>VLOOKUP(Q2394,'Rotas x Madrugada'!A:C,2,0)</f>
        <v>R</v>
      </c>
      <c r="B2394" t="str">
        <f>VLOOKUP(Q2394,'Rotas x Madrugada'!A:C,3,0)</f>
        <v>Não</v>
      </c>
      <c r="D2394" s="19">
        <f t="shared" si="74"/>
        <v>46164</v>
      </c>
      <c r="E2394" s="19">
        <f>IF(A2394="RETIRA",Z2394,VLOOKUP(Q2394,'Rotas x Madrugada'!A:D,4,0))</f>
        <v>46150</v>
      </c>
      <c r="F2394" s="19">
        <f>IF(A2394="RETIRA",Z2394,Z2394+2)</f>
        <v>46164</v>
      </c>
      <c r="G2394" s="19" t="str">
        <f>CONCATENATE(U2394,"-",V2394)</f>
        <v>INC08-TF</v>
      </c>
      <c r="H2394" s="19" t="str">
        <f t="shared" ca="1" si="75"/>
        <v>OK</v>
      </c>
      <c r="I2394" s="46">
        <f ca="1">Z2394-$B$1</f>
        <v>5</v>
      </c>
      <c r="J2394" s="46">
        <f>VLOOKUP(G2394,'D. Produção'!A:B,2,)</f>
        <v>2</v>
      </c>
      <c r="K2394" s="87">
        <v>336303</v>
      </c>
      <c r="L2394" s="88" t="s">
        <v>100</v>
      </c>
      <c r="M2394" s="87">
        <v>9</v>
      </c>
      <c r="N2394" s="87">
        <v>5459381</v>
      </c>
      <c r="O2394" s="88" t="s">
        <v>35</v>
      </c>
      <c r="P2394" s="88" t="s">
        <v>261</v>
      </c>
      <c r="Q2394" s="88" t="s">
        <v>195</v>
      </c>
      <c r="R2394" s="89">
        <v>3.2353000000000001</v>
      </c>
      <c r="S2394" s="89">
        <v>64.705699999999993</v>
      </c>
      <c r="T2394" s="87">
        <v>1</v>
      </c>
      <c r="U2394" s="88" t="s">
        <v>63</v>
      </c>
      <c r="V2394" s="88" t="s">
        <v>96</v>
      </c>
      <c r="W2394" s="90">
        <v>1142</v>
      </c>
      <c r="X2394" s="90">
        <v>2833</v>
      </c>
      <c r="Y2394" s="91">
        <v>46155.721162499998</v>
      </c>
      <c r="Z2394" s="92">
        <v>46162</v>
      </c>
      <c r="AA2394" s="93"/>
      <c r="AB2394" s="93"/>
      <c r="AC2394" s="93"/>
      <c r="AD2394" s="93"/>
      <c r="AE2394" s="94" t="s">
        <v>40</v>
      </c>
      <c r="AF2394" s="94" t="s">
        <v>40</v>
      </c>
      <c r="AG2394" s="94" t="s">
        <v>40</v>
      </c>
      <c r="AH2394" s="94" t="s">
        <v>40</v>
      </c>
      <c r="AI2394" s="94" t="s">
        <v>40</v>
      </c>
      <c r="AJ2394" s="94" t="s">
        <v>40</v>
      </c>
      <c r="AK2394" s="94" t="s">
        <v>40</v>
      </c>
      <c r="AL2394" s="93"/>
      <c r="AM2394" s="93"/>
      <c r="AN2394" s="94" t="s">
        <v>40</v>
      </c>
      <c r="AO2394" s="94" t="s">
        <v>40</v>
      </c>
      <c r="AP2394" s="94" t="s">
        <v>40</v>
      </c>
      <c r="AQ2394" s="94" t="s">
        <v>40</v>
      </c>
      <c r="AR2394" s="93"/>
    </row>
    <row r="2395" spans="1:44">
      <c r="A2395" t="str">
        <f>VLOOKUP(Q2395,'Rotas x Madrugada'!A:C,2,0)</f>
        <v>R</v>
      </c>
      <c r="B2395" t="str">
        <f>VLOOKUP(Q2395,'Rotas x Madrugada'!A:C,3,0)</f>
        <v>Não</v>
      </c>
      <c r="D2395" s="19">
        <f t="shared" si="74"/>
        <v>46164</v>
      </c>
      <c r="E2395" s="19">
        <f>IF(A2395="RETIRA",Z2395,VLOOKUP(Q2395,'Rotas x Madrugada'!A:D,4,0))</f>
        <v>46150</v>
      </c>
      <c r="F2395" s="19">
        <f>IF(A2395="RETIRA",Z2395,Z2395+2)</f>
        <v>46164</v>
      </c>
      <c r="G2395" s="19" t="str">
        <f>CONCATENATE(U2395,"-",V2395)</f>
        <v>INC08-TF</v>
      </c>
      <c r="H2395" s="19" t="str">
        <f t="shared" ca="1" si="75"/>
        <v>OK</v>
      </c>
      <c r="I2395" s="46">
        <f ca="1">Z2395-$B$1</f>
        <v>5</v>
      </c>
      <c r="J2395" s="46">
        <f>VLOOKUP(G2395,'D. Produção'!A:B,2,)</f>
        <v>2</v>
      </c>
      <c r="K2395" s="95">
        <v>336303</v>
      </c>
      <c r="L2395" s="96" t="s">
        <v>101</v>
      </c>
      <c r="M2395" s="95">
        <v>10</v>
      </c>
      <c r="N2395" s="95">
        <v>5459382</v>
      </c>
      <c r="O2395" s="96" t="s">
        <v>35</v>
      </c>
      <c r="P2395" s="96" t="s">
        <v>261</v>
      </c>
      <c r="Q2395" s="96" t="s">
        <v>195</v>
      </c>
      <c r="R2395" s="97">
        <v>4.0256999999999996</v>
      </c>
      <c r="S2395" s="97">
        <v>80.513900000000007</v>
      </c>
      <c r="T2395" s="95">
        <v>1</v>
      </c>
      <c r="U2395" s="96" t="s">
        <v>63</v>
      </c>
      <c r="V2395" s="96" t="s">
        <v>96</v>
      </c>
      <c r="W2395" s="98">
        <v>1417</v>
      </c>
      <c r="X2395" s="98">
        <v>2841</v>
      </c>
      <c r="Y2395" s="99">
        <v>46155.721162499998</v>
      </c>
      <c r="Z2395" s="100">
        <v>46162</v>
      </c>
      <c r="AA2395" s="101"/>
      <c r="AB2395" s="101"/>
      <c r="AC2395" s="101"/>
      <c r="AD2395" s="101"/>
      <c r="AE2395" s="102" t="s">
        <v>40</v>
      </c>
      <c r="AF2395" s="102" t="s">
        <v>40</v>
      </c>
      <c r="AG2395" s="102" t="s">
        <v>40</v>
      </c>
      <c r="AH2395" s="102" t="s">
        <v>40</v>
      </c>
      <c r="AI2395" s="102" t="s">
        <v>40</v>
      </c>
      <c r="AJ2395" s="102" t="s">
        <v>40</v>
      </c>
      <c r="AK2395" s="102" t="s">
        <v>40</v>
      </c>
      <c r="AL2395" s="101"/>
      <c r="AM2395" s="101"/>
      <c r="AN2395" s="102" t="s">
        <v>40</v>
      </c>
      <c r="AO2395" s="102" t="s">
        <v>40</v>
      </c>
      <c r="AP2395" s="102" t="s">
        <v>40</v>
      </c>
      <c r="AQ2395" s="102" t="s">
        <v>40</v>
      </c>
      <c r="AR2395" s="101"/>
    </row>
    <row r="2396" spans="1:44">
      <c r="A2396" t="str">
        <f>VLOOKUP(Q2396,'Rotas x Madrugada'!A:C,2,0)</f>
        <v>R</v>
      </c>
      <c r="B2396" t="str">
        <f>VLOOKUP(Q2396,'Rotas x Madrugada'!A:C,3,0)</f>
        <v>Não</v>
      </c>
      <c r="D2396" s="19">
        <f t="shared" si="74"/>
        <v>46164</v>
      </c>
      <c r="E2396" s="19">
        <f>IF(A2396="RETIRA",Z2396,VLOOKUP(Q2396,'Rotas x Madrugada'!A:D,4,0))</f>
        <v>46150</v>
      </c>
      <c r="F2396" s="19">
        <f>IF(A2396="RETIRA",Z2396,Z2396+2)</f>
        <v>46164</v>
      </c>
      <c r="G2396" s="19" t="str">
        <f>CONCATENATE(U2396,"-",V2396)</f>
        <v>INC08-TF</v>
      </c>
      <c r="H2396" s="19" t="str">
        <f t="shared" ca="1" si="75"/>
        <v>OK</v>
      </c>
      <c r="I2396" s="46">
        <f ca="1">Z2396-$B$1</f>
        <v>5</v>
      </c>
      <c r="J2396" s="46">
        <f>VLOOKUP(G2396,'D. Produção'!A:B,2,)</f>
        <v>2</v>
      </c>
      <c r="K2396" s="87">
        <v>336303</v>
      </c>
      <c r="L2396" s="88" t="s">
        <v>102</v>
      </c>
      <c r="M2396" s="87">
        <v>11</v>
      </c>
      <c r="N2396" s="87">
        <v>5459383</v>
      </c>
      <c r="O2396" s="88" t="s">
        <v>35</v>
      </c>
      <c r="P2396" s="88" t="s">
        <v>261</v>
      </c>
      <c r="Q2396" s="88" t="s">
        <v>195</v>
      </c>
      <c r="R2396" s="89">
        <v>4.0256999999999996</v>
      </c>
      <c r="S2396" s="89">
        <v>80.513900000000007</v>
      </c>
      <c r="T2396" s="87">
        <v>1</v>
      </c>
      <c r="U2396" s="88" t="s">
        <v>63</v>
      </c>
      <c r="V2396" s="88" t="s">
        <v>96</v>
      </c>
      <c r="W2396" s="90">
        <v>1417</v>
      </c>
      <c r="X2396" s="90">
        <v>2841</v>
      </c>
      <c r="Y2396" s="91">
        <v>46155.721162499998</v>
      </c>
      <c r="Z2396" s="92">
        <v>46162</v>
      </c>
      <c r="AA2396" s="93"/>
      <c r="AB2396" s="93"/>
      <c r="AC2396" s="93"/>
      <c r="AD2396" s="93"/>
      <c r="AE2396" s="94" t="s">
        <v>40</v>
      </c>
      <c r="AF2396" s="94" t="s">
        <v>40</v>
      </c>
      <c r="AG2396" s="94" t="s">
        <v>40</v>
      </c>
      <c r="AH2396" s="94" t="s">
        <v>40</v>
      </c>
      <c r="AI2396" s="94" t="s">
        <v>40</v>
      </c>
      <c r="AJ2396" s="94" t="s">
        <v>40</v>
      </c>
      <c r="AK2396" s="94" t="s">
        <v>40</v>
      </c>
      <c r="AL2396" s="93"/>
      <c r="AM2396" s="93"/>
      <c r="AN2396" s="94" t="s">
        <v>40</v>
      </c>
      <c r="AO2396" s="94" t="s">
        <v>40</v>
      </c>
      <c r="AP2396" s="94" t="s">
        <v>40</v>
      </c>
      <c r="AQ2396" s="94" t="s">
        <v>40</v>
      </c>
      <c r="AR2396" s="93"/>
    </row>
    <row r="2397" spans="1:44">
      <c r="A2397" t="str">
        <f>VLOOKUP(Q2397,'Rotas x Madrugada'!A:C,2,0)</f>
        <v>R</v>
      </c>
      <c r="B2397" t="str">
        <f>VLOOKUP(Q2397,'Rotas x Madrugada'!A:C,3,0)</f>
        <v>Não</v>
      </c>
      <c r="D2397" s="19">
        <f t="shared" si="74"/>
        <v>46164</v>
      </c>
      <c r="E2397" s="19">
        <f>IF(A2397="RETIRA",Z2397,VLOOKUP(Q2397,'Rotas x Madrugada'!A:D,4,0))</f>
        <v>46150</v>
      </c>
      <c r="F2397" s="19">
        <f>IF(A2397="RETIRA",Z2397,Z2397+2)</f>
        <v>46164</v>
      </c>
      <c r="G2397" s="19" t="str">
        <f>CONCATENATE(U2397,"-",V2397)</f>
        <v>INC08-TF</v>
      </c>
      <c r="H2397" s="19" t="str">
        <f t="shared" ca="1" si="75"/>
        <v>OK</v>
      </c>
      <c r="I2397" s="46">
        <f ca="1">Z2397-$B$1</f>
        <v>5</v>
      </c>
      <c r="J2397" s="46">
        <f>VLOOKUP(G2397,'D. Produção'!A:B,2,)</f>
        <v>2</v>
      </c>
      <c r="K2397" s="95">
        <v>336303</v>
      </c>
      <c r="L2397" s="96" t="s">
        <v>103</v>
      </c>
      <c r="M2397" s="95">
        <v>12</v>
      </c>
      <c r="N2397" s="95">
        <v>5459384</v>
      </c>
      <c r="O2397" s="96" t="s">
        <v>35</v>
      </c>
      <c r="P2397" s="96" t="s">
        <v>261</v>
      </c>
      <c r="Q2397" s="96" t="s">
        <v>195</v>
      </c>
      <c r="R2397" s="97">
        <v>4.0256999999999996</v>
      </c>
      <c r="S2397" s="97">
        <v>80.513900000000007</v>
      </c>
      <c r="T2397" s="95">
        <v>1</v>
      </c>
      <c r="U2397" s="96" t="s">
        <v>63</v>
      </c>
      <c r="V2397" s="96" t="s">
        <v>96</v>
      </c>
      <c r="W2397" s="98">
        <v>1417</v>
      </c>
      <c r="X2397" s="98">
        <v>2841</v>
      </c>
      <c r="Y2397" s="99">
        <v>46155.721162499998</v>
      </c>
      <c r="Z2397" s="100">
        <v>46162</v>
      </c>
      <c r="AA2397" s="101"/>
      <c r="AB2397" s="101"/>
      <c r="AC2397" s="101"/>
      <c r="AD2397" s="101"/>
      <c r="AE2397" s="102" t="s">
        <v>40</v>
      </c>
      <c r="AF2397" s="102" t="s">
        <v>40</v>
      </c>
      <c r="AG2397" s="102" t="s">
        <v>40</v>
      </c>
      <c r="AH2397" s="102" t="s">
        <v>40</v>
      </c>
      <c r="AI2397" s="102" t="s">
        <v>40</v>
      </c>
      <c r="AJ2397" s="102" t="s">
        <v>40</v>
      </c>
      <c r="AK2397" s="102" t="s">
        <v>40</v>
      </c>
      <c r="AL2397" s="101"/>
      <c r="AM2397" s="101"/>
      <c r="AN2397" s="102" t="s">
        <v>40</v>
      </c>
      <c r="AO2397" s="102" t="s">
        <v>40</v>
      </c>
      <c r="AP2397" s="102" t="s">
        <v>40</v>
      </c>
      <c r="AQ2397" s="102" t="s">
        <v>40</v>
      </c>
      <c r="AR2397" s="101"/>
    </row>
    <row r="2398" spans="1:44">
      <c r="A2398" t="str">
        <f>VLOOKUP(Q2398,'Rotas x Madrugada'!A:C,2,0)</f>
        <v>R</v>
      </c>
      <c r="B2398" t="str">
        <f>VLOOKUP(Q2398,'Rotas x Madrugada'!A:C,3,0)</f>
        <v>Não</v>
      </c>
      <c r="D2398" s="19">
        <f t="shared" si="74"/>
        <v>46164</v>
      </c>
      <c r="E2398" s="19">
        <f>IF(A2398="RETIRA",Z2398,VLOOKUP(Q2398,'Rotas x Madrugada'!A:D,4,0))</f>
        <v>46150</v>
      </c>
      <c r="F2398" s="19">
        <f>IF(A2398="RETIRA",Z2398,Z2398+2)</f>
        <v>46164</v>
      </c>
      <c r="G2398" s="19" t="str">
        <f>CONCATENATE(U2398,"-",V2398)</f>
        <v>INC08-TF</v>
      </c>
      <c r="H2398" s="19" t="str">
        <f t="shared" ca="1" si="75"/>
        <v>OK</v>
      </c>
      <c r="I2398" s="46">
        <f ca="1">Z2398-$B$1</f>
        <v>5</v>
      </c>
      <c r="J2398" s="46">
        <f>VLOOKUP(G2398,'D. Produção'!A:B,2,)</f>
        <v>2</v>
      </c>
      <c r="K2398" s="87">
        <v>336303</v>
      </c>
      <c r="L2398" s="88" t="s">
        <v>104</v>
      </c>
      <c r="M2398" s="87">
        <v>13</v>
      </c>
      <c r="N2398" s="87">
        <v>5459385</v>
      </c>
      <c r="O2398" s="88" t="s">
        <v>35</v>
      </c>
      <c r="P2398" s="88" t="s">
        <v>261</v>
      </c>
      <c r="Q2398" s="88" t="s">
        <v>195</v>
      </c>
      <c r="R2398" s="89">
        <v>4.0256999999999996</v>
      </c>
      <c r="S2398" s="89">
        <v>80.513900000000007</v>
      </c>
      <c r="T2398" s="87">
        <v>1</v>
      </c>
      <c r="U2398" s="88" t="s">
        <v>63</v>
      </c>
      <c r="V2398" s="88" t="s">
        <v>96</v>
      </c>
      <c r="W2398" s="90">
        <v>1417</v>
      </c>
      <c r="X2398" s="90">
        <v>2841</v>
      </c>
      <c r="Y2398" s="91">
        <v>46155.721162499998</v>
      </c>
      <c r="Z2398" s="92">
        <v>46162</v>
      </c>
      <c r="AA2398" s="93"/>
      <c r="AB2398" s="93"/>
      <c r="AC2398" s="93"/>
      <c r="AD2398" s="93"/>
      <c r="AE2398" s="94" t="s">
        <v>40</v>
      </c>
      <c r="AF2398" s="94" t="s">
        <v>40</v>
      </c>
      <c r="AG2398" s="94" t="s">
        <v>40</v>
      </c>
      <c r="AH2398" s="94" t="s">
        <v>40</v>
      </c>
      <c r="AI2398" s="94" t="s">
        <v>40</v>
      </c>
      <c r="AJ2398" s="94" t="s">
        <v>40</v>
      </c>
      <c r="AK2398" s="94" t="s">
        <v>40</v>
      </c>
      <c r="AL2398" s="93"/>
      <c r="AM2398" s="93"/>
      <c r="AN2398" s="94" t="s">
        <v>40</v>
      </c>
      <c r="AO2398" s="94" t="s">
        <v>40</v>
      </c>
      <c r="AP2398" s="94" t="s">
        <v>40</v>
      </c>
      <c r="AQ2398" s="94" t="s">
        <v>40</v>
      </c>
      <c r="AR2398" s="93"/>
    </row>
    <row r="2399" spans="1:44">
      <c r="A2399" t="str">
        <f>VLOOKUP(Q2399,'Rotas x Madrugada'!A:C,2,0)</f>
        <v>R</v>
      </c>
      <c r="B2399" t="str">
        <f>VLOOKUP(Q2399,'Rotas x Madrugada'!A:C,3,0)</f>
        <v>Não</v>
      </c>
      <c r="D2399" s="19">
        <f t="shared" si="74"/>
        <v>46164</v>
      </c>
      <c r="E2399" s="19">
        <f>IF(A2399="RETIRA",Z2399,VLOOKUP(Q2399,'Rotas x Madrugada'!A:D,4,0))</f>
        <v>46150</v>
      </c>
      <c r="F2399" s="19">
        <f>IF(A2399="RETIRA",Z2399,Z2399+2)</f>
        <v>46164</v>
      </c>
      <c r="G2399" s="19" t="str">
        <f>CONCATENATE(U2399,"-",V2399)</f>
        <v>INC08-TF</v>
      </c>
      <c r="H2399" s="19" t="str">
        <f t="shared" ca="1" si="75"/>
        <v>OK</v>
      </c>
      <c r="I2399" s="46">
        <f ca="1">Z2399-$B$1</f>
        <v>5</v>
      </c>
      <c r="J2399" s="46">
        <f>VLOOKUP(G2399,'D. Produção'!A:B,2,)</f>
        <v>2</v>
      </c>
      <c r="K2399" s="95">
        <v>336303</v>
      </c>
      <c r="L2399" s="96" t="s">
        <v>105</v>
      </c>
      <c r="M2399" s="95">
        <v>14</v>
      </c>
      <c r="N2399" s="95">
        <v>5459386</v>
      </c>
      <c r="O2399" s="96" t="s">
        <v>35</v>
      </c>
      <c r="P2399" s="96" t="s">
        <v>261</v>
      </c>
      <c r="Q2399" s="96" t="s">
        <v>195</v>
      </c>
      <c r="R2399" s="97">
        <v>3.0167000000000002</v>
      </c>
      <c r="S2399" s="97">
        <v>60.334400000000002</v>
      </c>
      <c r="T2399" s="95">
        <v>1</v>
      </c>
      <c r="U2399" s="96" t="s">
        <v>63</v>
      </c>
      <c r="V2399" s="96" t="s">
        <v>96</v>
      </c>
      <c r="W2399" s="98">
        <v>1069</v>
      </c>
      <c r="X2399" s="98">
        <v>2822</v>
      </c>
      <c r="Y2399" s="99">
        <v>46155.721162499998</v>
      </c>
      <c r="Z2399" s="100">
        <v>46162</v>
      </c>
      <c r="AA2399" s="101"/>
      <c r="AB2399" s="101"/>
      <c r="AC2399" s="101"/>
      <c r="AD2399" s="101"/>
      <c r="AE2399" s="102" t="s">
        <v>40</v>
      </c>
      <c r="AF2399" s="102" t="s">
        <v>40</v>
      </c>
      <c r="AG2399" s="102" t="s">
        <v>40</v>
      </c>
      <c r="AH2399" s="102" t="s">
        <v>40</v>
      </c>
      <c r="AI2399" s="102" t="s">
        <v>40</v>
      </c>
      <c r="AJ2399" s="102" t="s">
        <v>40</v>
      </c>
      <c r="AK2399" s="102" t="s">
        <v>40</v>
      </c>
      <c r="AL2399" s="101"/>
      <c r="AM2399" s="101"/>
      <c r="AN2399" s="102" t="s">
        <v>40</v>
      </c>
      <c r="AO2399" s="102" t="s">
        <v>40</v>
      </c>
      <c r="AP2399" s="102" t="s">
        <v>40</v>
      </c>
      <c r="AQ2399" s="102" t="s">
        <v>40</v>
      </c>
      <c r="AR2399" s="101"/>
    </row>
    <row r="2400" spans="1:44">
      <c r="A2400" t="str">
        <f>VLOOKUP(Q2400,'Rotas x Madrugada'!A:C,2,0)</f>
        <v>R</v>
      </c>
      <c r="B2400" t="str">
        <f>VLOOKUP(Q2400,'Rotas x Madrugada'!A:C,3,0)</f>
        <v>Não</v>
      </c>
      <c r="D2400" s="19">
        <f t="shared" si="74"/>
        <v>46164</v>
      </c>
      <c r="E2400" s="19">
        <f>IF(A2400="RETIRA",Z2400,VLOOKUP(Q2400,'Rotas x Madrugada'!A:D,4,0))</f>
        <v>46150</v>
      </c>
      <c r="F2400" s="19">
        <f>IF(A2400="RETIRA",Z2400,Z2400+2)</f>
        <v>46164</v>
      </c>
      <c r="G2400" s="19" t="str">
        <f>CONCATENATE(U2400,"-",V2400)</f>
        <v>INC08-TF</v>
      </c>
      <c r="H2400" s="19" t="str">
        <f t="shared" ca="1" si="75"/>
        <v>OK</v>
      </c>
      <c r="I2400" s="46">
        <f ca="1">Z2400-$B$1</f>
        <v>5</v>
      </c>
      <c r="J2400" s="46">
        <f>VLOOKUP(G2400,'D. Produção'!A:B,2,)</f>
        <v>2</v>
      </c>
      <c r="K2400" s="87">
        <v>336303</v>
      </c>
      <c r="L2400" s="88" t="s">
        <v>106</v>
      </c>
      <c r="M2400" s="87">
        <v>15</v>
      </c>
      <c r="N2400" s="87">
        <v>5459387</v>
      </c>
      <c r="O2400" s="88" t="s">
        <v>35</v>
      </c>
      <c r="P2400" s="88" t="s">
        <v>261</v>
      </c>
      <c r="Q2400" s="88" t="s">
        <v>195</v>
      </c>
      <c r="R2400" s="89">
        <v>3.0167000000000002</v>
      </c>
      <c r="S2400" s="89">
        <v>60.334400000000002</v>
      </c>
      <c r="T2400" s="87">
        <v>1</v>
      </c>
      <c r="U2400" s="88" t="s">
        <v>63</v>
      </c>
      <c r="V2400" s="88" t="s">
        <v>96</v>
      </c>
      <c r="W2400" s="90">
        <v>1069</v>
      </c>
      <c r="X2400" s="90">
        <v>2822</v>
      </c>
      <c r="Y2400" s="91">
        <v>46155.721162499998</v>
      </c>
      <c r="Z2400" s="92">
        <v>46162</v>
      </c>
      <c r="AA2400" s="93"/>
      <c r="AB2400" s="93"/>
      <c r="AC2400" s="93"/>
      <c r="AD2400" s="93"/>
      <c r="AE2400" s="94" t="s">
        <v>40</v>
      </c>
      <c r="AF2400" s="94" t="s">
        <v>40</v>
      </c>
      <c r="AG2400" s="94" t="s">
        <v>40</v>
      </c>
      <c r="AH2400" s="94" t="s">
        <v>40</v>
      </c>
      <c r="AI2400" s="94" t="s">
        <v>40</v>
      </c>
      <c r="AJ2400" s="94" t="s">
        <v>40</v>
      </c>
      <c r="AK2400" s="94" t="s">
        <v>40</v>
      </c>
      <c r="AL2400" s="93"/>
      <c r="AM2400" s="93"/>
      <c r="AN2400" s="94" t="s">
        <v>40</v>
      </c>
      <c r="AO2400" s="94" t="s">
        <v>40</v>
      </c>
      <c r="AP2400" s="94" t="s">
        <v>40</v>
      </c>
      <c r="AQ2400" s="94" t="s">
        <v>40</v>
      </c>
      <c r="AR2400" s="93"/>
    </row>
    <row r="2401" spans="1:44">
      <c r="A2401" t="str">
        <f>VLOOKUP(Q2401,'Rotas x Madrugada'!A:C,2,0)</f>
        <v>R</v>
      </c>
      <c r="B2401" t="str">
        <f>VLOOKUP(Q2401,'Rotas x Madrugada'!A:C,3,0)</f>
        <v>Não</v>
      </c>
      <c r="D2401" s="19">
        <f t="shared" si="74"/>
        <v>46164</v>
      </c>
      <c r="E2401" s="19">
        <f>IF(A2401="RETIRA",Z2401,VLOOKUP(Q2401,'Rotas x Madrugada'!A:D,4,0))</f>
        <v>46150</v>
      </c>
      <c r="F2401" s="19">
        <f>IF(A2401="RETIRA",Z2401,Z2401+2)</f>
        <v>46164</v>
      </c>
      <c r="G2401" s="19" t="str">
        <f>CONCATENATE(U2401,"-",V2401)</f>
        <v>INC08-TF</v>
      </c>
      <c r="H2401" s="19" t="str">
        <f t="shared" ca="1" si="75"/>
        <v>OK</v>
      </c>
      <c r="I2401" s="46">
        <f ca="1">Z2401-$B$1</f>
        <v>5</v>
      </c>
      <c r="J2401" s="46">
        <f>VLOOKUP(G2401,'D. Produção'!A:B,2,)</f>
        <v>2</v>
      </c>
      <c r="K2401" s="95">
        <v>336303</v>
      </c>
      <c r="L2401" s="96" t="s">
        <v>107</v>
      </c>
      <c r="M2401" s="95">
        <v>16</v>
      </c>
      <c r="N2401" s="95">
        <v>5459388</v>
      </c>
      <c r="O2401" s="96" t="s">
        <v>35</v>
      </c>
      <c r="P2401" s="96" t="s">
        <v>261</v>
      </c>
      <c r="Q2401" s="96" t="s">
        <v>195</v>
      </c>
      <c r="R2401" s="97">
        <v>1.9895</v>
      </c>
      <c r="S2401" s="97">
        <v>39.790199999999999</v>
      </c>
      <c r="T2401" s="95">
        <v>1</v>
      </c>
      <c r="U2401" s="96" t="s">
        <v>63</v>
      </c>
      <c r="V2401" s="96" t="s">
        <v>96</v>
      </c>
      <c r="W2401" s="98">
        <v>705</v>
      </c>
      <c r="X2401" s="98">
        <v>2822</v>
      </c>
      <c r="Y2401" s="99">
        <v>46155.721162499998</v>
      </c>
      <c r="Z2401" s="100">
        <v>46162</v>
      </c>
      <c r="AA2401" s="101"/>
      <c r="AB2401" s="101"/>
      <c r="AC2401" s="101"/>
      <c r="AD2401" s="101"/>
      <c r="AE2401" s="102" t="s">
        <v>40</v>
      </c>
      <c r="AF2401" s="102" t="s">
        <v>40</v>
      </c>
      <c r="AG2401" s="102" t="s">
        <v>40</v>
      </c>
      <c r="AH2401" s="102" t="s">
        <v>40</v>
      </c>
      <c r="AI2401" s="102" t="s">
        <v>40</v>
      </c>
      <c r="AJ2401" s="102" t="s">
        <v>40</v>
      </c>
      <c r="AK2401" s="102" t="s">
        <v>40</v>
      </c>
      <c r="AL2401" s="101"/>
      <c r="AM2401" s="101"/>
      <c r="AN2401" s="102" t="s">
        <v>40</v>
      </c>
      <c r="AO2401" s="102" t="s">
        <v>40</v>
      </c>
      <c r="AP2401" s="102" t="s">
        <v>40</v>
      </c>
      <c r="AQ2401" s="102" t="s">
        <v>40</v>
      </c>
      <c r="AR2401" s="101"/>
    </row>
    <row r="2402" spans="1:44">
      <c r="A2402" t="str">
        <f>VLOOKUP(Q2402,'Rotas x Madrugada'!A:C,2,0)</f>
        <v>R</v>
      </c>
      <c r="B2402" t="str">
        <f>VLOOKUP(Q2402,'Rotas x Madrugada'!A:C,3,0)</f>
        <v>Não</v>
      </c>
      <c r="D2402" s="19">
        <f t="shared" si="74"/>
        <v>46164</v>
      </c>
      <c r="E2402" s="19">
        <f>IF(A2402="RETIRA",Z2402,VLOOKUP(Q2402,'Rotas x Madrugada'!A:D,4,0))</f>
        <v>46150</v>
      </c>
      <c r="F2402" s="19">
        <f>IF(A2402="RETIRA",Z2402,Z2402+2)</f>
        <v>46164</v>
      </c>
      <c r="G2402" s="19" t="str">
        <f>CONCATENATE(U2402,"-",V2402)</f>
        <v>INC08-TF</v>
      </c>
      <c r="H2402" s="19" t="str">
        <f t="shared" ca="1" si="75"/>
        <v>OK</v>
      </c>
      <c r="I2402" s="46">
        <f ca="1">Z2402-$B$1</f>
        <v>5</v>
      </c>
      <c r="J2402" s="46">
        <f>VLOOKUP(G2402,'D. Produção'!A:B,2,)</f>
        <v>2</v>
      </c>
      <c r="K2402" s="87">
        <v>336303</v>
      </c>
      <c r="L2402" s="88" t="s">
        <v>108</v>
      </c>
      <c r="M2402" s="87">
        <v>17</v>
      </c>
      <c r="N2402" s="87">
        <v>5459389</v>
      </c>
      <c r="O2402" s="88" t="s">
        <v>35</v>
      </c>
      <c r="P2402" s="88" t="s">
        <v>261</v>
      </c>
      <c r="Q2402" s="88" t="s">
        <v>195</v>
      </c>
      <c r="R2402" s="89">
        <v>1.9895</v>
      </c>
      <c r="S2402" s="89">
        <v>39.790199999999999</v>
      </c>
      <c r="T2402" s="87">
        <v>1</v>
      </c>
      <c r="U2402" s="88" t="s">
        <v>63</v>
      </c>
      <c r="V2402" s="88" t="s">
        <v>96</v>
      </c>
      <c r="W2402" s="90">
        <v>705</v>
      </c>
      <c r="X2402" s="90">
        <v>2822</v>
      </c>
      <c r="Y2402" s="91">
        <v>46155.721162499998</v>
      </c>
      <c r="Z2402" s="92">
        <v>46162</v>
      </c>
      <c r="AA2402" s="93"/>
      <c r="AB2402" s="93"/>
      <c r="AC2402" s="93"/>
      <c r="AD2402" s="93"/>
      <c r="AE2402" s="94" t="s">
        <v>40</v>
      </c>
      <c r="AF2402" s="94" t="s">
        <v>40</v>
      </c>
      <c r="AG2402" s="94" t="s">
        <v>40</v>
      </c>
      <c r="AH2402" s="94" t="s">
        <v>40</v>
      </c>
      <c r="AI2402" s="94" t="s">
        <v>40</v>
      </c>
      <c r="AJ2402" s="94" t="s">
        <v>40</v>
      </c>
      <c r="AK2402" s="94" t="s">
        <v>40</v>
      </c>
      <c r="AL2402" s="93"/>
      <c r="AM2402" s="93"/>
      <c r="AN2402" s="94" t="s">
        <v>40</v>
      </c>
      <c r="AO2402" s="94" t="s">
        <v>40</v>
      </c>
      <c r="AP2402" s="94" t="s">
        <v>40</v>
      </c>
      <c r="AQ2402" s="94" t="s">
        <v>40</v>
      </c>
      <c r="AR2402" s="93"/>
    </row>
    <row r="2403" spans="1:44">
      <c r="A2403" t="str">
        <f>VLOOKUP(Q2403,'Rotas x Madrugada'!A:C,2,0)</f>
        <v>R</v>
      </c>
      <c r="B2403" t="str">
        <f>VLOOKUP(Q2403,'Rotas x Madrugada'!A:C,3,0)</f>
        <v>Não</v>
      </c>
      <c r="D2403" s="19">
        <f t="shared" si="74"/>
        <v>46164</v>
      </c>
      <c r="E2403" s="19">
        <f>IF(A2403="RETIRA",Z2403,VLOOKUP(Q2403,'Rotas x Madrugada'!A:D,4,0))</f>
        <v>46150</v>
      </c>
      <c r="F2403" s="19">
        <f>IF(A2403="RETIRA",Z2403,Z2403+2)</f>
        <v>46164</v>
      </c>
      <c r="G2403" s="19" t="str">
        <f>CONCATENATE(U2403,"-",V2403)</f>
        <v>INC08-TF</v>
      </c>
      <c r="H2403" s="19" t="str">
        <f t="shared" ca="1" si="75"/>
        <v>OK</v>
      </c>
      <c r="I2403" s="46">
        <f ca="1">Z2403-$B$1</f>
        <v>5</v>
      </c>
      <c r="J2403" s="46">
        <f>VLOOKUP(G2403,'D. Produção'!A:B,2,)</f>
        <v>2</v>
      </c>
      <c r="K2403" s="95">
        <v>336303</v>
      </c>
      <c r="L2403" s="96" t="s">
        <v>109</v>
      </c>
      <c r="M2403" s="95">
        <v>18</v>
      </c>
      <c r="N2403" s="95">
        <v>5459390</v>
      </c>
      <c r="O2403" s="96" t="s">
        <v>35</v>
      </c>
      <c r="P2403" s="96" t="s">
        <v>261</v>
      </c>
      <c r="Q2403" s="96" t="s">
        <v>195</v>
      </c>
      <c r="R2403" s="97">
        <v>1.6111</v>
      </c>
      <c r="S2403" s="97">
        <v>32.2224</v>
      </c>
      <c r="T2403" s="95">
        <v>1</v>
      </c>
      <c r="U2403" s="96" t="s">
        <v>63</v>
      </c>
      <c r="V2403" s="96" t="s">
        <v>96</v>
      </c>
      <c r="W2403" s="98">
        <v>588</v>
      </c>
      <c r="X2403" s="98">
        <v>2740</v>
      </c>
      <c r="Y2403" s="99">
        <v>46155.721162499998</v>
      </c>
      <c r="Z2403" s="100">
        <v>46162</v>
      </c>
      <c r="AA2403" s="101"/>
      <c r="AB2403" s="101"/>
      <c r="AC2403" s="101"/>
      <c r="AD2403" s="101"/>
      <c r="AE2403" s="102" t="s">
        <v>40</v>
      </c>
      <c r="AF2403" s="102" t="s">
        <v>40</v>
      </c>
      <c r="AG2403" s="102" t="s">
        <v>40</v>
      </c>
      <c r="AH2403" s="102" t="s">
        <v>40</v>
      </c>
      <c r="AI2403" s="102" t="s">
        <v>40</v>
      </c>
      <c r="AJ2403" s="102" t="s">
        <v>40</v>
      </c>
      <c r="AK2403" s="102" t="s">
        <v>40</v>
      </c>
      <c r="AL2403" s="101"/>
      <c r="AM2403" s="101"/>
      <c r="AN2403" s="102" t="s">
        <v>40</v>
      </c>
      <c r="AO2403" s="102" t="s">
        <v>40</v>
      </c>
      <c r="AP2403" s="102" t="s">
        <v>40</v>
      </c>
      <c r="AQ2403" s="102" t="s">
        <v>40</v>
      </c>
      <c r="AR2403" s="101"/>
    </row>
    <row r="2404" spans="1:44">
      <c r="A2404" t="str">
        <f>VLOOKUP(Q2404,'Rotas x Madrugada'!A:C,2,0)</f>
        <v>R</v>
      </c>
      <c r="B2404" t="str">
        <f>VLOOKUP(Q2404,'Rotas x Madrugada'!A:C,3,0)</f>
        <v>Não</v>
      </c>
      <c r="D2404" s="19">
        <f t="shared" si="74"/>
        <v>46164</v>
      </c>
      <c r="E2404" s="19">
        <f>IF(A2404="RETIRA",Z2404,VLOOKUP(Q2404,'Rotas x Madrugada'!A:D,4,0))</f>
        <v>46150</v>
      </c>
      <c r="F2404" s="19">
        <f>IF(A2404="RETIRA",Z2404,Z2404+2)</f>
        <v>46164</v>
      </c>
      <c r="G2404" s="19" t="str">
        <f>CONCATENATE(U2404,"-",V2404)</f>
        <v>INC06-TF</v>
      </c>
      <c r="H2404" s="19" t="str">
        <f t="shared" ca="1" si="75"/>
        <v>OK</v>
      </c>
      <c r="I2404" s="46">
        <f ca="1">Z2404-$B$1</f>
        <v>5</v>
      </c>
      <c r="J2404" s="46">
        <f>VLOOKUP(G2404,'D. Produção'!A:B,2,)</f>
        <v>2</v>
      </c>
      <c r="K2404" s="87">
        <v>336305</v>
      </c>
      <c r="L2404" s="88" t="s">
        <v>61</v>
      </c>
      <c r="M2404" s="87">
        <v>1</v>
      </c>
      <c r="N2404" s="87">
        <v>5459410</v>
      </c>
      <c r="O2404" s="88" t="s">
        <v>35</v>
      </c>
      <c r="P2404" s="88" t="s">
        <v>261</v>
      </c>
      <c r="Q2404" s="88" t="s">
        <v>195</v>
      </c>
      <c r="R2404" s="89">
        <v>1.5912999999999999</v>
      </c>
      <c r="S2404" s="89">
        <v>23.869800000000001</v>
      </c>
      <c r="T2404" s="87">
        <v>1</v>
      </c>
      <c r="U2404" s="88" t="s">
        <v>185</v>
      </c>
      <c r="V2404" s="88" t="s">
        <v>96</v>
      </c>
      <c r="W2404" s="90">
        <v>819</v>
      </c>
      <c r="X2404" s="90">
        <v>1943</v>
      </c>
      <c r="Y2404" s="91">
        <v>46155.721998611109</v>
      </c>
      <c r="Z2404" s="92">
        <v>46162</v>
      </c>
      <c r="AA2404" s="93"/>
      <c r="AB2404" s="93"/>
      <c r="AC2404" s="93"/>
      <c r="AD2404" s="93"/>
      <c r="AE2404" s="94" t="s">
        <v>40</v>
      </c>
      <c r="AF2404" s="94" t="s">
        <v>40</v>
      </c>
      <c r="AG2404" s="94" t="s">
        <v>40</v>
      </c>
      <c r="AH2404" s="94" t="s">
        <v>40</v>
      </c>
      <c r="AI2404" s="94" t="s">
        <v>40</v>
      </c>
      <c r="AJ2404" s="94" t="s">
        <v>40</v>
      </c>
      <c r="AK2404" s="94" t="s">
        <v>40</v>
      </c>
      <c r="AL2404" s="93"/>
      <c r="AM2404" s="93"/>
      <c r="AN2404" s="94" t="s">
        <v>40</v>
      </c>
      <c r="AO2404" s="94" t="s">
        <v>40</v>
      </c>
      <c r="AP2404" s="94" t="s">
        <v>40</v>
      </c>
      <c r="AQ2404" s="94" t="s">
        <v>40</v>
      </c>
      <c r="AR2404" s="93"/>
    </row>
    <row r="2405" spans="1:44">
      <c r="A2405" t="str">
        <f>VLOOKUP(Q2405,'Rotas x Madrugada'!A:C,2,0)</f>
        <v>R</v>
      </c>
      <c r="B2405" t="str">
        <f>VLOOKUP(Q2405,'Rotas x Madrugada'!A:C,3,0)</f>
        <v>Não</v>
      </c>
      <c r="D2405" s="19">
        <f t="shared" si="74"/>
        <v>46164</v>
      </c>
      <c r="E2405" s="19">
        <f>IF(A2405="RETIRA",Z2405,VLOOKUP(Q2405,'Rotas x Madrugada'!A:D,4,0))</f>
        <v>46150</v>
      </c>
      <c r="F2405" s="19">
        <f>IF(A2405="RETIRA",Z2405,Z2405+2)</f>
        <v>46164</v>
      </c>
      <c r="G2405" s="19" t="str">
        <f>CONCATENATE(U2405,"-",V2405)</f>
        <v>INC06-TF</v>
      </c>
      <c r="H2405" s="19" t="str">
        <f t="shared" ca="1" si="75"/>
        <v>OK</v>
      </c>
      <c r="I2405" s="46">
        <f ca="1">Z2405-$B$1</f>
        <v>5</v>
      </c>
      <c r="J2405" s="46">
        <f>VLOOKUP(G2405,'D. Produção'!A:B,2,)</f>
        <v>2</v>
      </c>
      <c r="K2405" s="95">
        <v>336305</v>
      </c>
      <c r="L2405" s="96" t="s">
        <v>121</v>
      </c>
      <c r="M2405" s="95">
        <v>2</v>
      </c>
      <c r="N2405" s="95">
        <v>5459411</v>
      </c>
      <c r="O2405" s="96" t="s">
        <v>35</v>
      </c>
      <c r="P2405" s="96" t="s">
        <v>261</v>
      </c>
      <c r="Q2405" s="96" t="s">
        <v>195</v>
      </c>
      <c r="R2405" s="97">
        <v>1.5912999999999999</v>
      </c>
      <c r="S2405" s="97">
        <v>23.869800000000001</v>
      </c>
      <c r="T2405" s="95">
        <v>1</v>
      </c>
      <c r="U2405" s="96" t="s">
        <v>185</v>
      </c>
      <c r="V2405" s="96" t="s">
        <v>96</v>
      </c>
      <c r="W2405" s="98">
        <v>819</v>
      </c>
      <c r="X2405" s="98">
        <v>1943</v>
      </c>
      <c r="Y2405" s="99">
        <v>46155.721998611109</v>
      </c>
      <c r="Z2405" s="100">
        <v>46162</v>
      </c>
      <c r="AA2405" s="101"/>
      <c r="AB2405" s="101"/>
      <c r="AC2405" s="101"/>
      <c r="AD2405" s="101"/>
      <c r="AE2405" s="102" t="s">
        <v>40</v>
      </c>
      <c r="AF2405" s="102" t="s">
        <v>40</v>
      </c>
      <c r="AG2405" s="102" t="s">
        <v>40</v>
      </c>
      <c r="AH2405" s="102" t="s">
        <v>40</v>
      </c>
      <c r="AI2405" s="102" t="s">
        <v>40</v>
      </c>
      <c r="AJ2405" s="102" t="s">
        <v>40</v>
      </c>
      <c r="AK2405" s="102" t="s">
        <v>40</v>
      </c>
      <c r="AL2405" s="101"/>
      <c r="AM2405" s="101"/>
      <c r="AN2405" s="102" t="s">
        <v>40</v>
      </c>
      <c r="AO2405" s="102" t="s">
        <v>40</v>
      </c>
      <c r="AP2405" s="102" t="s">
        <v>40</v>
      </c>
      <c r="AQ2405" s="102" t="s">
        <v>40</v>
      </c>
      <c r="AR2405" s="101"/>
    </row>
    <row r="2406" spans="1:44">
      <c r="A2406" t="str">
        <f>VLOOKUP(Q2406,'Rotas x Madrugada'!A:C,2,0)</f>
        <v>R</v>
      </c>
      <c r="B2406" t="str">
        <f>VLOOKUP(Q2406,'Rotas x Madrugada'!A:C,3,0)</f>
        <v>Não</v>
      </c>
      <c r="D2406" s="19">
        <f t="shared" si="74"/>
        <v>46164</v>
      </c>
      <c r="E2406" s="19">
        <f>IF(A2406="RETIRA",Z2406,VLOOKUP(Q2406,'Rotas x Madrugada'!A:D,4,0))</f>
        <v>46150</v>
      </c>
      <c r="F2406" s="19">
        <f>IF(A2406="RETIRA",Z2406,Z2406+2)</f>
        <v>46164</v>
      </c>
      <c r="G2406" s="19" t="str">
        <f>CONCATENATE(U2406,"-",V2406)</f>
        <v>INC06-TF</v>
      </c>
      <c r="H2406" s="19" t="str">
        <f t="shared" ca="1" si="75"/>
        <v>OK</v>
      </c>
      <c r="I2406" s="46">
        <f ca="1">Z2406-$B$1</f>
        <v>5</v>
      </c>
      <c r="J2406" s="46">
        <f>VLOOKUP(G2406,'D. Produção'!A:B,2,)</f>
        <v>2</v>
      </c>
      <c r="K2406" s="87">
        <v>336305</v>
      </c>
      <c r="L2406" s="88" t="s">
        <v>143</v>
      </c>
      <c r="M2406" s="87">
        <v>3</v>
      </c>
      <c r="N2406" s="87">
        <v>5459412</v>
      </c>
      <c r="O2406" s="88" t="s">
        <v>35</v>
      </c>
      <c r="P2406" s="88" t="s">
        <v>261</v>
      </c>
      <c r="Q2406" s="88" t="s">
        <v>195</v>
      </c>
      <c r="R2406" s="89">
        <v>1.7885</v>
      </c>
      <c r="S2406" s="89">
        <v>26.827200000000001</v>
      </c>
      <c r="T2406" s="87">
        <v>1</v>
      </c>
      <c r="U2406" s="88" t="s">
        <v>185</v>
      </c>
      <c r="V2406" s="88" t="s">
        <v>96</v>
      </c>
      <c r="W2406" s="90">
        <v>920</v>
      </c>
      <c r="X2406" s="90">
        <v>1944</v>
      </c>
      <c r="Y2406" s="91">
        <v>46155.721998611109</v>
      </c>
      <c r="Z2406" s="92">
        <v>46162</v>
      </c>
      <c r="AA2406" s="93"/>
      <c r="AB2406" s="93"/>
      <c r="AC2406" s="93"/>
      <c r="AD2406" s="93"/>
      <c r="AE2406" s="94" t="s">
        <v>40</v>
      </c>
      <c r="AF2406" s="94" t="s">
        <v>40</v>
      </c>
      <c r="AG2406" s="94" t="s">
        <v>40</v>
      </c>
      <c r="AH2406" s="94" t="s">
        <v>40</v>
      </c>
      <c r="AI2406" s="94" t="s">
        <v>40</v>
      </c>
      <c r="AJ2406" s="94" t="s">
        <v>40</v>
      </c>
      <c r="AK2406" s="94" t="s">
        <v>40</v>
      </c>
      <c r="AL2406" s="93"/>
      <c r="AM2406" s="93"/>
      <c r="AN2406" s="94" t="s">
        <v>40</v>
      </c>
      <c r="AO2406" s="94" t="s">
        <v>40</v>
      </c>
      <c r="AP2406" s="94" t="s">
        <v>40</v>
      </c>
      <c r="AQ2406" s="94" t="s">
        <v>40</v>
      </c>
      <c r="AR2406" s="93"/>
    </row>
    <row r="2407" spans="1:44">
      <c r="A2407" t="str">
        <f>VLOOKUP(Q2407,'Rotas x Madrugada'!A:C,2,0)</f>
        <v>R</v>
      </c>
      <c r="B2407" t="str">
        <f>VLOOKUP(Q2407,'Rotas x Madrugada'!A:C,3,0)</f>
        <v>Não</v>
      </c>
      <c r="D2407" s="19">
        <f t="shared" si="74"/>
        <v>46164</v>
      </c>
      <c r="E2407" s="19">
        <f>IF(A2407="RETIRA",Z2407,VLOOKUP(Q2407,'Rotas x Madrugada'!A:D,4,0))</f>
        <v>46150</v>
      </c>
      <c r="F2407" s="19">
        <f>IF(A2407="RETIRA",Z2407,Z2407+2)</f>
        <v>46164</v>
      </c>
      <c r="G2407" s="19" t="str">
        <f>CONCATENATE(U2407,"-",V2407)</f>
        <v>INC06-TF</v>
      </c>
      <c r="H2407" s="19" t="str">
        <f t="shared" ca="1" si="75"/>
        <v>OK</v>
      </c>
      <c r="I2407" s="46">
        <f ca="1">Z2407-$B$1</f>
        <v>5</v>
      </c>
      <c r="J2407" s="46">
        <f>VLOOKUP(G2407,'D. Produção'!A:B,2,)</f>
        <v>2</v>
      </c>
      <c r="K2407" s="95">
        <v>336305</v>
      </c>
      <c r="L2407" s="96" t="s">
        <v>132</v>
      </c>
      <c r="M2407" s="95">
        <v>4</v>
      </c>
      <c r="N2407" s="95">
        <v>5459413</v>
      </c>
      <c r="O2407" s="96" t="s">
        <v>35</v>
      </c>
      <c r="P2407" s="96" t="s">
        <v>261</v>
      </c>
      <c r="Q2407" s="96" t="s">
        <v>195</v>
      </c>
      <c r="R2407" s="97">
        <v>1.7885</v>
      </c>
      <c r="S2407" s="97">
        <v>26.827200000000001</v>
      </c>
      <c r="T2407" s="95">
        <v>1</v>
      </c>
      <c r="U2407" s="96" t="s">
        <v>185</v>
      </c>
      <c r="V2407" s="96" t="s">
        <v>96</v>
      </c>
      <c r="W2407" s="98">
        <v>920</v>
      </c>
      <c r="X2407" s="98">
        <v>1944</v>
      </c>
      <c r="Y2407" s="99">
        <v>46155.721998611109</v>
      </c>
      <c r="Z2407" s="100">
        <v>46162</v>
      </c>
      <c r="AA2407" s="101"/>
      <c r="AB2407" s="101"/>
      <c r="AC2407" s="101"/>
      <c r="AD2407" s="101"/>
      <c r="AE2407" s="102" t="s">
        <v>40</v>
      </c>
      <c r="AF2407" s="102" t="s">
        <v>40</v>
      </c>
      <c r="AG2407" s="102" t="s">
        <v>40</v>
      </c>
      <c r="AH2407" s="102" t="s">
        <v>40</v>
      </c>
      <c r="AI2407" s="102" t="s">
        <v>40</v>
      </c>
      <c r="AJ2407" s="102" t="s">
        <v>40</v>
      </c>
      <c r="AK2407" s="102" t="s">
        <v>40</v>
      </c>
      <c r="AL2407" s="101"/>
      <c r="AM2407" s="101"/>
      <c r="AN2407" s="102" t="s">
        <v>40</v>
      </c>
      <c r="AO2407" s="102" t="s">
        <v>40</v>
      </c>
      <c r="AP2407" s="102" t="s">
        <v>40</v>
      </c>
      <c r="AQ2407" s="102" t="s">
        <v>40</v>
      </c>
      <c r="AR2407" s="101"/>
    </row>
    <row r="2408" spans="1:44">
      <c r="A2408" t="str">
        <f>VLOOKUP(Q2408,'Rotas x Madrugada'!A:C,2,0)</f>
        <v>R</v>
      </c>
      <c r="B2408" t="str">
        <f>VLOOKUP(Q2408,'Rotas x Madrugada'!A:C,3,0)</f>
        <v>Não</v>
      </c>
      <c r="D2408" s="19">
        <f t="shared" si="74"/>
        <v>46164</v>
      </c>
      <c r="E2408" s="19">
        <f>IF(A2408="RETIRA",Z2408,VLOOKUP(Q2408,'Rotas x Madrugada'!A:D,4,0))</f>
        <v>46150</v>
      </c>
      <c r="F2408" s="19">
        <f>IF(A2408="RETIRA",Z2408,Z2408+2)</f>
        <v>46164</v>
      </c>
      <c r="G2408" s="19" t="str">
        <f>CONCATENATE(U2408,"-",V2408)</f>
        <v>INC06-TF</v>
      </c>
      <c r="H2408" s="19" t="str">
        <f t="shared" ca="1" si="75"/>
        <v>OK</v>
      </c>
      <c r="I2408" s="46">
        <f ca="1">Z2408-$B$1</f>
        <v>5</v>
      </c>
      <c r="J2408" s="46">
        <f>VLOOKUP(G2408,'D. Produção'!A:B,2,)</f>
        <v>2</v>
      </c>
      <c r="K2408" s="87">
        <v>336305</v>
      </c>
      <c r="L2408" s="88" t="s">
        <v>92</v>
      </c>
      <c r="M2408" s="87">
        <v>5</v>
      </c>
      <c r="N2408" s="87">
        <v>5459414</v>
      </c>
      <c r="O2408" s="88" t="s">
        <v>35</v>
      </c>
      <c r="P2408" s="88" t="s">
        <v>261</v>
      </c>
      <c r="Q2408" s="88" t="s">
        <v>195</v>
      </c>
      <c r="R2408" s="89">
        <v>1.7885</v>
      </c>
      <c r="S2408" s="89">
        <v>26.827200000000001</v>
      </c>
      <c r="T2408" s="87">
        <v>1</v>
      </c>
      <c r="U2408" s="88" t="s">
        <v>185</v>
      </c>
      <c r="V2408" s="88" t="s">
        <v>96</v>
      </c>
      <c r="W2408" s="90">
        <v>920</v>
      </c>
      <c r="X2408" s="90">
        <v>1944</v>
      </c>
      <c r="Y2408" s="91">
        <v>46155.721998611109</v>
      </c>
      <c r="Z2408" s="92">
        <v>46162</v>
      </c>
      <c r="AA2408" s="93"/>
      <c r="AB2408" s="93"/>
      <c r="AC2408" s="93"/>
      <c r="AD2408" s="93"/>
      <c r="AE2408" s="94" t="s">
        <v>40</v>
      </c>
      <c r="AF2408" s="94" t="s">
        <v>40</v>
      </c>
      <c r="AG2408" s="94" t="s">
        <v>40</v>
      </c>
      <c r="AH2408" s="94" t="s">
        <v>40</v>
      </c>
      <c r="AI2408" s="94" t="s">
        <v>40</v>
      </c>
      <c r="AJ2408" s="94" t="s">
        <v>40</v>
      </c>
      <c r="AK2408" s="94" t="s">
        <v>40</v>
      </c>
      <c r="AL2408" s="93"/>
      <c r="AM2408" s="93"/>
      <c r="AN2408" s="94" t="s">
        <v>40</v>
      </c>
      <c r="AO2408" s="94" t="s">
        <v>40</v>
      </c>
      <c r="AP2408" s="94" t="s">
        <v>40</v>
      </c>
      <c r="AQ2408" s="94" t="s">
        <v>40</v>
      </c>
      <c r="AR2408" s="93"/>
    </row>
    <row r="2409" spans="1:44">
      <c r="A2409" t="str">
        <f>VLOOKUP(Q2409,'Rotas x Madrugada'!A:C,2,0)</f>
        <v>R</v>
      </c>
      <c r="B2409" t="str">
        <f>VLOOKUP(Q2409,'Rotas x Madrugada'!A:C,3,0)</f>
        <v>Não</v>
      </c>
      <c r="D2409" s="19">
        <f t="shared" si="74"/>
        <v>46164</v>
      </c>
      <c r="E2409" s="19">
        <f>IF(A2409="RETIRA",Z2409,VLOOKUP(Q2409,'Rotas x Madrugada'!A:D,4,0))</f>
        <v>46150</v>
      </c>
      <c r="F2409" s="19">
        <f>IF(A2409="RETIRA",Z2409,Z2409+2)</f>
        <v>46164</v>
      </c>
      <c r="G2409" s="19" t="str">
        <f>CONCATENATE(U2409,"-",V2409)</f>
        <v>INC06-TF</v>
      </c>
      <c r="H2409" s="19" t="str">
        <f t="shared" ca="1" si="75"/>
        <v>OK</v>
      </c>
      <c r="I2409" s="46">
        <f ca="1">Z2409-$B$1</f>
        <v>5</v>
      </c>
      <c r="J2409" s="46">
        <f>VLOOKUP(G2409,'D. Produção'!A:B,2,)</f>
        <v>2</v>
      </c>
      <c r="K2409" s="95">
        <v>336305</v>
      </c>
      <c r="L2409" s="96" t="s">
        <v>97</v>
      </c>
      <c r="M2409" s="95">
        <v>6</v>
      </c>
      <c r="N2409" s="95">
        <v>5459415</v>
      </c>
      <c r="O2409" s="96" t="s">
        <v>35</v>
      </c>
      <c r="P2409" s="96" t="s">
        <v>261</v>
      </c>
      <c r="Q2409" s="96" t="s">
        <v>195</v>
      </c>
      <c r="R2409" s="97">
        <v>0.27760000000000001</v>
      </c>
      <c r="S2409" s="97">
        <v>4.1635999999999997</v>
      </c>
      <c r="T2409" s="95">
        <v>1</v>
      </c>
      <c r="U2409" s="96" t="s">
        <v>185</v>
      </c>
      <c r="V2409" s="96" t="s">
        <v>96</v>
      </c>
      <c r="W2409" s="98">
        <v>442</v>
      </c>
      <c r="X2409" s="98">
        <v>628</v>
      </c>
      <c r="Y2409" s="99">
        <v>46155.721998611109</v>
      </c>
      <c r="Z2409" s="100">
        <v>46162</v>
      </c>
      <c r="AA2409" s="101"/>
      <c r="AB2409" s="101"/>
      <c r="AC2409" s="101"/>
      <c r="AD2409" s="101"/>
      <c r="AE2409" s="102" t="s">
        <v>40</v>
      </c>
      <c r="AF2409" s="102" t="s">
        <v>40</v>
      </c>
      <c r="AG2409" s="102" t="s">
        <v>40</v>
      </c>
      <c r="AH2409" s="102" t="s">
        <v>40</v>
      </c>
      <c r="AI2409" s="102" t="s">
        <v>40</v>
      </c>
      <c r="AJ2409" s="102" t="s">
        <v>40</v>
      </c>
      <c r="AK2409" s="102" t="s">
        <v>40</v>
      </c>
      <c r="AL2409" s="101"/>
      <c r="AM2409" s="101"/>
      <c r="AN2409" s="102" t="s">
        <v>40</v>
      </c>
      <c r="AO2409" s="102" t="s">
        <v>40</v>
      </c>
      <c r="AP2409" s="102" t="s">
        <v>40</v>
      </c>
      <c r="AQ2409" s="102" t="s">
        <v>40</v>
      </c>
      <c r="AR2409" s="101"/>
    </row>
    <row r="2410" spans="1:44">
      <c r="A2410" t="str">
        <f>VLOOKUP(Q2410,'Rotas x Madrugada'!A:C,2,0)</f>
        <v>R</v>
      </c>
      <c r="B2410" t="str">
        <f>VLOOKUP(Q2410,'Rotas x Madrugada'!A:C,3,0)</f>
        <v>Não</v>
      </c>
      <c r="D2410" s="19">
        <f t="shared" si="74"/>
        <v>46164</v>
      </c>
      <c r="E2410" s="19">
        <f>IF(A2410="RETIRA",Z2410,VLOOKUP(Q2410,'Rotas x Madrugada'!A:D,4,0))</f>
        <v>46150</v>
      </c>
      <c r="F2410" s="19">
        <f>IF(A2410="RETIRA",Z2410,Z2410+2)</f>
        <v>46164</v>
      </c>
      <c r="G2410" s="19" t="str">
        <f>CONCATENATE(U2410,"-",V2410)</f>
        <v>INC06-TF</v>
      </c>
      <c r="H2410" s="19" t="str">
        <f t="shared" ca="1" si="75"/>
        <v>OK</v>
      </c>
      <c r="I2410" s="46">
        <f ca="1">Z2410-$B$1</f>
        <v>5</v>
      </c>
      <c r="J2410" s="46">
        <f>VLOOKUP(G2410,'D. Produção'!A:B,2,)</f>
        <v>2</v>
      </c>
      <c r="K2410" s="87">
        <v>336305</v>
      </c>
      <c r="L2410" s="88" t="s">
        <v>98</v>
      </c>
      <c r="M2410" s="87">
        <v>7</v>
      </c>
      <c r="N2410" s="87">
        <v>5459416</v>
      </c>
      <c r="O2410" s="88" t="s">
        <v>35</v>
      </c>
      <c r="P2410" s="88" t="s">
        <v>261</v>
      </c>
      <c r="Q2410" s="88" t="s">
        <v>195</v>
      </c>
      <c r="R2410" s="89">
        <v>0.27760000000000001</v>
      </c>
      <c r="S2410" s="89">
        <v>4.1635999999999997</v>
      </c>
      <c r="T2410" s="87">
        <v>1</v>
      </c>
      <c r="U2410" s="88" t="s">
        <v>185</v>
      </c>
      <c r="V2410" s="88" t="s">
        <v>96</v>
      </c>
      <c r="W2410" s="90">
        <v>442</v>
      </c>
      <c r="X2410" s="90">
        <v>628</v>
      </c>
      <c r="Y2410" s="91">
        <v>46155.721998611109</v>
      </c>
      <c r="Z2410" s="92">
        <v>46162</v>
      </c>
      <c r="AA2410" s="93"/>
      <c r="AB2410" s="93"/>
      <c r="AC2410" s="93"/>
      <c r="AD2410" s="93"/>
      <c r="AE2410" s="94" t="s">
        <v>40</v>
      </c>
      <c r="AF2410" s="94" t="s">
        <v>40</v>
      </c>
      <c r="AG2410" s="94" t="s">
        <v>40</v>
      </c>
      <c r="AH2410" s="94" t="s">
        <v>40</v>
      </c>
      <c r="AI2410" s="94" t="s">
        <v>40</v>
      </c>
      <c r="AJ2410" s="94" t="s">
        <v>40</v>
      </c>
      <c r="AK2410" s="94" t="s">
        <v>40</v>
      </c>
      <c r="AL2410" s="93"/>
      <c r="AM2410" s="93"/>
      <c r="AN2410" s="94" t="s">
        <v>40</v>
      </c>
      <c r="AO2410" s="94" t="s">
        <v>40</v>
      </c>
      <c r="AP2410" s="94" t="s">
        <v>40</v>
      </c>
      <c r="AQ2410" s="94" t="s">
        <v>40</v>
      </c>
      <c r="AR2410" s="93"/>
    </row>
    <row r="2411" spans="1:44">
      <c r="A2411" t="str">
        <f>VLOOKUP(Q2411,'Rotas x Madrugada'!A:C,2,0)</f>
        <v>R</v>
      </c>
      <c r="B2411" t="str">
        <f>VLOOKUP(Q2411,'Rotas x Madrugada'!A:C,3,0)</f>
        <v>Não</v>
      </c>
      <c r="D2411" s="19">
        <f t="shared" si="74"/>
        <v>46164</v>
      </c>
      <c r="E2411" s="19">
        <f>IF(A2411="RETIRA",Z2411,VLOOKUP(Q2411,'Rotas x Madrugada'!A:D,4,0))</f>
        <v>46150</v>
      </c>
      <c r="F2411" s="19">
        <f>IF(A2411="RETIRA",Z2411,Z2411+2)</f>
        <v>46164</v>
      </c>
      <c r="G2411" s="19" t="str">
        <f>CONCATENATE(U2411,"-",V2411)</f>
        <v>INC06-TF</v>
      </c>
      <c r="H2411" s="19" t="str">
        <f t="shared" ca="1" si="75"/>
        <v>OK</v>
      </c>
      <c r="I2411" s="46">
        <f ca="1">Z2411-$B$1</f>
        <v>5</v>
      </c>
      <c r="J2411" s="46">
        <f>VLOOKUP(G2411,'D. Produção'!A:B,2,)</f>
        <v>2</v>
      </c>
      <c r="K2411" s="95">
        <v>336305</v>
      </c>
      <c r="L2411" s="96" t="s">
        <v>99</v>
      </c>
      <c r="M2411" s="95">
        <v>8</v>
      </c>
      <c r="N2411" s="95">
        <v>5459417</v>
      </c>
      <c r="O2411" s="96" t="s">
        <v>35</v>
      </c>
      <c r="P2411" s="96" t="s">
        <v>261</v>
      </c>
      <c r="Q2411" s="96" t="s">
        <v>195</v>
      </c>
      <c r="R2411" s="97">
        <v>0.30159999999999998</v>
      </c>
      <c r="S2411" s="97">
        <v>4.524</v>
      </c>
      <c r="T2411" s="95">
        <v>1</v>
      </c>
      <c r="U2411" s="96" t="s">
        <v>185</v>
      </c>
      <c r="V2411" s="96" t="s">
        <v>96</v>
      </c>
      <c r="W2411" s="98">
        <v>464</v>
      </c>
      <c r="X2411" s="98">
        <v>650</v>
      </c>
      <c r="Y2411" s="99">
        <v>46155.721998611109</v>
      </c>
      <c r="Z2411" s="100">
        <v>46162</v>
      </c>
      <c r="AA2411" s="101"/>
      <c r="AB2411" s="101"/>
      <c r="AC2411" s="101"/>
      <c r="AD2411" s="101"/>
      <c r="AE2411" s="102" t="s">
        <v>40</v>
      </c>
      <c r="AF2411" s="102" t="s">
        <v>40</v>
      </c>
      <c r="AG2411" s="102" t="s">
        <v>40</v>
      </c>
      <c r="AH2411" s="102" t="s">
        <v>40</v>
      </c>
      <c r="AI2411" s="102" t="s">
        <v>40</v>
      </c>
      <c r="AJ2411" s="102" t="s">
        <v>40</v>
      </c>
      <c r="AK2411" s="102" t="s">
        <v>40</v>
      </c>
      <c r="AL2411" s="101"/>
      <c r="AM2411" s="101"/>
      <c r="AN2411" s="102" t="s">
        <v>40</v>
      </c>
      <c r="AO2411" s="102" t="s">
        <v>40</v>
      </c>
      <c r="AP2411" s="102" t="s">
        <v>40</v>
      </c>
      <c r="AQ2411" s="102" t="s">
        <v>40</v>
      </c>
      <c r="AR2411" s="101"/>
    </row>
    <row r="2412" spans="1:44">
      <c r="A2412" t="str">
        <f>VLOOKUP(Q2412,'Rotas x Madrugada'!A:C,2,0)</f>
        <v>R</v>
      </c>
      <c r="B2412" t="str">
        <f>VLOOKUP(Q2412,'Rotas x Madrugada'!A:C,3,0)</f>
        <v>Não</v>
      </c>
      <c r="D2412" s="19">
        <f t="shared" si="74"/>
        <v>46164</v>
      </c>
      <c r="E2412" s="19">
        <f>IF(A2412="RETIRA",Z2412,VLOOKUP(Q2412,'Rotas x Madrugada'!A:D,4,0))</f>
        <v>46150</v>
      </c>
      <c r="F2412" s="19">
        <f>IF(A2412="RETIRA",Z2412,Z2412+2)</f>
        <v>46164</v>
      </c>
      <c r="G2412" s="19" t="str">
        <f>CONCATENATE(U2412,"-",V2412)</f>
        <v>INC06-TF</v>
      </c>
      <c r="H2412" s="19" t="str">
        <f t="shared" ca="1" si="75"/>
        <v>OK</v>
      </c>
      <c r="I2412" s="46">
        <f ca="1">Z2412-$B$1</f>
        <v>5</v>
      </c>
      <c r="J2412" s="46">
        <f>VLOOKUP(G2412,'D. Produção'!A:B,2,)</f>
        <v>2</v>
      </c>
      <c r="K2412" s="87">
        <v>336305</v>
      </c>
      <c r="L2412" s="88" t="s">
        <v>100</v>
      </c>
      <c r="M2412" s="87">
        <v>9</v>
      </c>
      <c r="N2412" s="87">
        <v>5459418</v>
      </c>
      <c r="O2412" s="88" t="s">
        <v>35</v>
      </c>
      <c r="P2412" s="88" t="s">
        <v>261</v>
      </c>
      <c r="Q2412" s="88" t="s">
        <v>195</v>
      </c>
      <c r="R2412" s="89">
        <v>0.30159999999999998</v>
      </c>
      <c r="S2412" s="89">
        <v>4.524</v>
      </c>
      <c r="T2412" s="87">
        <v>1</v>
      </c>
      <c r="U2412" s="88" t="s">
        <v>185</v>
      </c>
      <c r="V2412" s="88" t="s">
        <v>96</v>
      </c>
      <c r="W2412" s="90">
        <v>464</v>
      </c>
      <c r="X2412" s="90">
        <v>650</v>
      </c>
      <c r="Y2412" s="91">
        <v>46155.721998611109</v>
      </c>
      <c r="Z2412" s="92">
        <v>46162</v>
      </c>
      <c r="AA2412" s="93"/>
      <c r="AB2412" s="93"/>
      <c r="AC2412" s="93"/>
      <c r="AD2412" s="93"/>
      <c r="AE2412" s="94" t="s">
        <v>40</v>
      </c>
      <c r="AF2412" s="94" t="s">
        <v>40</v>
      </c>
      <c r="AG2412" s="94" t="s">
        <v>40</v>
      </c>
      <c r="AH2412" s="94" t="s">
        <v>40</v>
      </c>
      <c r="AI2412" s="94" t="s">
        <v>40</v>
      </c>
      <c r="AJ2412" s="94" t="s">
        <v>40</v>
      </c>
      <c r="AK2412" s="94" t="s">
        <v>40</v>
      </c>
      <c r="AL2412" s="93"/>
      <c r="AM2412" s="93"/>
      <c r="AN2412" s="94" t="s">
        <v>40</v>
      </c>
      <c r="AO2412" s="94" t="s">
        <v>40</v>
      </c>
      <c r="AP2412" s="94" t="s">
        <v>40</v>
      </c>
      <c r="AQ2412" s="94" t="s">
        <v>40</v>
      </c>
      <c r="AR2412" s="93"/>
    </row>
    <row r="2413" spans="1:44">
      <c r="A2413" t="str">
        <f>VLOOKUP(Q2413,'Rotas x Madrugada'!A:C,2,0)</f>
        <v>R</v>
      </c>
      <c r="B2413" t="str">
        <f>VLOOKUP(Q2413,'Rotas x Madrugada'!A:C,3,0)</f>
        <v>Não</v>
      </c>
      <c r="D2413" s="19">
        <f t="shared" si="74"/>
        <v>46164</v>
      </c>
      <c r="E2413" s="19">
        <f>IF(A2413="RETIRA",Z2413,VLOOKUP(Q2413,'Rotas x Madrugada'!A:D,4,0))</f>
        <v>46150</v>
      </c>
      <c r="F2413" s="19">
        <f>IF(A2413="RETIRA",Z2413,Z2413+2)</f>
        <v>46164</v>
      </c>
      <c r="G2413" s="19" t="str">
        <f>CONCATENATE(U2413,"-",V2413)</f>
        <v>INC06-TF</v>
      </c>
      <c r="H2413" s="19" t="str">
        <f t="shared" ca="1" si="75"/>
        <v>OK</v>
      </c>
      <c r="I2413" s="46">
        <f ca="1">Z2413-$B$1</f>
        <v>5</v>
      </c>
      <c r="J2413" s="46">
        <f>VLOOKUP(G2413,'D. Produção'!A:B,2,)</f>
        <v>2</v>
      </c>
      <c r="K2413" s="95">
        <v>336305</v>
      </c>
      <c r="L2413" s="96" t="s">
        <v>101</v>
      </c>
      <c r="M2413" s="95">
        <v>10</v>
      </c>
      <c r="N2413" s="95">
        <v>5459419</v>
      </c>
      <c r="O2413" s="96" t="s">
        <v>35</v>
      </c>
      <c r="P2413" s="96" t="s">
        <v>261</v>
      </c>
      <c r="Q2413" s="96" t="s">
        <v>195</v>
      </c>
      <c r="R2413" s="97">
        <v>1.1761999999999999</v>
      </c>
      <c r="S2413" s="97">
        <v>17.642299999999999</v>
      </c>
      <c r="T2413" s="95">
        <v>1</v>
      </c>
      <c r="U2413" s="96" t="s">
        <v>185</v>
      </c>
      <c r="V2413" s="96" t="s">
        <v>96</v>
      </c>
      <c r="W2413" s="98">
        <v>883</v>
      </c>
      <c r="X2413" s="98">
        <v>1332</v>
      </c>
      <c r="Y2413" s="99">
        <v>46155.721998611109</v>
      </c>
      <c r="Z2413" s="100">
        <v>46162</v>
      </c>
      <c r="AA2413" s="101"/>
      <c r="AB2413" s="101"/>
      <c r="AC2413" s="101"/>
      <c r="AD2413" s="101"/>
      <c r="AE2413" s="102" t="s">
        <v>40</v>
      </c>
      <c r="AF2413" s="102" t="s">
        <v>40</v>
      </c>
      <c r="AG2413" s="102" t="s">
        <v>40</v>
      </c>
      <c r="AH2413" s="102" t="s">
        <v>40</v>
      </c>
      <c r="AI2413" s="102" t="s">
        <v>40</v>
      </c>
      <c r="AJ2413" s="102" t="s">
        <v>40</v>
      </c>
      <c r="AK2413" s="102" t="s">
        <v>40</v>
      </c>
      <c r="AL2413" s="101"/>
      <c r="AM2413" s="101"/>
      <c r="AN2413" s="102" t="s">
        <v>40</v>
      </c>
      <c r="AO2413" s="102" t="s">
        <v>40</v>
      </c>
      <c r="AP2413" s="102" t="s">
        <v>40</v>
      </c>
      <c r="AQ2413" s="102" t="s">
        <v>40</v>
      </c>
      <c r="AR2413" s="101"/>
    </row>
    <row r="2414" spans="1:44">
      <c r="A2414" t="str">
        <f>VLOOKUP(Q2414,'Rotas x Madrugada'!A:C,2,0)</f>
        <v>R</v>
      </c>
      <c r="B2414" t="str">
        <f>VLOOKUP(Q2414,'Rotas x Madrugada'!A:C,3,0)</f>
        <v>Não</v>
      </c>
      <c r="D2414" s="19">
        <f t="shared" si="74"/>
        <v>46164</v>
      </c>
      <c r="E2414" s="19">
        <f>IF(A2414="RETIRA",Z2414,VLOOKUP(Q2414,'Rotas x Madrugada'!A:D,4,0))</f>
        <v>46150</v>
      </c>
      <c r="F2414" s="19">
        <f>IF(A2414="RETIRA",Z2414,Z2414+2)</f>
        <v>46164</v>
      </c>
      <c r="G2414" s="19" t="str">
        <f>CONCATENATE(U2414,"-",V2414)</f>
        <v>INC06-TF</v>
      </c>
      <c r="H2414" s="19" t="str">
        <f t="shared" ca="1" si="75"/>
        <v>OK</v>
      </c>
      <c r="I2414" s="46">
        <f ca="1">Z2414-$B$1</f>
        <v>5</v>
      </c>
      <c r="J2414" s="46">
        <f>VLOOKUP(G2414,'D. Produção'!A:B,2,)</f>
        <v>2</v>
      </c>
      <c r="K2414" s="87">
        <v>336305</v>
      </c>
      <c r="L2414" s="88" t="s">
        <v>102</v>
      </c>
      <c r="M2414" s="87">
        <v>11</v>
      </c>
      <c r="N2414" s="87">
        <v>5459420</v>
      </c>
      <c r="O2414" s="88" t="s">
        <v>35</v>
      </c>
      <c r="P2414" s="88" t="s">
        <v>261</v>
      </c>
      <c r="Q2414" s="88" t="s">
        <v>195</v>
      </c>
      <c r="R2414" s="89">
        <v>1.1761999999999999</v>
      </c>
      <c r="S2414" s="89">
        <v>17.642299999999999</v>
      </c>
      <c r="T2414" s="87">
        <v>1</v>
      </c>
      <c r="U2414" s="88" t="s">
        <v>185</v>
      </c>
      <c r="V2414" s="88" t="s">
        <v>96</v>
      </c>
      <c r="W2414" s="90">
        <v>883</v>
      </c>
      <c r="X2414" s="90">
        <v>1332</v>
      </c>
      <c r="Y2414" s="91">
        <v>46155.721998611109</v>
      </c>
      <c r="Z2414" s="92">
        <v>46162</v>
      </c>
      <c r="AA2414" s="93"/>
      <c r="AB2414" s="93"/>
      <c r="AC2414" s="93"/>
      <c r="AD2414" s="93"/>
      <c r="AE2414" s="94" t="s">
        <v>40</v>
      </c>
      <c r="AF2414" s="94" t="s">
        <v>40</v>
      </c>
      <c r="AG2414" s="94" t="s">
        <v>40</v>
      </c>
      <c r="AH2414" s="94" t="s">
        <v>40</v>
      </c>
      <c r="AI2414" s="94" t="s">
        <v>40</v>
      </c>
      <c r="AJ2414" s="94" t="s">
        <v>40</v>
      </c>
      <c r="AK2414" s="94" t="s">
        <v>40</v>
      </c>
      <c r="AL2414" s="93"/>
      <c r="AM2414" s="93"/>
      <c r="AN2414" s="94" t="s">
        <v>40</v>
      </c>
      <c r="AO2414" s="94" t="s">
        <v>40</v>
      </c>
      <c r="AP2414" s="94" t="s">
        <v>40</v>
      </c>
      <c r="AQ2414" s="94" t="s">
        <v>40</v>
      </c>
      <c r="AR2414" s="93"/>
    </row>
    <row r="2415" spans="1:44">
      <c r="A2415" t="str">
        <f>VLOOKUP(Q2415,'Rotas x Madrugada'!A:C,2,0)</f>
        <v>J</v>
      </c>
      <c r="B2415" t="str">
        <f>VLOOKUP(Q2415,'Rotas x Madrugada'!A:C,3,0)</f>
        <v>Sim</v>
      </c>
      <c r="D2415" s="19">
        <f t="shared" si="74"/>
        <v>46164</v>
      </c>
      <c r="E2415" s="19">
        <f>IF(A2415="RETIRA",Z2415,VLOOKUP(Q2415,'Rotas x Madrugada'!A:D,4,0))</f>
        <v>46146</v>
      </c>
      <c r="F2415" s="19">
        <f>IF(A2415="RETIRA",Z2415,Z2415+2)</f>
        <v>46164</v>
      </c>
      <c r="G2415" s="19" t="str">
        <f>CONCATENATE(U2415,"-",V2415)</f>
        <v>INC08-TF</v>
      </c>
      <c r="H2415" s="19" t="str">
        <f t="shared" ca="1" si="75"/>
        <v>OK</v>
      </c>
      <c r="I2415" s="46">
        <f ca="1">Z2415-$B$1</f>
        <v>5</v>
      </c>
      <c r="J2415" s="46">
        <f>VLOOKUP(G2415,'D. Produção'!A:B,2,)</f>
        <v>2</v>
      </c>
      <c r="K2415" s="95">
        <v>336341</v>
      </c>
      <c r="L2415" s="96" t="s">
        <v>78</v>
      </c>
      <c r="M2415" s="95">
        <v>1</v>
      </c>
      <c r="N2415" s="95">
        <v>5459658</v>
      </c>
      <c r="O2415" s="96" t="s">
        <v>35</v>
      </c>
      <c r="P2415" s="96" t="s">
        <v>466</v>
      </c>
      <c r="Q2415" s="96" t="s">
        <v>168</v>
      </c>
      <c r="R2415" s="97">
        <v>0.72089999999999999</v>
      </c>
      <c r="S2415" s="97">
        <v>14.417999999999999</v>
      </c>
      <c r="T2415" s="95">
        <v>1</v>
      </c>
      <c r="U2415" s="96" t="s">
        <v>63</v>
      </c>
      <c r="V2415" s="96" t="s">
        <v>96</v>
      </c>
      <c r="W2415" s="98">
        <v>540</v>
      </c>
      <c r="X2415" s="98">
        <v>1335</v>
      </c>
      <c r="Y2415" s="99">
        <v>46155.625107754633</v>
      </c>
      <c r="Z2415" s="100">
        <v>46162</v>
      </c>
      <c r="AA2415" s="101"/>
      <c r="AB2415" s="101"/>
      <c r="AC2415" s="101"/>
      <c r="AD2415" s="101"/>
      <c r="AE2415" s="102" t="s">
        <v>40</v>
      </c>
      <c r="AF2415" s="102" t="s">
        <v>40</v>
      </c>
      <c r="AG2415" s="102" t="s">
        <v>40</v>
      </c>
      <c r="AH2415" s="102" t="s">
        <v>40</v>
      </c>
      <c r="AI2415" s="102" t="s">
        <v>40</v>
      </c>
      <c r="AJ2415" s="102" t="s">
        <v>40</v>
      </c>
      <c r="AK2415" s="102" t="s">
        <v>40</v>
      </c>
      <c r="AL2415" s="101"/>
      <c r="AM2415" s="101"/>
      <c r="AN2415" s="102" t="s">
        <v>40</v>
      </c>
      <c r="AO2415" s="102" t="s">
        <v>40</v>
      </c>
      <c r="AP2415" s="102" t="s">
        <v>40</v>
      </c>
      <c r="AQ2415" s="102" t="s">
        <v>40</v>
      </c>
      <c r="AR2415" s="101"/>
    </row>
    <row r="2416" spans="1:44">
      <c r="A2416" t="str">
        <f>VLOOKUP(Q2416,'Rotas x Madrugada'!A:C,2,0)</f>
        <v>J</v>
      </c>
      <c r="B2416" t="str">
        <f>VLOOKUP(Q2416,'Rotas x Madrugada'!A:C,3,0)</f>
        <v>Sim</v>
      </c>
      <c r="D2416" s="19">
        <f t="shared" si="74"/>
        <v>46164</v>
      </c>
      <c r="E2416" s="19">
        <f>IF(A2416="RETIRA",Z2416,VLOOKUP(Q2416,'Rotas x Madrugada'!A:D,4,0))</f>
        <v>46146</v>
      </c>
      <c r="F2416" s="19">
        <f>IF(A2416="RETIRA",Z2416,Z2416+2)</f>
        <v>46164</v>
      </c>
      <c r="G2416" s="19" t="str">
        <f>CONCATENATE(U2416,"-",V2416)</f>
        <v>INC08-TE12</v>
      </c>
      <c r="H2416" s="19" t="str">
        <f t="shared" ca="1" si="75"/>
        <v>OK</v>
      </c>
      <c r="I2416" s="46">
        <f ca="1">Z2416-$B$1</f>
        <v>5</v>
      </c>
      <c r="J2416" s="46">
        <f>VLOOKUP(G2416,'D. Produção'!A:B,2,)</f>
        <v>2</v>
      </c>
      <c r="K2416" s="87">
        <v>336341</v>
      </c>
      <c r="L2416" s="88" t="s">
        <v>80</v>
      </c>
      <c r="M2416" s="87">
        <v>2</v>
      </c>
      <c r="N2416" s="87">
        <v>5459659</v>
      </c>
      <c r="O2416" s="88" t="s">
        <v>35</v>
      </c>
      <c r="P2416" s="88" t="s">
        <v>466</v>
      </c>
      <c r="Q2416" s="88" t="s">
        <v>168</v>
      </c>
      <c r="R2416" s="89">
        <v>0.81120000000000003</v>
      </c>
      <c r="S2416" s="89">
        <v>16.225000000000001</v>
      </c>
      <c r="T2416" s="87">
        <v>1</v>
      </c>
      <c r="U2416" s="88" t="s">
        <v>63</v>
      </c>
      <c r="V2416" s="88" t="s">
        <v>120</v>
      </c>
      <c r="W2416" s="90">
        <v>590</v>
      </c>
      <c r="X2416" s="90">
        <v>1375</v>
      </c>
      <c r="Y2416" s="91">
        <v>46155.625107754633</v>
      </c>
      <c r="Z2416" s="92">
        <v>46162</v>
      </c>
      <c r="AA2416" s="93"/>
      <c r="AB2416" s="93"/>
      <c r="AC2416" s="93"/>
      <c r="AD2416" s="93"/>
      <c r="AE2416" s="93"/>
      <c r="AF2416" s="93"/>
      <c r="AG2416" s="93"/>
      <c r="AH2416" s="93"/>
      <c r="AI2416" s="94" t="s">
        <v>40</v>
      </c>
      <c r="AJ2416" s="94" t="s">
        <v>40</v>
      </c>
      <c r="AK2416" s="94" t="s">
        <v>40</v>
      </c>
      <c r="AL2416" s="93"/>
      <c r="AM2416" s="93"/>
      <c r="AN2416" s="94" t="s">
        <v>40</v>
      </c>
      <c r="AO2416" s="94" t="s">
        <v>40</v>
      </c>
      <c r="AP2416" s="94" t="s">
        <v>40</v>
      </c>
      <c r="AQ2416" s="94" t="s">
        <v>40</v>
      </c>
      <c r="AR2416" s="93"/>
    </row>
    <row r="2417" spans="1:44">
      <c r="A2417" t="str">
        <f>VLOOKUP(Q2417,'Rotas x Madrugada'!A:C,2,0)</f>
        <v>J</v>
      </c>
      <c r="B2417" t="str">
        <f>VLOOKUP(Q2417,'Rotas x Madrugada'!A:C,3,0)</f>
        <v>Sim</v>
      </c>
      <c r="D2417" s="19">
        <f t="shared" si="74"/>
        <v>46164</v>
      </c>
      <c r="E2417" s="19">
        <f>IF(A2417="RETIRA",Z2417,VLOOKUP(Q2417,'Rotas x Madrugada'!A:D,4,0))</f>
        <v>46146</v>
      </c>
      <c r="F2417" s="19">
        <f>IF(A2417="RETIRA",Z2417,Z2417+2)</f>
        <v>46164</v>
      </c>
      <c r="G2417" s="19" t="str">
        <f>CONCATENATE(U2417,"-",V2417)</f>
        <v>INC08-TF</v>
      </c>
      <c r="H2417" s="19" t="str">
        <f t="shared" ca="1" si="75"/>
        <v>OK</v>
      </c>
      <c r="I2417" s="46">
        <f ca="1">Z2417-$B$1</f>
        <v>5</v>
      </c>
      <c r="J2417" s="46">
        <f>VLOOKUP(G2417,'D. Produção'!A:B,2,)</f>
        <v>2</v>
      </c>
      <c r="K2417" s="95">
        <v>336341</v>
      </c>
      <c r="L2417" s="96" t="s">
        <v>180</v>
      </c>
      <c r="M2417" s="95">
        <v>3</v>
      </c>
      <c r="N2417" s="95">
        <v>5459660</v>
      </c>
      <c r="O2417" s="96" t="s">
        <v>35</v>
      </c>
      <c r="P2417" s="96" t="s">
        <v>466</v>
      </c>
      <c r="Q2417" s="96" t="s">
        <v>168</v>
      </c>
      <c r="R2417" s="97">
        <v>0.82369999999999999</v>
      </c>
      <c r="S2417" s="97">
        <v>16.4739</v>
      </c>
      <c r="T2417" s="95">
        <v>1</v>
      </c>
      <c r="U2417" s="96" t="s">
        <v>63</v>
      </c>
      <c r="V2417" s="96" t="s">
        <v>96</v>
      </c>
      <c r="W2417" s="98">
        <v>617</v>
      </c>
      <c r="X2417" s="98">
        <v>1335</v>
      </c>
      <c r="Y2417" s="99">
        <v>46155.625107754633</v>
      </c>
      <c r="Z2417" s="100">
        <v>46162</v>
      </c>
      <c r="AA2417" s="101"/>
      <c r="AB2417" s="101"/>
      <c r="AC2417" s="101"/>
      <c r="AD2417" s="101"/>
      <c r="AE2417" s="102" t="s">
        <v>40</v>
      </c>
      <c r="AF2417" s="102" t="s">
        <v>40</v>
      </c>
      <c r="AG2417" s="102" t="s">
        <v>40</v>
      </c>
      <c r="AH2417" s="102" t="s">
        <v>40</v>
      </c>
      <c r="AI2417" s="102" t="s">
        <v>40</v>
      </c>
      <c r="AJ2417" s="102" t="s">
        <v>40</v>
      </c>
      <c r="AK2417" s="102" t="s">
        <v>40</v>
      </c>
      <c r="AL2417" s="101"/>
      <c r="AM2417" s="101"/>
      <c r="AN2417" s="102" t="s">
        <v>40</v>
      </c>
      <c r="AO2417" s="102" t="s">
        <v>40</v>
      </c>
      <c r="AP2417" s="102" t="s">
        <v>40</v>
      </c>
      <c r="AQ2417" s="102" t="s">
        <v>40</v>
      </c>
      <c r="AR2417" s="101"/>
    </row>
    <row r="2418" spans="1:44">
      <c r="A2418" t="str">
        <f>VLOOKUP(Q2418,'Rotas x Madrugada'!A:C,2,0)</f>
        <v>J</v>
      </c>
      <c r="B2418" t="str">
        <f>VLOOKUP(Q2418,'Rotas x Madrugada'!A:C,3,0)</f>
        <v>Sim</v>
      </c>
      <c r="D2418" s="19">
        <f t="shared" si="74"/>
        <v>46164</v>
      </c>
      <c r="E2418" s="19">
        <f>IF(A2418="RETIRA",Z2418,VLOOKUP(Q2418,'Rotas x Madrugada'!A:D,4,0))</f>
        <v>46146</v>
      </c>
      <c r="F2418" s="19">
        <f>IF(A2418="RETIRA",Z2418,Z2418+2)</f>
        <v>46164</v>
      </c>
      <c r="G2418" s="19" t="str">
        <f>CONCATENATE(U2418,"-",V2418)</f>
        <v>INC08-TF</v>
      </c>
      <c r="H2418" s="19" t="str">
        <f t="shared" ca="1" si="75"/>
        <v>OK</v>
      </c>
      <c r="I2418" s="46">
        <f ca="1">Z2418-$B$1</f>
        <v>5</v>
      </c>
      <c r="J2418" s="46">
        <f>VLOOKUP(G2418,'D. Produção'!A:B,2,)</f>
        <v>2</v>
      </c>
      <c r="K2418" s="87">
        <v>336341</v>
      </c>
      <c r="L2418" s="88" t="s">
        <v>181</v>
      </c>
      <c r="M2418" s="87">
        <v>4</v>
      </c>
      <c r="N2418" s="87">
        <v>5459661</v>
      </c>
      <c r="O2418" s="88" t="s">
        <v>35</v>
      </c>
      <c r="P2418" s="88" t="s">
        <v>466</v>
      </c>
      <c r="Q2418" s="88" t="s">
        <v>168</v>
      </c>
      <c r="R2418" s="89">
        <v>0.82369999999999999</v>
      </c>
      <c r="S2418" s="89">
        <v>16.4739</v>
      </c>
      <c r="T2418" s="87">
        <v>1</v>
      </c>
      <c r="U2418" s="88" t="s">
        <v>63</v>
      </c>
      <c r="V2418" s="88" t="s">
        <v>96</v>
      </c>
      <c r="W2418" s="90">
        <v>617</v>
      </c>
      <c r="X2418" s="90">
        <v>1335</v>
      </c>
      <c r="Y2418" s="91">
        <v>46155.625107754633</v>
      </c>
      <c r="Z2418" s="92">
        <v>46162</v>
      </c>
      <c r="AA2418" s="93"/>
      <c r="AB2418" s="93"/>
      <c r="AC2418" s="93"/>
      <c r="AD2418" s="93"/>
      <c r="AE2418" s="94" t="s">
        <v>40</v>
      </c>
      <c r="AF2418" s="94" t="s">
        <v>40</v>
      </c>
      <c r="AG2418" s="94" t="s">
        <v>40</v>
      </c>
      <c r="AH2418" s="94" t="s">
        <v>40</v>
      </c>
      <c r="AI2418" s="94" t="s">
        <v>40</v>
      </c>
      <c r="AJ2418" s="94" t="s">
        <v>40</v>
      </c>
      <c r="AK2418" s="94" t="s">
        <v>40</v>
      </c>
      <c r="AL2418" s="93"/>
      <c r="AM2418" s="93"/>
      <c r="AN2418" s="94" t="s">
        <v>40</v>
      </c>
      <c r="AO2418" s="94" t="s">
        <v>40</v>
      </c>
      <c r="AP2418" s="94" t="s">
        <v>40</v>
      </c>
      <c r="AQ2418" s="94" t="s">
        <v>40</v>
      </c>
      <c r="AR2418" s="93"/>
    </row>
    <row r="2419" spans="1:44">
      <c r="A2419" t="str">
        <f>VLOOKUP(Q2419,'Rotas x Madrugada'!A:C,2,0)</f>
        <v>J</v>
      </c>
      <c r="B2419" t="str">
        <f>VLOOKUP(Q2419,'Rotas x Madrugada'!A:C,3,0)</f>
        <v>Sim</v>
      </c>
      <c r="D2419" s="19">
        <f t="shared" si="74"/>
        <v>46164</v>
      </c>
      <c r="E2419" s="19">
        <f>IF(A2419="RETIRA",Z2419,VLOOKUP(Q2419,'Rotas x Madrugada'!A:D,4,0))</f>
        <v>46146</v>
      </c>
      <c r="F2419" s="19">
        <f>IF(A2419="RETIRA",Z2419,Z2419+2)</f>
        <v>46164</v>
      </c>
      <c r="G2419" s="19" t="str">
        <f>CONCATENATE(U2419,"-",V2419)</f>
        <v>INC08-TE12</v>
      </c>
      <c r="H2419" s="19" t="str">
        <f t="shared" ca="1" si="75"/>
        <v>OK</v>
      </c>
      <c r="I2419" s="46">
        <f ca="1">Z2419-$B$1</f>
        <v>5</v>
      </c>
      <c r="J2419" s="46">
        <f>VLOOKUP(G2419,'D. Produção'!A:B,2,)</f>
        <v>2</v>
      </c>
      <c r="K2419" s="95">
        <v>336341</v>
      </c>
      <c r="L2419" s="96" t="s">
        <v>171</v>
      </c>
      <c r="M2419" s="95">
        <v>5</v>
      </c>
      <c r="N2419" s="95">
        <v>5459662</v>
      </c>
      <c r="O2419" s="96" t="s">
        <v>35</v>
      </c>
      <c r="P2419" s="96" t="s">
        <v>466</v>
      </c>
      <c r="Q2419" s="96" t="s">
        <v>168</v>
      </c>
      <c r="R2419" s="97">
        <v>0.91710000000000003</v>
      </c>
      <c r="S2419" s="97">
        <v>18.342500000000001</v>
      </c>
      <c r="T2419" s="95">
        <v>1</v>
      </c>
      <c r="U2419" s="96" t="s">
        <v>63</v>
      </c>
      <c r="V2419" s="96" t="s">
        <v>120</v>
      </c>
      <c r="W2419" s="98">
        <v>667</v>
      </c>
      <c r="X2419" s="98">
        <v>1375</v>
      </c>
      <c r="Y2419" s="99">
        <v>46155.625107754633</v>
      </c>
      <c r="Z2419" s="100">
        <v>46162</v>
      </c>
      <c r="AA2419" s="101"/>
      <c r="AB2419" s="101"/>
      <c r="AC2419" s="101"/>
      <c r="AD2419" s="101"/>
      <c r="AE2419" s="101"/>
      <c r="AF2419" s="101"/>
      <c r="AG2419" s="101"/>
      <c r="AH2419" s="101"/>
      <c r="AI2419" s="102" t="s">
        <v>40</v>
      </c>
      <c r="AJ2419" s="102" t="s">
        <v>40</v>
      </c>
      <c r="AK2419" s="102" t="s">
        <v>40</v>
      </c>
      <c r="AL2419" s="101"/>
      <c r="AM2419" s="101"/>
      <c r="AN2419" s="102" t="s">
        <v>40</v>
      </c>
      <c r="AO2419" s="102" t="s">
        <v>40</v>
      </c>
      <c r="AP2419" s="102" t="s">
        <v>40</v>
      </c>
      <c r="AQ2419" s="102" t="s">
        <v>40</v>
      </c>
      <c r="AR2419" s="101"/>
    </row>
    <row r="2420" spans="1:44">
      <c r="A2420" t="str">
        <f>VLOOKUP(Q2420,'Rotas x Madrugada'!A:C,2,0)</f>
        <v>J</v>
      </c>
      <c r="B2420" t="str">
        <f>VLOOKUP(Q2420,'Rotas x Madrugada'!A:C,3,0)</f>
        <v>Sim</v>
      </c>
      <c r="D2420" s="19">
        <f t="shared" si="74"/>
        <v>46164</v>
      </c>
      <c r="E2420" s="19">
        <f>IF(A2420="RETIRA",Z2420,VLOOKUP(Q2420,'Rotas x Madrugada'!A:D,4,0))</f>
        <v>46146</v>
      </c>
      <c r="F2420" s="19">
        <f>IF(A2420="RETIRA",Z2420,Z2420+2)</f>
        <v>46164</v>
      </c>
      <c r="G2420" s="19" t="str">
        <f>CONCATENATE(U2420,"-",V2420)</f>
        <v>INC08-TE12</v>
      </c>
      <c r="H2420" s="19" t="str">
        <f t="shared" ca="1" si="75"/>
        <v>OK</v>
      </c>
      <c r="I2420" s="46">
        <f ca="1">Z2420-$B$1</f>
        <v>5</v>
      </c>
      <c r="J2420" s="46">
        <f>VLOOKUP(G2420,'D. Produção'!A:B,2,)</f>
        <v>2</v>
      </c>
      <c r="K2420" s="87">
        <v>336341</v>
      </c>
      <c r="L2420" s="88" t="s">
        <v>172</v>
      </c>
      <c r="M2420" s="87">
        <v>6</v>
      </c>
      <c r="N2420" s="87">
        <v>5459663</v>
      </c>
      <c r="O2420" s="88" t="s">
        <v>35</v>
      </c>
      <c r="P2420" s="88" t="s">
        <v>466</v>
      </c>
      <c r="Q2420" s="88" t="s">
        <v>168</v>
      </c>
      <c r="R2420" s="89">
        <v>0.91710000000000003</v>
      </c>
      <c r="S2420" s="89">
        <v>18.342500000000001</v>
      </c>
      <c r="T2420" s="87">
        <v>1</v>
      </c>
      <c r="U2420" s="88" t="s">
        <v>63</v>
      </c>
      <c r="V2420" s="88" t="s">
        <v>120</v>
      </c>
      <c r="W2420" s="90">
        <v>667</v>
      </c>
      <c r="X2420" s="90">
        <v>1375</v>
      </c>
      <c r="Y2420" s="91">
        <v>46155.625107754633</v>
      </c>
      <c r="Z2420" s="92">
        <v>46162</v>
      </c>
      <c r="AA2420" s="93"/>
      <c r="AB2420" s="93"/>
      <c r="AC2420" s="93"/>
      <c r="AD2420" s="93"/>
      <c r="AE2420" s="93"/>
      <c r="AF2420" s="93"/>
      <c r="AG2420" s="93"/>
      <c r="AH2420" s="93"/>
      <c r="AI2420" s="94" t="s">
        <v>40</v>
      </c>
      <c r="AJ2420" s="94" t="s">
        <v>40</v>
      </c>
      <c r="AK2420" s="94" t="s">
        <v>40</v>
      </c>
      <c r="AL2420" s="93"/>
      <c r="AM2420" s="93"/>
      <c r="AN2420" s="94" t="s">
        <v>40</v>
      </c>
      <c r="AO2420" s="94" t="s">
        <v>40</v>
      </c>
      <c r="AP2420" s="94" t="s">
        <v>40</v>
      </c>
      <c r="AQ2420" s="94" t="s">
        <v>40</v>
      </c>
      <c r="AR2420" s="93"/>
    </row>
    <row r="2421" spans="1:44">
      <c r="A2421" t="str">
        <f>VLOOKUP(Q2421,'Rotas x Madrugada'!A:C,2,0)</f>
        <v>J</v>
      </c>
      <c r="B2421" t="str">
        <f>VLOOKUP(Q2421,'Rotas x Madrugada'!A:C,3,0)</f>
        <v>Sim</v>
      </c>
      <c r="D2421" s="19">
        <f t="shared" si="74"/>
        <v>46164</v>
      </c>
      <c r="E2421" s="19">
        <f>IF(A2421="RETIRA",Z2421,VLOOKUP(Q2421,'Rotas x Madrugada'!A:D,4,0))</f>
        <v>46146</v>
      </c>
      <c r="F2421" s="19">
        <f>IF(A2421="RETIRA",Z2421,Z2421+2)</f>
        <v>46164</v>
      </c>
      <c r="G2421" s="19" t="str">
        <f>CONCATENATE(U2421,"-",V2421)</f>
        <v>INC08-TE16</v>
      </c>
      <c r="H2421" s="19" t="str">
        <f t="shared" ca="1" si="75"/>
        <v>OK</v>
      </c>
      <c r="I2421" s="46">
        <f ca="1">Z2421-$B$1</f>
        <v>5</v>
      </c>
      <c r="J2421" s="46">
        <f>VLOOKUP(G2421,'D. Produção'!A:B,2,)</f>
        <v>2</v>
      </c>
      <c r="K2421" s="95">
        <v>336342</v>
      </c>
      <c r="L2421" s="96" t="s">
        <v>78</v>
      </c>
      <c r="M2421" s="95">
        <v>1</v>
      </c>
      <c r="N2421" s="95">
        <v>5459665</v>
      </c>
      <c r="O2421" s="96" t="s">
        <v>35</v>
      </c>
      <c r="P2421" s="96" t="s">
        <v>466</v>
      </c>
      <c r="Q2421" s="96" t="s">
        <v>168</v>
      </c>
      <c r="R2421" s="97">
        <v>1.4901</v>
      </c>
      <c r="S2421" s="97">
        <v>29.802499999999998</v>
      </c>
      <c r="T2421" s="95">
        <v>1</v>
      </c>
      <c r="U2421" s="96" t="s">
        <v>63</v>
      </c>
      <c r="V2421" s="96" t="s">
        <v>123</v>
      </c>
      <c r="W2421" s="98">
        <v>655</v>
      </c>
      <c r="X2421" s="98">
        <v>2275</v>
      </c>
      <c r="Y2421" s="99">
        <v>46155.609531979164</v>
      </c>
      <c r="Z2421" s="100">
        <v>46162</v>
      </c>
      <c r="AA2421" s="101"/>
      <c r="AB2421" s="101"/>
      <c r="AC2421" s="101"/>
      <c r="AD2421" s="101"/>
      <c r="AE2421" s="101"/>
      <c r="AF2421" s="101"/>
      <c r="AG2421" s="101"/>
      <c r="AH2421" s="101"/>
      <c r="AI2421" s="102" t="s">
        <v>40</v>
      </c>
      <c r="AJ2421" s="102" t="s">
        <v>40</v>
      </c>
      <c r="AK2421" s="102" t="s">
        <v>40</v>
      </c>
      <c r="AL2421" s="101"/>
      <c r="AM2421" s="101"/>
      <c r="AN2421" s="102" t="s">
        <v>40</v>
      </c>
      <c r="AO2421" s="102" t="s">
        <v>40</v>
      </c>
      <c r="AP2421" s="102" t="s">
        <v>40</v>
      </c>
      <c r="AQ2421" s="102" t="s">
        <v>40</v>
      </c>
      <c r="AR2421" s="101"/>
    </row>
    <row r="2422" spans="1:44" ht="21">
      <c r="A2422" t="str">
        <f>VLOOKUP(Q2422,'Rotas x Madrugada'!A:C,2,0)</f>
        <v>Q</v>
      </c>
      <c r="B2422" t="str">
        <f>VLOOKUP(Q2422,'Rotas x Madrugada'!A:C,3,0)</f>
        <v>Não</v>
      </c>
      <c r="D2422" s="19">
        <f t="shared" si="74"/>
        <v>46164</v>
      </c>
      <c r="E2422" s="19">
        <f>IF(A2422="RETIRA",Z2422,VLOOKUP(Q2422,'Rotas x Madrugada'!A:D,4,0))</f>
        <v>46150</v>
      </c>
      <c r="F2422" s="19">
        <f>IF(A2422="RETIRA",Z2422,Z2422+2)</f>
        <v>46164</v>
      </c>
      <c r="G2422" s="19" t="str">
        <f>CONCATENATE(U2422,"-",V2422)</f>
        <v>INC06-TF</v>
      </c>
      <c r="H2422" s="19" t="str">
        <f t="shared" ca="1" si="75"/>
        <v>OK</v>
      </c>
      <c r="I2422" s="46">
        <f ca="1">Z2422-$B$1</f>
        <v>5</v>
      </c>
      <c r="J2422" s="46">
        <f>VLOOKUP(G2422,'D. Produção'!A:B,2,)</f>
        <v>2</v>
      </c>
      <c r="K2422" s="87">
        <v>336355</v>
      </c>
      <c r="L2422" s="88" t="s">
        <v>61</v>
      </c>
      <c r="M2422" s="87">
        <v>1</v>
      </c>
      <c r="N2422" s="87">
        <v>5459811</v>
      </c>
      <c r="O2422" s="88" t="s">
        <v>35</v>
      </c>
      <c r="P2422" s="88" t="s">
        <v>453</v>
      </c>
      <c r="Q2422" s="88" t="s">
        <v>226</v>
      </c>
      <c r="R2422" s="89">
        <v>1.2</v>
      </c>
      <c r="S2422" s="89">
        <v>18</v>
      </c>
      <c r="T2422" s="87">
        <v>1</v>
      </c>
      <c r="U2422" s="88" t="s">
        <v>185</v>
      </c>
      <c r="V2422" s="88" t="s">
        <v>96</v>
      </c>
      <c r="W2422" s="90">
        <v>800</v>
      </c>
      <c r="X2422" s="90">
        <v>1500</v>
      </c>
      <c r="Y2422" s="91">
        <v>46155.659819293978</v>
      </c>
      <c r="Z2422" s="92">
        <v>46162</v>
      </c>
      <c r="AA2422" s="93"/>
      <c r="AB2422" s="93"/>
      <c r="AC2422" s="93"/>
      <c r="AD2422" s="93"/>
      <c r="AE2422" s="94" t="s">
        <v>40</v>
      </c>
      <c r="AF2422" s="94" t="s">
        <v>40</v>
      </c>
      <c r="AG2422" s="94" t="s">
        <v>40</v>
      </c>
      <c r="AH2422" s="94" t="s">
        <v>40</v>
      </c>
      <c r="AI2422" s="94" t="s">
        <v>40</v>
      </c>
      <c r="AJ2422" s="94" t="s">
        <v>40</v>
      </c>
      <c r="AK2422" s="94" t="s">
        <v>40</v>
      </c>
      <c r="AL2422" s="93"/>
      <c r="AM2422" s="93"/>
      <c r="AN2422" s="94" t="s">
        <v>40</v>
      </c>
      <c r="AO2422" s="94" t="s">
        <v>40</v>
      </c>
      <c r="AP2422" s="94" t="s">
        <v>40</v>
      </c>
      <c r="AQ2422" s="94" t="s">
        <v>40</v>
      </c>
      <c r="AR2422" s="93"/>
    </row>
    <row r="2423" spans="1:44">
      <c r="A2423" t="str">
        <f>VLOOKUP(Q2423,'Rotas x Madrugada'!A:C,2,0)</f>
        <v>R</v>
      </c>
      <c r="B2423" t="str">
        <f>VLOOKUP(Q2423,'Rotas x Madrugada'!A:C,3,0)</f>
        <v>Não</v>
      </c>
      <c r="D2423" s="19">
        <f t="shared" si="74"/>
        <v>46164</v>
      </c>
      <c r="E2423" s="19">
        <f>IF(A2423="RETIRA",Z2423,VLOOKUP(Q2423,'Rotas x Madrugada'!A:D,4,0))</f>
        <v>46150</v>
      </c>
      <c r="F2423" s="19">
        <f>IF(A2423="RETIRA",Z2423,Z2423+2)</f>
        <v>46164</v>
      </c>
      <c r="G2423" s="19" t="str">
        <f>CONCATENATE(U2423,"-",V2423)</f>
        <v>INC06-TF</v>
      </c>
      <c r="H2423" s="19" t="str">
        <f t="shared" ca="1" si="75"/>
        <v>OK</v>
      </c>
      <c r="I2423" s="46">
        <f ca="1">Z2423-$B$1</f>
        <v>5</v>
      </c>
      <c r="J2423" s="46">
        <f>VLOOKUP(G2423,'D. Produção'!A:B,2,)</f>
        <v>2</v>
      </c>
      <c r="K2423" s="95">
        <v>336430</v>
      </c>
      <c r="L2423" s="96" t="s">
        <v>61</v>
      </c>
      <c r="M2423" s="95">
        <v>1</v>
      </c>
      <c r="N2423" s="95">
        <v>5460333</v>
      </c>
      <c r="O2423" s="96" t="s">
        <v>35</v>
      </c>
      <c r="P2423" s="96" t="s">
        <v>261</v>
      </c>
      <c r="Q2423" s="96" t="s">
        <v>195</v>
      </c>
      <c r="R2423" s="97">
        <v>0.36919999999999997</v>
      </c>
      <c r="S2423" s="97">
        <v>5.5373000000000001</v>
      </c>
      <c r="T2423" s="95">
        <v>1</v>
      </c>
      <c r="U2423" s="96" t="s">
        <v>185</v>
      </c>
      <c r="V2423" s="96" t="s">
        <v>96</v>
      </c>
      <c r="W2423" s="98">
        <v>505</v>
      </c>
      <c r="X2423" s="98">
        <v>731</v>
      </c>
      <c r="Y2423" s="99">
        <v>46156.383006400465</v>
      </c>
      <c r="Z2423" s="100">
        <v>46162</v>
      </c>
      <c r="AA2423" s="101"/>
      <c r="AB2423" s="101"/>
      <c r="AC2423" s="101"/>
      <c r="AD2423" s="101"/>
      <c r="AE2423" s="102" t="s">
        <v>40</v>
      </c>
      <c r="AF2423" s="102" t="s">
        <v>40</v>
      </c>
      <c r="AG2423" s="102" t="s">
        <v>40</v>
      </c>
      <c r="AH2423" s="102" t="s">
        <v>40</v>
      </c>
      <c r="AI2423" s="102" t="s">
        <v>40</v>
      </c>
      <c r="AJ2423" s="102" t="s">
        <v>40</v>
      </c>
      <c r="AK2423" s="102" t="s">
        <v>40</v>
      </c>
      <c r="AL2423" s="101"/>
      <c r="AM2423" s="101"/>
      <c r="AN2423" s="102" t="s">
        <v>40</v>
      </c>
      <c r="AO2423" s="102" t="s">
        <v>40</v>
      </c>
      <c r="AP2423" s="102" t="s">
        <v>40</v>
      </c>
      <c r="AQ2423" s="102" t="s">
        <v>40</v>
      </c>
      <c r="AR2423" s="101"/>
    </row>
    <row r="2424" spans="1:44">
      <c r="A2424" t="str">
        <f>VLOOKUP(Q2424,'Rotas x Madrugada'!A:C,2,0)</f>
        <v>R</v>
      </c>
      <c r="B2424" t="str">
        <f>VLOOKUP(Q2424,'Rotas x Madrugada'!A:C,3,0)</f>
        <v>Não</v>
      </c>
      <c r="D2424" s="19">
        <f t="shared" si="74"/>
        <v>46164</v>
      </c>
      <c r="E2424" s="19">
        <f>IF(A2424="RETIRA",Z2424,VLOOKUP(Q2424,'Rotas x Madrugada'!A:D,4,0))</f>
        <v>46150</v>
      </c>
      <c r="F2424" s="19">
        <f>IF(A2424="RETIRA",Z2424,Z2424+2)</f>
        <v>46164</v>
      </c>
      <c r="G2424" s="19" t="str">
        <f>CONCATENATE(U2424,"-",V2424)</f>
        <v>INC06-TF</v>
      </c>
      <c r="H2424" s="19" t="str">
        <f t="shared" ca="1" si="75"/>
        <v>OK</v>
      </c>
      <c r="I2424" s="46">
        <f ca="1">Z2424-$B$1</f>
        <v>5</v>
      </c>
      <c r="J2424" s="46">
        <f>VLOOKUP(G2424,'D. Produção'!A:B,2,)</f>
        <v>2</v>
      </c>
      <c r="K2424" s="87">
        <v>336430</v>
      </c>
      <c r="L2424" s="88" t="s">
        <v>121</v>
      </c>
      <c r="M2424" s="87">
        <v>2</v>
      </c>
      <c r="N2424" s="87">
        <v>5460334</v>
      </c>
      <c r="O2424" s="88" t="s">
        <v>35</v>
      </c>
      <c r="P2424" s="88" t="s">
        <v>261</v>
      </c>
      <c r="Q2424" s="88" t="s">
        <v>195</v>
      </c>
      <c r="R2424" s="89">
        <v>0.36919999999999997</v>
      </c>
      <c r="S2424" s="89">
        <v>5.5373000000000001</v>
      </c>
      <c r="T2424" s="87">
        <v>1</v>
      </c>
      <c r="U2424" s="88" t="s">
        <v>185</v>
      </c>
      <c r="V2424" s="88" t="s">
        <v>96</v>
      </c>
      <c r="W2424" s="90">
        <v>505</v>
      </c>
      <c r="X2424" s="90">
        <v>731</v>
      </c>
      <c r="Y2424" s="91">
        <v>46156.383006400465</v>
      </c>
      <c r="Z2424" s="92">
        <v>46162</v>
      </c>
      <c r="AA2424" s="93"/>
      <c r="AB2424" s="93"/>
      <c r="AC2424" s="93"/>
      <c r="AD2424" s="93"/>
      <c r="AE2424" s="94" t="s">
        <v>40</v>
      </c>
      <c r="AF2424" s="94" t="s">
        <v>40</v>
      </c>
      <c r="AG2424" s="94" t="s">
        <v>40</v>
      </c>
      <c r="AH2424" s="94" t="s">
        <v>40</v>
      </c>
      <c r="AI2424" s="94" t="s">
        <v>40</v>
      </c>
      <c r="AJ2424" s="94" t="s">
        <v>40</v>
      </c>
      <c r="AK2424" s="94" t="s">
        <v>40</v>
      </c>
      <c r="AL2424" s="93"/>
      <c r="AM2424" s="93"/>
      <c r="AN2424" s="94" t="s">
        <v>40</v>
      </c>
      <c r="AO2424" s="94" t="s">
        <v>40</v>
      </c>
      <c r="AP2424" s="94" t="s">
        <v>40</v>
      </c>
      <c r="AQ2424" s="94" t="s">
        <v>40</v>
      </c>
      <c r="AR2424" s="93"/>
    </row>
    <row r="2425" spans="1:44" ht="21">
      <c r="A2425" t="str">
        <f>VLOOKUP(Q2425,'Rotas x Madrugada'!A:C,2,0)</f>
        <v>B</v>
      </c>
      <c r="B2425" t="str">
        <f>VLOOKUP(Q2425,'Rotas x Madrugada'!A:C,3,0)</f>
        <v>Dep.</v>
      </c>
      <c r="D2425" s="19">
        <f t="shared" si="74"/>
        <v>46164</v>
      </c>
      <c r="E2425" s="19">
        <f>IF(A2425="RETIRA",Z2425,VLOOKUP(Q2425,'Rotas x Madrugada'!A:D,4,0))</f>
        <v>46146</v>
      </c>
      <c r="F2425" s="19">
        <f>IF(A2425="RETIRA",Z2425,Z2425+2)</f>
        <v>46164</v>
      </c>
      <c r="G2425" s="19" t="str">
        <f>CONCATENATE(U2425,"-",V2425)</f>
        <v>INC06-CC</v>
      </c>
      <c r="H2425" s="19" t="str">
        <f t="shared" ca="1" si="75"/>
        <v>OK</v>
      </c>
      <c r="I2425" s="46">
        <f ca="1">Z2425-$B$1</f>
        <v>5</v>
      </c>
      <c r="J2425" s="46">
        <f>VLOOKUP(G2425,'D. Produção'!A:B,2,)</f>
        <v>1</v>
      </c>
      <c r="K2425" s="95">
        <v>336465</v>
      </c>
      <c r="L2425" s="96" t="s">
        <v>61</v>
      </c>
      <c r="M2425" s="95">
        <v>1</v>
      </c>
      <c r="N2425" s="95">
        <v>5460552</v>
      </c>
      <c r="O2425" s="96" t="s">
        <v>35</v>
      </c>
      <c r="P2425" s="96" t="s">
        <v>664</v>
      </c>
      <c r="Q2425" s="96" t="s">
        <v>144</v>
      </c>
      <c r="R2425" s="97">
        <v>0.29749999999999999</v>
      </c>
      <c r="S2425" s="97">
        <v>4.4625000000000004</v>
      </c>
      <c r="T2425" s="95">
        <v>1</v>
      </c>
      <c r="U2425" s="96" t="s">
        <v>185</v>
      </c>
      <c r="V2425" s="96" t="s">
        <v>236</v>
      </c>
      <c r="W2425" s="98">
        <v>850</v>
      </c>
      <c r="X2425" s="98">
        <v>350</v>
      </c>
      <c r="Y2425" s="99">
        <v>46156.388546064816</v>
      </c>
      <c r="Z2425" s="100">
        <v>46162</v>
      </c>
      <c r="AA2425" s="101"/>
      <c r="AB2425" s="101"/>
      <c r="AC2425" s="102" t="s">
        <v>40</v>
      </c>
      <c r="AD2425" s="102" t="s">
        <v>40</v>
      </c>
      <c r="AE2425" s="102" t="s">
        <v>40</v>
      </c>
      <c r="AF2425" s="102" t="s">
        <v>40</v>
      </c>
      <c r="AG2425" s="102" t="s">
        <v>40</v>
      </c>
      <c r="AH2425" s="102" t="s">
        <v>40</v>
      </c>
      <c r="AI2425" s="102" t="s">
        <v>40</v>
      </c>
      <c r="AJ2425" s="102" t="s">
        <v>40</v>
      </c>
      <c r="AK2425" s="102" t="s">
        <v>40</v>
      </c>
      <c r="AL2425" s="102" t="s">
        <v>40</v>
      </c>
      <c r="AM2425" s="102" t="s">
        <v>40</v>
      </c>
      <c r="AN2425" s="102" t="s">
        <v>40</v>
      </c>
      <c r="AO2425" s="102" t="s">
        <v>40</v>
      </c>
      <c r="AP2425" s="102" t="s">
        <v>40</v>
      </c>
      <c r="AQ2425" s="102" t="s">
        <v>40</v>
      </c>
      <c r="AR2425" s="101"/>
    </row>
    <row r="2426" spans="1:44" ht="21">
      <c r="A2426" t="str">
        <f>VLOOKUP(Q2426,'Rotas x Madrugada'!A:C,2,0)</f>
        <v>B</v>
      </c>
      <c r="B2426" t="str">
        <f>VLOOKUP(Q2426,'Rotas x Madrugada'!A:C,3,0)</f>
        <v>Dep.</v>
      </c>
      <c r="D2426" s="19">
        <f t="shared" si="74"/>
        <v>46164</v>
      </c>
      <c r="E2426" s="19">
        <f>IF(A2426="RETIRA",Z2426,VLOOKUP(Q2426,'Rotas x Madrugada'!A:D,4,0))</f>
        <v>46146</v>
      </c>
      <c r="F2426" s="19">
        <f>IF(A2426="RETIRA",Z2426,Z2426+2)</f>
        <v>46164</v>
      </c>
      <c r="G2426" s="19" t="str">
        <f>CONCATENATE(U2426,"-",V2426)</f>
        <v>INC06-CC</v>
      </c>
      <c r="H2426" s="19" t="str">
        <f t="shared" ca="1" si="75"/>
        <v>OK</v>
      </c>
      <c r="I2426" s="46">
        <f ca="1">Z2426-$B$1</f>
        <v>5</v>
      </c>
      <c r="J2426" s="46">
        <f>VLOOKUP(G2426,'D. Produção'!A:B,2,)</f>
        <v>1</v>
      </c>
      <c r="K2426" s="87">
        <v>336465</v>
      </c>
      <c r="L2426" s="88" t="s">
        <v>121</v>
      </c>
      <c r="M2426" s="87">
        <v>2</v>
      </c>
      <c r="N2426" s="87">
        <v>5460553</v>
      </c>
      <c r="O2426" s="88" t="s">
        <v>35</v>
      </c>
      <c r="P2426" s="88" t="s">
        <v>664</v>
      </c>
      <c r="Q2426" s="88" t="s">
        <v>144</v>
      </c>
      <c r="R2426" s="89">
        <v>0.29749999999999999</v>
      </c>
      <c r="S2426" s="89">
        <v>4.4625000000000004</v>
      </c>
      <c r="T2426" s="87">
        <v>1</v>
      </c>
      <c r="U2426" s="88" t="s">
        <v>185</v>
      </c>
      <c r="V2426" s="88" t="s">
        <v>236</v>
      </c>
      <c r="W2426" s="90">
        <v>850</v>
      </c>
      <c r="X2426" s="90">
        <v>350</v>
      </c>
      <c r="Y2426" s="91">
        <v>46156.388546064816</v>
      </c>
      <c r="Z2426" s="92">
        <v>46162</v>
      </c>
      <c r="AA2426" s="93"/>
      <c r="AB2426" s="93"/>
      <c r="AC2426" s="94" t="s">
        <v>40</v>
      </c>
      <c r="AD2426" s="94" t="s">
        <v>40</v>
      </c>
      <c r="AE2426" s="94" t="s">
        <v>40</v>
      </c>
      <c r="AF2426" s="94" t="s">
        <v>40</v>
      </c>
      <c r="AG2426" s="94" t="s">
        <v>40</v>
      </c>
      <c r="AH2426" s="94" t="s">
        <v>40</v>
      </c>
      <c r="AI2426" s="94" t="s">
        <v>40</v>
      </c>
      <c r="AJ2426" s="94" t="s">
        <v>40</v>
      </c>
      <c r="AK2426" s="94" t="s">
        <v>40</v>
      </c>
      <c r="AL2426" s="94" t="s">
        <v>40</v>
      </c>
      <c r="AM2426" s="94" t="s">
        <v>40</v>
      </c>
      <c r="AN2426" s="94" t="s">
        <v>40</v>
      </c>
      <c r="AO2426" s="94" t="s">
        <v>40</v>
      </c>
      <c r="AP2426" s="94" t="s">
        <v>40</v>
      </c>
      <c r="AQ2426" s="94" t="s">
        <v>40</v>
      </c>
      <c r="AR2426" s="93"/>
    </row>
    <row r="2427" spans="1:44" ht="21">
      <c r="A2427" t="str">
        <f>VLOOKUP(Q2427,'Rotas x Madrugada'!A:C,2,0)</f>
        <v>B</v>
      </c>
      <c r="B2427" t="str">
        <f>VLOOKUP(Q2427,'Rotas x Madrugada'!A:C,3,0)</f>
        <v>Dep.</v>
      </c>
      <c r="D2427" s="19">
        <f t="shared" si="74"/>
        <v>46164</v>
      </c>
      <c r="E2427" s="19">
        <f>IF(A2427="RETIRA",Z2427,VLOOKUP(Q2427,'Rotas x Madrugada'!A:D,4,0))</f>
        <v>46146</v>
      </c>
      <c r="F2427" s="19">
        <f>IF(A2427="RETIRA",Z2427,Z2427+2)</f>
        <v>46164</v>
      </c>
      <c r="G2427" s="19" t="str">
        <f>CONCATENATE(U2427,"-",V2427)</f>
        <v>INC06-CC</v>
      </c>
      <c r="H2427" s="19" t="str">
        <f t="shared" ca="1" si="75"/>
        <v>OK</v>
      </c>
      <c r="I2427" s="46">
        <f ca="1">Z2427-$B$1</f>
        <v>5</v>
      </c>
      <c r="J2427" s="46">
        <f>VLOOKUP(G2427,'D. Produção'!A:B,2,)</f>
        <v>1</v>
      </c>
      <c r="K2427" s="95">
        <v>336465</v>
      </c>
      <c r="L2427" s="96" t="s">
        <v>143</v>
      </c>
      <c r="M2427" s="95">
        <v>3</v>
      </c>
      <c r="N2427" s="95">
        <v>5460554</v>
      </c>
      <c r="O2427" s="96" t="s">
        <v>35</v>
      </c>
      <c r="P2427" s="96" t="s">
        <v>664</v>
      </c>
      <c r="Q2427" s="96" t="s">
        <v>144</v>
      </c>
      <c r="R2427" s="97">
        <v>0.38250000000000001</v>
      </c>
      <c r="S2427" s="97">
        <v>5.7374999999999998</v>
      </c>
      <c r="T2427" s="95">
        <v>1</v>
      </c>
      <c r="U2427" s="96" t="s">
        <v>185</v>
      </c>
      <c r="V2427" s="96" t="s">
        <v>236</v>
      </c>
      <c r="W2427" s="98">
        <v>850</v>
      </c>
      <c r="X2427" s="98">
        <v>450</v>
      </c>
      <c r="Y2427" s="99">
        <v>46156.388546064816</v>
      </c>
      <c r="Z2427" s="100">
        <v>46162</v>
      </c>
      <c r="AA2427" s="101"/>
      <c r="AB2427" s="101"/>
      <c r="AC2427" s="102" t="s">
        <v>40</v>
      </c>
      <c r="AD2427" s="102" t="s">
        <v>40</v>
      </c>
      <c r="AE2427" s="102" t="s">
        <v>40</v>
      </c>
      <c r="AF2427" s="102" t="s">
        <v>40</v>
      </c>
      <c r="AG2427" s="102" t="s">
        <v>40</v>
      </c>
      <c r="AH2427" s="102" t="s">
        <v>40</v>
      </c>
      <c r="AI2427" s="102" t="s">
        <v>40</v>
      </c>
      <c r="AJ2427" s="102" t="s">
        <v>40</v>
      </c>
      <c r="AK2427" s="102" t="s">
        <v>40</v>
      </c>
      <c r="AL2427" s="102" t="s">
        <v>40</v>
      </c>
      <c r="AM2427" s="102" t="s">
        <v>40</v>
      </c>
      <c r="AN2427" s="102" t="s">
        <v>40</v>
      </c>
      <c r="AO2427" s="102" t="s">
        <v>40</v>
      </c>
      <c r="AP2427" s="102" t="s">
        <v>40</v>
      </c>
      <c r="AQ2427" s="102" t="s">
        <v>40</v>
      </c>
      <c r="AR2427" s="101"/>
    </row>
    <row r="2428" spans="1:44" ht="21">
      <c r="A2428" t="str">
        <f>VLOOKUP(Q2428,'Rotas x Madrugada'!A:C,2,0)</f>
        <v>B</v>
      </c>
      <c r="B2428" t="str">
        <f>VLOOKUP(Q2428,'Rotas x Madrugada'!A:C,3,0)</f>
        <v>Dep.</v>
      </c>
      <c r="D2428" s="19">
        <f t="shared" si="74"/>
        <v>46164</v>
      </c>
      <c r="E2428" s="19">
        <f>IF(A2428="RETIRA",Z2428,VLOOKUP(Q2428,'Rotas x Madrugada'!A:D,4,0))</f>
        <v>46146</v>
      </c>
      <c r="F2428" s="19">
        <f>IF(A2428="RETIRA",Z2428,Z2428+2)</f>
        <v>46164</v>
      </c>
      <c r="G2428" s="19" t="str">
        <f>CONCATENATE(U2428,"-",V2428)</f>
        <v>INC06-CC</v>
      </c>
      <c r="H2428" s="19" t="str">
        <f t="shared" ca="1" si="75"/>
        <v>OK</v>
      </c>
      <c r="I2428" s="46">
        <f ca="1">Z2428-$B$1</f>
        <v>5</v>
      </c>
      <c r="J2428" s="46">
        <f>VLOOKUP(G2428,'D. Produção'!A:B,2,)</f>
        <v>1</v>
      </c>
      <c r="K2428" s="87">
        <v>336465</v>
      </c>
      <c r="L2428" s="88" t="s">
        <v>132</v>
      </c>
      <c r="M2428" s="87">
        <v>4</v>
      </c>
      <c r="N2428" s="87">
        <v>5460555</v>
      </c>
      <c r="O2428" s="88" t="s">
        <v>35</v>
      </c>
      <c r="P2428" s="88" t="s">
        <v>664</v>
      </c>
      <c r="Q2428" s="88" t="s">
        <v>144</v>
      </c>
      <c r="R2428" s="89">
        <v>0.32200000000000001</v>
      </c>
      <c r="S2428" s="89">
        <v>4.83</v>
      </c>
      <c r="T2428" s="87">
        <v>1</v>
      </c>
      <c r="U2428" s="88" t="s">
        <v>185</v>
      </c>
      <c r="V2428" s="88" t="s">
        <v>236</v>
      </c>
      <c r="W2428" s="90">
        <v>350</v>
      </c>
      <c r="X2428" s="90">
        <v>920</v>
      </c>
      <c r="Y2428" s="91">
        <v>46156.388546064816</v>
      </c>
      <c r="Z2428" s="92">
        <v>46162</v>
      </c>
      <c r="AA2428" s="93"/>
      <c r="AB2428" s="93"/>
      <c r="AC2428" s="94" t="s">
        <v>40</v>
      </c>
      <c r="AD2428" s="94" t="s">
        <v>40</v>
      </c>
      <c r="AE2428" s="94" t="s">
        <v>40</v>
      </c>
      <c r="AF2428" s="94" t="s">
        <v>40</v>
      </c>
      <c r="AG2428" s="94" t="s">
        <v>40</v>
      </c>
      <c r="AH2428" s="94" t="s">
        <v>40</v>
      </c>
      <c r="AI2428" s="94" t="s">
        <v>40</v>
      </c>
      <c r="AJ2428" s="94" t="s">
        <v>40</v>
      </c>
      <c r="AK2428" s="94" t="s">
        <v>40</v>
      </c>
      <c r="AL2428" s="94" t="s">
        <v>40</v>
      </c>
      <c r="AM2428" s="94" t="s">
        <v>40</v>
      </c>
      <c r="AN2428" s="94" t="s">
        <v>40</v>
      </c>
      <c r="AO2428" s="94" t="s">
        <v>40</v>
      </c>
      <c r="AP2428" s="94" t="s">
        <v>40</v>
      </c>
      <c r="AQ2428" s="94" t="s">
        <v>40</v>
      </c>
      <c r="AR2428" s="93"/>
    </row>
    <row r="2429" spans="1:44" ht="21">
      <c r="A2429" t="str">
        <f>VLOOKUP(Q2429,'Rotas x Madrugada'!A:C,2,0)</f>
        <v>K</v>
      </c>
      <c r="B2429" t="str">
        <f>VLOOKUP(Q2429,'Rotas x Madrugada'!A:C,3,0)</f>
        <v>Sim</v>
      </c>
      <c r="D2429" s="19">
        <f t="shared" si="74"/>
        <v>46164</v>
      </c>
      <c r="E2429" s="19">
        <f>IF(A2429="RETIRA",Z2429,VLOOKUP(Q2429,'Rotas x Madrugada'!A:D,4,0))</f>
        <v>46146</v>
      </c>
      <c r="F2429" s="19">
        <f>IF(A2429="RETIRA",Z2429,Z2429+2)</f>
        <v>46164</v>
      </c>
      <c r="G2429" s="19" t="str">
        <f>CONCATENATE(U2429,"-",V2429)</f>
        <v>ESI04-EF</v>
      </c>
      <c r="H2429" s="19" t="str">
        <f t="shared" ca="1" si="75"/>
        <v>OK</v>
      </c>
      <c r="I2429" s="46">
        <f ca="1">Z2429-$B$1</f>
        <v>5</v>
      </c>
      <c r="J2429" s="46">
        <f>VLOOKUP(G2429,'D. Produção'!A:B,2,)</f>
        <v>1</v>
      </c>
      <c r="K2429" s="95">
        <v>336520</v>
      </c>
      <c r="L2429" s="96" t="s">
        <v>78</v>
      </c>
      <c r="M2429" s="95">
        <v>1</v>
      </c>
      <c r="N2429" s="95">
        <v>5460761</v>
      </c>
      <c r="O2429" s="96" t="s">
        <v>35</v>
      </c>
      <c r="P2429" s="96" t="s">
        <v>178</v>
      </c>
      <c r="Q2429" s="96" t="s">
        <v>125</v>
      </c>
      <c r="R2429" s="97">
        <v>1.1400999999999999</v>
      </c>
      <c r="S2429" s="97">
        <v>11.401300000000001</v>
      </c>
      <c r="T2429" s="95">
        <v>1</v>
      </c>
      <c r="U2429" s="96" t="s">
        <v>212</v>
      </c>
      <c r="V2429" s="96" t="s">
        <v>320</v>
      </c>
      <c r="W2429" s="98">
        <v>1939</v>
      </c>
      <c r="X2429" s="98">
        <v>588</v>
      </c>
      <c r="Y2429" s="99">
        <v>46156.397083333337</v>
      </c>
      <c r="Z2429" s="100">
        <v>46162</v>
      </c>
      <c r="AA2429" s="101"/>
      <c r="AB2429" s="101"/>
      <c r="AC2429" s="101"/>
      <c r="AD2429" s="101"/>
      <c r="AE2429" s="102" t="s">
        <v>40</v>
      </c>
      <c r="AF2429" s="102" t="s">
        <v>40</v>
      </c>
      <c r="AG2429" s="102" t="s">
        <v>40</v>
      </c>
      <c r="AH2429" s="102" t="s">
        <v>40</v>
      </c>
      <c r="AI2429" s="102" t="s">
        <v>40</v>
      </c>
      <c r="AJ2429" s="102" t="s">
        <v>40</v>
      </c>
      <c r="AK2429" s="102" t="s">
        <v>40</v>
      </c>
      <c r="AL2429" s="101"/>
      <c r="AM2429" s="102" t="s">
        <v>40</v>
      </c>
      <c r="AN2429" s="102" t="s">
        <v>40</v>
      </c>
      <c r="AO2429" s="102" t="s">
        <v>40</v>
      </c>
      <c r="AP2429" s="101"/>
      <c r="AQ2429" s="102" t="s">
        <v>40</v>
      </c>
      <c r="AR2429" s="101"/>
    </row>
    <row r="2430" spans="1:44" ht="21">
      <c r="A2430" t="str">
        <f>VLOOKUP(Q2430,'Rotas x Madrugada'!A:C,2,0)</f>
        <v>K</v>
      </c>
      <c r="B2430" t="str">
        <f>VLOOKUP(Q2430,'Rotas x Madrugada'!A:C,3,0)</f>
        <v>Sim</v>
      </c>
      <c r="D2430" s="19">
        <f t="shared" si="74"/>
        <v>46164</v>
      </c>
      <c r="E2430" s="19">
        <f>IF(A2430="RETIRA",Z2430,VLOOKUP(Q2430,'Rotas x Madrugada'!A:D,4,0))</f>
        <v>46146</v>
      </c>
      <c r="F2430" s="19">
        <f>IF(A2430="RETIRA",Z2430,Z2430+2)</f>
        <v>46164</v>
      </c>
      <c r="G2430" s="19" t="str">
        <f>CONCATENATE(U2430,"-",V2430)</f>
        <v>ESI04-EF</v>
      </c>
      <c r="H2430" s="19" t="str">
        <f t="shared" ca="1" si="75"/>
        <v>OK</v>
      </c>
      <c r="I2430" s="46">
        <f ca="1">Z2430-$B$1</f>
        <v>5</v>
      </c>
      <c r="J2430" s="46">
        <f>VLOOKUP(G2430,'D. Produção'!A:B,2,)</f>
        <v>1</v>
      </c>
      <c r="K2430" s="87">
        <v>336520</v>
      </c>
      <c r="L2430" s="88" t="s">
        <v>80</v>
      </c>
      <c r="M2430" s="87">
        <v>2</v>
      </c>
      <c r="N2430" s="87">
        <v>5460762</v>
      </c>
      <c r="O2430" s="88" t="s">
        <v>35</v>
      </c>
      <c r="P2430" s="88" t="s">
        <v>178</v>
      </c>
      <c r="Q2430" s="88" t="s">
        <v>125</v>
      </c>
      <c r="R2430" s="89">
        <v>1.1400999999999999</v>
      </c>
      <c r="S2430" s="89">
        <v>11.401300000000001</v>
      </c>
      <c r="T2430" s="87">
        <v>1</v>
      </c>
      <c r="U2430" s="88" t="s">
        <v>212</v>
      </c>
      <c r="V2430" s="88" t="s">
        <v>320</v>
      </c>
      <c r="W2430" s="90">
        <v>1939</v>
      </c>
      <c r="X2430" s="90">
        <v>588</v>
      </c>
      <c r="Y2430" s="91">
        <v>46156.397083333337</v>
      </c>
      <c r="Z2430" s="92">
        <v>46162</v>
      </c>
      <c r="AA2430" s="93"/>
      <c r="AB2430" s="93"/>
      <c r="AC2430" s="93"/>
      <c r="AD2430" s="93"/>
      <c r="AE2430" s="94" t="s">
        <v>40</v>
      </c>
      <c r="AF2430" s="94" t="s">
        <v>40</v>
      </c>
      <c r="AG2430" s="94" t="s">
        <v>40</v>
      </c>
      <c r="AH2430" s="94" t="s">
        <v>40</v>
      </c>
      <c r="AI2430" s="94" t="s">
        <v>40</v>
      </c>
      <c r="AJ2430" s="94" t="s">
        <v>40</v>
      </c>
      <c r="AK2430" s="94" t="s">
        <v>40</v>
      </c>
      <c r="AL2430" s="93"/>
      <c r="AM2430" s="94" t="s">
        <v>40</v>
      </c>
      <c r="AN2430" s="94" t="s">
        <v>40</v>
      </c>
      <c r="AO2430" s="94" t="s">
        <v>40</v>
      </c>
      <c r="AP2430" s="93"/>
      <c r="AQ2430" s="94" t="s">
        <v>40</v>
      </c>
      <c r="AR2430" s="93"/>
    </row>
    <row r="2431" spans="1:44" ht="21">
      <c r="A2431" t="str">
        <f>VLOOKUP(Q2431,'Rotas x Madrugada'!A:C,2,0)</f>
        <v>K</v>
      </c>
      <c r="B2431" t="str">
        <f>VLOOKUP(Q2431,'Rotas x Madrugada'!A:C,3,0)</f>
        <v>Sim</v>
      </c>
      <c r="D2431" s="19">
        <f t="shared" si="74"/>
        <v>46164</v>
      </c>
      <c r="E2431" s="19">
        <f>IF(A2431="RETIRA",Z2431,VLOOKUP(Q2431,'Rotas x Madrugada'!A:D,4,0))</f>
        <v>46146</v>
      </c>
      <c r="F2431" s="19">
        <f>IF(A2431="RETIRA",Z2431,Z2431+2)</f>
        <v>46164</v>
      </c>
      <c r="G2431" s="19" t="str">
        <f>CONCATENATE(U2431,"-",V2431)</f>
        <v>ESI04-EF</v>
      </c>
      <c r="H2431" s="19" t="str">
        <f t="shared" ca="1" si="75"/>
        <v>OK</v>
      </c>
      <c r="I2431" s="46">
        <f ca="1">Z2431-$B$1</f>
        <v>5</v>
      </c>
      <c r="J2431" s="46">
        <f>VLOOKUP(G2431,'D. Produção'!A:B,2,)</f>
        <v>1</v>
      </c>
      <c r="K2431" s="95">
        <v>336520</v>
      </c>
      <c r="L2431" s="96" t="s">
        <v>81</v>
      </c>
      <c r="M2431" s="95">
        <v>3</v>
      </c>
      <c r="N2431" s="95">
        <v>5460763</v>
      </c>
      <c r="O2431" s="96" t="s">
        <v>35</v>
      </c>
      <c r="P2431" s="96" t="s">
        <v>178</v>
      </c>
      <c r="Q2431" s="96" t="s">
        <v>125</v>
      </c>
      <c r="R2431" s="97">
        <v>1.1400999999999999</v>
      </c>
      <c r="S2431" s="97">
        <v>11.401300000000001</v>
      </c>
      <c r="T2431" s="95">
        <v>1</v>
      </c>
      <c r="U2431" s="96" t="s">
        <v>212</v>
      </c>
      <c r="V2431" s="96" t="s">
        <v>320</v>
      </c>
      <c r="W2431" s="98">
        <v>1939</v>
      </c>
      <c r="X2431" s="98">
        <v>588</v>
      </c>
      <c r="Y2431" s="99">
        <v>46156.397083333337</v>
      </c>
      <c r="Z2431" s="100">
        <v>46162</v>
      </c>
      <c r="AA2431" s="101"/>
      <c r="AB2431" s="101"/>
      <c r="AC2431" s="101"/>
      <c r="AD2431" s="101"/>
      <c r="AE2431" s="102" t="s">
        <v>40</v>
      </c>
      <c r="AF2431" s="102" t="s">
        <v>40</v>
      </c>
      <c r="AG2431" s="102" t="s">
        <v>40</v>
      </c>
      <c r="AH2431" s="102" t="s">
        <v>40</v>
      </c>
      <c r="AI2431" s="102" t="s">
        <v>40</v>
      </c>
      <c r="AJ2431" s="102" t="s">
        <v>40</v>
      </c>
      <c r="AK2431" s="102" t="s">
        <v>40</v>
      </c>
      <c r="AL2431" s="101"/>
      <c r="AM2431" s="102" t="s">
        <v>40</v>
      </c>
      <c r="AN2431" s="102" t="s">
        <v>40</v>
      </c>
      <c r="AO2431" s="102" t="s">
        <v>40</v>
      </c>
      <c r="AP2431" s="101"/>
      <c r="AQ2431" s="102" t="s">
        <v>40</v>
      </c>
      <c r="AR2431" s="101"/>
    </row>
    <row r="2432" spans="1:44">
      <c r="A2432" t="str">
        <f>VLOOKUP(Q2432,'Rotas x Madrugada'!A:C,2,0)</f>
        <v>J</v>
      </c>
      <c r="B2432" t="str">
        <f>VLOOKUP(Q2432,'Rotas x Madrugada'!A:C,3,0)</f>
        <v>Sim</v>
      </c>
      <c r="D2432" s="19">
        <f t="shared" si="74"/>
        <v>46164</v>
      </c>
      <c r="E2432" s="19">
        <f>IF(A2432="RETIRA",Z2432,VLOOKUP(Q2432,'Rotas x Madrugada'!A:D,4,0))</f>
        <v>46146</v>
      </c>
      <c r="F2432" s="19">
        <f>IF(A2432="RETIRA",Z2432,Z2432+2)</f>
        <v>46164</v>
      </c>
      <c r="G2432" s="19" t="str">
        <f>CONCATENATE(U2432,"-",V2432)</f>
        <v>INC08-TF</v>
      </c>
      <c r="H2432" s="19" t="str">
        <f t="shared" ca="1" si="75"/>
        <v>OK</v>
      </c>
      <c r="I2432" s="46">
        <f ca="1">Z2432-$B$1</f>
        <v>5</v>
      </c>
      <c r="J2432" s="46">
        <f>VLOOKUP(G2432,'D. Produção'!A:B,2,)</f>
        <v>2</v>
      </c>
      <c r="K2432" s="87">
        <v>336533</v>
      </c>
      <c r="L2432" s="88" t="s">
        <v>78</v>
      </c>
      <c r="M2432" s="87">
        <v>1</v>
      </c>
      <c r="N2432" s="87">
        <v>5460807</v>
      </c>
      <c r="O2432" s="88" t="s">
        <v>35</v>
      </c>
      <c r="P2432" s="88" t="s">
        <v>695</v>
      </c>
      <c r="Q2432" s="88" t="s">
        <v>168</v>
      </c>
      <c r="R2432" s="89">
        <v>0.82650000000000001</v>
      </c>
      <c r="S2432" s="89">
        <v>16.53</v>
      </c>
      <c r="T2432" s="87">
        <v>1</v>
      </c>
      <c r="U2432" s="88" t="s">
        <v>63</v>
      </c>
      <c r="V2432" s="88" t="s">
        <v>96</v>
      </c>
      <c r="W2432" s="90">
        <v>435</v>
      </c>
      <c r="X2432" s="90">
        <v>1900</v>
      </c>
      <c r="Y2432" s="91">
        <v>46156.404857291665</v>
      </c>
      <c r="Z2432" s="92">
        <v>46162</v>
      </c>
      <c r="AA2432" s="93"/>
      <c r="AB2432" s="93"/>
      <c r="AC2432" s="93"/>
      <c r="AD2432" s="93"/>
      <c r="AE2432" s="94" t="s">
        <v>40</v>
      </c>
      <c r="AF2432" s="94" t="s">
        <v>40</v>
      </c>
      <c r="AG2432" s="94" t="s">
        <v>40</v>
      </c>
      <c r="AH2432" s="94" t="s">
        <v>40</v>
      </c>
      <c r="AI2432" s="94" t="s">
        <v>40</v>
      </c>
      <c r="AJ2432" s="94" t="s">
        <v>40</v>
      </c>
      <c r="AK2432" s="94" t="s">
        <v>40</v>
      </c>
      <c r="AL2432" s="93"/>
      <c r="AM2432" s="93"/>
      <c r="AN2432" s="94" t="s">
        <v>40</v>
      </c>
      <c r="AO2432" s="94" t="s">
        <v>40</v>
      </c>
      <c r="AP2432" s="94" t="s">
        <v>40</v>
      </c>
      <c r="AQ2432" s="94" t="s">
        <v>40</v>
      </c>
      <c r="AR2432" s="93"/>
    </row>
    <row r="2433" spans="1:44">
      <c r="A2433" t="str">
        <f>VLOOKUP(Q2433,'Rotas x Madrugada'!A:C,2,0)</f>
        <v>J</v>
      </c>
      <c r="B2433" t="str">
        <f>VLOOKUP(Q2433,'Rotas x Madrugada'!A:C,3,0)</f>
        <v>Sim</v>
      </c>
      <c r="D2433" s="19">
        <f t="shared" si="74"/>
        <v>46164</v>
      </c>
      <c r="E2433" s="19">
        <f>IF(A2433="RETIRA",Z2433,VLOOKUP(Q2433,'Rotas x Madrugada'!A:D,4,0))</f>
        <v>46146</v>
      </c>
      <c r="F2433" s="19">
        <f>IF(A2433="RETIRA",Z2433,Z2433+2)</f>
        <v>46164</v>
      </c>
      <c r="G2433" s="19" t="str">
        <f>CONCATENATE(U2433,"-",V2433)</f>
        <v>INC08-TE12</v>
      </c>
      <c r="H2433" s="19" t="str">
        <f t="shared" ca="1" si="75"/>
        <v>OK</v>
      </c>
      <c r="I2433" s="46">
        <f ca="1">Z2433-$B$1</f>
        <v>5</v>
      </c>
      <c r="J2433" s="46">
        <f>VLOOKUP(G2433,'D. Produção'!A:B,2,)</f>
        <v>2</v>
      </c>
      <c r="K2433" s="95">
        <v>336533</v>
      </c>
      <c r="L2433" s="96" t="s">
        <v>80</v>
      </c>
      <c r="M2433" s="95">
        <v>2</v>
      </c>
      <c r="N2433" s="95">
        <v>5460808</v>
      </c>
      <c r="O2433" s="96" t="s">
        <v>35</v>
      </c>
      <c r="P2433" s="96" t="s">
        <v>695</v>
      </c>
      <c r="Q2433" s="96" t="s">
        <v>168</v>
      </c>
      <c r="R2433" s="97">
        <v>1.52</v>
      </c>
      <c r="S2433" s="97">
        <v>30.4</v>
      </c>
      <c r="T2433" s="95">
        <v>1</v>
      </c>
      <c r="U2433" s="96" t="s">
        <v>63</v>
      </c>
      <c r="V2433" s="96" t="s">
        <v>120</v>
      </c>
      <c r="W2433" s="98">
        <v>800</v>
      </c>
      <c r="X2433" s="98">
        <v>1900</v>
      </c>
      <c r="Y2433" s="99">
        <v>46156.404857291665</v>
      </c>
      <c r="Z2433" s="100">
        <v>46162</v>
      </c>
      <c r="AA2433" s="101"/>
      <c r="AB2433" s="101"/>
      <c r="AC2433" s="101"/>
      <c r="AD2433" s="101"/>
      <c r="AE2433" s="101"/>
      <c r="AF2433" s="101"/>
      <c r="AG2433" s="101"/>
      <c r="AH2433" s="101"/>
      <c r="AI2433" s="102" t="s">
        <v>40</v>
      </c>
      <c r="AJ2433" s="102" t="s">
        <v>40</v>
      </c>
      <c r="AK2433" s="102" t="s">
        <v>40</v>
      </c>
      <c r="AL2433" s="101"/>
      <c r="AM2433" s="101"/>
      <c r="AN2433" s="102" t="s">
        <v>40</v>
      </c>
      <c r="AO2433" s="102" t="s">
        <v>40</v>
      </c>
      <c r="AP2433" s="102" t="s">
        <v>40</v>
      </c>
      <c r="AQ2433" s="102" t="s">
        <v>40</v>
      </c>
      <c r="AR2433" s="101"/>
    </row>
    <row r="2434" spans="1:44">
      <c r="A2434" t="str">
        <f>VLOOKUP(Q2434,'Rotas x Madrugada'!A:C,2,0)</f>
        <v>J</v>
      </c>
      <c r="B2434" t="str">
        <f>VLOOKUP(Q2434,'Rotas x Madrugada'!A:C,3,0)</f>
        <v>Sim</v>
      </c>
      <c r="D2434" s="19">
        <f t="shared" si="74"/>
        <v>46164</v>
      </c>
      <c r="E2434" s="19">
        <f>IF(A2434="RETIRA",Z2434,VLOOKUP(Q2434,'Rotas x Madrugada'!A:D,4,0))</f>
        <v>46146</v>
      </c>
      <c r="F2434" s="19">
        <f>IF(A2434="RETIRA",Z2434,Z2434+2)</f>
        <v>46164</v>
      </c>
      <c r="G2434" s="19" t="str">
        <f>CONCATENATE(U2434,"-",V2434)</f>
        <v>INC08-TF</v>
      </c>
      <c r="H2434" s="19" t="str">
        <f t="shared" ca="1" si="75"/>
        <v>OK</v>
      </c>
      <c r="I2434" s="46">
        <f ca="1">Z2434-$B$1</f>
        <v>5</v>
      </c>
      <c r="J2434" s="46">
        <f>VLOOKUP(G2434,'D. Produção'!A:B,2,)</f>
        <v>2</v>
      </c>
      <c r="K2434" s="87">
        <v>336533</v>
      </c>
      <c r="L2434" s="88" t="s">
        <v>180</v>
      </c>
      <c r="M2434" s="87">
        <v>3</v>
      </c>
      <c r="N2434" s="87">
        <v>5460809</v>
      </c>
      <c r="O2434" s="88" t="s">
        <v>35</v>
      </c>
      <c r="P2434" s="88" t="s">
        <v>695</v>
      </c>
      <c r="Q2434" s="88" t="s">
        <v>168</v>
      </c>
      <c r="R2434" s="89">
        <v>0.4788</v>
      </c>
      <c r="S2434" s="89">
        <v>9.5760000000000005</v>
      </c>
      <c r="T2434" s="87">
        <v>1</v>
      </c>
      <c r="U2434" s="88" t="s">
        <v>63</v>
      </c>
      <c r="V2434" s="88" t="s">
        <v>96</v>
      </c>
      <c r="W2434" s="90">
        <v>252</v>
      </c>
      <c r="X2434" s="90">
        <v>1900</v>
      </c>
      <c r="Y2434" s="91">
        <v>46156.404857291665</v>
      </c>
      <c r="Z2434" s="92">
        <v>46162</v>
      </c>
      <c r="AA2434" s="93"/>
      <c r="AB2434" s="93"/>
      <c r="AC2434" s="93"/>
      <c r="AD2434" s="93"/>
      <c r="AE2434" s="94" t="s">
        <v>40</v>
      </c>
      <c r="AF2434" s="94" t="s">
        <v>40</v>
      </c>
      <c r="AG2434" s="94" t="s">
        <v>40</v>
      </c>
      <c r="AH2434" s="94" t="s">
        <v>40</v>
      </c>
      <c r="AI2434" s="94" t="s">
        <v>40</v>
      </c>
      <c r="AJ2434" s="94" t="s">
        <v>40</v>
      </c>
      <c r="AK2434" s="94" t="s">
        <v>40</v>
      </c>
      <c r="AL2434" s="93"/>
      <c r="AM2434" s="93"/>
      <c r="AN2434" s="94" t="s">
        <v>40</v>
      </c>
      <c r="AO2434" s="94" t="s">
        <v>40</v>
      </c>
      <c r="AP2434" s="94" t="s">
        <v>40</v>
      </c>
      <c r="AQ2434" s="94" t="s">
        <v>40</v>
      </c>
      <c r="AR2434" s="93"/>
    </row>
    <row r="2435" spans="1:44">
      <c r="A2435" t="str">
        <f>VLOOKUP(Q2435,'Rotas x Madrugada'!A:C,2,0)</f>
        <v>J</v>
      </c>
      <c r="B2435" t="str">
        <f>VLOOKUP(Q2435,'Rotas x Madrugada'!A:C,3,0)</f>
        <v>Sim</v>
      </c>
      <c r="D2435" s="19">
        <f t="shared" si="74"/>
        <v>46164</v>
      </c>
      <c r="E2435" s="19">
        <f>IF(A2435="RETIRA",Z2435,VLOOKUP(Q2435,'Rotas x Madrugada'!A:D,4,0))</f>
        <v>46146</v>
      </c>
      <c r="F2435" s="19">
        <f>IF(A2435="RETIRA",Z2435,Z2435+2)</f>
        <v>46164</v>
      </c>
      <c r="G2435" s="19" t="str">
        <f>CONCATENATE(U2435,"-",V2435)</f>
        <v>INC08-TE12</v>
      </c>
      <c r="H2435" s="19" t="str">
        <f t="shared" ca="1" si="75"/>
        <v>OK</v>
      </c>
      <c r="I2435" s="46">
        <f ca="1">Z2435-$B$1</f>
        <v>5</v>
      </c>
      <c r="J2435" s="46">
        <f>VLOOKUP(G2435,'D. Produção'!A:B,2,)</f>
        <v>2</v>
      </c>
      <c r="K2435" s="95">
        <v>336533</v>
      </c>
      <c r="L2435" s="96" t="s">
        <v>181</v>
      </c>
      <c r="M2435" s="95">
        <v>4</v>
      </c>
      <c r="N2435" s="95">
        <v>5460810</v>
      </c>
      <c r="O2435" s="96" t="s">
        <v>35</v>
      </c>
      <c r="P2435" s="96" t="s">
        <v>695</v>
      </c>
      <c r="Q2435" s="96" t="s">
        <v>168</v>
      </c>
      <c r="R2435" s="97">
        <v>1.33</v>
      </c>
      <c r="S2435" s="97">
        <v>26.6</v>
      </c>
      <c r="T2435" s="95">
        <v>1</v>
      </c>
      <c r="U2435" s="96" t="s">
        <v>63</v>
      </c>
      <c r="V2435" s="96" t="s">
        <v>120</v>
      </c>
      <c r="W2435" s="98">
        <v>700</v>
      </c>
      <c r="X2435" s="98">
        <v>1900</v>
      </c>
      <c r="Y2435" s="99">
        <v>46156.404857291665</v>
      </c>
      <c r="Z2435" s="100">
        <v>46162</v>
      </c>
      <c r="AA2435" s="101"/>
      <c r="AB2435" s="101"/>
      <c r="AC2435" s="101"/>
      <c r="AD2435" s="101"/>
      <c r="AE2435" s="101"/>
      <c r="AF2435" s="101"/>
      <c r="AG2435" s="101"/>
      <c r="AH2435" s="101"/>
      <c r="AI2435" s="102" t="s">
        <v>40</v>
      </c>
      <c r="AJ2435" s="102" t="s">
        <v>40</v>
      </c>
      <c r="AK2435" s="102" t="s">
        <v>40</v>
      </c>
      <c r="AL2435" s="101"/>
      <c r="AM2435" s="101"/>
      <c r="AN2435" s="102" t="s">
        <v>40</v>
      </c>
      <c r="AO2435" s="102" t="s">
        <v>40</v>
      </c>
      <c r="AP2435" s="102" t="s">
        <v>40</v>
      </c>
      <c r="AQ2435" s="102" t="s">
        <v>40</v>
      </c>
      <c r="AR2435" s="101"/>
    </row>
    <row r="2436" spans="1:44">
      <c r="A2436" t="str">
        <f>VLOOKUP(Q2436,'Rotas x Madrugada'!A:C,2,0)</f>
        <v>J</v>
      </c>
      <c r="B2436" t="str">
        <f>VLOOKUP(Q2436,'Rotas x Madrugada'!A:C,3,0)</f>
        <v>Sim</v>
      </c>
      <c r="D2436" s="19">
        <f t="shared" ref="D2436:D2499" si="76">IF(E2436&gt;F2436,E2436,F2436)</f>
        <v>46164</v>
      </c>
      <c r="E2436" s="19">
        <f>IF(A2436="RETIRA",Z2436,VLOOKUP(Q2436,'Rotas x Madrugada'!A:D,4,0))</f>
        <v>46146</v>
      </c>
      <c r="F2436" s="19">
        <f>IF(A2436="RETIRA",Z2436,Z2436+2)</f>
        <v>46164</v>
      </c>
      <c r="G2436" s="19" t="str">
        <f>CONCATENATE(U2436,"-",V2436)</f>
        <v>INC08-TE12</v>
      </c>
      <c r="H2436" s="19" t="str">
        <f t="shared" ca="1" si="75"/>
        <v>OK</v>
      </c>
      <c r="I2436" s="46">
        <f ca="1">Z2436-$B$1</f>
        <v>5</v>
      </c>
      <c r="J2436" s="46">
        <f>VLOOKUP(G2436,'D. Produção'!A:B,2,)</f>
        <v>2</v>
      </c>
      <c r="K2436" s="87">
        <v>336538</v>
      </c>
      <c r="L2436" s="88" t="s">
        <v>61</v>
      </c>
      <c r="M2436" s="87">
        <v>1</v>
      </c>
      <c r="N2436" s="87">
        <v>5460838</v>
      </c>
      <c r="O2436" s="88" t="s">
        <v>35</v>
      </c>
      <c r="P2436" s="88" t="s">
        <v>695</v>
      </c>
      <c r="Q2436" s="88" t="s">
        <v>168</v>
      </c>
      <c r="R2436" s="89">
        <v>3.0937999999999999</v>
      </c>
      <c r="S2436" s="89">
        <v>61.875999999999998</v>
      </c>
      <c r="T2436" s="87">
        <v>1</v>
      </c>
      <c r="U2436" s="88" t="s">
        <v>63</v>
      </c>
      <c r="V2436" s="88" t="s">
        <v>120</v>
      </c>
      <c r="W2436" s="90">
        <v>1240</v>
      </c>
      <c r="X2436" s="90">
        <v>2495</v>
      </c>
      <c r="Y2436" s="91">
        <v>46156.405213576392</v>
      </c>
      <c r="Z2436" s="92">
        <v>46162</v>
      </c>
      <c r="AA2436" s="93"/>
      <c r="AB2436" s="93"/>
      <c r="AC2436" s="93"/>
      <c r="AD2436" s="93"/>
      <c r="AE2436" s="93"/>
      <c r="AF2436" s="93"/>
      <c r="AG2436" s="93"/>
      <c r="AH2436" s="93"/>
      <c r="AI2436" s="94" t="s">
        <v>40</v>
      </c>
      <c r="AJ2436" s="94" t="s">
        <v>40</v>
      </c>
      <c r="AK2436" s="94" t="s">
        <v>40</v>
      </c>
      <c r="AL2436" s="93"/>
      <c r="AM2436" s="93"/>
      <c r="AN2436" s="94" t="s">
        <v>40</v>
      </c>
      <c r="AO2436" s="94" t="s">
        <v>40</v>
      </c>
      <c r="AP2436" s="94" t="s">
        <v>40</v>
      </c>
      <c r="AQ2436" s="94" t="s">
        <v>40</v>
      </c>
      <c r="AR2436" s="93"/>
    </row>
    <row r="2437" spans="1:44">
      <c r="A2437" t="str">
        <f>VLOOKUP(Q2437,'Rotas x Madrugada'!A:C,2,0)</f>
        <v>J</v>
      </c>
      <c r="B2437" t="str">
        <f>VLOOKUP(Q2437,'Rotas x Madrugada'!A:C,3,0)</f>
        <v>Sim</v>
      </c>
      <c r="D2437" s="19">
        <f t="shared" si="76"/>
        <v>46164</v>
      </c>
      <c r="E2437" s="19">
        <f>IF(A2437="RETIRA",Z2437,VLOOKUP(Q2437,'Rotas x Madrugada'!A:D,4,0))</f>
        <v>46146</v>
      </c>
      <c r="F2437" s="19">
        <f>IF(A2437="RETIRA",Z2437,Z2437+2)</f>
        <v>46164</v>
      </c>
      <c r="G2437" s="19" t="str">
        <f>CONCATENATE(U2437,"-",V2437)</f>
        <v>INC06-TF</v>
      </c>
      <c r="H2437" s="19" t="str">
        <f t="shared" ref="H2437:H2500" ca="1" si="77">IF(I2437&lt;-10,"PROBLEMA",IF(I2437&lt;J2437,"URGENTE",IF(I2437=J2437,"PRODUZIR","OK")))</f>
        <v>OK</v>
      </c>
      <c r="I2437" s="46">
        <f ca="1">Z2437-$B$1</f>
        <v>5</v>
      </c>
      <c r="J2437" s="46">
        <f>VLOOKUP(G2437,'D. Produção'!A:B,2,)</f>
        <v>2</v>
      </c>
      <c r="K2437" s="95">
        <v>336558</v>
      </c>
      <c r="L2437" s="96" t="s">
        <v>61</v>
      </c>
      <c r="M2437" s="95">
        <v>1</v>
      </c>
      <c r="N2437" s="95">
        <v>5460957</v>
      </c>
      <c r="O2437" s="96" t="s">
        <v>35</v>
      </c>
      <c r="P2437" s="96" t="s">
        <v>695</v>
      </c>
      <c r="Q2437" s="96" t="s">
        <v>168</v>
      </c>
      <c r="R2437" s="97">
        <v>1.0832999999999999</v>
      </c>
      <c r="S2437" s="97">
        <v>16.249700000000001</v>
      </c>
      <c r="T2437" s="95">
        <v>1</v>
      </c>
      <c r="U2437" s="96" t="s">
        <v>185</v>
      </c>
      <c r="V2437" s="96" t="s">
        <v>96</v>
      </c>
      <c r="W2437" s="98">
        <v>1004</v>
      </c>
      <c r="X2437" s="98">
        <v>1079</v>
      </c>
      <c r="Y2437" s="99">
        <v>46156.420126157405</v>
      </c>
      <c r="Z2437" s="100">
        <v>46162</v>
      </c>
      <c r="AA2437" s="101"/>
      <c r="AB2437" s="101"/>
      <c r="AC2437" s="101"/>
      <c r="AD2437" s="101"/>
      <c r="AE2437" s="102" t="s">
        <v>40</v>
      </c>
      <c r="AF2437" s="102" t="s">
        <v>40</v>
      </c>
      <c r="AG2437" s="102" t="s">
        <v>40</v>
      </c>
      <c r="AH2437" s="102" t="s">
        <v>40</v>
      </c>
      <c r="AI2437" s="102" t="s">
        <v>40</v>
      </c>
      <c r="AJ2437" s="102" t="s">
        <v>40</v>
      </c>
      <c r="AK2437" s="102" t="s">
        <v>40</v>
      </c>
      <c r="AL2437" s="101"/>
      <c r="AM2437" s="101"/>
      <c r="AN2437" s="102" t="s">
        <v>40</v>
      </c>
      <c r="AO2437" s="102" t="s">
        <v>40</v>
      </c>
      <c r="AP2437" s="102" t="s">
        <v>40</v>
      </c>
      <c r="AQ2437" s="102" t="s">
        <v>40</v>
      </c>
      <c r="AR2437" s="101"/>
    </row>
    <row r="2438" spans="1:44">
      <c r="A2438" t="str">
        <f>VLOOKUP(Q2438,'Rotas x Madrugada'!A:C,2,0)</f>
        <v>J</v>
      </c>
      <c r="B2438" t="str">
        <f>VLOOKUP(Q2438,'Rotas x Madrugada'!A:C,3,0)</f>
        <v>Sim</v>
      </c>
      <c r="D2438" s="19">
        <f t="shared" si="76"/>
        <v>46164</v>
      </c>
      <c r="E2438" s="19">
        <f>IF(A2438="RETIRA",Z2438,VLOOKUP(Q2438,'Rotas x Madrugada'!A:D,4,0))</f>
        <v>46146</v>
      </c>
      <c r="F2438" s="19">
        <f>IF(A2438="RETIRA",Z2438,Z2438+2)</f>
        <v>46164</v>
      </c>
      <c r="G2438" s="19" t="str">
        <f>CONCATENATE(U2438,"-",V2438)</f>
        <v>INC06-TF</v>
      </c>
      <c r="H2438" s="19" t="str">
        <f t="shared" ca="1" si="77"/>
        <v>OK</v>
      </c>
      <c r="I2438" s="46">
        <f ca="1">Z2438-$B$1</f>
        <v>5</v>
      </c>
      <c r="J2438" s="46">
        <f>VLOOKUP(G2438,'D. Produção'!A:B,2,)</f>
        <v>2</v>
      </c>
      <c r="K2438" s="87">
        <v>336558</v>
      </c>
      <c r="L2438" s="88" t="s">
        <v>121</v>
      </c>
      <c r="M2438" s="87">
        <v>2</v>
      </c>
      <c r="N2438" s="87">
        <v>5460958</v>
      </c>
      <c r="O2438" s="88" t="s">
        <v>35</v>
      </c>
      <c r="P2438" s="88" t="s">
        <v>695</v>
      </c>
      <c r="Q2438" s="88" t="s">
        <v>168</v>
      </c>
      <c r="R2438" s="89">
        <v>1.0573999999999999</v>
      </c>
      <c r="S2438" s="89">
        <v>15.8613</v>
      </c>
      <c r="T2438" s="87">
        <v>1</v>
      </c>
      <c r="U2438" s="88" t="s">
        <v>185</v>
      </c>
      <c r="V2438" s="88" t="s">
        <v>96</v>
      </c>
      <c r="W2438" s="90">
        <v>980</v>
      </c>
      <c r="X2438" s="90">
        <v>1079</v>
      </c>
      <c r="Y2438" s="91">
        <v>46156.420126157405</v>
      </c>
      <c r="Z2438" s="92">
        <v>46162</v>
      </c>
      <c r="AA2438" s="93"/>
      <c r="AB2438" s="93"/>
      <c r="AC2438" s="93"/>
      <c r="AD2438" s="93"/>
      <c r="AE2438" s="94" t="s">
        <v>40</v>
      </c>
      <c r="AF2438" s="94" t="s">
        <v>40</v>
      </c>
      <c r="AG2438" s="94" t="s">
        <v>40</v>
      </c>
      <c r="AH2438" s="94" t="s">
        <v>40</v>
      </c>
      <c r="AI2438" s="94" t="s">
        <v>40</v>
      </c>
      <c r="AJ2438" s="94" t="s">
        <v>40</v>
      </c>
      <c r="AK2438" s="94" t="s">
        <v>40</v>
      </c>
      <c r="AL2438" s="93"/>
      <c r="AM2438" s="93"/>
      <c r="AN2438" s="94" t="s">
        <v>40</v>
      </c>
      <c r="AO2438" s="94" t="s">
        <v>40</v>
      </c>
      <c r="AP2438" s="94" t="s">
        <v>40</v>
      </c>
      <c r="AQ2438" s="94" t="s">
        <v>40</v>
      </c>
      <c r="AR2438" s="93"/>
    </row>
    <row r="2439" spans="1:44">
      <c r="A2439" t="str">
        <f>VLOOKUP(Q2439,'Rotas x Madrugada'!A:C,2,0)</f>
        <v>J</v>
      </c>
      <c r="B2439" t="str">
        <f>VLOOKUP(Q2439,'Rotas x Madrugada'!A:C,3,0)</f>
        <v>Sim</v>
      </c>
      <c r="D2439" s="19">
        <f t="shared" si="76"/>
        <v>46164</v>
      </c>
      <c r="E2439" s="19">
        <f>IF(A2439="RETIRA",Z2439,VLOOKUP(Q2439,'Rotas x Madrugada'!A:D,4,0))</f>
        <v>46146</v>
      </c>
      <c r="F2439" s="19">
        <f>IF(A2439="RETIRA",Z2439,Z2439+2)</f>
        <v>46164</v>
      </c>
      <c r="G2439" s="19" t="str">
        <f>CONCATENATE(U2439,"-",V2439)</f>
        <v>INC06-TF</v>
      </c>
      <c r="H2439" s="19" t="str">
        <f t="shared" ca="1" si="77"/>
        <v>OK</v>
      </c>
      <c r="I2439" s="46">
        <f ca="1">Z2439-$B$1</f>
        <v>5</v>
      </c>
      <c r="J2439" s="46">
        <f>VLOOKUP(G2439,'D. Produção'!A:B,2,)</f>
        <v>2</v>
      </c>
      <c r="K2439" s="95">
        <v>336558</v>
      </c>
      <c r="L2439" s="96" t="s">
        <v>143</v>
      </c>
      <c r="M2439" s="95">
        <v>3</v>
      </c>
      <c r="N2439" s="95">
        <v>5460959</v>
      </c>
      <c r="O2439" s="96" t="s">
        <v>35</v>
      </c>
      <c r="P2439" s="96" t="s">
        <v>695</v>
      </c>
      <c r="Q2439" s="96" t="s">
        <v>168</v>
      </c>
      <c r="R2439" s="97">
        <v>1.1006</v>
      </c>
      <c r="S2439" s="97">
        <v>16.508700000000001</v>
      </c>
      <c r="T2439" s="95">
        <v>1</v>
      </c>
      <c r="U2439" s="96" t="s">
        <v>185</v>
      </c>
      <c r="V2439" s="96" t="s">
        <v>96</v>
      </c>
      <c r="W2439" s="98">
        <v>1020</v>
      </c>
      <c r="X2439" s="98">
        <v>1079</v>
      </c>
      <c r="Y2439" s="99">
        <v>46156.420126157405</v>
      </c>
      <c r="Z2439" s="100">
        <v>46162</v>
      </c>
      <c r="AA2439" s="101"/>
      <c r="AB2439" s="101"/>
      <c r="AC2439" s="101"/>
      <c r="AD2439" s="101"/>
      <c r="AE2439" s="102" t="s">
        <v>40</v>
      </c>
      <c r="AF2439" s="102" t="s">
        <v>40</v>
      </c>
      <c r="AG2439" s="102" t="s">
        <v>40</v>
      </c>
      <c r="AH2439" s="102" t="s">
        <v>40</v>
      </c>
      <c r="AI2439" s="102" t="s">
        <v>40</v>
      </c>
      <c r="AJ2439" s="102" t="s">
        <v>40</v>
      </c>
      <c r="AK2439" s="102" t="s">
        <v>40</v>
      </c>
      <c r="AL2439" s="101"/>
      <c r="AM2439" s="101"/>
      <c r="AN2439" s="102" t="s">
        <v>40</v>
      </c>
      <c r="AO2439" s="102" t="s">
        <v>40</v>
      </c>
      <c r="AP2439" s="102" t="s">
        <v>40</v>
      </c>
      <c r="AQ2439" s="102" t="s">
        <v>40</v>
      </c>
      <c r="AR2439" s="101"/>
    </row>
    <row r="2440" spans="1:44">
      <c r="A2440" t="str">
        <f>VLOOKUP(Q2440,'Rotas x Madrugada'!A:C,2,0)</f>
        <v>J</v>
      </c>
      <c r="B2440" t="str">
        <f>VLOOKUP(Q2440,'Rotas x Madrugada'!A:C,3,0)</f>
        <v>Sim</v>
      </c>
      <c r="D2440" s="19">
        <f t="shared" si="76"/>
        <v>46164</v>
      </c>
      <c r="E2440" s="19">
        <f>IF(A2440="RETIRA",Z2440,VLOOKUP(Q2440,'Rotas x Madrugada'!A:D,4,0))</f>
        <v>46146</v>
      </c>
      <c r="F2440" s="19">
        <f>IF(A2440="RETIRA",Z2440,Z2440+2)</f>
        <v>46164</v>
      </c>
      <c r="G2440" s="19" t="str">
        <f>CONCATENATE(U2440,"-",V2440)</f>
        <v>INC06-TF</v>
      </c>
      <c r="H2440" s="19" t="str">
        <f t="shared" ca="1" si="77"/>
        <v>OK</v>
      </c>
      <c r="I2440" s="46">
        <f ca="1">Z2440-$B$1</f>
        <v>5</v>
      </c>
      <c r="J2440" s="46">
        <f>VLOOKUP(G2440,'D. Produção'!A:B,2,)</f>
        <v>2</v>
      </c>
      <c r="K2440" s="87">
        <v>336558</v>
      </c>
      <c r="L2440" s="88" t="s">
        <v>132</v>
      </c>
      <c r="M2440" s="87">
        <v>4</v>
      </c>
      <c r="N2440" s="87">
        <v>5460960</v>
      </c>
      <c r="O2440" s="88" t="s">
        <v>35</v>
      </c>
      <c r="P2440" s="88" t="s">
        <v>695</v>
      </c>
      <c r="Q2440" s="88" t="s">
        <v>168</v>
      </c>
      <c r="R2440" s="89">
        <v>1.0887</v>
      </c>
      <c r="S2440" s="89">
        <v>16.3307</v>
      </c>
      <c r="T2440" s="87">
        <v>1</v>
      </c>
      <c r="U2440" s="88" t="s">
        <v>185</v>
      </c>
      <c r="V2440" s="88" t="s">
        <v>96</v>
      </c>
      <c r="W2440" s="90">
        <v>1009</v>
      </c>
      <c r="X2440" s="90">
        <v>1079</v>
      </c>
      <c r="Y2440" s="91">
        <v>46156.420126157405</v>
      </c>
      <c r="Z2440" s="92">
        <v>46162</v>
      </c>
      <c r="AA2440" s="93"/>
      <c r="AB2440" s="93"/>
      <c r="AC2440" s="93"/>
      <c r="AD2440" s="93"/>
      <c r="AE2440" s="94" t="s">
        <v>40</v>
      </c>
      <c r="AF2440" s="94" t="s">
        <v>40</v>
      </c>
      <c r="AG2440" s="94" t="s">
        <v>40</v>
      </c>
      <c r="AH2440" s="94" t="s">
        <v>40</v>
      </c>
      <c r="AI2440" s="94" t="s">
        <v>40</v>
      </c>
      <c r="AJ2440" s="94" t="s">
        <v>40</v>
      </c>
      <c r="AK2440" s="94" t="s">
        <v>40</v>
      </c>
      <c r="AL2440" s="93"/>
      <c r="AM2440" s="93"/>
      <c r="AN2440" s="94" t="s">
        <v>40</v>
      </c>
      <c r="AO2440" s="94" t="s">
        <v>40</v>
      </c>
      <c r="AP2440" s="94" t="s">
        <v>40</v>
      </c>
      <c r="AQ2440" s="94" t="s">
        <v>40</v>
      </c>
      <c r="AR2440" s="93"/>
    </row>
    <row r="2441" spans="1:44">
      <c r="A2441" t="str">
        <f>VLOOKUP(Q2441,'Rotas x Madrugada'!A:C,2,0)</f>
        <v>J</v>
      </c>
      <c r="B2441" t="str">
        <f>VLOOKUP(Q2441,'Rotas x Madrugada'!A:C,3,0)</f>
        <v>Sim</v>
      </c>
      <c r="D2441" s="19">
        <f t="shared" si="76"/>
        <v>46164</v>
      </c>
      <c r="E2441" s="19">
        <f>IF(A2441="RETIRA",Z2441,VLOOKUP(Q2441,'Rotas x Madrugada'!A:D,4,0))</f>
        <v>46146</v>
      </c>
      <c r="F2441" s="19">
        <f>IF(A2441="RETIRA",Z2441,Z2441+2)</f>
        <v>46164</v>
      </c>
      <c r="G2441" s="19" t="str">
        <f>CONCATENATE(U2441,"-",V2441)</f>
        <v>INC06-TF</v>
      </c>
      <c r="H2441" s="19" t="str">
        <f t="shared" ca="1" si="77"/>
        <v>OK</v>
      </c>
      <c r="I2441" s="46">
        <f ca="1">Z2441-$B$1</f>
        <v>5</v>
      </c>
      <c r="J2441" s="46">
        <f>VLOOKUP(G2441,'D. Produção'!A:B,2,)</f>
        <v>2</v>
      </c>
      <c r="K2441" s="95">
        <v>336558</v>
      </c>
      <c r="L2441" s="96" t="s">
        <v>92</v>
      </c>
      <c r="M2441" s="95">
        <v>5</v>
      </c>
      <c r="N2441" s="95">
        <v>5460961</v>
      </c>
      <c r="O2441" s="96" t="s">
        <v>35</v>
      </c>
      <c r="P2441" s="96" t="s">
        <v>695</v>
      </c>
      <c r="Q2441" s="96" t="s">
        <v>168</v>
      </c>
      <c r="R2441" s="97">
        <v>1.0552999999999999</v>
      </c>
      <c r="S2441" s="97">
        <v>15.828900000000001</v>
      </c>
      <c r="T2441" s="95">
        <v>1</v>
      </c>
      <c r="U2441" s="96" t="s">
        <v>185</v>
      </c>
      <c r="V2441" s="96" t="s">
        <v>96</v>
      </c>
      <c r="W2441" s="98">
        <v>978</v>
      </c>
      <c r="X2441" s="98">
        <v>1079</v>
      </c>
      <c r="Y2441" s="99">
        <v>46156.420126157405</v>
      </c>
      <c r="Z2441" s="100">
        <v>46162</v>
      </c>
      <c r="AA2441" s="101"/>
      <c r="AB2441" s="101"/>
      <c r="AC2441" s="101"/>
      <c r="AD2441" s="101"/>
      <c r="AE2441" s="102" t="s">
        <v>40</v>
      </c>
      <c r="AF2441" s="102" t="s">
        <v>40</v>
      </c>
      <c r="AG2441" s="102" t="s">
        <v>40</v>
      </c>
      <c r="AH2441" s="102" t="s">
        <v>40</v>
      </c>
      <c r="AI2441" s="102" t="s">
        <v>40</v>
      </c>
      <c r="AJ2441" s="102" t="s">
        <v>40</v>
      </c>
      <c r="AK2441" s="102" t="s">
        <v>40</v>
      </c>
      <c r="AL2441" s="101"/>
      <c r="AM2441" s="101"/>
      <c r="AN2441" s="102" t="s">
        <v>40</v>
      </c>
      <c r="AO2441" s="102" t="s">
        <v>40</v>
      </c>
      <c r="AP2441" s="102" t="s">
        <v>40</v>
      </c>
      <c r="AQ2441" s="102" t="s">
        <v>40</v>
      </c>
      <c r="AR2441" s="101"/>
    </row>
    <row r="2442" spans="1:44">
      <c r="A2442" t="str">
        <f>VLOOKUP(Q2442,'Rotas x Madrugada'!A:C,2,0)</f>
        <v>J</v>
      </c>
      <c r="B2442" t="str">
        <f>VLOOKUP(Q2442,'Rotas x Madrugada'!A:C,3,0)</f>
        <v>Sim</v>
      </c>
      <c r="D2442" s="19">
        <f t="shared" si="76"/>
        <v>46164</v>
      </c>
      <c r="E2442" s="19">
        <f>IF(A2442="RETIRA",Z2442,VLOOKUP(Q2442,'Rotas x Madrugada'!A:D,4,0))</f>
        <v>46146</v>
      </c>
      <c r="F2442" s="19">
        <f>IF(A2442="RETIRA",Z2442,Z2442+2)</f>
        <v>46164</v>
      </c>
      <c r="G2442" s="19" t="str">
        <f>CONCATENATE(U2442,"-",V2442)</f>
        <v>INC06-TF</v>
      </c>
      <c r="H2442" s="19" t="str">
        <f t="shared" ca="1" si="77"/>
        <v>OK</v>
      </c>
      <c r="I2442" s="46">
        <f ca="1">Z2442-$B$1</f>
        <v>5</v>
      </c>
      <c r="J2442" s="46">
        <f>VLOOKUP(G2442,'D. Produção'!A:B,2,)</f>
        <v>2</v>
      </c>
      <c r="K2442" s="87">
        <v>336558</v>
      </c>
      <c r="L2442" s="88" t="s">
        <v>97</v>
      </c>
      <c r="M2442" s="87">
        <v>6</v>
      </c>
      <c r="N2442" s="87">
        <v>5460962</v>
      </c>
      <c r="O2442" s="88" t="s">
        <v>35</v>
      </c>
      <c r="P2442" s="88" t="s">
        <v>695</v>
      </c>
      <c r="Q2442" s="88" t="s">
        <v>168</v>
      </c>
      <c r="R2442" s="89">
        <v>1.0844</v>
      </c>
      <c r="S2442" s="89">
        <v>16.265899999999998</v>
      </c>
      <c r="T2442" s="87">
        <v>1</v>
      </c>
      <c r="U2442" s="88" t="s">
        <v>185</v>
      </c>
      <c r="V2442" s="88" t="s">
        <v>96</v>
      </c>
      <c r="W2442" s="90">
        <v>1005</v>
      </c>
      <c r="X2442" s="90">
        <v>1079</v>
      </c>
      <c r="Y2442" s="91">
        <v>46156.420126157405</v>
      </c>
      <c r="Z2442" s="92">
        <v>46162</v>
      </c>
      <c r="AA2442" s="93"/>
      <c r="AB2442" s="93"/>
      <c r="AC2442" s="93"/>
      <c r="AD2442" s="93"/>
      <c r="AE2442" s="94" t="s">
        <v>40</v>
      </c>
      <c r="AF2442" s="94" t="s">
        <v>40</v>
      </c>
      <c r="AG2442" s="94" t="s">
        <v>40</v>
      </c>
      <c r="AH2442" s="94" t="s">
        <v>40</v>
      </c>
      <c r="AI2442" s="94" t="s">
        <v>40</v>
      </c>
      <c r="AJ2442" s="94" t="s">
        <v>40</v>
      </c>
      <c r="AK2442" s="94" t="s">
        <v>40</v>
      </c>
      <c r="AL2442" s="93"/>
      <c r="AM2442" s="93"/>
      <c r="AN2442" s="94" t="s">
        <v>40</v>
      </c>
      <c r="AO2442" s="94" t="s">
        <v>40</v>
      </c>
      <c r="AP2442" s="94" t="s">
        <v>40</v>
      </c>
      <c r="AQ2442" s="94" t="s">
        <v>40</v>
      </c>
      <c r="AR2442" s="93"/>
    </row>
    <row r="2443" spans="1:44">
      <c r="A2443" t="str">
        <f>VLOOKUP(Q2443,'Rotas x Madrugada'!A:C,2,0)</f>
        <v>J</v>
      </c>
      <c r="B2443" t="str">
        <f>VLOOKUP(Q2443,'Rotas x Madrugada'!A:C,3,0)</f>
        <v>Sim</v>
      </c>
      <c r="D2443" s="19">
        <f t="shared" si="76"/>
        <v>46164</v>
      </c>
      <c r="E2443" s="19">
        <f>IF(A2443="RETIRA",Z2443,VLOOKUP(Q2443,'Rotas x Madrugada'!A:D,4,0))</f>
        <v>46146</v>
      </c>
      <c r="F2443" s="19">
        <f>IF(A2443="RETIRA",Z2443,Z2443+2)</f>
        <v>46164</v>
      </c>
      <c r="G2443" s="19" t="str">
        <f>CONCATENATE(U2443,"-",V2443)</f>
        <v>INC06-TF</v>
      </c>
      <c r="H2443" s="19" t="str">
        <f t="shared" ca="1" si="77"/>
        <v>OK</v>
      </c>
      <c r="I2443" s="46">
        <f ca="1">Z2443-$B$1</f>
        <v>5</v>
      </c>
      <c r="J2443" s="46">
        <f>VLOOKUP(G2443,'D. Produção'!A:B,2,)</f>
        <v>2</v>
      </c>
      <c r="K2443" s="95">
        <v>336558</v>
      </c>
      <c r="L2443" s="96" t="s">
        <v>98</v>
      </c>
      <c r="M2443" s="95">
        <v>7</v>
      </c>
      <c r="N2443" s="95">
        <v>5460963</v>
      </c>
      <c r="O2443" s="96" t="s">
        <v>35</v>
      </c>
      <c r="P2443" s="96" t="s">
        <v>695</v>
      </c>
      <c r="Q2443" s="96" t="s">
        <v>168</v>
      </c>
      <c r="R2443" s="97">
        <v>1.1556999999999999</v>
      </c>
      <c r="S2443" s="97">
        <v>17.3352</v>
      </c>
      <c r="T2443" s="95">
        <v>1</v>
      </c>
      <c r="U2443" s="96" t="s">
        <v>185</v>
      </c>
      <c r="V2443" s="96" t="s">
        <v>96</v>
      </c>
      <c r="W2443" s="98">
        <v>992</v>
      </c>
      <c r="X2443" s="98">
        <v>1165</v>
      </c>
      <c r="Y2443" s="99">
        <v>46156.420126157405</v>
      </c>
      <c r="Z2443" s="100">
        <v>46162</v>
      </c>
      <c r="AA2443" s="101"/>
      <c r="AB2443" s="101"/>
      <c r="AC2443" s="101"/>
      <c r="AD2443" s="101"/>
      <c r="AE2443" s="102" t="s">
        <v>40</v>
      </c>
      <c r="AF2443" s="102" t="s">
        <v>40</v>
      </c>
      <c r="AG2443" s="102" t="s">
        <v>40</v>
      </c>
      <c r="AH2443" s="102" t="s">
        <v>40</v>
      </c>
      <c r="AI2443" s="102" t="s">
        <v>40</v>
      </c>
      <c r="AJ2443" s="102" t="s">
        <v>40</v>
      </c>
      <c r="AK2443" s="102" t="s">
        <v>40</v>
      </c>
      <c r="AL2443" s="101"/>
      <c r="AM2443" s="101"/>
      <c r="AN2443" s="102" t="s">
        <v>40</v>
      </c>
      <c r="AO2443" s="102" t="s">
        <v>40</v>
      </c>
      <c r="AP2443" s="102" t="s">
        <v>40</v>
      </c>
      <c r="AQ2443" s="102" t="s">
        <v>40</v>
      </c>
      <c r="AR2443" s="101"/>
    </row>
    <row r="2444" spans="1:44">
      <c r="A2444" t="str">
        <f>VLOOKUP(Q2444,'Rotas x Madrugada'!A:C,2,0)</f>
        <v>J</v>
      </c>
      <c r="B2444" t="str">
        <f>VLOOKUP(Q2444,'Rotas x Madrugada'!A:C,3,0)</f>
        <v>Sim</v>
      </c>
      <c r="D2444" s="19">
        <f t="shared" si="76"/>
        <v>46164</v>
      </c>
      <c r="E2444" s="19">
        <f>IF(A2444="RETIRA",Z2444,VLOOKUP(Q2444,'Rotas x Madrugada'!A:D,4,0))</f>
        <v>46146</v>
      </c>
      <c r="F2444" s="19">
        <f>IF(A2444="RETIRA",Z2444,Z2444+2)</f>
        <v>46164</v>
      </c>
      <c r="G2444" s="19" t="str">
        <f>CONCATENATE(U2444,"-",V2444)</f>
        <v>INC06-TF</v>
      </c>
      <c r="H2444" s="19" t="str">
        <f t="shared" ca="1" si="77"/>
        <v>OK</v>
      </c>
      <c r="I2444" s="46">
        <f ca="1">Z2444-$B$1</f>
        <v>5</v>
      </c>
      <c r="J2444" s="46">
        <f>VLOOKUP(G2444,'D. Produção'!A:B,2,)</f>
        <v>2</v>
      </c>
      <c r="K2444" s="87">
        <v>336558</v>
      </c>
      <c r="L2444" s="88" t="s">
        <v>99</v>
      </c>
      <c r="M2444" s="87">
        <v>8</v>
      </c>
      <c r="N2444" s="87">
        <v>5460964</v>
      </c>
      <c r="O2444" s="88" t="s">
        <v>35</v>
      </c>
      <c r="P2444" s="88" t="s">
        <v>695</v>
      </c>
      <c r="Q2444" s="88" t="s">
        <v>168</v>
      </c>
      <c r="R2444" s="89">
        <v>1.1556999999999999</v>
      </c>
      <c r="S2444" s="89">
        <v>17.3352</v>
      </c>
      <c r="T2444" s="87">
        <v>1</v>
      </c>
      <c r="U2444" s="88" t="s">
        <v>185</v>
      </c>
      <c r="V2444" s="88" t="s">
        <v>96</v>
      </c>
      <c r="W2444" s="90">
        <v>992</v>
      </c>
      <c r="X2444" s="90">
        <v>1165</v>
      </c>
      <c r="Y2444" s="91">
        <v>46156.420126157405</v>
      </c>
      <c r="Z2444" s="92">
        <v>46162</v>
      </c>
      <c r="AA2444" s="93"/>
      <c r="AB2444" s="93"/>
      <c r="AC2444" s="93"/>
      <c r="AD2444" s="93"/>
      <c r="AE2444" s="94" t="s">
        <v>40</v>
      </c>
      <c r="AF2444" s="94" t="s">
        <v>40</v>
      </c>
      <c r="AG2444" s="94" t="s">
        <v>40</v>
      </c>
      <c r="AH2444" s="94" t="s">
        <v>40</v>
      </c>
      <c r="AI2444" s="94" t="s">
        <v>40</v>
      </c>
      <c r="AJ2444" s="94" t="s">
        <v>40</v>
      </c>
      <c r="AK2444" s="94" t="s">
        <v>40</v>
      </c>
      <c r="AL2444" s="93"/>
      <c r="AM2444" s="93"/>
      <c r="AN2444" s="94" t="s">
        <v>40</v>
      </c>
      <c r="AO2444" s="94" t="s">
        <v>40</v>
      </c>
      <c r="AP2444" s="94" t="s">
        <v>40</v>
      </c>
      <c r="AQ2444" s="94" t="s">
        <v>40</v>
      </c>
      <c r="AR2444" s="93"/>
    </row>
    <row r="2445" spans="1:44">
      <c r="A2445" t="str">
        <f>VLOOKUP(Q2445,'Rotas x Madrugada'!A:C,2,0)</f>
        <v>J</v>
      </c>
      <c r="B2445" t="str">
        <f>VLOOKUP(Q2445,'Rotas x Madrugada'!A:C,3,0)</f>
        <v>Sim</v>
      </c>
      <c r="D2445" s="19">
        <f t="shared" si="76"/>
        <v>46164</v>
      </c>
      <c r="E2445" s="19">
        <f>IF(A2445="RETIRA",Z2445,VLOOKUP(Q2445,'Rotas x Madrugada'!A:D,4,0))</f>
        <v>46146</v>
      </c>
      <c r="F2445" s="19">
        <f>IF(A2445="RETIRA",Z2445,Z2445+2)</f>
        <v>46164</v>
      </c>
      <c r="G2445" s="19" t="str">
        <f>CONCATENATE(U2445,"-",V2445)</f>
        <v>INC06-TF</v>
      </c>
      <c r="H2445" s="19" t="str">
        <f t="shared" ca="1" si="77"/>
        <v>OK</v>
      </c>
      <c r="I2445" s="46">
        <f ca="1">Z2445-$B$1</f>
        <v>5</v>
      </c>
      <c r="J2445" s="46">
        <f>VLOOKUP(G2445,'D. Produção'!A:B,2,)</f>
        <v>2</v>
      </c>
      <c r="K2445" s="95">
        <v>336558</v>
      </c>
      <c r="L2445" s="96" t="s">
        <v>100</v>
      </c>
      <c r="M2445" s="95">
        <v>9</v>
      </c>
      <c r="N2445" s="95">
        <v>5460965</v>
      </c>
      <c r="O2445" s="96" t="s">
        <v>35</v>
      </c>
      <c r="P2445" s="96" t="s">
        <v>695</v>
      </c>
      <c r="Q2445" s="96" t="s">
        <v>168</v>
      </c>
      <c r="R2445" s="97">
        <v>1.1556999999999999</v>
      </c>
      <c r="S2445" s="97">
        <v>17.3352</v>
      </c>
      <c r="T2445" s="95">
        <v>1</v>
      </c>
      <c r="U2445" s="96" t="s">
        <v>185</v>
      </c>
      <c r="V2445" s="96" t="s">
        <v>96</v>
      </c>
      <c r="W2445" s="98">
        <v>992</v>
      </c>
      <c r="X2445" s="98">
        <v>1165</v>
      </c>
      <c r="Y2445" s="99">
        <v>46156.420126157405</v>
      </c>
      <c r="Z2445" s="100">
        <v>46162</v>
      </c>
      <c r="AA2445" s="101"/>
      <c r="AB2445" s="101"/>
      <c r="AC2445" s="101"/>
      <c r="AD2445" s="101"/>
      <c r="AE2445" s="102" t="s">
        <v>40</v>
      </c>
      <c r="AF2445" s="102" t="s">
        <v>40</v>
      </c>
      <c r="AG2445" s="102" t="s">
        <v>40</v>
      </c>
      <c r="AH2445" s="102" t="s">
        <v>40</v>
      </c>
      <c r="AI2445" s="102" t="s">
        <v>40</v>
      </c>
      <c r="AJ2445" s="102" t="s">
        <v>40</v>
      </c>
      <c r="AK2445" s="102" t="s">
        <v>40</v>
      </c>
      <c r="AL2445" s="101"/>
      <c r="AM2445" s="101"/>
      <c r="AN2445" s="102" t="s">
        <v>40</v>
      </c>
      <c r="AO2445" s="102" t="s">
        <v>40</v>
      </c>
      <c r="AP2445" s="102" t="s">
        <v>40</v>
      </c>
      <c r="AQ2445" s="102" t="s">
        <v>40</v>
      </c>
      <c r="AR2445" s="101"/>
    </row>
    <row r="2446" spans="1:44">
      <c r="A2446" t="str">
        <f>VLOOKUP(Q2446,'Rotas x Madrugada'!A:C,2,0)</f>
        <v>J</v>
      </c>
      <c r="B2446" t="str">
        <f>VLOOKUP(Q2446,'Rotas x Madrugada'!A:C,3,0)</f>
        <v>Sim</v>
      </c>
      <c r="D2446" s="19">
        <f t="shared" si="76"/>
        <v>46164</v>
      </c>
      <c r="E2446" s="19">
        <f>IF(A2446="RETIRA",Z2446,VLOOKUP(Q2446,'Rotas x Madrugada'!A:D,4,0))</f>
        <v>46146</v>
      </c>
      <c r="F2446" s="19">
        <f>IF(A2446="RETIRA",Z2446,Z2446+2)</f>
        <v>46164</v>
      </c>
      <c r="G2446" s="19" t="str">
        <f>CONCATENATE(U2446,"-",V2446)</f>
        <v>INC06-TF</v>
      </c>
      <c r="H2446" s="19" t="str">
        <f t="shared" ca="1" si="77"/>
        <v>OK</v>
      </c>
      <c r="I2446" s="46">
        <f ca="1">Z2446-$B$1</f>
        <v>5</v>
      </c>
      <c r="J2446" s="46">
        <f>VLOOKUP(G2446,'D. Produção'!A:B,2,)</f>
        <v>2</v>
      </c>
      <c r="K2446" s="87">
        <v>336558</v>
      </c>
      <c r="L2446" s="88" t="s">
        <v>101</v>
      </c>
      <c r="M2446" s="87">
        <v>10</v>
      </c>
      <c r="N2446" s="87">
        <v>5460966</v>
      </c>
      <c r="O2446" s="88" t="s">
        <v>35</v>
      </c>
      <c r="P2446" s="88" t="s">
        <v>695</v>
      </c>
      <c r="Q2446" s="88" t="s">
        <v>168</v>
      </c>
      <c r="R2446" s="89">
        <v>1.1556999999999999</v>
      </c>
      <c r="S2446" s="89">
        <v>17.3352</v>
      </c>
      <c r="T2446" s="87">
        <v>1</v>
      </c>
      <c r="U2446" s="88" t="s">
        <v>185</v>
      </c>
      <c r="V2446" s="88" t="s">
        <v>96</v>
      </c>
      <c r="W2446" s="90">
        <v>992</v>
      </c>
      <c r="X2446" s="90">
        <v>1165</v>
      </c>
      <c r="Y2446" s="91">
        <v>46156.420126157405</v>
      </c>
      <c r="Z2446" s="92">
        <v>46162</v>
      </c>
      <c r="AA2446" s="93"/>
      <c r="AB2446" s="93"/>
      <c r="AC2446" s="93"/>
      <c r="AD2446" s="93"/>
      <c r="AE2446" s="94" t="s">
        <v>40</v>
      </c>
      <c r="AF2446" s="94" t="s">
        <v>40</v>
      </c>
      <c r="AG2446" s="94" t="s">
        <v>40</v>
      </c>
      <c r="AH2446" s="94" t="s">
        <v>40</v>
      </c>
      <c r="AI2446" s="94" t="s">
        <v>40</v>
      </c>
      <c r="AJ2446" s="94" t="s">
        <v>40</v>
      </c>
      <c r="AK2446" s="94" t="s">
        <v>40</v>
      </c>
      <c r="AL2446" s="93"/>
      <c r="AM2446" s="93"/>
      <c r="AN2446" s="94" t="s">
        <v>40</v>
      </c>
      <c r="AO2446" s="94" t="s">
        <v>40</v>
      </c>
      <c r="AP2446" s="94" t="s">
        <v>40</v>
      </c>
      <c r="AQ2446" s="94" t="s">
        <v>40</v>
      </c>
      <c r="AR2446" s="93"/>
    </row>
    <row r="2447" spans="1:44">
      <c r="A2447" t="str">
        <f>VLOOKUP(Q2447,'Rotas x Madrugada'!A:C,2,0)</f>
        <v>J</v>
      </c>
      <c r="B2447" t="str">
        <f>VLOOKUP(Q2447,'Rotas x Madrugada'!A:C,3,0)</f>
        <v>Sim</v>
      </c>
      <c r="D2447" s="19">
        <f t="shared" si="76"/>
        <v>46164</v>
      </c>
      <c r="E2447" s="19">
        <f>IF(A2447="RETIRA",Z2447,VLOOKUP(Q2447,'Rotas x Madrugada'!A:D,4,0))</f>
        <v>46146</v>
      </c>
      <c r="F2447" s="19">
        <f>IF(A2447="RETIRA",Z2447,Z2447+2)</f>
        <v>46164</v>
      </c>
      <c r="G2447" s="19" t="str">
        <f>CONCATENATE(U2447,"-",V2447)</f>
        <v>INC06-TF</v>
      </c>
      <c r="H2447" s="19" t="str">
        <f t="shared" ca="1" si="77"/>
        <v>OK</v>
      </c>
      <c r="I2447" s="46">
        <f ca="1">Z2447-$B$1</f>
        <v>5</v>
      </c>
      <c r="J2447" s="46">
        <f>VLOOKUP(G2447,'D. Produção'!A:B,2,)</f>
        <v>2</v>
      </c>
      <c r="K2447" s="95">
        <v>336558</v>
      </c>
      <c r="L2447" s="96" t="s">
        <v>102</v>
      </c>
      <c r="M2447" s="95">
        <v>11</v>
      </c>
      <c r="N2447" s="95">
        <v>5460967</v>
      </c>
      <c r="O2447" s="96" t="s">
        <v>35</v>
      </c>
      <c r="P2447" s="96" t="s">
        <v>695</v>
      </c>
      <c r="Q2447" s="96" t="s">
        <v>168</v>
      </c>
      <c r="R2447" s="97">
        <v>1.1556999999999999</v>
      </c>
      <c r="S2447" s="97">
        <v>17.3352</v>
      </c>
      <c r="T2447" s="95">
        <v>1</v>
      </c>
      <c r="U2447" s="96" t="s">
        <v>185</v>
      </c>
      <c r="V2447" s="96" t="s">
        <v>96</v>
      </c>
      <c r="W2447" s="98">
        <v>992</v>
      </c>
      <c r="X2447" s="98">
        <v>1165</v>
      </c>
      <c r="Y2447" s="99">
        <v>46156.420126157405</v>
      </c>
      <c r="Z2447" s="100">
        <v>46162</v>
      </c>
      <c r="AA2447" s="101"/>
      <c r="AB2447" s="101"/>
      <c r="AC2447" s="101"/>
      <c r="AD2447" s="101"/>
      <c r="AE2447" s="102" t="s">
        <v>40</v>
      </c>
      <c r="AF2447" s="102" t="s">
        <v>40</v>
      </c>
      <c r="AG2447" s="102" t="s">
        <v>40</v>
      </c>
      <c r="AH2447" s="102" t="s">
        <v>40</v>
      </c>
      <c r="AI2447" s="102" t="s">
        <v>40</v>
      </c>
      <c r="AJ2447" s="102" t="s">
        <v>40</v>
      </c>
      <c r="AK2447" s="102" t="s">
        <v>40</v>
      </c>
      <c r="AL2447" s="101"/>
      <c r="AM2447" s="101"/>
      <c r="AN2447" s="102" t="s">
        <v>40</v>
      </c>
      <c r="AO2447" s="102" t="s">
        <v>40</v>
      </c>
      <c r="AP2447" s="102" t="s">
        <v>40</v>
      </c>
      <c r="AQ2447" s="102" t="s">
        <v>40</v>
      </c>
      <c r="AR2447" s="101"/>
    </row>
    <row r="2448" spans="1:44">
      <c r="A2448" t="str">
        <f>VLOOKUP(Q2448,'Rotas x Madrugada'!A:C,2,0)</f>
        <v>J</v>
      </c>
      <c r="B2448" t="str">
        <f>VLOOKUP(Q2448,'Rotas x Madrugada'!A:C,3,0)</f>
        <v>Sim</v>
      </c>
      <c r="D2448" s="19">
        <f t="shared" si="76"/>
        <v>46164</v>
      </c>
      <c r="E2448" s="19">
        <f>IF(A2448="RETIRA",Z2448,VLOOKUP(Q2448,'Rotas x Madrugada'!A:D,4,0))</f>
        <v>46146</v>
      </c>
      <c r="F2448" s="19">
        <f>IF(A2448="RETIRA",Z2448,Z2448+2)</f>
        <v>46164</v>
      </c>
      <c r="G2448" s="19" t="str">
        <f>CONCATENATE(U2448,"-",V2448)</f>
        <v>INC06-TF</v>
      </c>
      <c r="H2448" s="19" t="str">
        <f t="shared" ca="1" si="77"/>
        <v>OK</v>
      </c>
      <c r="I2448" s="46">
        <f ca="1">Z2448-$B$1</f>
        <v>5</v>
      </c>
      <c r="J2448" s="46">
        <f>VLOOKUP(G2448,'D. Produção'!A:B,2,)</f>
        <v>2</v>
      </c>
      <c r="K2448" s="87">
        <v>336558</v>
      </c>
      <c r="L2448" s="88" t="s">
        <v>103</v>
      </c>
      <c r="M2448" s="87">
        <v>12</v>
      </c>
      <c r="N2448" s="87">
        <v>5460968</v>
      </c>
      <c r="O2448" s="88" t="s">
        <v>35</v>
      </c>
      <c r="P2448" s="88" t="s">
        <v>695</v>
      </c>
      <c r="Q2448" s="88" t="s">
        <v>168</v>
      </c>
      <c r="R2448" s="89">
        <v>1.1556999999999999</v>
      </c>
      <c r="S2448" s="89">
        <v>17.3352</v>
      </c>
      <c r="T2448" s="87">
        <v>1</v>
      </c>
      <c r="U2448" s="88" t="s">
        <v>185</v>
      </c>
      <c r="V2448" s="88" t="s">
        <v>96</v>
      </c>
      <c r="W2448" s="90">
        <v>992</v>
      </c>
      <c r="X2448" s="90">
        <v>1165</v>
      </c>
      <c r="Y2448" s="91">
        <v>46156.420126157405</v>
      </c>
      <c r="Z2448" s="92">
        <v>46162</v>
      </c>
      <c r="AA2448" s="93"/>
      <c r="AB2448" s="93"/>
      <c r="AC2448" s="93"/>
      <c r="AD2448" s="93"/>
      <c r="AE2448" s="94" t="s">
        <v>40</v>
      </c>
      <c r="AF2448" s="94" t="s">
        <v>40</v>
      </c>
      <c r="AG2448" s="94" t="s">
        <v>40</v>
      </c>
      <c r="AH2448" s="94" t="s">
        <v>40</v>
      </c>
      <c r="AI2448" s="94" t="s">
        <v>40</v>
      </c>
      <c r="AJ2448" s="94" t="s">
        <v>40</v>
      </c>
      <c r="AK2448" s="94" t="s">
        <v>40</v>
      </c>
      <c r="AL2448" s="93"/>
      <c r="AM2448" s="93"/>
      <c r="AN2448" s="94" t="s">
        <v>40</v>
      </c>
      <c r="AO2448" s="94" t="s">
        <v>40</v>
      </c>
      <c r="AP2448" s="94" t="s">
        <v>40</v>
      </c>
      <c r="AQ2448" s="94" t="s">
        <v>40</v>
      </c>
      <c r="AR2448" s="93"/>
    </row>
    <row r="2449" spans="1:44" ht="31.5">
      <c r="A2449" t="str">
        <f>VLOOKUP(Q2449,'Rotas x Madrugada'!A:C,2,0)</f>
        <v>R</v>
      </c>
      <c r="B2449" t="str">
        <f>VLOOKUP(Q2449,'Rotas x Madrugada'!A:C,3,0)</f>
        <v>Não</v>
      </c>
      <c r="D2449" s="19">
        <f t="shared" si="76"/>
        <v>46164</v>
      </c>
      <c r="E2449" s="19">
        <f>IF(A2449="RETIRA",Z2449,VLOOKUP(Q2449,'Rotas x Madrugada'!A:D,4,0))</f>
        <v>46150</v>
      </c>
      <c r="F2449" s="19">
        <f>IF(A2449="RETIRA",Z2449,Z2449+2)</f>
        <v>46164</v>
      </c>
      <c r="G2449" s="19" t="str">
        <f>CONCATENATE(U2449,"-",V2449)</f>
        <v>INC08-TF</v>
      </c>
      <c r="H2449" s="19" t="str">
        <f t="shared" ca="1" si="77"/>
        <v>OK</v>
      </c>
      <c r="I2449" s="46">
        <f ca="1">Z2449-$B$1</f>
        <v>5</v>
      </c>
      <c r="J2449" s="46">
        <f>VLOOKUP(G2449,'D. Produção'!A:B,2,)</f>
        <v>2</v>
      </c>
      <c r="K2449" s="95">
        <v>336602</v>
      </c>
      <c r="L2449" s="96" t="s">
        <v>61</v>
      </c>
      <c r="M2449" s="95">
        <v>1</v>
      </c>
      <c r="N2449" s="95">
        <v>5461465</v>
      </c>
      <c r="O2449" s="96" t="s">
        <v>35</v>
      </c>
      <c r="P2449" s="96" t="s">
        <v>555</v>
      </c>
      <c r="Q2449" s="96" t="s">
        <v>195</v>
      </c>
      <c r="R2449" s="97">
        <v>0.7248</v>
      </c>
      <c r="S2449" s="97">
        <v>14.4962</v>
      </c>
      <c r="T2449" s="95">
        <v>1</v>
      </c>
      <c r="U2449" s="96" t="s">
        <v>63</v>
      </c>
      <c r="V2449" s="96" t="s">
        <v>96</v>
      </c>
      <c r="W2449" s="98">
        <v>578</v>
      </c>
      <c r="X2449" s="98">
        <v>1254</v>
      </c>
      <c r="Y2449" s="99">
        <v>46156.500318437502</v>
      </c>
      <c r="Z2449" s="100">
        <v>46162</v>
      </c>
      <c r="AA2449" s="101"/>
      <c r="AB2449" s="101"/>
      <c r="AC2449" s="101"/>
      <c r="AD2449" s="101"/>
      <c r="AE2449" s="102" t="s">
        <v>40</v>
      </c>
      <c r="AF2449" s="102" t="s">
        <v>40</v>
      </c>
      <c r="AG2449" s="102" t="s">
        <v>40</v>
      </c>
      <c r="AH2449" s="102" t="s">
        <v>40</v>
      </c>
      <c r="AI2449" s="102" t="s">
        <v>40</v>
      </c>
      <c r="AJ2449" s="102" t="s">
        <v>40</v>
      </c>
      <c r="AK2449" s="102" t="s">
        <v>40</v>
      </c>
      <c r="AL2449" s="101"/>
      <c r="AM2449" s="101"/>
      <c r="AN2449" s="102" t="s">
        <v>40</v>
      </c>
      <c r="AO2449" s="102" t="s">
        <v>40</v>
      </c>
      <c r="AP2449" s="102" t="s">
        <v>40</v>
      </c>
      <c r="AQ2449" s="102" t="s">
        <v>40</v>
      </c>
      <c r="AR2449" s="101"/>
    </row>
    <row r="2450" spans="1:44" ht="31.5">
      <c r="A2450" t="str">
        <f>VLOOKUP(Q2450,'Rotas x Madrugada'!A:C,2,0)</f>
        <v>R</v>
      </c>
      <c r="B2450" t="str">
        <f>VLOOKUP(Q2450,'Rotas x Madrugada'!A:C,3,0)</f>
        <v>Não</v>
      </c>
      <c r="D2450" s="19">
        <f t="shared" si="76"/>
        <v>46164</v>
      </c>
      <c r="E2450" s="19">
        <f>IF(A2450="RETIRA",Z2450,VLOOKUP(Q2450,'Rotas x Madrugada'!A:D,4,0))</f>
        <v>46150</v>
      </c>
      <c r="F2450" s="19">
        <f>IF(A2450="RETIRA",Z2450,Z2450+2)</f>
        <v>46164</v>
      </c>
      <c r="G2450" s="19" t="str">
        <f>CONCATENATE(U2450,"-",V2450)</f>
        <v>INC08-TF</v>
      </c>
      <c r="H2450" s="19" t="str">
        <f t="shared" ca="1" si="77"/>
        <v>OK</v>
      </c>
      <c r="I2450" s="46">
        <f ca="1">Z2450-$B$1</f>
        <v>5</v>
      </c>
      <c r="J2450" s="46">
        <f>VLOOKUP(G2450,'D. Produção'!A:B,2,)</f>
        <v>2</v>
      </c>
      <c r="K2450" s="87">
        <v>336602</v>
      </c>
      <c r="L2450" s="88" t="s">
        <v>121</v>
      </c>
      <c r="M2450" s="87">
        <v>2</v>
      </c>
      <c r="N2450" s="87">
        <v>5461466</v>
      </c>
      <c r="O2450" s="88" t="s">
        <v>35</v>
      </c>
      <c r="P2450" s="88" t="s">
        <v>555</v>
      </c>
      <c r="Q2450" s="88" t="s">
        <v>195</v>
      </c>
      <c r="R2450" s="89">
        <v>0.7248</v>
      </c>
      <c r="S2450" s="89">
        <v>14.4962</v>
      </c>
      <c r="T2450" s="87">
        <v>1</v>
      </c>
      <c r="U2450" s="88" t="s">
        <v>63</v>
      </c>
      <c r="V2450" s="88" t="s">
        <v>96</v>
      </c>
      <c r="W2450" s="90">
        <v>578</v>
      </c>
      <c r="X2450" s="90">
        <v>1254</v>
      </c>
      <c r="Y2450" s="91">
        <v>46156.500318437502</v>
      </c>
      <c r="Z2450" s="92">
        <v>46162</v>
      </c>
      <c r="AA2450" s="93"/>
      <c r="AB2450" s="93"/>
      <c r="AC2450" s="93"/>
      <c r="AD2450" s="93"/>
      <c r="AE2450" s="94" t="s">
        <v>40</v>
      </c>
      <c r="AF2450" s="94" t="s">
        <v>40</v>
      </c>
      <c r="AG2450" s="94" t="s">
        <v>40</v>
      </c>
      <c r="AH2450" s="94" t="s">
        <v>40</v>
      </c>
      <c r="AI2450" s="94" t="s">
        <v>40</v>
      </c>
      <c r="AJ2450" s="94" t="s">
        <v>40</v>
      </c>
      <c r="AK2450" s="94" t="s">
        <v>40</v>
      </c>
      <c r="AL2450" s="93"/>
      <c r="AM2450" s="93"/>
      <c r="AN2450" s="94" t="s">
        <v>40</v>
      </c>
      <c r="AO2450" s="94" t="s">
        <v>40</v>
      </c>
      <c r="AP2450" s="94" t="s">
        <v>40</v>
      </c>
      <c r="AQ2450" s="94" t="s">
        <v>40</v>
      </c>
      <c r="AR2450" s="93"/>
    </row>
    <row r="2451" spans="1:44" ht="31.5">
      <c r="A2451" t="str">
        <f>VLOOKUP(Q2451,'Rotas x Madrugada'!A:C,2,0)</f>
        <v>R</v>
      </c>
      <c r="B2451" t="str">
        <f>VLOOKUP(Q2451,'Rotas x Madrugada'!A:C,3,0)</f>
        <v>Não</v>
      </c>
      <c r="D2451" s="19">
        <f t="shared" si="76"/>
        <v>46164</v>
      </c>
      <c r="E2451" s="19">
        <f>IF(A2451="RETIRA",Z2451,VLOOKUP(Q2451,'Rotas x Madrugada'!A:D,4,0))</f>
        <v>46150</v>
      </c>
      <c r="F2451" s="19">
        <f>IF(A2451="RETIRA",Z2451,Z2451+2)</f>
        <v>46164</v>
      </c>
      <c r="G2451" s="19" t="str">
        <f>CONCATENATE(U2451,"-",V2451)</f>
        <v>INC08-TF</v>
      </c>
      <c r="H2451" s="19" t="str">
        <f t="shared" ca="1" si="77"/>
        <v>OK</v>
      </c>
      <c r="I2451" s="46">
        <f ca="1">Z2451-$B$1</f>
        <v>5</v>
      </c>
      <c r="J2451" s="46">
        <f>VLOOKUP(G2451,'D. Produção'!A:B,2,)</f>
        <v>2</v>
      </c>
      <c r="K2451" s="95">
        <v>336602</v>
      </c>
      <c r="L2451" s="96" t="s">
        <v>143</v>
      </c>
      <c r="M2451" s="95">
        <v>3</v>
      </c>
      <c r="N2451" s="95">
        <v>5461467</v>
      </c>
      <c r="O2451" s="96" t="s">
        <v>35</v>
      </c>
      <c r="P2451" s="96" t="s">
        <v>555</v>
      </c>
      <c r="Q2451" s="96" t="s">
        <v>195</v>
      </c>
      <c r="R2451" s="97">
        <v>0.80510000000000004</v>
      </c>
      <c r="S2451" s="97">
        <v>16.101400000000002</v>
      </c>
      <c r="T2451" s="95">
        <v>1</v>
      </c>
      <c r="U2451" s="96" t="s">
        <v>63</v>
      </c>
      <c r="V2451" s="96" t="s">
        <v>96</v>
      </c>
      <c r="W2451" s="98">
        <v>642</v>
      </c>
      <c r="X2451" s="98">
        <v>1254</v>
      </c>
      <c r="Y2451" s="99">
        <v>46156.500318437502</v>
      </c>
      <c r="Z2451" s="100">
        <v>46162</v>
      </c>
      <c r="AA2451" s="101"/>
      <c r="AB2451" s="101"/>
      <c r="AC2451" s="101"/>
      <c r="AD2451" s="101"/>
      <c r="AE2451" s="102" t="s">
        <v>40</v>
      </c>
      <c r="AF2451" s="102" t="s">
        <v>40</v>
      </c>
      <c r="AG2451" s="102" t="s">
        <v>40</v>
      </c>
      <c r="AH2451" s="102" t="s">
        <v>40</v>
      </c>
      <c r="AI2451" s="102" t="s">
        <v>40</v>
      </c>
      <c r="AJ2451" s="102" t="s">
        <v>40</v>
      </c>
      <c r="AK2451" s="102" t="s">
        <v>40</v>
      </c>
      <c r="AL2451" s="101"/>
      <c r="AM2451" s="101"/>
      <c r="AN2451" s="102" t="s">
        <v>40</v>
      </c>
      <c r="AO2451" s="102" t="s">
        <v>40</v>
      </c>
      <c r="AP2451" s="102" t="s">
        <v>40</v>
      </c>
      <c r="AQ2451" s="102" t="s">
        <v>40</v>
      </c>
      <c r="AR2451" s="101"/>
    </row>
    <row r="2452" spans="1:44" ht="31.5">
      <c r="A2452" t="str">
        <f>VLOOKUP(Q2452,'Rotas x Madrugada'!A:C,2,0)</f>
        <v>R</v>
      </c>
      <c r="B2452" t="str">
        <f>VLOOKUP(Q2452,'Rotas x Madrugada'!A:C,3,0)</f>
        <v>Não</v>
      </c>
      <c r="D2452" s="19">
        <f t="shared" si="76"/>
        <v>46164</v>
      </c>
      <c r="E2452" s="19">
        <f>IF(A2452="RETIRA",Z2452,VLOOKUP(Q2452,'Rotas x Madrugada'!A:D,4,0))</f>
        <v>46150</v>
      </c>
      <c r="F2452" s="19">
        <f>IF(A2452="RETIRA",Z2452,Z2452+2)</f>
        <v>46164</v>
      </c>
      <c r="G2452" s="19" t="str">
        <f>CONCATENATE(U2452,"-",V2452)</f>
        <v>INC08-TF</v>
      </c>
      <c r="H2452" s="19" t="str">
        <f t="shared" ca="1" si="77"/>
        <v>OK</v>
      </c>
      <c r="I2452" s="46">
        <f ca="1">Z2452-$B$1</f>
        <v>5</v>
      </c>
      <c r="J2452" s="46">
        <f>VLOOKUP(G2452,'D. Produção'!A:B,2,)</f>
        <v>2</v>
      </c>
      <c r="K2452" s="87">
        <v>336602</v>
      </c>
      <c r="L2452" s="88" t="s">
        <v>132</v>
      </c>
      <c r="M2452" s="87">
        <v>4</v>
      </c>
      <c r="N2452" s="87">
        <v>5461468</v>
      </c>
      <c r="O2452" s="88" t="s">
        <v>35</v>
      </c>
      <c r="P2452" s="88" t="s">
        <v>555</v>
      </c>
      <c r="Q2452" s="88" t="s">
        <v>195</v>
      </c>
      <c r="R2452" s="89">
        <v>0.80510000000000004</v>
      </c>
      <c r="S2452" s="89">
        <v>16.101400000000002</v>
      </c>
      <c r="T2452" s="87">
        <v>1</v>
      </c>
      <c r="U2452" s="88" t="s">
        <v>63</v>
      </c>
      <c r="V2452" s="88" t="s">
        <v>96</v>
      </c>
      <c r="W2452" s="90">
        <v>642</v>
      </c>
      <c r="X2452" s="90">
        <v>1254</v>
      </c>
      <c r="Y2452" s="91">
        <v>46156.500318437502</v>
      </c>
      <c r="Z2452" s="92">
        <v>46162</v>
      </c>
      <c r="AA2452" s="93"/>
      <c r="AB2452" s="93"/>
      <c r="AC2452" s="93"/>
      <c r="AD2452" s="93"/>
      <c r="AE2452" s="94" t="s">
        <v>40</v>
      </c>
      <c r="AF2452" s="94" t="s">
        <v>40</v>
      </c>
      <c r="AG2452" s="94" t="s">
        <v>40</v>
      </c>
      <c r="AH2452" s="94" t="s">
        <v>40</v>
      </c>
      <c r="AI2452" s="94" t="s">
        <v>40</v>
      </c>
      <c r="AJ2452" s="94" t="s">
        <v>40</v>
      </c>
      <c r="AK2452" s="94" t="s">
        <v>40</v>
      </c>
      <c r="AL2452" s="93"/>
      <c r="AM2452" s="93"/>
      <c r="AN2452" s="94" t="s">
        <v>40</v>
      </c>
      <c r="AO2452" s="94" t="s">
        <v>40</v>
      </c>
      <c r="AP2452" s="94" t="s">
        <v>40</v>
      </c>
      <c r="AQ2452" s="94" t="s">
        <v>40</v>
      </c>
      <c r="AR2452" s="93"/>
    </row>
    <row r="2453" spans="1:44" ht="31.5">
      <c r="A2453" t="str">
        <f>VLOOKUP(Q2453,'Rotas x Madrugada'!A:C,2,0)</f>
        <v>R</v>
      </c>
      <c r="B2453" t="str">
        <f>VLOOKUP(Q2453,'Rotas x Madrugada'!A:C,3,0)</f>
        <v>Não</v>
      </c>
      <c r="D2453" s="19">
        <f t="shared" si="76"/>
        <v>46164</v>
      </c>
      <c r="E2453" s="19">
        <f>IF(A2453="RETIRA",Z2453,VLOOKUP(Q2453,'Rotas x Madrugada'!A:D,4,0))</f>
        <v>46150</v>
      </c>
      <c r="F2453" s="19">
        <f>IF(A2453="RETIRA",Z2453,Z2453+2)</f>
        <v>46164</v>
      </c>
      <c r="G2453" s="19" t="str">
        <f>CONCATENATE(U2453,"-",V2453)</f>
        <v>INC08-TF</v>
      </c>
      <c r="H2453" s="19" t="str">
        <f t="shared" ca="1" si="77"/>
        <v>OK</v>
      </c>
      <c r="I2453" s="46">
        <f ca="1">Z2453-$B$1</f>
        <v>5</v>
      </c>
      <c r="J2453" s="46">
        <f>VLOOKUP(G2453,'D. Produção'!A:B,2,)</f>
        <v>2</v>
      </c>
      <c r="K2453" s="95">
        <v>336602</v>
      </c>
      <c r="L2453" s="96" t="s">
        <v>92</v>
      </c>
      <c r="M2453" s="95">
        <v>5</v>
      </c>
      <c r="N2453" s="95">
        <v>5461469</v>
      </c>
      <c r="O2453" s="96" t="s">
        <v>35</v>
      </c>
      <c r="P2453" s="96" t="s">
        <v>555</v>
      </c>
      <c r="Q2453" s="96" t="s">
        <v>195</v>
      </c>
      <c r="R2453" s="97">
        <v>2.4419</v>
      </c>
      <c r="S2453" s="97">
        <v>48.837499999999999</v>
      </c>
      <c r="T2453" s="95">
        <v>1</v>
      </c>
      <c r="U2453" s="96" t="s">
        <v>63</v>
      </c>
      <c r="V2453" s="96" t="s">
        <v>96</v>
      </c>
      <c r="W2453" s="98">
        <v>1002</v>
      </c>
      <c r="X2453" s="98">
        <v>2437</v>
      </c>
      <c r="Y2453" s="99">
        <v>46156.500318437502</v>
      </c>
      <c r="Z2453" s="100">
        <v>46162</v>
      </c>
      <c r="AA2453" s="101"/>
      <c r="AB2453" s="101"/>
      <c r="AC2453" s="101"/>
      <c r="AD2453" s="101"/>
      <c r="AE2453" s="102" t="s">
        <v>40</v>
      </c>
      <c r="AF2453" s="102" t="s">
        <v>40</v>
      </c>
      <c r="AG2453" s="102" t="s">
        <v>40</v>
      </c>
      <c r="AH2453" s="102" t="s">
        <v>40</v>
      </c>
      <c r="AI2453" s="102" t="s">
        <v>40</v>
      </c>
      <c r="AJ2453" s="102" t="s">
        <v>40</v>
      </c>
      <c r="AK2453" s="102" t="s">
        <v>40</v>
      </c>
      <c r="AL2453" s="101"/>
      <c r="AM2453" s="101"/>
      <c r="AN2453" s="102" t="s">
        <v>40</v>
      </c>
      <c r="AO2453" s="102" t="s">
        <v>40</v>
      </c>
      <c r="AP2453" s="102" t="s">
        <v>40</v>
      </c>
      <c r="AQ2453" s="102" t="s">
        <v>40</v>
      </c>
      <c r="AR2453" s="101"/>
    </row>
    <row r="2454" spans="1:44" ht="31.5">
      <c r="A2454" t="str">
        <f>VLOOKUP(Q2454,'Rotas x Madrugada'!A:C,2,0)</f>
        <v>R</v>
      </c>
      <c r="B2454" t="str">
        <f>VLOOKUP(Q2454,'Rotas x Madrugada'!A:C,3,0)</f>
        <v>Não</v>
      </c>
      <c r="D2454" s="19">
        <f t="shared" si="76"/>
        <v>46164</v>
      </c>
      <c r="E2454" s="19">
        <f>IF(A2454="RETIRA",Z2454,VLOOKUP(Q2454,'Rotas x Madrugada'!A:D,4,0))</f>
        <v>46150</v>
      </c>
      <c r="F2454" s="19">
        <f>IF(A2454="RETIRA",Z2454,Z2454+2)</f>
        <v>46164</v>
      </c>
      <c r="G2454" s="19" t="str">
        <f>CONCATENATE(U2454,"-",V2454)</f>
        <v>INC08-TF</v>
      </c>
      <c r="H2454" s="19" t="str">
        <f t="shared" ca="1" si="77"/>
        <v>OK</v>
      </c>
      <c r="I2454" s="46">
        <f ca="1">Z2454-$B$1</f>
        <v>5</v>
      </c>
      <c r="J2454" s="46">
        <f>VLOOKUP(G2454,'D. Produção'!A:B,2,)</f>
        <v>2</v>
      </c>
      <c r="K2454" s="87">
        <v>336602</v>
      </c>
      <c r="L2454" s="88" t="s">
        <v>97</v>
      </c>
      <c r="M2454" s="87">
        <v>6</v>
      </c>
      <c r="N2454" s="87">
        <v>5461470</v>
      </c>
      <c r="O2454" s="88" t="s">
        <v>35</v>
      </c>
      <c r="P2454" s="88" t="s">
        <v>555</v>
      </c>
      <c r="Q2454" s="88" t="s">
        <v>195</v>
      </c>
      <c r="R2454" s="89">
        <v>2.4419</v>
      </c>
      <c r="S2454" s="89">
        <v>48.837499999999999</v>
      </c>
      <c r="T2454" s="87">
        <v>1</v>
      </c>
      <c r="U2454" s="88" t="s">
        <v>63</v>
      </c>
      <c r="V2454" s="88" t="s">
        <v>96</v>
      </c>
      <c r="W2454" s="90">
        <v>1002</v>
      </c>
      <c r="X2454" s="90">
        <v>2437</v>
      </c>
      <c r="Y2454" s="91">
        <v>46156.500318437502</v>
      </c>
      <c r="Z2454" s="92">
        <v>46162</v>
      </c>
      <c r="AA2454" s="93"/>
      <c r="AB2454" s="93"/>
      <c r="AC2454" s="93"/>
      <c r="AD2454" s="93"/>
      <c r="AE2454" s="94" t="s">
        <v>40</v>
      </c>
      <c r="AF2454" s="94" t="s">
        <v>40</v>
      </c>
      <c r="AG2454" s="94" t="s">
        <v>40</v>
      </c>
      <c r="AH2454" s="94" t="s">
        <v>40</v>
      </c>
      <c r="AI2454" s="94" t="s">
        <v>40</v>
      </c>
      <c r="AJ2454" s="94" t="s">
        <v>40</v>
      </c>
      <c r="AK2454" s="94" t="s">
        <v>40</v>
      </c>
      <c r="AL2454" s="93"/>
      <c r="AM2454" s="93"/>
      <c r="AN2454" s="94" t="s">
        <v>40</v>
      </c>
      <c r="AO2454" s="94" t="s">
        <v>40</v>
      </c>
      <c r="AP2454" s="94" t="s">
        <v>40</v>
      </c>
      <c r="AQ2454" s="94" t="s">
        <v>40</v>
      </c>
      <c r="AR2454" s="93"/>
    </row>
    <row r="2455" spans="1:44" ht="31.5">
      <c r="A2455" t="str">
        <f>VLOOKUP(Q2455,'Rotas x Madrugada'!A:C,2,0)</f>
        <v>R</v>
      </c>
      <c r="B2455" t="str">
        <f>VLOOKUP(Q2455,'Rotas x Madrugada'!A:C,3,0)</f>
        <v>Não</v>
      </c>
      <c r="D2455" s="19">
        <f t="shared" si="76"/>
        <v>46164</v>
      </c>
      <c r="E2455" s="19">
        <f>IF(A2455="RETIRA",Z2455,VLOOKUP(Q2455,'Rotas x Madrugada'!A:D,4,0))</f>
        <v>46150</v>
      </c>
      <c r="F2455" s="19">
        <f>IF(A2455="RETIRA",Z2455,Z2455+2)</f>
        <v>46164</v>
      </c>
      <c r="G2455" s="19" t="str">
        <f>CONCATENATE(U2455,"-",V2455)</f>
        <v>INC08-TF</v>
      </c>
      <c r="H2455" s="19" t="str">
        <f t="shared" ca="1" si="77"/>
        <v>OK</v>
      </c>
      <c r="I2455" s="46">
        <f ca="1">Z2455-$B$1</f>
        <v>5</v>
      </c>
      <c r="J2455" s="46">
        <f>VLOOKUP(G2455,'D. Produção'!A:B,2,)</f>
        <v>2</v>
      </c>
      <c r="K2455" s="95">
        <v>336602</v>
      </c>
      <c r="L2455" s="96" t="s">
        <v>98</v>
      </c>
      <c r="M2455" s="95">
        <v>7</v>
      </c>
      <c r="N2455" s="95">
        <v>5461471</v>
      </c>
      <c r="O2455" s="96" t="s">
        <v>35</v>
      </c>
      <c r="P2455" s="96" t="s">
        <v>555</v>
      </c>
      <c r="Q2455" s="96" t="s">
        <v>195</v>
      </c>
      <c r="R2455" s="97">
        <v>2.4419</v>
      </c>
      <c r="S2455" s="97">
        <v>48.837499999999999</v>
      </c>
      <c r="T2455" s="95">
        <v>1</v>
      </c>
      <c r="U2455" s="96" t="s">
        <v>63</v>
      </c>
      <c r="V2455" s="96" t="s">
        <v>96</v>
      </c>
      <c r="W2455" s="98">
        <v>1002</v>
      </c>
      <c r="X2455" s="98">
        <v>2437</v>
      </c>
      <c r="Y2455" s="99">
        <v>46156.500318437502</v>
      </c>
      <c r="Z2455" s="100">
        <v>46162</v>
      </c>
      <c r="AA2455" s="101"/>
      <c r="AB2455" s="101"/>
      <c r="AC2455" s="101"/>
      <c r="AD2455" s="101"/>
      <c r="AE2455" s="102" t="s">
        <v>40</v>
      </c>
      <c r="AF2455" s="102" t="s">
        <v>40</v>
      </c>
      <c r="AG2455" s="102" t="s">
        <v>40</v>
      </c>
      <c r="AH2455" s="102" t="s">
        <v>40</v>
      </c>
      <c r="AI2455" s="102" t="s">
        <v>40</v>
      </c>
      <c r="AJ2455" s="102" t="s">
        <v>40</v>
      </c>
      <c r="AK2455" s="102" t="s">
        <v>40</v>
      </c>
      <c r="AL2455" s="101"/>
      <c r="AM2455" s="101"/>
      <c r="AN2455" s="102" t="s">
        <v>40</v>
      </c>
      <c r="AO2455" s="102" t="s">
        <v>40</v>
      </c>
      <c r="AP2455" s="102" t="s">
        <v>40</v>
      </c>
      <c r="AQ2455" s="102" t="s">
        <v>40</v>
      </c>
      <c r="AR2455" s="101"/>
    </row>
    <row r="2456" spans="1:44" ht="31.5">
      <c r="A2456" t="str">
        <f>VLOOKUP(Q2456,'Rotas x Madrugada'!A:C,2,0)</f>
        <v>R</v>
      </c>
      <c r="B2456" t="str">
        <f>VLOOKUP(Q2456,'Rotas x Madrugada'!A:C,3,0)</f>
        <v>Não</v>
      </c>
      <c r="D2456" s="19">
        <f t="shared" si="76"/>
        <v>46164</v>
      </c>
      <c r="E2456" s="19">
        <f>IF(A2456="RETIRA",Z2456,VLOOKUP(Q2456,'Rotas x Madrugada'!A:D,4,0))</f>
        <v>46150</v>
      </c>
      <c r="F2456" s="19">
        <f>IF(A2456="RETIRA",Z2456,Z2456+2)</f>
        <v>46164</v>
      </c>
      <c r="G2456" s="19" t="str">
        <f>CONCATENATE(U2456,"-",V2456)</f>
        <v>INC08-TF</v>
      </c>
      <c r="H2456" s="19" t="str">
        <f t="shared" ca="1" si="77"/>
        <v>OK</v>
      </c>
      <c r="I2456" s="46">
        <f ca="1">Z2456-$B$1</f>
        <v>5</v>
      </c>
      <c r="J2456" s="46">
        <f>VLOOKUP(G2456,'D. Produção'!A:B,2,)</f>
        <v>2</v>
      </c>
      <c r="K2456" s="87">
        <v>336602</v>
      </c>
      <c r="L2456" s="88" t="s">
        <v>99</v>
      </c>
      <c r="M2456" s="87">
        <v>8</v>
      </c>
      <c r="N2456" s="87">
        <v>5461472</v>
      </c>
      <c r="O2456" s="88" t="s">
        <v>35</v>
      </c>
      <c r="P2456" s="88" t="s">
        <v>555</v>
      </c>
      <c r="Q2456" s="88" t="s">
        <v>195</v>
      </c>
      <c r="R2456" s="89">
        <v>1.7145999999999999</v>
      </c>
      <c r="S2456" s="89">
        <v>34.292700000000004</v>
      </c>
      <c r="T2456" s="87">
        <v>1</v>
      </c>
      <c r="U2456" s="88" t="s">
        <v>63</v>
      </c>
      <c r="V2456" s="88" t="s">
        <v>96</v>
      </c>
      <c r="W2456" s="90">
        <v>836</v>
      </c>
      <c r="X2456" s="90">
        <v>2051</v>
      </c>
      <c r="Y2456" s="91">
        <v>46156.500318437502</v>
      </c>
      <c r="Z2456" s="92">
        <v>46162</v>
      </c>
      <c r="AA2456" s="93"/>
      <c r="AB2456" s="93"/>
      <c r="AC2456" s="93"/>
      <c r="AD2456" s="93"/>
      <c r="AE2456" s="94" t="s">
        <v>40</v>
      </c>
      <c r="AF2456" s="94" t="s">
        <v>40</v>
      </c>
      <c r="AG2456" s="94" t="s">
        <v>40</v>
      </c>
      <c r="AH2456" s="94" t="s">
        <v>40</v>
      </c>
      <c r="AI2456" s="94" t="s">
        <v>40</v>
      </c>
      <c r="AJ2456" s="94" t="s">
        <v>40</v>
      </c>
      <c r="AK2456" s="94" t="s">
        <v>40</v>
      </c>
      <c r="AL2456" s="93"/>
      <c r="AM2456" s="93"/>
      <c r="AN2456" s="94" t="s">
        <v>40</v>
      </c>
      <c r="AO2456" s="94" t="s">
        <v>40</v>
      </c>
      <c r="AP2456" s="94" t="s">
        <v>40</v>
      </c>
      <c r="AQ2456" s="94" t="s">
        <v>40</v>
      </c>
      <c r="AR2456" s="93"/>
    </row>
    <row r="2457" spans="1:44" ht="31.5">
      <c r="A2457" t="str">
        <f>VLOOKUP(Q2457,'Rotas x Madrugada'!A:C,2,0)</f>
        <v>R</v>
      </c>
      <c r="B2457" t="str">
        <f>VLOOKUP(Q2457,'Rotas x Madrugada'!A:C,3,0)</f>
        <v>Não</v>
      </c>
      <c r="D2457" s="19">
        <f t="shared" si="76"/>
        <v>46164</v>
      </c>
      <c r="E2457" s="19">
        <f>IF(A2457="RETIRA",Z2457,VLOOKUP(Q2457,'Rotas x Madrugada'!A:D,4,0))</f>
        <v>46150</v>
      </c>
      <c r="F2457" s="19">
        <f>IF(A2457="RETIRA",Z2457,Z2457+2)</f>
        <v>46164</v>
      </c>
      <c r="G2457" s="19" t="str">
        <f>CONCATENATE(U2457,"-",V2457)</f>
        <v>INC08-TF</v>
      </c>
      <c r="H2457" s="19" t="str">
        <f t="shared" ca="1" si="77"/>
        <v>OK</v>
      </c>
      <c r="I2457" s="46">
        <f ca="1">Z2457-$B$1</f>
        <v>5</v>
      </c>
      <c r="J2457" s="46">
        <f>VLOOKUP(G2457,'D. Produção'!A:B,2,)</f>
        <v>2</v>
      </c>
      <c r="K2457" s="95">
        <v>336602</v>
      </c>
      <c r="L2457" s="96" t="s">
        <v>100</v>
      </c>
      <c r="M2457" s="95">
        <v>9</v>
      </c>
      <c r="N2457" s="95">
        <v>5461473</v>
      </c>
      <c r="O2457" s="96" t="s">
        <v>35</v>
      </c>
      <c r="P2457" s="96" t="s">
        <v>555</v>
      </c>
      <c r="Q2457" s="96" t="s">
        <v>195</v>
      </c>
      <c r="R2457" s="97">
        <v>1.7145999999999999</v>
      </c>
      <c r="S2457" s="97">
        <v>34.292700000000004</v>
      </c>
      <c r="T2457" s="95">
        <v>1</v>
      </c>
      <c r="U2457" s="96" t="s">
        <v>63</v>
      </c>
      <c r="V2457" s="96" t="s">
        <v>96</v>
      </c>
      <c r="W2457" s="98">
        <v>836</v>
      </c>
      <c r="X2457" s="98">
        <v>2051</v>
      </c>
      <c r="Y2457" s="99">
        <v>46156.500318437502</v>
      </c>
      <c r="Z2457" s="100">
        <v>46162</v>
      </c>
      <c r="AA2457" s="101"/>
      <c r="AB2457" s="101"/>
      <c r="AC2457" s="101"/>
      <c r="AD2457" s="101"/>
      <c r="AE2457" s="102" t="s">
        <v>40</v>
      </c>
      <c r="AF2457" s="102" t="s">
        <v>40</v>
      </c>
      <c r="AG2457" s="102" t="s">
        <v>40</v>
      </c>
      <c r="AH2457" s="102" t="s">
        <v>40</v>
      </c>
      <c r="AI2457" s="102" t="s">
        <v>40</v>
      </c>
      <c r="AJ2457" s="102" t="s">
        <v>40</v>
      </c>
      <c r="AK2457" s="102" t="s">
        <v>40</v>
      </c>
      <c r="AL2457" s="101"/>
      <c r="AM2457" s="101"/>
      <c r="AN2457" s="102" t="s">
        <v>40</v>
      </c>
      <c r="AO2457" s="102" t="s">
        <v>40</v>
      </c>
      <c r="AP2457" s="102" t="s">
        <v>40</v>
      </c>
      <c r="AQ2457" s="102" t="s">
        <v>40</v>
      </c>
      <c r="AR2457" s="101"/>
    </row>
    <row r="2458" spans="1:44" ht="31.5">
      <c r="A2458" t="str">
        <f>VLOOKUP(Q2458,'Rotas x Madrugada'!A:C,2,0)</f>
        <v>R</v>
      </c>
      <c r="B2458" t="str">
        <f>VLOOKUP(Q2458,'Rotas x Madrugada'!A:C,3,0)</f>
        <v>Não</v>
      </c>
      <c r="D2458" s="19">
        <f t="shared" si="76"/>
        <v>46164</v>
      </c>
      <c r="E2458" s="19">
        <f>IF(A2458="RETIRA",Z2458,VLOOKUP(Q2458,'Rotas x Madrugada'!A:D,4,0))</f>
        <v>46150</v>
      </c>
      <c r="F2458" s="19">
        <f>IF(A2458="RETIRA",Z2458,Z2458+2)</f>
        <v>46164</v>
      </c>
      <c r="G2458" s="19" t="str">
        <f>CONCATENATE(U2458,"-",V2458)</f>
        <v>INC08-TF</v>
      </c>
      <c r="H2458" s="19" t="str">
        <f t="shared" ca="1" si="77"/>
        <v>OK</v>
      </c>
      <c r="I2458" s="46">
        <f ca="1">Z2458-$B$1</f>
        <v>5</v>
      </c>
      <c r="J2458" s="46">
        <f>VLOOKUP(G2458,'D. Produção'!A:B,2,)</f>
        <v>2</v>
      </c>
      <c r="K2458" s="87">
        <v>336602</v>
      </c>
      <c r="L2458" s="88" t="s">
        <v>101</v>
      </c>
      <c r="M2458" s="87">
        <v>10</v>
      </c>
      <c r="N2458" s="87">
        <v>5461474</v>
      </c>
      <c r="O2458" s="88" t="s">
        <v>35</v>
      </c>
      <c r="P2458" s="88" t="s">
        <v>555</v>
      </c>
      <c r="Q2458" s="88" t="s">
        <v>195</v>
      </c>
      <c r="R2458" s="89">
        <v>1.9051</v>
      </c>
      <c r="S2458" s="89">
        <v>38.102899999999998</v>
      </c>
      <c r="T2458" s="87">
        <v>1</v>
      </c>
      <c r="U2458" s="88" t="s">
        <v>63</v>
      </c>
      <c r="V2458" s="88" t="s">
        <v>96</v>
      </c>
      <c r="W2458" s="90">
        <v>978</v>
      </c>
      <c r="X2458" s="90">
        <v>1948</v>
      </c>
      <c r="Y2458" s="91">
        <v>46156.500318437502</v>
      </c>
      <c r="Z2458" s="92">
        <v>46162</v>
      </c>
      <c r="AA2458" s="93"/>
      <c r="AB2458" s="93"/>
      <c r="AC2458" s="93"/>
      <c r="AD2458" s="93"/>
      <c r="AE2458" s="94" t="s">
        <v>40</v>
      </c>
      <c r="AF2458" s="94" t="s">
        <v>40</v>
      </c>
      <c r="AG2458" s="94" t="s">
        <v>40</v>
      </c>
      <c r="AH2458" s="94" t="s">
        <v>40</v>
      </c>
      <c r="AI2458" s="94" t="s">
        <v>40</v>
      </c>
      <c r="AJ2458" s="94" t="s">
        <v>40</v>
      </c>
      <c r="AK2458" s="94" t="s">
        <v>40</v>
      </c>
      <c r="AL2458" s="93"/>
      <c r="AM2458" s="93"/>
      <c r="AN2458" s="94" t="s">
        <v>40</v>
      </c>
      <c r="AO2458" s="94" t="s">
        <v>40</v>
      </c>
      <c r="AP2458" s="94" t="s">
        <v>40</v>
      </c>
      <c r="AQ2458" s="94" t="s">
        <v>40</v>
      </c>
      <c r="AR2458" s="93"/>
    </row>
    <row r="2459" spans="1:44" ht="31.5">
      <c r="A2459" t="str">
        <f>VLOOKUP(Q2459,'Rotas x Madrugada'!A:C,2,0)</f>
        <v>R</v>
      </c>
      <c r="B2459" t="str">
        <f>VLOOKUP(Q2459,'Rotas x Madrugada'!A:C,3,0)</f>
        <v>Não</v>
      </c>
      <c r="D2459" s="19">
        <f t="shared" si="76"/>
        <v>46164</v>
      </c>
      <c r="E2459" s="19">
        <f>IF(A2459="RETIRA",Z2459,VLOOKUP(Q2459,'Rotas x Madrugada'!A:D,4,0))</f>
        <v>46150</v>
      </c>
      <c r="F2459" s="19">
        <f>IF(A2459="RETIRA",Z2459,Z2459+2)</f>
        <v>46164</v>
      </c>
      <c r="G2459" s="19" t="str">
        <f>CONCATENATE(U2459,"-",V2459)</f>
        <v>INC08-TF</v>
      </c>
      <c r="H2459" s="19" t="str">
        <f t="shared" ca="1" si="77"/>
        <v>OK</v>
      </c>
      <c r="I2459" s="46">
        <f ca="1">Z2459-$B$1</f>
        <v>5</v>
      </c>
      <c r="J2459" s="46">
        <f>VLOOKUP(G2459,'D. Produção'!A:B,2,)</f>
        <v>2</v>
      </c>
      <c r="K2459" s="95">
        <v>336602</v>
      </c>
      <c r="L2459" s="96" t="s">
        <v>102</v>
      </c>
      <c r="M2459" s="95">
        <v>11</v>
      </c>
      <c r="N2459" s="95">
        <v>5461475</v>
      </c>
      <c r="O2459" s="96" t="s">
        <v>35</v>
      </c>
      <c r="P2459" s="96" t="s">
        <v>555</v>
      </c>
      <c r="Q2459" s="96" t="s">
        <v>195</v>
      </c>
      <c r="R2459" s="97">
        <v>1.9051</v>
      </c>
      <c r="S2459" s="97">
        <v>38.102899999999998</v>
      </c>
      <c r="T2459" s="95">
        <v>1</v>
      </c>
      <c r="U2459" s="96" t="s">
        <v>63</v>
      </c>
      <c r="V2459" s="96" t="s">
        <v>96</v>
      </c>
      <c r="W2459" s="98">
        <v>978</v>
      </c>
      <c r="X2459" s="98">
        <v>1948</v>
      </c>
      <c r="Y2459" s="99">
        <v>46156.500318437502</v>
      </c>
      <c r="Z2459" s="100">
        <v>46162</v>
      </c>
      <c r="AA2459" s="101"/>
      <c r="AB2459" s="101"/>
      <c r="AC2459" s="101"/>
      <c r="AD2459" s="101"/>
      <c r="AE2459" s="102" t="s">
        <v>40</v>
      </c>
      <c r="AF2459" s="102" t="s">
        <v>40</v>
      </c>
      <c r="AG2459" s="102" t="s">
        <v>40</v>
      </c>
      <c r="AH2459" s="102" t="s">
        <v>40</v>
      </c>
      <c r="AI2459" s="102" t="s">
        <v>40</v>
      </c>
      <c r="AJ2459" s="102" t="s">
        <v>40</v>
      </c>
      <c r="AK2459" s="102" t="s">
        <v>40</v>
      </c>
      <c r="AL2459" s="101"/>
      <c r="AM2459" s="101"/>
      <c r="AN2459" s="102" t="s">
        <v>40</v>
      </c>
      <c r="AO2459" s="102" t="s">
        <v>40</v>
      </c>
      <c r="AP2459" s="102" t="s">
        <v>40</v>
      </c>
      <c r="AQ2459" s="102" t="s">
        <v>40</v>
      </c>
      <c r="AR2459" s="101"/>
    </row>
    <row r="2460" spans="1:44" ht="31.5">
      <c r="A2460" t="str">
        <f>VLOOKUP(Q2460,'Rotas x Madrugada'!A:C,2,0)</f>
        <v>R</v>
      </c>
      <c r="B2460" t="str">
        <f>VLOOKUP(Q2460,'Rotas x Madrugada'!A:C,3,0)</f>
        <v>Não</v>
      </c>
      <c r="D2460" s="19">
        <f t="shared" si="76"/>
        <v>46164</v>
      </c>
      <c r="E2460" s="19">
        <f>IF(A2460="RETIRA",Z2460,VLOOKUP(Q2460,'Rotas x Madrugada'!A:D,4,0))</f>
        <v>46150</v>
      </c>
      <c r="F2460" s="19">
        <f>IF(A2460="RETIRA",Z2460,Z2460+2)</f>
        <v>46164</v>
      </c>
      <c r="G2460" s="19" t="str">
        <f>CONCATENATE(U2460,"-",V2460)</f>
        <v>INC08-TF</v>
      </c>
      <c r="H2460" s="19" t="str">
        <f t="shared" ca="1" si="77"/>
        <v>OK</v>
      </c>
      <c r="I2460" s="46">
        <f ca="1">Z2460-$B$1</f>
        <v>5</v>
      </c>
      <c r="J2460" s="46">
        <f>VLOOKUP(G2460,'D. Produção'!A:B,2,)</f>
        <v>2</v>
      </c>
      <c r="K2460" s="87">
        <v>336602</v>
      </c>
      <c r="L2460" s="88" t="s">
        <v>103</v>
      </c>
      <c r="M2460" s="87">
        <v>12</v>
      </c>
      <c r="N2460" s="87">
        <v>5461476</v>
      </c>
      <c r="O2460" s="88" t="s">
        <v>35</v>
      </c>
      <c r="P2460" s="88" t="s">
        <v>555</v>
      </c>
      <c r="Q2460" s="88" t="s">
        <v>195</v>
      </c>
      <c r="R2460" s="89">
        <v>1.7096</v>
      </c>
      <c r="S2460" s="89">
        <v>34.192399999999999</v>
      </c>
      <c r="T2460" s="87">
        <v>1</v>
      </c>
      <c r="U2460" s="88" t="s">
        <v>63</v>
      </c>
      <c r="V2460" s="88" t="s">
        <v>96</v>
      </c>
      <c r="W2460" s="90">
        <v>836</v>
      </c>
      <c r="X2460" s="90">
        <v>2045</v>
      </c>
      <c r="Y2460" s="91">
        <v>46156.500318437502</v>
      </c>
      <c r="Z2460" s="92">
        <v>46162</v>
      </c>
      <c r="AA2460" s="93"/>
      <c r="AB2460" s="93"/>
      <c r="AC2460" s="93"/>
      <c r="AD2460" s="93"/>
      <c r="AE2460" s="94" t="s">
        <v>40</v>
      </c>
      <c r="AF2460" s="94" t="s">
        <v>40</v>
      </c>
      <c r="AG2460" s="94" t="s">
        <v>40</v>
      </c>
      <c r="AH2460" s="94" t="s">
        <v>40</v>
      </c>
      <c r="AI2460" s="94" t="s">
        <v>40</v>
      </c>
      <c r="AJ2460" s="94" t="s">
        <v>40</v>
      </c>
      <c r="AK2460" s="94" t="s">
        <v>40</v>
      </c>
      <c r="AL2460" s="93"/>
      <c r="AM2460" s="93"/>
      <c r="AN2460" s="94" t="s">
        <v>40</v>
      </c>
      <c r="AO2460" s="94" t="s">
        <v>40</v>
      </c>
      <c r="AP2460" s="94" t="s">
        <v>40</v>
      </c>
      <c r="AQ2460" s="94" t="s">
        <v>40</v>
      </c>
      <c r="AR2460" s="93"/>
    </row>
    <row r="2461" spans="1:44" ht="31.5">
      <c r="A2461" t="str">
        <f>VLOOKUP(Q2461,'Rotas x Madrugada'!A:C,2,0)</f>
        <v>R</v>
      </c>
      <c r="B2461" t="str">
        <f>VLOOKUP(Q2461,'Rotas x Madrugada'!A:C,3,0)</f>
        <v>Não</v>
      </c>
      <c r="D2461" s="19">
        <f t="shared" si="76"/>
        <v>46164</v>
      </c>
      <c r="E2461" s="19">
        <f>IF(A2461="RETIRA",Z2461,VLOOKUP(Q2461,'Rotas x Madrugada'!A:D,4,0))</f>
        <v>46150</v>
      </c>
      <c r="F2461" s="19">
        <f>IF(A2461="RETIRA",Z2461,Z2461+2)</f>
        <v>46164</v>
      </c>
      <c r="G2461" s="19" t="str">
        <f>CONCATENATE(U2461,"-",V2461)</f>
        <v>INC08-TF</v>
      </c>
      <c r="H2461" s="19" t="str">
        <f t="shared" ca="1" si="77"/>
        <v>OK</v>
      </c>
      <c r="I2461" s="46">
        <f ca="1">Z2461-$B$1</f>
        <v>5</v>
      </c>
      <c r="J2461" s="46">
        <f>VLOOKUP(G2461,'D. Produção'!A:B,2,)</f>
        <v>2</v>
      </c>
      <c r="K2461" s="95">
        <v>336602</v>
      </c>
      <c r="L2461" s="96" t="s">
        <v>104</v>
      </c>
      <c r="M2461" s="95">
        <v>13</v>
      </c>
      <c r="N2461" s="95">
        <v>5461477</v>
      </c>
      <c r="O2461" s="96" t="s">
        <v>35</v>
      </c>
      <c r="P2461" s="96" t="s">
        <v>555</v>
      </c>
      <c r="Q2461" s="96" t="s">
        <v>195</v>
      </c>
      <c r="R2461" s="97">
        <v>1.7096</v>
      </c>
      <c r="S2461" s="97">
        <v>34.192399999999999</v>
      </c>
      <c r="T2461" s="95">
        <v>1</v>
      </c>
      <c r="U2461" s="96" t="s">
        <v>63</v>
      </c>
      <c r="V2461" s="96" t="s">
        <v>96</v>
      </c>
      <c r="W2461" s="98">
        <v>836</v>
      </c>
      <c r="X2461" s="98">
        <v>2045</v>
      </c>
      <c r="Y2461" s="99">
        <v>46156.500318437502</v>
      </c>
      <c r="Z2461" s="100">
        <v>46162</v>
      </c>
      <c r="AA2461" s="101"/>
      <c r="AB2461" s="101"/>
      <c r="AC2461" s="101"/>
      <c r="AD2461" s="101"/>
      <c r="AE2461" s="102" t="s">
        <v>40</v>
      </c>
      <c r="AF2461" s="102" t="s">
        <v>40</v>
      </c>
      <c r="AG2461" s="102" t="s">
        <v>40</v>
      </c>
      <c r="AH2461" s="102" t="s">
        <v>40</v>
      </c>
      <c r="AI2461" s="102" t="s">
        <v>40</v>
      </c>
      <c r="AJ2461" s="102" t="s">
        <v>40</v>
      </c>
      <c r="AK2461" s="102" t="s">
        <v>40</v>
      </c>
      <c r="AL2461" s="101"/>
      <c r="AM2461" s="101"/>
      <c r="AN2461" s="102" t="s">
        <v>40</v>
      </c>
      <c r="AO2461" s="102" t="s">
        <v>40</v>
      </c>
      <c r="AP2461" s="102" t="s">
        <v>40</v>
      </c>
      <c r="AQ2461" s="102" t="s">
        <v>40</v>
      </c>
      <c r="AR2461" s="101"/>
    </row>
    <row r="2462" spans="1:44" ht="31.5">
      <c r="A2462" t="str">
        <f>VLOOKUP(Q2462,'Rotas x Madrugada'!A:C,2,0)</f>
        <v>R</v>
      </c>
      <c r="B2462" t="str">
        <f>VLOOKUP(Q2462,'Rotas x Madrugada'!A:C,3,0)</f>
        <v>Não</v>
      </c>
      <c r="D2462" s="19">
        <f t="shared" si="76"/>
        <v>46164</v>
      </c>
      <c r="E2462" s="19">
        <f>IF(A2462="RETIRA",Z2462,VLOOKUP(Q2462,'Rotas x Madrugada'!A:D,4,0))</f>
        <v>46150</v>
      </c>
      <c r="F2462" s="19">
        <f>IF(A2462="RETIRA",Z2462,Z2462+2)</f>
        <v>46164</v>
      </c>
      <c r="G2462" s="19" t="str">
        <f>CONCATENATE(U2462,"-",V2462)</f>
        <v>INC08-TF</v>
      </c>
      <c r="H2462" s="19" t="str">
        <f t="shared" ca="1" si="77"/>
        <v>OK</v>
      </c>
      <c r="I2462" s="46">
        <f ca="1">Z2462-$B$1</f>
        <v>5</v>
      </c>
      <c r="J2462" s="46">
        <f>VLOOKUP(G2462,'D. Produção'!A:B,2,)</f>
        <v>2</v>
      </c>
      <c r="K2462" s="87">
        <v>336602</v>
      </c>
      <c r="L2462" s="88" t="s">
        <v>105</v>
      </c>
      <c r="M2462" s="87">
        <v>14</v>
      </c>
      <c r="N2462" s="87">
        <v>5461478</v>
      </c>
      <c r="O2462" s="88" t="s">
        <v>35</v>
      </c>
      <c r="P2462" s="88" t="s">
        <v>555</v>
      </c>
      <c r="Q2462" s="88" t="s">
        <v>195</v>
      </c>
      <c r="R2462" s="89">
        <v>1.2938000000000001</v>
      </c>
      <c r="S2462" s="89">
        <v>25.875900000000001</v>
      </c>
      <c r="T2462" s="87">
        <v>1</v>
      </c>
      <c r="U2462" s="88" t="s">
        <v>63</v>
      </c>
      <c r="V2462" s="88" t="s">
        <v>96</v>
      </c>
      <c r="W2462" s="90">
        <v>2009</v>
      </c>
      <c r="X2462" s="90">
        <v>644</v>
      </c>
      <c r="Y2462" s="91">
        <v>46156.500318437502</v>
      </c>
      <c r="Z2462" s="92">
        <v>46162</v>
      </c>
      <c r="AA2462" s="93"/>
      <c r="AB2462" s="93"/>
      <c r="AC2462" s="93"/>
      <c r="AD2462" s="93"/>
      <c r="AE2462" s="94" t="s">
        <v>40</v>
      </c>
      <c r="AF2462" s="94" t="s">
        <v>40</v>
      </c>
      <c r="AG2462" s="94" t="s">
        <v>40</v>
      </c>
      <c r="AH2462" s="94" t="s">
        <v>40</v>
      </c>
      <c r="AI2462" s="94" t="s">
        <v>40</v>
      </c>
      <c r="AJ2462" s="94" t="s">
        <v>40</v>
      </c>
      <c r="AK2462" s="94" t="s">
        <v>40</v>
      </c>
      <c r="AL2462" s="93"/>
      <c r="AM2462" s="93"/>
      <c r="AN2462" s="94" t="s">
        <v>40</v>
      </c>
      <c r="AO2462" s="94" t="s">
        <v>40</v>
      </c>
      <c r="AP2462" s="94" t="s">
        <v>40</v>
      </c>
      <c r="AQ2462" s="94" t="s">
        <v>40</v>
      </c>
      <c r="AR2462" s="93"/>
    </row>
    <row r="2463" spans="1:44" ht="31.5">
      <c r="A2463" t="str">
        <f>VLOOKUP(Q2463,'Rotas x Madrugada'!A:C,2,0)</f>
        <v>R</v>
      </c>
      <c r="B2463" t="str">
        <f>VLOOKUP(Q2463,'Rotas x Madrugada'!A:C,3,0)</f>
        <v>Não</v>
      </c>
      <c r="D2463" s="19">
        <f t="shared" si="76"/>
        <v>46164</v>
      </c>
      <c r="E2463" s="19">
        <f>IF(A2463="RETIRA",Z2463,VLOOKUP(Q2463,'Rotas x Madrugada'!A:D,4,0))</f>
        <v>46150</v>
      </c>
      <c r="F2463" s="19">
        <f>IF(A2463="RETIRA",Z2463,Z2463+2)</f>
        <v>46164</v>
      </c>
      <c r="G2463" s="19" t="str">
        <f>CONCATENATE(U2463,"-",V2463)</f>
        <v>INC08-TF</v>
      </c>
      <c r="H2463" s="19" t="str">
        <f t="shared" ca="1" si="77"/>
        <v>OK</v>
      </c>
      <c r="I2463" s="46">
        <f ca="1">Z2463-$B$1</f>
        <v>5</v>
      </c>
      <c r="J2463" s="46">
        <f>VLOOKUP(G2463,'D. Produção'!A:B,2,)</f>
        <v>2</v>
      </c>
      <c r="K2463" s="95">
        <v>336602</v>
      </c>
      <c r="L2463" s="96" t="s">
        <v>106</v>
      </c>
      <c r="M2463" s="95">
        <v>15</v>
      </c>
      <c r="N2463" s="95">
        <v>5461479</v>
      </c>
      <c r="O2463" s="96" t="s">
        <v>35</v>
      </c>
      <c r="P2463" s="96" t="s">
        <v>555</v>
      </c>
      <c r="Q2463" s="96" t="s">
        <v>195</v>
      </c>
      <c r="R2463" s="97">
        <v>1.2938000000000001</v>
      </c>
      <c r="S2463" s="97">
        <v>25.875900000000001</v>
      </c>
      <c r="T2463" s="95">
        <v>1</v>
      </c>
      <c r="U2463" s="96" t="s">
        <v>63</v>
      </c>
      <c r="V2463" s="96" t="s">
        <v>96</v>
      </c>
      <c r="W2463" s="98">
        <v>2009</v>
      </c>
      <c r="X2463" s="98">
        <v>644</v>
      </c>
      <c r="Y2463" s="99">
        <v>46156.500318437502</v>
      </c>
      <c r="Z2463" s="100">
        <v>46162</v>
      </c>
      <c r="AA2463" s="101"/>
      <c r="AB2463" s="101"/>
      <c r="AC2463" s="101"/>
      <c r="AD2463" s="101"/>
      <c r="AE2463" s="102" t="s">
        <v>40</v>
      </c>
      <c r="AF2463" s="102" t="s">
        <v>40</v>
      </c>
      <c r="AG2463" s="102" t="s">
        <v>40</v>
      </c>
      <c r="AH2463" s="102" t="s">
        <v>40</v>
      </c>
      <c r="AI2463" s="102" t="s">
        <v>40</v>
      </c>
      <c r="AJ2463" s="102" t="s">
        <v>40</v>
      </c>
      <c r="AK2463" s="102" t="s">
        <v>40</v>
      </c>
      <c r="AL2463" s="101"/>
      <c r="AM2463" s="101"/>
      <c r="AN2463" s="102" t="s">
        <v>40</v>
      </c>
      <c r="AO2463" s="102" t="s">
        <v>40</v>
      </c>
      <c r="AP2463" s="102" t="s">
        <v>40</v>
      </c>
      <c r="AQ2463" s="102" t="s">
        <v>40</v>
      </c>
      <c r="AR2463" s="101"/>
    </row>
    <row r="2464" spans="1:44" ht="31.5">
      <c r="A2464" t="str">
        <f>VLOOKUP(Q2464,'Rotas x Madrugada'!A:C,2,0)</f>
        <v>R</v>
      </c>
      <c r="B2464" t="str">
        <f>VLOOKUP(Q2464,'Rotas x Madrugada'!A:C,3,0)</f>
        <v>Não</v>
      </c>
      <c r="D2464" s="19">
        <f t="shared" si="76"/>
        <v>46164</v>
      </c>
      <c r="E2464" s="19">
        <f>IF(A2464="RETIRA",Z2464,VLOOKUP(Q2464,'Rotas x Madrugada'!A:D,4,0))</f>
        <v>46150</v>
      </c>
      <c r="F2464" s="19">
        <f>IF(A2464="RETIRA",Z2464,Z2464+2)</f>
        <v>46164</v>
      </c>
      <c r="G2464" s="19" t="str">
        <f>CONCATENATE(U2464,"-",V2464)</f>
        <v>INC08-TF</v>
      </c>
      <c r="H2464" s="19" t="str">
        <f t="shared" ca="1" si="77"/>
        <v>OK</v>
      </c>
      <c r="I2464" s="46">
        <f ca="1">Z2464-$B$1</f>
        <v>5</v>
      </c>
      <c r="J2464" s="46">
        <f>VLOOKUP(G2464,'D. Produção'!A:B,2,)</f>
        <v>2</v>
      </c>
      <c r="K2464" s="87">
        <v>336602</v>
      </c>
      <c r="L2464" s="88" t="s">
        <v>107</v>
      </c>
      <c r="M2464" s="87">
        <v>16</v>
      </c>
      <c r="N2464" s="87">
        <v>5461480</v>
      </c>
      <c r="O2464" s="88" t="s">
        <v>35</v>
      </c>
      <c r="P2464" s="88" t="s">
        <v>555</v>
      </c>
      <c r="Q2464" s="88" t="s">
        <v>195</v>
      </c>
      <c r="R2464" s="89">
        <v>1.2938000000000001</v>
      </c>
      <c r="S2464" s="89">
        <v>25.875900000000001</v>
      </c>
      <c r="T2464" s="87">
        <v>1</v>
      </c>
      <c r="U2464" s="88" t="s">
        <v>63</v>
      </c>
      <c r="V2464" s="88" t="s">
        <v>96</v>
      </c>
      <c r="W2464" s="90">
        <v>2009</v>
      </c>
      <c r="X2464" s="90">
        <v>644</v>
      </c>
      <c r="Y2464" s="91">
        <v>46156.500318437502</v>
      </c>
      <c r="Z2464" s="92">
        <v>46162</v>
      </c>
      <c r="AA2464" s="93"/>
      <c r="AB2464" s="93"/>
      <c r="AC2464" s="93"/>
      <c r="AD2464" s="93"/>
      <c r="AE2464" s="94" t="s">
        <v>40</v>
      </c>
      <c r="AF2464" s="94" t="s">
        <v>40</v>
      </c>
      <c r="AG2464" s="94" t="s">
        <v>40</v>
      </c>
      <c r="AH2464" s="94" t="s">
        <v>40</v>
      </c>
      <c r="AI2464" s="94" t="s">
        <v>40</v>
      </c>
      <c r="AJ2464" s="94" t="s">
        <v>40</v>
      </c>
      <c r="AK2464" s="94" t="s">
        <v>40</v>
      </c>
      <c r="AL2464" s="93"/>
      <c r="AM2464" s="93"/>
      <c r="AN2464" s="94" t="s">
        <v>40</v>
      </c>
      <c r="AO2464" s="94" t="s">
        <v>40</v>
      </c>
      <c r="AP2464" s="94" t="s">
        <v>40</v>
      </c>
      <c r="AQ2464" s="94" t="s">
        <v>40</v>
      </c>
      <c r="AR2464" s="93"/>
    </row>
    <row r="2465" spans="1:44" ht="31.5">
      <c r="A2465" t="str">
        <f>VLOOKUP(Q2465,'Rotas x Madrugada'!A:C,2,0)</f>
        <v>R</v>
      </c>
      <c r="B2465" t="str">
        <f>VLOOKUP(Q2465,'Rotas x Madrugada'!A:C,3,0)</f>
        <v>Não</v>
      </c>
      <c r="D2465" s="19">
        <f t="shared" si="76"/>
        <v>46164</v>
      </c>
      <c r="E2465" s="19">
        <f>IF(A2465="RETIRA",Z2465,VLOOKUP(Q2465,'Rotas x Madrugada'!A:D,4,0))</f>
        <v>46150</v>
      </c>
      <c r="F2465" s="19">
        <f>IF(A2465="RETIRA",Z2465,Z2465+2)</f>
        <v>46164</v>
      </c>
      <c r="G2465" s="19" t="str">
        <f>CONCATENATE(U2465,"-",V2465)</f>
        <v>INC08-TF</v>
      </c>
      <c r="H2465" s="19" t="str">
        <f t="shared" ca="1" si="77"/>
        <v>OK</v>
      </c>
      <c r="I2465" s="46">
        <f ca="1">Z2465-$B$1</f>
        <v>5</v>
      </c>
      <c r="J2465" s="46">
        <f>VLOOKUP(G2465,'D. Produção'!A:B,2,)</f>
        <v>2</v>
      </c>
      <c r="K2465" s="95">
        <v>336602</v>
      </c>
      <c r="L2465" s="96" t="s">
        <v>108</v>
      </c>
      <c r="M2465" s="95">
        <v>17</v>
      </c>
      <c r="N2465" s="95">
        <v>5461481</v>
      </c>
      <c r="O2465" s="96" t="s">
        <v>35</v>
      </c>
      <c r="P2465" s="96" t="s">
        <v>555</v>
      </c>
      <c r="Q2465" s="96" t="s">
        <v>195</v>
      </c>
      <c r="R2465" s="97">
        <v>1.8304</v>
      </c>
      <c r="S2465" s="97">
        <v>36.608499999999999</v>
      </c>
      <c r="T2465" s="95">
        <v>1</v>
      </c>
      <c r="U2465" s="96" t="s">
        <v>63</v>
      </c>
      <c r="V2465" s="96" t="s">
        <v>96</v>
      </c>
      <c r="W2465" s="98">
        <v>757</v>
      </c>
      <c r="X2465" s="98">
        <v>2418</v>
      </c>
      <c r="Y2465" s="99">
        <v>46156.500318437502</v>
      </c>
      <c r="Z2465" s="100">
        <v>46162</v>
      </c>
      <c r="AA2465" s="101"/>
      <c r="AB2465" s="101"/>
      <c r="AC2465" s="101"/>
      <c r="AD2465" s="101"/>
      <c r="AE2465" s="102" t="s">
        <v>40</v>
      </c>
      <c r="AF2465" s="102" t="s">
        <v>40</v>
      </c>
      <c r="AG2465" s="102" t="s">
        <v>40</v>
      </c>
      <c r="AH2465" s="102" t="s">
        <v>40</v>
      </c>
      <c r="AI2465" s="102" t="s">
        <v>40</v>
      </c>
      <c r="AJ2465" s="102" t="s">
        <v>40</v>
      </c>
      <c r="AK2465" s="102" t="s">
        <v>40</v>
      </c>
      <c r="AL2465" s="101"/>
      <c r="AM2465" s="101"/>
      <c r="AN2465" s="102" t="s">
        <v>40</v>
      </c>
      <c r="AO2465" s="102" t="s">
        <v>40</v>
      </c>
      <c r="AP2465" s="102" t="s">
        <v>40</v>
      </c>
      <c r="AQ2465" s="102" t="s">
        <v>40</v>
      </c>
      <c r="AR2465" s="101"/>
    </row>
    <row r="2466" spans="1:44" ht="31.5">
      <c r="A2466" t="str">
        <f>VLOOKUP(Q2466,'Rotas x Madrugada'!A:C,2,0)</f>
        <v>R</v>
      </c>
      <c r="B2466" t="str">
        <f>VLOOKUP(Q2466,'Rotas x Madrugada'!A:C,3,0)</f>
        <v>Não</v>
      </c>
      <c r="D2466" s="19">
        <f t="shared" si="76"/>
        <v>46164</v>
      </c>
      <c r="E2466" s="19">
        <f>IF(A2466="RETIRA",Z2466,VLOOKUP(Q2466,'Rotas x Madrugada'!A:D,4,0))</f>
        <v>46150</v>
      </c>
      <c r="F2466" s="19">
        <f>IF(A2466="RETIRA",Z2466,Z2466+2)</f>
        <v>46164</v>
      </c>
      <c r="G2466" s="19" t="str">
        <f>CONCATENATE(U2466,"-",V2466)</f>
        <v>INC08-TF</v>
      </c>
      <c r="H2466" s="19" t="str">
        <f t="shared" ca="1" si="77"/>
        <v>OK</v>
      </c>
      <c r="I2466" s="46">
        <f ca="1">Z2466-$B$1</f>
        <v>5</v>
      </c>
      <c r="J2466" s="46">
        <f>VLOOKUP(G2466,'D. Produção'!A:B,2,)</f>
        <v>2</v>
      </c>
      <c r="K2466" s="87">
        <v>336602</v>
      </c>
      <c r="L2466" s="88" t="s">
        <v>109</v>
      </c>
      <c r="M2466" s="87">
        <v>18</v>
      </c>
      <c r="N2466" s="87">
        <v>5461482</v>
      </c>
      <c r="O2466" s="88" t="s">
        <v>35</v>
      </c>
      <c r="P2466" s="88" t="s">
        <v>555</v>
      </c>
      <c r="Q2466" s="88" t="s">
        <v>195</v>
      </c>
      <c r="R2466" s="89">
        <v>1.8304</v>
      </c>
      <c r="S2466" s="89">
        <v>36.608499999999999</v>
      </c>
      <c r="T2466" s="87">
        <v>1</v>
      </c>
      <c r="U2466" s="88" t="s">
        <v>63</v>
      </c>
      <c r="V2466" s="88" t="s">
        <v>96</v>
      </c>
      <c r="W2466" s="90">
        <v>757</v>
      </c>
      <c r="X2466" s="90">
        <v>2418</v>
      </c>
      <c r="Y2466" s="91">
        <v>46156.500318437502</v>
      </c>
      <c r="Z2466" s="92">
        <v>46162</v>
      </c>
      <c r="AA2466" s="93"/>
      <c r="AB2466" s="93"/>
      <c r="AC2466" s="93"/>
      <c r="AD2466" s="93"/>
      <c r="AE2466" s="94" t="s">
        <v>40</v>
      </c>
      <c r="AF2466" s="94" t="s">
        <v>40</v>
      </c>
      <c r="AG2466" s="94" t="s">
        <v>40</v>
      </c>
      <c r="AH2466" s="94" t="s">
        <v>40</v>
      </c>
      <c r="AI2466" s="94" t="s">
        <v>40</v>
      </c>
      <c r="AJ2466" s="94" t="s">
        <v>40</v>
      </c>
      <c r="AK2466" s="94" t="s">
        <v>40</v>
      </c>
      <c r="AL2466" s="93"/>
      <c r="AM2466" s="93"/>
      <c r="AN2466" s="94" t="s">
        <v>40</v>
      </c>
      <c r="AO2466" s="94" t="s">
        <v>40</v>
      </c>
      <c r="AP2466" s="94" t="s">
        <v>40</v>
      </c>
      <c r="AQ2466" s="94" t="s">
        <v>40</v>
      </c>
      <c r="AR2466" s="93"/>
    </row>
    <row r="2467" spans="1:44" ht="31.5">
      <c r="A2467" t="str">
        <f>VLOOKUP(Q2467,'Rotas x Madrugada'!A:C,2,0)</f>
        <v>R</v>
      </c>
      <c r="B2467" t="str">
        <f>VLOOKUP(Q2467,'Rotas x Madrugada'!A:C,3,0)</f>
        <v>Não</v>
      </c>
      <c r="D2467" s="19">
        <f t="shared" si="76"/>
        <v>46164</v>
      </c>
      <c r="E2467" s="19">
        <f>IF(A2467="RETIRA",Z2467,VLOOKUP(Q2467,'Rotas x Madrugada'!A:D,4,0))</f>
        <v>46150</v>
      </c>
      <c r="F2467" s="19">
        <f>IF(A2467="RETIRA",Z2467,Z2467+2)</f>
        <v>46164</v>
      </c>
      <c r="G2467" s="19" t="str">
        <f>CONCATENATE(U2467,"-",V2467)</f>
        <v>INC08-TF</v>
      </c>
      <c r="H2467" s="19" t="str">
        <f t="shared" ca="1" si="77"/>
        <v>OK</v>
      </c>
      <c r="I2467" s="46">
        <f ca="1">Z2467-$B$1</f>
        <v>5</v>
      </c>
      <c r="J2467" s="46">
        <f>VLOOKUP(G2467,'D. Produção'!A:B,2,)</f>
        <v>2</v>
      </c>
      <c r="K2467" s="95">
        <v>336602</v>
      </c>
      <c r="L2467" s="96" t="s">
        <v>110</v>
      </c>
      <c r="M2467" s="95">
        <v>19</v>
      </c>
      <c r="N2467" s="95">
        <v>5461483</v>
      </c>
      <c r="O2467" s="96" t="s">
        <v>35</v>
      </c>
      <c r="P2467" s="96" t="s">
        <v>555</v>
      </c>
      <c r="Q2467" s="96" t="s">
        <v>195</v>
      </c>
      <c r="R2467" s="97">
        <v>1.8304</v>
      </c>
      <c r="S2467" s="97">
        <v>36.608499999999999</v>
      </c>
      <c r="T2467" s="95">
        <v>1</v>
      </c>
      <c r="U2467" s="96" t="s">
        <v>63</v>
      </c>
      <c r="V2467" s="96" t="s">
        <v>96</v>
      </c>
      <c r="W2467" s="98">
        <v>757</v>
      </c>
      <c r="X2467" s="98">
        <v>2418</v>
      </c>
      <c r="Y2467" s="99">
        <v>46156.500318437502</v>
      </c>
      <c r="Z2467" s="100">
        <v>46162</v>
      </c>
      <c r="AA2467" s="101"/>
      <c r="AB2467" s="101"/>
      <c r="AC2467" s="101"/>
      <c r="AD2467" s="101"/>
      <c r="AE2467" s="102" t="s">
        <v>40</v>
      </c>
      <c r="AF2467" s="102" t="s">
        <v>40</v>
      </c>
      <c r="AG2467" s="102" t="s">
        <v>40</v>
      </c>
      <c r="AH2467" s="102" t="s">
        <v>40</v>
      </c>
      <c r="AI2467" s="102" t="s">
        <v>40</v>
      </c>
      <c r="AJ2467" s="102" t="s">
        <v>40</v>
      </c>
      <c r="AK2467" s="102" t="s">
        <v>40</v>
      </c>
      <c r="AL2467" s="101"/>
      <c r="AM2467" s="101"/>
      <c r="AN2467" s="102" t="s">
        <v>40</v>
      </c>
      <c r="AO2467" s="102" t="s">
        <v>40</v>
      </c>
      <c r="AP2467" s="102" t="s">
        <v>40</v>
      </c>
      <c r="AQ2467" s="102" t="s">
        <v>40</v>
      </c>
      <c r="AR2467" s="101"/>
    </row>
    <row r="2468" spans="1:44" ht="31.5">
      <c r="A2468" t="str">
        <f>VLOOKUP(Q2468,'Rotas x Madrugada'!A:C,2,0)</f>
        <v>R</v>
      </c>
      <c r="B2468" t="str">
        <f>VLOOKUP(Q2468,'Rotas x Madrugada'!A:C,3,0)</f>
        <v>Não</v>
      </c>
      <c r="D2468" s="19">
        <f t="shared" si="76"/>
        <v>46164</v>
      </c>
      <c r="E2468" s="19">
        <f>IF(A2468="RETIRA",Z2468,VLOOKUP(Q2468,'Rotas x Madrugada'!A:D,4,0))</f>
        <v>46150</v>
      </c>
      <c r="F2468" s="19">
        <f>IF(A2468="RETIRA",Z2468,Z2468+2)</f>
        <v>46164</v>
      </c>
      <c r="G2468" s="19" t="str">
        <f>CONCATENATE(U2468,"-",V2468)</f>
        <v>INC08-TF</v>
      </c>
      <c r="H2468" s="19" t="str">
        <f t="shared" ca="1" si="77"/>
        <v>OK</v>
      </c>
      <c r="I2468" s="46">
        <f ca="1">Z2468-$B$1</f>
        <v>5</v>
      </c>
      <c r="J2468" s="46">
        <f>VLOOKUP(G2468,'D. Produção'!A:B,2,)</f>
        <v>2</v>
      </c>
      <c r="K2468" s="87">
        <v>336602</v>
      </c>
      <c r="L2468" s="88" t="s">
        <v>111</v>
      </c>
      <c r="M2468" s="87">
        <v>20</v>
      </c>
      <c r="N2468" s="87">
        <v>5461484</v>
      </c>
      <c r="O2468" s="88" t="s">
        <v>35</v>
      </c>
      <c r="P2468" s="88" t="s">
        <v>555</v>
      </c>
      <c r="Q2468" s="88" t="s">
        <v>195</v>
      </c>
      <c r="R2468" s="89">
        <v>0.66069999999999995</v>
      </c>
      <c r="S2468" s="89">
        <v>13.2136</v>
      </c>
      <c r="T2468" s="87">
        <v>1</v>
      </c>
      <c r="U2468" s="88" t="s">
        <v>63</v>
      </c>
      <c r="V2468" s="88" t="s">
        <v>96</v>
      </c>
      <c r="W2468" s="90">
        <v>332</v>
      </c>
      <c r="X2468" s="90">
        <v>1990</v>
      </c>
      <c r="Y2468" s="91">
        <v>46156.500318437502</v>
      </c>
      <c r="Z2468" s="92">
        <v>46162</v>
      </c>
      <c r="AA2468" s="93"/>
      <c r="AB2468" s="93"/>
      <c r="AC2468" s="93"/>
      <c r="AD2468" s="93"/>
      <c r="AE2468" s="94" t="s">
        <v>40</v>
      </c>
      <c r="AF2468" s="94" t="s">
        <v>40</v>
      </c>
      <c r="AG2468" s="94" t="s">
        <v>40</v>
      </c>
      <c r="AH2468" s="94" t="s">
        <v>40</v>
      </c>
      <c r="AI2468" s="94" t="s">
        <v>40</v>
      </c>
      <c r="AJ2468" s="94" t="s">
        <v>40</v>
      </c>
      <c r="AK2468" s="94" t="s">
        <v>40</v>
      </c>
      <c r="AL2468" s="93"/>
      <c r="AM2468" s="93"/>
      <c r="AN2468" s="94" t="s">
        <v>40</v>
      </c>
      <c r="AO2468" s="94" t="s">
        <v>40</v>
      </c>
      <c r="AP2468" s="94" t="s">
        <v>40</v>
      </c>
      <c r="AQ2468" s="94" t="s">
        <v>40</v>
      </c>
      <c r="AR2468" s="93"/>
    </row>
    <row r="2469" spans="1:44" ht="31.5">
      <c r="A2469" t="str">
        <f>VLOOKUP(Q2469,'Rotas x Madrugada'!A:C,2,0)</f>
        <v>R</v>
      </c>
      <c r="B2469" t="str">
        <f>VLOOKUP(Q2469,'Rotas x Madrugada'!A:C,3,0)</f>
        <v>Não</v>
      </c>
      <c r="D2469" s="19">
        <f t="shared" si="76"/>
        <v>46164</v>
      </c>
      <c r="E2469" s="19">
        <f>IF(A2469="RETIRA",Z2469,VLOOKUP(Q2469,'Rotas x Madrugada'!A:D,4,0))</f>
        <v>46150</v>
      </c>
      <c r="F2469" s="19">
        <f>IF(A2469="RETIRA",Z2469,Z2469+2)</f>
        <v>46164</v>
      </c>
      <c r="G2469" s="19" t="str">
        <f>CONCATENATE(U2469,"-",V2469)</f>
        <v>INC08-TF</v>
      </c>
      <c r="H2469" s="19" t="str">
        <f t="shared" ca="1" si="77"/>
        <v>OK</v>
      </c>
      <c r="I2469" s="46">
        <f ca="1">Z2469-$B$1</f>
        <v>5</v>
      </c>
      <c r="J2469" s="46">
        <f>VLOOKUP(G2469,'D. Produção'!A:B,2,)</f>
        <v>2</v>
      </c>
      <c r="K2469" s="95">
        <v>336602</v>
      </c>
      <c r="L2469" s="96" t="s">
        <v>112</v>
      </c>
      <c r="M2469" s="95">
        <v>21</v>
      </c>
      <c r="N2469" s="95">
        <v>5461485</v>
      </c>
      <c r="O2469" s="96" t="s">
        <v>35</v>
      </c>
      <c r="P2469" s="96" t="s">
        <v>555</v>
      </c>
      <c r="Q2469" s="96" t="s">
        <v>195</v>
      </c>
      <c r="R2469" s="97">
        <v>0.66069999999999995</v>
      </c>
      <c r="S2469" s="97">
        <v>13.2136</v>
      </c>
      <c r="T2469" s="95">
        <v>1</v>
      </c>
      <c r="U2469" s="96" t="s">
        <v>63</v>
      </c>
      <c r="V2469" s="96" t="s">
        <v>96</v>
      </c>
      <c r="W2469" s="98">
        <v>332</v>
      </c>
      <c r="X2469" s="98">
        <v>1990</v>
      </c>
      <c r="Y2469" s="99">
        <v>46156.500318437502</v>
      </c>
      <c r="Z2469" s="100">
        <v>46162</v>
      </c>
      <c r="AA2469" s="101"/>
      <c r="AB2469" s="101"/>
      <c r="AC2469" s="101"/>
      <c r="AD2469" s="101"/>
      <c r="AE2469" s="102" t="s">
        <v>40</v>
      </c>
      <c r="AF2469" s="102" t="s">
        <v>40</v>
      </c>
      <c r="AG2469" s="102" t="s">
        <v>40</v>
      </c>
      <c r="AH2469" s="102" t="s">
        <v>40</v>
      </c>
      <c r="AI2469" s="102" t="s">
        <v>40</v>
      </c>
      <c r="AJ2469" s="102" t="s">
        <v>40</v>
      </c>
      <c r="AK2469" s="102" t="s">
        <v>40</v>
      </c>
      <c r="AL2469" s="101"/>
      <c r="AM2469" s="101"/>
      <c r="AN2469" s="102" t="s">
        <v>40</v>
      </c>
      <c r="AO2469" s="102" t="s">
        <v>40</v>
      </c>
      <c r="AP2469" s="102" t="s">
        <v>40</v>
      </c>
      <c r="AQ2469" s="102" t="s">
        <v>40</v>
      </c>
      <c r="AR2469" s="101"/>
    </row>
    <row r="2470" spans="1:44" ht="31.5">
      <c r="A2470" t="str">
        <f>VLOOKUP(Q2470,'Rotas x Madrugada'!A:C,2,0)</f>
        <v>R</v>
      </c>
      <c r="B2470" t="str">
        <f>VLOOKUP(Q2470,'Rotas x Madrugada'!A:C,3,0)</f>
        <v>Não</v>
      </c>
      <c r="D2470" s="19">
        <f t="shared" si="76"/>
        <v>46164</v>
      </c>
      <c r="E2470" s="19">
        <f>IF(A2470="RETIRA",Z2470,VLOOKUP(Q2470,'Rotas x Madrugada'!A:D,4,0))</f>
        <v>46150</v>
      </c>
      <c r="F2470" s="19">
        <f>IF(A2470="RETIRA",Z2470,Z2470+2)</f>
        <v>46164</v>
      </c>
      <c r="G2470" s="19" t="str">
        <f>CONCATENATE(U2470,"-",V2470)</f>
        <v>INC08-TF</v>
      </c>
      <c r="H2470" s="19" t="str">
        <f t="shared" ca="1" si="77"/>
        <v>OK</v>
      </c>
      <c r="I2470" s="46">
        <f ca="1">Z2470-$B$1</f>
        <v>5</v>
      </c>
      <c r="J2470" s="46">
        <f>VLOOKUP(G2470,'D. Produção'!A:B,2,)</f>
        <v>2</v>
      </c>
      <c r="K2470" s="87">
        <v>336602</v>
      </c>
      <c r="L2470" s="88" t="s">
        <v>113</v>
      </c>
      <c r="M2470" s="87">
        <v>22</v>
      </c>
      <c r="N2470" s="87">
        <v>5461486</v>
      </c>
      <c r="O2470" s="88" t="s">
        <v>35</v>
      </c>
      <c r="P2470" s="88" t="s">
        <v>555</v>
      </c>
      <c r="Q2470" s="88" t="s">
        <v>195</v>
      </c>
      <c r="R2470" s="89">
        <v>0.66069999999999995</v>
      </c>
      <c r="S2470" s="89">
        <v>13.2136</v>
      </c>
      <c r="T2470" s="87">
        <v>1</v>
      </c>
      <c r="U2470" s="88" t="s">
        <v>63</v>
      </c>
      <c r="V2470" s="88" t="s">
        <v>96</v>
      </c>
      <c r="W2470" s="90">
        <v>332</v>
      </c>
      <c r="X2470" s="90">
        <v>1990</v>
      </c>
      <c r="Y2470" s="91">
        <v>46156.500318437502</v>
      </c>
      <c r="Z2470" s="92">
        <v>46162</v>
      </c>
      <c r="AA2470" s="93"/>
      <c r="AB2470" s="93"/>
      <c r="AC2470" s="93"/>
      <c r="AD2470" s="93"/>
      <c r="AE2470" s="94" t="s">
        <v>40</v>
      </c>
      <c r="AF2470" s="94" t="s">
        <v>40</v>
      </c>
      <c r="AG2470" s="94" t="s">
        <v>40</v>
      </c>
      <c r="AH2470" s="94" t="s">
        <v>40</v>
      </c>
      <c r="AI2470" s="94" t="s">
        <v>40</v>
      </c>
      <c r="AJ2470" s="94" t="s">
        <v>40</v>
      </c>
      <c r="AK2470" s="94" t="s">
        <v>40</v>
      </c>
      <c r="AL2470" s="93"/>
      <c r="AM2470" s="93"/>
      <c r="AN2470" s="94" t="s">
        <v>40</v>
      </c>
      <c r="AO2470" s="94" t="s">
        <v>40</v>
      </c>
      <c r="AP2470" s="94" t="s">
        <v>40</v>
      </c>
      <c r="AQ2470" s="94" t="s">
        <v>40</v>
      </c>
      <c r="AR2470" s="93"/>
    </row>
    <row r="2471" spans="1:44" ht="31.5">
      <c r="A2471" t="str">
        <f>VLOOKUP(Q2471,'Rotas x Madrugada'!A:C,2,0)</f>
        <v>R</v>
      </c>
      <c r="B2471" t="str">
        <f>VLOOKUP(Q2471,'Rotas x Madrugada'!A:C,3,0)</f>
        <v>Não</v>
      </c>
      <c r="D2471" s="19">
        <f t="shared" si="76"/>
        <v>46164</v>
      </c>
      <c r="E2471" s="19">
        <f>IF(A2471="RETIRA",Z2471,VLOOKUP(Q2471,'Rotas x Madrugada'!A:D,4,0))</f>
        <v>46150</v>
      </c>
      <c r="F2471" s="19">
        <f>IF(A2471="RETIRA",Z2471,Z2471+2)</f>
        <v>46164</v>
      </c>
      <c r="G2471" s="19" t="str">
        <f>CONCATENATE(U2471,"-",V2471)</f>
        <v>INC08-TF</v>
      </c>
      <c r="H2471" s="19" t="str">
        <f t="shared" ca="1" si="77"/>
        <v>OK</v>
      </c>
      <c r="I2471" s="46">
        <f ca="1">Z2471-$B$1</f>
        <v>5</v>
      </c>
      <c r="J2471" s="46">
        <f>VLOOKUP(G2471,'D. Produção'!A:B,2,)</f>
        <v>2</v>
      </c>
      <c r="K2471" s="95">
        <v>336602</v>
      </c>
      <c r="L2471" s="96" t="s">
        <v>114</v>
      </c>
      <c r="M2471" s="95">
        <v>23</v>
      </c>
      <c r="N2471" s="95">
        <v>5461487</v>
      </c>
      <c r="O2471" s="96" t="s">
        <v>35</v>
      </c>
      <c r="P2471" s="96" t="s">
        <v>555</v>
      </c>
      <c r="Q2471" s="96" t="s">
        <v>195</v>
      </c>
      <c r="R2471" s="97">
        <v>0.84260000000000002</v>
      </c>
      <c r="S2471" s="97">
        <v>16.8523</v>
      </c>
      <c r="T2471" s="95">
        <v>1</v>
      </c>
      <c r="U2471" s="96" t="s">
        <v>63</v>
      </c>
      <c r="V2471" s="96" t="s">
        <v>96</v>
      </c>
      <c r="W2471" s="98">
        <v>747</v>
      </c>
      <c r="X2471" s="98">
        <v>1128</v>
      </c>
      <c r="Y2471" s="99">
        <v>46156.500318437502</v>
      </c>
      <c r="Z2471" s="100">
        <v>46162</v>
      </c>
      <c r="AA2471" s="101"/>
      <c r="AB2471" s="101"/>
      <c r="AC2471" s="101"/>
      <c r="AD2471" s="101"/>
      <c r="AE2471" s="102" t="s">
        <v>40</v>
      </c>
      <c r="AF2471" s="102" t="s">
        <v>40</v>
      </c>
      <c r="AG2471" s="102" t="s">
        <v>40</v>
      </c>
      <c r="AH2471" s="102" t="s">
        <v>40</v>
      </c>
      <c r="AI2471" s="102" t="s">
        <v>40</v>
      </c>
      <c r="AJ2471" s="102" t="s">
        <v>40</v>
      </c>
      <c r="AK2471" s="102" t="s">
        <v>40</v>
      </c>
      <c r="AL2471" s="101"/>
      <c r="AM2471" s="101"/>
      <c r="AN2471" s="102" t="s">
        <v>40</v>
      </c>
      <c r="AO2471" s="102" t="s">
        <v>40</v>
      </c>
      <c r="AP2471" s="102" t="s">
        <v>40</v>
      </c>
      <c r="AQ2471" s="102" t="s">
        <v>40</v>
      </c>
      <c r="AR2471" s="101"/>
    </row>
    <row r="2472" spans="1:44" ht="31.5">
      <c r="A2472" t="str">
        <f>VLOOKUP(Q2472,'Rotas x Madrugada'!A:C,2,0)</f>
        <v>R</v>
      </c>
      <c r="B2472" t="str">
        <f>VLOOKUP(Q2472,'Rotas x Madrugada'!A:C,3,0)</f>
        <v>Não</v>
      </c>
      <c r="D2472" s="19">
        <f t="shared" si="76"/>
        <v>46164</v>
      </c>
      <c r="E2472" s="19">
        <f>IF(A2472="RETIRA",Z2472,VLOOKUP(Q2472,'Rotas x Madrugada'!A:D,4,0))</f>
        <v>46150</v>
      </c>
      <c r="F2472" s="19">
        <f>IF(A2472="RETIRA",Z2472,Z2472+2)</f>
        <v>46164</v>
      </c>
      <c r="G2472" s="19" t="str">
        <f>CONCATENATE(U2472,"-",V2472)</f>
        <v>INC08-TF</v>
      </c>
      <c r="H2472" s="19" t="str">
        <f t="shared" ca="1" si="77"/>
        <v>OK</v>
      </c>
      <c r="I2472" s="46">
        <f ca="1">Z2472-$B$1</f>
        <v>5</v>
      </c>
      <c r="J2472" s="46">
        <f>VLOOKUP(G2472,'D. Produção'!A:B,2,)</f>
        <v>2</v>
      </c>
      <c r="K2472" s="87">
        <v>336602</v>
      </c>
      <c r="L2472" s="88" t="s">
        <v>115</v>
      </c>
      <c r="M2472" s="87">
        <v>24</v>
      </c>
      <c r="N2472" s="87">
        <v>5461488</v>
      </c>
      <c r="O2472" s="88" t="s">
        <v>35</v>
      </c>
      <c r="P2472" s="88" t="s">
        <v>555</v>
      </c>
      <c r="Q2472" s="88" t="s">
        <v>195</v>
      </c>
      <c r="R2472" s="89">
        <v>0.84260000000000002</v>
      </c>
      <c r="S2472" s="89">
        <v>16.8523</v>
      </c>
      <c r="T2472" s="87">
        <v>1</v>
      </c>
      <c r="U2472" s="88" t="s">
        <v>63</v>
      </c>
      <c r="V2472" s="88" t="s">
        <v>96</v>
      </c>
      <c r="W2472" s="90">
        <v>747</v>
      </c>
      <c r="X2472" s="90">
        <v>1128</v>
      </c>
      <c r="Y2472" s="91">
        <v>46156.500318437502</v>
      </c>
      <c r="Z2472" s="92">
        <v>46162</v>
      </c>
      <c r="AA2472" s="93"/>
      <c r="AB2472" s="93"/>
      <c r="AC2472" s="93"/>
      <c r="AD2472" s="93"/>
      <c r="AE2472" s="94" t="s">
        <v>40</v>
      </c>
      <c r="AF2472" s="94" t="s">
        <v>40</v>
      </c>
      <c r="AG2472" s="94" t="s">
        <v>40</v>
      </c>
      <c r="AH2472" s="94" t="s">
        <v>40</v>
      </c>
      <c r="AI2472" s="94" t="s">
        <v>40</v>
      </c>
      <c r="AJ2472" s="94" t="s">
        <v>40</v>
      </c>
      <c r="AK2472" s="94" t="s">
        <v>40</v>
      </c>
      <c r="AL2472" s="93"/>
      <c r="AM2472" s="93"/>
      <c r="AN2472" s="94" t="s">
        <v>40</v>
      </c>
      <c r="AO2472" s="94" t="s">
        <v>40</v>
      </c>
      <c r="AP2472" s="94" t="s">
        <v>40</v>
      </c>
      <c r="AQ2472" s="94" t="s">
        <v>40</v>
      </c>
      <c r="AR2472" s="93"/>
    </row>
    <row r="2473" spans="1:44" ht="31.5">
      <c r="A2473" t="str">
        <f>VLOOKUP(Q2473,'Rotas x Madrugada'!A:C,2,0)</f>
        <v>R</v>
      </c>
      <c r="B2473" t="str">
        <f>VLOOKUP(Q2473,'Rotas x Madrugada'!A:C,3,0)</f>
        <v>Não</v>
      </c>
      <c r="D2473" s="19">
        <f t="shared" si="76"/>
        <v>46164</v>
      </c>
      <c r="E2473" s="19">
        <f>IF(A2473="RETIRA",Z2473,VLOOKUP(Q2473,'Rotas x Madrugada'!A:D,4,0))</f>
        <v>46150</v>
      </c>
      <c r="F2473" s="19">
        <f>IF(A2473="RETIRA",Z2473,Z2473+2)</f>
        <v>46164</v>
      </c>
      <c r="G2473" s="19" t="str">
        <f>CONCATENATE(U2473,"-",V2473)</f>
        <v>INC08-TF</v>
      </c>
      <c r="H2473" s="19" t="str">
        <f t="shared" ca="1" si="77"/>
        <v>OK</v>
      </c>
      <c r="I2473" s="46">
        <f ca="1">Z2473-$B$1</f>
        <v>5</v>
      </c>
      <c r="J2473" s="46">
        <f>VLOOKUP(G2473,'D. Produção'!A:B,2,)</f>
        <v>2</v>
      </c>
      <c r="K2473" s="95">
        <v>336602</v>
      </c>
      <c r="L2473" s="96" t="s">
        <v>183</v>
      </c>
      <c r="M2473" s="95">
        <v>25</v>
      </c>
      <c r="N2473" s="95">
        <v>5461489</v>
      </c>
      <c r="O2473" s="96" t="s">
        <v>35</v>
      </c>
      <c r="P2473" s="96" t="s">
        <v>555</v>
      </c>
      <c r="Q2473" s="96" t="s">
        <v>195</v>
      </c>
      <c r="R2473" s="97">
        <v>1.7412000000000001</v>
      </c>
      <c r="S2473" s="97">
        <v>34.824300000000001</v>
      </c>
      <c r="T2473" s="95">
        <v>1</v>
      </c>
      <c r="U2473" s="96" t="s">
        <v>63</v>
      </c>
      <c r="V2473" s="96" t="s">
        <v>96</v>
      </c>
      <c r="W2473" s="98">
        <v>1545</v>
      </c>
      <c r="X2473" s="98">
        <v>1127</v>
      </c>
      <c r="Y2473" s="99">
        <v>46156.500318437502</v>
      </c>
      <c r="Z2473" s="100">
        <v>46162</v>
      </c>
      <c r="AA2473" s="101"/>
      <c r="AB2473" s="101"/>
      <c r="AC2473" s="101"/>
      <c r="AD2473" s="101"/>
      <c r="AE2473" s="102" t="s">
        <v>40</v>
      </c>
      <c r="AF2473" s="102" t="s">
        <v>40</v>
      </c>
      <c r="AG2473" s="102" t="s">
        <v>40</v>
      </c>
      <c r="AH2473" s="102" t="s">
        <v>40</v>
      </c>
      <c r="AI2473" s="102" t="s">
        <v>40</v>
      </c>
      <c r="AJ2473" s="102" t="s">
        <v>40</v>
      </c>
      <c r="AK2473" s="102" t="s">
        <v>40</v>
      </c>
      <c r="AL2473" s="101"/>
      <c r="AM2473" s="101"/>
      <c r="AN2473" s="102" t="s">
        <v>40</v>
      </c>
      <c r="AO2473" s="102" t="s">
        <v>40</v>
      </c>
      <c r="AP2473" s="102" t="s">
        <v>40</v>
      </c>
      <c r="AQ2473" s="102" t="s">
        <v>40</v>
      </c>
      <c r="AR2473" s="101"/>
    </row>
    <row r="2474" spans="1:44" ht="31.5">
      <c r="A2474" t="str">
        <f>VLOOKUP(Q2474,'Rotas x Madrugada'!A:C,2,0)</f>
        <v>R</v>
      </c>
      <c r="B2474" t="str">
        <f>VLOOKUP(Q2474,'Rotas x Madrugada'!A:C,3,0)</f>
        <v>Não</v>
      </c>
      <c r="D2474" s="19">
        <f t="shared" si="76"/>
        <v>46164</v>
      </c>
      <c r="E2474" s="19">
        <f>IF(A2474="RETIRA",Z2474,VLOOKUP(Q2474,'Rotas x Madrugada'!A:D,4,0))</f>
        <v>46150</v>
      </c>
      <c r="F2474" s="19">
        <f>IF(A2474="RETIRA",Z2474,Z2474+2)</f>
        <v>46164</v>
      </c>
      <c r="G2474" s="19" t="str">
        <f>CONCATENATE(U2474,"-",V2474)</f>
        <v>INC08-TF</v>
      </c>
      <c r="H2474" s="19" t="str">
        <f t="shared" ca="1" si="77"/>
        <v>OK</v>
      </c>
      <c r="I2474" s="46">
        <f ca="1">Z2474-$B$1</f>
        <v>5</v>
      </c>
      <c r="J2474" s="46">
        <f>VLOOKUP(G2474,'D. Produção'!A:B,2,)</f>
        <v>2</v>
      </c>
      <c r="K2474" s="87">
        <v>336602</v>
      </c>
      <c r="L2474" s="88" t="s">
        <v>184</v>
      </c>
      <c r="M2474" s="87">
        <v>26</v>
      </c>
      <c r="N2474" s="87">
        <v>5461490</v>
      </c>
      <c r="O2474" s="88" t="s">
        <v>35</v>
      </c>
      <c r="P2474" s="88" t="s">
        <v>555</v>
      </c>
      <c r="Q2474" s="88" t="s">
        <v>195</v>
      </c>
      <c r="R2474" s="89">
        <v>1.7412000000000001</v>
      </c>
      <c r="S2474" s="89">
        <v>34.824300000000001</v>
      </c>
      <c r="T2474" s="87">
        <v>1</v>
      </c>
      <c r="U2474" s="88" t="s">
        <v>63</v>
      </c>
      <c r="V2474" s="88" t="s">
        <v>96</v>
      </c>
      <c r="W2474" s="90">
        <v>1545</v>
      </c>
      <c r="X2474" s="90">
        <v>1127</v>
      </c>
      <c r="Y2474" s="91">
        <v>46156.500318437502</v>
      </c>
      <c r="Z2474" s="92">
        <v>46162</v>
      </c>
      <c r="AA2474" s="93"/>
      <c r="AB2474" s="93"/>
      <c r="AC2474" s="93"/>
      <c r="AD2474" s="93"/>
      <c r="AE2474" s="94" t="s">
        <v>40</v>
      </c>
      <c r="AF2474" s="94" t="s">
        <v>40</v>
      </c>
      <c r="AG2474" s="94" t="s">
        <v>40</v>
      </c>
      <c r="AH2474" s="94" t="s">
        <v>40</v>
      </c>
      <c r="AI2474" s="94" t="s">
        <v>40</v>
      </c>
      <c r="AJ2474" s="94" t="s">
        <v>40</v>
      </c>
      <c r="AK2474" s="94" t="s">
        <v>40</v>
      </c>
      <c r="AL2474" s="93"/>
      <c r="AM2474" s="93"/>
      <c r="AN2474" s="94" t="s">
        <v>40</v>
      </c>
      <c r="AO2474" s="94" t="s">
        <v>40</v>
      </c>
      <c r="AP2474" s="94" t="s">
        <v>40</v>
      </c>
      <c r="AQ2474" s="94" t="s">
        <v>40</v>
      </c>
      <c r="AR2474" s="93"/>
    </row>
    <row r="2475" spans="1:44" ht="31.5">
      <c r="A2475" t="str">
        <f>VLOOKUP(Q2475,'Rotas x Madrugada'!A:C,2,0)</f>
        <v>R</v>
      </c>
      <c r="B2475" t="str">
        <f>VLOOKUP(Q2475,'Rotas x Madrugada'!A:C,3,0)</f>
        <v>Não</v>
      </c>
      <c r="D2475" s="19">
        <f t="shared" si="76"/>
        <v>46164</v>
      </c>
      <c r="E2475" s="19">
        <f>IF(A2475="RETIRA",Z2475,VLOOKUP(Q2475,'Rotas x Madrugada'!A:D,4,0))</f>
        <v>46150</v>
      </c>
      <c r="F2475" s="19">
        <f>IF(A2475="RETIRA",Z2475,Z2475+2)</f>
        <v>46164</v>
      </c>
      <c r="G2475" s="19" t="str">
        <f>CONCATENATE(U2475,"-",V2475)</f>
        <v>INC08-TF</v>
      </c>
      <c r="H2475" s="19" t="str">
        <f t="shared" ca="1" si="77"/>
        <v>OK</v>
      </c>
      <c r="I2475" s="46">
        <f ca="1">Z2475-$B$1</f>
        <v>5</v>
      </c>
      <c r="J2475" s="46">
        <f>VLOOKUP(G2475,'D. Produção'!A:B,2,)</f>
        <v>2</v>
      </c>
      <c r="K2475" s="95">
        <v>336602</v>
      </c>
      <c r="L2475" s="96" t="s">
        <v>162</v>
      </c>
      <c r="M2475" s="95">
        <v>27</v>
      </c>
      <c r="N2475" s="95">
        <v>5461491</v>
      </c>
      <c r="O2475" s="96" t="s">
        <v>35</v>
      </c>
      <c r="P2475" s="96" t="s">
        <v>555</v>
      </c>
      <c r="Q2475" s="96" t="s">
        <v>195</v>
      </c>
      <c r="R2475" s="97">
        <v>1.4832000000000001</v>
      </c>
      <c r="S2475" s="97">
        <v>29.664000000000001</v>
      </c>
      <c r="T2475" s="95">
        <v>1</v>
      </c>
      <c r="U2475" s="96" t="s">
        <v>63</v>
      </c>
      <c r="V2475" s="96" t="s">
        <v>96</v>
      </c>
      <c r="W2475" s="98">
        <v>1545</v>
      </c>
      <c r="X2475" s="98">
        <v>960</v>
      </c>
      <c r="Y2475" s="99">
        <v>46156.500318437502</v>
      </c>
      <c r="Z2475" s="100">
        <v>46162</v>
      </c>
      <c r="AA2475" s="101"/>
      <c r="AB2475" s="101"/>
      <c r="AC2475" s="101"/>
      <c r="AD2475" s="101"/>
      <c r="AE2475" s="102" t="s">
        <v>40</v>
      </c>
      <c r="AF2475" s="102" t="s">
        <v>40</v>
      </c>
      <c r="AG2475" s="102" t="s">
        <v>40</v>
      </c>
      <c r="AH2475" s="102" t="s">
        <v>40</v>
      </c>
      <c r="AI2475" s="102" t="s">
        <v>40</v>
      </c>
      <c r="AJ2475" s="102" t="s">
        <v>40</v>
      </c>
      <c r="AK2475" s="102" t="s">
        <v>40</v>
      </c>
      <c r="AL2475" s="101"/>
      <c r="AM2475" s="101"/>
      <c r="AN2475" s="102" t="s">
        <v>40</v>
      </c>
      <c r="AO2475" s="102" t="s">
        <v>40</v>
      </c>
      <c r="AP2475" s="102" t="s">
        <v>40</v>
      </c>
      <c r="AQ2475" s="102" t="s">
        <v>40</v>
      </c>
      <c r="AR2475" s="101"/>
    </row>
    <row r="2476" spans="1:44" ht="31.5">
      <c r="A2476" t="str">
        <f>VLOOKUP(Q2476,'Rotas x Madrugada'!A:C,2,0)</f>
        <v>R</v>
      </c>
      <c r="B2476" t="str">
        <f>VLOOKUP(Q2476,'Rotas x Madrugada'!A:C,3,0)</f>
        <v>Não</v>
      </c>
      <c r="D2476" s="19">
        <f t="shared" si="76"/>
        <v>46164</v>
      </c>
      <c r="E2476" s="19">
        <f>IF(A2476="RETIRA",Z2476,VLOOKUP(Q2476,'Rotas x Madrugada'!A:D,4,0))</f>
        <v>46150</v>
      </c>
      <c r="F2476" s="19">
        <f>IF(A2476="RETIRA",Z2476,Z2476+2)</f>
        <v>46164</v>
      </c>
      <c r="G2476" s="19" t="str">
        <f>CONCATENATE(U2476,"-",V2476)</f>
        <v>INC08-TF</v>
      </c>
      <c r="H2476" s="19" t="str">
        <f t="shared" ca="1" si="77"/>
        <v>OK</v>
      </c>
      <c r="I2476" s="46">
        <f ca="1">Z2476-$B$1</f>
        <v>5</v>
      </c>
      <c r="J2476" s="46">
        <f>VLOOKUP(G2476,'D. Produção'!A:B,2,)</f>
        <v>2</v>
      </c>
      <c r="K2476" s="87">
        <v>336602</v>
      </c>
      <c r="L2476" s="88" t="s">
        <v>164</v>
      </c>
      <c r="M2476" s="87">
        <v>28</v>
      </c>
      <c r="N2476" s="87">
        <v>5461492</v>
      </c>
      <c r="O2476" s="88" t="s">
        <v>35</v>
      </c>
      <c r="P2476" s="88" t="s">
        <v>555</v>
      </c>
      <c r="Q2476" s="88" t="s">
        <v>195</v>
      </c>
      <c r="R2476" s="89">
        <v>0.46139999999999998</v>
      </c>
      <c r="S2476" s="89">
        <v>9.2274999999999991</v>
      </c>
      <c r="T2476" s="87">
        <v>1</v>
      </c>
      <c r="U2476" s="88" t="s">
        <v>63</v>
      </c>
      <c r="V2476" s="88" t="s">
        <v>96</v>
      </c>
      <c r="W2476" s="90">
        <v>1424</v>
      </c>
      <c r="X2476" s="90">
        <v>324</v>
      </c>
      <c r="Y2476" s="91">
        <v>46156.500318437502</v>
      </c>
      <c r="Z2476" s="92">
        <v>46162</v>
      </c>
      <c r="AA2476" s="93"/>
      <c r="AB2476" s="93"/>
      <c r="AC2476" s="93"/>
      <c r="AD2476" s="93"/>
      <c r="AE2476" s="94" t="s">
        <v>40</v>
      </c>
      <c r="AF2476" s="94" t="s">
        <v>40</v>
      </c>
      <c r="AG2476" s="94" t="s">
        <v>40</v>
      </c>
      <c r="AH2476" s="94" t="s">
        <v>40</v>
      </c>
      <c r="AI2476" s="94" t="s">
        <v>40</v>
      </c>
      <c r="AJ2476" s="94" t="s">
        <v>40</v>
      </c>
      <c r="AK2476" s="94" t="s">
        <v>40</v>
      </c>
      <c r="AL2476" s="93"/>
      <c r="AM2476" s="93"/>
      <c r="AN2476" s="94" t="s">
        <v>40</v>
      </c>
      <c r="AO2476" s="94" t="s">
        <v>40</v>
      </c>
      <c r="AP2476" s="94" t="s">
        <v>40</v>
      </c>
      <c r="AQ2476" s="94" t="s">
        <v>40</v>
      </c>
      <c r="AR2476" s="93"/>
    </row>
    <row r="2477" spans="1:44" ht="31.5">
      <c r="A2477" t="str">
        <f>VLOOKUP(Q2477,'Rotas x Madrugada'!A:C,2,0)</f>
        <v>R</v>
      </c>
      <c r="B2477" t="str">
        <f>VLOOKUP(Q2477,'Rotas x Madrugada'!A:C,3,0)</f>
        <v>Não</v>
      </c>
      <c r="D2477" s="19">
        <f t="shared" si="76"/>
        <v>46164</v>
      </c>
      <c r="E2477" s="19">
        <f>IF(A2477="RETIRA",Z2477,VLOOKUP(Q2477,'Rotas x Madrugada'!A:D,4,0))</f>
        <v>46150</v>
      </c>
      <c r="F2477" s="19">
        <f>IF(A2477="RETIRA",Z2477,Z2477+2)</f>
        <v>46164</v>
      </c>
      <c r="G2477" s="19" t="str">
        <f>CONCATENATE(U2477,"-",V2477)</f>
        <v>INC08-TF</v>
      </c>
      <c r="H2477" s="19" t="str">
        <f t="shared" ca="1" si="77"/>
        <v>OK</v>
      </c>
      <c r="I2477" s="46">
        <f ca="1">Z2477-$B$1</f>
        <v>5</v>
      </c>
      <c r="J2477" s="46">
        <f>VLOOKUP(G2477,'D. Produção'!A:B,2,)</f>
        <v>2</v>
      </c>
      <c r="K2477" s="95">
        <v>336602</v>
      </c>
      <c r="L2477" s="96" t="s">
        <v>199</v>
      </c>
      <c r="M2477" s="95">
        <v>29</v>
      </c>
      <c r="N2477" s="95">
        <v>5461493</v>
      </c>
      <c r="O2477" s="96" t="s">
        <v>35</v>
      </c>
      <c r="P2477" s="96" t="s">
        <v>555</v>
      </c>
      <c r="Q2477" s="96" t="s">
        <v>195</v>
      </c>
      <c r="R2477" s="97">
        <v>0.32700000000000001</v>
      </c>
      <c r="S2477" s="97">
        <v>6.5401999999999996</v>
      </c>
      <c r="T2477" s="95">
        <v>1</v>
      </c>
      <c r="U2477" s="96" t="s">
        <v>63</v>
      </c>
      <c r="V2477" s="96" t="s">
        <v>96</v>
      </c>
      <c r="W2477" s="98">
        <v>265</v>
      </c>
      <c r="X2477" s="98">
        <v>1234</v>
      </c>
      <c r="Y2477" s="99">
        <v>46156.500318437502</v>
      </c>
      <c r="Z2477" s="100">
        <v>46162</v>
      </c>
      <c r="AA2477" s="101"/>
      <c r="AB2477" s="101"/>
      <c r="AC2477" s="101"/>
      <c r="AD2477" s="101"/>
      <c r="AE2477" s="102" t="s">
        <v>40</v>
      </c>
      <c r="AF2477" s="102" t="s">
        <v>40</v>
      </c>
      <c r="AG2477" s="102" t="s">
        <v>40</v>
      </c>
      <c r="AH2477" s="102" t="s">
        <v>40</v>
      </c>
      <c r="AI2477" s="102" t="s">
        <v>40</v>
      </c>
      <c r="AJ2477" s="102" t="s">
        <v>40</v>
      </c>
      <c r="AK2477" s="102" t="s">
        <v>40</v>
      </c>
      <c r="AL2477" s="101"/>
      <c r="AM2477" s="101"/>
      <c r="AN2477" s="102" t="s">
        <v>40</v>
      </c>
      <c r="AO2477" s="102" t="s">
        <v>40</v>
      </c>
      <c r="AP2477" s="102" t="s">
        <v>40</v>
      </c>
      <c r="AQ2477" s="102" t="s">
        <v>40</v>
      </c>
      <c r="AR2477" s="101"/>
    </row>
    <row r="2478" spans="1:44" ht="31.5">
      <c r="A2478" t="str">
        <f>VLOOKUP(Q2478,'Rotas x Madrugada'!A:C,2,0)</f>
        <v>R</v>
      </c>
      <c r="B2478" t="str">
        <f>VLOOKUP(Q2478,'Rotas x Madrugada'!A:C,3,0)</f>
        <v>Não</v>
      </c>
      <c r="D2478" s="19">
        <f t="shared" si="76"/>
        <v>46164</v>
      </c>
      <c r="E2478" s="19">
        <f>IF(A2478="RETIRA",Z2478,VLOOKUP(Q2478,'Rotas x Madrugada'!A:D,4,0))</f>
        <v>46150</v>
      </c>
      <c r="F2478" s="19">
        <f>IF(A2478="RETIRA",Z2478,Z2478+2)</f>
        <v>46164</v>
      </c>
      <c r="G2478" s="19" t="str">
        <f>CONCATENATE(U2478,"-",V2478)</f>
        <v>INC08-TF</v>
      </c>
      <c r="H2478" s="19" t="str">
        <f t="shared" ca="1" si="77"/>
        <v>OK</v>
      </c>
      <c r="I2478" s="46">
        <f ca="1">Z2478-$B$1</f>
        <v>5</v>
      </c>
      <c r="J2478" s="46">
        <f>VLOOKUP(G2478,'D. Produção'!A:B,2,)</f>
        <v>2</v>
      </c>
      <c r="K2478" s="87">
        <v>336602</v>
      </c>
      <c r="L2478" s="88" t="s">
        <v>147</v>
      </c>
      <c r="M2478" s="87">
        <v>30</v>
      </c>
      <c r="N2478" s="87">
        <v>5461494</v>
      </c>
      <c r="O2478" s="88" t="s">
        <v>35</v>
      </c>
      <c r="P2478" s="88" t="s">
        <v>555</v>
      </c>
      <c r="Q2478" s="88" t="s">
        <v>195</v>
      </c>
      <c r="R2478" s="89">
        <v>0.32700000000000001</v>
      </c>
      <c r="S2478" s="89">
        <v>6.5401999999999996</v>
      </c>
      <c r="T2478" s="87">
        <v>1</v>
      </c>
      <c r="U2478" s="88" t="s">
        <v>63</v>
      </c>
      <c r="V2478" s="88" t="s">
        <v>96</v>
      </c>
      <c r="W2478" s="90">
        <v>265</v>
      </c>
      <c r="X2478" s="90">
        <v>1234</v>
      </c>
      <c r="Y2478" s="91">
        <v>46156.500318437502</v>
      </c>
      <c r="Z2478" s="92">
        <v>46162</v>
      </c>
      <c r="AA2478" s="93"/>
      <c r="AB2478" s="93"/>
      <c r="AC2478" s="93"/>
      <c r="AD2478" s="93"/>
      <c r="AE2478" s="94" t="s">
        <v>40</v>
      </c>
      <c r="AF2478" s="94" t="s">
        <v>40</v>
      </c>
      <c r="AG2478" s="94" t="s">
        <v>40</v>
      </c>
      <c r="AH2478" s="94" t="s">
        <v>40</v>
      </c>
      <c r="AI2478" s="94" t="s">
        <v>40</v>
      </c>
      <c r="AJ2478" s="94" t="s">
        <v>40</v>
      </c>
      <c r="AK2478" s="94" t="s">
        <v>40</v>
      </c>
      <c r="AL2478" s="93"/>
      <c r="AM2478" s="93"/>
      <c r="AN2478" s="94" t="s">
        <v>40</v>
      </c>
      <c r="AO2478" s="94" t="s">
        <v>40</v>
      </c>
      <c r="AP2478" s="94" t="s">
        <v>40</v>
      </c>
      <c r="AQ2478" s="94" t="s">
        <v>40</v>
      </c>
      <c r="AR2478" s="93"/>
    </row>
    <row r="2479" spans="1:44" ht="21">
      <c r="A2479" t="str">
        <f>VLOOKUP(Q2479,'Rotas x Madrugada'!A:C,2,0)</f>
        <v>K</v>
      </c>
      <c r="B2479" t="str">
        <f>VLOOKUP(Q2479,'Rotas x Madrugada'!A:C,3,0)</f>
        <v>Sim</v>
      </c>
      <c r="D2479" s="19">
        <f t="shared" si="76"/>
        <v>46164</v>
      </c>
      <c r="E2479" s="19">
        <f>IF(A2479="RETIRA",Z2479,VLOOKUP(Q2479,'Rotas x Madrugada'!A:D,4,0))</f>
        <v>46146</v>
      </c>
      <c r="F2479" s="19">
        <f>IF(A2479="RETIRA",Z2479,Z2479+2)</f>
        <v>46164</v>
      </c>
      <c r="G2479" s="19" t="str">
        <f>CONCATENATE(U2479,"-",V2479)</f>
        <v>INC08-TF</v>
      </c>
      <c r="H2479" s="19" t="str">
        <f t="shared" ca="1" si="77"/>
        <v>OK</v>
      </c>
      <c r="I2479" s="46">
        <f ca="1">Z2479-$B$1</f>
        <v>5</v>
      </c>
      <c r="J2479" s="46">
        <f>VLOOKUP(G2479,'D. Produção'!A:B,2,)</f>
        <v>2</v>
      </c>
      <c r="K2479" s="95">
        <v>336643</v>
      </c>
      <c r="L2479" s="96" t="s">
        <v>61</v>
      </c>
      <c r="M2479" s="95">
        <v>1</v>
      </c>
      <c r="N2479" s="95">
        <v>5461702</v>
      </c>
      <c r="O2479" s="96" t="s">
        <v>35</v>
      </c>
      <c r="P2479" s="96" t="s">
        <v>124</v>
      </c>
      <c r="Q2479" s="96" t="s">
        <v>125</v>
      </c>
      <c r="R2479" s="97">
        <v>1.0170999999999999</v>
      </c>
      <c r="S2479" s="97">
        <v>20.342199999999998</v>
      </c>
      <c r="T2479" s="95">
        <v>1</v>
      </c>
      <c r="U2479" s="96" t="s">
        <v>63</v>
      </c>
      <c r="V2479" s="96" t="s">
        <v>96</v>
      </c>
      <c r="W2479" s="98">
        <v>1930</v>
      </c>
      <c r="X2479" s="98">
        <v>527</v>
      </c>
      <c r="Y2479" s="99">
        <v>46156.534167280093</v>
      </c>
      <c r="Z2479" s="100">
        <v>46162</v>
      </c>
      <c r="AA2479" s="101"/>
      <c r="AB2479" s="101"/>
      <c r="AC2479" s="101"/>
      <c r="AD2479" s="101"/>
      <c r="AE2479" s="102" t="s">
        <v>40</v>
      </c>
      <c r="AF2479" s="102" t="s">
        <v>40</v>
      </c>
      <c r="AG2479" s="102" t="s">
        <v>40</v>
      </c>
      <c r="AH2479" s="102" t="s">
        <v>40</v>
      </c>
      <c r="AI2479" s="102" t="s">
        <v>40</v>
      </c>
      <c r="AJ2479" s="102" t="s">
        <v>40</v>
      </c>
      <c r="AK2479" s="102" t="s">
        <v>40</v>
      </c>
      <c r="AL2479" s="101"/>
      <c r="AM2479" s="101"/>
      <c r="AN2479" s="102" t="s">
        <v>40</v>
      </c>
      <c r="AO2479" s="102" t="s">
        <v>40</v>
      </c>
      <c r="AP2479" s="102" t="s">
        <v>40</v>
      </c>
      <c r="AQ2479" s="102" t="s">
        <v>40</v>
      </c>
      <c r="AR2479" s="101"/>
    </row>
    <row r="2480" spans="1:44" ht="21">
      <c r="A2480" t="str">
        <f>VLOOKUP(Q2480,'Rotas x Madrugada'!A:C,2,0)</f>
        <v>K</v>
      </c>
      <c r="B2480" t="str">
        <f>VLOOKUP(Q2480,'Rotas x Madrugada'!A:C,3,0)</f>
        <v>Sim</v>
      </c>
      <c r="D2480" s="19">
        <f t="shared" si="76"/>
        <v>46164</v>
      </c>
      <c r="E2480" s="19">
        <f>IF(A2480="RETIRA",Z2480,VLOOKUP(Q2480,'Rotas x Madrugada'!A:D,4,0))</f>
        <v>46146</v>
      </c>
      <c r="F2480" s="19">
        <f>IF(A2480="RETIRA",Z2480,Z2480+2)</f>
        <v>46164</v>
      </c>
      <c r="G2480" s="19" t="str">
        <f>CONCATENATE(U2480,"-",V2480)</f>
        <v>INC10-TF</v>
      </c>
      <c r="H2480" s="19" t="str">
        <f t="shared" ca="1" si="77"/>
        <v>OK</v>
      </c>
      <c r="I2480" s="46">
        <f ca="1">Z2480-$B$1</f>
        <v>5</v>
      </c>
      <c r="J2480" s="46">
        <f>VLOOKUP(G2480,'D. Produção'!A:B,2,)</f>
        <v>2</v>
      </c>
      <c r="K2480" s="87">
        <v>336647</v>
      </c>
      <c r="L2480" s="88" t="s">
        <v>61</v>
      </c>
      <c r="M2480" s="87">
        <v>1</v>
      </c>
      <c r="N2480" s="87">
        <v>5461709</v>
      </c>
      <c r="O2480" s="88" t="s">
        <v>35</v>
      </c>
      <c r="P2480" s="88" t="s">
        <v>124</v>
      </c>
      <c r="Q2480" s="88" t="s">
        <v>125</v>
      </c>
      <c r="R2480" s="89">
        <v>3.8233999999999999</v>
      </c>
      <c r="S2480" s="89">
        <v>95.586299999999994</v>
      </c>
      <c r="T2480" s="87">
        <v>1</v>
      </c>
      <c r="U2480" s="88" t="s">
        <v>95</v>
      </c>
      <c r="V2480" s="88" t="s">
        <v>96</v>
      </c>
      <c r="W2480" s="90">
        <v>1627</v>
      </c>
      <c r="X2480" s="90">
        <v>2350</v>
      </c>
      <c r="Y2480" s="91">
        <v>46156.53416909722</v>
      </c>
      <c r="Z2480" s="92">
        <v>46162</v>
      </c>
      <c r="AA2480" s="93"/>
      <c r="AB2480" s="93"/>
      <c r="AC2480" s="93"/>
      <c r="AD2480" s="93"/>
      <c r="AE2480" s="94" t="s">
        <v>40</v>
      </c>
      <c r="AF2480" s="94" t="s">
        <v>40</v>
      </c>
      <c r="AG2480" s="94" t="s">
        <v>40</v>
      </c>
      <c r="AH2480" s="94" t="s">
        <v>40</v>
      </c>
      <c r="AI2480" s="94" t="s">
        <v>40</v>
      </c>
      <c r="AJ2480" s="94" t="s">
        <v>40</v>
      </c>
      <c r="AK2480" s="94" t="s">
        <v>40</v>
      </c>
      <c r="AL2480" s="93"/>
      <c r="AM2480" s="93"/>
      <c r="AN2480" s="94" t="s">
        <v>40</v>
      </c>
      <c r="AO2480" s="94" t="s">
        <v>40</v>
      </c>
      <c r="AP2480" s="94" t="s">
        <v>40</v>
      </c>
      <c r="AQ2480" s="94" t="s">
        <v>40</v>
      </c>
      <c r="AR2480" s="93"/>
    </row>
    <row r="2481" spans="1:44" ht="21">
      <c r="A2481" t="str">
        <f>VLOOKUP(Q2481,'Rotas x Madrugada'!A:C,2,0)</f>
        <v>K</v>
      </c>
      <c r="B2481" t="str">
        <f>VLOOKUP(Q2481,'Rotas x Madrugada'!A:C,3,0)</f>
        <v>Sim</v>
      </c>
      <c r="D2481" s="19">
        <f t="shared" si="76"/>
        <v>46164</v>
      </c>
      <c r="E2481" s="19">
        <f>IF(A2481="RETIRA",Z2481,VLOOKUP(Q2481,'Rotas x Madrugada'!A:D,4,0))</f>
        <v>46146</v>
      </c>
      <c r="F2481" s="19">
        <f>IF(A2481="RETIRA",Z2481,Z2481+2)</f>
        <v>46164</v>
      </c>
      <c r="G2481" s="19" t="str">
        <f>CONCATENATE(U2481,"-",V2481)</f>
        <v>INC10-TE16</v>
      </c>
      <c r="H2481" s="19" t="str">
        <f t="shared" ca="1" si="77"/>
        <v>OK</v>
      </c>
      <c r="I2481" s="46">
        <f ca="1">Z2481-$B$1</f>
        <v>5</v>
      </c>
      <c r="J2481" s="46">
        <f>VLOOKUP(G2481,'D. Produção'!A:B,2,)</f>
        <v>2</v>
      </c>
      <c r="K2481" s="95">
        <v>336647</v>
      </c>
      <c r="L2481" s="96" t="s">
        <v>121</v>
      </c>
      <c r="M2481" s="95">
        <v>2</v>
      </c>
      <c r="N2481" s="95">
        <v>5461710</v>
      </c>
      <c r="O2481" s="96" t="s">
        <v>35</v>
      </c>
      <c r="P2481" s="96" t="s">
        <v>124</v>
      </c>
      <c r="Q2481" s="96" t="s">
        <v>125</v>
      </c>
      <c r="R2481" s="97">
        <v>4.0164</v>
      </c>
      <c r="S2481" s="97">
        <v>100.4104</v>
      </c>
      <c r="T2481" s="95">
        <v>1</v>
      </c>
      <c r="U2481" s="96" t="s">
        <v>95</v>
      </c>
      <c r="V2481" s="96" t="s">
        <v>123</v>
      </c>
      <c r="W2481" s="98">
        <v>1677</v>
      </c>
      <c r="X2481" s="98">
        <v>2395</v>
      </c>
      <c r="Y2481" s="99">
        <v>46156.53416909722</v>
      </c>
      <c r="Z2481" s="100">
        <v>46162</v>
      </c>
      <c r="AA2481" s="101"/>
      <c r="AB2481" s="101"/>
      <c r="AC2481" s="101"/>
      <c r="AD2481" s="101"/>
      <c r="AE2481" s="101"/>
      <c r="AF2481" s="101"/>
      <c r="AG2481" s="101"/>
      <c r="AH2481" s="101"/>
      <c r="AI2481" s="102" t="s">
        <v>40</v>
      </c>
      <c r="AJ2481" s="102" t="s">
        <v>40</v>
      </c>
      <c r="AK2481" s="102" t="s">
        <v>40</v>
      </c>
      <c r="AL2481" s="101"/>
      <c r="AM2481" s="101"/>
      <c r="AN2481" s="102" t="s">
        <v>40</v>
      </c>
      <c r="AO2481" s="102" t="s">
        <v>40</v>
      </c>
      <c r="AP2481" s="102" t="s">
        <v>40</v>
      </c>
      <c r="AQ2481" s="102" t="s">
        <v>40</v>
      </c>
      <c r="AR2481" s="101"/>
    </row>
    <row r="2482" spans="1:44" ht="21">
      <c r="A2482" t="str">
        <f>VLOOKUP(Q2482,'Rotas x Madrugada'!A:C,2,0)</f>
        <v>K</v>
      </c>
      <c r="B2482" t="str">
        <f>VLOOKUP(Q2482,'Rotas x Madrugada'!A:C,3,0)</f>
        <v>Sim</v>
      </c>
      <c r="D2482" s="19">
        <f t="shared" si="76"/>
        <v>46164</v>
      </c>
      <c r="E2482" s="19">
        <f>IF(A2482="RETIRA",Z2482,VLOOKUP(Q2482,'Rotas x Madrugada'!A:D,4,0))</f>
        <v>46146</v>
      </c>
      <c r="F2482" s="19">
        <f>IF(A2482="RETIRA",Z2482,Z2482+2)</f>
        <v>46164</v>
      </c>
      <c r="G2482" s="19" t="str">
        <f>CONCATENATE(U2482,"-",V2482)</f>
        <v>INC10-TE16</v>
      </c>
      <c r="H2482" s="19" t="str">
        <f t="shared" ca="1" si="77"/>
        <v>OK</v>
      </c>
      <c r="I2482" s="46">
        <f ca="1">Z2482-$B$1</f>
        <v>5</v>
      </c>
      <c r="J2482" s="46">
        <f>VLOOKUP(G2482,'D. Produção'!A:B,2,)</f>
        <v>2</v>
      </c>
      <c r="K2482" s="87">
        <v>336649</v>
      </c>
      <c r="L2482" s="88" t="s">
        <v>61</v>
      </c>
      <c r="M2482" s="87">
        <v>1</v>
      </c>
      <c r="N2482" s="87">
        <v>5461712</v>
      </c>
      <c r="O2482" s="88" t="s">
        <v>35</v>
      </c>
      <c r="P2482" s="88" t="s">
        <v>124</v>
      </c>
      <c r="Q2482" s="88" t="s">
        <v>125</v>
      </c>
      <c r="R2482" s="89">
        <v>3.9375</v>
      </c>
      <c r="S2482" s="89">
        <v>98.437899999999999</v>
      </c>
      <c r="T2482" s="87">
        <v>1</v>
      </c>
      <c r="U2482" s="88" t="s">
        <v>95</v>
      </c>
      <c r="V2482" s="88" t="s">
        <v>123</v>
      </c>
      <c r="W2482" s="90">
        <v>1642</v>
      </c>
      <c r="X2482" s="90">
        <v>2398</v>
      </c>
      <c r="Y2482" s="91">
        <v>46156.534171990737</v>
      </c>
      <c r="Z2482" s="92">
        <v>46162</v>
      </c>
      <c r="AA2482" s="93"/>
      <c r="AB2482" s="93"/>
      <c r="AC2482" s="93"/>
      <c r="AD2482" s="93"/>
      <c r="AE2482" s="93"/>
      <c r="AF2482" s="93"/>
      <c r="AG2482" s="93"/>
      <c r="AH2482" s="93"/>
      <c r="AI2482" s="94" t="s">
        <v>40</v>
      </c>
      <c r="AJ2482" s="94" t="s">
        <v>40</v>
      </c>
      <c r="AK2482" s="94" t="s">
        <v>40</v>
      </c>
      <c r="AL2482" s="93"/>
      <c r="AM2482" s="93"/>
      <c r="AN2482" s="94" t="s">
        <v>40</v>
      </c>
      <c r="AO2482" s="94" t="s">
        <v>40</v>
      </c>
      <c r="AP2482" s="94" t="s">
        <v>40</v>
      </c>
      <c r="AQ2482" s="94" t="s">
        <v>40</v>
      </c>
      <c r="AR2482" s="93"/>
    </row>
    <row r="2483" spans="1:44" ht="21">
      <c r="A2483" t="str">
        <f>VLOOKUP(Q2483,'Rotas x Madrugada'!A:C,2,0)</f>
        <v>K</v>
      </c>
      <c r="B2483" t="str">
        <f>VLOOKUP(Q2483,'Rotas x Madrugada'!A:C,3,0)</f>
        <v>Sim</v>
      </c>
      <c r="D2483" s="19">
        <f t="shared" si="76"/>
        <v>46164</v>
      </c>
      <c r="E2483" s="19">
        <f>IF(A2483="RETIRA",Z2483,VLOOKUP(Q2483,'Rotas x Madrugada'!A:D,4,0))</f>
        <v>46146</v>
      </c>
      <c r="F2483" s="19">
        <f>IF(A2483="RETIRA",Z2483,Z2483+2)</f>
        <v>46164</v>
      </c>
      <c r="G2483" s="19" t="str">
        <f>CONCATENATE(U2483,"-",V2483)</f>
        <v>INC10-TF</v>
      </c>
      <c r="H2483" s="19" t="str">
        <f t="shared" ca="1" si="77"/>
        <v>OK</v>
      </c>
      <c r="I2483" s="46">
        <f ca="1">Z2483-$B$1</f>
        <v>5</v>
      </c>
      <c r="J2483" s="46">
        <f>VLOOKUP(G2483,'D. Produção'!A:B,2,)</f>
        <v>2</v>
      </c>
      <c r="K2483" s="95">
        <v>336649</v>
      </c>
      <c r="L2483" s="96" t="s">
        <v>121</v>
      </c>
      <c r="M2483" s="95">
        <v>2</v>
      </c>
      <c r="N2483" s="95">
        <v>5461713</v>
      </c>
      <c r="O2483" s="96" t="s">
        <v>35</v>
      </c>
      <c r="P2483" s="96" t="s">
        <v>124</v>
      </c>
      <c r="Q2483" s="96" t="s">
        <v>125</v>
      </c>
      <c r="R2483" s="97">
        <v>3.746</v>
      </c>
      <c r="S2483" s="97">
        <v>93.6494</v>
      </c>
      <c r="T2483" s="95">
        <v>1</v>
      </c>
      <c r="U2483" s="96" t="s">
        <v>95</v>
      </c>
      <c r="V2483" s="96" t="s">
        <v>96</v>
      </c>
      <c r="W2483" s="98">
        <v>1592</v>
      </c>
      <c r="X2483" s="98">
        <v>2353</v>
      </c>
      <c r="Y2483" s="99">
        <v>46156.534171990737</v>
      </c>
      <c r="Z2483" s="100">
        <v>46162</v>
      </c>
      <c r="AA2483" s="101"/>
      <c r="AB2483" s="101"/>
      <c r="AC2483" s="101"/>
      <c r="AD2483" s="101"/>
      <c r="AE2483" s="102" t="s">
        <v>40</v>
      </c>
      <c r="AF2483" s="102" t="s">
        <v>40</v>
      </c>
      <c r="AG2483" s="102" t="s">
        <v>40</v>
      </c>
      <c r="AH2483" s="102" t="s">
        <v>40</v>
      </c>
      <c r="AI2483" s="102" t="s">
        <v>40</v>
      </c>
      <c r="AJ2483" s="102" t="s">
        <v>40</v>
      </c>
      <c r="AK2483" s="102" t="s">
        <v>40</v>
      </c>
      <c r="AL2483" s="101"/>
      <c r="AM2483" s="101"/>
      <c r="AN2483" s="102" t="s">
        <v>40</v>
      </c>
      <c r="AO2483" s="102" t="s">
        <v>40</v>
      </c>
      <c r="AP2483" s="102" t="s">
        <v>40</v>
      </c>
      <c r="AQ2483" s="102" t="s">
        <v>40</v>
      </c>
      <c r="AR2483" s="101"/>
    </row>
    <row r="2484" spans="1:44" ht="21">
      <c r="A2484" t="str">
        <f>VLOOKUP(Q2484,'Rotas x Madrugada'!A:C,2,0)</f>
        <v>K</v>
      </c>
      <c r="B2484" t="str">
        <f>VLOOKUP(Q2484,'Rotas x Madrugada'!A:C,3,0)</f>
        <v>Sim</v>
      </c>
      <c r="D2484" s="19">
        <f t="shared" si="76"/>
        <v>46164</v>
      </c>
      <c r="E2484" s="19">
        <f>IF(A2484="RETIRA",Z2484,VLOOKUP(Q2484,'Rotas x Madrugada'!A:D,4,0))</f>
        <v>46146</v>
      </c>
      <c r="F2484" s="19">
        <f>IF(A2484="RETIRA",Z2484,Z2484+2)</f>
        <v>46164</v>
      </c>
      <c r="G2484" s="19" t="str">
        <f>CONCATENATE(U2484,"-",V2484)</f>
        <v>INC08-TF</v>
      </c>
      <c r="H2484" s="19" t="str">
        <f t="shared" ca="1" si="77"/>
        <v>OK</v>
      </c>
      <c r="I2484" s="46">
        <f ca="1">Z2484-$B$1</f>
        <v>5</v>
      </c>
      <c r="J2484" s="46">
        <f>VLOOKUP(G2484,'D. Produção'!A:B,2,)</f>
        <v>2</v>
      </c>
      <c r="K2484" s="87">
        <v>336650</v>
      </c>
      <c r="L2484" s="88" t="s">
        <v>78</v>
      </c>
      <c r="M2484" s="87">
        <v>1</v>
      </c>
      <c r="N2484" s="87">
        <v>5461725</v>
      </c>
      <c r="O2484" s="88" t="s">
        <v>35</v>
      </c>
      <c r="P2484" s="88" t="s">
        <v>124</v>
      </c>
      <c r="Q2484" s="88" t="s">
        <v>125</v>
      </c>
      <c r="R2484" s="89">
        <v>0.45340000000000003</v>
      </c>
      <c r="S2484" s="89">
        <v>9.0675000000000008</v>
      </c>
      <c r="T2484" s="87">
        <v>1</v>
      </c>
      <c r="U2484" s="88" t="s">
        <v>63</v>
      </c>
      <c r="V2484" s="88" t="s">
        <v>96</v>
      </c>
      <c r="W2484" s="90">
        <v>975</v>
      </c>
      <c r="X2484" s="90">
        <v>465</v>
      </c>
      <c r="Y2484" s="91">
        <v>46156.534172685184</v>
      </c>
      <c r="Z2484" s="92">
        <v>46162</v>
      </c>
      <c r="AA2484" s="93"/>
      <c r="AB2484" s="93"/>
      <c r="AC2484" s="93"/>
      <c r="AD2484" s="93"/>
      <c r="AE2484" s="94" t="s">
        <v>40</v>
      </c>
      <c r="AF2484" s="94" t="s">
        <v>40</v>
      </c>
      <c r="AG2484" s="94" t="s">
        <v>40</v>
      </c>
      <c r="AH2484" s="94" t="s">
        <v>40</v>
      </c>
      <c r="AI2484" s="94" t="s">
        <v>40</v>
      </c>
      <c r="AJ2484" s="94" t="s">
        <v>40</v>
      </c>
      <c r="AK2484" s="94" t="s">
        <v>40</v>
      </c>
      <c r="AL2484" s="93"/>
      <c r="AM2484" s="93"/>
      <c r="AN2484" s="94" t="s">
        <v>40</v>
      </c>
      <c r="AO2484" s="94" t="s">
        <v>40</v>
      </c>
      <c r="AP2484" s="94" t="s">
        <v>40</v>
      </c>
      <c r="AQ2484" s="94" t="s">
        <v>40</v>
      </c>
      <c r="AR2484" s="93"/>
    </row>
    <row r="2485" spans="1:44" ht="21">
      <c r="A2485" t="str">
        <f>VLOOKUP(Q2485,'Rotas x Madrugada'!A:C,2,0)</f>
        <v>K</v>
      </c>
      <c r="B2485" t="str">
        <f>VLOOKUP(Q2485,'Rotas x Madrugada'!A:C,3,0)</f>
        <v>Sim</v>
      </c>
      <c r="D2485" s="19">
        <f t="shared" si="76"/>
        <v>46164</v>
      </c>
      <c r="E2485" s="19">
        <f>IF(A2485="RETIRA",Z2485,VLOOKUP(Q2485,'Rotas x Madrugada'!A:D,4,0))</f>
        <v>46146</v>
      </c>
      <c r="F2485" s="19">
        <f>IF(A2485="RETIRA",Z2485,Z2485+2)</f>
        <v>46164</v>
      </c>
      <c r="G2485" s="19" t="str">
        <f>CONCATENATE(U2485,"-",V2485)</f>
        <v>INC08-TE12</v>
      </c>
      <c r="H2485" s="19" t="str">
        <f t="shared" ca="1" si="77"/>
        <v>OK</v>
      </c>
      <c r="I2485" s="46">
        <f ca="1">Z2485-$B$1</f>
        <v>5</v>
      </c>
      <c r="J2485" s="46">
        <f>VLOOKUP(G2485,'D. Produção'!A:B,2,)</f>
        <v>2</v>
      </c>
      <c r="K2485" s="95">
        <v>336650</v>
      </c>
      <c r="L2485" s="96" t="s">
        <v>80</v>
      </c>
      <c r="M2485" s="95">
        <v>2</v>
      </c>
      <c r="N2485" s="95">
        <v>5461726</v>
      </c>
      <c r="O2485" s="96" t="s">
        <v>35</v>
      </c>
      <c r="P2485" s="96" t="s">
        <v>124</v>
      </c>
      <c r="Q2485" s="96" t="s">
        <v>125</v>
      </c>
      <c r="R2485" s="97">
        <v>0.52280000000000004</v>
      </c>
      <c r="S2485" s="97">
        <v>10.455</v>
      </c>
      <c r="T2485" s="95">
        <v>1</v>
      </c>
      <c r="U2485" s="96" t="s">
        <v>63</v>
      </c>
      <c r="V2485" s="96" t="s">
        <v>120</v>
      </c>
      <c r="W2485" s="98">
        <v>1025</v>
      </c>
      <c r="X2485" s="98">
        <v>510</v>
      </c>
      <c r="Y2485" s="99">
        <v>46156.534172685184</v>
      </c>
      <c r="Z2485" s="100">
        <v>46162</v>
      </c>
      <c r="AA2485" s="101"/>
      <c r="AB2485" s="101"/>
      <c r="AC2485" s="101"/>
      <c r="AD2485" s="101"/>
      <c r="AE2485" s="101"/>
      <c r="AF2485" s="101"/>
      <c r="AG2485" s="101"/>
      <c r="AH2485" s="101"/>
      <c r="AI2485" s="102" t="s">
        <v>40</v>
      </c>
      <c r="AJ2485" s="102" t="s">
        <v>40</v>
      </c>
      <c r="AK2485" s="102" t="s">
        <v>40</v>
      </c>
      <c r="AL2485" s="101"/>
      <c r="AM2485" s="101"/>
      <c r="AN2485" s="102" t="s">
        <v>40</v>
      </c>
      <c r="AO2485" s="102" t="s">
        <v>40</v>
      </c>
      <c r="AP2485" s="102" t="s">
        <v>40</v>
      </c>
      <c r="AQ2485" s="102" t="s">
        <v>40</v>
      </c>
      <c r="AR2485" s="101"/>
    </row>
    <row r="2486" spans="1:44" ht="31.5">
      <c r="A2486" t="str">
        <f>VLOOKUP(Q2486,'Rotas x Madrugada'!A:C,2,0)</f>
        <v>K</v>
      </c>
      <c r="B2486" t="str">
        <f>VLOOKUP(Q2486,'Rotas x Madrugada'!A:C,3,0)</f>
        <v>Sim</v>
      </c>
      <c r="D2486" s="19">
        <f t="shared" si="76"/>
        <v>46164</v>
      </c>
      <c r="E2486" s="19">
        <f>IF(A2486="RETIRA",Z2486,VLOOKUP(Q2486,'Rotas x Madrugada'!A:D,4,0))</f>
        <v>46146</v>
      </c>
      <c r="F2486" s="19">
        <f>IF(A2486="RETIRA",Z2486,Z2486+2)</f>
        <v>46164</v>
      </c>
      <c r="G2486" s="19" t="str">
        <f>CONCATENATE(U2486,"-",V2486)</f>
        <v>INC10-TE16</v>
      </c>
      <c r="H2486" s="19" t="str">
        <f t="shared" ca="1" si="77"/>
        <v>OK</v>
      </c>
      <c r="I2486" s="46">
        <f ca="1">Z2486-$B$1</f>
        <v>5</v>
      </c>
      <c r="J2486" s="46">
        <f>VLOOKUP(G2486,'D. Produção'!A:B,2,)</f>
        <v>2</v>
      </c>
      <c r="K2486" s="87">
        <v>336653</v>
      </c>
      <c r="L2486" s="88" t="s">
        <v>78</v>
      </c>
      <c r="M2486" s="87">
        <v>1</v>
      </c>
      <c r="N2486" s="87">
        <v>5461800</v>
      </c>
      <c r="O2486" s="88" t="s">
        <v>35</v>
      </c>
      <c r="P2486" s="88" t="s">
        <v>680</v>
      </c>
      <c r="Q2486" s="88" t="s">
        <v>125</v>
      </c>
      <c r="R2486" s="89">
        <v>1.2967</v>
      </c>
      <c r="S2486" s="89">
        <v>32.417000000000002</v>
      </c>
      <c r="T2486" s="87">
        <v>1</v>
      </c>
      <c r="U2486" s="88" t="s">
        <v>95</v>
      </c>
      <c r="V2486" s="88" t="s">
        <v>123</v>
      </c>
      <c r="W2486" s="90">
        <v>616</v>
      </c>
      <c r="X2486" s="90">
        <v>2105</v>
      </c>
      <c r="Y2486" s="91">
        <v>46156.552605787037</v>
      </c>
      <c r="Z2486" s="92">
        <v>46162</v>
      </c>
      <c r="AA2486" s="93"/>
      <c r="AB2486" s="93"/>
      <c r="AC2486" s="93"/>
      <c r="AD2486" s="93"/>
      <c r="AE2486" s="93"/>
      <c r="AF2486" s="93"/>
      <c r="AG2486" s="93"/>
      <c r="AH2486" s="93"/>
      <c r="AI2486" s="94" t="s">
        <v>40</v>
      </c>
      <c r="AJ2486" s="94" t="s">
        <v>40</v>
      </c>
      <c r="AK2486" s="94" t="s">
        <v>40</v>
      </c>
      <c r="AL2486" s="93"/>
      <c r="AM2486" s="93"/>
      <c r="AN2486" s="94" t="s">
        <v>40</v>
      </c>
      <c r="AO2486" s="94" t="s">
        <v>40</v>
      </c>
      <c r="AP2486" s="94" t="s">
        <v>40</v>
      </c>
      <c r="AQ2486" s="94" t="s">
        <v>40</v>
      </c>
      <c r="AR2486" s="93"/>
    </row>
    <row r="2487" spans="1:44" ht="31.5">
      <c r="A2487" t="str">
        <f>VLOOKUP(Q2487,'Rotas x Madrugada'!A:C,2,0)</f>
        <v>J</v>
      </c>
      <c r="B2487" t="str">
        <f>VLOOKUP(Q2487,'Rotas x Madrugada'!A:C,3,0)</f>
        <v>Sim</v>
      </c>
      <c r="D2487" s="19">
        <f t="shared" si="76"/>
        <v>46164</v>
      </c>
      <c r="E2487" s="19">
        <f>IF(A2487="RETIRA",Z2487,VLOOKUP(Q2487,'Rotas x Madrugada'!A:D,4,0))</f>
        <v>46146</v>
      </c>
      <c r="F2487" s="19">
        <f>IF(A2487="RETIRA",Z2487,Z2487+2)</f>
        <v>46164</v>
      </c>
      <c r="G2487" s="19" t="str">
        <f>CONCATENATE(U2487,"-",V2487)</f>
        <v>INC08-TE16</v>
      </c>
      <c r="H2487" s="19" t="str">
        <f t="shared" ca="1" si="77"/>
        <v>OK</v>
      </c>
      <c r="I2487" s="46">
        <f ca="1">Z2487-$B$1</f>
        <v>5</v>
      </c>
      <c r="J2487" s="46">
        <f>VLOOKUP(G2487,'D. Produção'!A:B,2,)</f>
        <v>2</v>
      </c>
      <c r="K2487" s="95">
        <v>336707</v>
      </c>
      <c r="L2487" s="96" t="s">
        <v>78</v>
      </c>
      <c r="M2487" s="95">
        <v>1</v>
      </c>
      <c r="N2487" s="95">
        <v>5462143</v>
      </c>
      <c r="O2487" s="96" t="s">
        <v>35</v>
      </c>
      <c r="P2487" s="96" t="s">
        <v>167</v>
      </c>
      <c r="Q2487" s="96" t="s">
        <v>168</v>
      </c>
      <c r="R2487" s="97">
        <v>1.1187</v>
      </c>
      <c r="S2487" s="97">
        <v>22.374400000000001</v>
      </c>
      <c r="T2487" s="95">
        <v>1</v>
      </c>
      <c r="U2487" s="96" t="s">
        <v>63</v>
      </c>
      <c r="V2487" s="96" t="s">
        <v>123</v>
      </c>
      <c r="W2487" s="98">
        <v>608</v>
      </c>
      <c r="X2487" s="98">
        <v>1840</v>
      </c>
      <c r="Y2487" s="99">
        <v>46156.640292743054</v>
      </c>
      <c r="Z2487" s="100">
        <v>46162</v>
      </c>
      <c r="AA2487" s="101"/>
      <c r="AB2487" s="101"/>
      <c r="AC2487" s="101"/>
      <c r="AD2487" s="101"/>
      <c r="AE2487" s="101"/>
      <c r="AF2487" s="101"/>
      <c r="AG2487" s="101"/>
      <c r="AH2487" s="101"/>
      <c r="AI2487" s="102" t="s">
        <v>40</v>
      </c>
      <c r="AJ2487" s="102" t="s">
        <v>40</v>
      </c>
      <c r="AK2487" s="102" t="s">
        <v>40</v>
      </c>
      <c r="AL2487" s="101"/>
      <c r="AM2487" s="101"/>
      <c r="AN2487" s="102" t="s">
        <v>40</v>
      </c>
      <c r="AO2487" s="102" t="s">
        <v>40</v>
      </c>
      <c r="AP2487" s="102" t="s">
        <v>40</v>
      </c>
      <c r="AQ2487" s="102" t="s">
        <v>40</v>
      </c>
      <c r="AR2487" s="101"/>
    </row>
    <row r="2488" spans="1:44" ht="31.5">
      <c r="A2488" t="str">
        <f>VLOOKUP(Q2488,'Rotas x Madrugada'!A:C,2,0)</f>
        <v>J</v>
      </c>
      <c r="B2488" t="str">
        <f>VLOOKUP(Q2488,'Rotas x Madrugada'!A:C,3,0)</f>
        <v>Sim</v>
      </c>
      <c r="D2488" s="19">
        <f t="shared" si="76"/>
        <v>46164</v>
      </c>
      <c r="E2488" s="19">
        <f>IF(A2488="RETIRA",Z2488,VLOOKUP(Q2488,'Rotas x Madrugada'!A:D,4,0))</f>
        <v>46146</v>
      </c>
      <c r="F2488" s="19">
        <f>IF(A2488="RETIRA",Z2488,Z2488+2)</f>
        <v>46164</v>
      </c>
      <c r="G2488" s="19" t="str">
        <f>CONCATENATE(U2488,"-",V2488)</f>
        <v>INC08-TE16</v>
      </c>
      <c r="H2488" s="19" t="str">
        <f t="shared" ca="1" si="77"/>
        <v>OK</v>
      </c>
      <c r="I2488" s="46">
        <f ca="1">Z2488-$B$1</f>
        <v>5</v>
      </c>
      <c r="J2488" s="46">
        <f>VLOOKUP(G2488,'D. Produção'!A:B,2,)</f>
        <v>2</v>
      </c>
      <c r="K2488" s="87">
        <v>336707</v>
      </c>
      <c r="L2488" s="88" t="s">
        <v>80</v>
      </c>
      <c r="M2488" s="87">
        <v>2</v>
      </c>
      <c r="N2488" s="87">
        <v>5462144</v>
      </c>
      <c r="O2488" s="88" t="s">
        <v>35</v>
      </c>
      <c r="P2488" s="88" t="s">
        <v>167</v>
      </c>
      <c r="Q2488" s="88" t="s">
        <v>168</v>
      </c>
      <c r="R2488" s="89">
        <v>1.1169</v>
      </c>
      <c r="S2488" s="89">
        <v>22.337599999999998</v>
      </c>
      <c r="T2488" s="87">
        <v>1</v>
      </c>
      <c r="U2488" s="88" t="s">
        <v>63</v>
      </c>
      <c r="V2488" s="88" t="s">
        <v>123</v>
      </c>
      <c r="W2488" s="90">
        <v>607</v>
      </c>
      <c r="X2488" s="90">
        <v>1840</v>
      </c>
      <c r="Y2488" s="91">
        <v>46156.640292743054</v>
      </c>
      <c r="Z2488" s="92">
        <v>46162</v>
      </c>
      <c r="AA2488" s="93"/>
      <c r="AB2488" s="93"/>
      <c r="AC2488" s="93"/>
      <c r="AD2488" s="93"/>
      <c r="AE2488" s="93"/>
      <c r="AF2488" s="93"/>
      <c r="AG2488" s="93"/>
      <c r="AH2488" s="93"/>
      <c r="AI2488" s="94" t="s">
        <v>40</v>
      </c>
      <c r="AJ2488" s="94" t="s">
        <v>40</v>
      </c>
      <c r="AK2488" s="94" t="s">
        <v>40</v>
      </c>
      <c r="AL2488" s="93"/>
      <c r="AM2488" s="93"/>
      <c r="AN2488" s="94" t="s">
        <v>40</v>
      </c>
      <c r="AO2488" s="94" t="s">
        <v>40</v>
      </c>
      <c r="AP2488" s="94" t="s">
        <v>40</v>
      </c>
      <c r="AQ2488" s="94" t="s">
        <v>40</v>
      </c>
      <c r="AR2488" s="93"/>
    </row>
    <row r="2489" spans="1:44" ht="31.5">
      <c r="A2489" t="str">
        <f>VLOOKUP(Q2489,'Rotas x Madrugada'!A:C,2,0)</f>
        <v>J</v>
      </c>
      <c r="B2489" t="str">
        <f>VLOOKUP(Q2489,'Rotas x Madrugada'!A:C,3,0)</f>
        <v>Sim</v>
      </c>
      <c r="D2489" s="19">
        <f t="shared" si="76"/>
        <v>46164</v>
      </c>
      <c r="E2489" s="19">
        <f>IF(A2489="RETIRA",Z2489,VLOOKUP(Q2489,'Rotas x Madrugada'!A:D,4,0))</f>
        <v>46146</v>
      </c>
      <c r="F2489" s="19">
        <f>IF(A2489="RETIRA",Z2489,Z2489+2)</f>
        <v>46164</v>
      </c>
      <c r="G2489" s="19" t="str">
        <f>CONCATENATE(U2489,"-",V2489)</f>
        <v>INC08-TF</v>
      </c>
      <c r="H2489" s="19" t="str">
        <f t="shared" ca="1" si="77"/>
        <v>OK</v>
      </c>
      <c r="I2489" s="46">
        <f ca="1">Z2489-$B$1</f>
        <v>5</v>
      </c>
      <c r="J2489" s="46">
        <f>VLOOKUP(G2489,'D. Produção'!A:B,2,)</f>
        <v>2</v>
      </c>
      <c r="K2489" s="95">
        <v>336760</v>
      </c>
      <c r="L2489" s="96" t="s">
        <v>61</v>
      </c>
      <c r="M2489" s="95">
        <v>1</v>
      </c>
      <c r="N2489" s="95">
        <v>5462610</v>
      </c>
      <c r="O2489" s="96" t="s">
        <v>35</v>
      </c>
      <c r="P2489" s="96" t="s">
        <v>167</v>
      </c>
      <c r="Q2489" s="96" t="s">
        <v>168</v>
      </c>
      <c r="R2489" s="97">
        <v>0.47360000000000002</v>
      </c>
      <c r="S2489" s="97">
        <v>9.4719999999999995</v>
      </c>
      <c r="T2489" s="95">
        <v>1</v>
      </c>
      <c r="U2489" s="96" t="s">
        <v>63</v>
      </c>
      <c r="V2489" s="96" t="s">
        <v>96</v>
      </c>
      <c r="W2489" s="98">
        <v>740</v>
      </c>
      <c r="X2489" s="98">
        <v>640</v>
      </c>
      <c r="Y2489" s="99">
        <v>46156.720202546298</v>
      </c>
      <c r="Z2489" s="100">
        <v>46162</v>
      </c>
      <c r="AA2489" s="101"/>
      <c r="AB2489" s="101"/>
      <c r="AC2489" s="101"/>
      <c r="AD2489" s="101"/>
      <c r="AE2489" s="102" t="s">
        <v>40</v>
      </c>
      <c r="AF2489" s="102" t="s">
        <v>40</v>
      </c>
      <c r="AG2489" s="102" t="s">
        <v>40</v>
      </c>
      <c r="AH2489" s="102" t="s">
        <v>40</v>
      </c>
      <c r="AI2489" s="102" t="s">
        <v>40</v>
      </c>
      <c r="AJ2489" s="102" t="s">
        <v>40</v>
      </c>
      <c r="AK2489" s="102" t="s">
        <v>40</v>
      </c>
      <c r="AL2489" s="101"/>
      <c r="AM2489" s="101"/>
      <c r="AN2489" s="102" t="s">
        <v>40</v>
      </c>
      <c r="AO2489" s="102" t="s">
        <v>40</v>
      </c>
      <c r="AP2489" s="102" t="s">
        <v>40</v>
      </c>
      <c r="AQ2489" s="102" t="s">
        <v>40</v>
      </c>
      <c r="AR2489" s="101"/>
    </row>
    <row r="2490" spans="1:44">
      <c r="A2490" t="str">
        <f>VLOOKUP(Q2490,'Rotas x Madrugada'!A:C,2,0)</f>
        <v>D</v>
      </c>
      <c r="B2490" t="str">
        <f>VLOOKUP(Q2490,'Rotas x Madrugada'!A:C,3,0)</f>
        <v>Dep.</v>
      </c>
      <c r="D2490" s="19">
        <f t="shared" si="76"/>
        <v>46165</v>
      </c>
      <c r="E2490" s="19">
        <f>IF(A2490="RETIRA",Z2490,VLOOKUP(Q2490,'Rotas x Madrugada'!A:D,4,0))</f>
        <v>46147</v>
      </c>
      <c r="F2490" s="19">
        <f>IF(A2490="RETIRA",Z2490,Z2490+2)</f>
        <v>46165</v>
      </c>
      <c r="G2490" s="19" t="str">
        <f>CONCATENATE(U2490,"-",V2490)</f>
        <v>FUM08-TF</v>
      </c>
      <c r="H2490" s="19" t="str">
        <f t="shared" ca="1" si="77"/>
        <v>OK</v>
      </c>
      <c r="I2490" s="46">
        <f ca="1">Z2490-$B$1</f>
        <v>6</v>
      </c>
      <c r="J2490" s="46">
        <f>VLOOKUP(G2490,'D. Produção'!A:B,2,)</f>
        <v>2</v>
      </c>
      <c r="K2490" s="87">
        <v>335006</v>
      </c>
      <c r="L2490" s="88" t="s">
        <v>61</v>
      </c>
      <c r="M2490" s="87">
        <v>1</v>
      </c>
      <c r="N2490" s="87">
        <v>5450488</v>
      </c>
      <c r="O2490" s="88" t="s">
        <v>35</v>
      </c>
      <c r="P2490" s="88" t="s">
        <v>219</v>
      </c>
      <c r="Q2490" s="88" t="s">
        <v>127</v>
      </c>
      <c r="R2490" s="89">
        <v>0.46710000000000002</v>
      </c>
      <c r="S2490" s="89">
        <v>9.3424999999999994</v>
      </c>
      <c r="T2490" s="87">
        <v>1</v>
      </c>
      <c r="U2490" s="88" t="s">
        <v>254</v>
      </c>
      <c r="V2490" s="88" t="s">
        <v>96</v>
      </c>
      <c r="W2490" s="90">
        <v>505</v>
      </c>
      <c r="X2490" s="90">
        <v>925</v>
      </c>
      <c r="Y2490" s="91">
        <v>46150.372273379631</v>
      </c>
      <c r="Z2490" s="92">
        <v>46163</v>
      </c>
      <c r="AA2490" s="93"/>
      <c r="AB2490" s="93"/>
      <c r="AC2490" s="93"/>
      <c r="AD2490" s="93"/>
      <c r="AE2490" s="94" t="s">
        <v>40</v>
      </c>
      <c r="AF2490" s="94" t="s">
        <v>40</v>
      </c>
      <c r="AG2490" s="94" t="s">
        <v>40</v>
      </c>
      <c r="AH2490" s="94" t="s">
        <v>40</v>
      </c>
      <c r="AI2490" s="94" t="s">
        <v>40</v>
      </c>
      <c r="AJ2490" s="94" t="s">
        <v>40</v>
      </c>
      <c r="AK2490" s="94" t="s">
        <v>40</v>
      </c>
      <c r="AL2490" s="93"/>
      <c r="AM2490" s="93"/>
      <c r="AN2490" s="94" t="s">
        <v>40</v>
      </c>
      <c r="AO2490" s="94" t="s">
        <v>40</v>
      </c>
      <c r="AP2490" s="94" t="s">
        <v>40</v>
      </c>
      <c r="AQ2490" s="94" t="s">
        <v>40</v>
      </c>
      <c r="AR2490" s="93"/>
    </row>
    <row r="2491" spans="1:44">
      <c r="A2491" t="str">
        <f>VLOOKUP(Q2491,'Rotas x Madrugada'!A:C,2,0)</f>
        <v>D</v>
      </c>
      <c r="B2491" t="str">
        <f>VLOOKUP(Q2491,'Rotas x Madrugada'!A:C,3,0)</f>
        <v>Dep.</v>
      </c>
      <c r="D2491" s="19">
        <f t="shared" si="76"/>
        <v>46165</v>
      </c>
      <c r="E2491" s="19">
        <f>IF(A2491="RETIRA",Z2491,VLOOKUP(Q2491,'Rotas x Madrugada'!A:D,4,0))</f>
        <v>46147</v>
      </c>
      <c r="F2491" s="19">
        <f>IF(A2491="RETIRA",Z2491,Z2491+2)</f>
        <v>46165</v>
      </c>
      <c r="G2491" s="19" t="str">
        <f>CONCATENATE(U2491,"-",V2491)</f>
        <v>FUM08-TF</v>
      </c>
      <c r="H2491" s="19" t="str">
        <f t="shared" ca="1" si="77"/>
        <v>OK</v>
      </c>
      <c r="I2491" s="46">
        <f ca="1">Z2491-$B$1</f>
        <v>6</v>
      </c>
      <c r="J2491" s="46">
        <f>VLOOKUP(G2491,'D. Produção'!A:B,2,)</f>
        <v>2</v>
      </c>
      <c r="K2491" s="95">
        <v>335006</v>
      </c>
      <c r="L2491" s="96" t="s">
        <v>121</v>
      </c>
      <c r="M2491" s="95">
        <v>2</v>
      </c>
      <c r="N2491" s="95">
        <v>5450489</v>
      </c>
      <c r="O2491" s="96" t="s">
        <v>35</v>
      </c>
      <c r="P2491" s="96" t="s">
        <v>219</v>
      </c>
      <c r="Q2491" s="96" t="s">
        <v>127</v>
      </c>
      <c r="R2491" s="97">
        <v>0.46710000000000002</v>
      </c>
      <c r="S2491" s="97">
        <v>9.3424999999999994</v>
      </c>
      <c r="T2491" s="95">
        <v>1</v>
      </c>
      <c r="U2491" s="96" t="s">
        <v>254</v>
      </c>
      <c r="V2491" s="96" t="s">
        <v>96</v>
      </c>
      <c r="W2491" s="98">
        <v>505</v>
      </c>
      <c r="X2491" s="98">
        <v>925</v>
      </c>
      <c r="Y2491" s="99">
        <v>46150.372273379631</v>
      </c>
      <c r="Z2491" s="100">
        <v>46163</v>
      </c>
      <c r="AA2491" s="101"/>
      <c r="AB2491" s="101"/>
      <c r="AC2491" s="101"/>
      <c r="AD2491" s="101"/>
      <c r="AE2491" s="102" t="s">
        <v>40</v>
      </c>
      <c r="AF2491" s="102" t="s">
        <v>40</v>
      </c>
      <c r="AG2491" s="102" t="s">
        <v>40</v>
      </c>
      <c r="AH2491" s="102" t="s">
        <v>40</v>
      </c>
      <c r="AI2491" s="102" t="s">
        <v>40</v>
      </c>
      <c r="AJ2491" s="102" t="s">
        <v>40</v>
      </c>
      <c r="AK2491" s="102" t="s">
        <v>40</v>
      </c>
      <c r="AL2491" s="101"/>
      <c r="AM2491" s="101"/>
      <c r="AN2491" s="102" t="s">
        <v>40</v>
      </c>
      <c r="AO2491" s="102" t="s">
        <v>40</v>
      </c>
      <c r="AP2491" s="102" t="s">
        <v>40</v>
      </c>
      <c r="AQ2491" s="102" t="s">
        <v>40</v>
      </c>
      <c r="AR2491" s="101"/>
    </row>
    <row r="2492" spans="1:44">
      <c r="A2492" t="str">
        <f>VLOOKUP(Q2492,'Rotas x Madrugada'!A:C,2,0)</f>
        <v>D</v>
      </c>
      <c r="B2492" t="str">
        <f>VLOOKUP(Q2492,'Rotas x Madrugada'!A:C,3,0)</f>
        <v>Dep.</v>
      </c>
      <c r="D2492" s="19">
        <f t="shared" si="76"/>
        <v>46165</v>
      </c>
      <c r="E2492" s="19">
        <f>IF(A2492="RETIRA",Z2492,VLOOKUP(Q2492,'Rotas x Madrugada'!A:D,4,0))</f>
        <v>46147</v>
      </c>
      <c r="F2492" s="19">
        <f>IF(A2492="RETIRA",Z2492,Z2492+2)</f>
        <v>46165</v>
      </c>
      <c r="G2492" s="19" t="str">
        <f>CONCATENATE(U2492,"-",V2492)</f>
        <v>FUM08-TF</v>
      </c>
      <c r="H2492" s="19" t="str">
        <f t="shared" ca="1" si="77"/>
        <v>OK</v>
      </c>
      <c r="I2492" s="46">
        <f ca="1">Z2492-$B$1</f>
        <v>6</v>
      </c>
      <c r="J2492" s="46">
        <f>VLOOKUP(G2492,'D. Produção'!A:B,2,)</f>
        <v>2</v>
      </c>
      <c r="K2492" s="87">
        <v>335006</v>
      </c>
      <c r="L2492" s="88" t="s">
        <v>143</v>
      </c>
      <c r="M2492" s="87">
        <v>3</v>
      </c>
      <c r="N2492" s="87">
        <v>5450490</v>
      </c>
      <c r="O2492" s="88" t="s">
        <v>35</v>
      </c>
      <c r="P2492" s="88" t="s">
        <v>219</v>
      </c>
      <c r="Q2492" s="88" t="s">
        <v>127</v>
      </c>
      <c r="R2492" s="89">
        <v>0.46710000000000002</v>
      </c>
      <c r="S2492" s="89">
        <v>9.3424999999999994</v>
      </c>
      <c r="T2492" s="87">
        <v>1</v>
      </c>
      <c r="U2492" s="88" t="s">
        <v>254</v>
      </c>
      <c r="V2492" s="88" t="s">
        <v>96</v>
      </c>
      <c r="W2492" s="90">
        <v>505</v>
      </c>
      <c r="X2492" s="90">
        <v>925</v>
      </c>
      <c r="Y2492" s="91">
        <v>46150.372273379631</v>
      </c>
      <c r="Z2492" s="92">
        <v>46163</v>
      </c>
      <c r="AA2492" s="93"/>
      <c r="AB2492" s="93"/>
      <c r="AC2492" s="93"/>
      <c r="AD2492" s="93"/>
      <c r="AE2492" s="94" t="s">
        <v>40</v>
      </c>
      <c r="AF2492" s="94" t="s">
        <v>40</v>
      </c>
      <c r="AG2492" s="94" t="s">
        <v>40</v>
      </c>
      <c r="AH2492" s="94" t="s">
        <v>40</v>
      </c>
      <c r="AI2492" s="94" t="s">
        <v>40</v>
      </c>
      <c r="AJ2492" s="94" t="s">
        <v>40</v>
      </c>
      <c r="AK2492" s="94" t="s">
        <v>40</v>
      </c>
      <c r="AL2492" s="93"/>
      <c r="AM2492" s="93"/>
      <c r="AN2492" s="94" t="s">
        <v>40</v>
      </c>
      <c r="AO2492" s="94" t="s">
        <v>40</v>
      </c>
      <c r="AP2492" s="94" t="s">
        <v>40</v>
      </c>
      <c r="AQ2492" s="94" t="s">
        <v>40</v>
      </c>
      <c r="AR2492" s="93"/>
    </row>
    <row r="2493" spans="1:44">
      <c r="A2493" t="str">
        <f>VLOOKUP(Q2493,'Rotas x Madrugada'!A:C,2,0)</f>
        <v>D</v>
      </c>
      <c r="B2493" t="str">
        <f>VLOOKUP(Q2493,'Rotas x Madrugada'!A:C,3,0)</f>
        <v>Dep.</v>
      </c>
      <c r="D2493" s="19">
        <f t="shared" si="76"/>
        <v>46165</v>
      </c>
      <c r="E2493" s="19">
        <f>IF(A2493="RETIRA",Z2493,VLOOKUP(Q2493,'Rotas x Madrugada'!A:D,4,0))</f>
        <v>46147</v>
      </c>
      <c r="F2493" s="19">
        <f>IF(A2493="RETIRA",Z2493,Z2493+2)</f>
        <v>46165</v>
      </c>
      <c r="G2493" s="19" t="str">
        <f>CONCATENATE(U2493,"-",V2493)</f>
        <v>FUM08-TF</v>
      </c>
      <c r="H2493" s="19" t="str">
        <f t="shared" ca="1" si="77"/>
        <v>OK</v>
      </c>
      <c r="I2493" s="46">
        <f ca="1">Z2493-$B$1</f>
        <v>6</v>
      </c>
      <c r="J2493" s="46">
        <f>VLOOKUP(G2493,'D. Produção'!A:B,2,)</f>
        <v>2</v>
      </c>
      <c r="K2493" s="95">
        <v>335006</v>
      </c>
      <c r="L2493" s="96" t="s">
        <v>132</v>
      </c>
      <c r="M2493" s="95">
        <v>4</v>
      </c>
      <c r="N2493" s="95">
        <v>5450491</v>
      </c>
      <c r="O2493" s="96" t="s">
        <v>35</v>
      </c>
      <c r="P2493" s="96" t="s">
        <v>219</v>
      </c>
      <c r="Q2493" s="96" t="s">
        <v>127</v>
      </c>
      <c r="R2493" s="97">
        <v>0.46710000000000002</v>
      </c>
      <c r="S2493" s="97">
        <v>9.3424999999999994</v>
      </c>
      <c r="T2493" s="95">
        <v>1</v>
      </c>
      <c r="U2493" s="96" t="s">
        <v>254</v>
      </c>
      <c r="V2493" s="96" t="s">
        <v>96</v>
      </c>
      <c r="W2493" s="98">
        <v>505</v>
      </c>
      <c r="X2493" s="98">
        <v>925</v>
      </c>
      <c r="Y2493" s="99">
        <v>46150.372273379631</v>
      </c>
      <c r="Z2493" s="100">
        <v>46163</v>
      </c>
      <c r="AA2493" s="101"/>
      <c r="AB2493" s="101"/>
      <c r="AC2493" s="101"/>
      <c r="AD2493" s="101"/>
      <c r="AE2493" s="102" t="s">
        <v>40</v>
      </c>
      <c r="AF2493" s="102" t="s">
        <v>40</v>
      </c>
      <c r="AG2493" s="102" t="s">
        <v>40</v>
      </c>
      <c r="AH2493" s="102" t="s">
        <v>40</v>
      </c>
      <c r="AI2493" s="102" t="s">
        <v>40</v>
      </c>
      <c r="AJ2493" s="102" t="s">
        <v>40</v>
      </c>
      <c r="AK2493" s="102" t="s">
        <v>40</v>
      </c>
      <c r="AL2493" s="101"/>
      <c r="AM2493" s="101"/>
      <c r="AN2493" s="102" t="s">
        <v>40</v>
      </c>
      <c r="AO2493" s="102" t="s">
        <v>40</v>
      </c>
      <c r="AP2493" s="102" t="s">
        <v>40</v>
      </c>
      <c r="AQ2493" s="102" t="s">
        <v>40</v>
      </c>
      <c r="AR2493" s="101"/>
    </row>
    <row r="2494" spans="1:44">
      <c r="A2494" t="str">
        <f>VLOOKUP(Q2494,'Rotas x Madrugada'!A:C,2,0)</f>
        <v>D</v>
      </c>
      <c r="B2494" t="str">
        <f>VLOOKUP(Q2494,'Rotas x Madrugada'!A:C,3,0)</f>
        <v>Dep.</v>
      </c>
      <c r="D2494" s="19">
        <f t="shared" si="76"/>
        <v>46165</v>
      </c>
      <c r="E2494" s="19">
        <f>IF(A2494="RETIRA",Z2494,VLOOKUP(Q2494,'Rotas x Madrugada'!A:D,4,0))</f>
        <v>46147</v>
      </c>
      <c r="F2494" s="19">
        <f>IF(A2494="RETIRA",Z2494,Z2494+2)</f>
        <v>46165</v>
      </c>
      <c r="G2494" s="19" t="str">
        <f>CONCATENATE(U2494,"-",V2494)</f>
        <v>FUM08-TF</v>
      </c>
      <c r="H2494" s="19" t="str">
        <f t="shared" ca="1" si="77"/>
        <v>OK</v>
      </c>
      <c r="I2494" s="46">
        <f ca="1">Z2494-$B$1</f>
        <v>6</v>
      </c>
      <c r="J2494" s="46">
        <f>VLOOKUP(G2494,'D. Produção'!A:B,2,)</f>
        <v>2</v>
      </c>
      <c r="K2494" s="87">
        <v>335006</v>
      </c>
      <c r="L2494" s="88" t="s">
        <v>92</v>
      </c>
      <c r="M2494" s="87">
        <v>5</v>
      </c>
      <c r="N2494" s="87">
        <v>5450492</v>
      </c>
      <c r="O2494" s="88" t="s">
        <v>35</v>
      </c>
      <c r="P2494" s="88" t="s">
        <v>219</v>
      </c>
      <c r="Q2494" s="88" t="s">
        <v>127</v>
      </c>
      <c r="R2494" s="89">
        <v>0.46710000000000002</v>
      </c>
      <c r="S2494" s="89">
        <v>9.3424999999999994</v>
      </c>
      <c r="T2494" s="87">
        <v>1</v>
      </c>
      <c r="U2494" s="88" t="s">
        <v>254</v>
      </c>
      <c r="V2494" s="88" t="s">
        <v>96</v>
      </c>
      <c r="W2494" s="90">
        <v>505</v>
      </c>
      <c r="X2494" s="90">
        <v>925</v>
      </c>
      <c r="Y2494" s="91">
        <v>46150.372273379631</v>
      </c>
      <c r="Z2494" s="92">
        <v>46163</v>
      </c>
      <c r="AA2494" s="93"/>
      <c r="AB2494" s="93"/>
      <c r="AC2494" s="93"/>
      <c r="AD2494" s="93"/>
      <c r="AE2494" s="94" t="s">
        <v>40</v>
      </c>
      <c r="AF2494" s="94" t="s">
        <v>40</v>
      </c>
      <c r="AG2494" s="94" t="s">
        <v>40</v>
      </c>
      <c r="AH2494" s="94" t="s">
        <v>40</v>
      </c>
      <c r="AI2494" s="94" t="s">
        <v>40</v>
      </c>
      <c r="AJ2494" s="94" t="s">
        <v>40</v>
      </c>
      <c r="AK2494" s="94" t="s">
        <v>40</v>
      </c>
      <c r="AL2494" s="93"/>
      <c r="AM2494" s="93"/>
      <c r="AN2494" s="94" t="s">
        <v>40</v>
      </c>
      <c r="AO2494" s="94" t="s">
        <v>40</v>
      </c>
      <c r="AP2494" s="94" t="s">
        <v>40</v>
      </c>
      <c r="AQ2494" s="94" t="s">
        <v>40</v>
      </c>
      <c r="AR2494" s="93"/>
    </row>
    <row r="2495" spans="1:44">
      <c r="A2495" t="str">
        <f>VLOOKUP(Q2495,'Rotas x Madrugada'!A:C,2,0)</f>
        <v>D</v>
      </c>
      <c r="B2495" t="str">
        <f>VLOOKUP(Q2495,'Rotas x Madrugada'!A:C,3,0)</f>
        <v>Dep.</v>
      </c>
      <c r="D2495" s="19">
        <f t="shared" si="76"/>
        <v>46165</v>
      </c>
      <c r="E2495" s="19">
        <f>IF(A2495="RETIRA",Z2495,VLOOKUP(Q2495,'Rotas x Madrugada'!A:D,4,0))</f>
        <v>46147</v>
      </c>
      <c r="F2495" s="19">
        <f>IF(A2495="RETIRA",Z2495,Z2495+2)</f>
        <v>46165</v>
      </c>
      <c r="G2495" s="19" t="str">
        <f>CONCATENATE(U2495,"-",V2495)</f>
        <v>FUM08-TF</v>
      </c>
      <c r="H2495" s="19" t="str">
        <f t="shared" ca="1" si="77"/>
        <v>OK</v>
      </c>
      <c r="I2495" s="46">
        <f ca="1">Z2495-$B$1</f>
        <v>6</v>
      </c>
      <c r="J2495" s="46">
        <f>VLOOKUP(G2495,'D. Produção'!A:B,2,)</f>
        <v>2</v>
      </c>
      <c r="K2495" s="95">
        <v>335006</v>
      </c>
      <c r="L2495" s="96" t="s">
        <v>97</v>
      </c>
      <c r="M2495" s="95">
        <v>6</v>
      </c>
      <c r="N2495" s="95">
        <v>5450493</v>
      </c>
      <c r="O2495" s="96" t="s">
        <v>35</v>
      </c>
      <c r="P2495" s="96" t="s">
        <v>219</v>
      </c>
      <c r="Q2495" s="96" t="s">
        <v>127</v>
      </c>
      <c r="R2495" s="97">
        <v>0.46710000000000002</v>
      </c>
      <c r="S2495" s="97">
        <v>9.3424999999999994</v>
      </c>
      <c r="T2495" s="95">
        <v>1</v>
      </c>
      <c r="U2495" s="96" t="s">
        <v>254</v>
      </c>
      <c r="V2495" s="96" t="s">
        <v>96</v>
      </c>
      <c r="W2495" s="98">
        <v>505</v>
      </c>
      <c r="X2495" s="98">
        <v>925</v>
      </c>
      <c r="Y2495" s="99">
        <v>46150.372273379631</v>
      </c>
      <c r="Z2495" s="100">
        <v>46163</v>
      </c>
      <c r="AA2495" s="101"/>
      <c r="AB2495" s="101"/>
      <c r="AC2495" s="101"/>
      <c r="AD2495" s="101"/>
      <c r="AE2495" s="102" t="s">
        <v>40</v>
      </c>
      <c r="AF2495" s="102" t="s">
        <v>40</v>
      </c>
      <c r="AG2495" s="102" t="s">
        <v>40</v>
      </c>
      <c r="AH2495" s="102" t="s">
        <v>40</v>
      </c>
      <c r="AI2495" s="102" t="s">
        <v>40</v>
      </c>
      <c r="AJ2495" s="102" t="s">
        <v>40</v>
      </c>
      <c r="AK2495" s="102" t="s">
        <v>40</v>
      </c>
      <c r="AL2495" s="101"/>
      <c r="AM2495" s="101"/>
      <c r="AN2495" s="102" t="s">
        <v>40</v>
      </c>
      <c r="AO2495" s="102" t="s">
        <v>40</v>
      </c>
      <c r="AP2495" s="102" t="s">
        <v>40</v>
      </c>
      <c r="AQ2495" s="102" t="s">
        <v>40</v>
      </c>
      <c r="AR2495" s="101"/>
    </row>
    <row r="2496" spans="1:44">
      <c r="A2496" t="str">
        <f>VLOOKUP(Q2496,'Rotas x Madrugada'!A:C,2,0)</f>
        <v>D</v>
      </c>
      <c r="B2496" t="str">
        <f>VLOOKUP(Q2496,'Rotas x Madrugada'!A:C,3,0)</f>
        <v>Dep.</v>
      </c>
      <c r="D2496" s="19">
        <f t="shared" si="76"/>
        <v>46165</v>
      </c>
      <c r="E2496" s="19">
        <f>IF(A2496="RETIRA",Z2496,VLOOKUP(Q2496,'Rotas x Madrugada'!A:D,4,0))</f>
        <v>46147</v>
      </c>
      <c r="F2496" s="19">
        <f>IF(A2496="RETIRA",Z2496,Z2496+2)</f>
        <v>46165</v>
      </c>
      <c r="G2496" s="19" t="str">
        <f>CONCATENATE(U2496,"-",V2496)</f>
        <v>FUM08-TF</v>
      </c>
      <c r="H2496" s="19" t="str">
        <f t="shared" ca="1" si="77"/>
        <v>OK</v>
      </c>
      <c r="I2496" s="46">
        <f ca="1">Z2496-$B$1</f>
        <v>6</v>
      </c>
      <c r="J2496" s="46">
        <f>VLOOKUP(G2496,'D. Produção'!A:B,2,)</f>
        <v>2</v>
      </c>
      <c r="K2496" s="87">
        <v>335006</v>
      </c>
      <c r="L2496" s="88" t="s">
        <v>98</v>
      </c>
      <c r="M2496" s="87">
        <v>7</v>
      </c>
      <c r="N2496" s="87">
        <v>5450494</v>
      </c>
      <c r="O2496" s="88" t="s">
        <v>35</v>
      </c>
      <c r="P2496" s="88" t="s">
        <v>219</v>
      </c>
      <c r="Q2496" s="88" t="s">
        <v>127</v>
      </c>
      <c r="R2496" s="89">
        <v>0.46710000000000002</v>
      </c>
      <c r="S2496" s="89">
        <v>9.3424999999999994</v>
      </c>
      <c r="T2496" s="87">
        <v>1</v>
      </c>
      <c r="U2496" s="88" t="s">
        <v>254</v>
      </c>
      <c r="V2496" s="88" t="s">
        <v>96</v>
      </c>
      <c r="W2496" s="90">
        <v>505</v>
      </c>
      <c r="X2496" s="90">
        <v>925</v>
      </c>
      <c r="Y2496" s="91">
        <v>46150.372273379631</v>
      </c>
      <c r="Z2496" s="92">
        <v>46163</v>
      </c>
      <c r="AA2496" s="93"/>
      <c r="AB2496" s="93"/>
      <c r="AC2496" s="93"/>
      <c r="AD2496" s="93"/>
      <c r="AE2496" s="94" t="s">
        <v>40</v>
      </c>
      <c r="AF2496" s="94" t="s">
        <v>40</v>
      </c>
      <c r="AG2496" s="94" t="s">
        <v>40</v>
      </c>
      <c r="AH2496" s="94" t="s">
        <v>40</v>
      </c>
      <c r="AI2496" s="94" t="s">
        <v>40</v>
      </c>
      <c r="AJ2496" s="94" t="s">
        <v>40</v>
      </c>
      <c r="AK2496" s="94" t="s">
        <v>40</v>
      </c>
      <c r="AL2496" s="93"/>
      <c r="AM2496" s="93"/>
      <c r="AN2496" s="94" t="s">
        <v>40</v>
      </c>
      <c r="AO2496" s="94" t="s">
        <v>40</v>
      </c>
      <c r="AP2496" s="94" t="s">
        <v>40</v>
      </c>
      <c r="AQ2496" s="94" t="s">
        <v>40</v>
      </c>
      <c r="AR2496" s="93"/>
    </row>
    <row r="2497" spans="1:44">
      <c r="A2497" t="str">
        <f>VLOOKUP(Q2497,'Rotas x Madrugada'!A:C,2,0)</f>
        <v>D</v>
      </c>
      <c r="B2497" t="str">
        <f>VLOOKUP(Q2497,'Rotas x Madrugada'!A:C,3,0)</f>
        <v>Dep.</v>
      </c>
      <c r="D2497" s="19">
        <f t="shared" si="76"/>
        <v>46165</v>
      </c>
      <c r="E2497" s="19">
        <f>IF(A2497="RETIRA",Z2497,VLOOKUP(Q2497,'Rotas x Madrugada'!A:D,4,0))</f>
        <v>46147</v>
      </c>
      <c r="F2497" s="19">
        <f>IF(A2497="RETIRA",Z2497,Z2497+2)</f>
        <v>46165</v>
      </c>
      <c r="G2497" s="19" t="str">
        <f>CONCATENATE(U2497,"-",V2497)</f>
        <v>FUM08-TF</v>
      </c>
      <c r="H2497" s="19" t="str">
        <f t="shared" ca="1" si="77"/>
        <v>OK</v>
      </c>
      <c r="I2497" s="46">
        <f ca="1">Z2497-$B$1</f>
        <v>6</v>
      </c>
      <c r="J2497" s="46">
        <f>VLOOKUP(G2497,'D. Produção'!A:B,2,)</f>
        <v>2</v>
      </c>
      <c r="K2497" s="95">
        <v>335006</v>
      </c>
      <c r="L2497" s="96" t="s">
        <v>99</v>
      </c>
      <c r="M2497" s="95">
        <v>8</v>
      </c>
      <c r="N2497" s="95">
        <v>5450495</v>
      </c>
      <c r="O2497" s="96" t="s">
        <v>35</v>
      </c>
      <c r="P2497" s="96" t="s">
        <v>219</v>
      </c>
      <c r="Q2497" s="96" t="s">
        <v>127</v>
      </c>
      <c r="R2497" s="97">
        <v>0.46710000000000002</v>
      </c>
      <c r="S2497" s="97">
        <v>9.3424999999999994</v>
      </c>
      <c r="T2497" s="95">
        <v>1</v>
      </c>
      <c r="U2497" s="96" t="s">
        <v>254</v>
      </c>
      <c r="V2497" s="96" t="s">
        <v>96</v>
      </c>
      <c r="W2497" s="98">
        <v>505</v>
      </c>
      <c r="X2497" s="98">
        <v>925</v>
      </c>
      <c r="Y2497" s="99">
        <v>46150.372273379631</v>
      </c>
      <c r="Z2497" s="100">
        <v>46163</v>
      </c>
      <c r="AA2497" s="101"/>
      <c r="AB2497" s="101"/>
      <c r="AC2497" s="101"/>
      <c r="AD2497" s="101"/>
      <c r="AE2497" s="102" t="s">
        <v>40</v>
      </c>
      <c r="AF2497" s="102" t="s">
        <v>40</v>
      </c>
      <c r="AG2497" s="102" t="s">
        <v>40</v>
      </c>
      <c r="AH2497" s="102" t="s">
        <v>40</v>
      </c>
      <c r="AI2497" s="102" t="s">
        <v>40</v>
      </c>
      <c r="AJ2497" s="102" t="s">
        <v>40</v>
      </c>
      <c r="AK2497" s="102" t="s">
        <v>40</v>
      </c>
      <c r="AL2497" s="101"/>
      <c r="AM2497" s="101"/>
      <c r="AN2497" s="102" t="s">
        <v>40</v>
      </c>
      <c r="AO2497" s="102" t="s">
        <v>40</v>
      </c>
      <c r="AP2497" s="102" t="s">
        <v>40</v>
      </c>
      <c r="AQ2497" s="102" t="s">
        <v>40</v>
      </c>
      <c r="AR2497" s="101"/>
    </row>
    <row r="2498" spans="1:44">
      <c r="A2498" t="str">
        <f>VLOOKUP(Q2498,'Rotas x Madrugada'!A:C,2,0)</f>
        <v>D</v>
      </c>
      <c r="B2498" t="str">
        <f>VLOOKUP(Q2498,'Rotas x Madrugada'!A:C,3,0)</f>
        <v>Dep.</v>
      </c>
      <c r="D2498" s="19">
        <f t="shared" si="76"/>
        <v>46165</v>
      </c>
      <c r="E2498" s="19">
        <f>IF(A2498="RETIRA",Z2498,VLOOKUP(Q2498,'Rotas x Madrugada'!A:D,4,0))</f>
        <v>46147</v>
      </c>
      <c r="F2498" s="19">
        <f>IF(A2498="RETIRA",Z2498,Z2498+2)</f>
        <v>46165</v>
      </c>
      <c r="G2498" s="19" t="str">
        <f>CONCATENATE(U2498,"-",V2498)</f>
        <v>FUM08-TF</v>
      </c>
      <c r="H2498" s="19" t="str">
        <f t="shared" ca="1" si="77"/>
        <v>OK</v>
      </c>
      <c r="I2498" s="46">
        <f ca="1">Z2498-$B$1</f>
        <v>6</v>
      </c>
      <c r="J2498" s="46">
        <f>VLOOKUP(G2498,'D. Produção'!A:B,2,)</f>
        <v>2</v>
      </c>
      <c r="K2498" s="87">
        <v>335006</v>
      </c>
      <c r="L2498" s="88" t="s">
        <v>100</v>
      </c>
      <c r="M2498" s="87">
        <v>9</v>
      </c>
      <c r="N2498" s="87">
        <v>5450496</v>
      </c>
      <c r="O2498" s="88" t="s">
        <v>35</v>
      </c>
      <c r="P2498" s="88" t="s">
        <v>219</v>
      </c>
      <c r="Q2498" s="88" t="s">
        <v>127</v>
      </c>
      <c r="R2498" s="89">
        <v>0.46710000000000002</v>
      </c>
      <c r="S2498" s="89">
        <v>9.3424999999999994</v>
      </c>
      <c r="T2498" s="87">
        <v>1</v>
      </c>
      <c r="U2498" s="88" t="s">
        <v>254</v>
      </c>
      <c r="V2498" s="88" t="s">
        <v>96</v>
      </c>
      <c r="W2498" s="90">
        <v>505</v>
      </c>
      <c r="X2498" s="90">
        <v>925</v>
      </c>
      <c r="Y2498" s="91">
        <v>46150.372273379631</v>
      </c>
      <c r="Z2498" s="92">
        <v>46163</v>
      </c>
      <c r="AA2498" s="93"/>
      <c r="AB2498" s="93"/>
      <c r="AC2498" s="93"/>
      <c r="AD2498" s="93"/>
      <c r="AE2498" s="94" t="s">
        <v>40</v>
      </c>
      <c r="AF2498" s="94" t="s">
        <v>40</v>
      </c>
      <c r="AG2498" s="94" t="s">
        <v>40</v>
      </c>
      <c r="AH2498" s="94" t="s">
        <v>40</v>
      </c>
      <c r="AI2498" s="94" t="s">
        <v>40</v>
      </c>
      <c r="AJ2498" s="94" t="s">
        <v>40</v>
      </c>
      <c r="AK2498" s="94" t="s">
        <v>40</v>
      </c>
      <c r="AL2498" s="93"/>
      <c r="AM2498" s="93"/>
      <c r="AN2498" s="94" t="s">
        <v>40</v>
      </c>
      <c r="AO2498" s="94" t="s">
        <v>40</v>
      </c>
      <c r="AP2498" s="94" t="s">
        <v>40</v>
      </c>
      <c r="AQ2498" s="94" t="s">
        <v>40</v>
      </c>
      <c r="AR2498" s="93"/>
    </row>
    <row r="2499" spans="1:44">
      <c r="A2499" t="str">
        <f>VLOOKUP(Q2499,'Rotas x Madrugada'!A:C,2,0)</f>
        <v>D</v>
      </c>
      <c r="B2499" t="str">
        <f>VLOOKUP(Q2499,'Rotas x Madrugada'!A:C,3,0)</f>
        <v>Dep.</v>
      </c>
      <c r="D2499" s="19">
        <f t="shared" si="76"/>
        <v>46165</v>
      </c>
      <c r="E2499" s="19">
        <f>IF(A2499="RETIRA",Z2499,VLOOKUP(Q2499,'Rotas x Madrugada'!A:D,4,0))</f>
        <v>46147</v>
      </c>
      <c r="F2499" s="19">
        <f>IF(A2499="RETIRA",Z2499,Z2499+2)</f>
        <v>46165</v>
      </c>
      <c r="G2499" s="19" t="str">
        <f>CONCATENATE(U2499,"-",V2499)</f>
        <v>FUM08-TF</v>
      </c>
      <c r="H2499" s="19" t="str">
        <f t="shared" ca="1" si="77"/>
        <v>OK</v>
      </c>
      <c r="I2499" s="46">
        <f ca="1">Z2499-$B$1</f>
        <v>6</v>
      </c>
      <c r="J2499" s="46">
        <f>VLOOKUP(G2499,'D. Produção'!A:B,2,)</f>
        <v>2</v>
      </c>
      <c r="K2499" s="95">
        <v>335006</v>
      </c>
      <c r="L2499" s="96" t="s">
        <v>101</v>
      </c>
      <c r="M2499" s="95">
        <v>10</v>
      </c>
      <c r="N2499" s="95">
        <v>5450497</v>
      </c>
      <c r="O2499" s="96" t="s">
        <v>35</v>
      </c>
      <c r="P2499" s="96" t="s">
        <v>219</v>
      </c>
      <c r="Q2499" s="96" t="s">
        <v>127</v>
      </c>
      <c r="R2499" s="97">
        <v>0.46710000000000002</v>
      </c>
      <c r="S2499" s="97">
        <v>9.3424999999999994</v>
      </c>
      <c r="T2499" s="95">
        <v>1</v>
      </c>
      <c r="U2499" s="96" t="s">
        <v>254</v>
      </c>
      <c r="V2499" s="96" t="s">
        <v>96</v>
      </c>
      <c r="W2499" s="98">
        <v>505</v>
      </c>
      <c r="X2499" s="98">
        <v>925</v>
      </c>
      <c r="Y2499" s="99">
        <v>46150.372273379631</v>
      </c>
      <c r="Z2499" s="100">
        <v>46163</v>
      </c>
      <c r="AA2499" s="101"/>
      <c r="AB2499" s="101"/>
      <c r="AC2499" s="101"/>
      <c r="AD2499" s="101"/>
      <c r="AE2499" s="102" t="s">
        <v>40</v>
      </c>
      <c r="AF2499" s="102" t="s">
        <v>40</v>
      </c>
      <c r="AG2499" s="102" t="s">
        <v>40</v>
      </c>
      <c r="AH2499" s="102" t="s">
        <v>40</v>
      </c>
      <c r="AI2499" s="102" t="s">
        <v>40</v>
      </c>
      <c r="AJ2499" s="102" t="s">
        <v>40</v>
      </c>
      <c r="AK2499" s="102" t="s">
        <v>40</v>
      </c>
      <c r="AL2499" s="101"/>
      <c r="AM2499" s="101"/>
      <c r="AN2499" s="102" t="s">
        <v>40</v>
      </c>
      <c r="AO2499" s="102" t="s">
        <v>40</v>
      </c>
      <c r="AP2499" s="102" t="s">
        <v>40</v>
      </c>
      <c r="AQ2499" s="102" t="s">
        <v>40</v>
      </c>
      <c r="AR2499" s="101"/>
    </row>
    <row r="2500" spans="1:44">
      <c r="A2500" t="str">
        <f>VLOOKUP(Q2500,'Rotas x Madrugada'!A:C,2,0)</f>
        <v>D</v>
      </c>
      <c r="B2500" t="str">
        <f>VLOOKUP(Q2500,'Rotas x Madrugada'!A:C,3,0)</f>
        <v>Dep.</v>
      </c>
      <c r="D2500" s="19">
        <f t="shared" ref="D2500:D2563" si="78">IF(E2500&gt;F2500,E2500,F2500)</f>
        <v>46165</v>
      </c>
      <c r="E2500" s="19">
        <f>IF(A2500="RETIRA",Z2500,VLOOKUP(Q2500,'Rotas x Madrugada'!A:D,4,0))</f>
        <v>46147</v>
      </c>
      <c r="F2500" s="19">
        <f>IF(A2500="RETIRA",Z2500,Z2500+2)</f>
        <v>46165</v>
      </c>
      <c r="G2500" s="19" t="str">
        <f>CONCATENATE(U2500,"-",V2500)</f>
        <v>FUM08-TF</v>
      </c>
      <c r="H2500" s="19" t="str">
        <f t="shared" ca="1" si="77"/>
        <v>OK</v>
      </c>
      <c r="I2500" s="46">
        <f ca="1">Z2500-$B$1</f>
        <v>6</v>
      </c>
      <c r="J2500" s="46">
        <f>VLOOKUP(G2500,'D. Produção'!A:B,2,)</f>
        <v>2</v>
      </c>
      <c r="K2500" s="87">
        <v>335006</v>
      </c>
      <c r="L2500" s="88" t="s">
        <v>102</v>
      </c>
      <c r="M2500" s="87">
        <v>11</v>
      </c>
      <c r="N2500" s="87">
        <v>5450498</v>
      </c>
      <c r="O2500" s="88" t="s">
        <v>35</v>
      </c>
      <c r="P2500" s="88" t="s">
        <v>219</v>
      </c>
      <c r="Q2500" s="88" t="s">
        <v>127</v>
      </c>
      <c r="R2500" s="89">
        <v>0.46710000000000002</v>
      </c>
      <c r="S2500" s="89">
        <v>9.3424999999999994</v>
      </c>
      <c r="T2500" s="87">
        <v>1</v>
      </c>
      <c r="U2500" s="88" t="s">
        <v>254</v>
      </c>
      <c r="V2500" s="88" t="s">
        <v>96</v>
      </c>
      <c r="W2500" s="90">
        <v>505</v>
      </c>
      <c r="X2500" s="90">
        <v>925</v>
      </c>
      <c r="Y2500" s="91">
        <v>46150.372273379631</v>
      </c>
      <c r="Z2500" s="92">
        <v>46163</v>
      </c>
      <c r="AA2500" s="93"/>
      <c r="AB2500" s="93"/>
      <c r="AC2500" s="93"/>
      <c r="AD2500" s="93"/>
      <c r="AE2500" s="94" t="s">
        <v>40</v>
      </c>
      <c r="AF2500" s="94" t="s">
        <v>40</v>
      </c>
      <c r="AG2500" s="94" t="s">
        <v>40</v>
      </c>
      <c r="AH2500" s="94" t="s">
        <v>40</v>
      </c>
      <c r="AI2500" s="94" t="s">
        <v>40</v>
      </c>
      <c r="AJ2500" s="94" t="s">
        <v>40</v>
      </c>
      <c r="AK2500" s="94" t="s">
        <v>40</v>
      </c>
      <c r="AL2500" s="93"/>
      <c r="AM2500" s="93"/>
      <c r="AN2500" s="94" t="s">
        <v>40</v>
      </c>
      <c r="AO2500" s="94" t="s">
        <v>40</v>
      </c>
      <c r="AP2500" s="94" t="s">
        <v>40</v>
      </c>
      <c r="AQ2500" s="94" t="s">
        <v>40</v>
      </c>
      <c r="AR2500" s="93"/>
    </row>
    <row r="2501" spans="1:44">
      <c r="A2501" t="str">
        <f>VLOOKUP(Q2501,'Rotas x Madrugada'!A:C,2,0)</f>
        <v>D</v>
      </c>
      <c r="B2501" t="str">
        <f>VLOOKUP(Q2501,'Rotas x Madrugada'!A:C,3,0)</f>
        <v>Dep.</v>
      </c>
      <c r="D2501" s="19">
        <f t="shared" si="78"/>
        <v>46165</v>
      </c>
      <c r="E2501" s="19">
        <f>IF(A2501="RETIRA",Z2501,VLOOKUP(Q2501,'Rotas x Madrugada'!A:D,4,0))</f>
        <v>46147</v>
      </c>
      <c r="F2501" s="19">
        <f>IF(A2501="RETIRA",Z2501,Z2501+2)</f>
        <v>46165</v>
      </c>
      <c r="G2501" s="19" t="str">
        <f>CONCATENATE(U2501,"-",V2501)</f>
        <v>FUM08-TF</v>
      </c>
      <c r="H2501" s="19" t="str">
        <f t="shared" ref="H2501:H2564" ca="1" si="79">IF(I2501&lt;-10,"PROBLEMA",IF(I2501&lt;J2501,"URGENTE",IF(I2501=J2501,"PRODUZIR","OK")))</f>
        <v>OK</v>
      </c>
      <c r="I2501" s="46">
        <f ca="1">Z2501-$B$1</f>
        <v>6</v>
      </c>
      <c r="J2501" s="46">
        <f>VLOOKUP(G2501,'D. Produção'!A:B,2,)</f>
        <v>2</v>
      </c>
      <c r="K2501" s="95">
        <v>335006</v>
      </c>
      <c r="L2501" s="96" t="s">
        <v>103</v>
      </c>
      <c r="M2501" s="95">
        <v>12</v>
      </c>
      <c r="N2501" s="95">
        <v>5450499</v>
      </c>
      <c r="O2501" s="96" t="s">
        <v>35</v>
      </c>
      <c r="P2501" s="96" t="s">
        <v>219</v>
      </c>
      <c r="Q2501" s="96" t="s">
        <v>127</v>
      </c>
      <c r="R2501" s="97">
        <v>0.46710000000000002</v>
      </c>
      <c r="S2501" s="97">
        <v>9.3424999999999994</v>
      </c>
      <c r="T2501" s="95">
        <v>1</v>
      </c>
      <c r="U2501" s="96" t="s">
        <v>254</v>
      </c>
      <c r="V2501" s="96" t="s">
        <v>96</v>
      </c>
      <c r="W2501" s="98">
        <v>505</v>
      </c>
      <c r="X2501" s="98">
        <v>925</v>
      </c>
      <c r="Y2501" s="99">
        <v>46150.372273379631</v>
      </c>
      <c r="Z2501" s="100">
        <v>46163</v>
      </c>
      <c r="AA2501" s="101"/>
      <c r="AB2501" s="101"/>
      <c r="AC2501" s="101"/>
      <c r="AD2501" s="101"/>
      <c r="AE2501" s="102" t="s">
        <v>40</v>
      </c>
      <c r="AF2501" s="102" t="s">
        <v>40</v>
      </c>
      <c r="AG2501" s="102" t="s">
        <v>40</v>
      </c>
      <c r="AH2501" s="102" t="s">
        <v>40</v>
      </c>
      <c r="AI2501" s="102" t="s">
        <v>40</v>
      </c>
      <c r="AJ2501" s="102" t="s">
        <v>40</v>
      </c>
      <c r="AK2501" s="102" t="s">
        <v>40</v>
      </c>
      <c r="AL2501" s="101"/>
      <c r="AM2501" s="101"/>
      <c r="AN2501" s="102" t="s">
        <v>40</v>
      </c>
      <c r="AO2501" s="102" t="s">
        <v>40</v>
      </c>
      <c r="AP2501" s="102" t="s">
        <v>40</v>
      </c>
      <c r="AQ2501" s="102" t="s">
        <v>40</v>
      </c>
      <c r="AR2501" s="101"/>
    </row>
    <row r="2502" spans="1:44">
      <c r="A2502" t="str">
        <f>VLOOKUP(Q2502,'Rotas x Madrugada'!A:C,2,0)</f>
        <v>D</v>
      </c>
      <c r="B2502" t="str">
        <f>VLOOKUP(Q2502,'Rotas x Madrugada'!A:C,3,0)</f>
        <v>Dep.</v>
      </c>
      <c r="D2502" s="19">
        <f t="shared" si="78"/>
        <v>46165</v>
      </c>
      <c r="E2502" s="19">
        <f>IF(A2502="RETIRA",Z2502,VLOOKUP(Q2502,'Rotas x Madrugada'!A:D,4,0))</f>
        <v>46147</v>
      </c>
      <c r="F2502" s="19">
        <f>IF(A2502="RETIRA",Z2502,Z2502+2)</f>
        <v>46165</v>
      </c>
      <c r="G2502" s="19" t="str">
        <f>CONCATENATE(U2502,"-",V2502)</f>
        <v>FUM08-TF</v>
      </c>
      <c r="H2502" s="19" t="str">
        <f t="shared" ca="1" si="79"/>
        <v>OK</v>
      </c>
      <c r="I2502" s="46">
        <f ca="1">Z2502-$B$1</f>
        <v>6</v>
      </c>
      <c r="J2502" s="46">
        <f>VLOOKUP(G2502,'D. Produção'!A:B,2,)</f>
        <v>2</v>
      </c>
      <c r="K2502" s="87">
        <v>335006</v>
      </c>
      <c r="L2502" s="88" t="s">
        <v>104</v>
      </c>
      <c r="M2502" s="87">
        <v>13</v>
      </c>
      <c r="N2502" s="87">
        <v>5450500</v>
      </c>
      <c r="O2502" s="88" t="s">
        <v>35</v>
      </c>
      <c r="P2502" s="88" t="s">
        <v>219</v>
      </c>
      <c r="Q2502" s="88" t="s">
        <v>127</v>
      </c>
      <c r="R2502" s="89">
        <v>0.46710000000000002</v>
      </c>
      <c r="S2502" s="89">
        <v>9.3424999999999994</v>
      </c>
      <c r="T2502" s="87">
        <v>1</v>
      </c>
      <c r="U2502" s="88" t="s">
        <v>254</v>
      </c>
      <c r="V2502" s="88" t="s">
        <v>96</v>
      </c>
      <c r="W2502" s="90">
        <v>505</v>
      </c>
      <c r="X2502" s="90">
        <v>925</v>
      </c>
      <c r="Y2502" s="91">
        <v>46150.372273379631</v>
      </c>
      <c r="Z2502" s="92">
        <v>46163</v>
      </c>
      <c r="AA2502" s="93"/>
      <c r="AB2502" s="93"/>
      <c r="AC2502" s="93"/>
      <c r="AD2502" s="93"/>
      <c r="AE2502" s="94" t="s">
        <v>40</v>
      </c>
      <c r="AF2502" s="94" t="s">
        <v>40</v>
      </c>
      <c r="AG2502" s="94" t="s">
        <v>40</v>
      </c>
      <c r="AH2502" s="94" t="s">
        <v>40</v>
      </c>
      <c r="AI2502" s="94" t="s">
        <v>40</v>
      </c>
      <c r="AJ2502" s="94" t="s">
        <v>40</v>
      </c>
      <c r="AK2502" s="94" t="s">
        <v>40</v>
      </c>
      <c r="AL2502" s="93"/>
      <c r="AM2502" s="93"/>
      <c r="AN2502" s="94" t="s">
        <v>40</v>
      </c>
      <c r="AO2502" s="94" t="s">
        <v>40</v>
      </c>
      <c r="AP2502" s="94" t="s">
        <v>40</v>
      </c>
      <c r="AQ2502" s="94" t="s">
        <v>40</v>
      </c>
      <c r="AR2502" s="93"/>
    </row>
    <row r="2503" spans="1:44">
      <c r="A2503" t="str">
        <f>VLOOKUP(Q2503,'Rotas x Madrugada'!A:C,2,0)</f>
        <v>D</v>
      </c>
      <c r="B2503" t="str">
        <f>VLOOKUP(Q2503,'Rotas x Madrugada'!A:C,3,0)</f>
        <v>Dep.</v>
      </c>
      <c r="D2503" s="19">
        <f t="shared" si="78"/>
        <v>46165</v>
      </c>
      <c r="E2503" s="19">
        <f>IF(A2503="RETIRA",Z2503,VLOOKUP(Q2503,'Rotas x Madrugada'!A:D,4,0))</f>
        <v>46147</v>
      </c>
      <c r="F2503" s="19">
        <f>IF(A2503="RETIRA",Z2503,Z2503+2)</f>
        <v>46165</v>
      </c>
      <c r="G2503" s="19" t="str">
        <f>CONCATENATE(U2503,"-",V2503)</f>
        <v>INC08-TE12</v>
      </c>
      <c r="H2503" s="19" t="str">
        <f t="shared" ca="1" si="79"/>
        <v>OK</v>
      </c>
      <c r="I2503" s="46">
        <f ca="1">Z2503-$B$1</f>
        <v>6</v>
      </c>
      <c r="J2503" s="46">
        <f>VLOOKUP(G2503,'D. Produção'!A:B,2,)</f>
        <v>2</v>
      </c>
      <c r="K2503" s="95">
        <v>335071</v>
      </c>
      <c r="L2503" s="96" t="s">
        <v>78</v>
      </c>
      <c r="M2503" s="95">
        <v>1</v>
      </c>
      <c r="N2503" s="95">
        <v>5450882</v>
      </c>
      <c r="O2503" s="96" t="s">
        <v>35</v>
      </c>
      <c r="P2503" s="96" t="s">
        <v>666</v>
      </c>
      <c r="Q2503" s="96" t="s">
        <v>127</v>
      </c>
      <c r="R2503" s="97">
        <v>1.5189999999999999</v>
      </c>
      <c r="S2503" s="97">
        <v>30.38</v>
      </c>
      <c r="T2503" s="95">
        <v>1</v>
      </c>
      <c r="U2503" s="96" t="s">
        <v>63</v>
      </c>
      <c r="V2503" s="96" t="s">
        <v>120</v>
      </c>
      <c r="W2503" s="98">
        <v>700</v>
      </c>
      <c r="X2503" s="98">
        <v>2170</v>
      </c>
      <c r="Y2503" s="99">
        <v>46150.413701469908</v>
      </c>
      <c r="Z2503" s="100">
        <v>46163</v>
      </c>
      <c r="AA2503" s="101"/>
      <c r="AB2503" s="101"/>
      <c r="AC2503" s="101"/>
      <c r="AD2503" s="101"/>
      <c r="AE2503" s="101"/>
      <c r="AF2503" s="101"/>
      <c r="AG2503" s="101"/>
      <c r="AH2503" s="101"/>
      <c r="AI2503" s="102" t="s">
        <v>40</v>
      </c>
      <c r="AJ2503" s="102" t="s">
        <v>40</v>
      </c>
      <c r="AK2503" s="102" t="s">
        <v>40</v>
      </c>
      <c r="AL2503" s="101"/>
      <c r="AM2503" s="101"/>
      <c r="AN2503" s="102" t="s">
        <v>40</v>
      </c>
      <c r="AO2503" s="102" t="s">
        <v>40</v>
      </c>
      <c r="AP2503" s="102" t="s">
        <v>40</v>
      </c>
      <c r="AQ2503" s="102" t="s">
        <v>40</v>
      </c>
      <c r="AR2503" s="101"/>
    </row>
    <row r="2504" spans="1:44">
      <c r="A2504" t="str">
        <f>VLOOKUP(Q2504,'Rotas x Madrugada'!A:C,2,0)</f>
        <v>D</v>
      </c>
      <c r="B2504" t="str">
        <f>VLOOKUP(Q2504,'Rotas x Madrugada'!A:C,3,0)</f>
        <v>Dep.</v>
      </c>
      <c r="D2504" s="19">
        <f t="shared" si="78"/>
        <v>46165</v>
      </c>
      <c r="E2504" s="19">
        <f>IF(A2504="RETIRA",Z2504,VLOOKUP(Q2504,'Rotas x Madrugada'!A:D,4,0))</f>
        <v>46147</v>
      </c>
      <c r="F2504" s="19">
        <f>IF(A2504="RETIRA",Z2504,Z2504+2)</f>
        <v>46165</v>
      </c>
      <c r="G2504" s="19" t="str">
        <f>CONCATENATE(U2504,"-",V2504)</f>
        <v>INC08-TE16</v>
      </c>
      <c r="H2504" s="19" t="str">
        <f t="shared" ca="1" si="79"/>
        <v>OK</v>
      </c>
      <c r="I2504" s="46">
        <f ca="1">Z2504-$B$1</f>
        <v>6</v>
      </c>
      <c r="J2504" s="46">
        <f>VLOOKUP(G2504,'D. Produção'!A:B,2,)</f>
        <v>2</v>
      </c>
      <c r="K2504" s="87">
        <v>335071</v>
      </c>
      <c r="L2504" s="88" t="s">
        <v>80</v>
      </c>
      <c r="M2504" s="87">
        <v>2</v>
      </c>
      <c r="N2504" s="87">
        <v>5450883</v>
      </c>
      <c r="O2504" s="88" t="s">
        <v>35</v>
      </c>
      <c r="P2504" s="88" t="s">
        <v>666</v>
      </c>
      <c r="Q2504" s="88" t="s">
        <v>127</v>
      </c>
      <c r="R2504" s="89">
        <v>1.5212000000000001</v>
      </c>
      <c r="S2504" s="89">
        <v>30.423400000000001</v>
      </c>
      <c r="T2504" s="87">
        <v>1</v>
      </c>
      <c r="U2504" s="88" t="s">
        <v>63</v>
      </c>
      <c r="V2504" s="88" t="s">
        <v>123</v>
      </c>
      <c r="W2504" s="90">
        <v>701</v>
      </c>
      <c r="X2504" s="90">
        <v>2170</v>
      </c>
      <c r="Y2504" s="91">
        <v>46150.413701469908</v>
      </c>
      <c r="Z2504" s="92">
        <v>46163</v>
      </c>
      <c r="AA2504" s="93"/>
      <c r="AB2504" s="93"/>
      <c r="AC2504" s="93"/>
      <c r="AD2504" s="93"/>
      <c r="AE2504" s="93"/>
      <c r="AF2504" s="93"/>
      <c r="AG2504" s="93"/>
      <c r="AH2504" s="93"/>
      <c r="AI2504" s="94" t="s">
        <v>40</v>
      </c>
      <c r="AJ2504" s="94" t="s">
        <v>40</v>
      </c>
      <c r="AK2504" s="94" t="s">
        <v>40</v>
      </c>
      <c r="AL2504" s="93"/>
      <c r="AM2504" s="93"/>
      <c r="AN2504" s="94" t="s">
        <v>40</v>
      </c>
      <c r="AO2504" s="94" t="s">
        <v>40</v>
      </c>
      <c r="AP2504" s="94" t="s">
        <v>40</v>
      </c>
      <c r="AQ2504" s="94" t="s">
        <v>40</v>
      </c>
      <c r="AR2504" s="93"/>
    </row>
    <row r="2505" spans="1:44">
      <c r="A2505" t="str">
        <f>VLOOKUP(Q2505,'Rotas x Madrugada'!A:C,2,0)</f>
        <v>D</v>
      </c>
      <c r="B2505" t="str">
        <f>VLOOKUP(Q2505,'Rotas x Madrugada'!A:C,3,0)</f>
        <v>Dep.</v>
      </c>
      <c r="D2505" s="19">
        <f t="shared" si="78"/>
        <v>46165</v>
      </c>
      <c r="E2505" s="19">
        <f>IF(A2505="RETIRA",Z2505,VLOOKUP(Q2505,'Rotas x Madrugada'!A:D,4,0))</f>
        <v>46147</v>
      </c>
      <c r="F2505" s="19">
        <f>IF(A2505="RETIRA",Z2505,Z2505+2)</f>
        <v>46165</v>
      </c>
      <c r="G2505" s="19" t="str">
        <f>CONCATENATE(U2505,"-",V2505)</f>
        <v>INC08-TF</v>
      </c>
      <c r="H2505" s="19" t="str">
        <f t="shared" ca="1" si="79"/>
        <v>OK</v>
      </c>
      <c r="I2505" s="46">
        <f ca="1">Z2505-$B$1</f>
        <v>6</v>
      </c>
      <c r="J2505" s="46">
        <f>VLOOKUP(G2505,'D. Produção'!A:B,2,)</f>
        <v>2</v>
      </c>
      <c r="K2505" s="95">
        <v>335071</v>
      </c>
      <c r="L2505" s="96" t="s">
        <v>81</v>
      </c>
      <c r="M2505" s="95">
        <v>3</v>
      </c>
      <c r="N2505" s="95">
        <v>5450884</v>
      </c>
      <c r="O2505" s="96" t="s">
        <v>35</v>
      </c>
      <c r="P2505" s="96" t="s">
        <v>666</v>
      </c>
      <c r="Q2505" s="96" t="s">
        <v>127</v>
      </c>
      <c r="R2505" s="97">
        <v>1.5314000000000001</v>
      </c>
      <c r="S2505" s="97">
        <v>30.628799999999998</v>
      </c>
      <c r="T2505" s="95">
        <v>1</v>
      </c>
      <c r="U2505" s="96" t="s">
        <v>63</v>
      </c>
      <c r="V2505" s="96" t="s">
        <v>96</v>
      </c>
      <c r="W2505" s="98">
        <v>720</v>
      </c>
      <c r="X2505" s="98">
        <v>2127</v>
      </c>
      <c r="Y2505" s="99">
        <v>46150.413701469908</v>
      </c>
      <c r="Z2505" s="100">
        <v>46163</v>
      </c>
      <c r="AA2505" s="101"/>
      <c r="AB2505" s="101"/>
      <c r="AC2505" s="101"/>
      <c r="AD2505" s="101"/>
      <c r="AE2505" s="102" t="s">
        <v>40</v>
      </c>
      <c r="AF2505" s="102" t="s">
        <v>40</v>
      </c>
      <c r="AG2505" s="102" t="s">
        <v>40</v>
      </c>
      <c r="AH2505" s="102" t="s">
        <v>40</v>
      </c>
      <c r="AI2505" s="102" t="s">
        <v>40</v>
      </c>
      <c r="AJ2505" s="102" t="s">
        <v>40</v>
      </c>
      <c r="AK2505" s="102" t="s">
        <v>40</v>
      </c>
      <c r="AL2505" s="101"/>
      <c r="AM2505" s="101"/>
      <c r="AN2505" s="102" t="s">
        <v>40</v>
      </c>
      <c r="AO2505" s="102" t="s">
        <v>40</v>
      </c>
      <c r="AP2505" s="102" t="s">
        <v>40</v>
      </c>
      <c r="AQ2505" s="102" t="s">
        <v>40</v>
      </c>
      <c r="AR2505" s="101"/>
    </row>
    <row r="2506" spans="1:44">
      <c r="A2506" t="str">
        <f>VLOOKUP(Q2506,'Rotas x Madrugada'!A:C,2,0)</f>
        <v>NH</v>
      </c>
      <c r="B2506" t="str">
        <f>VLOOKUP(Q2506,'Rotas x Madrugada'!A:C,3,0)</f>
        <v>Não</v>
      </c>
      <c r="D2506" s="19">
        <f t="shared" si="78"/>
        <v>46165</v>
      </c>
      <c r="E2506" s="19">
        <f>IF(A2506="RETIRA",Z2506,VLOOKUP(Q2506,'Rotas x Madrugada'!A:D,4,0))</f>
        <v>46146</v>
      </c>
      <c r="F2506" s="19">
        <f>IF(A2506="RETIRA",Z2506,Z2506+2)</f>
        <v>46165</v>
      </c>
      <c r="G2506" s="19" t="str">
        <f>CONCATENATE(U2506,"-",V2506)</f>
        <v>ESI04-EFA</v>
      </c>
      <c r="H2506" s="19" t="str">
        <f t="shared" ca="1" si="79"/>
        <v>OK</v>
      </c>
      <c r="I2506" s="46">
        <f ca="1">Z2506-$B$1</f>
        <v>6</v>
      </c>
      <c r="J2506" s="46">
        <f>VLOOKUP(G2506,'D. Produção'!A:B,2,)</f>
        <v>1</v>
      </c>
      <c r="K2506" s="87">
        <v>335084</v>
      </c>
      <c r="L2506" s="88" t="s">
        <v>61</v>
      </c>
      <c r="M2506" s="87">
        <v>1</v>
      </c>
      <c r="N2506" s="87">
        <v>5450930</v>
      </c>
      <c r="O2506" s="88" t="s">
        <v>35</v>
      </c>
      <c r="P2506" s="88" t="s">
        <v>258</v>
      </c>
      <c r="Q2506" s="88" t="s">
        <v>170</v>
      </c>
      <c r="R2506" s="89">
        <v>1.2350000000000001</v>
      </c>
      <c r="S2506" s="89">
        <v>12.35</v>
      </c>
      <c r="T2506" s="87">
        <v>1</v>
      </c>
      <c r="U2506" s="88" t="s">
        <v>212</v>
      </c>
      <c r="V2506" s="88" t="s">
        <v>343</v>
      </c>
      <c r="W2506" s="90">
        <v>650</v>
      </c>
      <c r="X2506" s="90">
        <v>1900</v>
      </c>
      <c r="Y2506" s="91">
        <v>46150.49732638889</v>
      </c>
      <c r="Z2506" s="92">
        <v>46163</v>
      </c>
      <c r="AA2506" s="93"/>
      <c r="AB2506" s="93"/>
      <c r="AC2506" s="93"/>
      <c r="AD2506" s="93"/>
      <c r="AE2506" s="93"/>
      <c r="AF2506" s="93"/>
      <c r="AG2506" s="94" t="s">
        <v>40</v>
      </c>
      <c r="AH2506" s="94" t="s">
        <v>40</v>
      </c>
      <c r="AI2506" s="94" t="s">
        <v>40</v>
      </c>
      <c r="AJ2506" s="94" t="s">
        <v>40</v>
      </c>
      <c r="AK2506" s="94" t="s">
        <v>40</v>
      </c>
      <c r="AL2506" s="93"/>
      <c r="AM2506" s="94" t="s">
        <v>40</v>
      </c>
      <c r="AN2506" s="93"/>
      <c r="AO2506" s="94" t="s">
        <v>40</v>
      </c>
      <c r="AP2506" s="93"/>
      <c r="AQ2506" s="94" t="s">
        <v>40</v>
      </c>
      <c r="AR2506" s="93"/>
    </row>
    <row r="2507" spans="1:44">
      <c r="A2507" t="str">
        <f>VLOOKUP(Q2507,'Rotas x Madrugada'!A:C,2,0)</f>
        <v>NH</v>
      </c>
      <c r="B2507" t="str">
        <f>VLOOKUP(Q2507,'Rotas x Madrugada'!A:C,3,0)</f>
        <v>Não</v>
      </c>
      <c r="D2507" s="19">
        <f t="shared" si="78"/>
        <v>46165</v>
      </c>
      <c r="E2507" s="19">
        <f>IF(A2507="RETIRA",Z2507,VLOOKUP(Q2507,'Rotas x Madrugada'!A:D,4,0))</f>
        <v>46146</v>
      </c>
      <c r="F2507" s="19">
        <f>IF(A2507="RETIRA",Z2507,Z2507+2)</f>
        <v>46165</v>
      </c>
      <c r="G2507" s="19" t="str">
        <f>CONCATENATE(U2507,"-",V2507)</f>
        <v>ESI04-EFA</v>
      </c>
      <c r="H2507" s="19" t="str">
        <f t="shared" ca="1" si="79"/>
        <v>OK</v>
      </c>
      <c r="I2507" s="46">
        <f ca="1">Z2507-$B$1</f>
        <v>6</v>
      </c>
      <c r="J2507" s="46">
        <f>VLOOKUP(G2507,'D. Produção'!A:B,2,)</f>
        <v>1</v>
      </c>
      <c r="K2507" s="95">
        <v>335084</v>
      </c>
      <c r="L2507" s="96" t="s">
        <v>121</v>
      </c>
      <c r="M2507" s="95">
        <v>2</v>
      </c>
      <c r="N2507" s="95">
        <v>5450931</v>
      </c>
      <c r="O2507" s="96" t="s">
        <v>35</v>
      </c>
      <c r="P2507" s="96" t="s">
        <v>258</v>
      </c>
      <c r="Q2507" s="96" t="s">
        <v>170</v>
      </c>
      <c r="R2507" s="97">
        <v>1.2350000000000001</v>
      </c>
      <c r="S2507" s="97">
        <v>12.35</v>
      </c>
      <c r="T2507" s="95">
        <v>1</v>
      </c>
      <c r="U2507" s="96" t="s">
        <v>212</v>
      </c>
      <c r="V2507" s="96" t="s">
        <v>343</v>
      </c>
      <c r="W2507" s="98">
        <v>650</v>
      </c>
      <c r="X2507" s="98">
        <v>1900</v>
      </c>
      <c r="Y2507" s="99">
        <v>46150.49732638889</v>
      </c>
      <c r="Z2507" s="100">
        <v>46163</v>
      </c>
      <c r="AA2507" s="101"/>
      <c r="AB2507" s="101"/>
      <c r="AC2507" s="101"/>
      <c r="AD2507" s="101"/>
      <c r="AE2507" s="101"/>
      <c r="AF2507" s="101"/>
      <c r="AG2507" s="102" t="s">
        <v>40</v>
      </c>
      <c r="AH2507" s="102" t="s">
        <v>40</v>
      </c>
      <c r="AI2507" s="102" t="s">
        <v>40</v>
      </c>
      <c r="AJ2507" s="102" t="s">
        <v>40</v>
      </c>
      <c r="AK2507" s="102" t="s">
        <v>40</v>
      </c>
      <c r="AL2507" s="101"/>
      <c r="AM2507" s="102" t="s">
        <v>40</v>
      </c>
      <c r="AN2507" s="101"/>
      <c r="AO2507" s="102" t="s">
        <v>40</v>
      </c>
      <c r="AP2507" s="101"/>
      <c r="AQ2507" s="102" t="s">
        <v>40</v>
      </c>
      <c r="AR2507" s="101"/>
    </row>
    <row r="2508" spans="1:44" ht="42">
      <c r="A2508" t="str">
        <f>VLOOKUP(Q2508,'Rotas x Madrugada'!A:C,2,0)</f>
        <v>NH</v>
      </c>
      <c r="B2508" t="str">
        <f>VLOOKUP(Q2508,'Rotas x Madrugada'!A:C,3,0)</f>
        <v>Não</v>
      </c>
      <c r="D2508" s="19">
        <f t="shared" si="78"/>
        <v>46165</v>
      </c>
      <c r="E2508" s="19">
        <f>IF(A2508="RETIRA",Z2508,VLOOKUP(Q2508,'Rotas x Madrugada'!A:D,4,0))</f>
        <v>46146</v>
      </c>
      <c r="F2508" s="19">
        <f>IF(A2508="RETIRA",Z2508,Z2508+2)</f>
        <v>46165</v>
      </c>
      <c r="G2508" s="19" t="str">
        <f>CONCATENATE(U2508,"-",V2508)</f>
        <v>ULT08-LTF</v>
      </c>
      <c r="H2508" s="19" t="e">
        <f t="shared" ca="1" si="79"/>
        <v>#N/A</v>
      </c>
      <c r="I2508" s="46">
        <f ca="1">Z2508-$B$1</f>
        <v>6</v>
      </c>
      <c r="J2508" s="46" t="e">
        <f>VLOOKUP(G2508,'D. Produção'!A:B,2,)</f>
        <v>#N/A</v>
      </c>
      <c r="K2508" s="87">
        <v>335111</v>
      </c>
      <c r="L2508" s="88" t="s">
        <v>61</v>
      </c>
      <c r="M2508" s="87">
        <v>1</v>
      </c>
      <c r="N2508" s="87">
        <v>5451036</v>
      </c>
      <c r="O2508" s="88" t="s">
        <v>35</v>
      </c>
      <c r="P2508" s="88" t="s">
        <v>324</v>
      </c>
      <c r="Q2508" s="88" t="s">
        <v>170</v>
      </c>
      <c r="R2508" s="89">
        <v>1.2507999999999999</v>
      </c>
      <c r="S2508" s="89">
        <v>25.015999999999998</v>
      </c>
      <c r="T2508" s="87">
        <v>1</v>
      </c>
      <c r="U2508" s="88" t="s">
        <v>505</v>
      </c>
      <c r="V2508" s="88" t="s">
        <v>506</v>
      </c>
      <c r="W2508" s="90">
        <v>1180</v>
      </c>
      <c r="X2508" s="90">
        <v>1060</v>
      </c>
      <c r="Y2508" s="91">
        <v>46150.560461458335</v>
      </c>
      <c r="Z2508" s="92">
        <v>46163</v>
      </c>
      <c r="AA2508" s="93"/>
      <c r="AB2508" s="93"/>
      <c r="AC2508" s="93"/>
      <c r="AD2508" s="93"/>
      <c r="AE2508" s="94" t="s">
        <v>40</v>
      </c>
      <c r="AF2508" s="94" t="s">
        <v>40</v>
      </c>
      <c r="AG2508" s="94" t="s">
        <v>40</v>
      </c>
      <c r="AH2508" s="94" t="s">
        <v>40</v>
      </c>
      <c r="AI2508" s="94" t="s">
        <v>40</v>
      </c>
      <c r="AJ2508" s="94" t="s">
        <v>40</v>
      </c>
      <c r="AK2508" s="93"/>
      <c r="AL2508" s="93"/>
      <c r="AM2508" s="93"/>
      <c r="AN2508" s="94" t="s">
        <v>40</v>
      </c>
      <c r="AO2508" s="94" t="s">
        <v>40</v>
      </c>
      <c r="AP2508" s="93"/>
      <c r="AQ2508" s="94" t="s">
        <v>40</v>
      </c>
      <c r="AR2508" s="93"/>
    </row>
    <row r="2509" spans="1:44" ht="42">
      <c r="A2509" t="str">
        <f>VLOOKUP(Q2509,'Rotas x Madrugada'!A:C,2,0)</f>
        <v>NH</v>
      </c>
      <c r="B2509" t="str">
        <f>VLOOKUP(Q2509,'Rotas x Madrugada'!A:C,3,0)</f>
        <v>Não</v>
      </c>
      <c r="D2509" s="19">
        <f t="shared" si="78"/>
        <v>46165</v>
      </c>
      <c r="E2509" s="19">
        <f>IF(A2509="RETIRA",Z2509,VLOOKUP(Q2509,'Rotas x Madrugada'!A:D,4,0))</f>
        <v>46146</v>
      </c>
      <c r="F2509" s="19">
        <f>IF(A2509="RETIRA",Z2509,Z2509+2)</f>
        <v>46165</v>
      </c>
      <c r="G2509" s="19" t="str">
        <f>CONCATENATE(U2509,"-",V2509)</f>
        <v>ULT08-LTF</v>
      </c>
      <c r="H2509" s="19" t="e">
        <f t="shared" ca="1" si="79"/>
        <v>#N/A</v>
      </c>
      <c r="I2509" s="46">
        <f ca="1">Z2509-$B$1</f>
        <v>6</v>
      </c>
      <c r="J2509" s="46" t="e">
        <f>VLOOKUP(G2509,'D. Produção'!A:B,2,)</f>
        <v>#N/A</v>
      </c>
      <c r="K2509" s="95">
        <v>335111</v>
      </c>
      <c r="L2509" s="96" t="s">
        <v>61</v>
      </c>
      <c r="M2509" s="95">
        <v>1</v>
      </c>
      <c r="N2509" s="95">
        <v>5451037</v>
      </c>
      <c r="O2509" s="96" t="s">
        <v>35</v>
      </c>
      <c r="P2509" s="96" t="s">
        <v>324</v>
      </c>
      <c r="Q2509" s="96" t="s">
        <v>170</v>
      </c>
      <c r="R2509" s="97">
        <v>1.2507999999999999</v>
      </c>
      <c r="S2509" s="97">
        <v>25.015999999999998</v>
      </c>
      <c r="T2509" s="95">
        <v>1</v>
      </c>
      <c r="U2509" s="96" t="s">
        <v>505</v>
      </c>
      <c r="V2509" s="96" t="s">
        <v>506</v>
      </c>
      <c r="W2509" s="98">
        <v>1180</v>
      </c>
      <c r="X2509" s="98">
        <v>1060</v>
      </c>
      <c r="Y2509" s="99">
        <v>46150.560461458335</v>
      </c>
      <c r="Z2509" s="100">
        <v>46163</v>
      </c>
      <c r="AA2509" s="101"/>
      <c r="AB2509" s="101"/>
      <c r="AC2509" s="101"/>
      <c r="AD2509" s="101"/>
      <c r="AE2509" s="102" t="s">
        <v>40</v>
      </c>
      <c r="AF2509" s="102" t="s">
        <v>40</v>
      </c>
      <c r="AG2509" s="102" t="s">
        <v>40</v>
      </c>
      <c r="AH2509" s="102" t="s">
        <v>40</v>
      </c>
      <c r="AI2509" s="102" t="s">
        <v>40</v>
      </c>
      <c r="AJ2509" s="102" t="s">
        <v>40</v>
      </c>
      <c r="AK2509" s="101"/>
      <c r="AL2509" s="101"/>
      <c r="AM2509" s="101"/>
      <c r="AN2509" s="102" t="s">
        <v>40</v>
      </c>
      <c r="AO2509" s="102" t="s">
        <v>40</v>
      </c>
      <c r="AP2509" s="101"/>
      <c r="AQ2509" s="102" t="s">
        <v>40</v>
      </c>
      <c r="AR2509" s="101"/>
    </row>
    <row r="2510" spans="1:44" ht="42">
      <c r="A2510" t="str">
        <f>VLOOKUP(Q2510,'Rotas x Madrugada'!A:C,2,0)</f>
        <v>NH</v>
      </c>
      <c r="B2510" t="str">
        <f>VLOOKUP(Q2510,'Rotas x Madrugada'!A:C,3,0)</f>
        <v>Não</v>
      </c>
      <c r="D2510" s="19">
        <f t="shared" si="78"/>
        <v>46165</v>
      </c>
      <c r="E2510" s="19">
        <f>IF(A2510="RETIRA",Z2510,VLOOKUP(Q2510,'Rotas x Madrugada'!A:D,4,0))</f>
        <v>46146</v>
      </c>
      <c r="F2510" s="19">
        <f>IF(A2510="RETIRA",Z2510,Z2510+2)</f>
        <v>46165</v>
      </c>
      <c r="G2510" s="19" t="str">
        <f>CONCATENATE(U2510,"-",V2510)</f>
        <v>ULT08-LTF</v>
      </c>
      <c r="H2510" s="19" t="e">
        <f t="shared" ca="1" si="79"/>
        <v>#N/A</v>
      </c>
      <c r="I2510" s="46">
        <f ca="1">Z2510-$B$1</f>
        <v>6</v>
      </c>
      <c r="J2510" s="46" t="e">
        <f>VLOOKUP(G2510,'D. Produção'!A:B,2,)</f>
        <v>#N/A</v>
      </c>
      <c r="K2510" s="87">
        <v>335111</v>
      </c>
      <c r="L2510" s="88" t="s">
        <v>121</v>
      </c>
      <c r="M2510" s="87">
        <v>2</v>
      </c>
      <c r="N2510" s="87">
        <v>5451039</v>
      </c>
      <c r="O2510" s="88" t="s">
        <v>35</v>
      </c>
      <c r="P2510" s="88" t="s">
        <v>324</v>
      </c>
      <c r="Q2510" s="88" t="s">
        <v>170</v>
      </c>
      <c r="R2510" s="89">
        <v>1.2614000000000001</v>
      </c>
      <c r="S2510" s="89">
        <v>25.228000000000002</v>
      </c>
      <c r="T2510" s="87">
        <v>1</v>
      </c>
      <c r="U2510" s="88" t="s">
        <v>505</v>
      </c>
      <c r="V2510" s="88" t="s">
        <v>506</v>
      </c>
      <c r="W2510" s="90">
        <v>1190</v>
      </c>
      <c r="X2510" s="90">
        <v>1060</v>
      </c>
      <c r="Y2510" s="91">
        <v>46150.560461458335</v>
      </c>
      <c r="Z2510" s="92">
        <v>46163</v>
      </c>
      <c r="AA2510" s="93"/>
      <c r="AB2510" s="93"/>
      <c r="AC2510" s="93"/>
      <c r="AD2510" s="93"/>
      <c r="AE2510" s="94" t="s">
        <v>40</v>
      </c>
      <c r="AF2510" s="94" t="s">
        <v>40</v>
      </c>
      <c r="AG2510" s="94" t="s">
        <v>40</v>
      </c>
      <c r="AH2510" s="94" t="s">
        <v>40</v>
      </c>
      <c r="AI2510" s="94" t="s">
        <v>40</v>
      </c>
      <c r="AJ2510" s="94" t="s">
        <v>40</v>
      </c>
      <c r="AK2510" s="93"/>
      <c r="AL2510" s="93"/>
      <c r="AM2510" s="93"/>
      <c r="AN2510" s="94" t="s">
        <v>40</v>
      </c>
      <c r="AO2510" s="94" t="s">
        <v>40</v>
      </c>
      <c r="AP2510" s="93"/>
      <c r="AQ2510" s="94" t="s">
        <v>40</v>
      </c>
      <c r="AR2510" s="93"/>
    </row>
    <row r="2511" spans="1:44" ht="42">
      <c r="A2511" t="str">
        <f>VLOOKUP(Q2511,'Rotas x Madrugada'!A:C,2,0)</f>
        <v>NH</v>
      </c>
      <c r="B2511" t="str">
        <f>VLOOKUP(Q2511,'Rotas x Madrugada'!A:C,3,0)</f>
        <v>Não</v>
      </c>
      <c r="D2511" s="19">
        <f t="shared" si="78"/>
        <v>46165</v>
      </c>
      <c r="E2511" s="19">
        <f>IF(A2511="RETIRA",Z2511,VLOOKUP(Q2511,'Rotas x Madrugada'!A:D,4,0))</f>
        <v>46146</v>
      </c>
      <c r="F2511" s="19">
        <f>IF(A2511="RETIRA",Z2511,Z2511+2)</f>
        <v>46165</v>
      </c>
      <c r="G2511" s="19" t="str">
        <f>CONCATENATE(U2511,"-",V2511)</f>
        <v>ULT08-LTF</v>
      </c>
      <c r="H2511" s="19" t="e">
        <f t="shared" ca="1" si="79"/>
        <v>#N/A</v>
      </c>
      <c r="I2511" s="46">
        <f ca="1">Z2511-$B$1</f>
        <v>6</v>
      </c>
      <c r="J2511" s="46" t="e">
        <f>VLOOKUP(G2511,'D. Produção'!A:B,2,)</f>
        <v>#N/A</v>
      </c>
      <c r="K2511" s="95">
        <v>335111</v>
      </c>
      <c r="L2511" s="96" t="s">
        <v>121</v>
      </c>
      <c r="M2511" s="95">
        <v>2</v>
      </c>
      <c r="N2511" s="95">
        <v>5451040</v>
      </c>
      <c r="O2511" s="96" t="s">
        <v>35</v>
      </c>
      <c r="P2511" s="96" t="s">
        <v>324</v>
      </c>
      <c r="Q2511" s="96" t="s">
        <v>170</v>
      </c>
      <c r="R2511" s="97">
        <v>1.2614000000000001</v>
      </c>
      <c r="S2511" s="97">
        <v>25.228000000000002</v>
      </c>
      <c r="T2511" s="95">
        <v>1</v>
      </c>
      <c r="U2511" s="96" t="s">
        <v>505</v>
      </c>
      <c r="V2511" s="96" t="s">
        <v>506</v>
      </c>
      <c r="W2511" s="98">
        <v>1190</v>
      </c>
      <c r="X2511" s="98">
        <v>1060</v>
      </c>
      <c r="Y2511" s="99">
        <v>46150.560461458335</v>
      </c>
      <c r="Z2511" s="100">
        <v>46163</v>
      </c>
      <c r="AA2511" s="101"/>
      <c r="AB2511" s="101"/>
      <c r="AC2511" s="101"/>
      <c r="AD2511" s="101"/>
      <c r="AE2511" s="102" t="s">
        <v>40</v>
      </c>
      <c r="AF2511" s="102" t="s">
        <v>40</v>
      </c>
      <c r="AG2511" s="102" t="s">
        <v>40</v>
      </c>
      <c r="AH2511" s="102" t="s">
        <v>40</v>
      </c>
      <c r="AI2511" s="102" t="s">
        <v>40</v>
      </c>
      <c r="AJ2511" s="102" t="s">
        <v>40</v>
      </c>
      <c r="AK2511" s="101"/>
      <c r="AL2511" s="101"/>
      <c r="AM2511" s="101"/>
      <c r="AN2511" s="102" t="s">
        <v>40</v>
      </c>
      <c r="AO2511" s="102" t="s">
        <v>40</v>
      </c>
      <c r="AP2511" s="101"/>
      <c r="AQ2511" s="102" t="s">
        <v>40</v>
      </c>
      <c r="AR2511" s="101"/>
    </row>
    <row r="2512" spans="1:44">
      <c r="A2512" t="str">
        <f>VLOOKUP(Q2512,'Rotas x Madrugada'!A:C,2,0)</f>
        <v>D</v>
      </c>
      <c r="B2512" t="str">
        <f>VLOOKUP(Q2512,'Rotas x Madrugada'!A:C,3,0)</f>
        <v>Dep.</v>
      </c>
      <c r="D2512" s="19">
        <f t="shared" si="78"/>
        <v>46165</v>
      </c>
      <c r="E2512" s="19">
        <f>IF(A2512="RETIRA",Z2512,VLOOKUP(Q2512,'Rotas x Madrugada'!A:D,4,0))</f>
        <v>46147</v>
      </c>
      <c r="F2512" s="19">
        <f>IF(A2512="RETIRA",Z2512,Z2512+2)</f>
        <v>46165</v>
      </c>
      <c r="G2512" s="19" t="str">
        <f>CONCATENATE(U2512,"-",V2512)</f>
        <v>FUM08-TE12</v>
      </c>
      <c r="H2512" s="19" t="str">
        <f t="shared" ca="1" si="79"/>
        <v>OK</v>
      </c>
      <c r="I2512" s="46">
        <f ca="1">Z2512-$B$1</f>
        <v>6</v>
      </c>
      <c r="J2512" s="46">
        <f>VLOOKUP(G2512,'D. Produção'!A:B,2,)</f>
        <v>2</v>
      </c>
      <c r="K2512" s="87">
        <v>335143</v>
      </c>
      <c r="L2512" s="88" t="s">
        <v>61</v>
      </c>
      <c r="M2512" s="87">
        <v>1</v>
      </c>
      <c r="N2512" s="87">
        <v>5451292</v>
      </c>
      <c r="O2512" s="88" t="s">
        <v>35</v>
      </c>
      <c r="P2512" s="88" t="s">
        <v>219</v>
      </c>
      <c r="Q2512" s="88" t="s">
        <v>127</v>
      </c>
      <c r="R2512" s="89">
        <v>0.79559999999999997</v>
      </c>
      <c r="S2512" s="89">
        <v>15.912000000000001</v>
      </c>
      <c r="T2512" s="87">
        <v>1</v>
      </c>
      <c r="U2512" s="88" t="s">
        <v>254</v>
      </c>
      <c r="V2512" s="88" t="s">
        <v>120</v>
      </c>
      <c r="W2512" s="90">
        <v>680</v>
      </c>
      <c r="X2512" s="90">
        <v>1170</v>
      </c>
      <c r="Y2512" s="91">
        <v>46150.572490740742</v>
      </c>
      <c r="Z2512" s="92">
        <v>46163</v>
      </c>
      <c r="AA2512" s="93"/>
      <c r="AB2512" s="93"/>
      <c r="AC2512" s="93"/>
      <c r="AD2512" s="93"/>
      <c r="AE2512" s="93"/>
      <c r="AF2512" s="93"/>
      <c r="AG2512" s="93"/>
      <c r="AH2512" s="93"/>
      <c r="AI2512" s="94" t="s">
        <v>40</v>
      </c>
      <c r="AJ2512" s="94" t="s">
        <v>40</v>
      </c>
      <c r="AK2512" s="94" t="s">
        <v>40</v>
      </c>
      <c r="AL2512" s="93"/>
      <c r="AM2512" s="93"/>
      <c r="AN2512" s="94" t="s">
        <v>40</v>
      </c>
      <c r="AO2512" s="94" t="s">
        <v>40</v>
      </c>
      <c r="AP2512" s="94" t="s">
        <v>40</v>
      </c>
      <c r="AQ2512" s="94" t="s">
        <v>40</v>
      </c>
      <c r="AR2512" s="93"/>
    </row>
    <row r="2513" spans="1:44">
      <c r="A2513" t="str">
        <f>VLOOKUP(Q2513,'Rotas x Madrugada'!A:C,2,0)</f>
        <v>D</v>
      </c>
      <c r="B2513" t="str">
        <f>VLOOKUP(Q2513,'Rotas x Madrugada'!A:C,3,0)</f>
        <v>Dep.</v>
      </c>
      <c r="D2513" s="19">
        <f t="shared" si="78"/>
        <v>46165</v>
      </c>
      <c r="E2513" s="19">
        <f>IF(A2513="RETIRA",Z2513,VLOOKUP(Q2513,'Rotas x Madrugada'!A:D,4,0))</f>
        <v>46147</v>
      </c>
      <c r="F2513" s="19">
        <f>IF(A2513="RETIRA",Z2513,Z2513+2)</f>
        <v>46165</v>
      </c>
      <c r="G2513" s="19" t="str">
        <f>CONCATENATE(U2513,"-",V2513)</f>
        <v>FUM08-TF</v>
      </c>
      <c r="H2513" s="19" t="str">
        <f t="shared" ca="1" si="79"/>
        <v>OK</v>
      </c>
      <c r="I2513" s="46">
        <f ca="1">Z2513-$B$1</f>
        <v>6</v>
      </c>
      <c r="J2513" s="46">
        <f>VLOOKUP(G2513,'D. Produção'!A:B,2,)</f>
        <v>2</v>
      </c>
      <c r="K2513" s="95">
        <v>335143</v>
      </c>
      <c r="L2513" s="96" t="s">
        <v>121</v>
      </c>
      <c r="M2513" s="95">
        <v>2</v>
      </c>
      <c r="N2513" s="95">
        <v>5451293</v>
      </c>
      <c r="O2513" s="96" t="s">
        <v>35</v>
      </c>
      <c r="P2513" s="96" t="s">
        <v>219</v>
      </c>
      <c r="Q2513" s="96" t="s">
        <v>127</v>
      </c>
      <c r="R2513" s="97">
        <v>1.0785</v>
      </c>
      <c r="S2513" s="97">
        <v>21.569600000000001</v>
      </c>
      <c r="T2513" s="95">
        <v>1</v>
      </c>
      <c r="U2513" s="96" t="s">
        <v>254</v>
      </c>
      <c r="V2513" s="96" t="s">
        <v>96</v>
      </c>
      <c r="W2513" s="98">
        <v>1040</v>
      </c>
      <c r="X2513" s="98">
        <v>1037</v>
      </c>
      <c r="Y2513" s="99">
        <v>46150.572490740742</v>
      </c>
      <c r="Z2513" s="100">
        <v>46163</v>
      </c>
      <c r="AA2513" s="101"/>
      <c r="AB2513" s="101"/>
      <c r="AC2513" s="101"/>
      <c r="AD2513" s="101"/>
      <c r="AE2513" s="102" t="s">
        <v>40</v>
      </c>
      <c r="AF2513" s="102" t="s">
        <v>40</v>
      </c>
      <c r="AG2513" s="102" t="s">
        <v>40</v>
      </c>
      <c r="AH2513" s="102" t="s">
        <v>40</v>
      </c>
      <c r="AI2513" s="102" t="s">
        <v>40</v>
      </c>
      <c r="AJ2513" s="102" t="s">
        <v>40</v>
      </c>
      <c r="AK2513" s="102" t="s">
        <v>40</v>
      </c>
      <c r="AL2513" s="101"/>
      <c r="AM2513" s="101"/>
      <c r="AN2513" s="102" t="s">
        <v>40</v>
      </c>
      <c r="AO2513" s="102" t="s">
        <v>40</v>
      </c>
      <c r="AP2513" s="102" t="s">
        <v>40</v>
      </c>
      <c r="AQ2513" s="102" t="s">
        <v>40</v>
      </c>
      <c r="AR2513" s="101"/>
    </row>
    <row r="2514" spans="1:44">
      <c r="A2514" t="str">
        <f>VLOOKUP(Q2514,'Rotas x Madrugada'!A:C,2,0)</f>
        <v>D</v>
      </c>
      <c r="B2514" t="str">
        <f>VLOOKUP(Q2514,'Rotas x Madrugada'!A:C,3,0)</f>
        <v>Dep.</v>
      </c>
      <c r="D2514" s="19">
        <f t="shared" si="78"/>
        <v>46165</v>
      </c>
      <c r="E2514" s="19">
        <f>IF(A2514="RETIRA",Z2514,VLOOKUP(Q2514,'Rotas x Madrugada'!A:D,4,0))</f>
        <v>46147</v>
      </c>
      <c r="F2514" s="19">
        <f>IF(A2514="RETIRA",Z2514,Z2514+2)</f>
        <v>46165</v>
      </c>
      <c r="G2514" s="19" t="str">
        <f>CONCATENATE(U2514,"-",V2514)</f>
        <v>FUM08-TE12</v>
      </c>
      <c r="H2514" s="19" t="str">
        <f t="shared" ca="1" si="79"/>
        <v>OK</v>
      </c>
      <c r="I2514" s="46">
        <f ca="1">Z2514-$B$1</f>
        <v>6</v>
      </c>
      <c r="J2514" s="46">
        <f>VLOOKUP(G2514,'D. Produção'!A:B,2,)</f>
        <v>2</v>
      </c>
      <c r="K2514" s="87">
        <v>335143</v>
      </c>
      <c r="L2514" s="88" t="s">
        <v>81</v>
      </c>
      <c r="M2514" s="87">
        <v>3</v>
      </c>
      <c r="N2514" s="87">
        <v>5451294</v>
      </c>
      <c r="O2514" s="88" t="s">
        <v>35</v>
      </c>
      <c r="P2514" s="88" t="s">
        <v>219</v>
      </c>
      <c r="Q2514" s="88" t="s">
        <v>127</v>
      </c>
      <c r="R2514" s="89">
        <v>1.1288</v>
      </c>
      <c r="S2514" s="89">
        <v>22.574999999999999</v>
      </c>
      <c r="T2514" s="87">
        <v>1</v>
      </c>
      <c r="U2514" s="88" t="s">
        <v>254</v>
      </c>
      <c r="V2514" s="88" t="s">
        <v>120</v>
      </c>
      <c r="W2514" s="90">
        <v>1050</v>
      </c>
      <c r="X2514" s="90">
        <v>1075</v>
      </c>
      <c r="Y2514" s="91">
        <v>46150.572490740742</v>
      </c>
      <c r="Z2514" s="92">
        <v>46163</v>
      </c>
      <c r="AA2514" s="93"/>
      <c r="AB2514" s="93"/>
      <c r="AC2514" s="93"/>
      <c r="AD2514" s="93"/>
      <c r="AE2514" s="93"/>
      <c r="AF2514" s="93"/>
      <c r="AG2514" s="93"/>
      <c r="AH2514" s="93"/>
      <c r="AI2514" s="94" t="s">
        <v>40</v>
      </c>
      <c r="AJ2514" s="94" t="s">
        <v>40</v>
      </c>
      <c r="AK2514" s="94" t="s">
        <v>40</v>
      </c>
      <c r="AL2514" s="93"/>
      <c r="AM2514" s="93"/>
      <c r="AN2514" s="94" t="s">
        <v>40</v>
      </c>
      <c r="AO2514" s="94" t="s">
        <v>40</v>
      </c>
      <c r="AP2514" s="94" t="s">
        <v>40</v>
      </c>
      <c r="AQ2514" s="94" t="s">
        <v>40</v>
      </c>
      <c r="AR2514" s="93"/>
    </row>
    <row r="2515" spans="1:44" ht="21">
      <c r="A2515" t="str">
        <f>VLOOKUP(Q2515,'Rotas x Madrugada'!A:C,2,0)</f>
        <v>Retira</v>
      </c>
      <c r="B2515" t="str">
        <f>VLOOKUP(Q2515,'Rotas x Madrugada'!A:C,3,0)</f>
        <v>Não</v>
      </c>
      <c r="D2515" s="19">
        <f t="shared" si="78"/>
        <v>46163</v>
      </c>
      <c r="E2515" s="19">
        <f>IF(A2515="RETIRA",Z2515,VLOOKUP(Q2515,'Rotas x Madrugada'!A:D,4,0))</f>
        <v>46163</v>
      </c>
      <c r="F2515" s="19">
        <f>IF(A2515="RETIRA",Z2515,Z2515+2)</f>
        <v>46163</v>
      </c>
      <c r="G2515" s="19" t="str">
        <f>CONCATENATE(U2515,"-",V2515)</f>
        <v>ESI04-EFA</v>
      </c>
      <c r="H2515" s="19" t="str">
        <f t="shared" ca="1" si="79"/>
        <v>OK</v>
      </c>
      <c r="I2515" s="46">
        <f ca="1">Z2515-$B$1</f>
        <v>6</v>
      </c>
      <c r="J2515" s="46">
        <f>VLOOKUP(G2515,'D. Produção'!A:B,2,)</f>
        <v>1</v>
      </c>
      <c r="K2515" s="95">
        <v>335562</v>
      </c>
      <c r="L2515" s="96" t="s">
        <v>61</v>
      </c>
      <c r="M2515" s="95">
        <v>1</v>
      </c>
      <c r="N2515" s="95">
        <v>5453430</v>
      </c>
      <c r="O2515" s="96" t="s">
        <v>35</v>
      </c>
      <c r="P2515" s="96" t="s">
        <v>457</v>
      </c>
      <c r="Q2515" s="96" t="s">
        <v>62</v>
      </c>
      <c r="R2515" s="97">
        <v>0.96</v>
      </c>
      <c r="S2515" s="97">
        <v>9.6</v>
      </c>
      <c r="T2515" s="95">
        <v>1</v>
      </c>
      <c r="U2515" s="96" t="s">
        <v>212</v>
      </c>
      <c r="V2515" s="96" t="s">
        <v>343</v>
      </c>
      <c r="W2515" s="98">
        <v>800</v>
      </c>
      <c r="X2515" s="98">
        <v>1200</v>
      </c>
      <c r="Y2515" s="99">
        <v>46153.485844131945</v>
      </c>
      <c r="Z2515" s="100">
        <v>46163</v>
      </c>
      <c r="AA2515" s="101"/>
      <c r="AB2515" s="101"/>
      <c r="AC2515" s="101"/>
      <c r="AD2515" s="101"/>
      <c r="AE2515" s="101"/>
      <c r="AF2515" s="101"/>
      <c r="AG2515" s="102" t="s">
        <v>40</v>
      </c>
      <c r="AH2515" s="102" t="s">
        <v>40</v>
      </c>
      <c r="AI2515" s="102" t="s">
        <v>40</v>
      </c>
      <c r="AJ2515" s="102" t="s">
        <v>40</v>
      </c>
      <c r="AK2515" s="102" t="s">
        <v>40</v>
      </c>
      <c r="AL2515" s="101"/>
      <c r="AM2515" s="102" t="s">
        <v>40</v>
      </c>
      <c r="AN2515" s="101"/>
      <c r="AO2515" s="102" t="s">
        <v>40</v>
      </c>
      <c r="AP2515" s="101"/>
      <c r="AQ2515" s="102" t="s">
        <v>40</v>
      </c>
      <c r="AR2515" s="101"/>
    </row>
    <row r="2516" spans="1:44" ht="21">
      <c r="A2516" t="str">
        <f>VLOOKUP(Q2516,'Rotas x Madrugada'!A:C,2,0)</f>
        <v>Retira</v>
      </c>
      <c r="B2516" t="str">
        <f>VLOOKUP(Q2516,'Rotas x Madrugada'!A:C,3,0)</f>
        <v>Não</v>
      </c>
      <c r="D2516" s="19">
        <f t="shared" si="78"/>
        <v>46163</v>
      </c>
      <c r="E2516" s="19">
        <f>IF(A2516="RETIRA",Z2516,VLOOKUP(Q2516,'Rotas x Madrugada'!A:D,4,0))</f>
        <v>46163</v>
      </c>
      <c r="F2516" s="19">
        <f>IF(A2516="RETIRA",Z2516,Z2516+2)</f>
        <v>46163</v>
      </c>
      <c r="G2516" s="19" t="str">
        <f>CONCATENATE(U2516,"-",V2516)</f>
        <v>ESI04-EFA</v>
      </c>
      <c r="H2516" s="19" t="str">
        <f t="shared" ca="1" si="79"/>
        <v>OK</v>
      </c>
      <c r="I2516" s="46">
        <f ca="1">Z2516-$B$1</f>
        <v>6</v>
      </c>
      <c r="J2516" s="46">
        <f>VLOOKUP(G2516,'D. Produção'!A:B,2,)</f>
        <v>1</v>
      </c>
      <c r="K2516" s="87">
        <v>335562</v>
      </c>
      <c r="L2516" s="88" t="s">
        <v>121</v>
      </c>
      <c r="M2516" s="87">
        <v>2</v>
      </c>
      <c r="N2516" s="87">
        <v>5453431</v>
      </c>
      <c r="O2516" s="88" t="s">
        <v>35</v>
      </c>
      <c r="P2516" s="88" t="s">
        <v>457</v>
      </c>
      <c r="Q2516" s="88" t="s">
        <v>62</v>
      </c>
      <c r="R2516" s="89">
        <v>0.96</v>
      </c>
      <c r="S2516" s="89">
        <v>9.6</v>
      </c>
      <c r="T2516" s="87">
        <v>1</v>
      </c>
      <c r="U2516" s="88" t="s">
        <v>212</v>
      </c>
      <c r="V2516" s="88" t="s">
        <v>343</v>
      </c>
      <c r="W2516" s="90">
        <v>800</v>
      </c>
      <c r="X2516" s="90">
        <v>1200</v>
      </c>
      <c r="Y2516" s="91">
        <v>46153.485844131945</v>
      </c>
      <c r="Z2516" s="92">
        <v>46163</v>
      </c>
      <c r="AA2516" s="93"/>
      <c r="AB2516" s="93"/>
      <c r="AC2516" s="93"/>
      <c r="AD2516" s="93"/>
      <c r="AE2516" s="93"/>
      <c r="AF2516" s="93"/>
      <c r="AG2516" s="94" t="s">
        <v>40</v>
      </c>
      <c r="AH2516" s="94" t="s">
        <v>40</v>
      </c>
      <c r="AI2516" s="94" t="s">
        <v>40</v>
      </c>
      <c r="AJ2516" s="94" t="s">
        <v>40</v>
      </c>
      <c r="AK2516" s="94" t="s">
        <v>40</v>
      </c>
      <c r="AL2516" s="93"/>
      <c r="AM2516" s="94" t="s">
        <v>40</v>
      </c>
      <c r="AN2516" s="93"/>
      <c r="AO2516" s="94" t="s">
        <v>40</v>
      </c>
      <c r="AP2516" s="93"/>
      <c r="AQ2516" s="94" t="s">
        <v>40</v>
      </c>
      <c r="AR2516" s="93"/>
    </row>
    <row r="2517" spans="1:44">
      <c r="A2517" t="str">
        <f>VLOOKUP(Q2517,'Rotas x Madrugada'!A:C,2,0)</f>
        <v>D</v>
      </c>
      <c r="B2517" t="str">
        <f>VLOOKUP(Q2517,'Rotas x Madrugada'!A:C,3,0)</f>
        <v>Dep.</v>
      </c>
      <c r="D2517" s="19">
        <f t="shared" si="78"/>
        <v>46165</v>
      </c>
      <c r="E2517" s="19">
        <f>IF(A2517="RETIRA",Z2517,VLOOKUP(Q2517,'Rotas x Madrugada'!A:D,4,0))</f>
        <v>46147</v>
      </c>
      <c r="F2517" s="19">
        <f>IF(A2517="RETIRA",Z2517,Z2517+2)</f>
        <v>46165</v>
      </c>
      <c r="G2517" s="19" t="str">
        <f>CONCATENATE(U2517,"-",V2517)</f>
        <v>ACD06-TF</v>
      </c>
      <c r="H2517" s="19" t="e">
        <f t="shared" ca="1" si="79"/>
        <v>#N/A</v>
      </c>
      <c r="I2517" s="46">
        <f ca="1">Z2517-$B$1</f>
        <v>6</v>
      </c>
      <c r="J2517" s="46" t="e">
        <f>VLOOKUP(G2517,'D. Produção'!A:B,2,)</f>
        <v>#N/A</v>
      </c>
      <c r="K2517" s="95">
        <v>335630</v>
      </c>
      <c r="L2517" s="96" t="s">
        <v>61</v>
      </c>
      <c r="M2517" s="95">
        <v>1</v>
      </c>
      <c r="N2517" s="95">
        <v>5453978</v>
      </c>
      <c r="O2517" s="96" t="s">
        <v>35</v>
      </c>
      <c r="P2517" s="96" t="s">
        <v>566</v>
      </c>
      <c r="Q2517" s="96" t="s">
        <v>127</v>
      </c>
      <c r="R2517" s="97">
        <v>1.4635</v>
      </c>
      <c r="S2517" s="97">
        <v>21.952100000000002</v>
      </c>
      <c r="T2517" s="95">
        <v>1</v>
      </c>
      <c r="U2517" s="96" t="s">
        <v>567</v>
      </c>
      <c r="V2517" s="96" t="s">
        <v>96</v>
      </c>
      <c r="W2517" s="98">
        <v>741</v>
      </c>
      <c r="X2517" s="98">
        <v>1975</v>
      </c>
      <c r="Y2517" s="99">
        <v>46153.660929201389</v>
      </c>
      <c r="Z2517" s="100">
        <v>46163</v>
      </c>
      <c r="AA2517" s="101"/>
      <c r="AB2517" s="101"/>
      <c r="AC2517" s="101"/>
      <c r="AD2517" s="101"/>
      <c r="AE2517" s="102" t="s">
        <v>40</v>
      </c>
      <c r="AF2517" s="102" t="s">
        <v>40</v>
      </c>
      <c r="AG2517" s="102" t="s">
        <v>40</v>
      </c>
      <c r="AH2517" s="102" t="s">
        <v>40</v>
      </c>
      <c r="AI2517" s="102" t="s">
        <v>40</v>
      </c>
      <c r="AJ2517" s="102" t="s">
        <v>40</v>
      </c>
      <c r="AK2517" s="102" t="s">
        <v>40</v>
      </c>
      <c r="AL2517" s="101"/>
      <c r="AM2517" s="101"/>
      <c r="AN2517" s="102" t="s">
        <v>40</v>
      </c>
      <c r="AO2517" s="102" t="s">
        <v>40</v>
      </c>
      <c r="AP2517" s="102" t="s">
        <v>40</v>
      </c>
      <c r="AQ2517" s="102" t="s">
        <v>40</v>
      </c>
      <c r="AR2517" s="101"/>
    </row>
    <row r="2518" spans="1:44">
      <c r="A2518" t="str">
        <f>VLOOKUP(Q2518,'Rotas x Madrugada'!A:C,2,0)</f>
        <v>D</v>
      </c>
      <c r="B2518" t="str">
        <f>VLOOKUP(Q2518,'Rotas x Madrugada'!A:C,3,0)</f>
        <v>Dep.</v>
      </c>
      <c r="D2518" s="19">
        <f t="shared" si="78"/>
        <v>46165</v>
      </c>
      <c r="E2518" s="19">
        <f>IF(A2518="RETIRA",Z2518,VLOOKUP(Q2518,'Rotas x Madrugada'!A:D,4,0))</f>
        <v>46147</v>
      </c>
      <c r="F2518" s="19">
        <f>IF(A2518="RETIRA",Z2518,Z2518+2)</f>
        <v>46165</v>
      </c>
      <c r="G2518" s="19" t="str">
        <f>CONCATENATE(U2518,"-",V2518)</f>
        <v>INC08-TE</v>
      </c>
      <c r="H2518" s="19" t="str">
        <f t="shared" ca="1" si="79"/>
        <v>OK</v>
      </c>
      <c r="I2518" s="46">
        <f ca="1">Z2518-$B$1</f>
        <v>6</v>
      </c>
      <c r="J2518" s="46">
        <f>VLOOKUP(G2518,'D. Produção'!A:B,2,)</f>
        <v>2</v>
      </c>
      <c r="K2518" s="87">
        <v>335740</v>
      </c>
      <c r="L2518" s="88" t="s">
        <v>78</v>
      </c>
      <c r="M2518" s="87">
        <v>1</v>
      </c>
      <c r="N2518" s="87">
        <v>5454568</v>
      </c>
      <c r="O2518" s="88" t="s">
        <v>35</v>
      </c>
      <c r="P2518" s="88" t="s">
        <v>126</v>
      </c>
      <c r="Q2518" s="88" t="s">
        <v>127</v>
      </c>
      <c r="R2518" s="89">
        <v>0.30690000000000001</v>
      </c>
      <c r="S2518" s="89">
        <v>6.1379999999999999</v>
      </c>
      <c r="T2518" s="87">
        <v>1</v>
      </c>
      <c r="U2518" s="88" t="s">
        <v>63</v>
      </c>
      <c r="V2518" s="88" t="s">
        <v>208</v>
      </c>
      <c r="W2518" s="90">
        <v>682</v>
      </c>
      <c r="X2518" s="90">
        <v>450</v>
      </c>
      <c r="Y2518" s="91">
        <v>46153.667512349537</v>
      </c>
      <c r="Z2518" s="92">
        <v>46163</v>
      </c>
      <c r="AA2518" s="93"/>
      <c r="AB2518" s="93"/>
      <c r="AC2518" s="93"/>
      <c r="AD2518" s="93"/>
      <c r="AE2518" s="93"/>
      <c r="AF2518" s="93"/>
      <c r="AG2518" s="93"/>
      <c r="AH2518" s="93"/>
      <c r="AI2518" s="94" t="s">
        <v>40</v>
      </c>
      <c r="AJ2518" s="94" t="s">
        <v>40</v>
      </c>
      <c r="AK2518" s="94" t="s">
        <v>40</v>
      </c>
      <c r="AL2518" s="93"/>
      <c r="AM2518" s="93"/>
      <c r="AN2518" s="94" t="s">
        <v>40</v>
      </c>
      <c r="AO2518" s="94" t="s">
        <v>40</v>
      </c>
      <c r="AP2518" s="94" t="s">
        <v>40</v>
      </c>
      <c r="AQ2518" s="94" t="s">
        <v>40</v>
      </c>
      <c r="AR2518" s="93"/>
    </row>
    <row r="2519" spans="1:44">
      <c r="A2519" t="str">
        <f>VLOOKUP(Q2519,'Rotas x Madrugada'!A:C,2,0)</f>
        <v>D</v>
      </c>
      <c r="B2519" t="str">
        <f>VLOOKUP(Q2519,'Rotas x Madrugada'!A:C,3,0)</f>
        <v>Dep.</v>
      </c>
      <c r="D2519" s="19">
        <f t="shared" si="78"/>
        <v>46165</v>
      </c>
      <c r="E2519" s="19">
        <f>IF(A2519="RETIRA",Z2519,VLOOKUP(Q2519,'Rotas x Madrugada'!A:D,4,0))</f>
        <v>46147</v>
      </c>
      <c r="F2519" s="19">
        <f>IF(A2519="RETIRA",Z2519,Z2519+2)</f>
        <v>46165</v>
      </c>
      <c r="G2519" s="19" t="str">
        <f>CONCATENATE(U2519,"-",V2519)</f>
        <v>INC08-TE</v>
      </c>
      <c r="H2519" s="19" t="str">
        <f t="shared" ca="1" si="79"/>
        <v>OK</v>
      </c>
      <c r="I2519" s="46">
        <f ca="1">Z2519-$B$1</f>
        <v>6</v>
      </c>
      <c r="J2519" s="46">
        <f>VLOOKUP(G2519,'D. Produção'!A:B,2,)</f>
        <v>2</v>
      </c>
      <c r="K2519" s="95">
        <v>335740</v>
      </c>
      <c r="L2519" s="96" t="s">
        <v>200</v>
      </c>
      <c r="M2519" s="95">
        <v>2</v>
      </c>
      <c r="N2519" s="95">
        <v>5454569</v>
      </c>
      <c r="O2519" s="96" t="s">
        <v>35</v>
      </c>
      <c r="P2519" s="96" t="s">
        <v>126</v>
      </c>
      <c r="Q2519" s="96" t="s">
        <v>127</v>
      </c>
      <c r="R2519" s="97">
        <v>0.30690000000000001</v>
      </c>
      <c r="S2519" s="97">
        <v>6.1379999999999999</v>
      </c>
      <c r="T2519" s="95">
        <v>1</v>
      </c>
      <c r="U2519" s="96" t="s">
        <v>63</v>
      </c>
      <c r="V2519" s="96" t="s">
        <v>208</v>
      </c>
      <c r="W2519" s="98">
        <v>682</v>
      </c>
      <c r="X2519" s="98">
        <v>450</v>
      </c>
      <c r="Y2519" s="99">
        <v>46153.667512349537</v>
      </c>
      <c r="Z2519" s="100">
        <v>46163</v>
      </c>
      <c r="AA2519" s="101"/>
      <c r="AB2519" s="101"/>
      <c r="AC2519" s="101"/>
      <c r="AD2519" s="101"/>
      <c r="AE2519" s="101"/>
      <c r="AF2519" s="101"/>
      <c r="AG2519" s="101"/>
      <c r="AH2519" s="101"/>
      <c r="AI2519" s="102" t="s">
        <v>40</v>
      </c>
      <c r="AJ2519" s="102" t="s">
        <v>40</v>
      </c>
      <c r="AK2519" s="102" t="s">
        <v>40</v>
      </c>
      <c r="AL2519" s="101"/>
      <c r="AM2519" s="101"/>
      <c r="AN2519" s="102" t="s">
        <v>40</v>
      </c>
      <c r="AO2519" s="102" t="s">
        <v>40</v>
      </c>
      <c r="AP2519" s="102" t="s">
        <v>40</v>
      </c>
      <c r="AQ2519" s="102" t="s">
        <v>40</v>
      </c>
      <c r="AR2519" s="101"/>
    </row>
    <row r="2520" spans="1:44" ht="21">
      <c r="A2520" t="str">
        <f>VLOOKUP(Q2520,'Rotas x Madrugada'!A:C,2,0)</f>
        <v>I</v>
      </c>
      <c r="B2520" t="str">
        <f>VLOOKUP(Q2520,'Rotas x Madrugada'!A:C,3,0)</f>
        <v>Não</v>
      </c>
      <c r="D2520" s="19">
        <f t="shared" si="78"/>
        <v>46165</v>
      </c>
      <c r="E2520" s="19">
        <f>IF(A2520="RETIRA",Z2520,VLOOKUP(Q2520,'Rotas x Madrugada'!A:D,4,0))</f>
        <v>46147</v>
      </c>
      <c r="F2520" s="19">
        <f>IF(A2520="RETIRA",Z2520,Z2520+2)</f>
        <v>46165</v>
      </c>
      <c r="G2520" s="19" t="str">
        <f>CONCATENATE(U2520,"-",V2520)</f>
        <v>LMINC08-PF</v>
      </c>
      <c r="H2520" s="19" t="str">
        <f t="shared" ca="1" si="79"/>
        <v>OK</v>
      </c>
      <c r="I2520" s="46">
        <f ca="1">Z2520-$B$1</f>
        <v>6</v>
      </c>
      <c r="J2520" s="46">
        <f>VLOOKUP(G2520,'D. Produção'!A:B,2,)</f>
        <v>4</v>
      </c>
      <c r="K2520" s="87">
        <v>335805</v>
      </c>
      <c r="L2520" s="88" t="s">
        <v>61</v>
      </c>
      <c r="M2520" s="87">
        <v>1</v>
      </c>
      <c r="N2520" s="87">
        <v>5455185</v>
      </c>
      <c r="O2520" s="88" t="s">
        <v>35</v>
      </c>
      <c r="P2520" s="88" t="s">
        <v>612</v>
      </c>
      <c r="Q2520" s="88" t="s">
        <v>130</v>
      </c>
      <c r="R2520" s="89">
        <v>1.385</v>
      </c>
      <c r="S2520" s="89">
        <v>27.7</v>
      </c>
      <c r="T2520" s="87">
        <v>1</v>
      </c>
      <c r="U2520" s="88" t="s">
        <v>251</v>
      </c>
      <c r="V2520" s="88" t="s">
        <v>39</v>
      </c>
      <c r="W2520" s="90">
        <v>1385</v>
      </c>
      <c r="X2520" s="90">
        <v>1000</v>
      </c>
      <c r="Y2520" s="91">
        <v>46153.689424618053</v>
      </c>
      <c r="Z2520" s="92">
        <v>46163</v>
      </c>
      <c r="AA2520" s="93"/>
      <c r="AB2520" s="93"/>
      <c r="AC2520" s="93"/>
      <c r="AD2520" s="94" t="s">
        <v>40</v>
      </c>
      <c r="AE2520" s="94" t="s">
        <v>40</v>
      </c>
      <c r="AF2520" s="94" t="s">
        <v>40</v>
      </c>
      <c r="AG2520" s="94" t="s">
        <v>40</v>
      </c>
      <c r="AH2520" s="94" t="s">
        <v>40</v>
      </c>
      <c r="AI2520" s="94" t="s">
        <v>40</v>
      </c>
      <c r="AJ2520" s="94" t="s">
        <v>40</v>
      </c>
      <c r="AK2520" s="94" t="s">
        <v>40</v>
      </c>
      <c r="AL2520" s="94" t="s">
        <v>40</v>
      </c>
      <c r="AM2520" s="94" t="s">
        <v>40</v>
      </c>
      <c r="AN2520" s="94" t="s">
        <v>40</v>
      </c>
      <c r="AO2520" s="94" t="s">
        <v>40</v>
      </c>
      <c r="AP2520" s="94" t="s">
        <v>40</v>
      </c>
      <c r="AQ2520" s="94" t="s">
        <v>40</v>
      </c>
      <c r="AR2520" s="93"/>
    </row>
    <row r="2521" spans="1:44">
      <c r="A2521" t="str">
        <f>VLOOKUP(Q2521,'Rotas x Madrugada'!A:C,2,0)</f>
        <v>D</v>
      </c>
      <c r="B2521" t="str">
        <f>VLOOKUP(Q2521,'Rotas x Madrugada'!A:C,3,0)</f>
        <v>Dep.</v>
      </c>
      <c r="D2521" s="19">
        <f t="shared" si="78"/>
        <v>46165</v>
      </c>
      <c r="E2521" s="19">
        <f>IF(A2521="RETIRA",Z2521,VLOOKUP(Q2521,'Rotas x Madrugada'!A:D,4,0))</f>
        <v>46147</v>
      </c>
      <c r="F2521" s="19">
        <f>IF(A2521="RETIRA",Z2521,Z2521+2)</f>
        <v>46165</v>
      </c>
      <c r="G2521" s="19" t="str">
        <f>CONCATENATE(U2521,"-",V2521)</f>
        <v>INC08-TF</v>
      </c>
      <c r="H2521" s="19" t="str">
        <f t="shared" ca="1" si="79"/>
        <v>OK</v>
      </c>
      <c r="I2521" s="46">
        <f ca="1">Z2521-$B$1</f>
        <v>6</v>
      </c>
      <c r="J2521" s="46">
        <f>VLOOKUP(G2521,'D. Produção'!A:B,2,)</f>
        <v>2</v>
      </c>
      <c r="K2521" s="95">
        <v>335848</v>
      </c>
      <c r="L2521" s="96" t="s">
        <v>78</v>
      </c>
      <c r="M2521" s="95">
        <v>1</v>
      </c>
      <c r="N2521" s="95">
        <v>5455503</v>
      </c>
      <c r="O2521" s="96" t="s">
        <v>35</v>
      </c>
      <c r="P2521" s="96" t="s">
        <v>126</v>
      </c>
      <c r="Q2521" s="96" t="s">
        <v>127</v>
      </c>
      <c r="R2521" s="97">
        <v>1.3869</v>
      </c>
      <c r="S2521" s="97">
        <v>27.738</v>
      </c>
      <c r="T2521" s="95">
        <v>1</v>
      </c>
      <c r="U2521" s="96" t="s">
        <v>63</v>
      </c>
      <c r="V2521" s="96" t="s">
        <v>96</v>
      </c>
      <c r="W2521" s="98">
        <v>1035</v>
      </c>
      <c r="X2521" s="98">
        <v>1340</v>
      </c>
      <c r="Y2521" s="99">
        <v>46154.340104710645</v>
      </c>
      <c r="Z2521" s="100">
        <v>46163</v>
      </c>
      <c r="AA2521" s="101"/>
      <c r="AB2521" s="101"/>
      <c r="AC2521" s="101"/>
      <c r="AD2521" s="101"/>
      <c r="AE2521" s="102" t="s">
        <v>40</v>
      </c>
      <c r="AF2521" s="102" t="s">
        <v>40</v>
      </c>
      <c r="AG2521" s="102" t="s">
        <v>40</v>
      </c>
      <c r="AH2521" s="102" t="s">
        <v>40</v>
      </c>
      <c r="AI2521" s="102" t="s">
        <v>40</v>
      </c>
      <c r="AJ2521" s="102" t="s">
        <v>40</v>
      </c>
      <c r="AK2521" s="102" t="s">
        <v>40</v>
      </c>
      <c r="AL2521" s="101"/>
      <c r="AM2521" s="101"/>
      <c r="AN2521" s="102" t="s">
        <v>40</v>
      </c>
      <c r="AO2521" s="102" t="s">
        <v>40</v>
      </c>
      <c r="AP2521" s="102" t="s">
        <v>40</v>
      </c>
      <c r="AQ2521" s="102" t="s">
        <v>40</v>
      </c>
      <c r="AR2521" s="101"/>
    </row>
    <row r="2522" spans="1:44">
      <c r="A2522" t="str">
        <f>VLOOKUP(Q2522,'Rotas x Madrugada'!A:C,2,0)</f>
        <v>D</v>
      </c>
      <c r="B2522" t="str">
        <f>VLOOKUP(Q2522,'Rotas x Madrugada'!A:C,3,0)</f>
        <v>Dep.</v>
      </c>
      <c r="D2522" s="19">
        <f t="shared" si="78"/>
        <v>46165</v>
      </c>
      <c r="E2522" s="19">
        <f>IF(A2522="RETIRA",Z2522,VLOOKUP(Q2522,'Rotas x Madrugada'!A:D,4,0))</f>
        <v>46147</v>
      </c>
      <c r="F2522" s="19">
        <f>IF(A2522="RETIRA",Z2522,Z2522+2)</f>
        <v>46165</v>
      </c>
      <c r="G2522" s="19" t="str">
        <f>CONCATENATE(U2522,"-",V2522)</f>
        <v>INC08-TE12</v>
      </c>
      <c r="H2522" s="19" t="str">
        <f t="shared" ca="1" si="79"/>
        <v>OK</v>
      </c>
      <c r="I2522" s="46">
        <f ca="1">Z2522-$B$1</f>
        <v>6</v>
      </c>
      <c r="J2522" s="46">
        <f>VLOOKUP(G2522,'D. Produção'!A:B,2,)</f>
        <v>2</v>
      </c>
      <c r="K2522" s="87">
        <v>335848</v>
      </c>
      <c r="L2522" s="88" t="s">
        <v>80</v>
      </c>
      <c r="M2522" s="87">
        <v>2</v>
      </c>
      <c r="N2522" s="87">
        <v>5455504</v>
      </c>
      <c r="O2522" s="88" t="s">
        <v>35</v>
      </c>
      <c r="P2522" s="88" t="s">
        <v>126</v>
      </c>
      <c r="Q2522" s="88" t="s">
        <v>127</v>
      </c>
      <c r="R2522" s="89">
        <v>1.4973000000000001</v>
      </c>
      <c r="S2522" s="89">
        <v>29.946000000000002</v>
      </c>
      <c r="T2522" s="87">
        <v>1</v>
      </c>
      <c r="U2522" s="88" t="s">
        <v>63</v>
      </c>
      <c r="V2522" s="88" t="s">
        <v>120</v>
      </c>
      <c r="W2522" s="90">
        <v>1085</v>
      </c>
      <c r="X2522" s="90">
        <v>1380</v>
      </c>
      <c r="Y2522" s="91">
        <v>46154.340104710645</v>
      </c>
      <c r="Z2522" s="92">
        <v>46163</v>
      </c>
      <c r="AA2522" s="93"/>
      <c r="AB2522" s="93"/>
      <c r="AC2522" s="93"/>
      <c r="AD2522" s="93"/>
      <c r="AE2522" s="93"/>
      <c r="AF2522" s="93"/>
      <c r="AG2522" s="93"/>
      <c r="AH2522" s="93"/>
      <c r="AI2522" s="94" t="s">
        <v>40</v>
      </c>
      <c r="AJ2522" s="94" t="s">
        <v>40</v>
      </c>
      <c r="AK2522" s="94" t="s">
        <v>40</v>
      </c>
      <c r="AL2522" s="93"/>
      <c r="AM2522" s="93"/>
      <c r="AN2522" s="94" t="s">
        <v>40</v>
      </c>
      <c r="AO2522" s="94" t="s">
        <v>40</v>
      </c>
      <c r="AP2522" s="94" t="s">
        <v>40</v>
      </c>
      <c r="AQ2522" s="94" t="s">
        <v>40</v>
      </c>
      <c r="AR2522" s="93"/>
    </row>
    <row r="2523" spans="1:44">
      <c r="A2523" t="str">
        <f>VLOOKUP(Q2523,'Rotas x Madrugada'!A:C,2,0)</f>
        <v>D</v>
      </c>
      <c r="B2523" t="str">
        <f>VLOOKUP(Q2523,'Rotas x Madrugada'!A:C,3,0)</f>
        <v>Dep.</v>
      </c>
      <c r="D2523" s="19">
        <f t="shared" si="78"/>
        <v>46165</v>
      </c>
      <c r="E2523" s="19">
        <f>IF(A2523="RETIRA",Z2523,VLOOKUP(Q2523,'Rotas x Madrugada'!A:D,4,0))</f>
        <v>46147</v>
      </c>
      <c r="F2523" s="19">
        <f>IF(A2523="RETIRA",Z2523,Z2523+2)</f>
        <v>46165</v>
      </c>
      <c r="G2523" s="19" t="str">
        <f>CONCATENATE(U2523,"-",V2523)</f>
        <v>INC08-TF</v>
      </c>
      <c r="H2523" s="19" t="str">
        <f t="shared" ca="1" si="79"/>
        <v>OK</v>
      </c>
      <c r="I2523" s="46">
        <f ca="1">Z2523-$B$1</f>
        <v>6</v>
      </c>
      <c r="J2523" s="46">
        <f>VLOOKUP(G2523,'D. Produção'!A:B,2,)</f>
        <v>2</v>
      </c>
      <c r="K2523" s="95">
        <v>335850</v>
      </c>
      <c r="L2523" s="96" t="s">
        <v>61</v>
      </c>
      <c r="M2523" s="95">
        <v>1</v>
      </c>
      <c r="N2523" s="95">
        <v>5455505</v>
      </c>
      <c r="O2523" s="96" t="s">
        <v>35</v>
      </c>
      <c r="P2523" s="96" t="s">
        <v>126</v>
      </c>
      <c r="Q2523" s="96" t="s">
        <v>127</v>
      </c>
      <c r="R2523" s="97">
        <v>0.25919999999999999</v>
      </c>
      <c r="S2523" s="97">
        <v>5.1840000000000002</v>
      </c>
      <c r="T2523" s="95">
        <v>1</v>
      </c>
      <c r="U2523" s="96" t="s">
        <v>63</v>
      </c>
      <c r="V2523" s="96" t="s">
        <v>96</v>
      </c>
      <c r="W2523" s="98">
        <v>810</v>
      </c>
      <c r="X2523" s="98">
        <v>320</v>
      </c>
      <c r="Y2523" s="99">
        <v>46154.340105289353</v>
      </c>
      <c r="Z2523" s="100">
        <v>46163</v>
      </c>
      <c r="AA2523" s="101"/>
      <c r="AB2523" s="101"/>
      <c r="AC2523" s="101"/>
      <c r="AD2523" s="101"/>
      <c r="AE2523" s="102" t="s">
        <v>40</v>
      </c>
      <c r="AF2523" s="102" t="s">
        <v>40</v>
      </c>
      <c r="AG2523" s="102" t="s">
        <v>40</v>
      </c>
      <c r="AH2523" s="102" t="s">
        <v>40</v>
      </c>
      <c r="AI2523" s="102" t="s">
        <v>40</v>
      </c>
      <c r="AJ2523" s="102" t="s">
        <v>40</v>
      </c>
      <c r="AK2523" s="102" t="s">
        <v>40</v>
      </c>
      <c r="AL2523" s="101"/>
      <c r="AM2523" s="101"/>
      <c r="AN2523" s="102" t="s">
        <v>40</v>
      </c>
      <c r="AO2523" s="102" t="s">
        <v>40</v>
      </c>
      <c r="AP2523" s="102" t="s">
        <v>40</v>
      </c>
      <c r="AQ2523" s="102" t="s">
        <v>40</v>
      </c>
      <c r="AR2523" s="101"/>
    </row>
    <row r="2524" spans="1:44">
      <c r="A2524" t="str">
        <f>VLOOKUP(Q2524,'Rotas x Madrugada'!A:C,2,0)</f>
        <v>D</v>
      </c>
      <c r="B2524" t="str">
        <f>VLOOKUP(Q2524,'Rotas x Madrugada'!A:C,3,0)</f>
        <v>Dep.</v>
      </c>
      <c r="D2524" s="19">
        <f t="shared" si="78"/>
        <v>46165</v>
      </c>
      <c r="E2524" s="19">
        <f>IF(A2524="RETIRA",Z2524,VLOOKUP(Q2524,'Rotas x Madrugada'!A:D,4,0))</f>
        <v>46147</v>
      </c>
      <c r="F2524" s="19">
        <f>IF(A2524="RETIRA",Z2524,Z2524+2)</f>
        <v>46165</v>
      </c>
      <c r="G2524" s="19" t="str">
        <f>CONCATENATE(U2524,"-",V2524)</f>
        <v>INC08-TF</v>
      </c>
      <c r="H2524" s="19" t="str">
        <f t="shared" ca="1" si="79"/>
        <v>OK</v>
      </c>
      <c r="I2524" s="46">
        <f ca="1">Z2524-$B$1</f>
        <v>6</v>
      </c>
      <c r="J2524" s="46">
        <f>VLOOKUP(G2524,'D. Produção'!A:B,2,)</f>
        <v>2</v>
      </c>
      <c r="K2524" s="87">
        <v>335850</v>
      </c>
      <c r="L2524" s="88" t="s">
        <v>121</v>
      </c>
      <c r="M2524" s="87">
        <v>2</v>
      </c>
      <c r="N2524" s="87">
        <v>5455506</v>
      </c>
      <c r="O2524" s="88" t="s">
        <v>35</v>
      </c>
      <c r="P2524" s="88" t="s">
        <v>126</v>
      </c>
      <c r="Q2524" s="88" t="s">
        <v>127</v>
      </c>
      <c r="R2524" s="89">
        <v>0.25919999999999999</v>
      </c>
      <c r="S2524" s="89">
        <v>5.1840000000000002</v>
      </c>
      <c r="T2524" s="87">
        <v>1</v>
      </c>
      <c r="U2524" s="88" t="s">
        <v>63</v>
      </c>
      <c r="V2524" s="88" t="s">
        <v>96</v>
      </c>
      <c r="W2524" s="90">
        <v>810</v>
      </c>
      <c r="X2524" s="90">
        <v>320</v>
      </c>
      <c r="Y2524" s="91">
        <v>46154.340105289353</v>
      </c>
      <c r="Z2524" s="92">
        <v>46163</v>
      </c>
      <c r="AA2524" s="93"/>
      <c r="AB2524" s="93"/>
      <c r="AC2524" s="93"/>
      <c r="AD2524" s="93"/>
      <c r="AE2524" s="94" t="s">
        <v>40</v>
      </c>
      <c r="AF2524" s="94" t="s">
        <v>40</v>
      </c>
      <c r="AG2524" s="94" t="s">
        <v>40</v>
      </c>
      <c r="AH2524" s="94" t="s">
        <v>40</v>
      </c>
      <c r="AI2524" s="94" t="s">
        <v>40</v>
      </c>
      <c r="AJ2524" s="94" t="s">
        <v>40</v>
      </c>
      <c r="AK2524" s="94" t="s">
        <v>40</v>
      </c>
      <c r="AL2524" s="93"/>
      <c r="AM2524" s="93"/>
      <c r="AN2524" s="94" t="s">
        <v>40</v>
      </c>
      <c r="AO2524" s="94" t="s">
        <v>40</v>
      </c>
      <c r="AP2524" s="94" t="s">
        <v>40</v>
      </c>
      <c r="AQ2524" s="94" t="s">
        <v>40</v>
      </c>
      <c r="AR2524" s="93"/>
    </row>
    <row r="2525" spans="1:44">
      <c r="A2525" t="str">
        <f>VLOOKUP(Q2525,'Rotas x Madrugada'!A:C,2,0)</f>
        <v>D</v>
      </c>
      <c r="B2525" t="str">
        <f>VLOOKUP(Q2525,'Rotas x Madrugada'!A:C,3,0)</f>
        <v>Dep.</v>
      </c>
      <c r="D2525" s="19">
        <f t="shared" si="78"/>
        <v>46165</v>
      </c>
      <c r="E2525" s="19">
        <f>IF(A2525="RETIRA",Z2525,VLOOKUP(Q2525,'Rotas x Madrugada'!A:D,4,0))</f>
        <v>46147</v>
      </c>
      <c r="F2525" s="19">
        <f>IF(A2525="RETIRA",Z2525,Z2525+2)</f>
        <v>46165</v>
      </c>
      <c r="G2525" s="19" t="str">
        <f>CONCATENATE(U2525,"-",V2525)</f>
        <v>INC08-TF</v>
      </c>
      <c r="H2525" s="19" t="str">
        <f t="shared" ca="1" si="79"/>
        <v>OK</v>
      </c>
      <c r="I2525" s="46">
        <f ca="1">Z2525-$B$1</f>
        <v>6</v>
      </c>
      <c r="J2525" s="46">
        <f>VLOOKUP(G2525,'D. Produção'!A:B,2,)</f>
        <v>2</v>
      </c>
      <c r="K2525" s="95">
        <v>335851</v>
      </c>
      <c r="L2525" s="96" t="s">
        <v>78</v>
      </c>
      <c r="M2525" s="95">
        <v>1</v>
      </c>
      <c r="N2525" s="95">
        <v>5455519</v>
      </c>
      <c r="O2525" s="96" t="s">
        <v>35</v>
      </c>
      <c r="P2525" s="96" t="s">
        <v>126</v>
      </c>
      <c r="Q2525" s="96" t="s">
        <v>127</v>
      </c>
      <c r="R2525" s="97">
        <v>0.3488</v>
      </c>
      <c r="S2525" s="97">
        <v>6.9749999999999996</v>
      </c>
      <c r="T2525" s="95">
        <v>1</v>
      </c>
      <c r="U2525" s="96" t="s">
        <v>63</v>
      </c>
      <c r="V2525" s="96" t="s">
        <v>96</v>
      </c>
      <c r="W2525" s="98">
        <v>375</v>
      </c>
      <c r="X2525" s="98">
        <v>930</v>
      </c>
      <c r="Y2525" s="99">
        <v>46154.340105787036</v>
      </c>
      <c r="Z2525" s="100">
        <v>46163</v>
      </c>
      <c r="AA2525" s="101"/>
      <c r="AB2525" s="101"/>
      <c r="AC2525" s="101"/>
      <c r="AD2525" s="101"/>
      <c r="AE2525" s="102" t="s">
        <v>40</v>
      </c>
      <c r="AF2525" s="102" t="s">
        <v>40</v>
      </c>
      <c r="AG2525" s="102" t="s">
        <v>40</v>
      </c>
      <c r="AH2525" s="102" t="s">
        <v>40</v>
      </c>
      <c r="AI2525" s="102" t="s">
        <v>40</v>
      </c>
      <c r="AJ2525" s="102" t="s">
        <v>40</v>
      </c>
      <c r="AK2525" s="102" t="s">
        <v>40</v>
      </c>
      <c r="AL2525" s="101"/>
      <c r="AM2525" s="101"/>
      <c r="AN2525" s="102" t="s">
        <v>40</v>
      </c>
      <c r="AO2525" s="102" t="s">
        <v>40</v>
      </c>
      <c r="AP2525" s="102" t="s">
        <v>40</v>
      </c>
      <c r="AQ2525" s="102" t="s">
        <v>40</v>
      </c>
      <c r="AR2525" s="101"/>
    </row>
    <row r="2526" spans="1:44">
      <c r="A2526" t="str">
        <f>VLOOKUP(Q2526,'Rotas x Madrugada'!A:C,2,0)</f>
        <v>D</v>
      </c>
      <c r="B2526" t="str">
        <f>VLOOKUP(Q2526,'Rotas x Madrugada'!A:C,3,0)</f>
        <v>Dep.</v>
      </c>
      <c r="D2526" s="19">
        <f t="shared" si="78"/>
        <v>46165</v>
      </c>
      <c r="E2526" s="19">
        <f>IF(A2526="RETIRA",Z2526,VLOOKUP(Q2526,'Rotas x Madrugada'!A:D,4,0))</f>
        <v>46147</v>
      </c>
      <c r="F2526" s="19">
        <f>IF(A2526="RETIRA",Z2526,Z2526+2)</f>
        <v>46165</v>
      </c>
      <c r="G2526" s="19" t="str">
        <f>CONCATENATE(U2526,"-",V2526)</f>
        <v>INC08-TF</v>
      </c>
      <c r="H2526" s="19" t="str">
        <f t="shared" ca="1" si="79"/>
        <v>OK</v>
      </c>
      <c r="I2526" s="46">
        <f ca="1">Z2526-$B$1</f>
        <v>6</v>
      </c>
      <c r="J2526" s="46">
        <f>VLOOKUP(G2526,'D. Produção'!A:B,2,)</f>
        <v>2</v>
      </c>
      <c r="K2526" s="87">
        <v>335851</v>
      </c>
      <c r="L2526" s="88" t="s">
        <v>80</v>
      </c>
      <c r="M2526" s="87">
        <v>2</v>
      </c>
      <c r="N2526" s="87">
        <v>5455520</v>
      </c>
      <c r="O2526" s="88" t="s">
        <v>35</v>
      </c>
      <c r="P2526" s="88" t="s">
        <v>126</v>
      </c>
      <c r="Q2526" s="88" t="s">
        <v>127</v>
      </c>
      <c r="R2526" s="89">
        <v>0.3488</v>
      </c>
      <c r="S2526" s="89">
        <v>6.9749999999999996</v>
      </c>
      <c r="T2526" s="87">
        <v>1</v>
      </c>
      <c r="U2526" s="88" t="s">
        <v>63</v>
      </c>
      <c r="V2526" s="88" t="s">
        <v>96</v>
      </c>
      <c r="W2526" s="90">
        <v>375</v>
      </c>
      <c r="X2526" s="90">
        <v>930</v>
      </c>
      <c r="Y2526" s="91">
        <v>46154.340105787036</v>
      </c>
      <c r="Z2526" s="92">
        <v>46163</v>
      </c>
      <c r="AA2526" s="93"/>
      <c r="AB2526" s="93"/>
      <c r="AC2526" s="93"/>
      <c r="AD2526" s="93"/>
      <c r="AE2526" s="94" t="s">
        <v>40</v>
      </c>
      <c r="AF2526" s="94" t="s">
        <v>40</v>
      </c>
      <c r="AG2526" s="94" t="s">
        <v>40</v>
      </c>
      <c r="AH2526" s="94" t="s">
        <v>40</v>
      </c>
      <c r="AI2526" s="94" t="s">
        <v>40</v>
      </c>
      <c r="AJ2526" s="94" t="s">
        <v>40</v>
      </c>
      <c r="AK2526" s="94" t="s">
        <v>40</v>
      </c>
      <c r="AL2526" s="93"/>
      <c r="AM2526" s="93"/>
      <c r="AN2526" s="94" t="s">
        <v>40</v>
      </c>
      <c r="AO2526" s="94" t="s">
        <v>40</v>
      </c>
      <c r="AP2526" s="94" t="s">
        <v>40</v>
      </c>
      <c r="AQ2526" s="94" t="s">
        <v>40</v>
      </c>
      <c r="AR2526" s="93"/>
    </row>
    <row r="2527" spans="1:44">
      <c r="A2527" t="str">
        <f>VLOOKUP(Q2527,'Rotas x Madrugada'!A:C,2,0)</f>
        <v>D</v>
      </c>
      <c r="B2527" t="str">
        <f>VLOOKUP(Q2527,'Rotas x Madrugada'!A:C,3,0)</f>
        <v>Dep.</v>
      </c>
      <c r="D2527" s="19">
        <f t="shared" si="78"/>
        <v>46165</v>
      </c>
      <c r="E2527" s="19">
        <f>IF(A2527="RETIRA",Z2527,VLOOKUP(Q2527,'Rotas x Madrugada'!A:D,4,0))</f>
        <v>46147</v>
      </c>
      <c r="F2527" s="19">
        <f>IF(A2527="RETIRA",Z2527,Z2527+2)</f>
        <v>46165</v>
      </c>
      <c r="G2527" s="19" t="str">
        <f>CONCATENATE(U2527,"-",V2527)</f>
        <v>INC08-TE12</v>
      </c>
      <c r="H2527" s="19" t="str">
        <f t="shared" ca="1" si="79"/>
        <v>OK</v>
      </c>
      <c r="I2527" s="46">
        <f ca="1">Z2527-$B$1</f>
        <v>6</v>
      </c>
      <c r="J2527" s="46">
        <f>VLOOKUP(G2527,'D. Produção'!A:B,2,)</f>
        <v>2</v>
      </c>
      <c r="K2527" s="95">
        <v>335851</v>
      </c>
      <c r="L2527" s="96" t="s">
        <v>81</v>
      </c>
      <c r="M2527" s="95">
        <v>3</v>
      </c>
      <c r="N2527" s="95">
        <v>5455521</v>
      </c>
      <c r="O2527" s="96" t="s">
        <v>35</v>
      </c>
      <c r="P2527" s="96" t="s">
        <v>126</v>
      </c>
      <c r="Q2527" s="96" t="s">
        <v>127</v>
      </c>
      <c r="R2527" s="97">
        <v>0.41220000000000001</v>
      </c>
      <c r="S2527" s="97">
        <v>8.2449999999999992</v>
      </c>
      <c r="T2527" s="95">
        <v>1</v>
      </c>
      <c r="U2527" s="96" t="s">
        <v>63</v>
      </c>
      <c r="V2527" s="96" t="s">
        <v>120</v>
      </c>
      <c r="W2527" s="98">
        <v>425</v>
      </c>
      <c r="X2527" s="98">
        <v>970</v>
      </c>
      <c r="Y2527" s="99">
        <v>46154.340105787036</v>
      </c>
      <c r="Z2527" s="100">
        <v>46163</v>
      </c>
      <c r="AA2527" s="101"/>
      <c r="AB2527" s="101"/>
      <c r="AC2527" s="101"/>
      <c r="AD2527" s="101"/>
      <c r="AE2527" s="101"/>
      <c r="AF2527" s="101"/>
      <c r="AG2527" s="101"/>
      <c r="AH2527" s="101"/>
      <c r="AI2527" s="102" t="s">
        <v>40</v>
      </c>
      <c r="AJ2527" s="102" t="s">
        <v>40</v>
      </c>
      <c r="AK2527" s="102" t="s">
        <v>40</v>
      </c>
      <c r="AL2527" s="101"/>
      <c r="AM2527" s="101"/>
      <c r="AN2527" s="102" t="s">
        <v>40</v>
      </c>
      <c r="AO2527" s="102" t="s">
        <v>40</v>
      </c>
      <c r="AP2527" s="102" t="s">
        <v>40</v>
      </c>
      <c r="AQ2527" s="102" t="s">
        <v>40</v>
      </c>
      <c r="AR2527" s="101"/>
    </row>
    <row r="2528" spans="1:44">
      <c r="A2528" t="str">
        <f>VLOOKUP(Q2528,'Rotas x Madrugada'!A:C,2,0)</f>
        <v>D</v>
      </c>
      <c r="B2528" t="str">
        <f>VLOOKUP(Q2528,'Rotas x Madrugada'!A:C,3,0)</f>
        <v>Dep.</v>
      </c>
      <c r="D2528" s="19">
        <f t="shared" si="78"/>
        <v>46165</v>
      </c>
      <c r="E2528" s="19">
        <f>IF(A2528="RETIRA",Z2528,VLOOKUP(Q2528,'Rotas x Madrugada'!A:D,4,0))</f>
        <v>46147</v>
      </c>
      <c r="F2528" s="19">
        <f>IF(A2528="RETIRA",Z2528,Z2528+2)</f>
        <v>46165</v>
      </c>
      <c r="G2528" s="19" t="str">
        <f>CONCATENATE(U2528,"-",V2528)</f>
        <v>INC08-TE12</v>
      </c>
      <c r="H2528" s="19" t="str">
        <f t="shared" ca="1" si="79"/>
        <v>OK</v>
      </c>
      <c r="I2528" s="46">
        <f ca="1">Z2528-$B$1</f>
        <v>6</v>
      </c>
      <c r="J2528" s="46">
        <f>VLOOKUP(G2528,'D. Produção'!A:B,2,)</f>
        <v>2</v>
      </c>
      <c r="K2528" s="87">
        <v>335851</v>
      </c>
      <c r="L2528" s="88" t="s">
        <v>82</v>
      </c>
      <c r="M2528" s="87">
        <v>4</v>
      </c>
      <c r="N2528" s="87">
        <v>5455522</v>
      </c>
      <c r="O2528" s="88" t="s">
        <v>35</v>
      </c>
      <c r="P2528" s="88" t="s">
        <v>126</v>
      </c>
      <c r="Q2528" s="88" t="s">
        <v>127</v>
      </c>
      <c r="R2528" s="89">
        <v>0.41220000000000001</v>
      </c>
      <c r="S2528" s="89">
        <v>8.2449999999999992</v>
      </c>
      <c r="T2528" s="87">
        <v>1</v>
      </c>
      <c r="U2528" s="88" t="s">
        <v>63</v>
      </c>
      <c r="V2528" s="88" t="s">
        <v>120</v>
      </c>
      <c r="W2528" s="90">
        <v>425</v>
      </c>
      <c r="X2528" s="90">
        <v>970</v>
      </c>
      <c r="Y2528" s="91">
        <v>46154.340105787036</v>
      </c>
      <c r="Z2528" s="92">
        <v>46163</v>
      </c>
      <c r="AA2528" s="93"/>
      <c r="AB2528" s="93"/>
      <c r="AC2528" s="93"/>
      <c r="AD2528" s="93"/>
      <c r="AE2528" s="93"/>
      <c r="AF2528" s="93"/>
      <c r="AG2528" s="93"/>
      <c r="AH2528" s="93"/>
      <c r="AI2528" s="94" t="s">
        <v>40</v>
      </c>
      <c r="AJ2528" s="94" t="s">
        <v>40</v>
      </c>
      <c r="AK2528" s="94" t="s">
        <v>40</v>
      </c>
      <c r="AL2528" s="93"/>
      <c r="AM2528" s="93"/>
      <c r="AN2528" s="94" t="s">
        <v>40</v>
      </c>
      <c r="AO2528" s="94" t="s">
        <v>40</v>
      </c>
      <c r="AP2528" s="94" t="s">
        <v>40</v>
      </c>
      <c r="AQ2528" s="94" t="s">
        <v>40</v>
      </c>
      <c r="AR2528" s="93"/>
    </row>
    <row r="2529" spans="1:44">
      <c r="A2529" t="str">
        <f>VLOOKUP(Q2529,'Rotas x Madrugada'!A:C,2,0)</f>
        <v>D</v>
      </c>
      <c r="B2529" t="str">
        <f>VLOOKUP(Q2529,'Rotas x Madrugada'!A:C,3,0)</f>
        <v>Dep.</v>
      </c>
      <c r="D2529" s="19">
        <f t="shared" si="78"/>
        <v>46165</v>
      </c>
      <c r="E2529" s="19">
        <f>IF(A2529="RETIRA",Z2529,VLOOKUP(Q2529,'Rotas x Madrugada'!A:D,4,0))</f>
        <v>46147</v>
      </c>
      <c r="F2529" s="19">
        <f>IF(A2529="RETIRA",Z2529,Z2529+2)</f>
        <v>46165</v>
      </c>
      <c r="G2529" s="19" t="str">
        <f>CONCATENATE(U2529,"-",V2529)</f>
        <v>INC08-TE12</v>
      </c>
      <c r="H2529" s="19" t="str">
        <f t="shared" ca="1" si="79"/>
        <v>OK</v>
      </c>
      <c r="I2529" s="46">
        <f ca="1">Z2529-$B$1</f>
        <v>6</v>
      </c>
      <c r="J2529" s="46">
        <f>VLOOKUP(G2529,'D. Produção'!A:B,2,)</f>
        <v>2</v>
      </c>
      <c r="K2529" s="95">
        <v>335853</v>
      </c>
      <c r="L2529" s="96" t="s">
        <v>78</v>
      </c>
      <c r="M2529" s="95">
        <v>1</v>
      </c>
      <c r="N2529" s="95">
        <v>5455531</v>
      </c>
      <c r="O2529" s="96" t="s">
        <v>35</v>
      </c>
      <c r="P2529" s="96" t="s">
        <v>126</v>
      </c>
      <c r="Q2529" s="96" t="s">
        <v>127</v>
      </c>
      <c r="R2529" s="97">
        <v>1.9224000000000001</v>
      </c>
      <c r="S2529" s="97">
        <v>38.448</v>
      </c>
      <c r="T2529" s="95">
        <v>1</v>
      </c>
      <c r="U2529" s="96" t="s">
        <v>63</v>
      </c>
      <c r="V2529" s="96" t="s">
        <v>120</v>
      </c>
      <c r="W2529" s="98">
        <v>890</v>
      </c>
      <c r="X2529" s="98">
        <v>2160</v>
      </c>
      <c r="Y2529" s="99">
        <v>46154.340106597221</v>
      </c>
      <c r="Z2529" s="100">
        <v>46163</v>
      </c>
      <c r="AA2529" s="101"/>
      <c r="AB2529" s="101"/>
      <c r="AC2529" s="101"/>
      <c r="AD2529" s="101"/>
      <c r="AE2529" s="101"/>
      <c r="AF2529" s="101"/>
      <c r="AG2529" s="101"/>
      <c r="AH2529" s="101"/>
      <c r="AI2529" s="102" t="s">
        <v>40</v>
      </c>
      <c r="AJ2529" s="102" t="s">
        <v>40</v>
      </c>
      <c r="AK2529" s="102" t="s">
        <v>40</v>
      </c>
      <c r="AL2529" s="101"/>
      <c r="AM2529" s="101"/>
      <c r="AN2529" s="102" t="s">
        <v>40</v>
      </c>
      <c r="AO2529" s="102" t="s">
        <v>40</v>
      </c>
      <c r="AP2529" s="102" t="s">
        <v>40</v>
      </c>
      <c r="AQ2529" s="102" t="s">
        <v>40</v>
      </c>
      <c r="AR2529" s="101"/>
    </row>
    <row r="2530" spans="1:44">
      <c r="A2530" t="str">
        <f>VLOOKUP(Q2530,'Rotas x Madrugada'!A:C,2,0)</f>
        <v>D</v>
      </c>
      <c r="B2530" t="str">
        <f>VLOOKUP(Q2530,'Rotas x Madrugada'!A:C,3,0)</f>
        <v>Dep.</v>
      </c>
      <c r="D2530" s="19">
        <f t="shared" si="78"/>
        <v>46165</v>
      </c>
      <c r="E2530" s="19">
        <f>IF(A2530="RETIRA",Z2530,VLOOKUP(Q2530,'Rotas x Madrugada'!A:D,4,0))</f>
        <v>46147</v>
      </c>
      <c r="F2530" s="19">
        <f>IF(A2530="RETIRA",Z2530,Z2530+2)</f>
        <v>46165</v>
      </c>
      <c r="G2530" s="19" t="str">
        <f>CONCATENATE(U2530,"-",V2530)</f>
        <v>INC08-TF</v>
      </c>
      <c r="H2530" s="19" t="str">
        <f t="shared" ca="1" si="79"/>
        <v>OK</v>
      </c>
      <c r="I2530" s="46">
        <f ca="1">Z2530-$B$1</f>
        <v>6</v>
      </c>
      <c r="J2530" s="46">
        <f>VLOOKUP(G2530,'D. Produção'!A:B,2,)</f>
        <v>2</v>
      </c>
      <c r="K2530" s="87">
        <v>335853</v>
      </c>
      <c r="L2530" s="88" t="s">
        <v>80</v>
      </c>
      <c r="M2530" s="87">
        <v>2</v>
      </c>
      <c r="N2530" s="87">
        <v>5455532</v>
      </c>
      <c r="O2530" s="88" t="s">
        <v>35</v>
      </c>
      <c r="P2530" s="88" t="s">
        <v>126</v>
      </c>
      <c r="Q2530" s="88" t="s">
        <v>127</v>
      </c>
      <c r="R2530" s="89">
        <v>1.7807999999999999</v>
      </c>
      <c r="S2530" s="89">
        <v>35.616</v>
      </c>
      <c r="T2530" s="87">
        <v>1</v>
      </c>
      <c r="U2530" s="88" t="s">
        <v>63</v>
      </c>
      <c r="V2530" s="88" t="s">
        <v>96</v>
      </c>
      <c r="W2530" s="90">
        <v>840</v>
      </c>
      <c r="X2530" s="90">
        <v>2120</v>
      </c>
      <c r="Y2530" s="91">
        <v>46154.340106597221</v>
      </c>
      <c r="Z2530" s="92">
        <v>46163</v>
      </c>
      <c r="AA2530" s="93"/>
      <c r="AB2530" s="93"/>
      <c r="AC2530" s="93"/>
      <c r="AD2530" s="93"/>
      <c r="AE2530" s="94" t="s">
        <v>40</v>
      </c>
      <c r="AF2530" s="94" t="s">
        <v>40</v>
      </c>
      <c r="AG2530" s="94" t="s">
        <v>40</v>
      </c>
      <c r="AH2530" s="94" t="s">
        <v>40</v>
      </c>
      <c r="AI2530" s="94" t="s">
        <v>40</v>
      </c>
      <c r="AJ2530" s="94" t="s">
        <v>40</v>
      </c>
      <c r="AK2530" s="94" t="s">
        <v>40</v>
      </c>
      <c r="AL2530" s="93"/>
      <c r="AM2530" s="93"/>
      <c r="AN2530" s="94" t="s">
        <v>40</v>
      </c>
      <c r="AO2530" s="94" t="s">
        <v>40</v>
      </c>
      <c r="AP2530" s="94" t="s">
        <v>40</v>
      </c>
      <c r="AQ2530" s="94" t="s">
        <v>40</v>
      </c>
      <c r="AR2530" s="93"/>
    </row>
    <row r="2531" spans="1:44">
      <c r="A2531" t="str">
        <f>VLOOKUP(Q2531,'Rotas x Madrugada'!A:C,2,0)</f>
        <v>D</v>
      </c>
      <c r="B2531" t="str">
        <f>VLOOKUP(Q2531,'Rotas x Madrugada'!A:C,3,0)</f>
        <v>Dep.</v>
      </c>
      <c r="D2531" s="19">
        <f t="shared" si="78"/>
        <v>46165</v>
      </c>
      <c r="E2531" s="19">
        <f>IF(A2531="RETIRA",Z2531,VLOOKUP(Q2531,'Rotas x Madrugada'!A:D,4,0))</f>
        <v>46147</v>
      </c>
      <c r="F2531" s="19">
        <f>IF(A2531="RETIRA",Z2531,Z2531+2)</f>
        <v>46165</v>
      </c>
      <c r="G2531" s="19" t="str">
        <f>CONCATENATE(U2531,"-",V2531)</f>
        <v>INC06-TF</v>
      </c>
      <c r="H2531" s="19" t="str">
        <f t="shared" ca="1" si="79"/>
        <v>OK</v>
      </c>
      <c r="I2531" s="46">
        <f ca="1">Z2531-$B$1</f>
        <v>6</v>
      </c>
      <c r="J2531" s="46">
        <f>VLOOKUP(G2531,'D. Produção'!A:B,2,)</f>
        <v>2</v>
      </c>
      <c r="K2531" s="95">
        <v>335863</v>
      </c>
      <c r="L2531" s="96" t="s">
        <v>61</v>
      </c>
      <c r="M2531" s="95">
        <v>1</v>
      </c>
      <c r="N2531" s="95">
        <v>5455596</v>
      </c>
      <c r="O2531" s="96" t="s">
        <v>35</v>
      </c>
      <c r="P2531" s="96" t="s">
        <v>666</v>
      </c>
      <c r="Q2531" s="96" t="s">
        <v>127</v>
      </c>
      <c r="R2531" s="97">
        <v>1.3469</v>
      </c>
      <c r="S2531" s="97">
        <v>20.203900000000001</v>
      </c>
      <c r="T2531" s="95">
        <v>1</v>
      </c>
      <c r="U2531" s="96" t="s">
        <v>185</v>
      </c>
      <c r="V2531" s="96" t="s">
        <v>96</v>
      </c>
      <c r="W2531" s="98">
        <v>658</v>
      </c>
      <c r="X2531" s="98">
        <v>2047</v>
      </c>
      <c r="Y2531" s="99">
        <v>46154.447979710647</v>
      </c>
      <c r="Z2531" s="100">
        <v>46163</v>
      </c>
      <c r="AA2531" s="101"/>
      <c r="AB2531" s="101"/>
      <c r="AC2531" s="101"/>
      <c r="AD2531" s="101"/>
      <c r="AE2531" s="102" t="s">
        <v>40</v>
      </c>
      <c r="AF2531" s="102" t="s">
        <v>40</v>
      </c>
      <c r="AG2531" s="102" t="s">
        <v>40</v>
      </c>
      <c r="AH2531" s="102" t="s">
        <v>40</v>
      </c>
      <c r="AI2531" s="102" t="s">
        <v>40</v>
      </c>
      <c r="AJ2531" s="102" t="s">
        <v>40</v>
      </c>
      <c r="AK2531" s="102" t="s">
        <v>40</v>
      </c>
      <c r="AL2531" s="101"/>
      <c r="AM2531" s="101"/>
      <c r="AN2531" s="102" t="s">
        <v>40</v>
      </c>
      <c r="AO2531" s="102" t="s">
        <v>40</v>
      </c>
      <c r="AP2531" s="102" t="s">
        <v>40</v>
      </c>
      <c r="AQ2531" s="102" t="s">
        <v>40</v>
      </c>
      <c r="AR2531" s="101"/>
    </row>
    <row r="2532" spans="1:44">
      <c r="A2532" t="str">
        <f>VLOOKUP(Q2532,'Rotas x Madrugada'!A:C,2,0)</f>
        <v>D</v>
      </c>
      <c r="B2532" t="str">
        <f>VLOOKUP(Q2532,'Rotas x Madrugada'!A:C,3,0)</f>
        <v>Dep.</v>
      </c>
      <c r="D2532" s="19">
        <f t="shared" si="78"/>
        <v>46165</v>
      </c>
      <c r="E2532" s="19">
        <f>IF(A2532="RETIRA",Z2532,VLOOKUP(Q2532,'Rotas x Madrugada'!A:D,4,0))</f>
        <v>46147</v>
      </c>
      <c r="F2532" s="19">
        <f>IF(A2532="RETIRA",Z2532,Z2532+2)</f>
        <v>46165</v>
      </c>
      <c r="G2532" s="19" t="str">
        <f>CONCATENATE(U2532,"-",V2532)</f>
        <v>INC06-TF</v>
      </c>
      <c r="H2532" s="19" t="str">
        <f t="shared" ca="1" si="79"/>
        <v>OK</v>
      </c>
      <c r="I2532" s="46">
        <f ca="1">Z2532-$B$1</f>
        <v>6</v>
      </c>
      <c r="J2532" s="46">
        <f>VLOOKUP(G2532,'D. Produção'!A:B,2,)</f>
        <v>2</v>
      </c>
      <c r="K2532" s="87">
        <v>335863</v>
      </c>
      <c r="L2532" s="88" t="s">
        <v>121</v>
      </c>
      <c r="M2532" s="87">
        <v>2</v>
      </c>
      <c r="N2532" s="87">
        <v>5455597</v>
      </c>
      <c r="O2532" s="88" t="s">
        <v>35</v>
      </c>
      <c r="P2532" s="88" t="s">
        <v>666</v>
      </c>
      <c r="Q2532" s="88" t="s">
        <v>127</v>
      </c>
      <c r="R2532" s="89">
        <v>1.3469</v>
      </c>
      <c r="S2532" s="89">
        <v>20.203900000000001</v>
      </c>
      <c r="T2532" s="87">
        <v>1</v>
      </c>
      <c r="U2532" s="88" t="s">
        <v>185</v>
      </c>
      <c r="V2532" s="88" t="s">
        <v>96</v>
      </c>
      <c r="W2532" s="90">
        <v>658</v>
      </c>
      <c r="X2532" s="90">
        <v>2047</v>
      </c>
      <c r="Y2532" s="91">
        <v>46154.447979710647</v>
      </c>
      <c r="Z2532" s="92">
        <v>46163</v>
      </c>
      <c r="AA2532" s="93"/>
      <c r="AB2532" s="93"/>
      <c r="AC2532" s="93"/>
      <c r="AD2532" s="93"/>
      <c r="AE2532" s="94" t="s">
        <v>40</v>
      </c>
      <c r="AF2532" s="94" t="s">
        <v>40</v>
      </c>
      <c r="AG2532" s="94" t="s">
        <v>40</v>
      </c>
      <c r="AH2532" s="94" t="s">
        <v>40</v>
      </c>
      <c r="AI2532" s="94" t="s">
        <v>40</v>
      </c>
      <c r="AJ2532" s="94" t="s">
        <v>40</v>
      </c>
      <c r="AK2532" s="94" t="s">
        <v>40</v>
      </c>
      <c r="AL2532" s="93"/>
      <c r="AM2532" s="93"/>
      <c r="AN2532" s="94" t="s">
        <v>40</v>
      </c>
      <c r="AO2532" s="94" t="s">
        <v>40</v>
      </c>
      <c r="AP2532" s="94" t="s">
        <v>40</v>
      </c>
      <c r="AQ2532" s="94" t="s">
        <v>40</v>
      </c>
      <c r="AR2532" s="93"/>
    </row>
    <row r="2533" spans="1:44">
      <c r="A2533" t="str">
        <f>VLOOKUP(Q2533,'Rotas x Madrugada'!A:C,2,0)</f>
        <v>D</v>
      </c>
      <c r="B2533" t="str">
        <f>VLOOKUP(Q2533,'Rotas x Madrugada'!A:C,3,0)</f>
        <v>Dep.</v>
      </c>
      <c r="D2533" s="19">
        <f t="shared" si="78"/>
        <v>46165</v>
      </c>
      <c r="E2533" s="19">
        <f>IF(A2533="RETIRA",Z2533,VLOOKUP(Q2533,'Rotas x Madrugada'!A:D,4,0))</f>
        <v>46147</v>
      </c>
      <c r="F2533" s="19">
        <f>IF(A2533="RETIRA",Z2533,Z2533+2)</f>
        <v>46165</v>
      </c>
      <c r="G2533" s="19" t="str">
        <f>CONCATENATE(U2533,"-",V2533)</f>
        <v>INC06-TF</v>
      </c>
      <c r="H2533" s="19" t="str">
        <f t="shared" ca="1" si="79"/>
        <v>OK</v>
      </c>
      <c r="I2533" s="46">
        <f ca="1">Z2533-$B$1</f>
        <v>6</v>
      </c>
      <c r="J2533" s="46">
        <f>VLOOKUP(G2533,'D. Produção'!A:B,2,)</f>
        <v>2</v>
      </c>
      <c r="K2533" s="95">
        <v>335863</v>
      </c>
      <c r="L2533" s="96" t="s">
        <v>143</v>
      </c>
      <c r="M2533" s="95">
        <v>3</v>
      </c>
      <c r="N2533" s="95">
        <v>5455598</v>
      </c>
      <c r="O2533" s="96" t="s">
        <v>35</v>
      </c>
      <c r="P2533" s="96" t="s">
        <v>666</v>
      </c>
      <c r="Q2533" s="96" t="s">
        <v>127</v>
      </c>
      <c r="R2533" s="97">
        <v>1.3469</v>
      </c>
      <c r="S2533" s="97">
        <v>20.203900000000001</v>
      </c>
      <c r="T2533" s="95">
        <v>1</v>
      </c>
      <c r="U2533" s="96" t="s">
        <v>185</v>
      </c>
      <c r="V2533" s="96" t="s">
        <v>96</v>
      </c>
      <c r="W2533" s="98">
        <v>658</v>
      </c>
      <c r="X2533" s="98">
        <v>2047</v>
      </c>
      <c r="Y2533" s="99">
        <v>46154.447979710647</v>
      </c>
      <c r="Z2533" s="100">
        <v>46163</v>
      </c>
      <c r="AA2533" s="101"/>
      <c r="AB2533" s="101"/>
      <c r="AC2533" s="101"/>
      <c r="AD2533" s="101"/>
      <c r="AE2533" s="102" t="s">
        <v>40</v>
      </c>
      <c r="AF2533" s="102" t="s">
        <v>40</v>
      </c>
      <c r="AG2533" s="102" t="s">
        <v>40</v>
      </c>
      <c r="AH2533" s="102" t="s">
        <v>40</v>
      </c>
      <c r="AI2533" s="102" t="s">
        <v>40</v>
      </c>
      <c r="AJ2533" s="102" t="s">
        <v>40</v>
      </c>
      <c r="AK2533" s="102" t="s">
        <v>40</v>
      </c>
      <c r="AL2533" s="101"/>
      <c r="AM2533" s="101"/>
      <c r="AN2533" s="102" t="s">
        <v>40</v>
      </c>
      <c r="AO2533" s="102" t="s">
        <v>40</v>
      </c>
      <c r="AP2533" s="102" t="s">
        <v>40</v>
      </c>
      <c r="AQ2533" s="102" t="s">
        <v>40</v>
      </c>
      <c r="AR2533" s="101"/>
    </row>
    <row r="2534" spans="1:44" ht="21">
      <c r="A2534" t="str">
        <f>VLOOKUP(Q2534,'Rotas x Madrugada'!A:C,2,0)</f>
        <v>D</v>
      </c>
      <c r="B2534" t="str">
        <f>VLOOKUP(Q2534,'Rotas x Madrugada'!A:C,3,0)</f>
        <v>Dep.</v>
      </c>
      <c r="D2534" s="19">
        <f t="shared" si="78"/>
        <v>46165</v>
      </c>
      <c r="E2534" s="19">
        <f>IF(A2534="RETIRA",Z2534,VLOOKUP(Q2534,'Rotas x Madrugada'!A:D,4,0))</f>
        <v>46147</v>
      </c>
      <c r="F2534" s="19">
        <f>IF(A2534="RETIRA",Z2534,Z2534+2)</f>
        <v>46165</v>
      </c>
      <c r="G2534" s="19" t="str">
        <f>CONCATENATE(U2534,"-",V2534)</f>
        <v>LMINC08-PF</v>
      </c>
      <c r="H2534" s="19" t="str">
        <f t="shared" ca="1" si="79"/>
        <v>OK</v>
      </c>
      <c r="I2534" s="46">
        <f ca="1">Z2534-$B$1</f>
        <v>6</v>
      </c>
      <c r="J2534" s="46">
        <f>VLOOKUP(G2534,'D. Produção'!A:B,2,)</f>
        <v>4</v>
      </c>
      <c r="K2534" s="87">
        <v>335959</v>
      </c>
      <c r="L2534" s="88" t="s">
        <v>61</v>
      </c>
      <c r="M2534" s="87">
        <v>1</v>
      </c>
      <c r="N2534" s="87">
        <v>5456558</v>
      </c>
      <c r="O2534" s="88" t="s">
        <v>35</v>
      </c>
      <c r="P2534" s="88" t="s">
        <v>128</v>
      </c>
      <c r="Q2534" s="88" t="s">
        <v>127</v>
      </c>
      <c r="R2534" s="89">
        <v>2.4024999999999999</v>
      </c>
      <c r="S2534" s="89">
        <v>48.05</v>
      </c>
      <c r="T2534" s="87">
        <v>1</v>
      </c>
      <c r="U2534" s="88" t="s">
        <v>251</v>
      </c>
      <c r="V2534" s="88" t="s">
        <v>39</v>
      </c>
      <c r="W2534" s="90">
        <v>1550</v>
      </c>
      <c r="X2534" s="90">
        <v>1550</v>
      </c>
      <c r="Y2534" s="91">
        <v>46154.590322800927</v>
      </c>
      <c r="Z2534" s="92">
        <v>46163</v>
      </c>
      <c r="AA2534" s="93"/>
      <c r="AB2534" s="93"/>
      <c r="AC2534" s="93"/>
      <c r="AD2534" s="94" t="s">
        <v>40</v>
      </c>
      <c r="AE2534" s="94" t="s">
        <v>40</v>
      </c>
      <c r="AF2534" s="94" t="s">
        <v>40</v>
      </c>
      <c r="AG2534" s="94" t="s">
        <v>40</v>
      </c>
      <c r="AH2534" s="94" t="s">
        <v>40</v>
      </c>
      <c r="AI2534" s="94" t="s">
        <v>40</v>
      </c>
      <c r="AJ2534" s="94" t="s">
        <v>40</v>
      </c>
      <c r="AK2534" s="94" t="s">
        <v>40</v>
      </c>
      <c r="AL2534" s="94" t="s">
        <v>40</v>
      </c>
      <c r="AM2534" s="94" t="s">
        <v>40</v>
      </c>
      <c r="AN2534" s="94" t="s">
        <v>40</v>
      </c>
      <c r="AO2534" s="94" t="s">
        <v>40</v>
      </c>
      <c r="AP2534" s="94" t="s">
        <v>40</v>
      </c>
      <c r="AQ2534" s="94" t="s">
        <v>40</v>
      </c>
      <c r="AR2534" s="93"/>
    </row>
    <row r="2535" spans="1:44" ht="21">
      <c r="A2535" t="str">
        <f>VLOOKUP(Q2535,'Rotas x Madrugada'!A:C,2,0)</f>
        <v>D</v>
      </c>
      <c r="B2535" t="str">
        <f>VLOOKUP(Q2535,'Rotas x Madrugada'!A:C,3,0)</f>
        <v>Dep.</v>
      </c>
      <c r="D2535" s="19">
        <f t="shared" si="78"/>
        <v>46165</v>
      </c>
      <c r="E2535" s="19">
        <f>IF(A2535="RETIRA",Z2535,VLOOKUP(Q2535,'Rotas x Madrugada'!A:D,4,0))</f>
        <v>46147</v>
      </c>
      <c r="F2535" s="19">
        <f>IF(A2535="RETIRA",Z2535,Z2535+2)</f>
        <v>46165</v>
      </c>
      <c r="G2535" s="19" t="str">
        <f>CONCATENATE(U2535,"-",V2535)</f>
        <v>LMLT08-PF</v>
      </c>
      <c r="H2535" s="19" t="str">
        <f t="shared" ca="1" si="79"/>
        <v>OK</v>
      </c>
      <c r="I2535" s="46">
        <f ca="1">Z2535-$B$1</f>
        <v>6</v>
      </c>
      <c r="J2535" s="46">
        <f>VLOOKUP(G2535,'D. Produção'!A:B,2,)</f>
        <v>4</v>
      </c>
      <c r="K2535" s="95">
        <v>335960</v>
      </c>
      <c r="L2535" s="96" t="s">
        <v>61</v>
      </c>
      <c r="M2535" s="95">
        <v>1</v>
      </c>
      <c r="N2535" s="95">
        <v>5456559</v>
      </c>
      <c r="O2535" s="96" t="s">
        <v>35</v>
      </c>
      <c r="P2535" s="96" t="s">
        <v>128</v>
      </c>
      <c r="Q2535" s="96" t="s">
        <v>127</v>
      </c>
      <c r="R2535" s="97">
        <v>1.7879</v>
      </c>
      <c r="S2535" s="97">
        <v>35.758800000000001</v>
      </c>
      <c r="T2535" s="95">
        <v>1</v>
      </c>
      <c r="U2535" s="96" t="s">
        <v>263</v>
      </c>
      <c r="V2535" s="96" t="s">
        <v>39</v>
      </c>
      <c r="W2535" s="98">
        <v>1155</v>
      </c>
      <c r="X2535" s="98">
        <v>1548</v>
      </c>
      <c r="Y2535" s="99">
        <v>46154.593425462961</v>
      </c>
      <c r="Z2535" s="100">
        <v>46163</v>
      </c>
      <c r="AA2535" s="101"/>
      <c r="AB2535" s="101"/>
      <c r="AC2535" s="101"/>
      <c r="AD2535" s="102" t="s">
        <v>40</v>
      </c>
      <c r="AE2535" s="102" t="s">
        <v>40</v>
      </c>
      <c r="AF2535" s="102" t="s">
        <v>40</v>
      </c>
      <c r="AG2535" s="102" t="s">
        <v>40</v>
      </c>
      <c r="AH2535" s="102" t="s">
        <v>40</v>
      </c>
      <c r="AI2535" s="102" t="s">
        <v>40</v>
      </c>
      <c r="AJ2535" s="102" t="s">
        <v>40</v>
      </c>
      <c r="AK2535" s="102" t="s">
        <v>40</v>
      </c>
      <c r="AL2535" s="102" t="s">
        <v>40</v>
      </c>
      <c r="AM2535" s="102" t="s">
        <v>40</v>
      </c>
      <c r="AN2535" s="102" t="s">
        <v>40</v>
      </c>
      <c r="AO2535" s="102" t="s">
        <v>40</v>
      </c>
      <c r="AP2535" s="102" t="s">
        <v>40</v>
      </c>
      <c r="AQ2535" s="102" t="s">
        <v>40</v>
      </c>
      <c r="AR2535" s="101"/>
    </row>
    <row r="2536" spans="1:44" ht="21">
      <c r="A2536" t="str">
        <f>VLOOKUP(Q2536,'Rotas x Madrugada'!A:C,2,0)</f>
        <v>D</v>
      </c>
      <c r="B2536" t="str">
        <f>VLOOKUP(Q2536,'Rotas x Madrugada'!A:C,3,0)</f>
        <v>Dep.</v>
      </c>
      <c r="D2536" s="19">
        <f t="shared" si="78"/>
        <v>46165</v>
      </c>
      <c r="E2536" s="19">
        <f>IF(A2536="RETIRA",Z2536,VLOOKUP(Q2536,'Rotas x Madrugada'!A:D,4,0))</f>
        <v>46147</v>
      </c>
      <c r="F2536" s="19">
        <f>IF(A2536="RETIRA",Z2536,Z2536+2)</f>
        <v>46165</v>
      </c>
      <c r="G2536" s="19" t="str">
        <f>CONCATENATE(U2536,"-",V2536)</f>
        <v>LMLT08-PF</v>
      </c>
      <c r="H2536" s="19" t="str">
        <f t="shared" ca="1" si="79"/>
        <v>OK</v>
      </c>
      <c r="I2536" s="46">
        <f ca="1">Z2536-$B$1</f>
        <v>6</v>
      </c>
      <c r="J2536" s="46">
        <f>VLOOKUP(G2536,'D. Produção'!A:B,2,)</f>
        <v>4</v>
      </c>
      <c r="K2536" s="87">
        <v>335960</v>
      </c>
      <c r="L2536" s="88" t="s">
        <v>121</v>
      </c>
      <c r="M2536" s="87">
        <v>2</v>
      </c>
      <c r="N2536" s="87">
        <v>5456560</v>
      </c>
      <c r="O2536" s="88" t="s">
        <v>35</v>
      </c>
      <c r="P2536" s="88" t="s">
        <v>128</v>
      </c>
      <c r="Q2536" s="88" t="s">
        <v>127</v>
      </c>
      <c r="R2536" s="89">
        <v>1.7245999999999999</v>
      </c>
      <c r="S2536" s="89">
        <v>34.4925</v>
      </c>
      <c r="T2536" s="87">
        <v>1</v>
      </c>
      <c r="U2536" s="88" t="s">
        <v>263</v>
      </c>
      <c r="V2536" s="88" t="s">
        <v>39</v>
      </c>
      <c r="W2536" s="90">
        <v>1125</v>
      </c>
      <c r="X2536" s="90">
        <v>1533</v>
      </c>
      <c r="Y2536" s="91">
        <v>46154.593425462961</v>
      </c>
      <c r="Z2536" s="92">
        <v>46163</v>
      </c>
      <c r="AA2536" s="93"/>
      <c r="AB2536" s="93"/>
      <c r="AC2536" s="93"/>
      <c r="AD2536" s="94" t="s">
        <v>40</v>
      </c>
      <c r="AE2536" s="94" t="s">
        <v>40</v>
      </c>
      <c r="AF2536" s="94" t="s">
        <v>40</v>
      </c>
      <c r="AG2536" s="94" t="s">
        <v>40</v>
      </c>
      <c r="AH2536" s="94" t="s">
        <v>40</v>
      </c>
      <c r="AI2536" s="94" t="s">
        <v>40</v>
      </c>
      <c r="AJ2536" s="94" t="s">
        <v>40</v>
      </c>
      <c r="AK2536" s="94" t="s">
        <v>40</v>
      </c>
      <c r="AL2536" s="94" t="s">
        <v>40</v>
      </c>
      <c r="AM2536" s="94" t="s">
        <v>40</v>
      </c>
      <c r="AN2536" s="94" t="s">
        <v>40</v>
      </c>
      <c r="AO2536" s="94" t="s">
        <v>40</v>
      </c>
      <c r="AP2536" s="94" t="s">
        <v>40</v>
      </c>
      <c r="AQ2536" s="94" t="s">
        <v>40</v>
      </c>
      <c r="AR2536" s="93"/>
    </row>
    <row r="2537" spans="1:44" ht="21">
      <c r="A2537" t="str">
        <f>VLOOKUP(Q2537,'Rotas x Madrugada'!A:C,2,0)</f>
        <v>D</v>
      </c>
      <c r="B2537" t="str">
        <f>VLOOKUP(Q2537,'Rotas x Madrugada'!A:C,3,0)</f>
        <v>Dep.</v>
      </c>
      <c r="D2537" s="19">
        <f t="shared" si="78"/>
        <v>46165</v>
      </c>
      <c r="E2537" s="19">
        <f>IF(A2537="RETIRA",Z2537,VLOOKUP(Q2537,'Rotas x Madrugada'!A:D,4,0))</f>
        <v>46147</v>
      </c>
      <c r="F2537" s="19">
        <f>IF(A2537="RETIRA",Z2537,Z2537+2)</f>
        <v>46165</v>
      </c>
      <c r="G2537" s="19" t="str">
        <f>CONCATENATE(U2537,"-",V2537)</f>
        <v>LMLT08-PF</v>
      </c>
      <c r="H2537" s="19" t="str">
        <f t="shared" ca="1" si="79"/>
        <v>OK</v>
      </c>
      <c r="I2537" s="46">
        <f ca="1">Z2537-$B$1</f>
        <v>6</v>
      </c>
      <c r="J2537" s="46">
        <f>VLOOKUP(G2537,'D. Produção'!A:B,2,)</f>
        <v>4</v>
      </c>
      <c r="K2537" s="95">
        <v>335960</v>
      </c>
      <c r="L2537" s="96" t="s">
        <v>143</v>
      </c>
      <c r="M2537" s="95">
        <v>3</v>
      </c>
      <c r="N2537" s="95">
        <v>5456561</v>
      </c>
      <c r="O2537" s="96" t="s">
        <v>35</v>
      </c>
      <c r="P2537" s="96" t="s">
        <v>128</v>
      </c>
      <c r="Q2537" s="96" t="s">
        <v>127</v>
      </c>
      <c r="R2537" s="97">
        <v>1.5606</v>
      </c>
      <c r="S2537" s="97">
        <v>31.212</v>
      </c>
      <c r="T2537" s="95">
        <v>1</v>
      </c>
      <c r="U2537" s="96" t="s">
        <v>263</v>
      </c>
      <c r="V2537" s="96" t="s">
        <v>39</v>
      </c>
      <c r="W2537" s="98">
        <v>1020</v>
      </c>
      <c r="X2537" s="98">
        <v>1530</v>
      </c>
      <c r="Y2537" s="99">
        <v>46154.593425462961</v>
      </c>
      <c r="Z2537" s="100">
        <v>46163</v>
      </c>
      <c r="AA2537" s="101"/>
      <c r="AB2537" s="101"/>
      <c r="AC2537" s="101"/>
      <c r="AD2537" s="102" t="s">
        <v>40</v>
      </c>
      <c r="AE2537" s="102" t="s">
        <v>40</v>
      </c>
      <c r="AF2537" s="102" t="s">
        <v>40</v>
      </c>
      <c r="AG2537" s="102" t="s">
        <v>40</v>
      </c>
      <c r="AH2537" s="102" t="s">
        <v>40</v>
      </c>
      <c r="AI2537" s="102" t="s">
        <v>40</v>
      </c>
      <c r="AJ2537" s="102" t="s">
        <v>40</v>
      </c>
      <c r="AK2537" s="102" t="s">
        <v>40</v>
      </c>
      <c r="AL2537" s="102" t="s">
        <v>40</v>
      </c>
      <c r="AM2537" s="102" t="s">
        <v>40</v>
      </c>
      <c r="AN2537" s="102" t="s">
        <v>40</v>
      </c>
      <c r="AO2537" s="102" t="s">
        <v>40</v>
      </c>
      <c r="AP2537" s="102" t="s">
        <v>40</v>
      </c>
      <c r="AQ2537" s="102" t="s">
        <v>40</v>
      </c>
      <c r="AR2537" s="101"/>
    </row>
    <row r="2538" spans="1:44" ht="21">
      <c r="A2538" t="str">
        <f>VLOOKUP(Q2538,'Rotas x Madrugada'!A:C,2,0)</f>
        <v>D</v>
      </c>
      <c r="B2538" t="str">
        <f>VLOOKUP(Q2538,'Rotas x Madrugada'!A:C,3,0)</f>
        <v>Dep.</v>
      </c>
      <c r="D2538" s="19">
        <f t="shared" si="78"/>
        <v>46165</v>
      </c>
      <c r="E2538" s="19">
        <f>IF(A2538="RETIRA",Z2538,VLOOKUP(Q2538,'Rotas x Madrugada'!A:D,4,0))</f>
        <v>46147</v>
      </c>
      <c r="F2538" s="19">
        <f>IF(A2538="RETIRA",Z2538,Z2538+2)</f>
        <v>46165</v>
      </c>
      <c r="G2538" s="19" t="str">
        <f>CONCATENATE(U2538,"-",V2538)</f>
        <v>LMLT08-PF</v>
      </c>
      <c r="H2538" s="19" t="str">
        <f t="shared" ca="1" si="79"/>
        <v>OK</v>
      </c>
      <c r="I2538" s="46">
        <f ca="1">Z2538-$B$1</f>
        <v>6</v>
      </c>
      <c r="J2538" s="46">
        <f>VLOOKUP(G2538,'D. Produção'!A:B,2,)</f>
        <v>4</v>
      </c>
      <c r="K2538" s="87">
        <v>335960</v>
      </c>
      <c r="L2538" s="88" t="s">
        <v>132</v>
      </c>
      <c r="M2538" s="87">
        <v>4</v>
      </c>
      <c r="N2538" s="87">
        <v>5456562</v>
      </c>
      <c r="O2538" s="88" t="s">
        <v>35</v>
      </c>
      <c r="P2538" s="88" t="s">
        <v>128</v>
      </c>
      <c r="Q2538" s="88" t="s">
        <v>127</v>
      </c>
      <c r="R2538" s="89">
        <v>0.38700000000000001</v>
      </c>
      <c r="S2538" s="89">
        <v>7.74</v>
      </c>
      <c r="T2538" s="87">
        <v>1</v>
      </c>
      <c r="U2538" s="88" t="s">
        <v>263</v>
      </c>
      <c r="V2538" s="88" t="s">
        <v>39</v>
      </c>
      <c r="W2538" s="90">
        <v>1290</v>
      </c>
      <c r="X2538" s="90">
        <v>300</v>
      </c>
      <c r="Y2538" s="91">
        <v>46154.593425462961</v>
      </c>
      <c r="Z2538" s="92">
        <v>46163</v>
      </c>
      <c r="AA2538" s="93"/>
      <c r="AB2538" s="93"/>
      <c r="AC2538" s="93"/>
      <c r="AD2538" s="94" t="s">
        <v>40</v>
      </c>
      <c r="AE2538" s="94" t="s">
        <v>40</v>
      </c>
      <c r="AF2538" s="94" t="s">
        <v>40</v>
      </c>
      <c r="AG2538" s="94" t="s">
        <v>40</v>
      </c>
      <c r="AH2538" s="94" t="s">
        <v>40</v>
      </c>
      <c r="AI2538" s="94" t="s">
        <v>40</v>
      </c>
      <c r="AJ2538" s="94" t="s">
        <v>40</v>
      </c>
      <c r="AK2538" s="94" t="s">
        <v>40</v>
      </c>
      <c r="AL2538" s="94" t="s">
        <v>40</v>
      </c>
      <c r="AM2538" s="94" t="s">
        <v>40</v>
      </c>
      <c r="AN2538" s="94" t="s">
        <v>40</v>
      </c>
      <c r="AO2538" s="94" t="s">
        <v>40</v>
      </c>
      <c r="AP2538" s="94" t="s">
        <v>40</v>
      </c>
      <c r="AQ2538" s="94" t="s">
        <v>40</v>
      </c>
      <c r="AR2538" s="93"/>
    </row>
    <row r="2539" spans="1:44">
      <c r="A2539" t="str">
        <f>VLOOKUP(Q2539,'Rotas x Madrugada'!A:C,2,0)</f>
        <v>C</v>
      </c>
      <c r="B2539" t="str">
        <f>VLOOKUP(Q2539,'Rotas x Madrugada'!A:C,3,0)</f>
        <v>Sim</v>
      </c>
      <c r="D2539" s="19">
        <f t="shared" si="78"/>
        <v>46165</v>
      </c>
      <c r="E2539" s="19">
        <f>IF(A2539="RETIRA",Z2539,VLOOKUP(Q2539,'Rotas x Madrugada'!A:D,4,0))</f>
        <v>46148</v>
      </c>
      <c r="F2539" s="19">
        <f>IF(A2539="RETIRA",Z2539,Z2539+2)</f>
        <v>46165</v>
      </c>
      <c r="G2539" s="19" t="str">
        <f>CONCATENATE(U2539,"-",V2539)</f>
        <v>INC04-LCF</v>
      </c>
      <c r="H2539" s="19" t="e">
        <f t="shared" ca="1" si="79"/>
        <v>#N/A</v>
      </c>
      <c r="I2539" s="46">
        <f ca="1">Z2539-$B$1</f>
        <v>6</v>
      </c>
      <c r="J2539" s="46" t="e">
        <f>VLOOKUP(G2539,'D. Produção'!A:B,2,)</f>
        <v>#N/A</v>
      </c>
      <c r="K2539" s="95">
        <v>336039</v>
      </c>
      <c r="L2539" s="96" t="s">
        <v>61</v>
      </c>
      <c r="M2539" s="95">
        <v>1</v>
      </c>
      <c r="N2539" s="95">
        <v>5461832</v>
      </c>
      <c r="O2539" s="96" t="s">
        <v>35</v>
      </c>
      <c r="P2539" s="96" t="s">
        <v>609</v>
      </c>
      <c r="Q2539" s="96" t="s">
        <v>255</v>
      </c>
      <c r="R2539" s="97">
        <v>2.0749</v>
      </c>
      <c r="S2539" s="97">
        <v>20.748999999999999</v>
      </c>
      <c r="T2539" s="95">
        <v>1</v>
      </c>
      <c r="U2539" s="96" t="s">
        <v>250</v>
      </c>
      <c r="V2539" s="96" t="s">
        <v>448</v>
      </c>
      <c r="W2539" s="98">
        <v>866</v>
      </c>
      <c r="X2539" s="98">
        <v>2396</v>
      </c>
      <c r="Y2539" s="99">
        <v>46154.674421296295</v>
      </c>
      <c r="Z2539" s="100">
        <v>46163</v>
      </c>
      <c r="AA2539" s="101"/>
      <c r="AB2539" s="101"/>
      <c r="AC2539" s="101"/>
      <c r="AD2539" s="101"/>
      <c r="AE2539" s="102" t="s">
        <v>40</v>
      </c>
      <c r="AF2539" s="102" t="s">
        <v>40</v>
      </c>
      <c r="AG2539" s="102" t="s">
        <v>40</v>
      </c>
      <c r="AH2539" s="102" t="s">
        <v>40</v>
      </c>
      <c r="AI2539" s="102" t="s">
        <v>40</v>
      </c>
      <c r="AJ2539" s="102" t="s">
        <v>40</v>
      </c>
      <c r="AK2539" s="101"/>
      <c r="AL2539" s="101"/>
      <c r="AM2539" s="102" t="s">
        <v>40</v>
      </c>
      <c r="AN2539" s="102" t="s">
        <v>40</v>
      </c>
      <c r="AO2539" s="102" t="s">
        <v>40</v>
      </c>
      <c r="AP2539" s="101"/>
      <c r="AQ2539" s="102" t="s">
        <v>40</v>
      </c>
      <c r="AR2539" s="101"/>
    </row>
    <row r="2540" spans="1:44">
      <c r="A2540" t="str">
        <f>VLOOKUP(Q2540,'Rotas x Madrugada'!A:C,2,0)</f>
        <v>C</v>
      </c>
      <c r="B2540" t="str">
        <f>VLOOKUP(Q2540,'Rotas x Madrugada'!A:C,3,0)</f>
        <v>Sim</v>
      </c>
      <c r="D2540" s="19">
        <f t="shared" si="78"/>
        <v>46165</v>
      </c>
      <c r="E2540" s="19">
        <f>IF(A2540="RETIRA",Z2540,VLOOKUP(Q2540,'Rotas x Madrugada'!A:D,4,0))</f>
        <v>46148</v>
      </c>
      <c r="F2540" s="19">
        <f>IF(A2540="RETIRA",Z2540,Z2540+2)</f>
        <v>46165</v>
      </c>
      <c r="G2540" s="19" t="str">
        <f>CONCATENATE(U2540,"-",V2540)</f>
        <v>INC04-LCF</v>
      </c>
      <c r="H2540" s="19" t="e">
        <f t="shared" ca="1" si="79"/>
        <v>#N/A</v>
      </c>
      <c r="I2540" s="46">
        <f ca="1">Z2540-$B$1</f>
        <v>6</v>
      </c>
      <c r="J2540" s="46" t="e">
        <f>VLOOKUP(G2540,'D. Produção'!A:B,2,)</f>
        <v>#N/A</v>
      </c>
      <c r="K2540" s="87">
        <v>336039</v>
      </c>
      <c r="L2540" s="88" t="s">
        <v>61</v>
      </c>
      <c r="M2540" s="87">
        <v>1</v>
      </c>
      <c r="N2540" s="87">
        <v>5461833</v>
      </c>
      <c r="O2540" s="88" t="s">
        <v>35</v>
      </c>
      <c r="P2540" s="88" t="s">
        <v>609</v>
      </c>
      <c r="Q2540" s="88" t="s">
        <v>255</v>
      </c>
      <c r="R2540" s="89">
        <v>2.0749</v>
      </c>
      <c r="S2540" s="89">
        <v>20.748999999999999</v>
      </c>
      <c r="T2540" s="87">
        <v>1</v>
      </c>
      <c r="U2540" s="88" t="s">
        <v>250</v>
      </c>
      <c r="V2540" s="88" t="s">
        <v>448</v>
      </c>
      <c r="W2540" s="90">
        <v>866</v>
      </c>
      <c r="X2540" s="90">
        <v>2396</v>
      </c>
      <c r="Y2540" s="91">
        <v>46154.674421296295</v>
      </c>
      <c r="Z2540" s="92">
        <v>46163</v>
      </c>
      <c r="AA2540" s="93"/>
      <c r="AB2540" s="93"/>
      <c r="AC2540" s="93"/>
      <c r="AD2540" s="93"/>
      <c r="AE2540" s="94" t="s">
        <v>40</v>
      </c>
      <c r="AF2540" s="94" t="s">
        <v>40</v>
      </c>
      <c r="AG2540" s="94" t="s">
        <v>40</v>
      </c>
      <c r="AH2540" s="94" t="s">
        <v>40</v>
      </c>
      <c r="AI2540" s="94" t="s">
        <v>40</v>
      </c>
      <c r="AJ2540" s="94" t="s">
        <v>40</v>
      </c>
      <c r="AK2540" s="93"/>
      <c r="AL2540" s="93"/>
      <c r="AM2540" s="94" t="s">
        <v>40</v>
      </c>
      <c r="AN2540" s="94" t="s">
        <v>40</v>
      </c>
      <c r="AO2540" s="94" t="s">
        <v>40</v>
      </c>
      <c r="AP2540" s="93"/>
      <c r="AQ2540" s="94" t="s">
        <v>40</v>
      </c>
      <c r="AR2540" s="93"/>
    </row>
    <row r="2541" spans="1:44">
      <c r="A2541" t="str">
        <f>VLOOKUP(Q2541,'Rotas x Madrugada'!A:C,2,0)</f>
        <v>C</v>
      </c>
      <c r="B2541" t="str">
        <f>VLOOKUP(Q2541,'Rotas x Madrugada'!A:C,3,0)</f>
        <v>Sim</v>
      </c>
      <c r="D2541" s="19">
        <f t="shared" si="78"/>
        <v>46165</v>
      </c>
      <c r="E2541" s="19">
        <f>IF(A2541="RETIRA",Z2541,VLOOKUP(Q2541,'Rotas x Madrugada'!A:D,4,0))</f>
        <v>46148</v>
      </c>
      <c r="F2541" s="19">
        <f>IF(A2541="RETIRA",Z2541,Z2541+2)</f>
        <v>46165</v>
      </c>
      <c r="G2541" s="19" t="str">
        <f>CONCATENATE(U2541,"-",V2541)</f>
        <v>INC04-LCF</v>
      </c>
      <c r="H2541" s="19" t="e">
        <f t="shared" ca="1" si="79"/>
        <v>#N/A</v>
      </c>
      <c r="I2541" s="46">
        <f ca="1">Z2541-$B$1</f>
        <v>6</v>
      </c>
      <c r="J2541" s="46" t="e">
        <f>VLOOKUP(G2541,'D. Produção'!A:B,2,)</f>
        <v>#N/A</v>
      </c>
      <c r="K2541" s="95">
        <v>336039</v>
      </c>
      <c r="L2541" s="96" t="s">
        <v>121</v>
      </c>
      <c r="M2541" s="95">
        <v>2</v>
      </c>
      <c r="N2541" s="95">
        <v>5461835</v>
      </c>
      <c r="O2541" s="96" t="s">
        <v>35</v>
      </c>
      <c r="P2541" s="96" t="s">
        <v>609</v>
      </c>
      <c r="Q2541" s="96" t="s">
        <v>255</v>
      </c>
      <c r="R2541" s="97">
        <v>2.1194000000000002</v>
      </c>
      <c r="S2541" s="97">
        <v>21.193999999999999</v>
      </c>
      <c r="T2541" s="95">
        <v>1</v>
      </c>
      <c r="U2541" s="96" t="s">
        <v>250</v>
      </c>
      <c r="V2541" s="96" t="s">
        <v>448</v>
      </c>
      <c r="W2541" s="98">
        <v>801</v>
      </c>
      <c r="X2541" s="98">
        <v>2646</v>
      </c>
      <c r="Y2541" s="99">
        <v>46154.674421296295</v>
      </c>
      <c r="Z2541" s="100">
        <v>46163</v>
      </c>
      <c r="AA2541" s="101"/>
      <c r="AB2541" s="101"/>
      <c r="AC2541" s="101"/>
      <c r="AD2541" s="101"/>
      <c r="AE2541" s="102" t="s">
        <v>40</v>
      </c>
      <c r="AF2541" s="102" t="s">
        <v>40</v>
      </c>
      <c r="AG2541" s="102" t="s">
        <v>40</v>
      </c>
      <c r="AH2541" s="102" t="s">
        <v>40</v>
      </c>
      <c r="AI2541" s="102" t="s">
        <v>40</v>
      </c>
      <c r="AJ2541" s="102" t="s">
        <v>40</v>
      </c>
      <c r="AK2541" s="101"/>
      <c r="AL2541" s="101"/>
      <c r="AM2541" s="102" t="s">
        <v>40</v>
      </c>
      <c r="AN2541" s="102" t="s">
        <v>40</v>
      </c>
      <c r="AO2541" s="102" t="s">
        <v>40</v>
      </c>
      <c r="AP2541" s="101"/>
      <c r="AQ2541" s="102" t="s">
        <v>40</v>
      </c>
      <c r="AR2541" s="101"/>
    </row>
    <row r="2542" spans="1:44">
      <c r="A2542" t="str">
        <f>VLOOKUP(Q2542,'Rotas x Madrugada'!A:C,2,0)</f>
        <v>C</v>
      </c>
      <c r="B2542" t="str">
        <f>VLOOKUP(Q2542,'Rotas x Madrugada'!A:C,3,0)</f>
        <v>Sim</v>
      </c>
      <c r="D2542" s="19">
        <f t="shared" si="78"/>
        <v>46165</v>
      </c>
      <c r="E2542" s="19">
        <f>IF(A2542="RETIRA",Z2542,VLOOKUP(Q2542,'Rotas x Madrugada'!A:D,4,0))</f>
        <v>46148</v>
      </c>
      <c r="F2542" s="19">
        <f>IF(A2542="RETIRA",Z2542,Z2542+2)</f>
        <v>46165</v>
      </c>
      <c r="G2542" s="19" t="str">
        <f>CONCATENATE(U2542,"-",V2542)</f>
        <v>INC04-LCF</v>
      </c>
      <c r="H2542" s="19" t="e">
        <f t="shared" ca="1" si="79"/>
        <v>#N/A</v>
      </c>
      <c r="I2542" s="46">
        <f ca="1">Z2542-$B$1</f>
        <v>6</v>
      </c>
      <c r="J2542" s="46" t="e">
        <f>VLOOKUP(G2542,'D. Produção'!A:B,2,)</f>
        <v>#N/A</v>
      </c>
      <c r="K2542" s="87">
        <v>336039</v>
      </c>
      <c r="L2542" s="88" t="s">
        <v>121</v>
      </c>
      <c r="M2542" s="87">
        <v>2</v>
      </c>
      <c r="N2542" s="87">
        <v>5461836</v>
      </c>
      <c r="O2542" s="88" t="s">
        <v>35</v>
      </c>
      <c r="P2542" s="88" t="s">
        <v>609</v>
      </c>
      <c r="Q2542" s="88" t="s">
        <v>255</v>
      </c>
      <c r="R2542" s="89">
        <v>2.1194000000000002</v>
      </c>
      <c r="S2542" s="89">
        <v>21.193999999999999</v>
      </c>
      <c r="T2542" s="87">
        <v>1</v>
      </c>
      <c r="U2542" s="88" t="s">
        <v>250</v>
      </c>
      <c r="V2542" s="88" t="s">
        <v>448</v>
      </c>
      <c r="W2542" s="90">
        <v>801</v>
      </c>
      <c r="X2542" s="90">
        <v>2646</v>
      </c>
      <c r="Y2542" s="91">
        <v>46154.674421296295</v>
      </c>
      <c r="Z2542" s="92">
        <v>46163</v>
      </c>
      <c r="AA2542" s="93"/>
      <c r="AB2542" s="93"/>
      <c r="AC2542" s="93"/>
      <c r="AD2542" s="93"/>
      <c r="AE2542" s="94" t="s">
        <v>40</v>
      </c>
      <c r="AF2542" s="94" t="s">
        <v>40</v>
      </c>
      <c r="AG2542" s="94" t="s">
        <v>40</v>
      </c>
      <c r="AH2542" s="94" t="s">
        <v>40</v>
      </c>
      <c r="AI2542" s="94" t="s">
        <v>40</v>
      </c>
      <c r="AJ2542" s="94" t="s">
        <v>40</v>
      </c>
      <c r="AK2542" s="93"/>
      <c r="AL2542" s="93"/>
      <c r="AM2542" s="94" t="s">
        <v>40</v>
      </c>
      <c r="AN2542" s="94" t="s">
        <v>40</v>
      </c>
      <c r="AO2542" s="94" t="s">
        <v>40</v>
      </c>
      <c r="AP2542" s="93"/>
      <c r="AQ2542" s="94" t="s">
        <v>40</v>
      </c>
      <c r="AR2542" s="93"/>
    </row>
    <row r="2543" spans="1:44">
      <c r="A2543" t="str">
        <f>VLOOKUP(Q2543,'Rotas x Madrugada'!A:C,2,0)</f>
        <v>C</v>
      </c>
      <c r="B2543" t="str">
        <f>VLOOKUP(Q2543,'Rotas x Madrugada'!A:C,3,0)</f>
        <v>Sim</v>
      </c>
      <c r="D2543" s="19">
        <f t="shared" si="78"/>
        <v>46165</v>
      </c>
      <c r="E2543" s="19">
        <f>IF(A2543="RETIRA",Z2543,VLOOKUP(Q2543,'Rotas x Madrugada'!A:D,4,0))</f>
        <v>46148</v>
      </c>
      <c r="F2543" s="19">
        <f>IF(A2543="RETIRA",Z2543,Z2543+2)</f>
        <v>46165</v>
      </c>
      <c r="G2543" s="19" t="str">
        <f>CONCATENATE(U2543,"-",V2543)</f>
        <v>INC04-LCF</v>
      </c>
      <c r="H2543" s="19" t="e">
        <f t="shared" ca="1" si="79"/>
        <v>#N/A</v>
      </c>
      <c r="I2543" s="46">
        <f ca="1">Z2543-$B$1</f>
        <v>6</v>
      </c>
      <c r="J2543" s="46" t="e">
        <f>VLOOKUP(G2543,'D. Produção'!A:B,2,)</f>
        <v>#N/A</v>
      </c>
      <c r="K2543" s="95">
        <v>336039</v>
      </c>
      <c r="L2543" s="96" t="s">
        <v>143</v>
      </c>
      <c r="M2543" s="95">
        <v>3</v>
      </c>
      <c r="N2543" s="95">
        <v>5461839</v>
      </c>
      <c r="O2543" s="96" t="s">
        <v>35</v>
      </c>
      <c r="P2543" s="96" t="s">
        <v>609</v>
      </c>
      <c r="Q2543" s="96" t="s">
        <v>255</v>
      </c>
      <c r="R2543" s="97">
        <v>2.9639000000000002</v>
      </c>
      <c r="S2543" s="97">
        <v>29.638999999999999</v>
      </c>
      <c r="T2543" s="95">
        <v>1</v>
      </c>
      <c r="U2543" s="96" t="s">
        <v>250</v>
      </c>
      <c r="V2543" s="96" t="s">
        <v>448</v>
      </c>
      <c r="W2543" s="98">
        <v>1133</v>
      </c>
      <c r="X2543" s="98">
        <v>2616</v>
      </c>
      <c r="Y2543" s="99">
        <v>46154.674421296295</v>
      </c>
      <c r="Z2543" s="100">
        <v>46163</v>
      </c>
      <c r="AA2543" s="101"/>
      <c r="AB2543" s="101"/>
      <c r="AC2543" s="101"/>
      <c r="AD2543" s="101"/>
      <c r="AE2543" s="102" t="s">
        <v>40</v>
      </c>
      <c r="AF2543" s="102" t="s">
        <v>40</v>
      </c>
      <c r="AG2543" s="102" t="s">
        <v>40</v>
      </c>
      <c r="AH2543" s="102" t="s">
        <v>40</v>
      </c>
      <c r="AI2543" s="102" t="s">
        <v>40</v>
      </c>
      <c r="AJ2543" s="102" t="s">
        <v>40</v>
      </c>
      <c r="AK2543" s="101"/>
      <c r="AL2543" s="101"/>
      <c r="AM2543" s="102" t="s">
        <v>40</v>
      </c>
      <c r="AN2543" s="102" t="s">
        <v>40</v>
      </c>
      <c r="AO2543" s="102" t="s">
        <v>40</v>
      </c>
      <c r="AP2543" s="101"/>
      <c r="AQ2543" s="102" t="s">
        <v>40</v>
      </c>
      <c r="AR2543" s="101"/>
    </row>
    <row r="2544" spans="1:44">
      <c r="A2544" t="str">
        <f>VLOOKUP(Q2544,'Rotas x Madrugada'!A:C,2,0)</f>
        <v>C</v>
      </c>
      <c r="B2544" t="str">
        <f>VLOOKUP(Q2544,'Rotas x Madrugada'!A:C,3,0)</f>
        <v>Sim</v>
      </c>
      <c r="D2544" s="19">
        <f t="shared" si="78"/>
        <v>46165</v>
      </c>
      <c r="E2544" s="19">
        <f>IF(A2544="RETIRA",Z2544,VLOOKUP(Q2544,'Rotas x Madrugada'!A:D,4,0))</f>
        <v>46148</v>
      </c>
      <c r="F2544" s="19">
        <f>IF(A2544="RETIRA",Z2544,Z2544+2)</f>
        <v>46165</v>
      </c>
      <c r="G2544" s="19" t="str">
        <f>CONCATENATE(U2544,"-",V2544)</f>
        <v>INC04-LCF</v>
      </c>
      <c r="H2544" s="19" t="e">
        <f t="shared" ca="1" si="79"/>
        <v>#N/A</v>
      </c>
      <c r="I2544" s="46">
        <f ca="1">Z2544-$B$1</f>
        <v>6</v>
      </c>
      <c r="J2544" s="46" t="e">
        <f>VLOOKUP(G2544,'D. Produção'!A:B,2,)</f>
        <v>#N/A</v>
      </c>
      <c r="K2544" s="87">
        <v>336039</v>
      </c>
      <c r="L2544" s="88" t="s">
        <v>143</v>
      </c>
      <c r="M2544" s="87">
        <v>3</v>
      </c>
      <c r="N2544" s="87">
        <v>5461840</v>
      </c>
      <c r="O2544" s="88" t="s">
        <v>35</v>
      </c>
      <c r="P2544" s="88" t="s">
        <v>609</v>
      </c>
      <c r="Q2544" s="88" t="s">
        <v>255</v>
      </c>
      <c r="R2544" s="89">
        <v>2.9639000000000002</v>
      </c>
      <c r="S2544" s="89">
        <v>29.638999999999999</v>
      </c>
      <c r="T2544" s="87">
        <v>1</v>
      </c>
      <c r="U2544" s="88" t="s">
        <v>250</v>
      </c>
      <c r="V2544" s="88" t="s">
        <v>448</v>
      </c>
      <c r="W2544" s="90">
        <v>1133</v>
      </c>
      <c r="X2544" s="90">
        <v>2616</v>
      </c>
      <c r="Y2544" s="91">
        <v>46154.674421296295</v>
      </c>
      <c r="Z2544" s="92">
        <v>46163</v>
      </c>
      <c r="AA2544" s="93"/>
      <c r="AB2544" s="93"/>
      <c r="AC2544" s="93"/>
      <c r="AD2544" s="93"/>
      <c r="AE2544" s="94" t="s">
        <v>40</v>
      </c>
      <c r="AF2544" s="94" t="s">
        <v>40</v>
      </c>
      <c r="AG2544" s="94" t="s">
        <v>40</v>
      </c>
      <c r="AH2544" s="94" t="s">
        <v>40</v>
      </c>
      <c r="AI2544" s="94" t="s">
        <v>40</v>
      </c>
      <c r="AJ2544" s="94" t="s">
        <v>40</v>
      </c>
      <c r="AK2544" s="93"/>
      <c r="AL2544" s="93"/>
      <c r="AM2544" s="94" t="s">
        <v>40</v>
      </c>
      <c r="AN2544" s="94" t="s">
        <v>40</v>
      </c>
      <c r="AO2544" s="94" t="s">
        <v>40</v>
      </c>
      <c r="AP2544" s="93"/>
      <c r="AQ2544" s="94" t="s">
        <v>40</v>
      </c>
      <c r="AR2544" s="93"/>
    </row>
    <row r="2545" spans="1:44">
      <c r="A2545" t="str">
        <f>VLOOKUP(Q2545,'Rotas x Madrugada'!A:C,2,0)</f>
        <v>C</v>
      </c>
      <c r="B2545" t="str">
        <f>VLOOKUP(Q2545,'Rotas x Madrugada'!A:C,3,0)</f>
        <v>Sim</v>
      </c>
      <c r="D2545" s="19">
        <f t="shared" si="78"/>
        <v>46165</v>
      </c>
      <c r="E2545" s="19">
        <f>IF(A2545="RETIRA",Z2545,VLOOKUP(Q2545,'Rotas x Madrugada'!A:D,4,0))</f>
        <v>46148</v>
      </c>
      <c r="F2545" s="19">
        <f>IF(A2545="RETIRA",Z2545,Z2545+2)</f>
        <v>46165</v>
      </c>
      <c r="G2545" s="19" t="str">
        <f>CONCATENATE(U2545,"-",V2545)</f>
        <v>INC04-LCF</v>
      </c>
      <c r="H2545" s="19" t="e">
        <f t="shared" ca="1" si="79"/>
        <v>#N/A</v>
      </c>
      <c r="I2545" s="46">
        <f ca="1">Z2545-$B$1</f>
        <v>6</v>
      </c>
      <c r="J2545" s="46" t="e">
        <f>VLOOKUP(G2545,'D. Produção'!A:B,2,)</f>
        <v>#N/A</v>
      </c>
      <c r="K2545" s="95">
        <v>336039</v>
      </c>
      <c r="L2545" s="96" t="s">
        <v>132</v>
      </c>
      <c r="M2545" s="95">
        <v>4</v>
      </c>
      <c r="N2545" s="95">
        <v>5461841</v>
      </c>
      <c r="O2545" s="96" t="s">
        <v>35</v>
      </c>
      <c r="P2545" s="96" t="s">
        <v>609</v>
      </c>
      <c r="Q2545" s="96" t="s">
        <v>255</v>
      </c>
      <c r="R2545" s="97">
        <v>2.9639000000000002</v>
      </c>
      <c r="S2545" s="97">
        <v>29.638999999999999</v>
      </c>
      <c r="T2545" s="95">
        <v>1</v>
      </c>
      <c r="U2545" s="96" t="s">
        <v>250</v>
      </c>
      <c r="V2545" s="96" t="s">
        <v>448</v>
      </c>
      <c r="W2545" s="98">
        <v>1133</v>
      </c>
      <c r="X2545" s="98">
        <v>2616</v>
      </c>
      <c r="Y2545" s="99">
        <v>46154.674421296295</v>
      </c>
      <c r="Z2545" s="100">
        <v>46163</v>
      </c>
      <c r="AA2545" s="101"/>
      <c r="AB2545" s="101"/>
      <c r="AC2545" s="101"/>
      <c r="AD2545" s="101"/>
      <c r="AE2545" s="102" t="s">
        <v>40</v>
      </c>
      <c r="AF2545" s="102" t="s">
        <v>40</v>
      </c>
      <c r="AG2545" s="102" t="s">
        <v>40</v>
      </c>
      <c r="AH2545" s="102" t="s">
        <v>40</v>
      </c>
      <c r="AI2545" s="102" t="s">
        <v>40</v>
      </c>
      <c r="AJ2545" s="102" t="s">
        <v>40</v>
      </c>
      <c r="AK2545" s="101"/>
      <c r="AL2545" s="101"/>
      <c r="AM2545" s="102" t="s">
        <v>40</v>
      </c>
      <c r="AN2545" s="102" t="s">
        <v>40</v>
      </c>
      <c r="AO2545" s="102" t="s">
        <v>40</v>
      </c>
      <c r="AP2545" s="101"/>
      <c r="AQ2545" s="102" t="s">
        <v>40</v>
      </c>
      <c r="AR2545" s="101"/>
    </row>
    <row r="2546" spans="1:44">
      <c r="A2546" t="str">
        <f>VLOOKUP(Q2546,'Rotas x Madrugada'!A:C,2,0)</f>
        <v>C</v>
      </c>
      <c r="B2546" t="str">
        <f>VLOOKUP(Q2546,'Rotas x Madrugada'!A:C,3,0)</f>
        <v>Sim</v>
      </c>
      <c r="D2546" s="19">
        <f t="shared" si="78"/>
        <v>46165</v>
      </c>
      <c r="E2546" s="19">
        <f>IF(A2546="RETIRA",Z2546,VLOOKUP(Q2546,'Rotas x Madrugada'!A:D,4,0))</f>
        <v>46148</v>
      </c>
      <c r="F2546" s="19">
        <f>IF(A2546="RETIRA",Z2546,Z2546+2)</f>
        <v>46165</v>
      </c>
      <c r="G2546" s="19" t="str">
        <f>CONCATENATE(U2546,"-",V2546)</f>
        <v>INC04-LCF</v>
      </c>
      <c r="H2546" s="19" t="e">
        <f t="shared" ca="1" si="79"/>
        <v>#N/A</v>
      </c>
      <c r="I2546" s="46">
        <f ca="1">Z2546-$B$1</f>
        <v>6</v>
      </c>
      <c r="J2546" s="46" t="e">
        <f>VLOOKUP(G2546,'D. Produção'!A:B,2,)</f>
        <v>#N/A</v>
      </c>
      <c r="K2546" s="87">
        <v>336039</v>
      </c>
      <c r="L2546" s="88" t="s">
        <v>132</v>
      </c>
      <c r="M2546" s="87">
        <v>4</v>
      </c>
      <c r="N2546" s="87">
        <v>5461842</v>
      </c>
      <c r="O2546" s="88" t="s">
        <v>35</v>
      </c>
      <c r="P2546" s="88" t="s">
        <v>609</v>
      </c>
      <c r="Q2546" s="88" t="s">
        <v>255</v>
      </c>
      <c r="R2546" s="89">
        <v>2.9639000000000002</v>
      </c>
      <c r="S2546" s="89">
        <v>29.638999999999999</v>
      </c>
      <c r="T2546" s="87">
        <v>1</v>
      </c>
      <c r="U2546" s="88" t="s">
        <v>250</v>
      </c>
      <c r="V2546" s="88" t="s">
        <v>448</v>
      </c>
      <c r="W2546" s="90">
        <v>1133</v>
      </c>
      <c r="X2546" s="90">
        <v>2616</v>
      </c>
      <c r="Y2546" s="91">
        <v>46154.674421296295</v>
      </c>
      <c r="Z2546" s="92">
        <v>46163</v>
      </c>
      <c r="AA2546" s="93"/>
      <c r="AB2546" s="93"/>
      <c r="AC2546" s="93"/>
      <c r="AD2546" s="93"/>
      <c r="AE2546" s="94" t="s">
        <v>40</v>
      </c>
      <c r="AF2546" s="94" t="s">
        <v>40</v>
      </c>
      <c r="AG2546" s="94" t="s">
        <v>40</v>
      </c>
      <c r="AH2546" s="94" t="s">
        <v>40</v>
      </c>
      <c r="AI2546" s="94" t="s">
        <v>40</v>
      </c>
      <c r="AJ2546" s="94" t="s">
        <v>40</v>
      </c>
      <c r="AK2546" s="93"/>
      <c r="AL2546" s="93"/>
      <c r="AM2546" s="94" t="s">
        <v>40</v>
      </c>
      <c r="AN2546" s="94" t="s">
        <v>40</v>
      </c>
      <c r="AO2546" s="94" t="s">
        <v>40</v>
      </c>
      <c r="AP2546" s="93"/>
      <c r="AQ2546" s="94" t="s">
        <v>40</v>
      </c>
      <c r="AR2546" s="93"/>
    </row>
    <row r="2547" spans="1:44">
      <c r="A2547" t="str">
        <f>VLOOKUP(Q2547,'Rotas x Madrugada'!A:C,2,0)</f>
        <v>C</v>
      </c>
      <c r="B2547" t="str">
        <f>VLOOKUP(Q2547,'Rotas x Madrugada'!A:C,3,0)</f>
        <v>Sim</v>
      </c>
      <c r="D2547" s="19">
        <f t="shared" si="78"/>
        <v>46165</v>
      </c>
      <c r="E2547" s="19">
        <f>IF(A2547="RETIRA",Z2547,VLOOKUP(Q2547,'Rotas x Madrugada'!A:D,4,0))</f>
        <v>46148</v>
      </c>
      <c r="F2547" s="19">
        <f>IF(A2547="RETIRA",Z2547,Z2547+2)</f>
        <v>46165</v>
      </c>
      <c r="G2547" s="19" t="str">
        <f>CONCATENATE(U2547,"-",V2547)</f>
        <v>INC04-LCF</v>
      </c>
      <c r="H2547" s="19" t="e">
        <f t="shared" ca="1" si="79"/>
        <v>#N/A</v>
      </c>
      <c r="I2547" s="46">
        <f ca="1">Z2547-$B$1</f>
        <v>6</v>
      </c>
      <c r="J2547" s="46" t="e">
        <f>VLOOKUP(G2547,'D. Produção'!A:B,2,)</f>
        <v>#N/A</v>
      </c>
      <c r="K2547" s="95">
        <v>336039</v>
      </c>
      <c r="L2547" s="96" t="s">
        <v>92</v>
      </c>
      <c r="M2547" s="95">
        <v>5</v>
      </c>
      <c r="N2547" s="95">
        <v>5461846</v>
      </c>
      <c r="O2547" s="96" t="s">
        <v>35</v>
      </c>
      <c r="P2547" s="96" t="s">
        <v>609</v>
      </c>
      <c r="Q2547" s="96" t="s">
        <v>255</v>
      </c>
      <c r="R2547" s="97">
        <v>5.0811000000000002</v>
      </c>
      <c r="S2547" s="97">
        <v>50.811</v>
      </c>
      <c r="T2547" s="95">
        <v>1</v>
      </c>
      <c r="U2547" s="96" t="s">
        <v>250</v>
      </c>
      <c r="V2547" s="96" t="s">
        <v>448</v>
      </c>
      <c r="W2547" s="98">
        <v>1776</v>
      </c>
      <c r="X2547" s="98">
        <v>2861</v>
      </c>
      <c r="Y2547" s="99">
        <v>46154.674421296295</v>
      </c>
      <c r="Z2547" s="100">
        <v>46163</v>
      </c>
      <c r="AA2547" s="101"/>
      <c r="AB2547" s="101"/>
      <c r="AC2547" s="101"/>
      <c r="AD2547" s="101"/>
      <c r="AE2547" s="102" t="s">
        <v>40</v>
      </c>
      <c r="AF2547" s="102" t="s">
        <v>40</v>
      </c>
      <c r="AG2547" s="102" t="s">
        <v>40</v>
      </c>
      <c r="AH2547" s="102" t="s">
        <v>40</v>
      </c>
      <c r="AI2547" s="102" t="s">
        <v>40</v>
      </c>
      <c r="AJ2547" s="102" t="s">
        <v>40</v>
      </c>
      <c r="AK2547" s="101"/>
      <c r="AL2547" s="101"/>
      <c r="AM2547" s="102" t="s">
        <v>40</v>
      </c>
      <c r="AN2547" s="102" t="s">
        <v>40</v>
      </c>
      <c r="AO2547" s="102" t="s">
        <v>40</v>
      </c>
      <c r="AP2547" s="101"/>
      <c r="AQ2547" s="102" t="s">
        <v>40</v>
      </c>
      <c r="AR2547" s="101"/>
    </row>
    <row r="2548" spans="1:44">
      <c r="A2548" t="str">
        <f>VLOOKUP(Q2548,'Rotas x Madrugada'!A:C,2,0)</f>
        <v>C</v>
      </c>
      <c r="B2548" t="str">
        <f>VLOOKUP(Q2548,'Rotas x Madrugada'!A:C,3,0)</f>
        <v>Sim</v>
      </c>
      <c r="D2548" s="19">
        <f t="shared" si="78"/>
        <v>46165</v>
      </c>
      <c r="E2548" s="19">
        <f>IF(A2548="RETIRA",Z2548,VLOOKUP(Q2548,'Rotas x Madrugada'!A:D,4,0))</f>
        <v>46148</v>
      </c>
      <c r="F2548" s="19">
        <f>IF(A2548="RETIRA",Z2548,Z2548+2)</f>
        <v>46165</v>
      </c>
      <c r="G2548" s="19" t="str">
        <f>CONCATENATE(U2548,"-",V2548)</f>
        <v>INC04-LCF</v>
      </c>
      <c r="H2548" s="19" t="e">
        <f t="shared" ca="1" si="79"/>
        <v>#N/A</v>
      </c>
      <c r="I2548" s="46">
        <f ca="1">Z2548-$B$1</f>
        <v>6</v>
      </c>
      <c r="J2548" s="46" t="e">
        <f>VLOOKUP(G2548,'D. Produção'!A:B,2,)</f>
        <v>#N/A</v>
      </c>
      <c r="K2548" s="87">
        <v>336039</v>
      </c>
      <c r="L2548" s="88" t="s">
        <v>92</v>
      </c>
      <c r="M2548" s="87">
        <v>5</v>
      </c>
      <c r="N2548" s="87">
        <v>5461847</v>
      </c>
      <c r="O2548" s="88" t="s">
        <v>35</v>
      </c>
      <c r="P2548" s="88" t="s">
        <v>609</v>
      </c>
      <c r="Q2548" s="88" t="s">
        <v>255</v>
      </c>
      <c r="R2548" s="89">
        <v>5.0811000000000002</v>
      </c>
      <c r="S2548" s="89">
        <v>50.811</v>
      </c>
      <c r="T2548" s="87">
        <v>1</v>
      </c>
      <c r="U2548" s="88" t="s">
        <v>250</v>
      </c>
      <c r="V2548" s="88" t="s">
        <v>448</v>
      </c>
      <c r="W2548" s="90">
        <v>1776</v>
      </c>
      <c r="X2548" s="90">
        <v>2861</v>
      </c>
      <c r="Y2548" s="91">
        <v>46154.674421296295</v>
      </c>
      <c r="Z2548" s="92">
        <v>46163</v>
      </c>
      <c r="AA2548" s="93"/>
      <c r="AB2548" s="93"/>
      <c r="AC2548" s="93"/>
      <c r="AD2548" s="93"/>
      <c r="AE2548" s="94" t="s">
        <v>40</v>
      </c>
      <c r="AF2548" s="94" t="s">
        <v>40</v>
      </c>
      <c r="AG2548" s="94" t="s">
        <v>40</v>
      </c>
      <c r="AH2548" s="94" t="s">
        <v>40</v>
      </c>
      <c r="AI2548" s="94" t="s">
        <v>40</v>
      </c>
      <c r="AJ2548" s="94" t="s">
        <v>40</v>
      </c>
      <c r="AK2548" s="93"/>
      <c r="AL2548" s="93"/>
      <c r="AM2548" s="94" t="s">
        <v>40</v>
      </c>
      <c r="AN2548" s="94" t="s">
        <v>40</v>
      </c>
      <c r="AO2548" s="94" t="s">
        <v>40</v>
      </c>
      <c r="AP2548" s="93"/>
      <c r="AQ2548" s="94" t="s">
        <v>40</v>
      </c>
      <c r="AR2548" s="93"/>
    </row>
    <row r="2549" spans="1:44">
      <c r="A2549" t="str">
        <f>VLOOKUP(Q2549,'Rotas x Madrugada'!A:C,2,0)</f>
        <v>C</v>
      </c>
      <c r="B2549" t="str">
        <f>VLOOKUP(Q2549,'Rotas x Madrugada'!A:C,3,0)</f>
        <v>Sim</v>
      </c>
      <c r="D2549" s="19">
        <f t="shared" si="78"/>
        <v>46165</v>
      </c>
      <c r="E2549" s="19">
        <f>IF(A2549="RETIRA",Z2549,VLOOKUP(Q2549,'Rotas x Madrugada'!A:D,4,0))</f>
        <v>46148</v>
      </c>
      <c r="F2549" s="19">
        <f>IF(A2549="RETIRA",Z2549,Z2549+2)</f>
        <v>46165</v>
      </c>
      <c r="G2549" s="19" t="str">
        <f>CONCATENATE(U2549,"-",V2549)</f>
        <v>INC04-LCF</v>
      </c>
      <c r="H2549" s="19" t="e">
        <f t="shared" ca="1" si="79"/>
        <v>#N/A</v>
      </c>
      <c r="I2549" s="46">
        <f ca="1">Z2549-$B$1</f>
        <v>6</v>
      </c>
      <c r="J2549" s="46" t="e">
        <f>VLOOKUP(G2549,'D. Produção'!A:B,2,)</f>
        <v>#N/A</v>
      </c>
      <c r="K2549" s="95">
        <v>336039</v>
      </c>
      <c r="L2549" s="96" t="s">
        <v>97</v>
      </c>
      <c r="M2549" s="95">
        <v>6</v>
      </c>
      <c r="N2549" s="95">
        <v>5461848</v>
      </c>
      <c r="O2549" s="96" t="s">
        <v>35</v>
      </c>
      <c r="P2549" s="96" t="s">
        <v>609</v>
      </c>
      <c r="Q2549" s="96" t="s">
        <v>255</v>
      </c>
      <c r="R2549" s="97">
        <v>5.0811000000000002</v>
      </c>
      <c r="S2549" s="97">
        <v>50.811</v>
      </c>
      <c r="T2549" s="95">
        <v>1</v>
      </c>
      <c r="U2549" s="96" t="s">
        <v>250</v>
      </c>
      <c r="V2549" s="96" t="s">
        <v>448</v>
      </c>
      <c r="W2549" s="98">
        <v>1776</v>
      </c>
      <c r="X2549" s="98">
        <v>2861</v>
      </c>
      <c r="Y2549" s="99">
        <v>46154.674421296295</v>
      </c>
      <c r="Z2549" s="100">
        <v>46163</v>
      </c>
      <c r="AA2549" s="101"/>
      <c r="AB2549" s="101"/>
      <c r="AC2549" s="101"/>
      <c r="AD2549" s="101"/>
      <c r="AE2549" s="102" t="s">
        <v>40</v>
      </c>
      <c r="AF2549" s="102" t="s">
        <v>40</v>
      </c>
      <c r="AG2549" s="102" t="s">
        <v>40</v>
      </c>
      <c r="AH2549" s="102" t="s">
        <v>40</v>
      </c>
      <c r="AI2549" s="102" t="s">
        <v>40</v>
      </c>
      <c r="AJ2549" s="102" t="s">
        <v>40</v>
      </c>
      <c r="AK2549" s="101"/>
      <c r="AL2549" s="101"/>
      <c r="AM2549" s="102" t="s">
        <v>40</v>
      </c>
      <c r="AN2549" s="102" t="s">
        <v>40</v>
      </c>
      <c r="AO2549" s="102" t="s">
        <v>40</v>
      </c>
      <c r="AP2549" s="101"/>
      <c r="AQ2549" s="102" t="s">
        <v>40</v>
      </c>
      <c r="AR2549" s="101"/>
    </row>
    <row r="2550" spans="1:44">
      <c r="A2550" t="str">
        <f>VLOOKUP(Q2550,'Rotas x Madrugada'!A:C,2,0)</f>
        <v>C</v>
      </c>
      <c r="B2550" t="str">
        <f>VLOOKUP(Q2550,'Rotas x Madrugada'!A:C,3,0)</f>
        <v>Sim</v>
      </c>
      <c r="D2550" s="19">
        <f t="shared" si="78"/>
        <v>46165</v>
      </c>
      <c r="E2550" s="19">
        <f>IF(A2550="RETIRA",Z2550,VLOOKUP(Q2550,'Rotas x Madrugada'!A:D,4,0))</f>
        <v>46148</v>
      </c>
      <c r="F2550" s="19">
        <f>IF(A2550="RETIRA",Z2550,Z2550+2)</f>
        <v>46165</v>
      </c>
      <c r="G2550" s="19" t="str">
        <f>CONCATENATE(U2550,"-",V2550)</f>
        <v>INC04-LCF</v>
      </c>
      <c r="H2550" s="19" t="e">
        <f t="shared" ca="1" si="79"/>
        <v>#N/A</v>
      </c>
      <c r="I2550" s="46">
        <f ca="1">Z2550-$B$1</f>
        <v>6</v>
      </c>
      <c r="J2550" s="46" t="e">
        <f>VLOOKUP(G2550,'D. Produção'!A:B,2,)</f>
        <v>#N/A</v>
      </c>
      <c r="K2550" s="87">
        <v>336039</v>
      </c>
      <c r="L2550" s="88" t="s">
        <v>97</v>
      </c>
      <c r="M2550" s="87">
        <v>6</v>
      </c>
      <c r="N2550" s="87">
        <v>5461849</v>
      </c>
      <c r="O2550" s="88" t="s">
        <v>35</v>
      </c>
      <c r="P2550" s="88" t="s">
        <v>609</v>
      </c>
      <c r="Q2550" s="88" t="s">
        <v>255</v>
      </c>
      <c r="R2550" s="89">
        <v>5.0811000000000002</v>
      </c>
      <c r="S2550" s="89">
        <v>50.811</v>
      </c>
      <c r="T2550" s="87">
        <v>1</v>
      </c>
      <c r="U2550" s="88" t="s">
        <v>250</v>
      </c>
      <c r="V2550" s="88" t="s">
        <v>448</v>
      </c>
      <c r="W2550" s="90">
        <v>1776</v>
      </c>
      <c r="X2550" s="90">
        <v>2861</v>
      </c>
      <c r="Y2550" s="91">
        <v>46154.674421296295</v>
      </c>
      <c r="Z2550" s="92">
        <v>46163</v>
      </c>
      <c r="AA2550" s="93"/>
      <c r="AB2550" s="93"/>
      <c r="AC2550" s="93"/>
      <c r="AD2550" s="93"/>
      <c r="AE2550" s="94" t="s">
        <v>40</v>
      </c>
      <c r="AF2550" s="94" t="s">
        <v>40</v>
      </c>
      <c r="AG2550" s="94" t="s">
        <v>40</v>
      </c>
      <c r="AH2550" s="94" t="s">
        <v>40</v>
      </c>
      <c r="AI2550" s="94" t="s">
        <v>40</v>
      </c>
      <c r="AJ2550" s="94" t="s">
        <v>40</v>
      </c>
      <c r="AK2550" s="93"/>
      <c r="AL2550" s="93"/>
      <c r="AM2550" s="94" t="s">
        <v>40</v>
      </c>
      <c r="AN2550" s="94" t="s">
        <v>40</v>
      </c>
      <c r="AO2550" s="94" t="s">
        <v>40</v>
      </c>
      <c r="AP2550" s="93"/>
      <c r="AQ2550" s="94" t="s">
        <v>40</v>
      </c>
      <c r="AR2550" s="93"/>
    </row>
    <row r="2551" spans="1:44">
      <c r="A2551" t="str">
        <f>VLOOKUP(Q2551,'Rotas x Madrugada'!A:C,2,0)</f>
        <v>C</v>
      </c>
      <c r="B2551" t="str">
        <f>VLOOKUP(Q2551,'Rotas x Madrugada'!A:C,3,0)</f>
        <v>Sim</v>
      </c>
      <c r="D2551" s="19">
        <f t="shared" si="78"/>
        <v>46165</v>
      </c>
      <c r="E2551" s="19">
        <f>IF(A2551="RETIRA",Z2551,VLOOKUP(Q2551,'Rotas x Madrugada'!A:D,4,0))</f>
        <v>46148</v>
      </c>
      <c r="F2551" s="19">
        <f>IF(A2551="RETIRA",Z2551,Z2551+2)</f>
        <v>46165</v>
      </c>
      <c r="G2551" s="19" t="str">
        <f>CONCATENATE(U2551,"-",V2551)</f>
        <v>INC04-LCF</v>
      </c>
      <c r="H2551" s="19" t="e">
        <f t="shared" ca="1" si="79"/>
        <v>#N/A</v>
      </c>
      <c r="I2551" s="46">
        <f ca="1">Z2551-$B$1</f>
        <v>6</v>
      </c>
      <c r="J2551" s="46" t="e">
        <f>VLOOKUP(G2551,'D. Produção'!A:B,2,)</f>
        <v>#N/A</v>
      </c>
      <c r="K2551" s="95">
        <v>336039</v>
      </c>
      <c r="L2551" s="96" t="s">
        <v>98</v>
      </c>
      <c r="M2551" s="95">
        <v>7</v>
      </c>
      <c r="N2551" s="95">
        <v>5461850</v>
      </c>
      <c r="O2551" s="96" t="s">
        <v>35</v>
      </c>
      <c r="P2551" s="96" t="s">
        <v>609</v>
      </c>
      <c r="Q2551" s="96" t="s">
        <v>255</v>
      </c>
      <c r="R2551" s="97">
        <v>5.0811000000000002</v>
      </c>
      <c r="S2551" s="97">
        <v>50.811</v>
      </c>
      <c r="T2551" s="95">
        <v>1</v>
      </c>
      <c r="U2551" s="96" t="s">
        <v>250</v>
      </c>
      <c r="V2551" s="96" t="s">
        <v>448</v>
      </c>
      <c r="W2551" s="98">
        <v>1776</v>
      </c>
      <c r="X2551" s="98">
        <v>2861</v>
      </c>
      <c r="Y2551" s="99">
        <v>46154.674421296295</v>
      </c>
      <c r="Z2551" s="100">
        <v>46163</v>
      </c>
      <c r="AA2551" s="101"/>
      <c r="AB2551" s="101"/>
      <c r="AC2551" s="101"/>
      <c r="AD2551" s="101"/>
      <c r="AE2551" s="102" t="s">
        <v>40</v>
      </c>
      <c r="AF2551" s="102" t="s">
        <v>40</v>
      </c>
      <c r="AG2551" s="102" t="s">
        <v>40</v>
      </c>
      <c r="AH2551" s="102" t="s">
        <v>40</v>
      </c>
      <c r="AI2551" s="102" t="s">
        <v>40</v>
      </c>
      <c r="AJ2551" s="102" t="s">
        <v>40</v>
      </c>
      <c r="AK2551" s="101"/>
      <c r="AL2551" s="101"/>
      <c r="AM2551" s="102" t="s">
        <v>40</v>
      </c>
      <c r="AN2551" s="102" t="s">
        <v>40</v>
      </c>
      <c r="AO2551" s="102" t="s">
        <v>40</v>
      </c>
      <c r="AP2551" s="101"/>
      <c r="AQ2551" s="102" t="s">
        <v>40</v>
      </c>
      <c r="AR2551" s="101"/>
    </row>
    <row r="2552" spans="1:44">
      <c r="A2552" t="str">
        <f>VLOOKUP(Q2552,'Rotas x Madrugada'!A:C,2,0)</f>
        <v>C</v>
      </c>
      <c r="B2552" t="str">
        <f>VLOOKUP(Q2552,'Rotas x Madrugada'!A:C,3,0)</f>
        <v>Sim</v>
      </c>
      <c r="D2552" s="19">
        <f t="shared" si="78"/>
        <v>46165</v>
      </c>
      <c r="E2552" s="19">
        <f>IF(A2552="RETIRA",Z2552,VLOOKUP(Q2552,'Rotas x Madrugada'!A:D,4,0))</f>
        <v>46148</v>
      </c>
      <c r="F2552" s="19">
        <f>IF(A2552="RETIRA",Z2552,Z2552+2)</f>
        <v>46165</v>
      </c>
      <c r="G2552" s="19" t="str">
        <f>CONCATENATE(U2552,"-",V2552)</f>
        <v>INC04-LCF</v>
      </c>
      <c r="H2552" s="19" t="e">
        <f t="shared" ca="1" si="79"/>
        <v>#N/A</v>
      </c>
      <c r="I2552" s="46">
        <f ca="1">Z2552-$B$1</f>
        <v>6</v>
      </c>
      <c r="J2552" s="46" t="e">
        <f>VLOOKUP(G2552,'D. Produção'!A:B,2,)</f>
        <v>#N/A</v>
      </c>
      <c r="K2552" s="87">
        <v>336039</v>
      </c>
      <c r="L2552" s="88" t="s">
        <v>98</v>
      </c>
      <c r="M2552" s="87">
        <v>7</v>
      </c>
      <c r="N2552" s="87">
        <v>5461851</v>
      </c>
      <c r="O2552" s="88" t="s">
        <v>35</v>
      </c>
      <c r="P2552" s="88" t="s">
        <v>609</v>
      </c>
      <c r="Q2552" s="88" t="s">
        <v>255</v>
      </c>
      <c r="R2552" s="89">
        <v>5.0811000000000002</v>
      </c>
      <c r="S2552" s="89">
        <v>50.811</v>
      </c>
      <c r="T2552" s="87">
        <v>1</v>
      </c>
      <c r="U2552" s="88" t="s">
        <v>250</v>
      </c>
      <c r="V2552" s="88" t="s">
        <v>448</v>
      </c>
      <c r="W2552" s="90">
        <v>1776</v>
      </c>
      <c r="X2552" s="90">
        <v>2861</v>
      </c>
      <c r="Y2552" s="91">
        <v>46154.674421296295</v>
      </c>
      <c r="Z2552" s="92">
        <v>46163</v>
      </c>
      <c r="AA2552" s="93"/>
      <c r="AB2552" s="93"/>
      <c r="AC2552" s="93"/>
      <c r="AD2552" s="93"/>
      <c r="AE2552" s="94" t="s">
        <v>40</v>
      </c>
      <c r="AF2552" s="94" t="s">
        <v>40</v>
      </c>
      <c r="AG2552" s="94" t="s">
        <v>40</v>
      </c>
      <c r="AH2552" s="94" t="s">
        <v>40</v>
      </c>
      <c r="AI2552" s="94" t="s">
        <v>40</v>
      </c>
      <c r="AJ2552" s="94" t="s">
        <v>40</v>
      </c>
      <c r="AK2552" s="93"/>
      <c r="AL2552" s="93"/>
      <c r="AM2552" s="94" t="s">
        <v>40</v>
      </c>
      <c r="AN2552" s="94" t="s">
        <v>40</v>
      </c>
      <c r="AO2552" s="94" t="s">
        <v>40</v>
      </c>
      <c r="AP2552" s="93"/>
      <c r="AQ2552" s="94" t="s">
        <v>40</v>
      </c>
      <c r="AR2552" s="93"/>
    </row>
    <row r="2553" spans="1:44">
      <c r="A2553" t="str">
        <f>VLOOKUP(Q2553,'Rotas x Madrugada'!A:C,2,0)</f>
        <v>C</v>
      </c>
      <c r="B2553" t="str">
        <f>VLOOKUP(Q2553,'Rotas x Madrugada'!A:C,3,0)</f>
        <v>Sim</v>
      </c>
      <c r="D2553" s="19">
        <f t="shared" si="78"/>
        <v>46165</v>
      </c>
      <c r="E2553" s="19">
        <f>IF(A2553="RETIRA",Z2553,VLOOKUP(Q2553,'Rotas x Madrugada'!A:D,4,0))</f>
        <v>46148</v>
      </c>
      <c r="F2553" s="19">
        <f>IF(A2553="RETIRA",Z2553,Z2553+2)</f>
        <v>46165</v>
      </c>
      <c r="G2553" s="19" t="str">
        <f>CONCATENATE(U2553,"-",V2553)</f>
        <v>INC04-LCF</v>
      </c>
      <c r="H2553" s="19" t="e">
        <f t="shared" ca="1" si="79"/>
        <v>#N/A</v>
      </c>
      <c r="I2553" s="46">
        <f ca="1">Z2553-$B$1</f>
        <v>6</v>
      </c>
      <c r="J2553" s="46" t="e">
        <f>VLOOKUP(G2553,'D. Produção'!A:B,2,)</f>
        <v>#N/A</v>
      </c>
      <c r="K2553" s="95">
        <v>336039</v>
      </c>
      <c r="L2553" s="96" t="s">
        <v>99</v>
      </c>
      <c r="M2553" s="95">
        <v>8</v>
      </c>
      <c r="N2553" s="95">
        <v>5461854</v>
      </c>
      <c r="O2553" s="96" t="s">
        <v>35</v>
      </c>
      <c r="P2553" s="96" t="s">
        <v>609</v>
      </c>
      <c r="Q2553" s="96" t="s">
        <v>255</v>
      </c>
      <c r="R2553" s="97">
        <v>1.9045000000000001</v>
      </c>
      <c r="S2553" s="97">
        <v>19.045000000000002</v>
      </c>
      <c r="T2553" s="95">
        <v>1</v>
      </c>
      <c r="U2553" s="96" t="s">
        <v>250</v>
      </c>
      <c r="V2553" s="96" t="s">
        <v>448</v>
      </c>
      <c r="W2553" s="98">
        <v>708</v>
      </c>
      <c r="X2553" s="98">
        <v>2690</v>
      </c>
      <c r="Y2553" s="99">
        <v>46154.674421296295</v>
      </c>
      <c r="Z2553" s="100">
        <v>46163</v>
      </c>
      <c r="AA2553" s="101"/>
      <c r="AB2553" s="101"/>
      <c r="AC2553" s="101"/>
      <c r="AD2553" s="101"/>
      <c r="AE2553" s="102" t="s">
        <v>40</v>
      </c>
      <c r="AF2553" s="102" t="s">
        <v>40</v>
      </c>
      <c r="AG2553" s="102" t="s">
        <v>40</v>
      </c>
      <c r="AH2553" s="102" t="s">
        <v>40</v>
      </c>
      <c r="AI2553" s="102" t="s">
        <v>40</v>
      </c>
      <c r="AJ2553" s="102" t="s">
        <v>40</v>
      </c>
      <c r="AK2553" s="101"/>
      <c r="AL2553" s="101"/>
      <c r="AM2553" s="102" t="s">
        <v>40</v>
      </c>
      <c r="AN2553" s="102" t="s">
        <v>40</v>
      </c>
      <c r="AO2553" s="102" t="s">
        <v>40</v>
      </c>
      <c r="AP2553" s="101"/>
      <c r="AQ2553" s="102" t="s">
        <v>40</v>
      </c>
      <c r="AR2553" s="101"/>
    </row>
    <row r="2554" spans="1:44">
      <c r="A2554" t="str">
        <f>VLOOKUP(Q2554,'Rotas x Madrugada'!A:C,2,0)</f>
        <v>C</v>
      </c>
      <c r="B2554" t="str">
        <f>VLOOKUP(Q2554,'Rotas x Madrugada'!A:C,3,0)</f>
        <v>Sim</v>
      </c>
      <c r="D2554" s="19">
        <f t="shared" si="78"/>
        <v>46165</v>
      </c>
      <c r="E2554" s="19">
        <f>IF(A2554="RETIRA",Z2554,VLOOKUP(Q2554,'Rotas x Madrugada'!A:D,4,0))</f>
        <v>46148</v>
      </c>
      <c r="F2554" s="19">
        <f>IF(A2554="RETIRA",Z2554,Z2554+2)</f>
        <v>46165</v>
      </c>
      <c r="G2554" s="19" t="str">
        <f>CONCATENATE(U2554,"-",V2554)</f>
        <v>INC04-LCF</v>
      </c>
      <c r="H2554" s="19" t="e">
        <f t="shared" ca="1" si="79"/>
        <v>#N/A</v>
      </c>
      <c r="I2554" s="46">
        <f ca="1">Z2554-$B$1</f>
        <v>6</v>
      </c>
      <c r="J2554" s="46" t="e">
        <f>VLOOKUP(G2554,'D. Produção'!A:B,2,)</f>
        <v>#N/A</v>
      </c>
      <c r="K2554" s="87">
        <v>336039</v>
      </c>
      <c r="L2554" s="88" t="s">
        <v>99</v>
      </c>
      <c r="M2554" s="87">
        <v>8</v>
      </c>
      <c r="N2554" s="87">
        <v>5461855</v>
      </c>
      <c r="O2554" s="88" t="s">
        <v>35</v>
      </c>
      <c r="P2554" s="88" t="s">
        <v>609</v>
      </c>
      <c r="Q2554" s="88" t="s">
        <v>255</v>
      </c>
      <c r="R2554" s="89">
        <v>1.9045000000000001</v>
      </c>
      <c r="S2554" s="89">
        <v>19.045000000000002</v>
      </c>
      <c r="T2554" s="87">
        <v>1</v>
      </c>
      <c r="U2554" s="88" t="s">
        <v>250</v>
      </c>
      <c r="V2554" s="88" t="s">
        <v>448</v>
      </c>
      <c r="W2554" s="90">
        <v>708</v>
      </c>
      <c r="X2554" s="90">
        <v>2690</v>
      </c>
      <c r="Y2554" s="91">
        <v>46154.674421296295</v>
      </c>
      <c r="Z2554" s="92">
        <v>46163</v>
      </c>
      <c r="AA2554" s="93"/>
      <c r="AB2554" s="93"/>
      <c r="AC2554" s="93"/>
      <c r="AD2554" s="93"/>
      <c r="AE2554" s="94" t="s">
        <v>40</v>
      </c>
      <c r="AF2554" s="94" t="s">
        <v>40</v>
      </c>
      <c r="AG2554" s="94" t="s">
        <v>40</v>
      </c>
      <c r="AH2554" s="94" t="s">
        <v>40</v>
      </c>
      <c r="AI2554" s="94" t="s">
        <v>40</v>
      </c>
      <c r="AJ2554" s="94" t="s">
        <v>40</v>
      </c>
      <c r="AK2554" s="93"/>
      <c r="AL2554" s="93"/>
      <c r="AM2554" s="94" t="s">
        <v>40</v>
      </c>
      <c r="AN2554" s="94" t="s">
        <v>40</v>
      </c>
      <c r="AO2554" s="94" t="s">
        <v>40</v>
      </c>
      <c r="AP2554" s="93"/>
      <c r="AQ2554" s="94" t="s">
        <v>40</v>
      </c>
      <c r="AR2554" s="93"/>
    </row>
    <row r="2555" spans="1:44">
      <c r="A2555" t="str">
        <f>VLOOKUP(Q2555,'Rotas x Madrugada'!A:C,2,0)</f>
        <v>C</v>
      </c>
      <c r="B2555" t="str">
        <f>VLOOKUP(Q2555,'Rotas x Madrugada'!A:C,3,0)</f>
        <v>Sim</v>
      </c>
      <c r="D2555" s="19">
        <f t="shared" si="78"/>
        <v>46165</v>
      </c>
      <c r="E2555" s="19">
        <f>IF(A2555="RETIRA",Z2555,VLOOKUP(Q2555,'Rotas x Madrugada'!A:D,4,0))</f>
        <v>46148</v>
      </c>
      <c r="F2555" s="19">
        <f>IF(A2555="RETIRA",Z2555,Z2555+2)</f>
        <v>46165</v>
      </c>
      <c r="G2555" s="19" t="str">
        <f>CONCATENATE(U2555,"-",V2555)</f>
        <v>INC04-LCF</v>
      </c>
      <c r="H2555" s="19" t="e">
        <f t="shared" ca="1" si="79"/>
        <v>#N/A</v>
      </c>
      <c r="I2555" s="46">
        <f ca="1">Z2555-$B$1</f>
        <v>6</v>
      </c>
      <c r="J2555" s="46" t="e">
        <f>VLOOKUP(G2555,'D. Produção'!A:B,2,)</f>
        <v>#N/A</v>
      </c>
      <c r="K2555" s="95">
        <v>336039</v>
      </c>
      <c r="L2555" s="96" t="s">
        <v>100</v>
      </c>
      <c r="M2555" s="95">
        <v>9</v>
      </c>
      <c r="N2555" s="95">
        <v>5461856</v>
      </c>
      <c r="O2555" s="96" t="s">
        <v>35</v>
      </c>
      <c r="P2555" s="96" t="s">
        <v>609</v>
      </c>
      <c r="Q2555" s="96" t="s">
        <v>255</v>
      </c>
      <c r="R2555" s="97">
        <v>1.9045000000000001</v>
      </c>
      <c r="S2555" s="97">
        <v>19.045000000000002</v>
      </c>
      <c r="T2555" s="95">
        <v>1</v>
      </c>
      <c r="U2555" s="96" t="s">
        <v>250</v>
      </c>
      <c r="V2555" s="96" t="s">
        <v>448</v>
      </c>
      <c r="W2555" s="98">
        <v>708</v>
      </c>
      <c r="X2555" s="98">
        <v>2690</v>
      </c>
      <c r="Y2555" s="99">
        <v>46154.674421296295</v>
      </c>
      <c r="Z2555" s="100">
        <v>46163</v>
      </c>
      <c r="AA2555" s="101"/>
      <c r="AB2555" s="101"/>
      <c r="AC2555" s="101"/>
      <c r="AD2555" s="101"/>
      <c r="AE2555" s="102" t="s">
        <v>40</v>
      </c>
      <c r="AF2555" s="102" t="s">
        <v>40</v>
      </c>
      <c r="AG2555" s="102" t="s">
        <v>40</v>
      </c>
      <c r="AH2555" s="102" t="s">
        <v>40</v>
      </c>
      <c r="AI2555" s="102" t="s">
        <v>40</v>
      </c>
      <c r="AJ2555" s="102" t="s">
        <v>40</v>
      </c>
      <c r="AK2555" s="101"/>
      <c r="AL2555" s="101"/>
      <c r="AM2555" s="102" t="s">
        <v>40</v>
      </c>
      <c r="AN2555" s="102" t="s">
        <v>40</v>
      </c>
      <c r="AO2555" s="102" t="s">
        <v>40</v>
      </c>
      <c r="AP2555" s="101"/>
      <c r="AQ2555" s="102" t="s">
        <v>40</v>
      </c>
      <c r="AR2555" s="101"/>
    </row>
    <row r="2556" spans="1:44">
      <c r="A2556" t="str">
        <f>VLOOKUP(Q2556,'Rotas x Madrugada'!A:C,2,0)</f>
        <v>C</v>
      </c>
      <c r="B2556" t="str">
        <f>VLOOKUP(Q2556,'Rotas x Madrugada'!A:C,3,0)</f>
        <v>Sim</v>
      </c>
      <c r="D2556" s="19">
        <f t="shared" si="78"/>
        <v>46165</v>
      </c>
      <c r="E2556" s="19">
        <f>IF(A2556="RETIRA",Z2556,VLOOKUP(Q2556,'Rotas x Madrugada'!A:D,4,0))</f>
        <v>46148</v>
      </c>
      <c r="F2556" s="19">
        <f>IF(A2556="RETIRA",Z2556,Z2556+2)</f>
        <v>46165</v>
      </c>
      <c r="G2556" s="19" t="str">
        <f>CONCATENATE(U2556,"-",V2556)</f>
        <v>INC04-LCF</v>
      </c>
      <c r="H2556" s="19" t="e">
        <f t="shared" ca="1" si="79"/>
        <v>#N/A</v>
      </c>
      <c r="I2556" s="46">
        <f ca="1">Z2556-$B$1</f>
        <v>6</v>
      </c>
      <c r="J2556" s="46" t="e">
        <f>VLOOKUP(G2556,'D. Produção'!A:B,2,)</f>
        <v>#N/A</v>
      </c>
      <c r="K2556" s="87">
        <v>336039</v>
      </c>
      <c r="L2556" s="88" t="s">
        <v>100</v>
      </c>
      <c r="M2556" s="87">
        <v>9</v>
      </c>
      <c r="N2556" s="87">
        <v>5461857</v>
      </c>
      <c r="O2556" s="88" t="s">
        <v>35</v>
      </c>
      <c r="P2556" s="88" t="s">
        <v>609</v>
      </c>
      <c r="Q2556" s="88" t="s">
        <v>255</v>
      </c>
      <c r="R2556" s="89">
        <v>1.9045000000000001</v>
      </c>
      <c r="S2556" s="89">
        <v>19.045000000000002</v>
      </c>
      <c r="T2556" s="87">
        <v>1</v>
      </c>
      <c r="U2556" s="88" t="s">
        <v>250</v>
      </c>
      <c r="V2556" s="88" t="s">
        <v>448</v>
      </c>
      <c r="W2556" s="90">
        <v>708</v>
      </c>
      <c r="X2556" s="90">
        <v>2690</v>
      </c>
      <c r="Y2556" s="91">
        <v>46154.674421296295</v>
      </c>
      <c r="Z2556" s="92">
        <v>46163</v>
      </c>
      <c r="AA2556" s="93"/>
      <c r="AB2556" s="93"/>
      <c r="AC2556" s="93"/>
      <c r="AD2556" s="93"/>
      <c r="AE2556" s="94" t="s">
        <v>40</v>
      </c>
      <c r="AF2556" s="94" t="s">
        <v>40</v>
      </c>
      <c r="AG2556" s="94" t="s">
        <v>40</v>
      </c>
      <c r="AH2556" s="94" t="s">
        <v>40</v>
      </c>
      <c r="AI2556" s="94" t="s">
        <v>40</v>
      </c>
      <c r="AJ2556" s="94" t="s">
        <v>40</v>
      </c>
      <c r="AK2556" s="93"/>
      <c r="AL2556" s="93"/>
      <c r="AM2556" s="94" t="s">
        <v>40</v>
      </c>
      <c r="AN2556" s="94" t="s">
        <v>40</v>
      </c>
      <c r="AO2556" s="94" t="s">
        <v>40</v>
      </c>
      <c r="AP2556" s="93"/>
      <c r="AQ2556" s="94" t="s">
        <v>40</v>
      </c>
      <c r="AR2556" s="93"/>
    </row>
    <row r="2557" spans="1:44">
      <c r="A2557" t="str">
        <f>VLOOKUP(Q2557,'Rotas x Madrugada'!A:C,2,0)</f>
        <v>C</v>
      </c>
      <c r="B2557" t="str">
        <f>VLOOKUP(Q2557,'Rotas x Madrugada'!A:C,3,0)</f>
        <v>Sim</v>
      </c>
      <c r="D2557" s="19">
        <f t="shared" si="78"/>
        <v>46165</v>
      </c>
      <c r="E2557" s="19">
        <f>IF(A2557="RETIRA",Z2557,VLOOKUP(Q2557,'Rotas x Madrugada'!A:D,4,0))</f>
        <v>46148</v>
      </c>
      <c r="F2557" s="19">
        <f>IF(A2557="RETIRA",Z2557,Z2557+2)</f>
        <v>46165</v>
      </c>
      <c r="G2557" s="19" t="str">
        <f>CONCATENATE(U2557,"-",V2557)</f>
        <v>INC04-LCF</v>
      </c>
      <c r="H2557" s="19" t="e">
        <f t="shared" ca="1" si="79"/>
        <v>#N/A</v>
      </c>
      <c r="I2557" s="46">
        <f ca="1">Z2557-$B$1</f>
        <v>6</v>
      </c>
      <c r="J2557" s="46" t="e">
        <f>VLOOKUP(G2557,'D. Produção'!A:B,2,)</f>
        <v>#N/A</v>
      </c>
      <c r="K2557" s="95">
        <v>336039</v>
      </c>
      <c r="L2557" s="96" t="s">
        <v>101</v>
      </c>
      <c r="M2557" s="95">
        <v>10</v>
      </c>
      <c r="N2557" s="95">
        <v>5461860</v>
      </c>
      <c r="O2557" s="96" t="s">
        <v>35</v>
      </c>
      <c r="P2557" s="96" t="s">
        <v>609</v>
      </c>
      <c r="Q2557" s="96" t="s">
        <v>255</v>
      </c>
      <c r="R2557" s="97">
        <v>3.6328</v>
      </c>
      <c r="S2557" s="97">
        <v>36.328000000000003</v>
      </c>
      <c r="T2557" s="95">
        <v>1</v>
      </c>
      <c r="U2557" s="96" t="s">
        <v>250</v>
      </c>
      <c r="V2557" s="96" t="s">
        <v>448</v>
      </c>
      <c r="W2557" s="98">
        <v>1353</v>
      </c>
      <c r="X2557" s="98">
        <v>2685</v>
      </c>
      <c r="Y2557" s="99">
        <v>46154.674421296295</v>
      </c>
      <c r="Z2557" s="100">
        <v>46163</v>
      </c>
      <c r="AA2557" s="101"/>
      <c r="AB2557" s="101"/>
      <c r="AC2557" s="101"/>
      <c r="AD2557" s="101"/>
      <c r="AE2557" s="102" t="s">
        <v>40</v>
      </c>
      <c r="AF2557" s="102" t="s">
        <v>40</v>
      </c>
      <c r="AG2557" s="102" t="s">
        <v>40</v>
      </c>
      <c r="AH2557" s="102" t="s">
        <v>40</v>
      </c>
      <c r="AI2557" s="102" t="s">
        <v>40</v>
      </c>
      <c r="AJ2557" s="102" t="s">
        <v>40</v>
      </c>
      <c r="AK2557" s="101"/>
      <c r="AL2557" s="101"/>
      <c r="AM2557" s="102" t="s">
        <v>40</v>
      </c>
      <c r="AN2557" s="102" t="s">
        <v>40</v>
      </c>
      <c r="AO2557" s="102" t="s">
        <v>40</v>
      </c>
      <c r="AP2557" s="101"/>
      <c r="AQ2557" s="102" t="s">
        <v>40</v>
      </c>
      <c r="AR2557" s="101"/>
    </row>
    <row r="2558" spans="1:44">
      <c r="A2558" t="str">
        <f>VLOOKUP(Q2558,'Rotas x Madrugada'!A:C,2,0)</f>
        <v>C</v>
      </c>
      <c r="B2558" t="str">
        <f>VLOOKUP(Q2558,'Rotas x Madrugada'!A:C,3,0)</f>
        <v>Sim</v>
      </c>
      <c r="D2558" s="19">
        <f t="shared" si="78"/>
        <v>46165</v>
      </c>
      <c r="E2558" s="19">
        <f>IF(A2558="RETIRA",Z2558,VLOOKUP(Q2558,'Rotas x Madrugada'!A:D,4,0))</f>
        <v>46148</v>
      </c>
      <c r="F2558" s="19">
        <f>IF(A2558="RETIRA",Z2558,Z2558+2)</f>
        <v>46165</v>
      </c>
      <c r="G2558" s="19" t="str">
        <f>CONCATENATE(U2558,"-",V2558)</f>
        <v>INC04-LCF</v>
      </c>
      <c r="H2558" s="19" t="e">
        <f t="shared" ca="1" si="79"/>
        <v>#N/A</v>
      </c>
      <c r="I2558" s="46">
        <f ca="1">Z2558-$B$1</f>
        <v>6</v>
      </c>
      <c r="J2558" s="46" t="e">
        <f>VLOOKUP(G2558,'D. Produção'!A:B,2,)</f>
        <v>#N/A</v>
      </c>
      <c r="K2558" s="87">
        <v>336039</v>
      </c>
      <c r="L2558" s="88" t="s">
        <v>101</v>
      </c>
      <c r="M2558" s="87">
        <v>10</v>
      </c>
      <c r="N2558" s="87">
        <v>5461861</v>
      </c>
      <c r="O2558" s="88" t="s">
        <v>35</v>
      </c>
      <c r="P2558" s="88" t="s">
        <v>609</v>
      </c>
      <c r="Q2558" s="88" t="s">
        <v>255</v>
      </c>
      <c r="R2558" s="89">
        <v>3.6328</v>
      </c>
      <c r="S2558" s="89">
        <v>36.328000000000003</v>
      </c>
      <c r="T2558" s="87">
        <v>1</v>
      </c>
      <c r="U2558" s="88" t="s">
        <v>250</v>
      </c>
      <c r="V2558" s="88" t="s">
        <v>448</v>
      </c>
      <c r="W2558" s="90">
        <v>1353</v>
      </c>
      <c r="X2558" s="90">
        <v>2685</v>
      </c>
      <c r="Y2558" s="91">
        <v>46154.674421296295</v>
      </c>
      <c r="Z2558" s="92">
        <v>46163</v>
      </c>
      <c r="AA2558" s="93"/>
      <c r="AB2558" s="93"/>
      <c r="AC2558" s="93"/>
      <c r="AD2558" s="93"/>
      <c r="AE2558" s="94" t="s">
        <v>40</v>
      </c>
      <c r="AF2558" s="94" t="s">
        <v>40</v>
      </c>
      <c r="AG2558" s="94" t="s">
        <v>40</v>
      </c>
      <c r="AH2558" s="94" t="s">
        <v>40</v>
      </c>
      <c r="AI2558" s="94" t="s">
        <v>40</v>
      </c>
      <c r="AJ2558" s="94" t="s">
        <v>40</v>
      </c>
      <c r="AK2558" s="93"/>
      <c r="AL2558" s="93"/>
      <c r="AM2558" s="94" t="s">
        <v>40</v>
      </c>
      <c r="AN2558" s="94" t="s">
        <v>40</v>
      </c>
      <c r="AO2558" s="94" t="s">
        <v>40</v>
      </c>
      <c r="AP2558" s="93"/>
      <c r="AQ2558" s="94" t="s">
        <v>40</v>
      </c>
      <c r="AR2558" s="93"/>
    </row>
    <row r="2559" spans="1:44">
      <c r="A2559" t="str">
        <f>VLOOKUP(Q2559,'Rotas x Madrugada'!A:C,2,0)</f>
        <v>C</v>
      </c>
      <c r="B2559" t="str">
        <f>VLOOKUP(Q2559,'Rotas x Madrugada'!A:C,3,0)</f>
        <v>Sim</v>
      </c>
      <c r="D2559" s="19">
        <f t="shared" si="78"/>
        <v>46165</v>
      </c>
      <c r="E2559" s="19">
        <f>IF(A2559="RETIRA",Z2559,VLOOKUP(Q2559,'Rotas x Madrugada'!A:D,4,0))</f>
        <v>46148</v>
      </c>
      <c r="F2559" s="19">
        <f>IF(A2559="RETIRA",Z2559,Z2559+2)</f>
        <v>46165</v>
      </c>
      <c r="G2559" s="19" t="str">
        <f>CONCATENATE(U2559,"-",V2559)</f>
        <v>INC04-LCF</v>
      </c>
      <c r="H2559" s="19" t="e">
        <f t="shared" ca="1" si="79"/>
        <v>#N/A</v>
      </c>
      <c r="I2559" s="46">
        <f ca="1">Z2559-$B$1</f>
        <v>6</v>
      </c>
      <c r="J2559" s="46" t="e">
        <f>VLOOKUP(G2559,'D. Produção'!A:B,2,)</f>
        <v>#N/A</v>
      </c>
      <c r="K2559" s="95">
        <v>336039</v>
      </c>
      <c r="L2559" s="96" t="s">
        <v>102</v>
      </c>
      <c r="M2559" s="95">
        <v>11</v>
      </c>
      <c r="N2559" s="95">
        <v>5461862</v>
      </c>
      <c r="O2559" s="96" t="s">
        <v>35</v>
      </c>
      <c r="P2559" s="96" t="s">
        <v>609</v>
      </c>
      <c r="Q2559" s="96" t="s">
        <v>255</v>
      </c>
      <c r="R2559" s="97">
        <v>3.6328</v>
      </c>
      <c r="S2559" s="97">
        <v>36.328000000000003</v>
      </c>
      <c r="T2559" s="95">
        <v>1</v>
      </c>
      <c r="U2559" s="96" t="s">
        <v>250</v>
      </c>
      <c r="V2559" s="96" t="s">
        <v>448</v>
      </c>
      <c r="W2559" s="98">
        <v>1353</v>
      </c>
      <c r="X2559" s="98">
        <v>2685</v>
      </c>
      <c r="Y2559" s="99">
        <v>46154.674421296295</v>
      </c>
      <c r="Z2559" s="100">
        <v>46163</v>
      </c>
      <c r="AA2559" s="101"/>
      <c r="AB2559" s="101"/>
      <c r="AC2559" s="101"/>
      <c r="AD2559" s="101"/>
      <c r="AE2559" s="102" t="s">
        <v>40</v>
      </c>
      <c r="AF2559" s="102" t="s">
        <v>40</v>
      </c>
      <c r="AG2559" s="102" t="s">
        <v>40</v>
      </c>
      <c r="AH2559" s="102" t="s">
        <v>40</v>
      </c>
      <c r="AI2559" s="102" t="s">
        <v>40</v>
      </c>
      <c r="AJ2559" s="102" t="s">
        <v>40</v>
      </c>
      <c r="AK2559" s="101"/>
      <c r="AL2559" s="101"/>
      <c r="AM2559" s="102" t="s">
        <v>40</v>
      </c>
      <c r="AN2559" s="102" t="s">
        <v>40</v>
      </c>
      <c r="AO2559" s="102" t="s">
        <v>40</v>
      </c>
      <c r="AP2559" s="101"/>
      <c r="AQ2559" s="102" t="s">
        <v>40</v>
      </c>
      <c r="AR2559" s="101"/>
    </row>
    <row r="2560" spans="1:44">
      <c r="A2560" t="str">
        <f>VLOOKUP(Q2560,'Rotas x Madrugada'!A:C,2,0)</f>
        <v>C</v>
      </c>
      <c r="B2560" t="str">
        <f>VLOOKUP(Q2560,'Rotas x Madrugada'!A:C,3,0)</f>
        <v>Sim</v>
      </c>
      <c r="D2560" s="19">
        <f t="shared" si="78"/>
        <v>46165</v>
      </c>
      <c r="E2560" s="19">
        <f>IF(A2560="RETIRA",Z2560,VLOOKUP(Q2560,'Rotas x Madrugada'!A:D,4,0))</f>
        <v>46148</v>
      </c>
      <c r="F2560" s="19">
        <f>IF(A2560="RETIRA",Z2560,Z2560+2)</f>
        <v>46165</v>
      </c>
      <c r="G2560" s="19" t="str">
        <f>CONCATENATE(U2560,"-",V2560)</f>
        <v>INC04-LCF</v>
      </c>
      <c r="H2560" s="19" t="e">
        <f t="shared" ca="1" si="79"/>
        <v>#N/A</v>
      </c>
      <c r="I2560" s="46">
        <f ca="1">Z2560-$B$1</f>
        <v>6</v>
      </c>
      <c r="J2560" s="46" t="e">
        <f>VLOOKUP(G2560,'D. Produção'!A:B,2,)</f>
        <v>#N/A</v>
      </c>
      <c r="K2560" s="87">
        <v>336039</v>
      </c>
      <c r="L2560" s="88" t="s">
        <v>102</v>
      </c>
      <c r="M2560" s="87">
        <v>11</v>
      </c>
      <c r="N2560" s="87">
        <v>5461863</v>
      </c>
      <c r="O2560" s="88" t="s">
        <v>35</v>
      </c>
      <c r="P2560" s="88" t="s">
        <v>609</v>
      </c>
      <c r="Q2560" s="88" t="s">
        <v>255</v>
      </c>
      <c r="R2560" s="89">
        <v>3.6328</v>
      </c>
      <c r="S2560" s="89">
        <v>36.328000000000003</v>
      </c>
      <c r="T2560" s="87">
        <v>1</v>
      </c>
      <c r="U2560" s="88" t="s">
        <v>250</v>
      </c>
      <c r="V2560" s="88" t="s">
        <v>448</v>
      </c>
      <c r="W2560" s="90">
        <v>1353</v>
      </c>
      <c r="X2560" s="90">
        <v>2685</v>
      </c>
      <c r="Y2560" s="91">
        <v>46154.674421296295</v>
      </c>
      <c r="Z2560" s="92">
        <v>46163</v>
      </c>
      <c r="AA2560" s="93"/>
      <c r="AB2560" s="93"/>
      <c r="AC2560" s="93"/>
      <c r="AD2560" s="93"/>
      <c r="AE2560" s="94" t="s">
        <v>40</v>
      </c>
      <c r="AF2560" s="94" t="s">
        <v>40</v>
      </c>
      <c r="AG2560" s="94" t="s">
        <v>40</v>
      </c>
      <c r="AH2560" s="94" t="s">
        <v>40</v>
      </c>
      <c r="AI2560" s="94" t="s">
        <v>40</v>
      </c>
      <c r="AJ2560" s="94" t="s">
        <v>40</v>
      </c>
      <c r="AK2560" s="93"/>
      <c r="AL2560" s="93"/>
      <c r="AM2560" s="94" t="s">
        <v>40</v>
      </c>
      <c r="AN2560" s="94" t="s">
        <v>40</v>
      </c>
      <c r="AO2560" s="94" t="s">
        <v>40</v>
      </c>
      <c r="AP2560" s="93"/>
      <c r="AQ2560" s="94" t="s">
        <v>40</v>
      </c>
      <c r="AR2560" s="93"/>
    </row>
    <row r="2561" spans="1:44">
      <c r="A2561" t="str">
        <f>VLOOKUP(Q2561,'Rotas x Madrugada'!A:C,2,0)</f>
        <v>C</v>
      </c>
      <c r="B2561" t="str">
        <f>VLOOKUP(Q2561,'Rotas x Madrugada'!A:C,3,0)</f>
        <v>Sim</v>
      </c>
      <c r="D2561" s="19">
        <f t="shared" si="78"/>
        <v>46165</v>
      </c>
      <c r="E2561" s="19">
        <f>IF(A2561="RETIRA",Z2561,VLOOKUP(Q2561,'Rotas x Madrugada'!A:D,4,0))</f>
        <v>46148</v>
      </c>
      <c r="F2561" s="19">
        <f>IF(A2561="RETIRA",Z2561,Z2561+2)</f>
        <v>46165</v>
      </c>
      <c r="G2561" s="19" t="str">
        <f>CONCATENATE(U2561,"-",V2561)</f>
        <v>INC04-LCF</v>
      </c>
      <c r="H2561" s="19" t="e">
        <f t="shared" ca="1" si="79"/>
        <v>#N/A</v>
      </c>
      <c r="I2561" s="46">
        <f ca="1">Z2561-$B$1</f>
        <v>6</v>
      </c>
      <c r="J2561" s="46" t="e">
        <f>VLOOKUP(G2561,'D. Produção'!A:B,2,)</f>
        <v>#N/A</v>
      </c>
      <c r="K2561" s="95">
        <v>336039</v>
      </c>
      <c r="L2561" s="96" t="s">
        <v>103</v>
      </c>
      <c r="M2561" s="95">
        <v>12</v>
      </c>
      <c r="N2561" s="95">
        <v>5461866</v>
      </c>
      <c r="O2561" s="96" t="s">
        <v>35</v>
      </c>
      <c r="P2561" s="96" t="s">
        <v>609</v>
      </c>
      <c r="Q2561" s="96" t="s">
        <v>255</v>
      </c>
      <c r="R2561" s="97">
        <v>3.6661999999999999</v>
      </c>
      <c r="S2561" s="97">
        <v>36.661999999999999</v>
      </c>
      <c r="T2561" s="95">
        <v>1</v>
      </c>
      <c r="U2561" s="96" t="s">
        <v>250</v>
      </c>
      <c r="V2561" s="96" t="s">
        <v>448</v>
      </c>
      <c r="W2561" s="98">
        <v>1368</v>
      </c>
      <c r="X2561" s="98">
        <v>2680</v>
      </c>
      <c r="Y2561" s="99">
        <v>46154.674421296295</v>
      </c>
      <c r="Z2561" s="100">
        <v>46163</v>
      </c>
      <c r="AA2561" s="101"/>
      <c r="AB2561" s="101"/>
      <c r="AC2561" s="101"/>
      <c r="AD2561" s="101"/>
      <c r="AE2561" s="102" t="s">
        <v>40</v>
      </c>
      <c r="AF2561" s="102" t="s">
        <v>40</v>
      </c>
      <c r="AG2561" s="102" t="s">
        <v>40</v>
      </c>
      <c r="AH2561" s="102" t="s">
        <v>40</v>
      </c>
      <c r="AI2561" s="102" t="s">
        <v>40</v>
      </c>
      <c r="AJ2561" s="102" t="s">
        <v>40</v>
      </c>
      <c r="AK2561" s="101"/>
      <c r="AL2561" s="101"/>
      <c r="AM2561" s="102" t="s">
        <v>40</v>
      </c>
      <c r="AN2561" s="102" t="s">
        <v>40</v>
      </c>
      <c r="AO2561" s="102" t="s">
        <v>40</v>
      </c>
      <c r="AP2561" s="101"/>
      <c r="AQ2561" s="102" t="s">
        <v>40</v>
      </c>
      <c r="AR2561" s="101"/>
    </row>
    <row r="2562" spans="1:44">
      <c r="A2562" t="str">
        <f>VLOOKUP(Q2562,'Rotas x Madrugada'!A:C,2,0)</f>
        <v>C</v>
      </c>
      <c r="B2562" t="str">
        <f>VLOOKUP(Q2562,'Rotas x Madrugada'!A:C,3,0)</f>
        <v>Sim</v>
      </c>
      <c r="D2562" s="19">
        <f t="shared" si="78"/>
        <v>46165</v>
      </c>
      <c r="E2562" s="19">
        <f>IF(A2562="RETIRA",Z2562,VLOOKUP(Q2562,'Rotas x Madrugada'!A:D,4,0))</f>
        <v>46148</v>
      </c>
      <c r="F2562" s="19">
        <f>IF(A2562="RETIRA",Z2562,Z2562+2)</f>
        <v>46165</v>
      </c>
      <c r="G2562" s="19" t="str">
        <f>CONCATENATE(U2562,"-",V2562)</f>
        <v>INC04-LCF</v>
      </c>
      <c r="H2562" s="19" t="e">
        <f t="shared" ca="1" si="79"/>
        <v>#N/A</v>
      </c>
      <c r="I2562" s="46">
        <f ca="1">Z2562-$B$1</f>
        <v>6</v>
      </c>
      <c r="J2562" s="46" t="e">
        <f>VLOOKUP(G2562,'D. Produção'!A:B,2,)</f>
        <v>#N/A</v>
      </c>
      <c r="K2562" s="87">
        <v>336039</v>
      </c>
      <c r="L2562" s="88" t="s">
        <v>103</v>
      </c>
      <c r="M2562" s="87">
        <v>12</v>
      </c>
      <c r="N2562" s="87">
        <v>5461867</v>
      </c>
      <c r="O2562" s="88" t="s">
        <v>35</v>
      </c>
      <c r="P2562" s="88" t="s">
        <v>609</v>
      </c>
      <c r="Q2562" s="88" t="s">
        <v>255</v>
      </c>
      <c r="R2562" s="89">
        <v>3.6661999999999999</v>
      </c>
      <c r="S2562" s="89">
        <v>36.661999999999999</v>
      </c>
      <c r="T2562" s="87">
        <v>1</v>
      </c>
      <c r="U2562" s="88" t="s">
        <v>250</v>
      </c>
      <c r="V2562" s="88" t="s">
        <v>448</v>
      </c>
      <c r="W2562" s="90">
        <v>1368</v>
      </c>
      <c r="X2562" s="90">
        <v>2680</v>
      </c>
      <c r="Y2562" s="91">
        <v>46154.674421296295</v>
      </c>
      <c r="Z2562" s="92">
        <v>46163</v>
      </c>
      <c r="AA2562" s="93"/>
      <c r="AB2562" s="93"/>
      <c r="AC2562" s="93"/>
      <c r="AD2562" s="93"/>
      <c r="AE2562" s="94" t="s">
        <v>40</v>
      </c>
      <c r="AF2562" s="94" t="s">
        <v>40</v>
      </c>
      <c r="AG2562" s="94" t="s">
        <v>40</v>
      </c>
      <c r="AH2562" s="94" t="s">
        <v>40</v>
      </c>
      <c r="AI2562" s="94" t="s">
        <v>40</v>
      </c>
      <c r="AJ2562" s="94" t="s">
        <v>40</v>
      </c>
      <c r="AK2562" s="93"/>
      <c r="AL2562" s="93"/>
      <c r="AM2562" s="94" t="s">
        <v>40</v>
      </c>
      <c r="AN2562" s="94" t="s">
        <v>40</v>
      </c>
      <c r="AO2562" s="94" t="s">
        <v>40</v>
      </c>
      <c r="AP2562" s="93"/>
      <c r="AQ2562" s="94" t="s">
        <v>40</v>
      </c>
      <c r="AR2562" s="93"/>
    </row>
    <row r="2563" spans="1:44">
      <c r="A2563" t="str">
        <f>VLOOKUP(Q2563,'Rotas x Madrugada'!A:C,2,0)</f>
        <v>C</v>
      </c>
      <c r="B2563" t="str">
        <f>VLOOKUP(Q2563,'Rotas x Madrugada'!A:C,3,0)</f>
        <v>Sim</v>
      </c>
      <c r="D2563" s="19">
        <f t="shared" si="78"/>
        <v>46165</v>
      </c>
      <c r="E2563" s="19">
        <f>IF(A2563="RETIRA",Z2563,VLOOKUP(Q2563,'Rotas x Madrugada'!A:D,4,0))</f>
        <v>46148</v>
      </c>
      <c r="F2563" s="19">
        <f>IF(A2563="RETIRA",Z2563,Z2563+2)</f>
        <v>46165</v>
      </c>
      <c r="G2563" s="19" t="str">
        <f>CONCATENATE(U2563,"-",V2563)</f>
        <v>INC04-LCF</v>
      </c>
      <c r="H2563" s="19" t="e">
        <f t="shared" ca="1" si="79"/>
        <v>#N/A</v>
      </c>
      <c r="I2563" s="46">
        <f ca="1">Z2563-$B$1</f>
        <v>6</v>
      </c>
      <c r="J2563" s="46" t="e">
        <f>VLOOKUP(G2563,'D. Produção'!A:B,2,)</f>
        <v>#N/A</v>
      </c>
      <c r="K2563" s="95">
        <v>336039</v>
      </c>
      <c r="L2563" s="96" t="s">
        <v>104</v>
      </c>
      <c r="M2563" s="95">
        <v>13</v>
      </c>
      <c r="N2563" s="95">
        <v>5461868</v>
      </c>
      <c r="O2563" s="96" t="s">
        <v>35</v>
      </c>
      <c r="P2563" s="96" t="s">
        <v>609</v>
      </c>
      <c r="Q2563" s="96" t="s">
        <v>255</v>
      </c>
      <c r="R2563" s="97">
        <v>3.6661999999999999</v>
      </c>
      <c r="S2563" s="97">
        <v>36.661999999999999</v>
      </c>
      <c r="T2563" s="95">
        <v>1</v>
      </c>
      <c r="U2563" s="96" t="s">
        <v>250</v>
      </c>
      <c r="V2563" s="96" t="s">
        <v>448</v>
      </c>
      <c r="W2563" s="98">
        <v>1368</v>
      </c>
      <c r="X2563" s="98">
        <v>2680</v>
      </c>
      <c r="Y2563" s="99">
        <v>46154.674421296295</v>
      </c>
      <c r="Z2563" s="100">
        <v>46163</v>
      </c>
      <c r="AA2563" s="101"/>
      <c r="AB2563" s="101"/>
      <c r="AC2563" s="101"/>
      <c r="AD2563" s="101"/>
      <c r="AE2563" s="102" t="s">
        <v>40</v>
      </c>
      <c r="AF2563" s="102" t="s">
        <v>40</v>
      </c>
      <c r="AG2563" s="102" t="s">
        <v>40</v>
      </c>
      <c r="AH2563" s="102" t="s">
        <v>40</v>
      </c>
      <c r="AI2563" s="102" t="s">
        <v>40</v>
      </c>
      <c r="AJ2563" s="102" t="s">
        <v>40</v>
      </c>
      <c r="AK2563" s="101"/>
      <c r="AL2563" s="101"/>
      <c r="AM2563" s="102" t="s">
        <v>40</v>
      </c>
      <c r="AN2563" s="102" t="s">
        <v>40</v>
      </c>
      <c r="AO2563" s="102" t="s">
        <v>40</v>
      </c>
      <c r="AP2563" s="101"/>
      <c r="AQ2563" s="102" t="s">
        <v>40</v>
      </c>
      <c r="AR2563" s="101"/>
    </row>
    <row r="2564" spans="1:44">
      <c r="A2564" t="str">
        <f>VLOOKUP(Q2564,'Rotas x Madrugada'!A:C,2,0)</f>
        <v>C</v>
      </c>
      <c r="B2564" t="str">
        <f>VLOOKUP(Q2564,'Rotas x Madrugada'!A:C,3,0)</f>
        <v>Sim</v>
      </c>
      <c r="D2564" s="19">
        <f t="shared" ref="D2564:D2627" si="80">IF(E2564&gt;F2564,E2564,F2564)</f>
        <v>46165</v>
      </c>
      <c r="E2564" s="19">
        <f>IF(A2564="RETIRA",Z2564,VLOOKUP(Q2564,'Rotas x Madrugada'!A:D,4,0))</f>
        <v>46148</v>
      </c>
      <c r="F2564" s="19">
        <f>IF(A2564="RETIRA",Z2564,Z2564+2)</f>
        <v>46165</v>
      </c>
      <c r="G2564" s="19" t="str">
        <f>CONCATENATE(U2564,"-",V2564)</f>
        <v>INC04-LCF</v>
      </c>
      <c r="H2564" s="19" t="e">
        <f t="shared" ca="1" si="79"/>
        <v>#N/A</v>
      </c>
      <c r="I2564" s="46">
        <f ca="1">Z2564-$B$1</f>
        <v>6</v>
      </c>
      <c r="J2564" s="46" t="e">
        <f>VLOOKUP(G2564,'D. Produção'!A:B,2,)</f>
        <v>#N/A</v>
      </c>
      <c r="K2564" s="87">
        <v>336039</v>
      </c>
      <c r="L2564" s="88" t="s">
        <v>104</v>
      </c>
      <c r="M2564" s="87">
        <v>13</v>
      </c>
      <c r="N2564" s="87">
        <v>5461869</v>
      </c>
      <c r="O2564" s="88" t="s">
        <v>35</v>
      </c>
      <c r="P2564" s="88" t="s">
        <v>609</v>
      </c>
      <c r="Q2564" s="88" t="s">
        <v>255</v>
      </c>
      <c r="R2564" s="89">
        <v>3.6661999999999999</v>
      </c>
      <c r="S2564" s="89">
        <v>36.661999999999999</v>
      </c>
      <c r="T2564" s="87">
        <v>1</v>
      </c>
      <c r="U2564" s="88" t="s">
        <v>250</v>
      </c>
      <c r="V2564" s="88" t="s">
        <v>448</v>
      </c>
      <c r="W2564" s="90">
        <v>1368</v>
      </c>
      <c r="X2564" s="90">
        <v>2680</v>
      </c>
      <c r="Y2564" s="91">
        <v>46154.674421296295</v>
      </c>
      <c r="Z2564" s="92">
        <v>46163</v>
      </c>
      <c r="AA2564" s="93"/>
      <c r="AB2564" s="93"/>
      <c r="AC2564" s="93"/>
      <c r="AD2564" s="93"/>
      <c r="AE2564" s="94" t="s">
        <v>40</v>
      </c>
      <c r="AF2564" s="94" t="s">
        <v>40</v>
      </c>
      <c r="AG2564" s="94" t="s">
        <v>40</v>
      </c>
      <c r="AH2564" s="94" t="s">
        <v>40</v>
      </c>
      <c r="AI2564" s="94" t="s">
        <v>40</v>
      </c>
      <c r="AJ2564" s="94" t="s">
        <v>40</v>
      </c>
      <c r="AK2564" s="93"/>
      <c r="AL2564" s="93"/>
      <c r="AM2564" s="94" t="s">
        <v>40</v>
      </c>
      <c r="AN2564" s="94" t="s">
        <v>40</v>
      </c>
      <c r="AO2564" s="94" t="s">
        <v>40</v>
      </c>
      <c r="AP2564" s="93"/>
      <c r="AQ2564" s="94" t="s">
        <v>40</v>
      </c>
      <c r="AR2564" s="93"/>
    </row>
    <row r="2565" spans="1:44">
      <c r="A2565" t="str">
        <f>VLOOKUP(Q2565,'Rotas x Madrugada'!A:C,2,0)</f>
        <v>C</v>
      </c>
      <c r="B2565" t="str">
        <f>VLOOKUP(Q2565,'Rotas x Madrugada'!A:C,3,0)</f>
        <v>Sim</v>
      </c>
      <c r="D2565" s="19">
        <f t="shared" si="80"/>
        <v>46165</v>
      </c>
      <c r="E2565" s="19">
        <f>IF(A2565="RETIRA",Z2565,VLOOKUP(Q2565,'Rotas x Madrugada'!A:D,4,0))</f>
        <v>46148</v>
      </c>
      <c r="F2565" s="19">
        <f>IF(A2565="RETIRA",Z2565,Z2565+2)</f>
        <v>46165</v>
      </c>
      <c r="G2565" s="19" t="str">
        <f>CONCATENATE(U2565,"-",V2565)</f>
        <v>INC04-LCF</v>
      </c>
      <c r="H2565" s="19" t="e">
        <f t="shared" ref="H2565:H2628" ca="1" si="81">IF(I2565&lt;-10,"PROBLEMA",IF(I2565&lt;J2565,"URGENTE",IF(I2565=J2565,"PRODUZIR","OK")))</f>
        <v>#N/A</v>
      </c>
      <c r="I2565" s="46">
        <f ca="1">Z2565-$B$1</f>
        <v>6</v>
      </c>
      <c r="J2565" s="46" t="e">
        <f>VLOOKUP(G2565,'D. Produção'!A:B,2,)</f>
        <v>#N/A</v>
      </c>
      <c r="K2565" s="95">
        <v>336039</v>
      </c>
      <c r="L2565" s="96" t="s">
        <v>105</v>
      </c>
      <c r="M2565" s="95">
        <v>14</v>
      </c>
      <c r="N2565" s="95">
        <v>5461872</v>
      </c>
      <c r="O2565" s="96" t="s">
        <v>35</v>
      </c>
      <c r="P2565" s="96" t="s">
        <v>609</v>
      </c>
      <c r="Q2565" s="96" t="s">
        <v>255</v>
      </c>
      <c r="R2565" s="97">
        <v>4.9184000000000001</v>
      </c>
      <c r="S2565" s="97">
        <v>49.183999999999997</v>
      </c>
      <c r="T2565" s="95">
        <v>1</v>
      </c>
      <c r="U2565" s="96" t="s">
        <v>250</v>
      </c>
      <c r="V2565" s="96" t="s">
        <v>448</v>
      </c>
      <c r="W2565" s="98">
        <v>1825</v>
      </c>
      <c r="X2565" s="98">
        <v>2695</v>
      </c>
      <c r="Y2565" s="99">
        <v>46154.674421296295</v>
      </c>
      <c r="Z2565" s="100">
        <v>46163</v>
      </c>
      <c r="AA2565" s="101"/>
      <c r="AB2565" s="101"/>
      <c r="AC2565" s="101"/>
      <c r="AD2565" s="101"/>
      <c r="AE2565" s="102" t="s">
        <v>40</v>
      </c>
      <c r="AF2565" s="102" t="s">
        <v>40</v>
      </c>
      <c r="AG2565" s="102" t="s">
        <v>40</v>
      </c>
      <c r="AH2565" s="102" t="s">
        <v>40</v>
      </c>
      <c r="AI2565" s="102" t="s">
        <v>40</v>
      </c>
      <c r="AJ2565" s="102" t="s">
        <v>40</v>
      </c>
      <c r="AK2565" s="101"/>
      <c r="AL2565" s="101"/>
      <c r="AM2565" s="102" t="s">
        <v>40</v>
      </c>
      <c r="AN2565" s="102" t="s">
        <v>40</v>
      </c>
      <c r="AO2565" s="102" t="s">
        <v>40</v>
      </c>
      <c r="AP2565" s="101"/>
      <c r="AQ2565" s="102" t="s">
        <v>40</v>
      </c>
      <c r="AR2565" s="101"/>
    </row>
    <row r="2566" spans="1:44">
      <c r="A2566" t="str">
        <f>VLOOKUP(Q2566,'Rotas x Madrugada'!A:C,2,0)</f>
        <v>C</v>
      </c>
      <c r="B2566" t="str">
        <f>VLOOKUP(Q2566,'Rotas x Madrugada'!A:C,3,0)</f>
        <v>Sim</v>
      </c>
      <c r="D2566" s="19">
        <f t="shared" si="80"/>
        <v>46165</v>
      </c>
      <c r="E2566" s="19">
        <f>IF(A2566="RETIRA",Z2566,VLOOKUP(Q2566,'Rotas x Madrugada'!A:D,4,0))</f>
        <v>46148</v>
      </c>
      <c r="F2566" s="19">
        <f>IF(A2566="RETIRA",Z2566,Z2566+2)</f>
        <v>46165</v>
      </c>
      <c r="G2566" s="19" t="str">
        <f>CONCATENATE(U2566,"-",V2566)</f>
        <v>INC04-LCF</v>
      </c>
      <c r="H2566" s="19" t="e">
        <f t="shared" ca="1" si="81"/>
        <v>#N/A</v>
      </c>
      <c r="I2566" s="46">
        <f ca="1">Z2566-$B$1</f>
        <v>6</v>
      </c>
      <c r="J2566" s="46" t="e">
        <f>VLOOKUP(G2566,'D. Produção'!A:B,2,)</f>
        <v>#N/A</v>
      </c>
      <c r="K2566" s="87">
        <v>336039</v>
      </c>
      <c r="L2566" s="88" t="s">
        <v>105</v>
      </c>
      <c r="M2566" s="87">
        <v>14</v>
      </c>
      <c r="N2566" s="87">
        <v>5461873</v>
      </c>
      <c r="O2566" s="88" t="s">
        <v>35</v>
      </c>
      <c r="P2566" s="88" t="s">
        <v>609</v>
      </c>
      <c r="Q2566" s="88" t="s">
        <v>255</v>
      </c>
      <c r="R2566" s="89">
        <v>4.9184000000000001</v>
      </c>
      <c r="S2566" s="89">
        <v>49.183999999999997</v>
      </c>
      <c r="T2566" s="87">
        <v>1</v>
      </c>
      <c r="U2566" s="88" t="s">
        <v>250</v>
      </c>
      <c r="V2566" s="88" t="s">
        <v>448</v>
      </c>
      <c r="W2566" s="90">
        <v>1825</v>
      </c>
      <c r="X2566" s="90">
        <v>2695</v>
      </c>
      <c r="Y2566" s="91">
        <v>46154.674421296295</v>
      </c>
      <c r="Z2566" s="92">
        <v>46163</v>
      </c>
      <c r="AA2566" s="93"/>
      <c r="AB2566" s="93"/>
      <c r="AC2566" s="93"/>
      <c r="AD2566" s="93"/>
      <c r="AE2566" s="94" t="s">
        <v>40</v>
      </c>
      <c r="AF2566" s="94" t="s">
        <v>40</v>
      </c>
      <c r="AG2566" s="94" t="s">
        <v>40</v>
      </c>
      <c r="AH2566" s="94" t="s">
        <v>40</v>
      </c>
      <c r="AI2566" s="94" t="s">
        <v>40</v>
      </c>
      <c r="AJ2566" s="94" t="s">
        <v>40</v>
      </c>
      <c r="AK2566" s="93"/>
      <c r="AL2566" s="93"/>
      <c r="AM2566" s="94" t="s">
        <v>40</v>
      </c>
      <c r="AN2566" s="94" t="s">
        <v>40</v>
      </c>
      <c r="AO2566" s="94" t="s">
        <v>40</v>
      </c>
      <c r="AP2566" s="93"/>
      <c r="AQ2566" s="94" t="s">
        <v>40</v>
      </c>
      <c r="AR2566" s="93"/>
    </row>
    <row r="2567" spans="1:44">
      <c r="A2567" t="str">
        <f>VLOOKUP(Q2567,'Rotas x Madrugada'!A:C,2,0)</f>
        <v>C</v>
      </c>
      <c r="B2567" t="str">
        <f>VLOOKUP(Q2567,'Rotas x Madrugada'!A:C,3,0)</f>
        <v>Sim</v>
      </c>
      <c r="D2567" s="19">
        <f t="shared" si="80"/>
        <v>46165</v>
      </c>
      <c r="E2567" s="19">
        <f>IF(A2567="RETIRA",Z2567,VLOOKUP(Q2567,'Rotas x Madrugada'!A:D,4,0))</f>
        <v>46148</v>
      </c>
      <c r="F2567" s="19">
        <f>IF(A2567="RETIRA",Z2567,Z2567+2)</f>
        <v>46165</v>
      </c>
      <c r="G2567" s="19" t="str">
        <f>CONCATENATE(U2567,"-",V2567)</f>
        <v>INC04-LCF</v>
      </c>
      <c r="H2567" s="19" t="e">
        <f t="shared" ca="1" si="81"/>
        <v>#N/A</v>
      </c>
      <c r="I2567" s="46">
        <f ca="1">Z2567-$B$1</f>
        <v>6</v>
      </c>
      <c r="J2567" s="46" t="e">
        <f>VLOOKUP(G2567,'D. Produção'!A:B,2,)</f>
        <v>#N/A</v>
      </c>
      <c r="K2567" s="95">
        <v>336039</v>
      </c>
      <c r="L2567" s="96" t="s">
        <v>106</v>
      </c>
      <c r="M2567" s="95">
        <v>15</v>
      </c>
      <c r="N2567" s="95">
        <v>5461874</v>
      </c>
      <c r="O2567" s="96" t="s">
        <v>35</v>
      </c>
      <c r="P2567" s="96" t="s">
        <v>609</v>
      </c>
      <c r="Q2567" s="96" t="s">
        <v>255</v>
      </c>
      <c r="R2567" s="97">
        <v>4.9184000000000001</v>
      </c>
      <c r="S2567" s="97">
        <v>49.183999999999997</v>
      </c>
      <c r="T2567" s="95">
        <v>1</v>
      </c>
      <c r="U2567" s="96" t="s">
        <v>250</v>
      </c>
      <c r="V2567" s="96" t="s">
        <v>448</v>
      </c>
      <c r="W2567" s="98">
        <v>1825</v>
      </c>
      <c r="X2567" s="98">
        <v>2695</v>
      </c>
      <c r="Y2567" s="99">
        <v>46154.674421296295</v>
      </c>
      <c r="Z2567" s="100">
        <v>46163</v>
      </c>
      <c r="AA2567" s="101"/>
      <c r="AB2567" s="101"/>
      <c r="AC2567" s="101"/>
      <c r="AD2567" s="101"/>
      <c r="AE2567" s="102" t="s">
        <v>40</v>
      </c>
      <c r="AF2567" s="102" t="s">
        <v>40</v>
      </c>
      <c r="AG2567" s="102" t="s">
        <v>40</v>
      </c>
      <c r="AH2567" s="102" t="s">
        <v>40</v>
      </c>
      <c r="AI2567" s="102" t="s">
        <v>40</v>
      </c>
      <c r="AJ2567" s="102" t="s">
        <v>40</v>
      </c>
      <c r="AK2567" s="101"/>
      <c r="AL2567" s="101"/>
      <c r="AM2567" s="102" t="s">
        <v>40</v>
      </c>
      <c r="AN2567" s="102" t="s">
        <v>40</v>
      </c>
      <c r="AO2567" s="102" t="s">
        <v>40</v>
      </c>
      <c r="AP2567" s="101"/>
      <c r="AQ2567" s="102" t="s">
        <v>40</v>
      </c>
      <c r="AR2567" s="101"/>
    </row>
    <row r="2568" spans="1:44">
      <c r="A2568" t="str">
        <f>VLOOKUP(Q2568,'Rotas x Madrugada'!A:C,2,0)</f>
        <v>C</v>
      </c>
      <c r="B2568" t="str">
        <f>VLOOKUP(Q2568,'Rotas x Madrugada'!A:C,3,0)</f>
        <v>Sim</v>
      </c>
      <c r="D2568" s="19">
        <f t="shared" si="80"/>
        <v>46165</v>
      </c>
      <c r="E2568" s="19">
        <f>IF(A2568="RETIRA",Z2568,VLOOKUP(Q2568,'Rotas x Madrugada'!A:D,4,0))</f>
        <v>46148</v>
      </c>
      <c r="F2568" s="19">
        <f>IF(A2568="RETIRA",Z2568,Z2568+2)</f>
        <v>46165</v>
      </c>
      <c r="G2568" s="19" t="str">
        <f>CONCATENATE(U2568,"-",V2568)</f>
        <v>INC04-LCF</v>
      </c>
      <c r="H2568" s="19" t="e">
        <f t="shared" ca="1" si="81"/>
        <v>#N/A</v>
      </c>
      <c r="I2568" s="46">
        <f ca="1">Z2568-$B$1</f>
        <v>6</v>
      </c>
      <c r="J2568" s="46" t="e">
        <f>VLOOKUP(G2568,'D. Produção'!A:B,2,)</f>
        <v>#N/A</v>
      </c>
      <c r="K2568" s="87">
        <v>336039</v>
      </c>
      <c r="L2568" s="88" t="s">
        <v>106</v>
      </c>
      <c r="M2568" s="87">
        <v>15</v>
      </c>
      <c r="N2568" s="87">
        <v>5461875</v>
      </c>
      <c r="O2568" s="88" t="s">
        <v>35</v>
      </c>
      <c r="P2568" s="88" t="s">
        <v>609</v>
      </c>
      <c r="Q2568" s="88" t="s">
        <v>255</v>
      </c>
      <c r="R2568" s="89">
        <v>4.9184000000000001</v>
      </c>
      <c r="S2568" s="89">
        <v>49.183999999999997</v>
      </c>
      <c r="T2568" s="87">
        <v>1</v>
      </c>
      <c r="U2568" s="88" t="s">
        <v>250</v>
      </c>
      <c r="V2568" s="88" t="s">
        <v>448</v>
      </c>
      <c r="W2568" s="90">
        <v>1825</v>
      </c>
      <c r="X2568" s="90">
        <v>2695</v>
      </c>
      <c r="Y2568" s="91">
        <v>46154.674421296295</v>
      </c>
      <c r="Z2568" s="92">
        <v>46163</v>
      </c>
      <c r="AA2568" s="93"/>
      <c r="AB2568" s="93"/>
      <c r="AC2568" s="93"/>
      <c r="AD2568" s="93"/>
      <c r="AE2568" s="94" t="s">
        <v>40</v>
      </c>
      <c r="AF2568" s="94" t="s">
        <v>40</v>
      </c>
      <c r="AG2568" s="94" t="s">
        <v>40</v>
      </c>
      <c r="AH2568" s="94" t="s">
        <v>40</v>
      </c>
      <c r="AI2568" s="94" t="s">
        <v>40</v>
      </c>
      <c r="AJ2568" s="94" t="s">
        <v>40</v>
      </c>
      <c r="AK2568" s="93"/>
      <c r="AL2568" s="93"/>
      <c r="AM2568" s="94" t="s">
        <v>40</v>
      </c>
      <c r="AN2568" s="94" t="s">
        <v>40</v>
      </c>
      <c r="AO2568" s="94" t="s">
        <v>40</v>
      </c>
      <c r="AP2568" s="93"/>
      <c r="AQ2568" s="94" t="s">
        <v>40</v>
      </c>
      <c r="AR2568" s="93"/>
    </row>
    <row r="2569" spans="1:44">
      <c r="A2569" t="str">
        <f>VLOOKUP(Q2569,'Rotas x Madrugada'!A:C,2,0)</f>
        <v>C</v>
      </c>
      <c r="B2569" t="str">
        <f>VLOOKUP(Q2569,'Rotas x Madrugada'!A:C,3,0)</f>
        <v>Sim</v>
      </c>
      <c r="D2569" s="19">
        <f t="shared" si="80"/>
        <v>46165</v>
      </c>
      <c r="E2569" s="19">
        <f>IF(A2569="RETIRA",Z2569,VLOOKUP(Q2569,'Rotas x Madrugada'!A:D,4,0))</f>
        <v>46148</v>
      </c>
      <c r="F2569" s="19">
        <f>IF(A2569="RETIRA",Z2569,Z2569+2)</f>
        <v>46165</v>
      </c>
      <c r="G2569" s="19" t="str">
        <f>CONCATENATE(U2569,"-",V2569)</f>
        <v>INC04-LCF</v>
      </c>
      <c r="H2569" s="19" t="e">
        <f t="shared" ca="1" si="81"/>
        <v>#N/A</v>
      </c>
      <c r="I2569" s="46">
        <f ca="1">Z2569-$B$1</f>
        <v>6</v>
      </c>
      <c r="J2569" s="46" t="e">
        <f>VLOOKUP(G2569,'D. Produção'!A:B,2,)</f>
        <v>#N/A</v>
      </c>
      <c r="K2569" s="95">
        <v>336039</v>
      </c>
      <c r="L2569" s="96" t="s">
        <v>107</v>
      </c>
      <c r="M2569" s="95">
        <v>16</v>
      </c>
      <c r="N2569" s="95">
        <v>5461879</v>
      </c>
      <c r="O2569" s="96" t="s">
        <v>35</v>
      </c>
      <c r="P2569" s="96" t="s">
        <v>609</v>
      </c>
      <c r="Q2569" s="96" t="s">
        <v>255</v>
      </c>
      <c r="R2569" s="97">
        <v>3.8875999999999999</v>
      </c>
      <c r="S2569" s="97">
        <v>38.875999999999998</v>
      </c>
      <c r="T2569" s="95">
        <v>1</v>
      </c>
      <c r="U2569" s="96" t="s">
        <v>250</v>
      </c>
      <c r="V2569" s="96" t="s">
        <v>448</v>
      </c>
      <c r="W2569" s="98">
        <v>1467</v>
      </c>
      <c r="X2569" s="98">
        <v>2650</v>
      </c>
      <c r="Y2569" s="99">
        <v>46154.674421296295</v>
      </c>
      <c r="Z2569" s="100">
        <v>46163</v>
      </c>
      <c r="AA2569" s="101"/>
      <c r="AB2569" s="101"/>
      <c r="AC2569" s="101"/>
      <c r="AD2569" s="101"/>
      <c r="AE2569" s="102" t="s">
        <v>40</v>
      </c>
      <c r="AF2569" s="102" t="s">
        <v>40</v>
      </c>
      <c r="AG2569" s="102" t="s">
        <v>40</v>
      </c>
      <c r="AH2569" s="102" t="s">
        <v>40</v>
      </c>
      <c r="AI2569" s="102" t="s">
        <v>40</v>
      </c>
      <c r="AJ2569" s="102" t="s">
        <v>40</v>
      </c>
      <c r="AK2569" s="101"/>
      <c r="AL2569" s="101"/>
      <c r="AM2569" s="102" t="s">
        <v>40</v>
      </c>
      <c r="AN2569" s="102" t="s">
        <v>40</v>
      </c>
      <c r="AO2569" s="102" t="s">
        <v>40</v>
      </c>
      <c r="AP2569" s="101"/>
      <c r="AQ2569" s="102" t="s">
        <v>40</v>
      </c>
      <c r="AR2569" s="101"/>
    </row>
    <row r="2570" spans="1:44">
      <c r="A2570" t="str">
        <f>VLOOKUP(Q2570,'Rotas x Madrugada'!A:C,2,0)</f>
        <v>C</v>
      </c>
      <c r="B2570" t="str">
        <f>VLOOKUP(Q2570,'Rotas x Madrugada'!A:C,3,0)</f>
        <v>Sim</v>
      </c>
      <c r="D2570" s="19">
        <f t="shared" si="80"/>
        <v>46165</v>
      </c>
      <c r="E2570" s="19">
        <f>IF(A2570="RETIRA",Z2570,VLOOKUP(Q2570,'Rotas x Madrugada'!A:D,4,0))</f>
        <v>46148</v>
      </c>
      <c r="F2570" s="19">
        <f>IF(A2570="RETIRA",Z2570,Z2570+2)</f>
        <v>46165</v>
      </c>
      <c r="G2570" s="19" t="str">
        <f>CONCATENATE(U2570,"-",V2570)</f>
        <v>INC04-LCF</v>
      </c>
      <c r="H2570" s="19" t="e">
        <f t="shared" ca="1" si="81"/>
        <v>#N/A</v>
      </c>
      <c r="I2570" s="46">
        <f ca="1">Z2570-$B$1</f>
        <v>6</v>
      </c>
      <c r="J2570" s="46" t="e">
        <f>VLOOKUP(G2570,'D. Produção'!A:B,2,)</f>
        <v>#N/A</v>
      </c>
      <c r="K2570" s="87">
        <v>336039</v>
      </c>
      <c r="L2570" s="88" t="s">
        <v>107</v>
      </c>
      <c r="M2570" s="87">
        <v>16</v>
      </c>
      <c r="N2570" s="87">
        <v>5461880</v>
      </c>
      <c r="O2570" s="88" t="s">
        <v>35</v>
      </c>
      <c r="P2570" s="88" t="s">
        <v>609</v>
      </c>
      <c r="Q2570" s="88" t="s">
        <v>255</v>
      </c>
      <c r="R2570" s="89">
        <v>3.8875999999999999</v>
      </c>
      <c r="S2570" s="89">
        <v>38.875999999999998</v>
      </c>
      <c r="T2570" s="87">
        <v>1</v>
      </c>
      <c r="U2570" s="88" t="s">
        <v>250</v>
      </c>
      <c r="V2570" s="88" t="s">
        <v>448</v>
      </c>
      <c r="W2570" s="90">
        <v>1467</v>
      </c>
      <c r="X2570" s="90">
        <v>2650</v>
      </c>
      <c r="Y2570" s="91">
        <v>46154.674421296295</v>
      </c>
      <c r="Z2570" s="92">
        <v>46163</v>
      </c>
      <c r="AA2570" s="93"/>
      <c r="AB2570" s="93"/>
      <c r="AC2570" s="93"/>
      <c r="AD2570" s="93"/>
      <c r="AE2570" s="94" t="s">
        <v>40</v>
      </c>
      <c r="AF2570" s="94" t="s">
        <v>40</v>
      </c>
      <c r="AG2570" s="94" t="s">
        <v>40</v>
      </c>
      <c r="AH2570" s="94" t="s">
        <v>40</v>
      </c>
      <c r="AI2570" s="94" t="s">
        <v>40</v>
      </c>
      <c r="AJ2570" s="94" t="s">
        <v>40</v>
      </c>
      <c r="AK2570" s="93"/>
      <c r="AL2570" s="93"/>
      <c r="AM2570" s="94" t="s">
        <v>40</v>
      </c>
      <c r="AN2570" s="94" t="s">
        <v>40</v>
      </c>
      <c r="AO2570" s="94" t="s">
        <v>40</v>
      </c>
      <c r="AP2570" s="93"/>
      <c r="AQ2570" s="94" t="s">
        <v>40</v>
      </c>
      <c r="AR2570" s="93"/>
    </row>
    <row r="2571" spans="1:44">
      <c r="A2571" t="str">
        <f>VLOOKUP(Q2571,'Rotas x Madrugada'!A:C,2,0)</f>
        <v>C</v>
      </c>
      <c r="B2571" t="str">
        <f>VLOOKUP(Q2571,'Rotas x Madrugada'!A:C,3,0)</f>
        <v>Sim</v>
      </c>
      <c r="D2571" s="19">
        <f t="shared" si="80"/>
        <v>46165</v>
      </c>
      <c r="E2571" s="19">
        <f>IF(A2571="RETIRA",Z2571,VLOOKUP(Q2571,'Rotas x Madrugada'!A:D,4,0))</f>
        <v>46148</v>
      </c>
      <c r="F2571" s="19">
        <f>IF(A2571="RETIRA",Z2571,Z2571+2)</f>
        <v>46165</v>
      </c>
      <c r="G2571" s="19" t="str">
        <f>CONCATENATE(U2571,"-",V2571)</f>
        <v>INC04-LCF</v>
      </c>
      <c r="H2571" s="19" t="e">
        <f t="shared" ca="1" si="81"/>
        <v>#N/A</v>
      </c>
      <c r="I2571" s="46">
        <f ca="1">Z2571-$B$1</f>
        <v>6</v>
      </c>
      <c r="J2571" s="46" t="e">
        <f>VLOOKUP(G2571,'D. Produção'!A:B,2,)</f>
        <v>#N/A</v>
      </c>
      <c r="K2571" s="95">
        <v>336039</v>
      </c>
      <c r="L2571" s="96" t="s">
        <v>108</v>
      </c>
      <c r="M2571" s="95">
        <v>17</v>
      </c>
      <c r="N2571" s="95">
        <v>5461881</v>
      </c>
      <c r="O2571" s="96" t="s">
        <v>35</v>
      </c>
      <c r="P2571" s="96" t="s">
        <v>609</v>
      </c>
      <c r="Q2571" s="96" t="s">
        <v>255</v>
      </c>
      <c r="R2571" s="97">
        <v>3.8875999999999999</v>
      </c>
      <c r="S2571" s="97">
        <v>38.875999999999998</v>
      </c>
      <c r="T2571" s="95">
        <v>1</v>
      </c>
      <c r="U2571" s="96" t="s">
        <v>250</v>
      </c>
      <c r="V2571" s="96" t="s">
        <v>448</v>
      </c>
      <c r="W2571" s="98">
        <v>1467</v>
      </c>
      <c r="X2571" s="98">
        <v>2650</v>
      </c>
      <c r="Y2571" s="99">
        <v>46154.674421296295</v>
      </c>
      <c r="Z2571" s="100">
        <v>46163</v>
      </c>
      <c r="AA2571" s="101"/>
      <c r="AB2571" s="101"/>
      <c r="AC2571" s="101"/>
      <c r="AD2571" s="101"/>
      <c r="AE2571" s="102" t="s">
        <v>40</v>
      </c>
      <c r="AF2571" s="102" t="s">
        <v>40</v>
      </c>
      <c r="AG2571" s="102" t="s">
        <v>40</v>
      </c>
      <c r="AH2571" s="102" t="s">
        <v>40</v>
      </c>
      <c r="AI2571" s="102" t="s">
        <v>40</v>
      </c>
      <c r="AJ2571" s="102" t="s">
        <v>40</v>
      </c>
      <c r="AK2571" s="101"/>
      <c r="AL2571" s="101"/>
      <c r="AM2571" s="102" t="s">
        <v>40</v>
      </c>
      <c r="AN2571" s="102" t="s">
        <v>40</v>
      </c>
      <c r="AO2571" s="102" t="s">
        <v>40</v>
      </c>
      <c r="AP2571" s="101"/>
      <c r="AQ2571" s="102" t="s">
        <v>40</v>
      </c>
      <c r="AR2571" s="101"/>
    </row>
    <row r="2572" spans="1:44">
      <c r="A2572" t="str">
        <f>VLOOKUP(Q2572,'Rotas x Madrugada'!A:C,2,0)</f>
        <v>C</v>
      </c>
      <c r="B2572" t="str">
        <f>VLOOKUP(Q2572,'Rotas x Madrugada'!A:C,3,0)</f>
        <v>Sim</v>
      </c>
      <c r="D2572" s="19">
        <f t="shared" si="80"/>
        <v>46165</v>
      </c>
      <c r="E2572" s="19">
        <f>IF(A2572="RETIRA",Z2572,VLOOKUP(Q2572,'Rotas x Madrugada'!A:D,4,0))</f>
        <v>46148</v>
      </c>
      <c r="F2572" s="19">
        <f>IF(A2572="RETIRA",Z2572,Z2572+2)</f>
        <v>46165</v>
      </c>
      <c r="G2572" s="19" t="str">
        <f>CONCATENATE(U2572,"-",V2572)</f>
        <v>INC04-LCF</v>
      </c>
      <c r="H2572" s="19" t="e">
        <f t="shared" ca="1" si="81"/>
        <v>#N/A</v>
      </c>
      <c r="I2572" s="46">
        <f ca="1">Z2572-$B$1</f>
        <v>6</v>
      </c>
      <c r="J2572" s="46" t="e">
        <f>VLOOKUP(G2572,'D. Produção'!A:B,2,)</f>
        <v>#N/A</v>
      </c>
      <c r="K2572" s="87">
        <v>336039</v>
      </c>
      <c r="L2572" s="88" t="s">
        <v>108</v>
      </c>
      <c r="M2572" s="87">
        <v>17</v>
      </c>
      <c r="N2572" s="87">
        <v>5461882</v>
      </c>
      <c r="O2572" s="88" t="s">
        <v>35</v>
      </c>
      <c r="P2572" s="88" t="s">
        <v>609</v>
      </c>
      <c r="Q2572" s="88" t="s">
        <v>255</v>
      </c>
      <c r="R2572" s="89">
        <v>3.8875999999999999</v>
      </c>
      <c r="S2572" s="89">
        <v>38.875999999999998</v>
      </c>
      <c r="T2572" s="87">
        <v>1</v>
      </c>
      <c r="U2572" s="88" t="s">
        <v>250</v>
      </c>
      <c r="V2572" s="88" t="s">
        <v>448</v>
      </c>
      <c r="W2572" s="90">
        <v>1467</v>
      </c>
      <c r="X2572" s="90">
        <v>2650</v>
      </c>
      <c r="Y2572" s="91">
        <v>46154.674421296295</v>
      </c>
      <c r="Z2572" s="92">
        <v>46163</v>
      </c>
      <c r="AA2572" s="93"/>
      <c r="AB2572" s="93"/>
      <c r="AC2572" s="93"/>
      <c r="AD2572" s="93"/>
      <c r="AE2572" s="94" t="s">
        <v>40</v>
      </c>
      <c r="AF2572" s="94" t="s">
        <v>40</v>
      </c>
      <c r="AG2572" s="94" t="s">
        <v>40</v>
      </c>
      <c r="AH2572" s="94" t="s">
        <v>40</v>
      </c>
      <c r="AI2572" s="94" t="s">
        <v>40</v>
      </c>
      <c r="AJ2572" s="94" t="s">
        <v>40</v>
      </c>
      <c r="AK2572" s="93"/>
      <c r="AL2572" s="93"/>
      <c r="AM2572" s="94" t="s">
        <v>40</v>
      </c>
      <c r="AN2572" s="94" t="s">
        <v>40</v>
      </c>
      <c r="AO2572" s="94" t="s">
        <v>40</v>
      </c>
      <c r="AP2572" s="93"/>
      <c r="AQ2572" s="94" t="s">
        <v>40</v>
      </c>
      <c r="AR2572" s="93"/>
    </row>
    <row r="2573" spans="1:44">
      <c r="A2573" t="str">
        <f>VLOOKUP(Q2573,'Rotas x Madrugada'!A:C,2,0)</f>
        <v>C</v>
      </c>
      <c r="B2573" t="str">
        <f>VLOOKUP(Q2573,'Rotas x Madrugada'!A:C,3,0)</f>
        <v>Sim</v>
      </c>
      <c r="D2573" s="19">
        <f t="shared" si="80"/>
        <v>46165</v>
      </c>
      <c r="E2573" s="19">
        <f>IF(A2573="RETIRA",Z2573,VLOOKUP(Q2573,'Rotas x Madrugada'!A:D,4,0))</f>
        <v>46148</v>
      </c>
      <c r="F2573" s="19">
        <f>IF(A2573="RETIRA",Z2573,Z2573+2)</f>
        <v>46165</v>
      </c>
      <c r="G2573" s="19" t="str">
        <f>CONCATENATE(U2573,"-",V2573)</f>
        <v>INC04-LCF</v>
      </c>
      <c r="H2573" s="19" t="e">
        <f t="shared" ca="1" si="81"/>
        <v>#N/A</v>
      </c>
      <c r="I2573" s="46">
        <f ca="1">Z2573-$B$1</f>
        <v>6</v>
      </c>
      <c r="J2573" s="46" t="e">
        <f>VLOOKUP(G2573,'D. Produção'!A:B,2,)</f>
        <v>#N/A</v>
      </c>
      <c r="K2573" s="95">
        <v>336039</v>
      </c>
      <c r="L2573" s="96" t="s">
        <v>109</v>
      </c>
      <c r="M2573" s="95">
        <v>18</v>
      </c>
      <c r="N2573" s="95">
        <v>5461883</v>
      </c>
      <c r="O2573" s="96" t="s">
        <v>35</v>
      </c>
      <c r="P2573" s="96" t="s">
        <v>609</v>
      </c>
      <c r="Q2573" s="96" t="s">
        <v>255</v>
      </c>
      <c r="R2573" s="97">
        <v>3.8875999999999999</v>
      </c>
      <c r="S2573" s="97">
        <v>38.875999999999998</v>
      </c>
      <c r="T2573" s="95">
        <v>1</v>
      </c>
      <c r="U2573" s="96" t="s">
        <v>250</v>
      </c>
      <c r="V2573" s="96" t="s">
        <v>448</v>
      </c>
      <c r="W2573" s="98">
        <v>1467</v>
      </c>
      <c r="X2573" s="98">
        <v>2650</v>
      </c>
      <c r="Y2573" s="99">
        <v>46154.674421296295</v>
      </c>
      <c r="Z2573" s="100">
        <v>46163</v>
      </c>
      <c r="AA2573" s="101"/>
      <c r="AB2573" s="101"/>
      <c r="AC2573" s="101"/>
      <c r="AD2573" s="101"/>
      <c r="AE2573" s="102" t="s">
        <v>40</v>
      </c>
      <c r="AF2573" s="102" t="s">
        <v>40</v>
      </c>
      <c r="AG2573" s="102" t="s">
        <v>40</v>
      </c>
      <c r="AH2573" s="102" t="s">
        <v>40</v>
      </c>
      <c r="AI2573" s="102" t="s">
        <v>40</v>
      </c>
      <c r="AJ2573" s="102" t="s">
        <v>40</v>
      </c>
      <c r="AK2573" s="101"/>
      <c r="AL2573" s="101"/>
      <c r="AM2573" s="102" t="s">
        <v>40</v>
      </c>
      <c r="AN2573" s="102" t="s">
        <v>40</v>
      </c>
      <c r="AO2573" s="102" t="s">
        <v>40</v>
      </c>
      <c r="AP2573" s="101"/>
      <c r="AQ2573" s="102" t="s">
        <v>40</v>
      </c>
      <c r="AR2573" s="101"/>
    </row>
    <row r="2574" spans="1:44">
      <c r="A2574" t="str">
        <f>VLOOKUP(Q2574,'Rotas x Madrugada'!A:C,2,0)</f>
        <v>C</v>
      </c>
      <c r="B2574" t="str">
        <f>VLOOKUP(Q2574,'Rotas x Madrugada'!A:C,3,0)</f>
        <v>Sim</v>
      </c>
      <c r="D2574" s="19">
        <f t="shared" si="80"/>
        <v>46165</v>
      </c>
      <c r="E2574" s="19">
        <f>IF(A2574="RETIRA",Z2574,VLOOKUP(Q2574,'Rotas x Madrugada'!A:D,4,0))</f>
        <v>46148</v>
      </c>
      <c r="F2574" s="19">
        <f>IF(A2574="RETIRA",Z2574,Z2574+2)</f>
        <v>46165</v>
      </c>
      <c r="G2574" s="19" t="str">
        <f>CONCATENATE(U2574,"-",V2574)</f>
        <v>INC04-LCF</v>
      </c>
      <c r="H2574" s="19" t="e">
        <f t="shared" ca="1" si="81"/>
        <v>#N/A</v>
      </c>
      <c r="I2574" s="46">
        <f ca="1">Z2574-$B$1</f>
        <v>6</v>
      </c>
      <c r="J2574" s="46" t="e">
        <f>VLOOKUP(G2574,'D. Produção'!A:B,2,)</f>
        <v>#N/A</v>
      </c>
      <c r="K2574" s="87">
        <v>336039</v>
      </c>
      <c r="L2574" s="88" t="s">
        <v>109</v>
      </c>
      <c r="M2574" s="87">
        <v>18</v>
      </c>
      <c r="N2574" s="87">
        <v>5461884</v>
      </c>
      <c r="O2574" s="88" t="s">
        <v>35</v>
      </c>
      <c r="P2574" s="88" t="s">
        <v>609</v>
      </c>
      <c r="Q2574" s="88" t="s">
        <v>255</v>
      </c>
      <c r="R2574" s="89">
        <v>3.8875999999999999</v>
      </c>
      <c r="S2574" s="89">
        <v>38.875999999999998</v>
      </c>
      <c r="T2574" s="87">
        <v>1</v>
      </c>
      <c r="U2574" s="88" t="s">
        <v>250</v>
      </c>
      <c r="V2574" s="88" t="s">
        <v>448</v>
      </c>
      <c r="W2574" s="90">
        <v>1467</v>
      </c>
      <c r="X2574" s="90">
        <v>2650</v>
      </c>
      <c r="Y2574" s="91">
        <v>46154.674421296295</v>
      </c>
      <c r="Z2574" s="92">
        <v>46163</v>
      </c>
      <c r="AA2574" s="93"/>
      <c r="AB2574" s="93"/>
      <c r="AC2574" s="93"/>
      <c r="AD2574" s="93"/>
      <c r="AE2574" s="94" t="s">
        <v>40</v>
      </c>
      <c r="AF2574" s="94" t="s">
        <v>40</v>
      </c>
      <c r="AG2574" s="94" t="s">
        <v>40</v>
      </c>
      <c r="AH2574" s="94" t="s">
        <v>40</v>
      </c>
      <c r="AI2574" s="94" t="s">
        <v>40</v>
      </c>
      <c r="AJ2574" s="94" t="s">
        <v>40</v>
      </c>
      <c r="AK2574" s="93"/>
      <c r="AL2574" s="93"/>
      <c r="AM2574" s="94" t="s">
        <v>40</v>
      </c>
      <c r="AN2574" s="94" t="s">
        <v>40</v>
      </c>
      <c r="AO2574" s="94" t="s">
        <v>40</v>
      </c>
      <c r="AP2574" s="93"/>
      <c r="AQ2574" s="94" t="s">
        <v>40</v>
      </c>
      <c r="AR2574" s="93"/>
    </row>
    <row r="2575" spans="1:44">
      <c r="A2575" t="str">
        <f>VLOOKUP(Q2575,'Rotas x Madrugada'!A:C,2,0)</f>
        <v>C</v>
      </c>
      <c r="B2575" t="str">
        <f>VLOOKUP(Q2575,'Rotas x Madrugada'!A:C,3,0)</f>
        <v>Sim</v>
      </c>
      <c r="D2575" s="19">
        <f t="shared" si="80"/>
        <v>46165</v>
      </c>
      <c r="E2575" s="19">
        <f>IF(A2575="RETIRA",Z2575,VLOOKUP(Q2575,'Rotas x Madrugada'!A:D,4,0))</f>
        <v>46148</v>
      </c>
      <c r="F2575" s="19">
        <f>IF(A2575="RETIRA",Z2575,Z2575+2)</f>
        <v>46165</v>
      </c>
      <c r="G2575" s="19" t="str">
        <f>CONCATENATE(U2575,"-",V2575)</f>
        <v>INC04-LCF</v>
      </c>
      <c r="H2575" s="19" t="e">
        <f t="shared" ca="1" si="81"/>
        <v>#N/A</v>
      </c>
      <c r="I2575" s="46">
        <f ca="1">Z2575-$B$1</f>
        <v>6</v>
      </c>
      <c r="J2575" s="46" t="e">
        <f>VLOOKUP(G2575,'D. Produção'!A:B,2,)</f>
        <v>#N/A</v>
      </c>
      <c r="K2575" s="95">
        <v>336039</v>
      </c>
      <c r="L2575" s="96" t="s">
        <v>110</v>
      </c>
      <c r="M2575" s="95">
        <v>19</v>
      </c>
      <c r="N2575" s="95">
        <v>5461887</v>
      </c>
      <c r="O2575" s="96" t="s">
        <v>35</v>
      </c>
      <c r="P2575" s="96" t="s">
        <v>609</v>
      </c>
      <c r="Q2575" s="96" t="s">
        <v>255</v>
      </c>
      <c r="R2575" s="97">
        <v>1.2075</v>
      </c>
      <c r="S2575" s="97">
        <v>12.074999999999999</v>
      </c>
      <c r="T2575" s="95">
        <v>1</v>
      </c>
      <c r="U2575" s="96" t="s">
        <v>250</v>
      </c>
      <c r="V2575" s="96" t="s">
        <v>448</v>
      </c>
      <c r="W2575" s="98">
        <v>652</v>
      </c>
      <c r="X2575" s="98">
        <v>1852</v>
      </c>
      <c r="Y2575" s="99">
        <v>46154.674421296295</v>
      </c>
      <c r="Z2575" s="100">
        <v>46163</v>
      </c>
      <c r="AA2575" s="101"/>
      <c r="AB2575" s="101"/>
      <c r="AC2575" s="101"/>
      <c r="AD2575" s="101"/>
      <c r="AE2575" s="102" t="s">
        <v>40</v>
      </c>
      <c r="AF2575" s="102" t="s">
        <v>40</v>
      </c>
      <c r="AG2575" s="102" t="s">
        <v>40</v>
      </c>
      <c r="AH2575" s="102" t="s">
        <v>40</v>
      </c>
      <c r="AI2575" s="102" t="s">
        <v>40</v>
      </c>
      <c r="AJ2575" s="102" t="s">
        <v>40</v>
      </c>
      <c r="AK2575" s="101"/>
      <c r="AL2575" s="101"/>
      <c r="AM2575" s="102" t="s">
        <v>40</v>
      </c>
      <c r="AN2575" s="102" t="s">
        <v>40</v>
      </c>
      <c r="AO2575" s="102" t="s">
        <v>40</v>
      </c>
      <c r="AP2575" s="101"/>
      <c r="AQ2575" s="102" t="s">
        <v>40</v>
      </c>
      <c r="AR2575" s="101"/>
    </row>
    <row r="2576" spans="1:44">
      <c r="A2576" t="str">
        <f>VLOOKUP(Q2576,'Rotas x Madrugada'!A:C,2,0)</f>
        <v>C</v>
      </c>
      <c r="B2576" t="str">
        <f>VLOOKUP(Q2576,'Rotas x Madrugada'!A:C,3,0)</f>
        <v>Sim</v>
      </c>
      <c r="D2576" s="19">
        <f t="shared" si="80"/>
        <v>46165</v>
      </c>
      <c r="E2576" s="19">
        <f>IF(A2576="RETIRA",Z2576,VLOOKUP(Q2576,'Rotas x Madrugada'!A:D,4,0))</f>
        <v>46148</v>
      </c>
      <c r="F2576" s="19">
        <f>IF(A2576="RETIRA",Z2576,Z2576+2)</f>
        <v>46165</v>
      </c>
      <c r="G2576" s="19" t="str">
        <f>CONCATENATE(U2576,"-",V2576)</f>
        <v>INC04-LCF</v>
      </c>
      <c r="H2576" s="19" t="e">
        <f t="shared" ca="1" si="81"/>
        <v>#N/A</v>
      </c>
      <c r="I2576" s="46">
        <f ca="1">Z2576-$B$1</f>
        <v>6</v>
      </c>
      <c r="J2576" s="46" t="e">
        <f>VLOOKUP(G2576,'D. Produção'!A:B,2,)</f>
        <v>#N/A</v>
      </c>
      <c r="K2576" s="87">
        <v>336039</v>
      </c>
      <c r="L2576" s="88" t="s">
        <v>110</v>
      </c>
      <c r="M2576" s="87">
        <v>19</v>
      </c>
      <c r="N2576" s="87">
        <v>5461886</v>
      </c>
      <c r="O2576" s="88" t="s">
        <v>35</v>
      </c>
      <c r="P2576" s="88" t="s">
        <v>609</v>
      </c>
      <c r="Q2576" s="88" t="s">
        <v>255</v>
      </c>
      <c r="R2576" s="89">
        <v>1.2075</v>
      </c>
      <c r="S2576" s="89">
        <v>12.074999999999999</v>
      </c>
      <c r="T2576" s="87">
        <v>1</v>
      </c>
      <c r="U2576" s="88" t="s">
        <v>250</v>
      </c>
      <c r="V2576" s="88" t="s">
        <v>448</v>
      </c>
      <c r="W2576" s="90">
        <v>652</v>
      </c>
      <c r="X2576" s="90">
        <v>1852</v>
      </c>
      <c r="Y2576" s="91">
        <v>46154.674421296295</v>
      </c>
      <c r="Z2576" s="92">
        <v>46163</v>
      </c>
      <c r="AA2576" s="93"/>
      <c r="AB2576" s="93"/>
      <c r="AC2576" s="93"/>
      <c r="AD2576" s="93"/>
      <c r="AE2576" s="94" t="s">
        <v>40</v>
      </c>
      <c r="AF2576" s="94" t="s">
        <v>40</v>
      </c>
      <c r="AG2576" s="94" t="s">
        <v>40</v>
      </c>
      <c r="AH2576" s="94" t="s">
        <v>40</v>
      </c>
      <c r="AI2576" s="94" t="s">
        <v>40</v>
      </c>
      <c r="AJ2576" s="94" t="s">
        <v>40</v>
      </c>
      <c r="AK2576" s="93"/>
      <c r="AL2576" s="93"/>
      <c r="AM2576" s="94" t="s">
        <v>40</v>
      </c>
      <c r="AN2576" s="94" t="s">
        <v>40</v>
      </c>
      <c r="AO2576" s="94" t="s">
        <v>40</v>
      </c>
      <c r="AP2576" s="93"/>
      <c r="AQ2576" s="94" t="s">
        <v>40</v>
      </c>
      <c r="AR2576" s="93"/>
    </row>
    <row r="2577" spans="1:44">
      <c r="A2577" t="str">
        <f>VLOOKUP(Q2577,'Rotas x Madrugada'!A:C,2,0)</f>
        <v>C</v>
      </c>
      <c r="B2577" t="str">
        <f>VLOOKUP(Q2577,'Rotas x Madrugada'!A:C,3,0)</f>
        <v>Sim</v>
      </c>
      <c r="D2577" s="19">
        <f t="shared" si="80"/>
        <v>46165</v>
      </c>
      <c r="E2577" s="19">
        <f>IF(A2577="RETIRA",Z2577,VLOOKUP(Q2577,'Rotas x Madrugada'!A:D,4,0))</f>
        <v>46148</v>
      </c>
      <c r="F2577" s="19">
        <f>IF(A2577="RETIRA",Z2577,Z2577+2)</f>
        <v>46165</v>
      </c>
      <c r="G2577" s="19" t="str">
        <f>CONCATENATE(U2577,"-",V2577)</f>
        <v>INC04-LCF</v>
      </c>
      <c r="H2577" s="19" t="e">
        <f t="shared" ca="1" si="81"/>
        <v>#N/A</v>
      </c>
      <c r="I2577" s="46">
        <f ca="1">Z2577-$B$1</f>
        <v>6</v>
      </c>
      <c r="J2577" s="46" t="e">
        <f>VLOOKUP(G2577,'D. Produção'!A:B,2,)</f>
        <v>#N/A</v>
      </c>
      <c r="K2577" s="95">
        <v>336039</v>
      </c>
      <c r="L2577" s="96" t="s">
        <v>111</v>
      </c>
      <c r="M2577" s="95">
        <v>20</v>
      </c>
      <c r="N2577" s="95">
        <v>5461889</v>
      </c>
      <c r="O2577" s="96" t="s">
        <v>35</v>
      </c>
      <c r="P2577" s="96" t="s">
        <v>609</v>
      </c>
      <c r="Q2577" s="96" t="s">
        <v>255</v>
      </c>
      <c r="R2577" s="97">
        <v>0.43330000000000002</v>
      </c>
      <c r="S2577" s="97">
        <v>4.3330000000000002</v>
      </c>
      <c r="T2577" s="95">
        <v>1</v>
      </c>
      <c r="U2577" s="96" t="s">
        <v>250</v>
      </c>
      <c r="V2577" s="96" t="s">
        <v>448</v>
      </c>
      <c r="W2577" s="98">
        <v>216</v>
      </c>
      <c r="X2577" s="98">
        <v>2006</v>
      </c>
      <c r="Y2577" s="99">
        <v>46154.674421296295</v>
      </c>
      <c r="Z2577" s="100">
        <v>46163</v>
      </c>
      <c r="AA2577" s="101"/>
      <c r="AB2577" s="101"/>
      <c r="AC2577" s="101"/>
      <c r="AD2577" s="101"/>
      <c r="AE2577" s="102" t="s">
        <v>40</v>
      </c>
      <c r="AF2577" s="102" t="s">
        <v>40</v>
      </c>
      <c r="AG2577" s="102" t="s">
        <v>40</v>
      </c>
      <c r="AH2577" s="102" t="s">
        <v>40</v>
      </c>
      <c r="AI2577" s="102" t="s">
        <v>40</v>
      </c>
      <c r="AJ2577" s="102" t="s">
        <v>40</v>
      </c>
      <c r="AK2577" s="101"/>
      <c r="AL2577" s="101"/>
      <c r="AM2577" s="102" t="s">
        <v>40</v>
      </c>
      <c r="AN2577" s="102" t="s">
        <v>40</v>
      </c>
      <c r="AO2577" s="102" t="s">
        <v>40</v>
      </c>
      <c r="AP2577" s="101"/>
      <c r="AQ2577" s="102" t="s">
        <v>40</v>
      </c>
      <c r="AR2577" s="101"/>
    </row>
    <row r="2578" spans="1:44">
      <c r="A2578" t="str">
        <f>VLOOKUP(Q2578,'Rotas x Madrugada'!A:C,2,0)</f>
        <v>C</v>
      </c>
      <c r="B2578" t="str">
        <f>VLOOKUP(Q2578,'Rotas x Madrugada'!A:C,3,0)</f>
        <v>Sim</v>
      </c>
      <c r="D2578" s="19">
        <f t="shared" si="80"/>
        <v>46165</v>
      </c>
      <c r="E2578" s="19">
        <f>IF(A2578="RETIRA",Z2578,VLOOKUP(Q2578,'Rotas x Madrugada'!A:D,4,0))</f>
        <v>46148</v>
      </c>
      <c r="F2578" s="19">
        <f>IF(A2578="RETIRA",Z2578,Z2578+2)</f>
        <v>46165</v>
      </c>
      <c r="G2578" s="19" t="str">
        <f>CONCATENATE(U2578,"-",V2578)</f>
        <v>INC04-LCF</v>
      </c>
      <c r="H2578" s="19" t="e">
        <f t="shared" ca="1" si="81"/>
        <v>#N/A</v>
      </c>
      <c r="I2578" s="46">
        <f ca="1">Z2578-$B$1</f>
        <v>6</v>
      </c>
      <c r="J2578" s="46" t="e">
        <f>VLOOKUP(G2578,'D. Produção'!A:B,2,)</f>
        <v>#N/A</v>
      </c>
      <c r="K2578" s="87">
        <v>336039</v>
      </c>
      <c r="L2578" s="88" t="s">
        <v>111</v>
      </c>
      <c r="M2578" s="87">
        <v>20</v>
      </c>
      <c r="N2578" s="87">
        <v>5461890</v>
      </c>
      <c r="O2578" s="88" t="s">
        <v>35</v>
      </c>
      <c r="P2578" s="88" t="s">
        <v>609</v>
      </c>
      <c r="Q2578" s="88" t="s">
        <v>255</v>
      </c>
      <c r="R2578" s="89">
        <v>0.43330000000000002</v>
      </c>
      <c r="S2578" s="89">
        <v>4.3330000000000002</v>
      </c>
      <c r="T2578" s="87">
        <v>1</v>
      </c>
      <c r="U2578" s="88" t="s">
        <v>250</v>
      </c>
      <c r="V2578" s="88" t="s">
        <v>448</v>
      </c>
      <c r="W2578" s="90">
        <v>216</v>
      </c>
      <c r="X2578" s="90">
        <v>2006</v>
      </c>
      <c r="Y2578" s="91">
        <v>46154.674421296295</v>
      </c>
      <c r="Z2578" s="92">
        <v>46163</v>
      </c>
      <c r="AA2578" s="93"/>
      <c r="AB2578" s="93"/>
      <c r="AC2578" s="93"/>
      <c r="AD2578" s="93"/>
      <c r="AE2578" s="94" t="s">
        <v>40</v>
      </c>
      <c r="AF2578" s="94" t="s">
        <v>40</v>
      </c>
      <c r="AG2578" s="94" t="s">
        <v>40</v>
      </c>
      <c r="AH2578" s="94" t="s">
        <v>40</v>
      </c>
      <c r="AI2578" s="94" t="s">
        <v>40</v>
      </c>
      <c r="AJ2578" s="94" t="s">
        <v>40</v>
      </c>
      <c r="AK2578" s="93"/>
      <c r="AL2578" s="93"/>
      <c r="AM2578" s="94" t="s">
        <v>40</v>
      </c>
      <c r="AN2578" s="94" t="s">
        <v>40</v>
      </c>
      <c r="AO2578" s="94" t="s">
        <v>40</v>
      </c>
      <c r="AP2578" s="93"/>
      <c r="AQ2578" s="94" t="s">
        <v>40</v>
      </c>
      <c r="AR2578" s="93"/>
    </row>
    <row r="2579" spans="1:44">
      <c r="A2579" t="str">
        <f>VLOOKUP(Q2579,'Rotas x Madrugada'!A:C,2,0)</f>
        <v>C</v>
      </c>
      <c r="B2579" t="str">
        <f>VLOOKUP(Q2579,'Rotas x Madrugada'!A:C,3,0)</f>
        <v>Sim</v>
      </c>
      <c r="D2579" s="19">
        <f t="shared" si="80"/>
        <v>46165</v>
      </c>
      <c r="E2579" s="19">
        <f>IF(A2579="RETIRA",Z2579,VLOOKUP(Q2579,'Rotas x Madrugada'!A:D,4,0))</f>
        <v>46148</v>
      </c>
      <c r="F2579" s="19">
        <f>IF(A2579="RETIRA",Z2579,Z2579+2)</f>
        <v>46165</v>
      </c>
      <c r="G2579" s="19" t="str">
        <f>CONCATENATE(U2579,"-",V2579)</f>
        <v>INC04-LCF</v>
      </c>
      <c r="H2579" s="19" t="e">
        <f t="shared" ca="1" si="81"/>
        <v>#N/A</v>
      </c>
      <c r="I2579" s="46">
        <f ca="1">Z2579-$B$1</f>
        <v>6</v>
      </c>
      <c r="J2579" s="46" t="e">
        <f>VLOOKUP(G2579,'D. Produção'!A:B,2,)</f>
        <v>#N/A</v>
      </c>
      <c r="K2579" s="95">
        <v>336039</v>
      </c>
      <c r="L2579" s="96" t="s">
        <v>112</v>
      </c>
      <c r="M2579" s="95">
        <v>21</v>
      </c>
      <c r="N2579" s="95">
        <v>5461893</v>
      </c>
      <c r="O2579" s="96" t="s">
        <v>35</v>
      </c>
      <c r="P2579" s="96" t="s">
        <v>609</v>
      </c>
      <c r="Q2579" s="96" t="s">
        <v>255</v>
      </c>
      <c r="R2579" s="97">
        <v>0.73060000000000003</v>
      </c>
      <c r="S2579" s="97">
        <v>7.306</v>
      </c>
      <c r="T2579" s="95">
        <v>1</v>
      </c>
      <c r="U2579" s="96" t="s">
        <v>250</v>
      </c>
      <c r="V2579" s="96" t="s">
        <v>448</v>
      </c>
      <c r="W2579" s="98">
        <v>1186</v>
      </c>
      <c r="X2579" s="98">
        <v>616</v>
      </c>
      <c r="Y2579" s="99">
        <v>46154.674421296295</v>
      </c>
      <c r="Z2579" s="100">
        <v>46163</v>
      </c>
      <c r="AA2579" s="101"/>
      <c r="AB2579" s="101"/>
      <c r="AC2579" s="101"/>
      <c r="AD2579" s="101"/>
      <c r="AE2579" s="102" t="s">
        <v>40</v>
      </c>
      <c r="AF2579" s="102" t="s">
        <v>40</v>
      </c>
      <c r="AG2579" s="102" t="s">
        <v>40</v>
      </c>
      <c r="AH2579" s="102" t="s">
        <v>40</v>
      </c>
      <c r="AI2579" s="102" t="s">
        <v>40</v>
      </c>
      <c r="AJ2579" s="102" t="s">
        <v>40</v>
      </c>
      <c r="AK2579" s="101"/>
      <c r="AL2579" s="101"/>
      <c r="AM2579" s="102" t="s">
        <v>40</v>
      </c>
      <c r="AN2579" s="102" t="s">
        <v>40</v>
      </c>
      <c r="AO2579" s="102" t="s">
        <v>40</v>
      </c>
      <c r="AP2579" s="101"/>
      <c r="AQ2579" s="102" t="s">
        <v>40</v>
      </c>
      <c r="AR2579" s="101"/>
    </row>
    <row r="2580" spans="1:44">
      <c r="A2580" t="str">
        <f>VLOOKUP(Q2580,'Rotas x Madrugada'!A:C,2,0)</f>
        <v>C</v>
      </c>
      <c r="B2580" t="str">
        <f>VLOOKUP(Q2580,'Rotas x Madrugada'!A:C,3,0)</f>
        <v>Sim</v>
      </c>
      <c r="D2580" s="19">
        <f t="shared" si="80"/>
        <v>46165</v>
      </c>
      <c r="E2580" s="19">
        <f>IF(A2580="RETIRA",Z2580,VLOOKUP(Q2580,'Rotas x Madrugada'!A:D,4,0))</f>
        <v>46148</v>
      </c>
      <c r="F2580" s="19">
        <f>IF(A2580="RETIRA",Z2580,Z2580+2)</f>
        <v>46165</v>
      </c>
      <c r="G2580" s="19" t="str">
        <f>CONCATENATE(U2580,"-",V2580)</f>
        <v>INC04-LCF</v>
      </c>
      <c r="H2580" s="19" t="e">
        <f t="shared" ca="1" si="81"/>
        <v>#N/A</v>
      </c>
      <c r="I2580" s="46">
        <f ca="1">Z2580-$B$1</f>
        <v>6</v>
      </c>
      <c r="J2580" s="46" t="e">
        <f>VLOOKUP(G2580,'D. Produção'!A:B,2,)</f>
        <v>#N/A</v>
      </c>
      <c r="K2580" s="87">
        <v>336039</v>
      </c>
      <c r="L2580" s="88" t="s">
        <v>112</v>
      </c>
      <c r="M2580" s="87">
        <v>21</v>
      </c>
      <c r="N2580" s="87">
        <v>5461894</v>
      </c>
      <c r="O2580" s="88" t="s">
        <v>35</v>
      </c>
      <c r="P2580" s="88" t="s">
        <v>609</v>
      </c>
      <c r="Q2580" s="88" t="s">
        <v>255</v>
      </c>
      <c r="R2580" s="89">
        <v>0.73060000000000003</v>
      </c>
      <c r="S2580" s="89">
        <v>7.306</v>
      </c>
      <c r="T2580" s="87">
        <v>1</v>
      </c>
      <c r="U2580" s="88" t="s">
        <v>250</v>
      </c>
      <c r="V2580" s="88" t="s">
        <v>448</v>
      </c>
      <c r="W2580" s="90">
        <v>1186</v>
      </c>
      <c r="X2580" s="90">
        <v>616</v>
      </c>
      <c r="Y2580" s="91">
        <v>46154.674421296295</v>
      </c>
      <c r="Z2580" s="92">
        <v>46163</v>
      </c>
      <c r="AA2580" s="93"/>
      <c r="AB2580" s="93"/>
      <c r="AC2580" s="93"/>
      <c r="AD2580" s="93"/>
      <c r="AE2580" s="94" t="s">
        <v>40</v>
      </c>
      <c r="AF2580" s="94" t="s">
        <v>40</v>
      </c>
      <c r="AG2580" s="94" t="s">
        <v>40</v>
      </c>
      <c r="AH2580" s="94" t="s">
        <v>40</v>
      </c>
      <c r="AI2580" s="94" t="s">
        <v>40</v>
      </c>
      <c r="AJ2580" s="94" t="s">
        <v>40</v>
      </c>
      <c r="AK2580" s="93"/>
      <c r="AL2580" s="93"/>
      <c r="AM2580" s="94" t="s">
        <v>40</v>
      </c>
      <c r="AN2580" s="94" t="s">
        <v>40</v>
      </c>
      <c r="AO2580" s="94" t="s">
        <v>40</v>
      </c>
      <c r="AP2580" s="93"/>
      <c r="AQ2580" s="94" t="s">
        <v>40</v>
      </c>
      <c r="AR2580" s="93"/>
    </row>
    <row r="2581" spans="1:44">
      <c r="A2581" t="str">
        <f>VLOOKUP(Q2581,'Rotas x Madrugada'!A:C,2,0)</f>
        <v>D</v>
      </c>
      <c r="B2581" t="str">
        <f>VLOOKUP(Q2581,'Rotas x Madrugada'!A:C,3,0)</f>
        <v>Dep.</v>
      </c>
      <c r="D2581" s="19">
        <f t="shared" si="80"/>
        <v>46165</v>
      </c>
      <c r="E2581" s="19">
        <f>IF(A2581="RETIRA",Z2581,VLOOKUP(Q2581,'Rotas x Madrugada'!A:D,4,0))</f>
        <v>46147</v>
      </c>
      <c r="F2581" s="19">
        <f>IF(A2581="RETIRA",Z2581,Z2581+2)</f>
        <v>46165</v>
      </c>
      <c r="G2581" s="19" t="str">
        <f>CONCATENATE(U2581,"-",V2581)</f>
        <v>INC08-TE16</v>
      </c>
      <c r="H2581" s="19" t="str">
        <f t="shared" ca="1" si="81"/>
        <v>OK</v>
      </c>
      <c r="I2581" s="46">
        <f ca="1">Z2581-$B$1</f>
        <v>6</v>
      </c>
      <c r="J2581" s="46">
        <f>VLOOKUP(G2581,'D. Produção'!A:B,2,)</f>
        <v>2</v>
      </c>
      <c r="K2581" s="95">
        <v>336095</v>
      </c>
      <c r="L2581" s="96" t="s">
        <v>78</v>
      </c>
      <c r="M2581" s="95">
        <v>1</v>
      </c>
      <c r="N2581" s="95">
        <v>5457728</v>
      </c>
      <c r="O2581" s="96" t="s">
        <v>35</v>
      </c>
      <c r="P2581" s="96" t="s">
        <v>133</v>
      </c>
      <c r="Q2581" s="96" t="s">
        <v>127</v>
      </c>
      <c r="R2581" s="97">
        <v>1.4775</v>
      </c>
      <c r="S2581" s="97">
        <v>29.55</v>
      </c>
      <c r="T2581" s="95">
        <v>1</v>
      </c>
      <c r="U2581" s="96" t="s">
        <v>63</v>
      </c>
      <c r="V2581" s="96" t="s">
        <v>123</v>
      </c>
      <c r="W2581" s="98">
        <v>750</v>
      </c>
      <c r="X2581" s="98">
        <v>1970</v>
      </c>
      <c r="Y2581" s="99">
        <v>46154.695106018517</v>
      </c>
      <c r="Z2581" s="100">
        <v>46163</v>
      </c>
      <c r="AA2581" s="101"/>
      <c r="AB2581" s="101"/>
      <c r="AC2581" s="101"/>
      <c r="AD2581" s="101"/>
      <c r="AE2581" s="101"/>
      <c r="AF2581" s="101"/>
      <c r="AG2581" s="101"/>
      <c r="AH2581" s="101"/>
      <c r="AI2581" s="102" t="s">
        <v>40</v>
      </c>
      <c r="AJ2581" s="102" t="s">
        <v>40</v>
      </c>
      <c r="AK2581" s="102" t="s">
        <v>40</v>
      </c>
      <c r="AL2581" s="101"/>
      <c r="AM2581" s="101"/>
      <c r="AN2581" s="102" t="s">
        <v>40</v>
      </c>
      <c r="AO2581" s="102" t="s">
        <v>40</v>
      </c>
      <c r="AP2581" s="102" t="s">
        <v>40</v>
      </c>
      <c r="AQ2581" s="102" t="s">
        <v>40</v>
      </c>
      <c r="AR2581" s="101"/>
    </row>
    <row r="2582" spans="1:44">
      <c r="A2582" t="str">
        <f>VLOOKUP(Q2582,'Rotas x Madrugada'!A:C,2,0)</f>
        <v>D</v>
      </c>
      <c r="B2582" t="str">
        <f>VLOOKUP(Q2582,'Rotas x Madrugada'!A:C,3,0)</f>
        <v>Dep.</v>
      </c>
      <c r="D2582" s="19">
        <f t="shared" si="80"/>
        <v>46165</v>
      </c>
      <c r="E2582" s="19">
        <f>IF(A2582="RETIRA",Z2582,VLOOKUP(Q2582,'Rotas x Madrugada'!A:D,4,0))</f>
        <v>46147</v>
      </c>
      <c r="F2582" s="19">
        <f>IF(A2582="RETIRA",Z2582,Z2582+2)</f>
        <v>46165</v>
      </c>
      <c r="G2582" s="19" t="str">
        <f>CONCATENATE(U2582,"-",V2582)</f>
        <v>INC08-PCB</v>
      </c>
      <c r="H2582" s="19" t="str">
        <f t="shared" ca="1" si="81"/>
        <v>OK</v>
      </c>
      <c r="I2582" s="46">
        <f ca="1">Z2582-$B$1</f>
        <v>6</v>
      </c>
      <c r="J2582" s="46">
        <f>VLOOKUP(G2582,'D. Produção'!A:B,2,)</f>
        <v>2</v>
      </c>
      <c r="K2582" s="87">
        <v>336096</v>
      </c>
      <c r="L2582" s="88" t="s">
        <v>78</v>
      </c>
      <c r="M2582" s="87">
        <v>1</v>
      </c>
      <c r="N2582" s="87">
        <v>5457729</v>
      </c>
      <c r="O2582" s="88" t="s">
        <v>35</v>
      </c>
      <c r="P2582" s="88" t="s">
        <v>133</v>
      </c>
      <c r="Q2582" s="88" t="s">
        <v>127</v>
      </c>
      <c r="R2582" s="89">
        <v>1.1279999999999999</v>
      </c>
      <c r="S2582" s="89">
        <v>22.56</v>
      </c>
      <c r="T2582" s="87">
        <v>1</v>
      </c>
      <c r="U2582" s="88" t="s">
        <v>63</v>
      </c>
      <c r="V2582" s="88" t="s">
        <v>79</v>
      </c>
      <c r="W2582" s="90">
        <v>600</v>
      </c>
      <c r="X2582" s="90">
        <v>1880</v>
      </c>
      <c r="Y2582" s="91">
        <v>46154.695108449072</v>
      </c>
      <c r="Z2582" s="92">
        <v>46163</v>
      </c>
      <c r="AA2582" s="93"/>
      <c r="AB2582" s="93"/>
      <c r="AC2582" s="93"/>
      <c r="AD2582" s="93"/>
      <c r="AE2582" s="93"/>
      <c r="AF2582" s="93"/>
      <c r="AG2582" s="93"/>
      <c r="AH2582" s="93"/>
      <c r="AI2582" s="94" t="s">
        <v>40</v>
      </c>
      <c r="AJ2582" s="94" t="s">
        <v>40</v>
      </c>
      <c r="AK2582" s="94" t="s">
        <v>40</v>
      </c>
      <c r="AL2582" s="94" t="s">
        <v>40</v>
      </c>
      <c r="AM2582" s="93"/>
      <c r="AN2582" s="94" t="s">
        <v>40</v>
      </c>
      <c r="AO2582" s="94" t="s">
        <v>40</v>
      </c>
      <c r="AP2582" s="94" t="s">
        <v>40</v>
      </c>
      <c r="AQ2582" s="94" t="s">
        <v>40</v>
      </c>
      <c r="AR2582" s="93"/>
    </row>
    <row r="2583" spans="1:44">
      <c r="A2583" t="str">
        <f>VLOOKUP(Q2583,'Rotas x Madrugada'!A:C,2,0)</f>
        <v>D</v>
      </c>
      <c r="B2583" t="str">
        <f>VLOOKUP(Q2583,'Rotas x Madrugada'!A:C,3,0)</f>
        <v>Dep.</v>
      </c>
      <c r="D2583" s="19">
        <f t="shared" si="80"/>
        <v>46165</v>
      </c>
      <c r="E2583" s="19">
        <f>IF(A2583="RETIRA",Z2583,VLOOKUP(Q2583,'Rotas x Madrugada'!A:D,4,0))</f>
        <v>46147</v>
      </c>
      <c r="F2583" s="19">
        <f>IF(A2583="RETIRA",Z2583,Z2583+2)</f>
        <v>46165</v>
      </c>
      <c r="G2583" s="19" t="str">
        <f>CONCATENATE(U2583,"-",V2583)</f>
        <v>INC08-FB</v>
      </c>
      <c r="H2583" s="19" t="str">
        <f t="shared" ca="1" si="81"/>
        <v>OK</v>
      </c>
      <c r="I2583" s="46">
        <f ca="1">Z2583-$B$1</f>
        <v>6</v>
      </c>
      <c r="J2583" s="46">
        <f>VLOOKUP(G2583,'D. Produção'!A:B,2,)</f>
        <v>2</v>
      </c>
      <c r="K2583" s="95">
        <v>336096</v>
      </c>
      <c r="L2583" s="96" t="s">
        <v>80</v>
      </c>
      <c r="M2583" s="95">
        <v>2</v>
      </c>
      <c r="N2583" s="95">
        <v>5457730</v>
      </c>
      <c r="O2583" s="96" t="s">
        <v>35</v>
      </c>
      <c r="P2583" s="96" t="s">
        <v>133</v>
      </c>
      <c r="Q2583" s="96" t="s">
        <v>127</v>
      </c>
      <c r="R2583" s="97">
        <v>1.107</v>
      </c>
      <c r="S2583" s="97">
        <v>22.14</v>
      </c>
      <c r="T2583" s="95">
        <v>1</v>
      </c>
      <c r="U2583" s="96" t="s">
        <v>63</v>
      </c>
      <c r="V2583" s="96" t="s">
        <v>64</v>
      </c>
      <c r="W2583" s="98">
        <v>600</v>
      </c>
      <c r="X2583" s="98">
        <v>1845</v>
      </c>
      <c r="Y2583" s="99">
        <v>46154.695108449072</v>
      </c>
      <c r="Z2583" s="100">
        <v>46163</v>
      </c>
      <c r="AA2583" s="101"/>
      <c r="AB2583" s="101"/>
      <c r="AC2583" s="101"/>
      <c r="AD2583" s="101"/>
      <c r="AE2583" s="102" t="s">
        <v>40</v>
      </c>
      <c r="AF2583" s="102" t="s">
        <v>40</v>
      </c>
      <c r="AG2583" s="102" t="s">
        <v>40</v>
      </c>
      <c r="AH2583" s="102" t="s">
        <v>40</v>
      </c>
      <c r="AI2583" s="102" t="s">
        <v>40</v>
      </c>
      <c r="AJ2583" s="102" t="s">
        <v>40</v>
      </c>
      <c r="AK2583" s="102" t="s">
        <v>40</v>
      </c>
      <c r="AL2583" s="102" t="s">
        <v>40</v>
      </c>
      <c r="AM2583" s="101"/>
      <c r="AN2583" s="102" t="s">
        <v>40</v>
      </c>
      <c r="AO2583" s="102" t="s">
        <v>40</v>
      </c>
      <c r="AP2583" s="102" t="s">
        <v>40</v>
      </c>
      <c r="AQ2583" s="102" t="s">
        <v>40</v>
      </c>
      <c r="AR2583" s="101"/>
    </row>
    <row r="2584" spans="1:44">
      <c r="A2584" t="str">
        <f>VLOOKUP(Q2584,'Rotas x Madrugada'!A:C,2,0)</f>
        <v>D</v>
      </c>
      <c r="B2584" t="str">
        <f>VLOOKUP(Q2584,'Rotas x Madrugada'!A:C,3,0)</f>
        <v>Dep.</v>
      </c>
      <c r="D2584" s="19">
        <f t="shared" si="80"/>
        <v>46165</v>
      </c>
      <c r="E2584" s="19">
        <f>IF(A2584="RETIRA",Z2584,VLOOKUP(Q2584,'Rotas x Madrugada'!A:D,4,0))</f>
        <v>46147</v>
      </c>
      <c r="F2584" s="19">
        <f>IF(A2584="RETIRA",Z2584,Z2584+2)</f>
        <v>46165</v>
      </c>
      <c r="G2584" s="19" t="str">
        <f>CONCATENATE(U2584,"-",V2584)</f>
        <v>INC08-TE12</v>
      </c>
      <c r="H2584" s="19" t="str">
        <f t="shared" ca="1" si="81"/>
        <v>OK</v>
      </c>
      <c r="I2584" s="46">
        <f ca="1">Z2584-$B$1</f>
        <v>6</v>
      </c>
      <c r="J2584" s="46">
        <f>VLOOKUP(G2584,'D. Produção'!A:B,2,)</f>
        <v>2</v>
      </c>
      <c r="K2584" s="87">
        <v>336165</v>
      </c>
      <c r="L2584" s="88" t="s">
        <v>78</v>
      </c>
      <c r="M2584" s="87">
        <v>1</v>
      </c>
      <c r="N2584" s="87">
        <v>5458091</v>
      </c>
      <c r="O2584" s="88" t="s">
        <v>35</v>
      </c>
      <c r="P2584" s="88" t="s">
        <v>126</v>
      </c>
      <c r="Q2584" s="88" t="s">
        <v>127</v>
      </c>
      <c r="R2584" s="89">
        <v>1.3348</v>
      </c>
      <c r="S2584" s="89">
        <v>26.696000000000002</v>
      </c>
      <c r="T2584" s="87">
        <v>1</v>
      </c>
      <c r="U2584" s="88" t="s">
        <v>63</v>
      </c>
      <c r="V2584" s="88" t="s">
        <v>120</v>
      </c>
      <c r="W2584" s="90">
        <v>710</v>
      </c>
      <c r="X2584" s="90">
        <v>1880</v>
      </c>
      <c r="Y2584" s="91">
        <v>46155.395477280093</v>
      </c>
      <c r="Z2584" s="92">
        <v>46163</v>
      </c>
      <c r="AA2584" s="93"/>
      <c r="AB2584" s="93"/>
      <c r="AC2584" s="93"/>
      <c r="AD2584" s="93"/>
      <c r="AE2584" s="93"/>
      <c r="AF2584" s="93"/>
      <c r="AG2584" s="93"/>
      <c r="AH2584" s="93"/>
      <c r="AI2584" s="94" t="s">
        <v>40</v>
      </c>
      <c r="AJ2584" s="94" t="s">
        <v>40</v>
      </c>
      <c r="AK2584" s="94" t="s">
        <v>40</v>
      </c>
      <c r="AL2584" s="93"/>
      <c r="AM2584" s="93"/>
      <c r="AN2584" s="94" t="s">
        <v>40</v>
      </c>
      <c r="AO2584" s="94" t="s">
        <v>40</v>
      </c>
      <c r="AP2584" s="94" t="s">
        <v>40</v>
      </c>
      <c r="AQ2584" s="94" t="s">
        <v>40</v>
      </c>
      <c r="AR2584" s="93"/>
    </row>
    <row r="2585" spans="1:44">
      <c r="A2585" t="str">
        <f>VLOOKUP(Q2585,'Rotas x Madrugada'!A:C,2,0)</f>
        <v>D</v>
      </c>
      <c r="B2585" t="str">
        <f>VLOOKUP(Q2585,'Rotas x Madrugada'!A:C,3,0)</f>
        <v>Dep.</v>
      </c>
      <c r="D2585" s="19">
        <f t="shared" si="80"/>
        <v>46165</v>
      </c>
      <c r="E2585" s="19">
        <f>IF(A2585="RETIRA",Z2585,VLOOKUP(Q2585,'Rotas x Madrugada'!A:D,4,0))</f>
        <v>46147</v>
      </c>
      <c r="F2585" s="19">
        <f>IF(A2585="RETIRA",Z2585,Z2585+2)</f>
        <v>46165</v>
      </c>
      <c r="G2585" s="19" t="str">
        <f>CONCATENATE(U2585,"-",V2585)</f>
        <v>INC08-TE12</v>
      </c>
      <c r="H2585" s="19" t="str">
        <f t="shared" ca="1" si="81"/>
        <v>OK</v>
      </c>
      <c r="I2585" s="46">
        <f ca="1">Z2585-$B$1</f>
        <v>6</v>
      </c>
      <c r="J2585" s="46">
        <f>VLOOKUP(G2585,'D. Produção'!A:B,2,)</f>
        <v>2</v>
      </c>
      <c r="K2585" s="95">
        <v>336178</v>
      </c>
      <c r="L2585" s="96" t="s">
        <v>78</v>
      </c>
      <c r="M2585" s="95">
        <v>1</v>
      </c>
      <c r="N2585" s="95">
        <v>5458155</v>
      </c>
      <c r="O2585" s="96" t="s">
        <v>35</v>
      </c>
      <c r="P2585" s="96" t="s">
        <v>126</v>
      </c>
      <c r="Q2585" s="96" t="s">
        <v>127</v>
      </c>
      <c r="R2585" s="97">
        <v>1.5791999999999999</v>
      </c>
      <c r="S2585" s="97">
        <v>31.584</v>
      </c>
      <c r="T2585" s="95">
        <v>1</v>
      </c>
      <c r="U2585" s="96" t="s">
        <v>63</v>
      </c>
      <c r="V2585" s="96" t="s">
        <v>120</v>
      </c>
      <c r="W2585" s="98">
        <v>840</v>
      </c>
      <c r="X2585" s="98">
        <v>1880</v>
      </c>
      <c r="Y2585" s="99">
        <v>46155.395478206017</v>
      </c>
      <c r="Z2585" s="100">
        <v>46163</v>
      </c>
      <c r="AA2585" s="101"/>
      <c r="AB2585" s="101"/>
      <c r="AC2585" s="101"/>
      <c r="AD2585" s="101"/>
      <c r="AE2585" s="101"/>
      <c r="AF2585" s="101"/>
      <c r="AG2585" s="101"/>
      <c r="AH2585" s="101"/>
      <c r="AI2585" s="102" t="s">
        <v>40</v>
      </c>
      <c r="AJ2585" s="102" t="s">
        <v>40</v>
      </c>
      <c r="AK2585" s="102" t="s">
        <v>40</v>
      </c>
      <c r="AL2585" s="101"/>
      <c r="AM2585" s="101"/>
      <c r="AN2585" s="102" t="s">
        <v>40</v>
      </c>
      <c r="AO2585" s="102" t="s">
        <v>40</v>
      </c>
      <c r="AP2585" s="102" t="s">
        <v>40</v>
      </c>
      <c r="AQ2585" s="102" t="s">
        <v>40</v>
      </c>
      <c r="AR2585" s="101"/>
    </row>
    <row r="2586" spans="1:44" ht="21">
      <c r="A2586" t="str">
        <f>VLOOKUP(Q2586,'Rotas x Madrugada'!A:C,2,0)</f>
        <v>Retira</v>
      </c>
      <c r="B2586" t="str">
        <f>VLOOKUP(Q2586,'Rotas x Madrugada'!A:C,3,0)</f>
        <v>Não</v>
      </c>
      <c r="D2586" s="19">
        <f t="shared" si="80"/>
        <v>46163</v>
      </c>
      <c r="E2586" s="19">
        <f>IF(A2586="RETIRA",Z2586,VLOOKUP(Q2586,'Rotas x Madrugada'!A:D,4,0))</f>
        <v>46163</v>
      </c>
      <c r="F2586" s="19">
        <f>IF(A2586="RETIRA",Z2586,Z2586+2)</f>
        <v>46163</v>
      </c>
      <c r="G2586" s="19" t="str">
        <f>CONCATENATE(U2586,"-",V2586)</f>
        <v>INC08-TFP</v>
      </c>
      <c r="H2586" s="19" t="e">
        <f t="shared" ca="1" si="81"/>
        <v>#N/A</v>
      </c>
      <c r="I2586" s="46">
        <f ca="1">Z2586-$B$1</f>
        <v>6</v>
      </c>
      <c r="J2586" s="46" t="e">
        <f>VLOOKUP(G2586,'D. Produção'!A:B,2,)</f>
        <v>#N/A</v>
      </c>
      <c r="K2586" s="87">
        <v>336199</v>
      </c>
      <c r="L2586" s="88" t="s">
        <v>78</v>
      </c>
      <c r="M2586" s="87">
        <v>1</v>
      </c>
      <c r="N2586" s="87">
        <v>5458272</v>
      </c>
      <c r="O2586" s="88" t="s">
        <v>35</v>
      </c>
      <c r="P2586" s="88" t="s">
        <v>619</v>
      </c>
      <c r="Q2586" s="88" t="s">
        <v>62</v>
      </c>
      <c r="R2586" s="89">
        <v>0.66300000000000003</v>
      </c>
      <c r="S2586" s="89">
        <v>13.26</v>
      </c>
      <c r="T2586" s="87">
        <v>1</v>
      </c>
      <c r="U2586" s="88" t="s">
        <v>63</v>
      </c>
      <c r="V2586" s="88" t="s">
        <v>667</v>
      </c>
      <c r="W2586" s="90">
        <v>650</v>
      </c>
      <c r="X2586" s="90">
        <v>1020</v>
      </c>
      <c r="Y2586" s="91">
        <v>46155.397756828701</v>
      </c>
      <c r="Z2586" s="92">
        <v>46163</v>
      </c>
      <c r="AA2586" s="93"/>
      <c r="AB2586" s="93"/>
      <c r="AC2586" s="93"/>
      <c r="AD2586" s="93"/>
      <c r="AE2586" s="94" t="s">
        <v>40</v>
      </c>
      <c r="AF2586" s="94" t="s">
        <v>40</v>
      </c>
      <c r="AG2586" s="94" t="s">
        <v>40</v>
      </c>
      <c r="AH2586" s="94" t="s">
        <v>40</v>
      </c>
      <c r="AI2586" s="94" t="s">
        <v>40</v>
      </c>
      <c r="AJ2586" s="93"/>
      <c r="AK2586" s="94" t="s">
        <v>40</v>
      </c>
      <c r="AL2586" s="93"/>
      <c r="AM2586" s="93"/>
      <c r="AN2586" s="94" t="s">
        <v>40</v>
      </c>
      <c r="AO2586" s="94" t="s">
        <v>40</v>
      </c>
      <c r="AP2586" s="93"/>
      <c r="AQ2586" s="94" t="s">
        <v>40</v>
      </c>
      <c r="AR2586" s="93"/>
    </row>
    <row r="2587" spans="1:44">
      <c r="A2587" t="str">
        <f>VLOOKUP(Q2587,'Rotas x Madrugada'!A:C,2,0)</f>
        <v>D</v>
      </c>
      <c r="B2587" t="str">
        <f>VLOOKUP(Q2587,'Rotas x Madrugada'!A:C,3,0)</f>
        <v>Dep.</v>
      </c>
      <c r="D2587" s="19">
        <f t="shared" si="80"/>
        <v>46165</v>
      </c>
      <c r="E2587" s="19">
        <f>IF(A2587="RETIRA",Z2587,VLOOKUP(Q2587,'Rotas x Madrugada'!A:D,4,0))</f>
        <v>46147</v>
      </c>
      <c r="F2587" s="19">
        <f>IF(A2587="RETIRA",Z2587,Z2587+2)</f>
        <v>46165</v>
      </c>
      <c r="G2587" s="19" t="str">
        <f>CONCATENATE(U2587,"-",V2587)</f>
        <v>INC10-TE16</v>
      </c>
      <c r="H2587" s="19" t="str">
        <f t="shared" ca="1" si="81"/>
        <v>OK</v>
      </c>
      <c r="I2587" s="46">
        <f ca="1">Z2587-$B$1</f>
        <v>6</v>
      </c>
      <c r="J2587" s="46">
        <f>VLOOKUP(G2587,'D. Produção'!A:B,2,)</f>
        <v>2</v>
      </c>
      <c r="K2587" s="95">
        <v>336209</v>
      </c>
      <c r="L2587" s="96" t="s">
        <v>61</v>
      </c>
      <c r="M2587" s="95">
        <v>1</v>
      </c>
      <c r="N2587" s="95">
        <v>5458351</v>
      </c>
      <c r="O2587" s="96" t="s">
        <v>35</v>
      </c>
      <c r="P2587" s="96" t="s">
        <v>668</v>
      </c>
      <c r="Q2587" s="96" t="s">
        <v>127</v>
      </c>
      <c r="R2587" s="97">
        <v>1.9350000000000001</v>
      </c>
      <c r="S2587" s="97">
        <v>48.375</v>
      </c>
      <c r="T2587" s="95">
        <v>1</v>
      </c>
      <c r="U2587" s="96" t="s">
        <v>95</v>
      </c>
      <c r="V2587" s="96" t="s">
        <v>123</v>
      </c>
      <c r="W2587" s="98">
        <v>1000</v>
      </c>
      <c r="X2587" s="98">
        <v>1935</v>
      </c>
      <c r="Y2587" s="99">
        <v>46155.413346678244</v>
      </c>
      <c r="Z2587" s="100">
        <v>46163</v>
      </c>
      <c r="AA2587" s="101"/>
      <c r="AB2587" s="101"/>
      <c r="AC2587" s="101"/>
      <c r="AD2587" s="101"/>
      <c r="AE2587" s="101"/>
      <c r="AF2587" s="101"/>
      <c r="AG2587" s="101"/>
      <c r="AH2587" s="101"/>
      <c r="AI2587" s="102" t="s">
        <v>40</v>
      </c>
      <c r="AJ2587" s="102" t="s">
        <v>40</v>
      </c>
      <c r="AK2587" s="102" t="s">
        <v>40</v>
      </c>
      <c r="AL2587" s="101"/>
      <c r="AM2587" s="101"/>
      <c r="AN2587" s="102" t="s">
        <v>40</v>
      </c>
      <c r="AO2587" s="102" t="s">
        <v>40</v>
      </c>
      <c r="AP2587" s="102" t="s">
        <v>40</v>
      </c>
      <c r="AQ2587" s="102" t="s">
        <v>40</v>
      </c>
      <c r="AR2587" s="101"/>
    </row>
    <row r="2588" spans="1:44">
      <c r="A2588" t="str">
        <f>VLOOKUP(Q2588,'Rotas x Madrugada'!A:C,2,0)</f>
        <v>D</v>
      </c>
      <c r="B2588" t="str">
        <f>VLOOKUP(Q2588,'Rotas x Madrugada'!A:C,3,0)</f>
        <v>Dep.</v>
      </c>
      <c r="D2588" s="19">
        <f t="shared" si="80"/>
        <v>46165</v>
      </c>
      <c r="E2588" s="19">
        <f>IF(A2588="RETIRA",Z2588,VLOOKUP(Q2588,'Rotas x Madrugada'!A:D,4,0))</f>
        <v>46147</v>
      </c>
      <c r="F2588" s="19">
        <f>IF(A2588="RETIRA",Z2588,Z2588+2)</f>
        <v>46165</v>
      </c>
      <c r="G2588" s="19" t="str">
        <f>CONCATENATE(U2588,"-",V2588)</f>
        <v>INC10-TE12</v>
      </c>
      <c r="H2588" s="19" t="str">
        <f t="shared" ca="1" si="81"/>
        <v>OK</v>
      </c>
      <c r="I2588" s="46">
        <f ca="1">Z2588-$B$1</f>
        <v>6</v>
      </c>
      <c r="J2588" s="46">
        <f>VLOOKUP(G2588,'D. Produção'!A:B,2,)</f>
        <v>2</v>
      </c>
      <c r="K2588" s="87">
        <v>336209</v>
      </c>
      <c r="L2588" s="88" t="s">
        <v>80</v>
      </c>
      <c r="M2588" s="87">
        <v>2</v>
      </c>
      <c r="N2588" s="87">
        <v>5458352</v>
      </c>
      <c r="O2588" s="88" t="s">
        <v>35</v>
      </c>
      <c r="P2588" s="88" t="s">
        <v>668</v>
      </c>
      <c r="Q2588" s="88" t="s">
        <v>127</v>
      </c>
      <c r="R2588" s="89">
        <v>2.0737999999999999</v>
      </c>
      <c r="S2588" s="89">
        <v>51.843800000000002</v>
      </c>
      <c r="T2588" s="87">
        <v>1</v>
      </c>
      <c r="U2588" s="88" t="s">
        <v>95</v>
      </c>
      <c r="V2588" s="88" t="s">
        <v>120</v>
      </c>
      <c r="W2588" s="90">
        <v>1050</v>
      </c>
      <c r="X2588" s="90">
        <v>1975</v>
      </c>
      <c r="Y2588" s="91">
        <v>46155.413346678244</v>
      </c>
      <c r="Z2588" s="92">
        <v>46163</v>
      </c>
      <c r="AA2588" s="93"/>
      <c r="AB2588" s="93"/>
      <c r="AC2588" s="93"/>
      <c r="AD2588" s="93"/>
      <c r="AE2588" s="93"/>
      <c r="AF2588" s="93"/>
      <c r="AG2588" s="93"/>
      <c r="AH2588" s="93"/>
      <c r="AI2588" s="94" t="s">
        <v>40</v>
      </c>
      <c r="AJ2588" s="94" t="s">
        <v>40</v>
      </c>
      <c r="AK2588" s="94" t="s">
        <v>40</v>
      </c>
      <c r="AL2588" s="93"/>
      <c r="AM2588" s="93"/>
      <c r="AN2588" s="94" t="s">
        <v>40</v>
      </c>
      <c r="AO2588" s="94" t="s">
        <v>40</v>
      </c>
      <c r="AP2588" s="94" t="s">
        <v>40</v>
      </c>
      <c r="AQ2588" s="94" t="s">
        <v>40</v>
      </c>
      <c r="AR2588" s="93"/>
    </row>
    <row r="2589" spans="1:44">
      <c r="A2589" t="str">
        <f>VLOOKUP(Q2589,'Rotas x Madrugada'!A:C,2,0)</f>
        <v>D</v>
      </c>
      <c r="B2589" t="str">
        <f>VLOOKUP(Q2589,'Rotas x Madrugada'!A:C,3,0)</f>
        <v>Dep.</v>
      </c>
      <c r="D2589" s="19">
        <f t="shared" si="80"/>
        <v>46165</v>
      </c>
      <c r="E2589" s="19">
        <f>IF(A2589="RETIRA",Z2589,VLOOKUP(Q2589,'Rotas x Madrugada'!A:D,4,0))</f>
        <v>46147</v>
      </c>
      <c r="F2589" s="19">
        <f>IF(A2589="RETIRA",Z2589,Z2589+2)</f>
        <v>46165</v>
      </c>
      <c r="G2589" s="19" t="str">
        <f>CONCATENATE(U2589,"-",V2589)</f>
        <v>INC10-TE16</v>
      </c>
      <c r="H2589" s="19" t="str">
        <f t="shared" ca="1" si="81"/>
        <v>OK</v>
      </c>
      <c r="I2589" s="46">
        <f ca="1">Z2589-$B$1</f>
        <v>6</v>
      </c>
      <c r="J2589" s="46">
        <f>VLOOKUP(G2589,'D. Produção'!A:B,2,)</f>
        <v>2</v>
      </c>
      <c r="K2589" s="95">
        <v>336210</v>
      </c>
      <c r="L2589" s="96" t="s">
        <v>61</v>
      </c>
      <c r="M2589" s="95">
        <v>1</v>
      </c>
      <c r="N2589" s="95">
        <v>5458353</v>
      </c>
      <c r="O2589" s="96" t="s">
        <v>35</v>
      </c>
      <c r="P2589" s="96" t="s">
        <v>668</v>
      </c>
      <c r="Q2589" s="96" t="s">
        <v>127</v>
      </c>
      <c r="R2589" s="97">
        <v>1.0579000000000001</v>
      </c>
      <c r="S2589" s="97">
        <v>26.446899999999999</v>
      </c>
      <c r="T2589" s="95">
        <v>1</v>
      </c>
      <c r="U2589" s="96" t="s">
        <v>95</v>
      </c>
      <c r="V2589" s="96" t="s">
        <v>123</v>
      </c>
      <c r="W2589" s="98">
        <v>525</v>
      </c>
      <c r="X2589" s="98">
        <v>2015</v>
      </c>
      <c r="Y2589" s="99">
        <v>46155.413348148148</v>
      </c>
      <c r="Z2589" s="100">
        <v>46163</v>
      </c>
      <c r="AA2589" s="101"/>
      <c r="AB2589" s="101"/>
      <c r="AC2589" s="101"/>
      <c r="AD2589" s="101"/>
      <c r="AE2589" s="101"/>
      <c r="AF2589" s="101"/>
      <c r="AG2589" s="101"/>
      <c r="AH2589" s="101"/>
      <c r="AI2589" s="102" t="s">
        <v>40</v>
      </c>
      <c r="AJ2589" s="102" t="s">
        <v>40</v>
      </c>
      <c r="AK2589" s="102" t="s">
        <v>40</v>
      </c>
      <c r="AL2589" s="101"/>
      <c r="AM2589" s="101"/>
      <c r="AN2589" s="102" t="s">
        <v>40</v>
      </c>
      <c r="AO2589" s="102" t="s">
        <v>40</v>
      </c>
      <c r="AP2589" s="102" t="s">
        <v>40</v>
      </c>
      <c r="AQ2589" s="102" t="s">
        <v>40</v>
      </c>
      <c r="AR2589" s="101"/>
    </row>
    <row r="2590" spans="1:44">
      <c r="A2590" t="str">
        <f>VLOOKUP(Q2590,'Rotas x Madrugada'!A:C,2,0)</f>
        <v>D</v>
      </c>
      <c r="B2590" t="str">
        <f>VLOOKUP(Q2590,'Rotas x Madrugada'!A:C,3,0)</f>
        <v>Dep.</v>
      </c>
      <c r="D2590" s="19">
        <f t="shared" si="80"/>
        <v>46165</v>
      </c>
      <c r="E2590" s="19">
        <f>IF(A2590="RETIRA",Z2590,VLOOKUP(Q2590,'Rotas x Madrugada'!A:D,4,0))</f>
        <v>46147</v>
      </c>
      <c r="F2590" s="19">
        <f>IF(A2590="RETIRA",Z2590,Z2590+2)</f>
        <v>46165</v>
      </c>
      <c r="G2590" s="19" t="str">
        <f>CONCATENATE(U2590,"-",V2590)</f>
        <v>INC10-TE16</v>
      </c>
      <c r="H2590" s="19" t="str">
        <f t="shared" ca="1" si="81"/>
        <v>OK</v>
      </c>
      <c r="I2590" s="46">
        <f ca="1">Z2590-$B$1</f>
        <v>6</v>
      </c>
      <c r="J2590" s="46">
        <f>VLOOKUP(G2590,'D. Produção'!A:B,2,)</f>
        <v>2</v>
      </c>
      <c r="K2590" s="87">
        <v>336210</v>
      </c>
      <c r="L2590" s="88" t="s">
        <v>121</v>
      </c>
      <c r="M2590" s="87">
        <v>2</v>
      </c>
      <c r="N2590" s="87">
        <v>5458354</v>
      </c>
      <c r="O2590" s="88" t="s">
        <v>35</v>
      </c>
      <c r="P2590" s="88" t="s">
        <v>668</v>
      </c>
      <c r="Q2590" s="88" t="s">
        <v>127</v>
      </c>
      <c r="R2590" s="89">
        <v>1.0948</v>
      </c>
      <c r="S2590" s="89">
        <v>27.370999999999999</v>
      </c>
      <c r="T2590" s="87">
        <v>1</v>
      </c>
      <c r="U2590" s="88" t="s">
        <v>95</v>
      </c>
      <c r="V2590" s="88" t="s">
        <v>123</v>
      </c>
      <c r="W2590" s="90">
        <v>542</v>
      </c>
      <c r="X2590" s="90">
        <v>2020</v>
      </c>
      <c r="Y2590" s="91">
        <v>46155.413348148148</v>
      </c>
      <c r="Z2590" s="92">
        <v>46163</v>
      </c>
      <c r="AA2590" s="93"/>
      <c r="AB2590" s="93"/>
      <c r="AC2590" s="93"/>
      <c r="AD2590" s="93"/>
      <c r="AE2590" s="93"/>
      <c r="AF2590" s="93"/>
      <c r="AG2590" s="93"/>
      <c r="AH2590" s="93"/>
      <c r="AI2590" s="94" t="s">
        <v>40</v>
      </c>
      <c r="AJ2590" s="94" t="s">
        <v>40</v>
      </c>
      <c r="AK2590" s="94" t="s">
        <v>40</v>
      </c>
      <c r="AL2590" s="93"/>
      <c r="AM2590" s="93"/>
      <c r="AN2590" s="94" t="s">
        <v>40</v>
      </c>
      <c r="AO2590" s="94" t="s">
        <v>40</v>
      </c>
      <c r="AP2590" s="94" t="s">
        <v>40</v>
      </c>
      <c r="AQ2590" s="94" t="s">
        <v>40</v>
      </c>
      <c r="AR2590" s="93"/>
    </row>
    <row r="2591" spans="1:44">
      <c r="A2591" t="str">
        <f>VLOOKUP(Q2591,'Rotas x Madrugada'!A:C,2,0)</f>
        <v>D</v>
      </c>
      <c r="B2591" t="str">
        <f>VLOOKUP(Q2591,'Rotas x Madrugada'!A:C,3,0)</f>
        <v>Dep.</v>
      </c>
      <c r="D2591" s="19">
        <f t="shared" si="80"/>
        <v>46165</v>
      </c>
      <c r="E2591" s="19">
        <f>IF(A2591="RETIRA",Z2591,VLOOKUP(Q2591,'Rotas x Madrugada'!A:D,4,0))</f>
        <v>46147</v>
      </c>
      <c r="F2591" s="19">
        <f>IF(A2591="RETIRA",Z2591,Z2591+2)</f>
        <v>46165</v>
      </c>
      <c r="G2591" s="19" t="str">
        <f>CONCATENATE(U2591,"-",V2591)</f>
        <v>INC10-TF</v>
      </c>
      <c r="H2591" s="19" t="str">
        <f t="shared" ca="1" si="81"/>
        <v>OK</v>
      </c>
      <c r="I2591" s="46">
        <f ca="1">Z2591-$B$1</f>
        <v>6</v>
      </c>
      <c r="J2591" s="46">
        <f>VLOOKUP(G2591,'D. Produção'!A:B,2,)</f>
        <v>2</v>
      </c>
      <c r="K2591" s="95">
        <v>336212</v>
      </c>
      <c r="L2591" s="96" t="s">
        <v>61</v>
      </c>
      <c r="M2591" s="95">
        <v>1</v>
      </c>
      <c r="N2591" s="95">
        <v>5458360</v>
      </c>
      <c r="O2591" s="96" t="s">
        <v>35</v>
      </c>
      <c r="P2591" s="96" t="s">
        <v>668</v>
      </c>
      <c r="Q2591" s="96" t="s">
        <v>127</v>
      </c>
      <c r="R2591" s="97">
        <v>0.63449999999999995</v>
      </c>
      <c r="S2591" s="97">
        <v>15.862500000000001</v>
      </c>
      <c r="T2591" s="95">
        <v>1</v>
      </c>
      <c r="U2591" s="96" t="s">
        <v>95</v>
      </c>
      <c r="V2591" s="96" t="s">
        <v>96</v>
      </c>
      <c r="W2591" s="98">
        <v>940</v>
      </c>
      <c r="X2591" s="98">
        <v>675</v>
      </c>
      <c r="Y2591" s="99">
        <v>46155.413350000003</v>
      </c>
      <c r="Z2591" s="100">
        <v>46163</v>
      </c>
      <c r="AA2591" s="101"/>
      <c r="AB2591" s="101"/>
      <c r="AC2591" s="101"/>
      <c r="AD2591" s="101"/>
      <c r="AE2591" s="102" t="s">
        <v>40</v>
      </c>
      <c r="AF2591" s="102" t="s">
        <v>40</v>
      </c>
      <c r="AG2591" s="102" t="s">
        <v>40</v>
      </c>
      <c r="AH2591" s="102" t="s">
        <v>40</v>
      </c>
      <c r="AI2591" s="102" t="s">
        <v>40</v>
      </c>
      <c r="AJ2591" s="102" t="s">
        <v>40</v>
      </c>
      <c r="AK2591" s="102" t="s">
        <v>40</v>
      </c>
      <c r="AL2591" s="101"/>
      <c r="AM2591" s="101"/>
      <c r="AN2591" s="102" t="s">
        <v>40</v>
      </c>
      <c r="AO2591" s="102" t="s">
        <v>40</v>
      </c>
      <c r="AP2591" s="102" t="s">
        <v>40</v>
      </c>
      <c r="AQ2591" s="102" t="s">
        <v>40</v>
      </c>
      <c r="AR2591" s="101"/>
    </row>
    <row r="2592" spans="1:44">
      <c r="A2592" t="str">
        <f>VLOOKUP(Q2592,'Rotas x Madrugada'!A:C,2,0)</f>
        <v>D</v>
      </c>
      <c r="B2592" t="str">
        <f>VLOOKUP(Q2592,'Rotas x Madrugada'!A:C,3,0)</f>
        <v>Dep.</v>
      </c>
      <c r="D2592" s="19">
        <f t="shared" si="80"/>
        <v>46165</v>
      </c>
      <c r="E2592" s="19">
        <f>IF(A2592="RETIRA",Z2592,VLOOKUP(Q2592,'Rotas x Madrugada'!A:D,4,0))</f>
        <v>46147</v>
      </c>
      <c r="F2592" s="19">
        <f>IF(A2592="RETIRA",Z2592,Z2592+2)</f>
        <v>46165</v>
      </c>
      <c r="G2592" s="19" t="str">
        <f>CONCATENATE(U2592,"-",V2592)</f>
        <v>INC10-TF</v>
      </c>
      <c r="H2592" s="19" t="str">
        <f t="shared" ca="1" si="81"/>
        <v>OK</v>
      </c>
      <c r="I2592" s="46">
        <f ca="1">Z2592-$B$1</f>
        <v>6</v>
      </c>
      <c r="J2592" s="46">
        <f>VLOOKUP(G2592,'D. Produção'!A:B,2,)</f>
        <v>2</v>
      </c>
      <c r="K2592" s="87">
        <v>336212</v>
      </c>
      <c r="L2592" s="88" t="s">
        <v>121</v>
      </c>
      <c r="M2592" s="87">
        <v>2</v>
      </c>
      <c r="N2592" s="87">
        <v>5458361</v>
      </c>
      <c r="O2592" s="88" t="s">
        <v>35</v>
      </c>
      <c r="P2592" s="88" t="s">
        <v>668</v>
      </c>
      <c r="Q2592" s="88" t="s">
        <v>127</v>
      </c>
      <c r="R2592" s="89">
        <v>0.63390000000000002</v>
      </c>
      <c r="S2592" s="89">
        <v>15.8483</v>
      </c>
      <c r="T2592" s="87">
        <v>1</v>
      </c>
      <c r="U2592" s="88" t="s">
        <v>95</v>
      </c>
      <c r="V2592" s="88" t="s">
        <v>96</v>
      </c>
      <c r="W2592" s="90">
        <v>935</v>
      </c>
      <c r="X2592" s="90">
        <v>678</v>
      </c>
      <c r="Y2592" s="91">
        <v>46155.413350000003</v>
      </c>
      <c r="Z2592" s="92">
        <v>46163</v>
      </c>
      <c r="AA2592" s="93"/>
      <c r="AB2592" s="93"/>
      <c r="AC2592" s="93"/>
      <c r="AD2592" s="93"/>
      <c r="AE2592" s="94" t="s">
        <v>40</v>
      </c>
      <c r="AF2592" s="94" t="s">
        <v>40</v>
      </c>
      <c r="AG2592" s="94" t="s">
        <v>40</v>
      </c>
      <c r="AH2592" s="94" t="s">
        <v>40</v>
      </c>
      <c r="AI2592" s="94" t="s">
        <v>40</v>
      </c>
      <c r="AJ2592" s="94" t="s">
        <v>40</v>
      </c>
      <c r="AK2592" s="94" t="s">
        <v>40</v>
      </c>
      <c r="AL2592" s="93"/>
      <c r="AM2592" s="93"/>
      <c r="AN2592" s="94" t="s">
        <v>40</v>
      </c>
      <c r="AO2592" s="94" t="s">
        <v>40</v>
      </c>
      <c r="AP2592" s="94" t="s">
        <v>40</v>
      </c>
      <c r="AQ2592" s="94" t="s">
        <v>40</v>
      </c>
      <c r="AR2592" s="93"/>
    </row>
    <row r="2593" spans="1:44">
      <c r="A2593" t="str">
        <f>VLOOKUP(Q2593,'Rotas x Madrugada'!A:C,2,0)</f>
        <v>D</v>
      </c>
      <c r="B2593" t="str">
        <f>VLOOKUP(Q2593,'Rotas x Madrugada'!A:C,3,0)</f>
        <v>Dep.</v>
      </c>
      <c r="D2593" s="19">
        <f t="shared" si="80"/>
        <v>46165</v>
      </c>
      <c r="E2593" s="19">
        <f>IF(A2593="RETIRA",Z2593,VLOOKUP(Q2593,'Rotas x Madrugada'!A:D,4,0))</f>
        <v>46147</v>
      </c>
      <c r="F2593" s="19">
        <f>IF(A2593="RETIRA",Z2593,Z2593+2)</f>
        <v>46165</v>
      </c>
      <c r="G2593" s="19" t="str">
        <f>CONCATENATE(U2593,"-",V2593)</f>
        <v>INC10-TF</v>
      </c>
      <c r="H2593" s="19" t="str">
        <f t="shared" ca="1" si="81"/>
        <v>OK</v>
      </c>
      <c r="I2593" s="46">
        <f ca="1">Z2593-$B$1</f>
        <v>6</v>
      </c>
      <c r="J2593" s="46">
        <f>VLOOKUP(G2593,'D. Produção'!A:B,2,)</f>
        <v>2</v>
      </c>
      <c r="K2593" s="95">
        <v>336212</v>
      </c>
      <c r="L2593" s="96" t="s">
        <v>143</v>
      </c>
      <c r="M2593" s="95">
        <v>3</v>
      </c>
      <c r="N2593" s="95">
        <v>5458362</v>
      </c>
      <c r="O2593" s="96" t="s">
        <v>35</v>
      </c>
      <c r="P2593" s="96" t="s">
        <v>668</v>
      </c>
      <c r="Q2593" s="96" t="s">
        <v>127</v>
      </c>
      <c r="R2593" s="97">
        <v>0.69489999999999996</v>
      </c>
      <c r="S2593" s="97">
        <v>17.373100000000001</v>
      </c>
      <c r="T2593" s="95">
        <v>1</v>
      </c>
      <c r="U2593" s="96" t="s">
        <v>95</v>
      </c>
      <c r="V2593" s="96" t="s">
        <v>96</v>
      </c>
      <c r="W2593" s="98">
        <v>1045</v>
      </c>
      <c r="X2593" s="98">
        <v>665</v>
      </c>
      <c r="Y2593" s="99">
        <v>46155.413350000003</v>
      </c>
      <c r="Z2593" s="100">
        <v>46163</v>
      </c>
      <c r="AA2593" s="101"/>
      <c r="AB2593" s="101"/>
      <c r="AC2593" s="101"/>
      <c r="AD2593" s="101"/>
      <c r="AE2593" s="102" t="s">
        <v>40</v>
      </c>
      <c r="AF2593" s="102" t="s">
        <v>40</v>
      </c>
      <c r="AG2593" s="102" t="s">
        <v>40</v>
      </c>
      <c r="AH2593" s="102" t="s">
        <v>40</v>
      </c>
      <c r="AI2593" s="102" t="s">
        <v>40</v>
      </c>
      <c r="AJ2593" s="102" t="s">
        <v>40</v>
      </c>
      <c r="AK2593" s="102" t="s">
        <v>40</v>
      </c>
      <c r="AL2593" s="101"/>
      <c r="AM2593" s="101"/>
      <c r="AN2593" s="102" t="s">
        <v>40</v>
      </c>
      <c r="AO2593" s="102" t="s">
        <v>40</v>
      </c>
      <c r="AP2593" s="102" t="s">
        <v>40</v>
      </c>
      <c r="AQ2593" s="102" t="s">
        <v>40</v>
      </c>
      <c r="AR2593" s="101"/>
    </row>
    <row r="2594" spans="1:44">
      <c r="A2594" t="str">
        <f>VLOOKUP(Q2594,'Rotas x Madrugada'!A:C,2,0)</f>
        <v>E</v>
      </c>
      <c r="B2594" t="str">
        <f>VLOOKUP(Q2594,'Rotas x Madrugada'!A:C,3,0)</f>
        <v>Não</v>
      </c>
      <c r="D2594" s="19">
        <f t="shared" si="80"/>
        <v>46165</v>
      </c>
      <c r="E2594" s="19">
        <f>IF(A2594="RETIRA",Z2594,VLOOKUP(Q2594,'Rotas x Madrugada'!A:D,4,0))</f>
        <v>46147</v>
      </c>
      <c r="F2594" s="19">
        <f>IF(A2594="RETIRA",Z2594,Z2594+2)</f>
        <v>46165</v>
      </c>
      <c r="G2594" s="19" t="str">
        <f>CONCATENATE(U2594,"-",V2594)</f>
        <v>LMN1408-PF</v>
      </c>
      <c r="H2594" s="19" t="str">
        <f t="shared" ca="1" si="81"/>
        <v>OK</v>
      </c>
      <c r="I2594" s="46">
        <f ca="1">Z2594-$B$1</f>
        <v>6</v>
      </c>
      <c r="J2594" s="46">
        <f>VLOOKUP(G2594,'D. Produção'!A:B,2,)</f>
        <v>4</v>
      </c>
      <c r="K2594" s="87">
        <v>336399</v>
      </c>
      <c r="L2594" s="88" t="s">
        <v>61</v>
      </c>
      <c r="M2594" s="87">
        <v>1</v>
      </c>
      <c r="N2594" s="87">
        <v>5460138</v>
      </c>
      <c r="O2594" s="88" t="s">
        <v>35</v>
      </c>
      <c r="P2594" s="88" t="s">
        <v>520</v>
      </c>
      <c r="Q2594" s="88" t="s">
        <v>37</v>
      </c>
      <c r="R2594" s="89">
        <v>0.97019999999999995</v>
      </c>
      <c r="S2594" s="89">
        <v>19.404499999999999</v>
      </c>
      <c r="T2594" s="87">
        <v>1</v>
      </c>
      <c r="U2594" s="88" t="s">
        <v>189</v>
      </c>
      <c r="V2594" s="88" t="s">
        <v>39</v>
      </c>
      <c r="W2594" s="90">
        <v>985</v>
      </c>
      <c r="X2594" s="90">
        <v>985</v>
      </c>
      <c r="Y2594" s="91">
        <v>46155.701176817129</v>
      </c>
      <c r="Z2594" s="92">
        <v>46163</v>
      </c>
      <c r="AA2594" s="93"/>
      <c r="AB2594" s="93"/>
      <c r="AC2594" s="93"/>
      <c r="AD2594" s="94" t="s">
        <v>40</v>
      </c>
      <c r="AE2594" s="94" t="s">
        <v>40</v>
      </c>
      <c r="AF2594" s="94" t="s">
        <v>40</v>
      </c>
      <c r="AG2594" s="94" t="s">
        <v>40</v>
      </c>
      <c r="AH2594" s="94" t="s">
        <v>40</v>
      </c>
      <c r="AI2594" s="94" t="s">
        <v>40</v>
      </c>
      <c r="AJ2594" s="94" t="s">
        <v>40</v>
      </c>
      <c r="AK2594" s="94" t="s">
        <v>40</v>
      </c>
      <c r="AL2594" s="94" t="s">
        <v>40</v>
      </c>
      <c r="AM2594" s="94" t="s">
        <v>40</v>
      </c>
      <c r="AN2594" s="94" t="s">
        <v>40</v>
      </c>
      <c r="AO2594" s="94" t="s">
        <v>40</v>
      </c>
      <c r="AP2594" s="94" t="s">
        <v>40</v>
      </c>
      <c r="AQ2594" s="94" t="s">
        <v>40</v>
      </c>
      <c r="AR2594" s="93"/>
    </row>
    <row r="2595" spans="1:44">
      <c r="A2595" t="str">
        <f>VLOOKUP(Q2595,'Rotas x Madrugada'!A:C,2,0)</f>
        <v>E</v>
      </c>
      <c r="B2595" t="str">
        <f>VLOOKUP(Q2595,'Rotas x Madrugada'!A:C,3,0)</f>
        <v>Não</v>
      </c>
      <c r="D2595" s="19">
        <f t="shared" si="80"/>
        <v>46165</v>
      </c>
      <c r="E2595" s="19">
        <f>IF(A2595="RETIRA",Z2595,VLOOKUP(Q2595,'Rotas x Madrugada'!A:D,4,0))</f>
        <v>46147</v>
      </c>
      <c r="F2595" s="19">
        <f>IF(A2595="RETIRA",Z2595,Z2595+2)</f>
        <v>46165</v>
      </c>
      <c r="G2595" s="19" t="str">
        <f>CONCATENATE(U2595,"-",V2595)</f>
        <v>LMN1408-PF</v>
      </c>
      <c r="H2595" s="19" t="str">
        <f t="shared" ca="1" si="81"/>
        <v>OK</v>
      </c>
      <c r="I2595" s="46">
        <f ca="1">Z2595-$B$1</f>
        <v>6</v>
      </c>
      <c r="J2595" s="46">
        <f>VLOOKUP(G2595,'D. Produção'!A:B,2,)</f>
        <v>4</v>
      </c>
      <c r="K2595" s="95">
        <v>336399</v>
      </c>
      <c r="L2595" s="96" t="s">
        <v>121</v>
      </c>
      <c r="M2595" s="95">
        <v>2</v>
      </c>
      <c r="N2595" s="95">
        <v>5460139</v>
      </c>
      <c r="O2595" s="96" t="s">
        <v>35</v>
      </c>
      <c r="P2595" s="96" t="s">
        <v>520</v>
      </c>
      <c r="Q2595" s="96" t="s">
        <v>37</v>
      </c>
      <c r="R2595" s="97">
        <v>0.97019999999999995</v>
      </c>
      <c r="S2595" s="97">
        <v>19.404499999999999</v>
      </c>
      <c r="T2595" s="95">
        <v>1</v>
      </c>
      <c r="U2595" s="96" t="s">
        <v>189</v>
      </c>
      <c r="V2595" s="96" t="s">
        <v>39</v>
      </c>
      <c r="W2595" s="98">
        <v>985</v>
      </c>
      <c r="X2595" s="98">
        <v>985</v>
      </c>
      <c r="Y2595" s="99">
        <v>46155.701176817129</v>
      </c>
      <c r="Z2595" s="100">
        <v>46163</v>
      </c>
      <c r="AA2595" s="101"/>
      <c r="AB2595" s="101"/>
      <c r="AC2595" s="101"/>
      <c r="AD2595" s="102" t="s">
        <v>40</v>
      </c>
      <c r="AE2595" s="102" t="s">
        <v>40</v>
      </c>
      <c r="AF2595" s="102" t="s">
        <v>40</v>
      </c>
      <c r="AG2595" s="102" t="s">
        <v>40</v>
      </c>
      <c r="AH2595" s="102" t="s">
        <v>40</v>
      </c>
      <c r="AI2595" s="102" t="s">
        <v>40</v>
      </c>
      <c r="AJ2595" s="102" t="s">
        <v>40</v>
      </c>
      <c r="AK2595" s="102" t="s">
        <v>40</v>
      </c>
      <c r="AL2595" s="102" t="s">
        <v>40</v>
      </c>
      <c r="AM2595" s="102" t="s">
        <v>40</v>
      </c>
      <c r="AN2595" s="102" t="s">
        <v>40</v>
      </c>
      <c r="AO2595" s="102" t="s">
        <v>40</v>
      </c>
      <c r="AP2595" s="102" t="s">
        <v>40</v>
      </c>
      <c r="AQ2595" s="102" t="s">
        <v>40</v>
      </c>
      <c r="AR2595" s="101"/>
    </row>
    <row r="2596" spans="1:44">
      <c r="A2596" t="str">
        <f>VLOOKUP(Q2596,'Rotas x Madrugada'!A:C,2,0)</f>
        <v>E</v>
      </c>
      <c r="B2596" t="str">
        <f>VLOOKUP(Q2596,'Rotas x Madrugada'!A:C,3,0)</f>
        <v>Não</v>
      </c>
      <c r="D2596" s="19">
        <f t="shared" si="80"/>
        <v>46165</v>
      </c>
      <c r="E2596" s="19">
        <f>IF(A2596="RETIRA",Z2596,VLOOKUP(Q2596,'Rotas x Madrugada'!A:D,4,0))</f>
        <v>46147</v>
      </c>
      <c r="F2596" s="19">
        <f>IF(A2596="RETIRA",Z2596,Z2596+2)</f>
        <v>46165</v>
      </c>
      <c r="G2596" s="19" t="str">
        <f>CONCATENATE(U2596,"-",V2596)</f>
        <v>LMN1408-PF</v>
      </c>
      <c r="H2596" s="19" t="str">
        <f t="shared" ca="1" si="81"/>
        <v>OK</v>
      </c>
      <c r="I2596" s="46">
        <f ca="1">Z2596-$B$1</f>
        <v>6</v>
      </c>
      <c r="J2596" s="46">
        <f>VLOOKUP(G2596,'D. Produção'!A:B,2,)</f>
        <v>4</v>
      </c>
      <c r="K2596" s="87">
        <v>336399</v>
      </c>
      <c r="L2596" s="88" t="s">
        <v>143</v>
      </c>
      <c r="M2596" s="87">
        <v>3</v>
      </c>
      <c r="N2596" s="87">
        <v>5460140</v>
      </c>
      <c r="O2596" s="88" t="s">
        <v>35</v>
      </c>
      <c r="P2596" s="88" t="s">
        <v>520</v>
      </c>
      <c r="Q2596" s="88" t="s">
        <v>37</v>
      </c>
      <c r="R2596" s="89">
        <v>1.4281999999999999</v>
      </c>
      <c r="S2596" s="89">
        <v>28.565000000000001</v>
      </c>
      <c r="T2596" s="87">
        <v>1</v>
      </c>
      <c r="U2596" s="88" t="s">
        <v>189</v>
      </c>
      <c r="V2596" s="88" t="s">
        <v>39</v>
      </c>
      <c r="W2596" s="90">
        <v>985</v>
      </c>
      <c r="X2596" s="90">
        <v>1450</v>
      </c>
      <c r="Y2596" s="91">
        <v>46155.701176817129</v>
      </c>
      <c r="Z2596" s="92">
        <v>46163</v>
      </c>
      <c r="AA2596" s="93"/>
      <c r="AB2596" s="93"/>
      <c r="AC2596" s="93"/>
      <c r="AD2596" s="94" t="s">
        <v>40</v>
      </c>
      <c r="AE2596" s="94" t="s">
        <v>40</v>
      </c>
      <c r="AF2596" s="94" t="s">
        <v>40</v>
      </c>
      <c r="AG2596" s="94" t="s">
        <v>40</v>
      </c>
      <c r="AH2596" s="94" t="s">
        <v>40</v>
      </c>
      <c r="AI2596" s="94" t="s">
        <v>40</v>
      </c>
      <c r="AJ2596" s="94" t="s">
        <v>40</v>
      </c>
      <c r="AK2596" s="94" t="s">
        <v>40</v>
      </c>
      <c r="AL2596" s="94" t="s">
        <v>40</v>
      </c>
      <c r="AM2596" s="94" t="s">
        <v>40</v>
      </c>
      <c r="AN2596" s="94" t="s">
        <v>40</v>
      </c>
      <c r="AO2596" s="94" t="s">
        <v>40</v>
      </c>
      <c r="AP2596" s="94" t="s">
        <v>40</v>
      </c>
      <c r="AQ2596" s="94" t="s">
        <v>40</v>
      </c>
      <c r="AR2596" s="93"/>
    </row>
    <row r="2597" spans="1:44">
      <c r="A2597" t="str">
        <f>VLOOKUP(Q2597,'Rotas x Madrugada'!A:C,2,0)</f>
        <v>E</v>
      </c>
      <c r="B2597" t="str">
        <f>VLOOKUP(Q2597,'Rotas x Madrugada'!A:C,3,0)</f>
        <v>Não</v>
      </c>
      <c r="D2597" s="19">
        <f t="shared" si="80"/>
        <v>46165</v>
      </c>
      <c r="E2597" s="19">
        <f>IF(A2597="RETIRA",Z2597,VLOOKUP(Q2597,'Rotas x Madrugada'!A:D,4,0))</f>
        <v>46147</v>
      </c>
      <c r="F2597" s="19">
        <f>IF(A2597="RETIRA",Z2597,Z2597+2)</f>
        <v>46165</v>
      </c>
      <c r="G2597" s="19" t="str">
        <f>CONCATENATE(U2597,"-",V2597)</f>
        <v>LMN1408-PF</v>
      </c>
      <c r="H2597" s="19" t="str">
        <f t="shared" ca="1" si="81"/>
        <v>OK</v>
      </c>
      <c r="I2597" s="46">
        <f ca="1">Z2597-$B$1</f>
        <v>6</v>
      </c>
      <c r="J2597" s="46">
        <f>VLOOKUP(G2597,'D. Produção'!A:B,2,)</f>
        <v>4</v>
      </c>
      <c r="K2597" s="95">
        <v>336399</v>
      </c>
      <c r="L2597" s="96" t="s">
        <v>132</v>
      </c>
      <c r="M2597" s="95">
        <v>4</v>
      </c>
      <c r="N2597" s="95">
        <v>5460141</v>
      </c>
      <c r="O2597" s="96" t="s">
        <v>35</v>
      </c>
      <c r="P2597" s="96" t="s">
        <v>520</v>
      </c>
      <c r="Q2597" s="96" t="s">
        <v>37</v>
      </c>
      <c r="R2597" s="97">
        <v>1.4281999999999999</v>
      </c>
      <c r="S2597" s="97">
        <v>28.565000000000001</v>
      </c>
      <c r="T2597" s="95">
        <v>1</v>
      </c>
      <c r="U2597" s="96" t="s">
        <v>189</v>
      </c>
      <c r="V2597" s="96" t="s">
        <v>39</v>
      </c>
      <c r="W2597" s="98">
        <v>985</v>
      </c>
      <c r="X2597" s="98">
        <v>1450</v>
      </c>
      <c r="Y2597" s="99">
        <v>46155.701176817129</v>
      </c>
      <c r="Z2597" s="100">
        <v>46163</v>
      </c>
      <c r="AA2597" s="101"/>
      <c r="AB2597" s="101"/>
      <c r="AC2597" s="101"/>
      <c r="AD2597" s="102" t="s">
        <v>40</v>
      </c>
      <c r="AE2597" s="102" t="s">
        <v>40</v>
      </c>
      <c r="AF2597" s="102" t="s">
        <v>40</v>
      </c>
      <c r="AG2597" s="102" t="s">
        <v>40</v>
      </c>
      <c r="AH2597" s="102" t="s">
        <v>40</v>
      </c>
      <c r="AI2597" s="102" t="s">
        <v>40</v>
      </c>
      <c r="AJ2597" s="102" t="s">
        <v>40</v>
      </c>
      <c r="AK2597" s="102" t="s">
        <v>40</v>
      </c>
      <c r="AL2597" s="102" t="s">
        <v>40</v>
      </c>
      <c r="AM2597" s="102" t="s">
        <v>40</v>
      </c>
      <c r="AN2597" s="102" t="s">
        <v>40</v>
      </c>
      <c r="AO2597" s="102" t="s">
        <v>40</v>
      </c>
      <c r="AP2597" s="102" t="s">
        <v>40</v>
      </c>
      <c r="AQ2597" s="102" t="s">
        <v>40</v>
      </c>
      <c r="AR2597" s="101"/>
    </row>
    <row r="2598" spans="1:44">
      <c r="A2598" t="str">
        <f>VLOOKUP(Q2598,'Rotas x Madrugada'!A:C,2,0)</f>
        <v>E</v>
      </c>
      <c r="B2598" t="str">
        <f>VLOOKUP(Q2598,'Rotas x Madrugada'!A:C,3,0)</f>
        <v>Não</v>
      </c>
      <c r="D2598" s="19">
        <f t="shared" si="80"/>
        <v>46165</v>
      </c>
      <c r="E2598" s="19">
        <f>IF(A2598="RETIRA",Z2598,VLOOKUP(Q2598,'Rotas x Madrugada'!A:D,4,0))</f>
        <v>46147</v>
      </c>
      <c r="F2598" s="19">
        <f>IF(A2598="RETIRA",Z2598,Z2598+2)</f>
        <v>46165</v>
      </c>
      <c r="G2598" s="19" t="str">
        <f>CONCATENATE(U2598,"-",V2598)</f>
        <v>LMN1408-PF</v>
      </c>
      <c r="H2598" s="19" t="str">
        <f t="shared" ca="1" si="81"/>
        <v>OK</v>
      </c>
      <c r="I2598" s="46">
        <f ca="1">Z2598-$B$1</f>
        <v>6</v>
      </c>
      <c r="J2598" s="46">
        <f>VLOOKUP(G2598,'D. Produção'!A:B,2,)</f>
        <v>4</v>
      </c>
      <c r="K2598" s="87">
        <v>336399</v>
      </c>
      <c r="L2598" s="88" t="s">
        <v>92</v>
      </c>
      <c r="M2598" s="87">
        <v>5</v>
      </c>
      <c r="N2598" s="87">
        <v>5460142</v>
      </c>
      <c r="O2598" s="88" t="s">
        <v>35</v>
      </c>
      <c r="P2598" s="88" t="s">
        <v>520</v>
      </c>
      <c r="Q2598" s="88" t="s">
        <v>37</v>
      </c>
      <c r="R2598" s="89">
        <v>0.9456</v>
      </c>
      <c r="S2598" s="89">
        <v>18.911999999999999</v>
      </c>
      <c r="T2598" s="87">
        <v>1</v>
      </c>
      <c r="U2598" s="88" t="s">
        <v>189</v>
      </c>
      <c r="V2598" s="88" t="s">
        <v>39</v>
      </c>
      <c r="W2598" s="90">
        <v>985</v>
      </c>
      <c r="X2598" s="90">
        <v>960</v>
      </c>
      <c r="Y2598" s="91">
        <v>46155.701176817129</v>
      </c>
      <c r="Z2598" s="92">
        <v>46163</v>
      </c>
      <c r="AA2598" s="93"/>
      <c r="AB2598" s="93"/>
      <c r="AC2598" s="93"/>
      <c r="AD2598" s="94" t="s">
        <v>40</v>
      </c>
      <c r="AE2598" s="94" t="s">
        <v>40</v>
      </c>
      <c r="AF2598" s="94" t="s">
        <v>40</v>
      </c>
      <c r="AG2598" s="94" t="s">
        <v>40</v>
      </c>
      <c r="AH2598" s="94" t="s">
        <v>40</v>
      </c>
      <c r="AI2598" s="94" t="s">
        <v>40</v>
      </c>
      <c r="AJ2598" s="94" t="s">
        <v>40</v>
      </c>
      <c r="AK2598" s="94" t="s">
        <v>40</v>
      </c>
      <c r="AL2598" s="94" t="s">
        <v>40</v>
      </c>
      <c r="AM2598" s="94" t="s">
        <v>40</v>
      </c>
      <c r="AN2598" s="94" t="s">
        <v>40</v>
      </c>
      <c r="AO2598" s="94" t="s">
        <v>40</v>
      </c>
      <c r="AP2598" s="94" t="s">
        <v>40</v>
      </c>
      <c r="AQ2598" s="94" t="s">
        <v>40</v>
      </c>
      <c r="AR2598" s="93"/>
    </row>
    <row r="2599" spans="1:44">
      <c r="A2599" t="str">
        <f>VLOOKUP(Q2599,'Rotas x Madrugada'!A:C,2,0)</f>
        <v>E</v>
      </c>
      <c r="B2599" t="str">
        <f>VLOOKUP(Q2599,'Rotas x Madrugada'!A:C,3,0)</f>
        <v>Não</v>
      </c>
      <c r="D2599" s="19">
        <f t="shared" si="80"/>
        <v>46165</v>
      </c>
      <c r="E2599" s="19">
        <f>IF(A2599="RETIRA",Z2599,VLOOKUP(Q2599,'Rotas x Madrugada'!A:D,4,0))</f>
        <v>46147</v>
      </c>
      <c r="F2599" s="19">
        <f>IF(A2599="RETIRA",Z2599,Z2599+2)</f>
        <v>46165</v>
      </c>
      <c r="G2599" s="19" t="str">
        <f>CONCATENATE(U2599,"-",V2599)</f>
        <v>LMN1408-PF</v>
      </c>
      <c r="H2599" s="19" t="str">
        <f t="shared" ca="1" si="81"/>
        <v>OK</v>
      </c>
      <c r="I2599" s="46">
        <f ca="1">Z2599-$B$1</f>
        <v>6</v>
      </c>
      <c r="J2599" s="46">
        <f>VLOOKUP(G2599,'D. Produção'!A:B,2,)</f>
        <v>4</v>
      </c>
      <c r="K2599" s="95">
        <v>336399</v>
      </c>
      <c r="L2599" s="96" t="s">
        <v>97</v>
      </c>
      <c r="M2599" s="95">
        <v>6</v>
      </c>
      <c r="N2599" s="95">
        <v>5460143</v>
      </c>
      <c r="O2599" s="96" t="s">
        <v>35</v>
      </c>
      <c r="P2599" s="96" t="s">
        <v>520</v>
      </c>
      <c r="Q2599" s="96" t="s">
        <v>37</v>
      </c>
      <c r="R2599" s="97">
        <v>1.3919999999999999</v>
      </c>
      <c r="S2599" s="97">
        <v>27.84</v>
      </c>
      <c r="T2599" s="95">
        <v>1</v>
      </c>
      <c r="U2599" s="96" t="s">
        <v>189</v>
      </c>
      <c r="V2599" s="96" t="s">
        <v>39</v>
      </c>
      <c r="W2599" s="98">
        <v>960</v>
      </c>
      <c r="X2599" s="98">
        <v>1450</v>
      </c>
      <c r="Y2599" s="99">
        <v>46155.701176817129</v>
      </c>
      <c r="Z2599" s="100">
        <v>46163</v>
      </c>
      <c r="AA2599" s="101"/>
      <c r="AB2599" s="101"/>
      <c r="AC2599" s="101"/>
      <c r="AD2599" s="102" t="s">
        <v>40</v>
      </c>
      <c r="AE2599" s="102" t="s">
        <v>40</v>
      </c>
      <c r="AF2599" s="102" t="s">
        <v>40</v>
      </c>
      <c r="AG2599" s="102" t="s">
        <v>40</v>
      </c>
      <c r="AH2599" s="102" t="s">
        <v>40</v>
      </c>
      <c r="AI2599" s="102" t="s">
        <v>40</v>
      </c>
      <c r="AJ2599" s="102" t="s">
        <v>40</v>
      </c>
      <c r="AK2599" s="102" t="s">
        <v>40</v>
      </c>
      <c r="AL2599" s="102" t="s">
        <v>40</v>
      </c>
      <c r="AM2599" s="102" t="s">
        <v>40</v>
      </c>
      <c r="AN2599" s="102" t="s">
        <v>40</v>
      </c>
      <c r="AO2599" s="102" t="s">
        <v>40</v>
      </c>
      <c r="AP2599" s="102" t="s">
        <v>40</v>
      </c>
      <c r="AQ2599" s="102" t="s">
        <v>40</v>
      </c>
      <c r="AR2599" s="101"/>
    </row>
    <row r="2600" spans="1:44" ht="31.5">
      <c r="A2600" t="str">
        <f>VLOOKUP(Q2600,'Rotas x Madrugada'!A:C,2,0)</f>
        <v>D</v>
      </c>
      <c r="B2600" t="str">
        <f>VLOOKUP(Q2600,'Rotas x Madrugada'!A:C,3,0)</f>
        <v>Dep.</v>
      </c>
      <c r="D2600" s="19">
        <f t="shared" si="80"/>
        <v>46165</v>
      </c>
      <c r="E2600" s="19">
        <f>IF(A2600="RETIRA",Z2600,VLOOKUP(Q2600,'Rotas x Madrugada'!A:D,4,0))</f>
        <v>46147</v>
      </c>
      <c r="F2600" s="19">
        <f>IF(A2600="RETIRA",Z2600,Z2600+2)</f>
        <v>46165</v>
      </c>
      <c r="G2600" s="19" t="str">
        <f>CONCATENATE(U2600,"-",V2600)</f>
        <v>INC08-TF</v>
      </c>
      <c r="H2600" s="19" t="str">
        <f t="shared" ca="1" si="81"/>
        <v>OK</v>
      </c>
      <c r="I2600" s="46">
        <f ca="1">Z2600-$B$1</f>
        <v>6</v>
      </c>
      <c r="J2600" s="46">
        <f>VLOOKUP(G2600,'D. Produção'!A:B,2,)</f>
        <v>2</v>
      </c>
      <c r="K2600" s="87">
        <v>336437</v>
      </c>
      <c r="L2600" s="88" t="s">
        <v>78</v>
      </c>
      <c r="M2600" s="87">
        <v>1</v>
      </c>
      <c r="N2600" s="87">
        <v>5460373</v>
      </c>
      <c r="O2600" s="88" t="s">
        <v>35</v>
      </c>
      <c r="P2600" s="88" t="s">
        <v>223</v>
      </c>
      <c r="Q2600" s="88" t="s">
        <v>127</v>
      </c>
      <c r="R2600" s="89">
        <v>0.68400000000000005</v>
      </c>
      <c r="S2600" s="89">
        <v>13.68</v>
      </c>
      <c r="T2600" s="87">
        <v>1</v>
      </c>
      <c r="U2600" s="88" t="s">
        <v>63</v>
      </c>
      <c r="V2600" s="88" t="s">
        <v>96</v>
      </c>
      <c r="W2600" s="90">
        <v>450</v>
      </c>
      <c r="X2600" s="90">
        <v>1520</v>
      </c>
      <c r="Y2600" s="91">
        <v>46155.735694444447</v>
      </c>
      <c r="Z2600" s="92">
        <v>46163</v>
      </c>
      <c r="AA2600" s="93"/>
      <c r="AB2600" s="93"/>
      <c r="AC2600" s="93"/>
      <c r="AD2600" s="93"/>
      <c r="AE2600" s="94" t="s">
        <v>40</v>
      </c>
      <c r="AF2600" s="94" t="s">
        <v>40</v>
      </c>
      <c r="AG2600" s="94" t="s">
        <v>40</v>
      </c>
      <c r="AH2600" s="94" t="s">
        <v>40</v>
      </c>
      <c r="AI2600" s="94" t="s">
        <v>40</v>
      </c>
      <c r="AJ2600" s="94" t="s">
        <v>40</v>
      </c>
      <c r="AK2600" s="94" t="s">
        <v>40</v>
      </c>
      <c r="AL2600" s="93"/>
      <c r="AM2600" s="93"/>
      <c r="AN2600" s="94" t="s">
        <v>40</v>
      </c>
      <c r="AO2600" s="94" t="s">
        <v>40</v>
      </c>
      <c r="AP2600" s="94" t="s">
        <v>40</v>
      </c>
      <c r="AQ2600" s="94" t="s">
        <v>40</v>
      </c>
      <c r="AR2600" s="93"/>
    </row>
    <row r="2601" spans="1:44">
      <c r="A2601" t="str">
        <f>VLOOKUP(Q2601,'Rotas x Madrugada'!A:C,2,0)</f>
        <v>D</v>
      </c>
      <c r="B2601" t="str">
        <f>VLOOKUP(Q2601,'Rotas x Madrugada'!A:C,3,0)</f>
        <v>Dep.</v>
      </c>
      <c r="D2601" s="19">
        <f t="shared" si="80"/>
        <v>46165</v>
      </c>
      <c r="E2601" s="19">
        <f>IF(A2601="RETIRA",Z2601,VLOOKUP(Q2601,'Rotas x Madrugada'!A:D,4,0))</f>
        <v>46147</v>
      </c>
      <c r="F2601" s="19">
        <f>IF(A2601="RETIRA",Z2601,Z2601+2)</f>
        <v>46165</v>
      </c>
      <c r="G2601" s="19" t="str">
        <f>CONCATENATE(U2601,"-",V2601)</f>
        <v>INC10-TEM</v>
      </c>
      <c r="H2601" s="19" t="e">
        <f t="shared" ca="1" si="81"/>
        <v>#N/A</v>
      </c>
      <c r="I2601" s="46">
        <f ca="1">Z2601-$B$1</f>
        <v>6</v>
      </c>
      <c r="J2601" s="46" t="e">
        <f>VLOOKUP(G2601,'D. Produção'!A:B,2,)</f>
        <v>#N/A</v>
      </c>
      <c r="K2601" s="95">
        <v>336450</v>
      </c>
      <c r="L2601" s="96" t="s">
        <v>61</v>
      </c>
      <c r="M2601" s="95">
        <v>1</v>
      </c>
      <c r="N2601" s="95">
        <v>5460423</v>
      </c>
      <c r="O2601" s="96" t="s">
        <v>35</v>
      </c>
      <c r="P2601" s="96" t="s">
        <v>126</v>
      </c>
      <c r="Q2601" s="96" t="s">
        <v>127</v>
      </c>
      <c r="R2601" s="97">
        <v>1.9944</v>
      </c>
      <c r="S2601" s="97">
        <v>49.860999999999997</v>
      </c>
      <c r="T2601" s="95">
        <v>1</v>
      </c>
      <c r="U2601" s="96" t="s">
        <v>95</v>
      </c>
      <c r="V2601" s="96" t="s">
        <v>169</v>
      </c>
      <c r="W2601" s="98">
        <v>2380</v>
      </c>
      <c r="X2601" s="98">
        <v>838</v>
      </c>
      <c r="Y2601" s="99">
        <v>46156.359870451386</v>
      </c>
      <c r="Z2601" s="100">
        <v>46163</v>
      </c>
      <c r="AA2601" s="101"/>
      <c r="AB2601" s="101"/>
      <c r="AC2601" s="101"/>
      <c r="AD2601" s="101"/>
      <c r="AE2601" s="101"/>
      <c r="AF2601" s="101"/>
      <c r="AG2601" s="101"/>
      <c r="AH2601" s="101"/>
      <c r="AI2601" s="102" t="s">
        <v>40</v>
      </c>
      <c r="AJ2601" s="102" t="s">
        <v>40</v>
      </c>
      <c r="AK2601" s="102" t="s">
        <v>40</v>
      </c>
      <c r="AL2601" s="101"/>
      <c r="AM2601" s="101"/>
      <c r="AN2601" s="101"/>
      <c r="AO2601" s="102" t="s">
        <v>40</v>
      </c>
      <c r="AP2601" s="101"/>
      <c r="AQ2601" s="102" t="s">
        <v>40</v>
      </c>
      <c r="AR2601" s="101"/>
    </row>
    <row r="2602" spans="1:44">
      <c r="A2602" t="str">
        <f>VLOOKUP(Q2602,'Rotas x Madrugada'!A:C,2,0)</f>
        <v>D</v>
      </c>
      <c r="B2602" t="str">
        <f>VLOOKUP(Q2602,'Rotas x Madrugada'!A:C,3,0)</f>
        <v>Dep.</v>
      </c>
      <c r="D2602" s="19">
        <f t="shared" si="80"/>
        <v>46165</v>
      </c>
      <c r="E2602" s="19">
        <f>IF(A2602="RETIRA",Z2602,VLOOKUP(Q2602,'Rotas x Madrugada'!A:D,4,0))</f>
        <v>46147</v>
      </c>
      <c r="F2602" s="19">
        <f>IF(A2602="RETIRA",Z2602,Z2602+2)</f>
        <v>46165</v>
      </c>
      <c r="G2602" s="19" t="str">
        <f>CONCATENATE(U2602,"-",V2602)</f>
        <v>INC10-TEM</v>
      </c>
      <c r="H2602" s="19" t="e">
        <f t="shared" ca="1" si="81"/>
        <v>#N/A</v>
      </c>
      <c r="I2602" s="46">
        <f ca="1">Z2602-$B$1</f>
        <v>6</v>
      </c>
      <c r="J2602" s="46" t="e">
        <f>VLOOKUP(G2602,'D. Produção'!A:B,2,)</f>
        <v>#N/A</v>
      </c>
      <c r="K2602" s="87">
        <v>336450</v>
      </c>
      <c r="L2602" s="88" t="s">
        <v>121</v>
      </c>
      <c r="M2602" s="87">
        <v>2</v>
      </c>
      <c r="N2602" s="87">
        <v>5460424</v>
      </c>
      <c r="O2602" s="88" t="s">
        <v>35</v>
      </c>
      <c r="P2602" s="88" t="s">
        <v>126</v>
      </c>
      <c r="Q2602" s="88" t="s">
        <v>127</v>
      </c>
      <c r="R2602" s="89">
        <v>2.4443999999999999</v>
      </c>
      <c r="S2602" s="89">
        <v>61.11</v>
      </c>
      <c r="T2602" s="87">
        <v>1</v>
      </c>
      <c r="U2602" s="88" t="s">
        <v>95</v>
      </c>
      <c r="V2602" s="88" t="s">
        <v>169</v>
      </c>
      <c r="W2602" s="90">
        <v>2910</v>
      </c>
      <c r="X2602" s="90">
        <v>840</v>
      </c>
      <c r="Y2602" s="91">
        <v>46156.359870451386</v>
      </c>
      <c r="Z2602" s="92">
        <v>46163</v>
      </c>
      <c r="AA2602" s="93"/>
      <c r="AB2602" s="93"/>
      <c r="AC2602" s="93"/>
      <c r="AD2602" s="93"/>
      <c r="AE2602" s="93"/>
      <c r="AF2602" s="93"/>
      <c r="AG2602" s="93"/>
      <c r="AH2602" s="93"/>
      <c r="AI2602" s="94" t="s">
        <v>40</v>
      </c>
      <c r="AJ2602" s="94" t="s">
        <v>40</v>
      </c>
      <c r="AK2602" s="94" t="s">
        <v>40</v>
      </c>
      <c r="AL2602" s="93"/>
      <c r="AM2602" s="93"/>
      <c r="AN2602" s="93"/>
      <c r="AO2602" s="94" t="s">
        <v>40</v>
      </c>
      <c r="AP2602" s="93"/>
      <c r="AQ2602" s="94" t="s">
        <v>40</v>
      </c>
      <c r="AR2602" s="93"/>
    </row>
    <row r="2603" spans="1:44">
      <c r="A2603" t="str">
        <f>VLOOKUP(Q2603,'Rotas x Madrugada'!A:C,2,0)</f>
        <v>NC</v>
      </c>
      <c r="B2603" t="str">
        <f>VLOOKUP(Q2603,'Rotas x Madrugada'!A:C,3,0)</f>
        <v>Não</v>
      </c>
      <c r="D2603" s="19">
        <f t="shared" si="80"/>
        <v>46165</v>
      </c>
      <c r="E2603" s="19">
        <f>IF(A2603="RETIRA",Z2603,VLOOKUP(Q2603,'Rotas x Madrugada'!A:D,4,0))</f>
        <v>46146</v>
      </c>
      <c r="F2603" s="19">
        <f>IF(A2603="RETIRA",Z2603,Z2603+2)</f>
        <v>46165</v>
      </c>
      <c r="G2603" s="19" t="str">
        <f>CONCATENATE(U2603,"-",V2603)</f>
        <v>INC08-TE</v>
      </c>
      <c r="H2603" s="19" t="str">
        <f t="shared" ca="1" si="81"/>
        <v>OK</v>
      </c>
      <c r="I2603" s="46">
        <f ca="1">Z2603-$B$1</f>
        <v>6</v>
      </c>
      <c r="J2603" s="46">
        <f>VLOOKUP(G2603,'D. Produção'!A:B,2,)</f>
        <v>2</v>
      </c>
      <c r="K2603" s="95">
        <v>336527</v>
      </c>
      <c r="L2603" s="96" t="s">
        <v>101</v>
      </c>
      <c r="M2603" s="95">
        <v>10</v>
      </c>
      <c r="N2603" s="95">
        <v>5460781</v>
      </c>
      <c r="O2603" s="96" t="s">
        <v>35</v>
      </c>
      <c r="P2603" s="96" t="s">
        <v>356</v>
      </c>
      <c r="Q2603" s="96" t="s">
        <v>122</v>
      </c>
      <c r="R2603" s="97">
        <v>8.4900000000000003E-2</v>
      </c>
      <c r="S2603" s="97">
        <v>1.698</v>
      </c>
      <c r="T2603" s="95">
        <v>1</v>
      </c>
      <c r="U2603" s="96" t="s">
        <v>63</v>
      </c>
      <c r="V2603" s="96" t="s">
        <v>208</v>
      </c>
      <c r="W2603" s="98">
        <v>300</v>
      </c>
      <c r="X2603" s="98">
        <v>283</v>
      </c>
      <c r="Y2603" s="99">
        <v>46156.411221909722</v>
      </c>
      <c r="Z2603" s="100">
        <v>46163</v>
      </c>
      <c r="AA2603" s="101"/>
      <c r="AB2603" s="101"/>
      <c r="AC2603" s="101"/>
      <c r="AD2603" s="101"/>
      <c r="AE2603" s="101"/>
      <c r="AF2603" s="101"/>
      <c r="AG2603" s="101"/>
      <c r="AH2603" s="101"/>
      <c r="AI2603" s="102" t="s">
        <v>40</v>
      </c>
      <c r="AJ2603" s="102" t="s">
        <v>40</v>
      </c>
      <c r="AK2603" s="102" t="s">
        <v>40</v>
      </c>
      <c r="AL2603" s="101"/>
      <c r="AM2603" s="101"/>
      <c r="AN2603" s="102" t="s">
        <v>40</v>
      </c>
      <c r="AO2603" s="102" t="s">
        <v>40</v>
      </c>
      <c r="AP2603" s="102" t="s">
        <v>40</v>
      </c>
      <c r="AQ2603" s="102" t="s">
        <v>40</v>
      </c>
      <c r="AR2603" s="101"/>
    </row>
    <row r="2604" spans="1:44">
      <c r="A2604" t="str">
        <f>VLOOKUP(Q2604,'Rotas x Madrugada'!A:C,2,0)</f>
        <v>NC</v>
      </c>
      <c r="B2604" t="str">
        <f>VLOOKUP(Q2604,'Rotas x Madrugada'!A:C,3,0)</f>
        <v>Não</v>
      </c>
      <c r="D2604" s="19">
        <f t="shared" si="80"/>
        <v>46165</v>
      </c>
      <c r="E2604" s="19">
        <f>IF(A2604="RETIRA",Z2604,VLOOKUP(Q2604,'Rotas x Madrugada'!A:D,4,0))</f>
        <v>46146</v>
      </c>
      <c r="F2604" s="19">
        <f>IF(A2604="RETIRA",Z2604,Z2604+2)</f>
        <v>46165</v>
      </c>
      <c r="G2604" s="19" t="str">
        <f>CONCATENATE(U2604,"-",V2604)</f>
        <v>INC08-TE</v>
      </c>
      <c r="H2604" s="19" t="str">
        <f t="shared" ca="1" si="81"/>
        <v>OK</v>
      </c>
      <c r="I2604" s="46">
        <f ca="1">Z2604-$B$1</f>
        <v>6</v>
      </c>
      <c r="J2604" s="46">
        <f>VLOOKUP(G2604,'D. Produção'!A:B,2,)</f>
        <v>2</v>
      </c>
      <c r="K2604" s="87">
        <v>336527</v>
      </c>
      <c r="L2604" s="88" t="s">
        <v>102</v>
      </c>
      <c r="M2604" s="87">
        <v>11</v>
      </c>
      <c r="N2604" s="87">
        <v>5460782</v>
      </c>
      <c r="O2604" s="88" t="s">
        <v>35</v>
      </c>
      <c r="P2604" s="88" t="s">
        <v>356</v>
      </c>
      <c r="Q2604" s="88" t="s">
        <v>122</v>
      </c>
      <c r="R2604" s="89">
        <v>8.4900000000000003E-2</v>
      </c>
      <c r="S2604" s="89">
        <v>1.698</v>
      </c>
      <c r="T2604" s="87">
        <v>1</v>
      </c>
      <c r="U2604" s="88" t="s">
        <v>63</v>
      </c>
      <c r="V2604" s="88" t="s">
        <v>208</v>
      </c>
      <c r="W2604" s="90">
        <v>300</v>
      </c>
      <c r="X2604" s="90">
        <v>283</v>
      </c>
      <c r="Y2604" s="91">
        <v>46156.411221909722</v>
      </c>
      <c r="Z2604" s="92">
        <v>46163</v>
      </c>
      <c r="AA2604" s="93"/>
      <c r="AB2604" s="93"/>
      <c r="AC2604" s="93"/>
      <c r="AD2604" s="93"/>
      <c r="AE2604" s="93"/>
      <c r="AF2604" s="93"/>
      <c r="AG2604" s="93"/>
      <c r="AH2604" s="93"/>
      <c r="AI2604" s="94" t="s">
        <v>40</v>
      </c>
      <c r="AJ2604" s="94" t="s">
        <v>40</v>
      </c>
      <c r="AK2604" s="94" t="s">
        <v>40</v>
      </c>
      <c r="AL2604" s="93"/>
      <c r="AM2604" s="93"/>
      <c r="AN2604" s="94" t="s">
        <v>40</v>
      </c>
      <c r="AO2604" s="94" t="s">
        <v>40</v>
      </c>
      <c r="AP2604" s="94" t="s">
        <v>40</v>
      </c>
      <c r="AQ2604" s="94" t="s">
        <v>40</v>
      </c>
      <c r="AR2604" s="93"/>
    </row>
    <row r="2605" spans="1:44">
      <c r="A2605" t="str">
        <f>VLOOKUP(Q2605,'Rotas x Madrugada'!A:C,2,0)</f>
        <v>NC</v>
      </c>
      <c r="B2605" t="str">
        <f>VLOOKUP(Q2605,'Rotas x Madrugada'!A:C,3,0)</f>
        <v>Não</v>
      </c>
      <c r="D2605" s="19">
        <f t="shared" si="80"/>
        <v>46165</v>
      </c>
      <c r="E2605" s="19">
        <f>IF(A2605="RETIRA",Z2605,VLOOKUP(Q2605,'Rotas x Madrugada'!A:D,4,0))</f>
        <v>46146</v>
      </c>
      <c r="F2605" s="19">
        <f>IF(A2605="RETIRA",Z2605,Z2605+2)</f>
        <v>46165</v>
      </c>
      <c r="G2605" s="19" t="str">
        <f>CONCATENATE(U2605,"-",V2605)</f>
        <v>INC08-TE12</v>
      </c>
      <c r="H2605" s="19" t="str">
        <f t="shared" ca="1" si="81"/>
        <v>OK</v>
      </c>
      <c r="I2605" s="46">
        <f ca="1">Z2605-$B$1</f>
        <v>6</v>
      </c>
      <c r="J2605" s="46">
        <f>VLOOKUP(G2605,'D. Produção'!A:B,2,)</f>
        <v>2</v>
      </c>
      <c r="K2605" s="95">
        <v>336527</v>
      </c>
      <c r="L2605" s="96" t="s">
        <v>107</v>
      </c>
      <c r="M2605" s="95">
        <v>16</v>
      </c>
      <c r="N2605" s="95">
        <v>5460787</v>
      </c>
      <c r="O2605" s="96" t="s">
        <v>35</v>
      </c>
      <c r="P2605" s="96" t="s">
        <v>356</v>
      </c>
      <c r="Q2605" s="96" t="s">
        <v>122</v>
      </c>
      <c r="R2605" s="97">
        <v>0.311</v>
      </c>
      <c r="S2605" s="97">
        <v>6.2205000000000004</v>
      </c>
      <c r="T2605" s="95">
        <v>1</v>
      </c>
      <c r="U2605" s="96" t="s">
        <v>63</v>
      </c>
      <c r="V2605" s="96" t="s">
        <v>120</v>
      </c>
      <c r="W2605" s="98">
        <v>435</v>
      </c>
      <c r="X2605" s="98">
        <v>715</v>
      </c>
      <c r="Y2605" s="99">
        <v>46156.411221909722</v>
      </c>
      <c r="Z2605" s="100">
        <v>46163</v>
      </c>
      <c r="AA2605" s="101"/>
      <c r="AB2605" s="101"/>
      <c r="AC2605" s="101"/>
      <c r="AD2605" s="101"/>
      <c r="AE2605" s="101"/>
      <c r="AF2605" s="101"/>
      <c r="AG2605" s="101"/>
      <c r="AH2605" s="101"/>
      <c r="AI2605" s="102" t="s">
        <v>40</v>
      </c>
      <c r="AJ2605" s="102" t="s">
        <v>40</v>
      </c>
      <c r="AK2605" s="102" t="s">
        <v>40</v>
      </c>
      <c r="AL2605" s="101"/>
      <c r="AM2605" s="101"/>
      <c r="AN2605" s="102" t="s">
        <v>40</v>
      </c>
      <c r="AO2605" s="102" t="s">
        <v>40</v>
      </c>
      <c r="AP2605" s="102" t="s">
        <v>40</v>
      </c>
      <c r="AQ2605" s="102" t="s">
        <v>40</v>
      </c>
      <c r="AR2605" s="101"/>
    </row>
    <row r="2606" spans="1:44">
      <c r="A2606" t="str">
        <f>VLOOKUP(Q2606,'Rotas x Madrugada'!A:C,2,0)</f>
        <v>NC</v>
      </c>
      <c r="B2606" t="str">
        <f>VLOOKUP(Q2606,'Rotas x Madrugada'!A:C,3,0)</f>
        <v>Não</v>
      </c>
      <c r="D2606" s="19">
        <f t="shared" si="80"/>
        <v>46165</v>
      </c>
      <c r="E2606" s="19">
        <f>IF(A2606="RETIRA",Z2606,VLOOKUP(Q2606,'Rotas x Madrugada'!A:D,4,0))</f>
        <v>46146</v>
      </c>
      <c r="F2606" s="19">
        <f>IF(A2606="RETIRA",Z2606,Z2606+2)</f>
        <v>46165</v>
      </c>
      <c r="G2606" s="19" t="str">
        <f>CONCATENATE(U2606,"-",V2606)</f>
        <v>INC08-TE12</v>
      </c>
      <c r="H2606" s="19" t="str">
        <f t="shared" ca="1" si="81"/>
        <v>OK</v>
      </c>
      <c r="I2606" s="46">
        <f ca="1">Z2606-$B$1</f>
        <v>6</v>
      </c>
      <c r="J2606" s="46">
        <f>VLOOKUP(G2606,'D. Produção'!A:B,2,)</f>
        <v>2</v>
      </c>
      <c r="K2606" s="87">
        <v>336527</v>
      </c>
      <c r="L2606" s="88" t="s">
        <v>108</v>
      </c>
      <c r="M2606" s="87">
        <v>17</v>
      </c>
      <c r="N2606" s="87">
        <v>5460788</v>
      </c>
      <c r="O2606" s="88" t="s">
        <v>35</v>
      </c>
      <c r="P2606" s="88" t="s">
        <v>356</v>
      </c>
      <c r="Q2606" s="88" t="s">
        <v>122</v>
      </c>
      <c r="R2606" s="89">
        <v>0.311</v>
      </c>
      <c r="S2606" s="89">
        <v>6.2205000000000004</v>
      </c>
      <c r="T2606" s="87">
        <v>1</v>
      </c>
      <c r="U2606" s="88" t="s">
        <v>63</v>
      </c>
      <c r="V2606" s="88" t="s">
        <v>120</v>
      </c>
      <c r="W2606" s="90">
        <v>435</v>
      </c>
      <c r="X2606" s="90">
        <v>715</v>
      </c>
      <c r="Y2606" s="91">
        <v>46156.411221909722</v>
      </c>
      <c r="Z2606" s="92">
        <v>46163</v>
      </c>
      <c r="AA2606" s="93"/>
      <c r="AB2606" s="93"/>
      <c r="AC2606" s="93"/>
      <c r="AD2606" s="93"/>
      <c r="AE2606" s="93"/>
      <c r="AF2606" s="93"/>
      <c r="AG2606" s="93"/>
      <c r="AH2606" s="93"/>
      <c r="AI2606" s="94" t="s">
        <v>40</v>
      </c>
      <c r="AJ2606" s="94" t="s">
        <v>40</v>
      </c>
      <c r="AK2606" s="94" t="s">
        <v>40</v>
      </c>
      <c r="AL2606" s="93"/>
      <c r="AM2606" s="93"/>
      <c r="AN2606" s="94" t="s">
        <v>40</v>
      </c>
      <c r="AO2606" s="94" t="s">
        <v>40</v>
      </c>
      <c r="AP2606" s="94" t="s">
        <v>40</v>
      </c>
      <c r="AQ2606" s="94" t="s">
        <v>40</v>
      </c>
      <c r="AR2606" s="93"/>
    </row>
    <row r="2607" spans="1:44">
      <c r="A2607" t="str">
        <f>VLOOKUP(Q2607,'Rotas x Madrugada'!A:C,2,0)</f>
        <v>NC</v>
      </c>
      <c r="B2607" t="str">
        <f>VLOOKUP(Q2607,'Rotas x Madrugada'!A:C,3,0)</f>
        <v>Não</v>
      </c>
      <c r="D2607" s="19">
        <f t="shared" si="80"/>
        <v>46165</v>
      </c>
      <c r="E2607" s="19">
        <f>IF(A2607="RETIRA",Z2607,VLOOKUP(Q2607,'Rotas x Madrugada'!A:D,4,0))</f>
        <v>46146</v>
      </c>
      <c r="F2607" s="19">
        <f>IF(A2607="RETIRA",Z2607,Z2607+2)</f>
        <v>46165</v>
      </c>
      <c r="G2607" s="19" t="str">
        <f>CONCATENATE(U2607,"-",V2607)</f>
        <v>INC08-TF</v>
      </c>
      <c r="H2607" s="19" t="str">
        <f t="shared" ca="1" si="81"/>
        <v>OK</v>
      </c>
      <c r="I2607" s="46">
        <f ca="1">Z2607-$B$1</f>
        <v>6</v>
      </c>
      <c r="J2607" s="46">
        <f>VLOOKUP(G2607,'D. Produção'!A:B,2,)</f>
        <v>2</v>
      </c>
      <c r="K2607" s="95">
        <v>336527</v>
      </c>
      <c r="L2607" s="96" t="s">
        <v>109</v>
      </c>
      <c r="M2607" s="95">
        <v>18</v>
      </c>
      <c r="N2607" s="95">
        <v>5460789</v>
      </c>
      <c r="O2607" s="96" t="s">
        <v>35</v>
      </c>
      <c r="P2607" s="96" t="s">
        <v>356</v>
      </c>
      <c r="Q2607" s="96" t="s">
        <v>122</v>
      </c>
      <c r="R2607" s="97">
        <v>0.10009999999999999</v>
      </c>
      <c r="S2607" s="97">
        <v>2.0019999999999998</v>
      </c>
      <c r="T2607" s="95">
        <v>1</v>
      </c>
      <c r="U2607" s="96" t="s">
        <v>63</v>
      </c>
      <c r="V2607" s="96" t="s">
        <v>96</v>
      </c>
      <c r="W2607" s="98">
        <v>140</v>
      </c>
      <c r="X2607" s="98">
        <v>715</v>
      </c>
      <c r="Y2607" s="99">
        <v>46156.411221909722</v>
      </c>
      <c r="Z2607" s="100">
        <v>46163</v>
      </c>
      <c r="AA2607" s="101"/>
      <c r="AB2607" s="101"/>
      <c r="AC2607" s="101"/>
      <c r="AD2607" s="101"/>
      <c r="AE2607" s="102" t="s">
        <v>40</v>
      </c>
      <c r="AF2607" s="102" t="s">
        <v>40</v>
      </c>
      <c r="AG2607" s="102" t="s">
        <v>40</v>
      </c>
      <c r="AH2607" s="102" t="s">
        <v>40</v>
      </c>
      <c r="AI2607" s="102" t="s">
        <v>40</v>
      </c>
      <c r="AJ2607" s="102" t="s">
        <v>40</v>
      </c>
      <c r="AK2607" s="102" t="s">
        <v>40</v>
      </c>
      <c r="AL2607" s="101"/>
      <c r="AM2607" s="101"/>
      <c r="AN2607" s="102" t="s">
        <v>40</v>
      </c>
      <c r="AO2607" s="102" t="s">
        <v>40</v>
      </c>
      <c r="AP2607" s="102" t="s">
        <v>40</v>
      </c>
      <c r="AQ2607" s="102" t="s">
        <v>40</v>
      </c>
      <c r="AR2607" s="101"/>
    </row>
    <row r="2608" spans="1:44">
      <c r="A2608" t="str">
        <f>VLOOKUP(Q2608,'Rotas x Madrugada'!A:C,2,0)</f>
        <v>NC</v>
      </c>
      <c r="B2608" t="str">
        <f>VLOOKUP(Q2608,'Rotas x Madrugada'!A:C,3,0)</f>
        <v>Não</v>
      </c>
      <c r="D2608" s="19">
        <f t="shared" si="80"/>
        <v>46165</v>
      </c>
      <c r="E2608" s="19">
        <f>IF(A2608="RETIRA",Z2608,VLOOKUP(Q2608,'Rotas x Madrugada'!A:D,4,0))</f>
        <v>46146</v>
      </c>
      <c r="F2608" s="19">
        <f>IF(A2608="RETIRA",Z2608,Z2608+2)</f>
        <v>46165</v>
      </c>
      <c r="G2608" s="19" t="str">
        <f>CONCATENATE(U2608,"-",V2608)</f>
        <v>INC08-TE</v>
      </c>
      <c r="H2608" s="19" t="str">
        <f t="shared" ca="1" si="81"/>
        <v>OK</v>
      </c>
      <c r="I2608" s="46">
        <f ca="1">Z2608-$B$1</f>
        <v>6</v>
      </c>
      <c r="J2608" s="46">
        <f>VLOOKUP(G2608,'D. Produção'!A:B,2,)</f>
        <v>2</v>
      </c>
      <c r="K2608" s="87">
        <v>336527</v>
      </c>
      <c r="L2608" s="88" t="s">
        <v>78</v>
      </c>
      <c r="M2608" s="87">
        <v>1</v>
      </c>
      <c r="N2608" s="87">
        <v>5460772</v>
      </c>
      <c r="O2608" s="88" t="s">
        <v>35</v>
      </c>
      <c r="P2608" s="88" t="s">
        <v>356</v>
      </c>
      <c r="Q2608" s="88" t="s">
        <v>122</v>
      </c>
      <c r="R2608" s="89">
        <v>0.32850000000000001</v>
      </c>
      <c r="S2608" s="89">
        <v>6.57</v>
      </c>
      <c r="T2608" s="87">
        <v>1</v>
      </c>
      <c r="U2608" s="88" t="s">
        <v>63</v>
      </c>
      <c r="V2608" s="88" t="s">
        <v>208</v>
      </c>
      <c r="W2608" s="90">
        <v>450</v>
      </c>
      <c r="X2608" s="90">
        <v>730</v>
      </c>
      <c r="Y2608" s="91">
        <v>46156.411221909722</v>
      </c>
      <c r="Z2608" s="92">
        <v>46163</v>
      </c>
      <c r="AA2608" s="93"/>
      <c r="AB2608" s="93"/>
      <c r="AC2608" s="93"/>
      <c r="AD2608" s="93"/>
      <c r="AE2608" s="93"/>
      <c r="AF2608" s="93"/>
      <c r="AG2608" s="93"/>
      <c r="AH2608" s="93"/>
      <c r="AI2608" s="94" t="s">
        <v>40</v>
      </c>
      <c r="AJ2608" s="94" t="s">
        <v>40</v>
      </c>
      <c r="AK2608" s="94" t="s">
        <v>40</v>
      </c>
      <c r="AL2608" s="93"/>
      <c r="AM2608" s="93"/>
      <c r="AN2608" s="94" t="s">
        <v>40</v>
      </c>
      <c r="AO2608" s="94" t="s">
        <v>40</v>
      </c>
      <c r="AP2608" s="94" t="s">
        <v>40</v>
      </c>
      <c r="AQ2608" s="94" t="s">
        <v>40</v>
      </c>
      <c r="AR2608" s="93"/>
    </row>
    <row r="2609" spans="1:44">
      <c r="A2609" t="str">
        <f>VLOOKUP(Q2609,'Rotas x Madrugada'!A:C,2,0)</f>
        <v>NC</v>
      </c>
      <c r="B2609" t="str">
        <f>VLOOKUP(Q2609,'Rotas x Madrugada'!A:C,3,0)</f>
        <v>Não</v>
      </c>
      <c r="D2609" s="19">
        <f t="shared" si="80"/>
        <v>46165</v>
      </c>
      <c r="E2609" s="19">
        <f>IF(A2609="RETIRA",Z2609,VLOOKUP(Q2609,'Rotas x Madrugada'!A:D,4,0))</f>
        <v>46146</v>
      </c>
      <c r="F2609" s="19">
        <f>IF(A2609="RETIRA",Z2609,Z2609+2)</f>
        <v>46165</v>
      </c>
      <c r="G2609" s="19" t="str">
        <f>CONCATENATE(U2609,"-",V2609)</f>
        <v>INC08-TE</v>
      </c>
      <c r="H2609" s="19" t="str">
        <f t="shared" ca="1" si="81"/>
        <v>OK</v>
      </c>
      <c r="I2609" s="46">
        <f ca="1">Z2609-$B$1</f>
        <v>6</v>
      </c>
      <c r="J2609" s="46">
        <f>VLOOKUP(G2609,'D. Produção'!A:B,2,)</f>
        <v>2</v>
      </c>
      <c r="K2609" s="95">
        <v>336527</v>
      </c>
      <c r="L2609" s="96" t="s">
        <v>80</v>
      </c>
      <c r="M2609" s="95">
        <v>2</v>
      </c>
      <c r="N2609" s="95">
        <v>5460773</v>
      </c>
      <c r="O2609" s="96" t="s">
        <v>35</v>
      </c>
      <c r="P2609" s="96" t="s">
        <v>356</v>
      </c>
      <c r="Q2609" s="96" t="s">
        <v>122</v>
      </c>
      <c r="R2609" s="97">
        <v>0.32850000000000001</v>
      </c>
      <c r="S2609" s="97">
        <v>6.57</v>
      </c>
      <c r="T2609" s="95">
        <v>1</v>
      </c>
      <c r="U2609" s="96" t="s">
        <v>63</v>
      </c>
      <c r="V2609" s="96" t="s">
        <v>208</v>
      </c>
      <c r="W2609" s="98">
        <v>450</v>
      </c>
      <c r="X2609" s="98">
        <v>730</v>
      </c>
      <c r="Y2609" s="99">
        <v>46156.411221909722</v>
      </c>
      <c r="Z2609" s="100">
        <v>46163</v>
      </c>
      <c r="AA2609" s="101"/>
      <c r="AB2609" s="101"/>
      <c r="AC2609" s="101"/>
      <c r="AD2609" s="101"/>
      <c r="AE2609" s="101"/>
      <c r="AF2609" s="101"/>
      <c r="AG2609" s="101"/>
      <c r="AH2609" s="101"/>
      <c r="AI2609" s="102" t="s">
        <v>40</v>
      </c>
      <c r="AJ2609" s="102" t="s">
        <v>40</v>
      </c>
      <c r="AK2609" s="102" t="s">
        <v>40</v>
      </c>
      <c r="AL2609" s="101"/>
      <c r="AM2609" s="101"/>
      <c r="AN2609" s="102" t="s">
        <v>40</v>
      </c>
      <c r="AO2609" s="102" t="s">
        <v>40</v>
      </c>
      <c r="AP2609" s="102" t="s">
        <v>40</v>
      </c>
      <c r="AQ2609" s="102" t="s">
        <v>40</v>
      </c>
      <c r="AR2609" s="101"/>
    </row>
    <row r="2610" spans="1:44">
      <c r="A2610" t="str">
        <f>VLOOKUP(Q2610,'Rotas x Madrugada'!A:C,2,0)</f>
        <v>NC</v>
      </c>
      <c r="B2610" t="str">
        <f>VLOOKUP(Q2610,'Rotas x Madrugada'!A:C,3,0)</f>
        <v>Não</v>
      </c>
      <c r="D2610" s="19">
        <f t="shared" si="80"/>
        <v>46165</v>
      </c>
      <c r="E2610" s="19">
        <f>IF(A2610="RETIRA",Z2610,VLOOKUP(Q2610,'Rotas x Madrugada'!A:D,4,0))</f>
        <v>46146</v>
      </c>
      <c r="F2610" s="19">
        <f>IF(A2610="RETIRA",Z2610,Z2610+2)</f>
        <v>46165</v>
      </c>
      <c r="G2610" s="19" t="str">
        <f>CONCATENATE(U2610,"-",V2610)</f>
        <v>INC08-TE</v>
      </c>
      <c r="H2610" s="19" t="str">
        <f t="shared" ca="1" si="81"/>
        <v>OK</v>
      </c>
      <c r="I2610" s="46">
        <f ca="1">Z2610-$B$1</f>
        <v>6</v>
      </c>
      <c r="J2610" s="46">
        <f>VLOOKUP(G2610,'D. Produção'!A:B,2,)</f>
        <v>2</v>
      </c>
      <c r="K2610" s="87">
        <v>336527</v>
      </c>
      <c r="L2610" s="88" t="s">
        <v>180</v>
      </c>
      <c r="M2610" s="87">
        <v>3</v>
      </c>
      <c r="N2610" s="87">
        <v>5460774</v>
      </c>
      <c r="O2610" s="88" t="s">
        <v>35</v>
      </c>
      <c r="P2610" s="88" t="s">
        <v>356</v>
      </c>
      <c r="Q2610" s="88" t="s">
        <v>122</v>
      </c>
      <c r="R2610" s="89">
        <v>0.2828</v>
      </c>
      <c r="S2610" s="89">
        <v>5.6550000000000002</v>
      </c>
      <c r="T2610" s="87">
        <v>1</v>
      </c>
      <c r="U2610" s="88" t="s">
        <v>63</v>
      </c>
      <c r="V2610" s="88" t="s">
        <v>208</v>
      </c>
      <c r="W2610" s="90">
        <v>390</v>
      </c>
      <c r="X2610" s="90">
        <v>725</v>
      </c>
      <c r="Y2610" s="91">
        <v>46156.411221909722</v>
      </c>
      <c r="Z2610" s="92">
        <v>46163</v>
      </c>
      <c r="AA2610" s="93"/>
      <c r="AB2610" s="93"/>
      <c r="AC2610" s="93"/>
      <c r="AD2610" s="93"/>
      <c r="AE2610" s="93"/>
      <c r="AF2610" s="93"/>
      <c r="AG2610" s="93"/>
      <c r="AH2610" s="93"/>
      <c r="AI2610" s="94" t="s">
        <v>40</v>
      </c>
      <c r="AJ2610" s="94" t="s">
        <v>40</v>
      </c>
      <c r="AK2610" s="94" t="s">
        <v>40</v>
      </c>
      <c r="AL2610" s="93"/>
      <c r="AM2610" s="93"/>
      <c r="AN2610" s="94" t="s">
        <v>40</v>
      </c>
      <c r="AO2610" s="94" t="s">
        <v>40</v>
      </c>
      <c r="AP2610" s="94" t="s">
        <v>40</v>
      </c>
      <c r="AQ2610" s="94" t="s">
        <v>40</v>
      </c>
      <c r="AR2610" s="93"/>
    </row>
    <row r="2611" spans="1:44">
      <c r="A2611" t="str">
        <f>VLOOKUP(Q2611,'Rotas x Madrugada'!A:C,2,0)</f>
        <v>NC</v>
      </c>
      <c r="B2611" t="str">
        <f>VLOOKUP(Q2611,'Rotas x Madrugada'!A:C,3,0)</f>
        <v>Não</v>
      </c>
      <c r="D2611" s="19">
        <f t="shared" si="80"/>
        <v>46165</v>
      </c>
      <c r="E2611" s="19">
        <f>IF(A2611="RETIRA",Z2611,VLOOKUP(Q2611,'Rotas x Madrugada'!A:D,4,0))</f>
        <v>46146</v>
      </c>
      <c r="F2611" s="19">
        <f>IF(A2611="RETIRA",Z2611,Z2611+2)</f>
        <v>46165</v>
      </c>
      <c r="G2611" s="19" t="str">
        <f>CONCATENATE(U2611,"-",V2611)</f>
        <v>INC08-TE</v>
      </c>
      <c r="H2611" s="19" t="str">
        <f t="shared" ca="1" si="81"/>
        <v>OK</v>
      </c>
      <c r="I2611" s="46">
        <f ca="1">Z2611-$B$1</f>
        <v>6</v>
      </c>
      <c r="J2611" s="46">
        <f>VLOOKUP(G2611,'D. Produção'!A:B,2,)</f>
        <v>2</v>
      </c>
      <c r="K2611" s="95">
        <v>336527</v>
      </c>
      <c r="L2611" s="96" t="s">
        <v>161</v>
      </c>
      <c r="M2611" s="95">
        <v>4</v>
      </c>
      <c r="N2611" s="95">
        <v>5460775</v>
      </c>
      <c r="O2611" s="96" t="s">
        <v>35</v>
      </c>
      <c r="P2611" s="96" t="s">
        <v>356</v>
      </c>
      <c r="Q2611" s="96" t="s">
        <v>122</v>
      </c>
      <c r="R2611" s="97">
        <v>0.21240000000000001</v>
      </c>
      <c r="S2611" s="97">
        <v>4.2480000000000002</v>
      </c>
      <c r="T2611" s="95">
        <v>1</v>
      </c>
      <c r="U2611" s="96" t="s">
        <v>63</v>
      </c>
      <c r="V2611" s="96" t="s">
        <v>208</v>
      </c>
      <c r="W2611" s="98">
        <v>295</v>
      </c>
      <c r="X2611" s="98">
        <v>720</v>
      </c>
      <c r="Y2611" s="99">
        <v>46156.411221909722</v>
      </c>
      <c r="Z2611" s="100">
        <v>46163</v>
      </c>
      <c r="AA2611" s="101"/>
      <c r="AB2611" s="101"/>
      <c r="AC2611" s="101"/>
      <c r="AD2611" s="101"/>
      <c r="AE2611" s="101"/>
      <c r="AF2611" s="101"/>
      <c r="AG2611" s="101"/>
      <c r="AH2611" s="101"/>
      <c r="AI2611" s="102" t="s">
        <v>40</v>
      </c>
      <c r="AJ2611" s="102" t="s">
        <v>40</v>
      </c>
      <c r="AK2611" s="102" t="s">
        <v>40</v>
      </c>
      <c r="AL2611" s="101"/>
      <c r="AM2611" s="101"/>
      <c r="AN2611" s="102" t="s">
        <v>40</v>
      </c>
      <c r="AO2611" s="102" t="s">
        <v>40</v>
      </c>
      <c r="AP2611" s="102" t="s">
        <v>40</v>
      </c>
      <c r="AQ2611" s="102" t="s">
        <v>40</v>
      </c>
      <c r="AR2611" s="101"/>
    </row>
    <row r="2612" spans="1:44">
      <c r="A2612" t="str">
        <f>VLOOKUP(Q2612,'Rotas x Madrugada'!A:C,2,0)</f>
        <v>NC</v>
      </c>
      <c r="B2612" t="str">
        <f>VLOOKUP(Q2612,'Rotas x Madrugada'!A:C,3,0)</f>
        <v>Não</v>
      </c>
      <c r="D2612" s="19">
        <f t="shared" si="80"/>
        <v>46165</v>
      </c>
      <c r="E2612" s="19">
        <f>IF(A2612="RETIRA",Z2612,VLOOKUP(Q2612,'Rotas x Madrugada'!A:D,4,0))</f>
        <v>46146</v>
      </c>
      <c r="F2612" s="19">
        <f>IF(A2612="RETIRA",Z2612,Z2612+2)</f>
        <v>46165</v>
      </c>
      <c r="G2612" s="19" t="str">
        <f>CONCATENATE(U2612,"-",V2612)</f>
        <v>INC08-TE</v>
      </c>
      <c r="H2612" s="19" t="str">
        <f t="shared" ca="1" si="81"/>
        <v>OK</v>
      </c>
      <c r="I2612" s="46">
        <f ca="1">Z2612-$B$1</f>
        <v>6</v>
      </c>
      <c r="J2612" s="46">
        <f>VLOOKUP(G2612,'D. Produção'!A:B,2,)</f>
        <v>2</v>
      </c>
      <c r="K2612" s="87">
        <v>336527</v>
      </c>
      <c r="L2612" s="88" t="s">
        <v>215</v>
      </c>
      <c r="M2612" s="87">
        <v>5</v>
      </c>
      <c r="N2612" s="87">
        <v>5460776</v>
      </c>
      <c r="O2612" s="88" t="s">
        <v>35</v>
      </c>
      <c r="P2612" s="88" t="s">
        <v>356</v>
      </c>
      <c r="Q2612" s="88" t="s">
        <v>122</v>
      </c>
      <c r="R2612" s="89">
        <v>0.216</v>
      </c>
      <c r="S2612" s="89">
        <v>4.32</v>
      </c>
      <c r="T2612" s="87">
        <v>1</v>
      </c>
      <c r="U2612" s="88" t="s">
        <v>63</v>
      </c>
      <c r="V2612" s="88" t="s">
        <v>208</v>
      </c>
      <c r="W2612" s="90">
        <v>300</v>
      </c>
      <c r="X2612" s="90">
        <v>720</v>
      </c>
      <c r="Y2612" s="91">
        <v>46156.411221909722</v>
      </c>
      <c r="Z2612" s="92">
        <v>46163</v>
      </c>
      <c r="AA2612" s="93"/>
      <c r="AB2612" s="93"/>
      <c r="AC2612" s="93"/>
      <c r="AD2612" s="93"/>
      <c r="AE2612" s="93"/>
      <c r="AF2612" s="93"/>
      <c r="AG2612" s="93"/>
      <c r="AH2612" s="93"/>
      <c r="AI2612" s="94" t="s">
        <v>40</v>
      </c>
      <c r="AJ2612" s="94" t="s">
        <v>40</v>
      </c>
      <c r="AK2612" s="94" t="s">
        <v>40</v>
      </c>
      <c r="AL2612" s="93"/>
      <c r="AM2612" s="93"/>
      <c r="AN2612" s="94" t="s">
        <v>40</v>
      </c>
      <c r="AO2612" s="94" t="s">
        <v>40</v>
      </c>
      <c r="AP2612" s="94" t="s">
        <v>40</v>
      </c>
      <c r="AQ2612" s="94" t="s">
        <v>40</v>
      </c>
      <c r="AR2612" s="93"/>
    </row>
    <row r="2613" spans="1:44">
      <c r="A2613" t="str">
        <f>VLOOKUP(Q2613,'Rotas x Madrugada'!A:C,2,0)</f>
        <v>NC</v>
      </c>
      <c r="B2613" t="str">
        <f>VLOOKUP(Q2613,'Rotas x Madrugada'!A:C,3,0)</f>
        <v>Não</v>
      </c>
      <c r="D2613" s="19">
        <f t="shared" si="80"/>
        <v>46165</v>
      </c>
      <c r="E2613" s="19">
        <f>IF(A2613="RETIRA",Z2613,VLOOKUP(Q2613,'Rotas x Madrugada'!A:D,4,0))</f>
        <v>46146</v>
      </c>
      <c r="F2613" s="19">
        <f>IF(A2613="RETIRA",Z2613,Z2613+2)</f>
        <v>46165</v>
      </c>
      <c r="G2613" s="19" t="str">
        <f>CONCATENATE(U2613,"-",V2613)</f>
        <v>INC08-TE</v>
      </c>
      <c r="H2613" s="19" t="str">
        <f t="shared" ca="1" si="81"/>
        <v>OK</v>
      </c>
      <c r="I2613" s="46">
        <f ca="1">Z2613-$B$1</f>
        <v>6</v>
      </c>
      <c r="J2613" s="46">
        <f>VLOOKUP(G2613,'D. Produção'!A:B,2,)</f>
        <v>2</v>
      </c>
      <c r="K2613" s="95">
        <v>336527</v>
      </c>
      <c r="L2613" s="96" t="s">
        <v>489</v>
      </c>
      <c r="M2613" s="95">
        <v>6</v>
      </c>
      <c r="N2613" s="95">
        <v>5460777</v>
      </c>
      <c r="O2613" s="96" t="s">
        <v>35</v>
      </c>
      <c r="P2613" s="96" t="s">
        <v>356</v>
      </c>
      <c r="Q2613" s="96" t="s">
        <v>122</v>
      </c>
      <c r="R2613" s="97">
        <v>0.216</v>
      </c>
      <c r="S2613" s="97">
        <v>4.32</v>
      </c>
      <c r="T2613" s="95">
        <v>1</v>
      </c>
      <c r="U2613" s="96" t="s">
        <v>63</v>
      </c>
      <c r="V2613" s="96" t="s">
        <v>208</v>
      </c>
      <c r="W2613" s="98">
        <v>300</v>
      </c>
      <c r="X2613" s="98">
        <v>720</v>
      </c>
      <c r="Y2613" s="99">
        <v>46156.411221909722</v>
      </c>
      <c r="Z2613" s="100">
        <v>46163</v>
      </c>
      <c r="AA2613" s="101"/>
      <c r="AB2613" s="101"/>
      <c r="AC2613" s="101"/>
      <c r="AD2613" s="101"/>
      <c r="AE2613" s="101"/>
      <c r="AF2613" s="101"/>
      <c r="AG2613" s="101"/>
      <c r="AH2613" s="101"/>
      <c r="AI2613" s="102" t="s">
        <v>40</v>
      </c>
      <c r="AJ2613" s="102" t="s">
        <v>40</v>
      </c>
      <c r="AK2613" s="102" t="s">
        <v>40</v>
      </c>
      <c r="AL2613" s="101"/>
      <c r="AM2613" s="101"/>
      <c r="AN2613" s="102" t="s">
        <v>40</v>
      </c>
      <c r="AO2613" s="102" t="s">
        <v>40</v>
      </c>
      <c r="AP2613" s="102" t="s">
        <v>40</v>
      </c>
      <c r="AQ2613" s="102" t="s">
        <v>40</v>
      </c>
      <c r="AR2613" s="101"/>
    </row>
    <row r="2614" spans="1:44">
      <c r="A2614" t="str">
        <f>VLOOKUP(Q2614,'Rotas x Madrugada'!A:C,2,0)</f>
        <v>NC</v>
      </c>
      <c r="B2614" t="str">
        <f>VLOOKUP(Q2614,'Rotas x Madrugada'!A:C,3,0)</f>
        <v>Não</v>
      </c>
      <c r="D2614" s="19">
        <f t="shared" si="80"/>
        <v>46165</v>
      </c>
      <c r="E2614" s="19">
        <f>IF(A2614="RETIRA",Z2614,VLOOKUP(Q2614,'Rotas x Madrugada'!A:D,4,0))</f>
        <v>46146</v>
      </c>
      <c r="F2614" s="19">
        <f>IF(A2614="RETIRA",Z2614,Z2614+2)</f>
        <v>46165</v>
      </c>
      <c r="G2614" s="19" t="str">
        <f>CONCATENATE(U2614,"-",V2614)</f>
        <v>INC08-TF</v>
      </c>
      <c r="H2614" s="19" t="str">
        <f t="shared" ca="1" si="81"/>
        <v>OK</v>
      </c>
      <c r="I2614" s="46">
        <f ca="1">Z2614-$B$1</f>
        <v>6</v>
      </c>
      <c r="J2614" s="46">
        <f>VLOOKUP(G2614,'D. Produção'!A:B,2,)</f>
        <v>2</v>
      </c>
      <c r="K2614" s="87">
        <v>336527</v>
      </c>
      <c r="L2614" s="88" t="s">
        <v>669</v>
      </c>
      <c r="M2614" s="87">
        <v>9</v>
      </c>
      <c r="N2614" s="87">
        <v>5460780</v>
      </c>
      <c r="O2614" s="88" t="s">
        <v>35</v>
      </c>
      <c r="P2614" s="88" t="s">
        <v>356</v>
      </c>
      <c r="Q2614" s="88" t="s">
        <v>122</v>
      </c>
      <c r="R2614" s="89">
        <v>0.4002</v>
      </c>
      <c r="S2614" s="89">
        <v>8.0039999999999996</v>
      </c>
      <c r="T2614" s="87">
        <v>1</v>
      </c>
      <c r="U2614" s="88" t="s">
        <v>63</v>
      </c>
      <c r="V2614" s="88" t="s">
        <v>96</v>
      </c>
      <c r="W2614" s="90">
        <v>920</v>
      </c>
      <c r="X2614" s="90">
        <v>435</v>
      </c>
      <c r="Y2614" s="91">
        <v>46156.411221909722</v>
      </c>
      <c r="Z2614" s="92">
        <v>46163</v>
      </c>
      <c r="AA2614" s="93"/>
      <c r="AB2614" s="93"/>
      <c r="AC2614" s="93"/>
      <c r="AD2614" s="93"/>
      <c r="AE2614" s="94" t="s">
        <v>40</v>
      </c>
      <c r="AF2614" s="94" t="s">
        <v>40</v>
      </c>
      <c r="AG2614" s="94" t="s">
        <v>40</v>
      </c>
      <c r="AH2614" s="94" t="s">
        <v>40</v>
      </c>
      <c r="AI2614" s="94" t="s">
        <v>40</v>
      </c>
      <c r="AJ2614" s="94" t="s">
        <v>40</v>
      </c>
      <c r="AK2614" s="94" t="s">
        <v>40</v>
      </c>
      <c r="AL2614" s="93"/>
      <c r="AM2614" s="93"/>
      <c r="AN2614" s="94" t="s">
        <v>40</v>
      </c>
      <c r="AO2614" s="94" t="s">
        <v>40</v>
      </c>
      <c r="AP2614" s="94" t="s">
        <v>40</v>
      </c>
      <c r="AQ2614" s="94" t="s">
        <v>40</v>
      </c>
      <c r="AR2614" s="93"/>
    </row>
    <row r="2615" spans="1:44">
      <c r="A2615" t="str">
        <f>VLOOKUP(Q2615,'Rotas x Madrugada'!A:C,2,0)</f>
        <v>NC</v>
      </c>
      <c r="B2615" t="str">
        <f>VLOOKUP(Q2615,'Rotas x Madrugada'!A:C,3,0)</f>
        <v>Não</v>
      </c>
      <c r="D2615" s="19">
        <f t="shared" si="80"/>
        <v>46165</v>
      </c>
      <c r="E2615" s="19">
        <f>IF(A2615="RETIRA",Z2615,VLOOKUP(Q2615,'Rotas x Madrugada'!A:D,4,0))</f>
        <v>46146</v>
      </c>
      <c r="F2615" s="19">
        <f>IF(A2615="RETIRA",Z2615,Z2615+2)</f>
        <v>46165</v>
      </c>
      <c r="G2615" s="19" t="str">
        <f>CONCATENATE(U2615,"-",V2615)</f>
        <v>INC08-TF</v>
      </c>
      <c r="H2615" s="19" t="str">
        <f t="shared" ca="1" si="81"/>
        <v>OK</v>
      </c>
      <c r="I2615" s="46">
        <f ca="1">Z2615-$B$1</f>
        <v>6</v>
      </c>
      <c r="J2615" s="46">
        <f>VLOOKUP(G2615,'D. Produção'!A:B,2,)</f>
        <v>2</v>
      </c>
      <c r="K2615" s="95">
        <v>336527</v>
      </c>
      <c r="L2615" s="96" t="s">
        <v>670</v>
      </c>
      <c r="M2615" s="95">
        <v>12</v>
      </c>
      <c r="N2615" s="95">
        <v>5460783</v>
      </c>
      <c r="O2615" s="96" t="s">
        <v>35</v>
      </c>
      <c r="P2615" s="96" t="s">
        <v>356</v>
      </c>
      <c r="Q2615" s="96" t="s">
        <v>122</v>
      </c>
      <c r="R2615" s="97">
        <v>0.33300000000000002</v>
      </c>
      <c r="S2615" s="97">
        <v>6.66</v>
      </c>
      <c r="T2615" s="95">
        <v>1</v>
      </c>
      <c r="U2615" s="96" t="s">
        <v>63</v>
      </c>
      <c r="V2615" s="96" t="s">
        <v>96</v>
      </c>
      <c r="W2615" s="98">
        <v>370</v>
      </c>
      <c r="X2615" s="98">
        <v>900</v>
      </c>
      <c r="Y2615" s="99">
        <v>46156.411221909722</v>
      </c>
      <c r="Z2615" s="100">
        <v>46163</v>
      </c>
      <c r="AA2615" s="101"/>
      <c r="AB2615" s="101"/>
      <c r="AC2615" s="101"/>
      <c r="AD2615" s="101"/>
      <c r="AE2615" s="102" t="s">
        <v>40</v>
      </c>
      <c r="AF2615" s="102" t="s">
        <v>40</v>
      </c>
      <c r="AG2615" s="102" t="s">
        <v>40</v>
      </c>
      <c r="AH2615" s="102" t="s">
        <v>40</v>
      </c>
      <c r="AI2615" s="102" t="s">
        <v>40</v>
      </c>
      <c r="AJ2615" s="102" t="s">
        <v>40</v>
      </c>
      <c r="AK2615" s="102" t="s">
        <v>40</v>
      </c>
      <c r="AL2615" s="101"/>
      <c r="AM2615" s="101"/>
      <c r="AN2615" s="102" t="s">
        <v>40</v>
      </c>
      <c r="AO2615" s="102" t="s">
        <v>40</v>
      </c>
      <c r="AP2615" s="102" t="s">
        <v>40</v>
      </c>
      <c r="AQ2615" s="102" t="s">
        <v>40</v>
      </c>
      <c r="AR2615" s="101"/>
    </row>
    <row r="2616" spans="1:44">
      <c r="A2616" t="str">
        <f>VLOOKUP(Q2616,'Rotas x Madrugada'!A:C,2,0)</f>
        <v>NC</v>
      </c>
      <c r="B2616" t="str">
        <f>VLOOKUP(Q2616,'Rotas x Madrugada'!A:C,3,0)</f>
        <v>Não</v>
      </c>
      <c r="D2616" s="19">
        <f t="shared" si="80"/>
        <v>46165</v>
      </c>
      <c r="E2616" s="19">
        <f>IF(A2616="RETIRA",Z2616,VLOOKUP(Q2616,'Rotas x Madrugada'!A:D,4,0))</f>
        <v>46146</v>
      </c>
      <c r="F2616" s="19">
        <f>IF(A2616="RETIRA",Z2616,Z2616+2)</f>
        <v>46165</v>
      </c>
      <c r="G2616" s="19" t="str">
        <f>CONCATENATE(U2616,"-",V2616)</f>
        <v>INC08-TF</v>
      </c>
      <c r="H2616" s="19" t="str">
        <f t="shared" ca="1" si="81"/>
        <v>OK</v>
      </c>
      <c r="I2616" s="46">
        <f ca="1">Z2616-$B$1</f>
        <v>6</v>
      </c>
      <c r="J2616" s="46">
        <f>VLOOKUP(G2616,'D. Produção'!A:B,2,)</f>
        <v>2</v>
      </c>
      <c r="K2616" s="87">
        <v>336527</v>
      </c>
      <c r="L2616" s="88" t="s">
        <v>671</v>
      </c>
      <c r="M2616" s="87">
        <v>13</v>
      </c>
      <c r="N2616" s="87">
        <v>5460784</v>
      </c>
      <c r="O2616" s="88" t="s">
        <v>35</v>
      </c>
      <c r="P2616" s="88" t="s">
        <v>356</v>
      </c>
      <c r="Q2616" s="88" t="s">
        <v>122</v>
      </c>
      <c r="R2616" s="89">
        <v>0.33300000000000002</v>
      </c>
      <c r="S2616" s="89">
        <v>6.66</v>
      </c>
      <c r="T2616" s="87">
        <v>1</v>
      </c>
      <c r="U2616" s="88" t="s">
        <v>63</v>
      </c>
      <c r="V2616" s="88" t="s">
        <v>96</v>
      </c>
      <c r="W2616" s="90">
        <v>370</v>
      </c>
      <c r="X2616" s="90">
        <v>900</v>
      </c>
      <c r="Y2616" s="91">
        <v>46156.411221909722</v>
      </c>
      <c r="Z2616" s="92">
        <v>46163</v>
      </c>
      <c r="AA2616" s="93"/>
      <c r="AB2616" s="93"/>
      <c r="AC2616" s="93"/>
      <c r="AD2616" s="93"/>
      <c r="AE2616" s="94" t="s">
        <v>40</v>
      </c>
      <c r="AF2616" s="94" t="s">
        <v>40</v>
      </c>
      <c r="AG2616" s="94" t="s">
        <v>40</v>
      </c>
      <c r="AH2616" s="94" t="s">
        <v>40</v>
      </c>
      <c r="AI2616" s="94" t="s">
        <v>40</v>
      </c>
      <c r="AJ2616" s="94" t="s">
        <v>40</v>
      </c>
      <c r="AK2616" s="94" t="s">
        <v>40</v>
      </c>
      <c r="AL2616" s="93"/>
      <c r="AM2616" s="93"/>
      <c r="AN2616" s="94" t="s">
        <v>40</v>
      </c>
      <c r="AO2616" s="94" t="s">
        <v>40</v>
      </c>
      <c r="AP2616" s="94" t="s">
        <v>40</v>
      </c>
      <c r="AQ2616" s="94" t="s">
        <v>40</v>
      </c>
      <c r="AR2616" s="93"/>
    </row>
    <row r="2617" spans="1:44">
      <c r="A2617" t="str">
        <f>VLOOKUP(Q2617,'Rotas x Madrugada'!A:C,2,0)</f>
        <v>NC</v>
      </c>
      <c r="B2617" t="str">
        <f>VLOOKUP(Q2617,'Rotas x Madrugada'!A:C,3,0)</f>
        <v>Não</v>
      </c>
      <c r="D2617" s="19">
        <f t="shared" si="80"/>
        <v>46165</v>
      </c>
      <c r="E2617" s="19">
        <f>IF(A2617="RETIRA",Z2617,VLOOKUP(Q2617,'Rotas x Madrugada'!A:D,4,0))</f>
        <v>46146</v>
      </c>
      <c r="F2617" s="19">
        <f>IF(A2617="RETIRA",Z2617,Z2617+2)</f>
        <v>46165</v>
      </c>
      <c r="G2617" s="19" t="str">
        <f>CONCATENATE(U2617,"-",V2617)</f>
        <v>INC08-TE12</v>
      </c>
      <c r="H2617" s="19" t="str">
        <f t="shared" ca="1" si="81"/>
        <v>OK</v>
      </c>
      <c r="I2617" s="46">
        <f ca="1">Z2617-$B$1</f>
        <v>6</v>
      </c>
      <c r="J2617" s="46">
        <f>VLOOKUP(G2617,'D. Produção'!A:B,2,)</f>
        <v>2</v>
      </c>
      <c r="K2617" s="95">
        <v>336527</v>
      </c>
      <c r="L2617" s="96" t="s">
        <v>672</v>
      </c>
      <c r="M2617" s="95">
        <v>14</v>
      </c>
      <c r="N2617" s="95">
        <v>5460785</v>
      </c>
      <c r="O2617" s="96" t="s">
        <v>35</v>
      </c>
      <c r="P2617" s="96" t="s">
        <v>356</v>
      </c>
      <c r="Q2617" s="96" t="s">
        <v>122</v>
      </c>
      <c r="R2617" s="97">
        <v>0.39689999999999998</v>
      </c>
      <c r="S2617" s="97">
        <v>7.9379999999999997</v>
      </c>
      <c r="T2617" s="95">
        <v>1</v>
      </c>
      <c r="U2617" s="96" t="s">
        <v>63</v>
      </c>
      <c r="V2617" s="96" t="s">
        <v>120</v>
      </c>
      <c r="W2617" s="98">
        <v>420</v>
      </c>
      <c r="X2617" s="98">
        <v>945</v>
      </c>
      <c r="Y2617" s="99">
        <v>46156.411221909722</v>
      </c>
      <c r="Z2617" s="100">
        <v>46163</v>
      </c>
      <c r="AA2617" s="101"/>
      <c r="AB2617" s="101"/>
      <c r="AC2617" s="101"/>
      <c r="AD2617" s="101"/>
      <c r="AE2617" s="101"/>
      <c r="AF2617" s="101"/>
      <c r="AG2617" s="101"/>
      <c r="AH2617" s="101"/>
      <c r="AI2617" s="102" t="s">
        <v>40</v>
      </c>
      <c r="AJ2617" s="102" t="s">
        <v>40</v>
      </c>
      <c r="AK2617" s="102" t="s">
        <v>40</v>
      </c>
      <c r="AL2617" s="101"/>
      <c r="AM2617" s="101"/>
      <c r="AN2617" s="102" t="s">
        <v>40</v>
      </c>
      <c r="AO2617" s="102" t="s">
        <v>40</v>
      </c>
      <c r="AP2617" s="102" t="s">
        <v>40</v>
      </c>
      <c r="AQ2617" s="102" t="s">
        <v>40</v>
      </c>
      <c r="AR2617" s="101"/>
    </row>
    <row r="2618" spans="1:44">
      <c r="A2618" t="str">
        <f>VLOOKUP(Q2618,'Rotas x Madrugada'!A:C,2,0)</f>
        <v>NC</v>
      </c>
      <c r="B2618" t="str">
        <f>VLOOKUP(Q2618,'Rotas x Madrugada'!A:C,3,0)</f>
        <v>Não</v>
      </c>
      <c r="D2618" s="19">
        <f t="shared" si="80"/>
        <v>46165</v>
      </c>
      <c r="E2618" s="19">
        <f>IF(A2618="RETIRA",Z2618,VLOOKUP(Q2618,'Rotas x Madrugada'!A:D,4,0))</f>
        <v>46146</v>
      </c>
      <c r="F2618" s="19">
        <f>IF(A2618="RETIRA",Z2618,Z2618+2)</f>
        <v>46165</v>
      </c>
      <c r="G2618" s="19" t="str">
        <f>CONCATENATE(U2618,"-",V2618)</f>
        <v>INC08-TE12</v>
      </c>
      <c r="H2618" s="19" t="str">
        <f t="shared" ca="1" si="81"/>
        <v>OK</v>
      </c>
      <c r="I2618" s="46">
        <f ca="1">Z2618-$B$1</f>
        <v>6</v>
      </c>
      <c r="J2618" s="46">
        <f>VLOOKUP(G2618,'D. Produção'!A:B,2,)</f>
        <v>2</v>
      </c>
      <c r="K2618" s="87">
        <v>336527</v>
      </c>
      <c r="L2618" s="88" t="s">
        <v>673</v>
      </c>
      <c r="M2618" s="87">
        <v>15</v>
      </c>
      <c r="N2618" s="87">
        <v>5460786</v>
      </c>
      <c r="O2618" s="88" t="s">
        <v>35</v>
      </c>
      <c r="P2618" s="88" t="s">
        <v>356</v>
      </c>
      <c r="Q2618" s="88" t="s">
        <v>122</v>
      </c>
      <c r="R2618" s="89">
        <v>0.39689999999999998</v>
      </c>
      <c r="S2618" s="89">
        <v>7.9379999999999997</v>
      </c>
      <c r="T2618" s="87">
        <v>1</v>
      </c>
      <c r="U2618" s="88" t="s">
        <v>63</v>
      </c>
      <c r="V2618" s="88" t="s">
        <v>120</v>
      </c>
      <c r="W2618" s="90">
        <v>420</v>
      </c>
      <c r="X2618" s="90">
        <v>945</v>
      </c>
      <c r="Y2618" s="91">
        <v>46156.411221909722</v>
      </c>
      <c r="Z2618" s="92">
        <v>46163</v>
      </c>
      <c r="AA2618" s="93"/>
      <c r="AB2618" s="93"/>
      <c r="AC2618" s="93"/>
      <c r="AD2618" s="93"/>
      <c r="AE2618" s="93"/>
      <c r="AF2618" s="93"/>
      <c r="AG2618" s="93"/>
      <c r="AH2618" s="93"/>
      <c r="AI2618" s="94" t="s">
        <v>40</v>
      </c>
      <c r="AJ2618" s="94" t="s">
        <v>40</v>
      </c>
      <c r="AK2618" s="94" t="s">
        <v>40</v>
      </c>
      <c r="AL2618" s="93"/>
      <c r="AM2618" s="93"/>
      <c r="AN2618" s="94" t="s">
        <v>40</v>
      </c>
      <c r="AO2618" s="94" t="s">
        <v>40</v>
      </c>
      <c r="AP2618" s="94" t="s">
        <v>40</v>
      </c>
      <c r="AQ2618" s="94" t="s">
        <v>40</v>
      </c>
      <c r="AR2618" s="93"/>
    </row>
    <row r="2619" spans="1:44">
      <c r="A2619" t="str">
        <f>VLOOKUP(Q2619,'Rotas x Madrugada'!A:C,2,0)</f>
        <v>NC</v>
      </c>
      <c r="B2619" t="str">
        <f>VLOOKUP(Q2619,'Rotas x Madrugada'!A:C,3,0)</f>
        <v>Não</v>
      </c>
      <c r="D2619" s="19">
        <f t="shared" si="80"/>
        <v>46165</v>
      </c>
      <c r="E2619" s="19">
        <f>IF(A2619="RETIRA",Z2619,VLOOKUP(Q2619,'Rotas x Madrugada'!A:D,4,0))</f>
        <v>46146</v>
      </c>
      <c r="F2619" s="19">
        <f>IF(A2619="RETIRA",Z2619,Z2619+2)</f>
        <v>46165</v>
      </c>
      <c r="G2619" s="19" t="str">
        <f>CONCATENATE(U2619,"-",V2619)</f>
        <v>INC08-TF</v>
      </c>
      <c r="H2619" s="19" t="str">
        <f t="shared" ca="1" si="81"/>
        <v>OK</v>
      </c>
      <c r="I2619" s="46">
        <f ca="1">Z2619-$B$1</f>
        <v>6</v>
      </c>
      <c r="J2619" s="46">
        <f>VLOOKUP(G2619,'D. Produção'!A:B,2,)</f>
        <v>2</v>
      </c>
      <c r="K2619" s="95">
        <v>336527</v>
      </c>
      <c r="L2619" s="96" t="s">
        <v>674</v>
      </c>
      <c r="M2619" s="95">
        <v>19</v>
      </c>
      <c r="N2619" s="95">
        <v>5460790</v>
      </c>
      <c r="O2619" s="96" t="s">
        <v>35</v>
      </c>
      <c r="P2619" s="96" t="s">
        <v>356</v>
      </c>
      <c r="Q2619" s="96" t="s">
        <v>122</v>
      </c>
      <c r="R2619" s="97">
        <v>0.36099999999999999</v>
      </c>
      <c r="S2619" s="97">
        <v>7.22</v>
      </c>
      <c r="T2619" s="95">
        <v>1</v>
      </c>
      <c r="U2619" s="96" t="s">
        <v>63</v>
      </c>
      <c r="V2619" s="96" t="s">
        <v>96</v>
      </c>
      <c r="W2619" s="98">
        <v>380</v>
      </c>
      <c r="X2619" s="98">
        <v>950</v>
      </c>
      <c r="Y2619" s="99">
        <v>46156.411221909722</v>
      </c>
      <c r="Z2619" s="100">
        <v>46163</v>
      </c>
      <c r="AA2619" s="101"/>
      <c r="AB2619" s="101"/>
      <c r="AC2619" s="101"/>
      <c r="AD2619" s="101"/>
      <c r="AE2619" s="102" t="s">
        <v>40</v>
      </c>
      <c r="AF2619" s="102" t="s">
        <v>40</v>
      </c>
      <c r="AG2619" s="102" t="s">
        <v>40</v>
      </c>
      <c r="AH2619" s="102" t="s">
        <v>40</v>
      </c>
      <c r="AI2619" s="102" t="s">
        <v>40</v>
      </c>
      <c r="AJ2619" s="102" t="s">
        <v>40</v>
      </c>
      <c r="AK2619" s="102" t="s">
        <v>40</v>
      </c>
      <c r="AL2619" s="101"/>
      <c r="AM2619" s="101"/>
      <c r="AN2619" s="102" t="s">
        <v>40</v>
      </c>
      <c r="AO2619" s="102" t="s">
        <v>40</v>
      </c>
      <c r="AP2619" s="102" t="s">
        <v>40</v>
      </c>
      <c r="AQ2619" s="102" t="s">
        <v>40</v>
      </c>
      <c r="AR2619" s="101"/>
    </row>
    <row r="2620" spans="1:44">
      <c r="A2620" t="str">
        <f>VLOOKUP(Q2620,'Rotas x Madrugada'!A:C,2,0)</f>
        <v>NC</v>
      </c>
      <c r="B2620" t="str">
        <f>VLOOKUP(Q2620,'Rotas x Madrugada'!A:C,3,0)</f>
        <v>Não</v>
      </c>
      <c r="D2620" s="19">
        <f t="shared" si="80"/>
        <v>46165</v>
      </c>
      <c r="E2620" s="19">
        <f>IF(A2620="RETIRA",Z2620,VLOOKUP(Q2620,'Rotas x Madrugada'!A:D,4,0))</f>
        <v>46146</v>
      </c>
      <c r="F2620" s="19">
        <f>IF(A2620="RETIRA",Z2620,Z2620+2)</f>
        <v>46165</v>
      </c>
      <c r="G2620" s="19" t="str">
        <f>CONCATENATE(U2620,"-",V2620)</f>
        <v>INC08-TE12</v>
      </c>
      <c r="H2620" s="19" t="str">
        <f t="shared" ca="1" si="81"/>
        <v>OK</v>
      </c>
      <c r="I2620" s="46">
        <f ca="1">Z2620-$B$1</f>
        <v>6</v>
      </c>
      <c r="J2620" s="46">
        <f>VLOOKUP(G2620,'D. Produção'!A:B,2,)</f>
        <v>2</v>
      </c>
      <c r="K2620" s="87">
        <v>336527</v>
      </c>
      <c r="L2620" s="88" t="s">
        <v>675</v>
      </c>
      <c r="M2620" s="87">
        <v>20</v>
      </c>
      <c r="N2620" s="87">
        <v>5460791</v>
      </c>
      <c r="O2620" s="88" t="s">
        <v>35</v>
      </c>
      <c r="P2620" s="88" t="s">
        <v>356</v>
      </c>
      <c r="Q2620" s="88" t="s">
        <v>122</v>
      </c>
      <c r="R2620" s="89">
        <v>0.42780000000000001</v>
      </c>
      <c r="S2620" s="89">
        <v>8.5570000000000004</v>
      </c>
      <c r="T2620" s="87">
        <v>1</v>
      </c>
      <c r="U2620" s="88" t="s">
        <v>63</v>
      </c>
      <c r="V2620" s="88" t="s">
        <v>120</v>
      </c>
      <c r="W2620" s="90">
        <v>430</v>
      </c>
      <c r="X2620" s="90">
        <v>995</v>
      </c>
      <c r="Y2620" s="91">
        <v>46156.411221909722</v>
      </c>
      <c r="Z2620" s="92">
        <v>46163</v>
      </c>
      <c r="AA2620" s="93"/>
      <c r="AB2620" s="93"/>
      <c r="AC2620" s="93"/>
      <c r="AD2620" s="93"/>
      <c r="AE2620" s="93"/>
      <c r="AF2620" s="93"/>
      <c r="AG2620" s="93"/>
      <c r="AH2620" s="93"/>
      <c r="AI2620" s="94" t="s">
        <v>40</v>
      </c>
      <c r="AJ2620" s="94" t="s">
        <v>40</v>
      </c>
      <c r="AK2620" s="94" t="s">
        <v>40</v>
      </c>
      <c r="AL2620" s="93"/>
      <c r="AM2620" s="93"/>
      <c r="AN2620" s="94" t="s">
        <v>40</v>
      </c>
      <c r="AO2620" s="94" t="s">
        <v>40</v>
      </c>
      <c r="AP2620" s="94" t="s">
        <v>40</v>
      </c>
      <c r="AQ2620" s="94" t="s">
        <v>40</v>
      </c>
      <c r="AR2620" s="93"/>
    </row>
    <row r="2621" spans="1:44">
      <c r="A2621" t="str">
        <f>VLOOKUP(Q2621,'Rotas x Madrugada'!A:C,2,0)</f>
        <v>NC</v>
      </c>
      <c r="B2621" t="str">
        <f>VLOOKUP(Q2621,'Rotas x Madrugada'!A:C,3,0)</f>
        <v>Não</v>
      </c>
      <c r="D2621" s="19">
        <f t="shared" si="80"/>
        <v>46165</v>
      </c>
      <c r="E2621" s="19">
        <f>IF(A2621="RETIRA",Z2621,VLOOKUP(Q2621,'Rotas x Madrugada'!A:D,4,0))</f>
        <v>46146</v>
      </c>
      <c r="F2621" s="19">
        <f>IF(A2621="RETIRA",Z2621,Z2621+2)</f>
        <v>46165</v>
      </c>
      <c r="G2621" s="19" t="str">
        <f>CONCATENATE(U2621,"-",V2621)</f>
        <v>INC08-TE12</v>
      </c>
      <c r="H2621" s="19" t="str">
        <f t="shared" ca="1" si="81"/>
        <v>OK</v>
      </c>
      <c r="I2621" s="46">
        <f ca="1">Z2621-$B$1</f>
        <v>6</v>
      </c>
      <c r="J2621" s="46">
        <f>VLOOKUP(G2621,'D. Produção'!A:B,2,)</f>
        <v>2</v>
      </c>
      <c r="K2621" s="95">
        <v>336527</v>
      </c>
      <c r="L2621" s="96" t="s">
        <v>676</v>
      </c>
      <c r="M2621" s="95">
        <v>21</v>
      </c>
      <c r="N2621" s="95">
        <v>5460792</v>
      </c>
      <c r="O2621" s="96" t="s">
        <v>35</v>
      </c>
      <c r="P2621" s="96" t="s">
        <v>356</v>
      </c>
      <c r="Q2621" s="96" t="s">
        <v>122</v>
      </c>
      <c r="R2621" s="97">
        <v>1.8942000000000001</v>
      </c>
      <c r="S2621" s="97">
        <v>37.884</v>
      </c>
      <c r="T2621" s="95">
        <v>1</v>
      </c>
      <c r="U2621" s="96" t="s">
        <v>63</v>
      </c>
      <c r="V2621" s="96" t="s">
        <v>120</v>
      </c>
      <c r="W2621" s="98">
        <v>820</v>
      </c>
      <c r="X2621" s="98">
        <v>2310</v>
      </c>
      <c r="Y2621" s="99">
        <v>46156.411221909722</v>
      </c>
      <c r="Z2621" s="100">
        <v>46163</v>
      </c>
      <c r="AA2621" s="101"/>
      <c r="AB2621" s="101"/>
      <c r="AC2621" s="101"/>
      <c r="AD2621" s="101"/>
      <c r="AE2621" s="101"/>
      <c r="AF2621" s="101"/>
      <c r="AG2621" s="101"/>
      <c r="AH2621" s="101"/>
      <c r="AI2621" s="102" t="s">
        <v>40</v>
      </c>
      <c r="AJ2621" s="102" t="s">
        <v>40</v>
      </c>
      <c r="AK2621" s="102" t="s">
        <v>40</v>
      </c>
      <c r="AL2621" s="101"/>
      <c r="AM2621" s="101"/>
      <c r="AN2621" s="102" t="s">
        <v>40</v>
      </c>
      <c r="AO2621" s="102" t="s">
        <v>40</v>
      </c>
      <c r="AP2621" s="102" t="s">
        <v>40</v>
      </c>
      <c r="AQ2621" s="102" t="s">
        <v>40</v>
      </c>
      <c r="AR2621" s="101"/>
    </row>
    <row r="2622" spans="1:44" ht="21">
      <c r="A2622" t="str">
        <f>VLOOKUP(Q2622,'Rotas x Madrugada'!A:C,2,0)</f>
        <v>E</v>
      </c>
      <c r="B2622" t="str">
        <f>VLOOKUP(Q2622,'Rotas x Madrugada'!A:C,3,0)</f>
        <v>Não</v>
      </c>
      <c r="D2622" s="19">
        <f t="shared" si="80"/>
        <v>46165</v>
      </c>
      <c r="E2622" s="19">
        <f>IF(A2622="RETIRA",Z2622,VLOOKUP(Q2622,'Rotas x Madrugada'!A:D,4,0))</f>
        <v>46147</v>
      </c>
      <c r="F2622" s="19">
        <f>IF(A2622="RETIRA",Z2622,Z2622+2)</f>
        <v>46165</v>
      </c>
      <c r="G2622" s="19" t="str">
        <f>CONCATENATE(U2622,"-",V2622)</f>
        <v>INC08-TF</v>
      </c>
      <c r="H2622" s="19" t="str">
        <f t="shared" ca="1" si="81"/>
        <v>OK</v>
      </c>
      <c r="I2622" s="46">
        <f ca="1">Z2622-$B$1</f>
        <v>6</v>
      </c>
      <c r="J2622" s="46">
        <f>VLOOKUP(G2622,'D. Produção'!A:B,2,)</f>
        <v>2</v>
      </c>
      <c r="K2622" s="87">
        <v>336551</v>
      </c>
      <c r="L2622" s="88" t="s">
        <v>61</v>
      </c>
      <c r="M2622" s="87">
        <v>1</v>
      </c>
      <c r="N2622" s="87">
        <v>5460916</v>
      </c>
      <c r="O2622" s="88" t="s">
        <v>35</v>
      </c>
      <c r="P2622" s="88" t="s">
        <v>228</v>
      </c>
      <c r="Q2622" s="88" t="s">
        <v>37</v>
      </c>
      <c r="R2622" s="89">
        <v>3.1612</v>
      </c>
      <c r="S2622" s="89">
        <v>63.225000000000001</v>
      </c>
      <c r="T2622" s="87">
        <v>1</v>
      </c>
      <c r="U2622" s="88" t="s">
        <v>63</v>
      </c>
      <c r="V2622" s="88" t="s">
        <v>96</v>
      </c>
      <c r="W2622" s="90">
        <v>1250</v>
      </c>
      <c r="X2622" s="90">
        <v>2529</v>
      </c>
      <c r="Y2622" s="91">
        <v>46156.427256944444</v>
      </c>
      <c r="Z2622" s="92">
        <v>46163</v>
      </c>
      <c r="AA2622" s="93"/>
      <c r="AB2622" s="93"/>
      <c r="AC2622" s="93"/>
      <c r="AD2622" s="93"/>
      <c r="AE2622" s="94" t="s">
        <v>40</v>
      </c>
      <c r="AF2622" s="94" t="s">
        <v>40</v>
      </c>
      <c r="AG2622" s="94" t="s">
        <v>40</v>
      </c>
      <c r="AH2622" s="94" t="s">
        <v>40</v>
      </c>
      <c r="AI2622" s="94" t="s">
        <v>40</v>
      </c>
      <c r="AJ2622" s="94" t="s">
        <v>40</v>
      </c>
      <c r="AK2622" s="94" t="s">
        <v>40</v>
      </c>
      <c r="AL2622" s="93"/>
      <c r="AM2622" s="93"/>
      <c r="AN2622" s="94" t="s">
        <v>40</v>
      </c>
      <c r="AO2622" s="94" t="s">
        <v>40</v>
      </c>
      <c r="AP2622" s="94" t="s">
        <v>40</v>
      </c>
      <c r="AQ2622" s="94" t="s">
        <v>40</v>
      </c>
      <c r="AR2622" s="93"/>
    </row>
    <row r="2623" spans="1:44" ht="21">
      <c r="A2623" t="str">
        <f>VLOOKUP(Q2623,'Rotas x Madrugada'!A:C,2,0)</f>
        <v>E</v>
      </c>
      <c r="B2623" t="str">
        <f>VLOOKUP(Q2623,'Rotas x Madrugada'!A:C,3,0)</f>
        <v>Não</v>
      </c>
      <c r="D2623" s="19">
        <f t="shared" si="80"/>
        <v>46165</v>
      </c>
      <c r="E2623" s="19">
        <f>IF(A2623="RETIRA",Z2623,VLOOKUP(Q2623,'Rotas x Madrugada'!A:D,4,0))</f>
        <v>46147</v>
      </c>
      <c r="F2623" s="19">
        <f>IF(A2623="RETIRA",Z2623,Z2623+2)</f>
        <v>46165</v>
      </c>
      <c r="G2623" s="19" t="str">
        <f>CONCATENATE(U2623,"-",V2623)</f>
        <v>INC08-TF</v>
      </c>
      <c r="H2623" s="19" t="str">
        <f t="shared" ca="1" si="81"/>
        <v>OK</v>
      </c>
      <c r="I2623" s="46">
        <f ca="1">Z2623-$B$1</f>
        <v>6</v>
      </c>
      <c r="J2623" s="46">
        <f>VLOOKUP(G2623,'D. Produção'!A:B,2,)</f>
        <v>2</v>
      </c>
      <c r="K2623" s="95">
        <v>336551</v>
      </c>
      <c r="L2623" s="96" t="s">
        <v>121</v>
      </c>
      <c r="M2623" s="95">
        <v>2</v>
      </c>
      <c r="N2623" s="95">
        <v>5460917</v>
      </c>
      <c r="O2623" s="96" t="s">
        <v>35</v>
      </c>
      <c r="P2623" s="96" t="s">
        <v>228</v>
      </c>
      <c r="Q2623" s="96" t="s">
        <v>37</v>
      </c>
      <c r="R2623" s="97">
        <v>3.1612</v>
      </c>
      <c r="S2623" s="97">
        <v>63.225000000000001</v>
      </c>
      <c r="T2623" s="95">
        <v>1</v>
      </c>
      <c r="U2623" s="96" t="s">
        <v>63</v>
      </c>
      <c r="V2623" s="96" t="s">
        <v>96</v>
      </c>
      <c r="W2623" s="98">
        <v>1250</v>
      </c>
      <c r="X2623" s="98">
        <v>2529</v>
      </c>
      <c r="Y2623" s="99">
        <v>46156.427256944444</v>
      </c>
      <c r="Z2623" s="100">
        <v>46163</v>
      </c>
      <c r="AA2623" s="101"/>
      <c r="AB2623" s="101"/>
      <c r="AC2623" s="101"/>
      <c r="AD2623" s="101"/>
      <c r="AE2623" s="102" t="s">
        <v>40</v>
      </c>
      <c r="AF2623" s="102" t="s">
        <v>40</v>
      </c>
      <c r="AG2623" s="102" t="s">
        <v>40</v>
      </c>
      <c r="AH2623" s="102" t="s">
        <v>40</v>
      </c>
      <c r="AI2623" s="102" t="s">
        <v>40</v>
      </c>
      <c r="AJ2623" s="102" t="s">
        <v>40</v>
      </c>
      <c r="AK2623" s="102" t="s">
        <v>40</v>
      </c>
      <c r="AL2623" s="101"/>
      <c r="AM2623" s="101"/>
      <c r="AN2623" s="102" t="s">
        <v>40</v>
      </c>
      <c r="AO2623" s="102" t="s">
        <v>40</v>
      </c>
      <c r="AP2623" s="102" t="s">
        <v>40</v>
      </c>
      <c r="AQ2623" s="102" t="s">
        <v>40</v>
      </c>
      <c r="AR2623" s="101"/>
    </row>
    <row r="2624" spans="1:44" ht="21">
      <c r="A2624" t="str">
        <f>VLOOKUP(Q2624,'Rotas x Madrugada'!A:C,2,0)</f>
        <v>E</v>
      </c>
      <c r="B2624" t="str">
        <f>VLOOKUP(Q2624,'Rotas x Madrugada'!A:C,3,0)</f>
        <v>Não</v>
      </c>
      <c r="D2624" s="19">
        <f t="shared" si="80"/>
        <v>46165</v>
      </c>
      <c r="E2624" s="19">
        <f>IF(A2624="RETIRA",Z2624,VLOOKUP(Q2624,'Rotas x Madrugada'!A:D,4,0))</f>
        <v>46147</v>
      </c>
      <c r="F2624" s="19">
        <f>IF(A2624="RETIRA",Z2624,Z2624+2)</f>
        <v>46165</v>
      </c>
      <c r="G2624" s="19" t="str">
        <f>CONCATENATE(U2624,"-",V2624)</f>
        <v>INC08-TF</v>
      </c>
      <c r="H2624" s="19" t="str">
        <f t="shared" ca="1" si="81"/>
        <v>OK</v>
      </c>
      <c r="I2624" s="46">
        <f ca="1">Z2624-$B$1</f>
        <v>6</v>
      </c>
      <c r="J2624" s="46">
        <f>VLOOKUP(G2624,'D. Produção'!A:B,2,)</f>
        <v>2</v>
      </c>
      <c r="K2624" s="87">
        <v>336551</v>
      </c>
      <c r="L2624" s="88" t="s">
        <v>143</v>
      </c>
      <c r="M2624" s="87">
        <v>3</v>
      </c>
      <c r="N2624" s="87">
        <v>5460918</v>
      </c>
      <c r="O2624" s="88" t="s">
        <v>35</v>
      </c>
      <c r="P2624" s="88" t="s">
        <v>228</v>
      </c>
      <c r="Q2624" s="88" t="s">
        <v>37</v>
      </c>
      <c r="R2624" s="89">
        <v>3.1612</v>
      </c>
      <c r="S2624" s="89">
        <v>63.225000000000001</v>
      </c>
      <c r="T2624" s="87">
        <v>1</v>
      </c>
      <c r="U2624" s="88" t="s">
        <v>63</v>
      </c>
      <c r="V2624" s="88" t="s">
        <v>96</v>
      </c>
      <c r="W2624" s="90">
        <v>1250</v>
      </c>
      <c r="X2624" s="90">
        <v>2529</v>
      </c>
      <c r="Y2624" s="91">
        <v>46156.427256944444</v>
      </c>
      <c r="Z2624" s="92">
        <v>46163</v>
      </c>
      <c r="AA2624" s="93"/>
      <c r="AB2624" s="93"/>
      <c r="AC2624" s="93"/>
      <c r="AD2624" s="93"/>
      <c r="AE2624" s="94" t="s">
        <v>40</v>
      </c>
      <c r="AF2624" s="94" t="s">
        <v>40</v>
      </c>
      <c r="AG2624" s="94" t="s">
        <v>40</v>
      </c>
      <c r="AH2624" s="94" t="s">
        <v>40</v>
      </c>
      <c r="AI2624" s="94" t="s">
        <v>40</v>
      </c>
      <c r="AJ2624" s="94" t="s">
        <v>40</v>
      </c>
      <c r="AK2624" s="94" t="s">
        <v>40</v>
      </c>
      <c r="AL2624" s="93"/>
      <c r="AM2624" s="93"/>
      <c r="AN2624" s="94" t="s">
        <v>40</v>
      </c>
      <c r="AO2624" s="94" t="s">
        <v>40</v>
      </c>
      <c r="AP2624" s="94" t="s">
        <v>40</v>
      </c>
      <c r="AQ2624" s="94" t="s">
        <v>40</v>
      </c>
      <c r="AR2624" s="93"/>
    </row>
    <row r="2625" spans="1:44" ht="21">
      <c r="A2625" t="str">
        <f>VLOOKUP(Q2625,'Rotas x Madrugada'!A:C,2,0)</f>
        <v>E</v>
      </c>
      <c r="B2625" t="str">
        <f>VLOOKUP(Q2625,'Rotas x Madrugada'!A:C,3,0)</f>
        <v>Não</v>
      </c>
      <c r="D2625" s="19">
        <f t="shared" si="80"/>
        <v>46165</v>
      </c>
      <c r="E2625" s="19">
        <f>IF(A2625="RETIRA",Z2625,VLOOKUP(Q2625,'Rotas x Madrugada'!A:D,4,0))</f>
        <v>46147</v>
      </c>
      <c r="F2625" s="19">
        <f>IF(A2625="RETIRA",Z2625,Z2625+2)</f>
        <v>46165</v>
      </c>
      <c r="G2625" s="19" t="str">
        <f>CONCATENATE(U2625,"-",V2625)</f>
        <v>INC08-TF</v>
      </c>
      <c r="H2625" s="19" t="str">
        <f t="shared" ca="1" si="81"/>
        <v>OK</v>
      </c>
      <c r="I2625" s="46">
        <f ca="1">Z2625-$B$1</f>
        <v>6</v>
      </c>
      <c r="J2625" s="46">
        <f>VLOOKUP(G2625,'D. Produção'!A:B,2,)</f>
        <v>2</v>
      </c>
      <c r="K2625" s="95">
        <v>336551</v>
      </c>
      <c r="L2625" s="96" t="s">
        <v>132</v>
      </c>
      <c r="M2625" s="95">
        <v>4</v>
      </c>
      <c r="N2625" s="95">
        <v>5460919</v>
      </c>
      <c r="O2625" s="96" t="s">
        <v>35</v>
      </c>
      <c r="P2625" s="96" t="s">
        <v>228</v>
      </c>
      <c r="Q2625" s="96" t="s">
        <v>37</v>
      </c>
      <c r="R2625" s="97">
        <v>3.1612</v>
      </c>
      <c r="S2625" s="97">
        <v>63.225000000000001</v>
      </c>
      <c r="T2625" s="95">
        <v>1</v>
      </c>
      <c r="U2625" s="96" t="s">
        <v>63</v>
      </c>
      <c r="V2625" s="96" t="s">
        <v>96</v>
      </c>
      <c r="W2625" s="98">
        <v>1250</v>
      </c>
      <c r="X2625" s="98">
        <v>2529</v>
      </c>
      <c r="Y2625" s="99">
        <v>46156.427256944444</v>
      </c>
      <c r="Z2625" s="100">
        <v>46163</v>
      </c>
      <c r="AA2625" s="101"/>
      <c r="AB2625" s="101"/>
      <c r="AC2625" s="101"/>
      <c r="AD2625" s="101"/>
      <c r="AE2625" s="102" t="s">
        <v>40</v>
      </c>
      <c r="AF2625" s="102" t="s">
        <v>40</v>
      </c>
      <c r="AG2625" s="102" t="s">
        <v>40</v>
      </c>
      <c r="AH2625" s="102" t="s">
        <v>40</v>
      </c>
      <c r="AI2625" s="102" t="s">
        <v>40</v>
      </c>
      <c r="AJ2625" s="102" t="s">
        <v>40</v>
      </c>
      <c r="AK2625" s="102" t="s">
        <v>40</v>
      </c>
      <c r="AL2625" s="101"/>
      <c r="AM2625" s="101"/>
      <c r="AN2625" s="102" t="s">
        <v>40</v>
      </c>
      <c r="AO2625" s="102" t="s">
        <v>40</v>
      </c>
      <c r="AP2625" s="102" t="s">
        <v>40</v>
      </c>
      <c r="AQ2625" s="102" t="s">
        <v>40</v>
      </c>
      <c r="AR2625" s="101"/>
    </row>
    <row r="2626" spans="1:44" ht="21">
      <c r="A2626" t="str">
        <f>VLOOKUP(Q2626,'Rotas x Madrugada'!A:C,2,0)</f>
        <v>E</v>
      </c>
      <c r="B2626" t="str">
        <f>VLOOKUP(Q2626,'Rotas x Madrugada'!A:C,3,0)</f>
        <v>Não</v>
      </c>
      <c r="D2626" s="19">
        <f t="shared" si="80"/>
        <v>46165</v>
      </c>
      <c r="E2626" s="19">
        <f>IF(A2626="RETIRA",Z2626,VLOOKUP(Q2626,'Rotas x Madrugada'!A:D,4,0))</f>
        <v>46147</v>
      </c>
      <c r="F2626" s="19">
        <f>IF(A2626="RETIRA",Z2626,Z2626+2)</f>
        <v>46165</v>
      </c>
      <c r="G2626" s="19" t="str">
        <f>CONCATENATE(U2626,"-",V2626)</f>
        <v>INC06-TF</v>
      </c>
      <c r="H2626" s="19" t="str">
        <f t="shared" ca="1" si="81"/>
        <v>OK</v>
      </c>
      <c r="I2626" s="46">
        <f ca="1">Z2626-$B$1</f>
        <v>6</v>
      </c>
      <c r="J2626" s="46">
        <f>VLOOKUP(G2626,'D. Produção'!A:B,2,)</f>
        <v>2</v>
      </c>
      <c r="K2626" s="87">
        <v>336551</v>
      </c>
      <c r="L2626" s="88" t="s">
        <v>92</v>
      </c>
      <c r="M2626" s="87">
        <v>5</v>
      </c>
      <c r="N2626" s="87">
        <v>5460920</v>
      </c>
      <c r="O2626" s="88" t="s">
        <v>35</v>
      </c>
      <c r="P2626" s="88" t="s">
        <v>228</v>
      </c>
      <c r="Q2626" s="88" t="s">
        <v>37</v>
      </c>
      <c r="R2626" s="89">
        <v>1.3592</v>
      </c>
      <c r="S2626" s="89">
        <v>20.3886</v>
      </c>
      <c r="T2626" s="87">
        <v>1</v>
      </c>
      <c r="U2626" s="88" t="s">
        <v>185</v>
      </c>
      <c r="V2626" s="88" t="s">
        <v>96</v>
      </c>
      <c r="W2626" s="90">
        <v>701</v>
      </c>
      <c r="X2626" s="90">
        <v>1939</v>
      </c>
      <c r="Y2626" s="91">
        <v>46156.427256944444</v>
      </c>
      <c r="Z2626" s="92">
        <v>46163</v>
      </c>
      <c r="AA2626" s="93"/>
      <c r="AB2626" s="93"/>
      <c r="AC2626" s="93"/>
      <c r="AD2626" s="93"/>
      <c r="AE2626" s="94" t="s">
        <v>40</v>
      </c>
      <c r="AF2626" s="94" t="s">
        <v>40</v>
      </c>
      <c r="AG2626" s="94" t="s">
        <v>40</v>
      </c>
      <c r="AH2626" s="94" t="s">
        <v>40</v>
      </c>
      <c r="AI2626" s="94" t="s">
        <v>40</v>
      </c>
      <c r="AJ2626" s="94" t="s">
        <v>40</v>
      </c>
      <c r="AK2626" s="94" t="s">
        <v>40</v>
      </c>
      <c r="AL2626" s="93"/>
      <c r="AM2626" s="93"/>
      <c r="AN2626" s="94" t="s">
        <v>40</v>
      </c>
      <c r="AO2626" s="94" t="s">
        <v>40</v>
      </c>
      <c r="AP2626" s="94" t="s">
        <v>40</v>
      </c>
      <c r="AQ2626" s="94" t="s">
        <v>40</v>
      </c>
      <c r="AR2626" s="93"/>
    </row>
    <row r="2627" spans="1:44" ht="21">
      <c r="A2627" t="str">
        <f>VLOOKUP(Q2627,'Rotas x Madrugada'!A:C,2,0)</f>
        <v>E</v>
      </c>
      <c r="B2627" t="str">
        <f>VLOOKUP(Q2627,'Rotas x Madrugada'!A:C,3,0)</f>
        <v>Não</v>
      </c>
      <c r="D2627" s="19">
        <f t="shared" si="80"/>
        <v>46165</v>
      </c>
      <c r="E2627" s="19">
        <f>IF(A2627="RETIRA",Z2627,VLOOKUP(Q2627,'Rotas x Madrugada'!A:D,4,0))</f>
        <v>46147</v>
      </c>
      <c r="F2627" s="19">
        <f>IF(A2627="RETIRA",Z2627,Z2627+2)</f>
        <v>46165</v>
      </c>
      <c r="G2627" s="19" t="str">
        <f>CONCATENATE(U2627,"-",V2627)</f>
        <v>INC06-TF</v>
      </c>
      <c r="H2627" s="19" t="str">
        <f t="shared" ca="1" si="81"/>
        <v>OK</v>
      </c>
      <c r="I2627" s="46">
        <f ca="1">Z2627-$B$1</f>
        <v>6</v>
      </c>
      <c r="J2627" s="46">
        <f>VLOOKUP(G2627,'D. Produção'!A:B,2,)</f>
        <v>2</v>
      </c>
      <c r="K2627" s="95">
        <v>336551</v>
      </c>
      <c r="L2627" s="96" t="s">
        <v>97</v>
      </c>
      <c r="M2627" s="95">
        <v>6</v>
      </c>
      <c r="N2627" s="95">
        <v>5460921</v>
      </c>
      <c r="O2627" s="96" t="s">
        <v>35</v>
      </c>
      <c r="P2627" s="96" t="s">
        <v>228</v>
      </c>
      <c r="Q2627" s="96" t="s">
        <v>37</v>
      </c>
      <c r="R2627" s="97">
        <v>1.3592</v>
      </c>
      <c r="S2627" s="97">
        <v>20.3886</v>
      </c>
      <c r="T2627" s="95">
        <v>1</v>
      </c>
      <c r="U2627" s="96" t="s">
        <v>185</v>
      </c>
      <c r="V2627" s="96" t="s">
        <v>96</v>
      </c>
      <c r="W2627" s="98">
        <v>701</v>
      </c>
      <c r="X2627" s="98">
        <v>1939</v>
      </c>
      <c r="Y2627" s="99">
        <v>46156.427256944444</v>
      </c>
      <c r="Z2627" s="100">
        <v>46163</v>
      </c>
      <c r="AA2627" s="101"/>
      <c r="AB2627" s="101"/>
      <c r="AC2627" s="101"/>
      <c r="AD2627" s="101"/>
      <c r="AE2627" s="102" t="s">
        <v>40</v>
      </c>
      <c r="AF2627" s="102" t="s">
        <v>40</v>
      </c>
      <c r="AG2627" s="102" t="s">
        <v>40</v>
      </c>
      <c r="AH2627" s="102" t="s">
        <v>40</v>
      </c>
      <c r="AI2627" s="102" t="s">
        <v>40</v>
      </c>
      <c r="AJ2627" s="102" t="s">
        <v>40</v>
      </c>
      <c r="AK2627" s="102" t="s">
        <v>40</v>
      </c>
      <c r="AL2627" s="101"/>
      <c r="AM2627" s="101"/>
      <c r="AN2627" s="102" t="s">
        <v>40</v>
      </c>
      <c r="AO2627" s="102" t="s">
        <v>40</v>
      </c>
      <c r="AP2627" s="102" t="s">
        <v>40</v>
      </c>
      <c r="AQ2627" s="102" t="s">
        <v>40</v>
      </c>
      <c r="AR2627" s="101"/>
    </row>
    <row r="2628" spans="1:44" ht="21">
      <c r="A2628" t="str">
        <f>VLOOKUP(Q2628,'Rotas x Madrugada'!A:C,2,0)</f>
        <v>E</v>
      </c>
      <c r="B2628" t="str">
        <f>VLOOKUP(Q2628,'Rotas x Madrugada'!A:C,3,0)</f>
        <v>Não</v>
      </c>
      <c r="D2628" s="19">
        <f t="shared" ref="D2628:D2691" si="82">IF(E2628&gt;F2628,E2628,F2628)</f>
        <v>46165</v>
      </c>
      <c r="E2628" s="19">
        <f>IF(A2628="RETIRA",Z2628,VLOOKUP(Q2628,'Rotas x Madrugada'!A:D,4,0))</f>
        <v>46147</v>
      </c>
      <c r="F2628" s="19">
        <f>IF(A2628="RETIRA",Z2628,Z2628+2)</f>
        <v>46165</v>
      </c>
      <c r="G2628" s="19" t="str">
        <f>CONCATENATE(U2628,"-",V2628)</f>
        <v>FUM08-TF</v>
      </c>
      <c r="H2628" s="19" t="str">
        <f t="shared" ca="1" si="81"/>
        <v>OK</v>
      </c>
      <c r="I2628" s="46">
        <f ca="1">Z2628-$B$1</f>
        <v>6</v>
      </c>
      <c r="J2628" s="46">
        <f>VLOOKUP(G2628,'D. Produção'!A:B,2,)</f>
        <v>2</v>
      </c>
      <c r="K2628" s="87">
        <v>336592</v>
      </c>
      <c r="L2628" s="88" t="s">
        <v>61</v>
      </c>
      <c r="M2628" s="87">
        <v>1</v>
      </c>
      <c r="N2628" s="87">
        <v>5461217</v>
      </c>
      <c r="O2628" s="88" t="s">
        <v>35</v>
      </c>
      <c r="P2628" s="88" t="s">
        <v>228</v>
      </c>
      <c r="Q2628" s="88" t="s">
        <v>37</v>
      </c>
      <c r="R2628" s="89">
        <v>1.5576000000000001</v>
      </c>
      <c r="S2628" s="89">
        <v>31.152200000000001</v>
      </c>
      <c r="T2628" s="87">
        <v>1</v>
      </c>
      <c r="U2628" s="88" t="s">
        <v>254</v>
      </c>
      <c r="V2628" s="88" t="s">
        <v>96</v>
      </c>
      <c r="W2628" s="90">
        <v>882</v>
      </c>
      <c r="X2628" s="90">
        <v>1766</v>
      </c>
      <c r="Y2628" s="91">
        <v>46156.469340277778</v>
      </c>
      <c r="Z2628" s="92">
        <v>46163</v>
      </c>
      <c r="AA2628" s="93"/>
      <c r="AB2628" s="93"/>
      <c r="AC2628" s="93"/>
      <c r="AD2628" s="93"/>
      <c r="AE2628" s="94" t="s">
        <v>40</v>
      </c>
      <c r="AF2628" s="94" t="s">
        <v>40</v>
      </c>
      <c r="AG2628" s="94" t="s">
        <v>40</v>
      </c>
      <c r="AH2628" s="94" t="s">
        <v>40</v>
      </c>
      <c r="AI2628" s="94" t="s">
        <v>40</v>
      </c>
      <c r="AJ2628" s="94" t="s">
        <v>40</v>
      </c>
      <c r="AK2628" s="94" t="s">
        <v>40</v>
      </c>
      <c r="AL2628" s="93"/>
      <c r="AM2628" s="93"/>
      <c r="AN2628" s="94" t="s">
        <v>40</v>
      </c>
      <c r="AO2628" s="94" t="s">
        <v>40</v>
      </c>
      <c r="AP2628" s="94" t="s">
        <v>40</v>
      </c>
      <c r="AQ2628" s="94" t="s">
        <v>40</v>
      </c>
      <c r="AR2628" s="93"/>
    </row>
    <row r="2629" spans="1:44" ht="21">
      <c r="A2629" t="str">
        <f>VLOOKUP(Q2629,'Rotas x Madrugada'!A:C,2,0)</f>
        <v>E</v>
      </c>
      <c r="B2629" t="str">
        <f>VLOOKUP(Q2629,'Rotas x Madrugada'!A:C,3,0)</f>
        <v>Não</v>
      </c>
      <c r="D2629" s="19">
        <f t="shared" si="82"/>
        <v>46165</v>
      </c>
      <c r="E2629" s="19">
        <f>IF(A2629="RETIRA",Z2629,VLOOKUP(Q2629,'Rotas x Madrugada'!A:D,4,0))</f>
        <v>46147</v>
      </c>
      <c r="F2629" s="19">
        <f>IF(A2629="RETIRA",Z2629,Z2629+2)</f>
        <v>46165</v>
      </c>
      <c r="G2629" s="19" t="str">
        <f>CONCATENATE(U2629,"-",V2629)</f>
        <v>FUM08-TF</v>
      </c>
      <c r="H2629" s="19" t="str">
        <f t="shared" ref="H2629:H2692" ca="1" si="83">IF(I2629&lt;-10,"PROBLEMA",IF(I2629&lt;J2629,"URGENTE",IF(I2629=J2629,"PRODUZIR","OK")))</f>
        <v>OK</v>
      </c>
      <c r="I2629" s="46">
        <f ca="1">Z2629-$B$1</f>
        <v>6</v>
      </c>
      <c r="J2629" s="46">
        <f>VLOOKUP(G2629,'D. Produção'!A:B,2,)</f>
        <v>2</v>
      </c>
      <c r="K2629" s="95">
        <v>336592</v>
      </c>
      <c r="L2629" s="96" t="s">
        <v>121</v>
      </c>
      <c r="M2629" s="95">
        <v>2</v>
      </c>
      <c r="N2629" s="95">
        <v>5461218</v>
      </c>
      <c r="O2629" s="96" t="s">
        <v>35</v>
      </c>
      <c r="P2629" s="96" t="s">
        <v>228</v>
      </c>
      <c r="Q2629" s="96" t="s">
        <v>37</v>
      </c>
      <c r="R2629" s="97">
        <v>1.5576000000000001</v>
      </c>
      <c r="S2629" s="97">
        <v>31.152200000000001</v>
      </c>
      <c r="T2629" s="95">
        <v>1</v>
      </c>
      <c r="U2629" s="96" t="s">
        <v>254</v>
      </c>
      <c r="V2629" s="96" t="s">
        <v>96</v>
      </c>
      <c r="W2629" s="98">
        <v>882</v>
      </c>
      <c r="X2629" s="98">
        <v>1766</v>
      </c>
      <c r="Y2629" s="99">
        <v>46156.469340277778</v>
      </c>
      <c r="Z2629" s="100">
        <v>46163</v>
      </c>
      <c r="AA2629" s="101"/>
      <c r="AB2629" s="101"/>
      <c r="AC2629" s="101"/>
      <c r="AD2629" s="101"/>
      <c r="AE2629" s="102" t="s">
        <v>40</v>
      </c>
      <c r="AF2629" s="102" t="s">
        <v>40</v>
      </c>
      <c r="AG2629" s="102" t="s">
        <v>40</v>
      </c>
      <c r="AH2629" s="102" t="s">
        <v>40</v>
      </c>
      <c r="AI2629" s="102" t="s">
        <v>40</v>
      </c>
      <c r="AJ2629" s="102" t="s">
        <v>40</v>
      </c>
      <c r="AK2629" s="102" t="s">
        <v>40</v>
      </c>
      <c r="AL2629" s="101"/>
      <c r="AM2629" s="101"/>
      <c r="AN2629" s="102" t="s">
        <v>40</v>
      </c>
      <c r="AO2629" s="102" t="s">
        <v>40</v>
      </c>
      <c r="AP2629" s="102" t="s">
        <v>40</v>
      </c>
      <c r="AQ2629" s="102" t="s">
        <v>40</v>
      </c>
      <c r="AR2629" s="101"/>
    </row>
    <row r="2630" spans="1:44" ht="21">
      <c r="A2630" t="str">
        <f>VLOOKUP(Q2630,'Rotas x Madrugada'!A:C,2,0)</f>
        <v>E</v>
      </c>
      <c r="B2630" t="str">
        <f>VLOOKUP(Q2630,'Rotas x Madrugada'!A:C,3,0)</f>
        <v>Não</v>
      </c>
      <c r="D2630" s="19">
        <f t="shared" si="82"/>
        <v>46165</v>
      </c>
      <c r="E2630" s="19">
        <f>IF(A2630="RETIRA",Z2630,VLOOKUP(Q2630,'Rotas x Madrugada'!A:D,4,0))</f>
        <v>46147</v>
      </c>
      <c r="F2630" s="19">
        <f>IF(A2630="RETIRA",Z2630,Z2630+2)</f>
        <v>46165</v>
      </c>
      <c r="G2630" s="19" t="str">
        <f>CONCATENATE(U2630,"-",V2630)</f>
        <v>FUM08-TF</v>
      </c>
      <c r="H2630" s="19" t="str">
        <f t="shared" ca="1" si="83"/>
        <v>OK</v>
      </c>
      <c r="I2630" s="46">
        <f ca="1">Z2630-$B$1</f>
        <v>6</v>
      </c>
      <c r="J2630" s="46">
        <f>VLOOKUP(G2630,'D. Produção'!A:B,2,)</f>
        <v>2</v>
      </c>
      <c r="K2630" s="87">
        <v>336592</v>
      </c>
      <c r="L2630" s="88" t="s">
        <v>143</v>
      </c>
      <c r="M2630" s="87">
        <v>3</v>
      </c>
      <c r="N2630" s="87">
        <v>5461219</v>
      </c>
      <c r="O2630" s="88" t="s">
        <v>35</v>
      </c>
      <c r="P2630" s="88" t="s">
        <v>228</v>
      </c>
      <c r="Q2630" s="88" t="s">
        <v>37</v>
      </c>
      <c r="R2630" s="89">
        <v>1.5576000000000001</v>
      </c>
      <c r="S2630" s="89">
        <v>31.152200000000001</v>
      </c>
      <c r="T2630" s="87">
        <v>1</v>
      </c>
      <c r="U2630" s="88" t="s">
        <v>254</v>
      </c>
      <c r="V2630" s="88" t="s">
        <v>96</v>
      </c>
      <c r="W2630" s="90">
        <v>882</v>
      </c>
      <c r="X2630" s="90">
        <v>1766</v>
      </c>
      <c r="Y2630" s="91">
        <v>46156.469340277778</v>
      </c>
      <c r="Z2630" s="92">
        <v>46163</v>
      </c>
      <c r="AA2630" s="93"/>
      <c r="AB2630" s="93"/>
      <c r="AC2630" s="93"/>
      <c r="AD2630" s="93"/>
      <c r="AE2630" s="94" t="s">
        <v>40</v>
      </c>
      <c r="AF2630" s="94" t="s">
        <v>40</v>
      </c>
      <c r="AG2630" s="94" t="s">
        <v>40</v>
      </c>
      <c r="AH2630" s="94" t="s">
        <v>40</v>
      </c>
      <c r="AI2630" s="94" t="s">
        <v>40</v>
      </c>
      <c r="AJ2630" s="94" t="s">
        <v>40</v>
      </c>
      <c r="AK2630" s="94" t="s">
        <v>40</v>
      </c>
      <c r="AL2630" s="93"/>
      <c r="AM2630" s="93"/>
      <c r="AN2630" s="94" t="s">
        <v>40</v>
      </c>
      <c r="AO2630" s="94" t="s">
        <v>40</v>
      </c>
      <c r="AP2630" s="94" t="s">
        <v>40</v>
      </c>
      <c r="AQ2630" s="94" t="s">
        <v>40</v>
      </c>
      <c r="AR2630" s="93"/>
    </row>
    <row r="2631" spans="1:44" ht="21">
      <c r="A2631" t="str">
        <f>VLOOKUP(Q2631,'Rotas x Madrugada'!A:C,2,0)</f>
        <v>E</v>
      </c>
      <c r="B2631" t="str">
        <f>VLOOKUP(Q2631,'Rotas x Madrugada'!A:C,3,0)</f>
        <v>Não</v>
      </c>
      <c r="D2631" s="19">
        <f t="shared" si="82"/>
        <v>46165</v>
      </c>
      <c r="E2631" s="19">
        <f>IF(A2631="RETIRA",Z2631,VLOOKUP(Q2631,'Rotas x Madrugada'!A:D,4,0))</f>
        <v>46147</v>
      </c>
      <c r="F2631" s="19">
        <f>IF(A2631="RETIRA",Z2631,Z2631+2)</f>
        <v>46165</v>
      </c>
      <c r="G2631" s="19" t="str">
        <f>CONCATENATE(U2631,"-",V2631)</f>
        <v>FUM08-TF</v>
      </c>
      <c r="H2631" s="19" t="str">
        <f t="shared" ca="1" si="83"/>
        <v>OK</v>
      </c>
      <c r="I2631" s="46">
        <f ca="1">Z2631-$B$1</f>
        <v>6</v>
      </c>
      <c r="J2631" s="46">
        <f>VLOOKUP(G2631,'D. Produção'!A:B,2,)</f>
        <v>2</v>
      </c>
      <c r="K2631" s="95">
        <v>336592</v>
      </c>
      <c r="L2631" s="96" t="s">
        <v>132</v>
      </c>
      <c r="M2631" s="95">
        <v>4</v>
      </c>
      <c r="N2631" s="95">
        <v>5461220</v>
      </c>
      <c r="O2631" s="96" t="s">
        <v>35</v>
      </c>
      <c r="P2631" s="96" t="s">
        <v>228</v>
      </c>
      <c r="Q2631" s="96" t="s">
        <v>37</v>
      </c>
      <c r="R2631" s="97">
        <v>1.5576000000000001</v>
      </c>
      <c r="S2631" s="97">
        <v>31.152200000000001</v>
      </c>
      <c r="T2631" s="95">
        <v>1</v>
      </c>
      <c r="U2631" s="96" t="s">
        <v>254</v>
      </c>
      <c r="V2631" s="96" t="s">
        <v>96</v>
      </c>
      <c r="W2631" s="98">
        <v>882</v>
      </c>
      <c r="X2631" s="98">
        <v>1766</v>
      </c>
      <c r="Y2631" s="99">
        <v>46156.469340277778</v>
      </c>
      <c r="Z2631" s="100">
        <v>46163</v>
      </c>
      <c r="AA2631" s="101"/>
      <c r="AB2631" s="101"/>
      <c r="AC2631" s="101"/>
      <c r="AD2631" s="101"/>
      <c r="AE2631" s="102" t="s">
        <v>40</v>
      </c>
      <c r="AF2631" s="102" t="s">
        <v>40</v>
      </c>
      <c r="AG2631" s="102" t="s">
        <v>40</v>
      </c>
      <c r="AH2631" s="102" t="s">
        <v>40</v>
      </c>
      <c r="AI2631" s="102" t="s">
        <v>40</v>
      </c>
      <c r="AJ2631" s="102" t="s">
        <v>40</v>
      </c>
      <c r="AK2631" s="102" t="s">
        <v>40</v>
      </c>
      <c r="AL2631" s="101"/>
      <c r="AM2631" s="101"/>
      <c r="AN2631" s="102" t="s">
        <v>40</v>
      </c>
      <c r="AO2631" s="102" t="s">
        <v>40</v>
      </c>
      <c r="AP2631" s="102" t="s">
        <v>40</v>
      </c>
      <c r="AQ2631" s="102" t="s">
        <v>40</v>
      </c>
      <c r="AR2631" s="101"/>
    </row>
    <row r="2632" spans="1:44" ht="21">
      <c r="A2632" t="str">
        <f>VLOOKUP(Q2632,'Rotas x Madrugada'!A:C,2,0)</f>
        <v>E</v>
      </c>
      <c r="B2632" t="str">
        <f>VLOOKUP(Q2632,'Rotas x Madrugada'!A:C,3,0)</f>
        <v>Não</v>
      </c>
      <c r="D2632" s="19">
        <f t="shared" si="82"/>
        <v>46165</v>
      </c>
      <c r="E2632" s="19">
        <f>IF(A2632="RETIRA",Z2632,VLOOKUP(Q2632,'Rotas x Madrugada'!A:D,4,0))</f>
        <v>46147</v>
      </c>
      <c r="F2632" s="19">
        <f>IF(A2632="RETIRA",Z2632,Z2632+2)</f>
        <v>46165</v>
      </c>
      <c r="G2632" s="19" t="str">
        <f>CONCATENATE(U2632,"-",V2632)</f>
        <v>FUM08-TF</v>
      </c>
      <c r="H2632" s="19" t="str">
        <f t="shared" ca="1" si="83"/>
        <v>OK</v>
      </c>
      <c r="I2632" s="46">
        <f ca="1">Z2632-$B$1</f>
        <v>6</v>
      </c>
      <c r="J2632" s="46">
        <f>VLOOKUP(G2632,'D. Produção'!A:B,2,)</f>
        <v>2</v>
      </c>
      <c r="K2632" s="87">
        <v>336592</v>
      </c>
      <c r="L2632" s="88" t="s">
        <v>92</v>
      </c>
      <c r="M2632" s="87">
        <v>5</v>
      </c>
      <c r="N2632" s="87">
        <v>5461221</v>
      </c>
      <c r="O2632" s="88" t="s">
        <v>35</v>
      </c>
      <c r="P2632" s="88" t="s">
        <v>228</v>
      </c>
      <c r="Q2632" s="88" t="s">
        <v>37</v>
      </c>
      <c r="R2632" s="89">
        <v>1.4393</v>
      </c>
      <c r="S2632" s="89">
        <v>28.785799999999998</v>
      </c>
      <c r="T2632" s="87">
        <v>1</v>
      </c>
      <c r="U2632" s="88" t="s">
        <v>254</v>
      </c>
      <c r="V2632" s="88" t="s">
        <v>96</v>
      </c>
      <c r="W2632" s="90">
        <v>815</v>
      </c>
      <c r="X2632" s="90">
        <v>1766</v>
      </c>
      <c r="Y2632" s="91">
        <v>46156.469340277778</v>
      </c>
      <c r="Z2632" s="92">
        <v>46163</v>
      </c>
      <c r="AA2632" s="93"/>
      <c r="AB2632" s="93"/>
      <c r="AC2632" s="93"/>
      <c r="AD2632" s="93"/>
      <c r="AE2632" s="94" t="s">
        <v>40</v>
      </c>
      <c r="AF2632" s="94" t="s">
        <v>40</v>
      </c>
      <c r="AG2632" s="94" t="s">
        <v>40</v>
      </c>
      <c r="AH2632" s="94" t="s">
        <v>40</v>
      </c>
      <c r="AI2632" s="94" t="s">
        <v>40</v>
      </c>
      <c r="AJ2632" s="94" t="s">
        <v>40</v>
      </c>
      <c r="AK2632" s="94" t="s">
        <v>40</v>
      </c>
      <c r="AL2632" s="93"/>
      <c r="AM2632" s="93"/>
      <c r="AN2632" s="94" t="s">
        <v>40</v>
      </c>
      <c r="AO2632" s="94" t="s">
        <v>40</v>
      </c>
      <c r="AP2632" s="94" t="s">
        <v>40</v>
      </c>
      <c r="AQ2632" s="94" t="s">
        <v>40</v>
      </c>
      <c r="AR2632" s="93"/>
    </row>
    <row r="2633" spans="1:44" ht="21">
      <c r="A2633" t="str">
        <f>VLOOKUP(Q2633,'Rotas x Madrugada'!A:C,2,0)</f>
        <v>E</v>
      </c>
      <c r="B2633" t="str">
        <f>VLOOKUP(Q2633,'Rotas x Madrugada'!A:C,3,0)</f>
        <v>Não</v>
      </c>
      <c r="D2633" s="19">
        <f t="shared" si="82"/>
        <v>46165</v>
      </c>
      <c r="E2633" s="19">
        <f>IF(A2633="RETIRA",Z2633,VLOOKUP(Q2633,'Rotas x Madrugada'!A:D,4,0))</f>
        <v>46147</v>
      </c>
      <c r="F2633" s="19">
        <f>IF(A2633="RETIRA",Z2633,Z2633+2)</f>
        <v>46165</v>
      </c>
      <c r="G2633" s="19" t="str">
        <f>CONCATENATE(U2633,"-",V2633)</f>
        <v>FUM08-TF</v>
      </c>
      <c r="H2633" s="19" t="str">
        <f t="shared" ca="1" si="83"/>
        <v>OK</v>
      </c>
      <c r="I2633" s="46">
        <f ca="1">Z2633-$B$1</f>
        <v>6</v>
      </c>
      <c r="J2633" s="46">
        <f>VLOOKUP(G2633,'D. Produção'!A:B,2,)</f>
        <v>2</v>
      </c>
      <c r="K2633" s="95">
        <v>336592</v>
      </c>
      <c r="L2633" s="96" t="s">
        <v>97</v>
      </c>
      <c r="M2633" s="95">
        <v>6</v>
      </c>
      <c r="N2633" s="95">
        <v>5461222</v>
      </c>
      <c r="O2633" s="96" t="s">
        <v>35</v>
      </c>
      <c r="P2633" s="96" t="s">
        <v>228</v>
      </c>
      <c r="Q2633" s="96" t="s">
        <v>37</v>
      </c>
      <c r="R2633" s="97">
        <v>1.4393</v>
      </c>
      <c r="S2633" s="97">
        <v>28.785799999999998</v>
      </c>
      <c r="T2633" s="95">
        <v>1</v>
      </c>
      <c r="U2633" s="96" t="s">
        <v>254</v>
      </c>
      <c r="V2633" s="96" t="s">
        <v>96</v>
      </c>
      <c r="W2633" s="98">
        <v>815</v>
      </c>
      <c r="X2633" s="98">
        <v>1766</v>
      </c>
      <c r="Y2633" s="99">
        <v>46156.469340277778</v>
      </c>
      <c r="Z2633" s="100">
        <v>46163</v>
      </c>
      <c r="AA2633" s="101"/>
      <c r="AB2633" s="101"/>
      <c r="AC2633" s="101"/>
      <c r="AD2633" s="101"/>
      <c r="AE2633" s="102" t="s">
        <v>40</v>
      </c>
      <c r="AF2633" s="102" t="s">
        <v>40</v>
      </c>
      <c r="AG2633" s="102" t="s">
        <v>40</v>
      </c>
      <c r="AH2633" s="102" t="s">
        <v>40</v>
      </c>
      <c r="AI2633" s="102" t="s">
        <v>40</v>
      </c>
      <c r="AJ2633" s="102" t="s">
        <v>40</v>
      </c>
      <c r="AK2633" s="102" t="s">
        <v>40</v>
      </c>
      <c r="AL2633" s="101"/>
      <c r="AM2633" s="101"/>
      <c r="AN2633" s="102" t="s">
        <v>40</v>
      </c>
      <c r="AO2633" s="102" t="s">
        <v>40</v>
      </c>
      <c r="AP2633" s="102" t="s">
        <v>40</v>
      </c>
      <c r="AQ2633" s="102" t="s">
        <v>40</v>
      </c>
      <c r="AR2633" s="101"/>
    </row>
    <row r="2634" spans="1:44" ht="21">
      <c r="A2634" t="str">
        <f>VLOOKUP(Q2634,'Rotas x Madrugada'!A:C,2,0)</f>
        <v>E</v>
      </c>
      <c r="B2634" t="str">
        <f>VLOOKUP(Q2634,'Rotas x Madrugada'!A:C,3,0)</f>
        <v>Não</v>
      </c>
      <c r="D2634" s="19">
        <f t="shared" si="82"/>
        <v>46165</v>
      </c>
      <c r="E2634" s="19">
        <f>IF(A2634="RETIRA",Z2634,VLOOKUP(Q2634,'Rotas x Madrugada'!A:D,4,0))</f>
        <v>46147</v>
      </c>
      <c r="F2634" s="19">
        <f>IF(A2634="RETIRA",Z2634,Z2634+2)</f>
        <v>46165</v>
      </c>
      <c r="G2634" s="19" t="str">
        <f>CONCATENATE(U2634,"-",V2634)</f>
        <v>FUM08-TF</v>
      </c>
      <c r="H2634" s="19" t="str">
        <f t="shared" ca="1" si="83"/>
        <v>OK</v>
      </c>
      <c r="I2634" s="46">
        <f ca="1">Z2634-$B$1</f>
        <v>6</v>
      </c>
      <c r="J2634" s="46">
        <f>VLOOKUP(G2634,'D. Produção'!A:B,2,)</f>
        <v>2</v>
      </c>
      <c r="K2634" s="87">
        <v>336592</v>
      </c>
      <c r="L2634" s="88" t="s">
        <v>98</v>
      </c>
      <c r="M2634" s="87">
        <v>7</v>
      </c>
      <c r="N2634" s="87">
        <v>5461223</v>
      </c>
      <c r="O2634" s="88" t="s">
        <v>35</v>
      </c>
      <c r="P2634" s="88" t="s">
        <v>228</v>
      </c>
      <c r="Q2634" s="88" t="s">
        <v>37</v>
      </c>
      <c r="R2634" s="89">
        <v>1.4393</v>
      </c>
      <c r="S2634" s="89">
        <v>28.785799999999998</v>
      </c>
      <c r="T2634" s="87">
        <v>1</v>
      </c>
      <c r="U2634" s="88" t="s">
        <v>254</v>
      </c>
      <c r="V2634" s="88" t="s">
        <v>96</v>
      </c>
      <c r="W2634" s="90">
        <v>815</v>
      </c>
      <c r="X2634" s="90">
        <v>1766</v>
      </c>
      <c r="Y2634" s="91">
        <v>46156.469340277778</v>
      </c>
      <c r="Z2634" s="92">
        <v>46163</v>
      </c>
      <c r="AA2634" s="93"/>
      <c r="AB2634" s="93"/>
      <c r="AC2634" s="93"/>
      <c r="AD2634" s="93"/>
      <c r="AE2634" s="94" t="s">
        <v>40</v>
      </c>
      <c r="AF2634" s="94" t="s">
        <v>40</v>
      </c>
      <c r="AG2634" s="94" t="s">
        <v>40</v>
      </c>
      <c r="AH2634" s="94" t="s">
        <v>40</v>
      </c>
      <c r="AI2634" s="94" t="s">
        <v>40</v>
      </c>
      <c r="AJ2634" s="94" t="s">
        <v>40</v>
      </c>
      <c r="AK2634" s="94" t="s">
        <v>40</v>
      </c>
      <c r="AL2634" s="93"/>
      <c r="AM2634" s="93"/>
      <c r="AN2634" s="94" t="s">
        <v>40</v>
      </c>
      <c r="AO2634" s="94" t="s">
        <v>40</v>
      </c>
      <c r="AP2634" s="94" t="s">
        <v>40</v>
      </c>
      <c r="AQ2634" s="94" t="s">
        <v>40</v>
      </c>
      <c r="AR2634" s="93"/>
    </row>
    <row r="2635" spans="1:44" ht="21">
      <c r="A2635" t="str">
        <f>VLOOKUP(Q2635,'Rotas x Madrugada'!A:C,2,0)</f>
        <v>E</v>
      </c>
      <c r="B2635" t="str">
        <f>VLOOKUP(Q2635,'Rotas x Madrugada'!A:C,3,0)</f>
        <v>Não</v>
      </c>
      <c r="D2635" s="19">
        <f t="shared" si="82"/>
        <v>46165</v>
      </c>
      <c r="E2635" s="19">
        <f>IF(A2635="RETIRA",Z2635,VLOOKUP(Q2635,'Rotas x Madrugada'!A:D,4,0))</f>
        <v>46147</v>
      </c>
      <c r="F2635" s="19">
        <f>IF(A2635="RETIRA",Z2635,Z2635+2)</f>
        <v>46165</v>
      </c>
      <c r="G2635" s="19" t="str">
        <f>CONCATENATE(U2635,"-",V2635)</f>
        <v>FUM08-TF</v>
      </c>
      <c r="H2635" s="19" t="str">
        <f t="shared" ca="1" si="83"/>
        <v>OK</v>
      </c>
      <c r="I2635" s="46">
        <f ca="1">Z2635-$B$1</f>
        <v>6</v>
      </c>
      <c r="J2635" s="46">
        <f>VLOOKUP(G2635,'D. Produção'!A:B,2,)</f>
        <v>2</v>
      </c>
      <c r="K2635" s="95">
        <v>336592</v>
      </c>
      <c r="L2635" s="96" t="s">
        <v>99</v>
      </c>
      <c r="M2635" s="95">
        <v>8</v>
      </c>
      <c r="N2635" s="95">
        <v>5461224</v>
      </c>
      <c r="O2635" s="96" t="s">
        <v>35</v>
      </c>
      <c r="P2635" s="96" t="s">
        <v>228</v>
      </c>
      <c r="Q2635" s="96" t="s">
        <v>37</v>
      </c>
      <c r="R2635" s="97">
        <v>1.4393</v>
      </c>
      <c r="S2635" s="97">
        <v>28.785799999999998</v>
      </c>
      <c r="T2635" s="95">
        <v>1</v>
      </c>
      <c r="U2635" s="96" t="s">
        <v>254</v>
      </c>
      <c r="V2635" s="96" t="s">
        <v>96</v>
      </c>
      <c r="W2635" s="98">
        <v>815</v>
      </c>
      <c r="X2635" s="98">
        <v>1766</v>
      </c>
      <c r="Y2635" s="99">
        <v>46156.469340277778</v>
      </c>
      <c r="Z2635" s="100">
        <v>46163</v>
      </c>
      <c r="AA2635" s="101"/>
      <c r="AB2635" s="101"/>
      <c r="AC2635" s="101"/>
      <c r="AD2635" s="101"/>
      <c r="AE2635" s="102" t="s">
        <v>40</v>
      </c>
      <c r="AF2635" s="102" t="s">
        <v>40</v>
      </c>
      <c r="AG2635" s="102" t="s">
        <v>40</v>
      </c>
      <c r="AH2635" s="102" t="s">
        <v>40</v>
      </c>
      <c r="AI2635" s="102" t="s">
        <v>40</v>
      </c>
      <c r="AJ2635" s="102" t="s">
        <v>40</v>
      </c>
      <c r="AK2635" s="102" t="s">
        <v>40</v>
      </c>
      <c r="AL2635" s="101"/>
      <c r="AM2635" s="101"/>
      <c r="AN2635" s="102" t="s">
        <v>40</v>
      </c>
      <c r="AO2635" s="102" t="s">
        <v>40</v>
      </c>
      <c r="AP2635" s="102" t="s">
        <v>40</v>
      </c>
      <c r="AQ2635" s="102" t="s">
        <v>40</v>
      </c>
      <c r="AR2635" s="101"/>
    </row>
    <row r="2636" spans="1:44" ht="31.5">
      <c r="A2636" t="str">
        <f>VLOOKUP(Q2636,'Rotas x Madrugada'!A:C,2,0)</f>
        <v>D</v>
      </c>
      <c r="B2636" t="str">
        <f>VLOOKUP(Q2636,'Rotas x Madrugada'!A:C,3,0)</f>
        <v>Dep.</v>
      </c>
      <c r="D2636" s="19">
        <f t="shared" si="82"/>
        <v>46165</v>
      </c>
      <c r="E2636" s="19">
        <f>IF(A2636="RETIRA",Z2636,VLOOKUP(Q2636,'Rotas x Madrugada'!A:D,4,0))</f>
        <v>46147</v>
      </c>
      <c r="F2636" s="19">
        <f>IF(A2636="RETIRA",Z2636,Z2636+2)</f>
        <v>46165</v>
      </c>
      <c r="G2636" s="19" t="str">
        <f>CONCATENATE(U2636,"-",V2636)</f>
        <v>INC08-TE16</v>
      </c>
      <c r="H2636" s="19" t="str">
        <f t="shared" ca="1" si="83"/>
        <v>OK</v>
      </c>
      <c r="I2636" s="46">
        <f ca="1">Z2636-$B$1</f>
        <v>6</v>
      </c>
      <c r="J2636" s="46">
        <f>VLOOKUP(G2636,'D. Produção'!A:B,2,)</f>
        <v>2</v>
      </c>
      <c r="K2636" s="87">
        <v>336612</v>
      </c>
      <c r="L2636" s="88" t="s">
        <v>78</v>
      </c>
      <c r="M2636" s="87">
        <v>1</v>
      </c>
      <c r="N2636" s="87">
        <v>5461567</v>
      </c>
      <c r="O2636" s="88" t="s">
        <v>35</v>
      </c>
      <c r="P2636" s="88" t="s">
        <v>223</v>
      </c>
      <c r="Q2636" s="88" t="s">
        <v>127</v>
      </c>
      <c r="R2636" s="89">
        <v>1.5666</v>
      </c>
      <c r="S2636" s="89">
        <v>31.3325</v>
      </c>
      <c r="T2636" s="87">
        <v>1</v>
      </c>
      <c r="U2636" s="88" t="s">
        <v>63</v>
      </c>
      <c r="V2636" s="88" t="s">
        <v>123</v>
      </c>
      <c r="W2636" s="90">
        <v>755</v>
      </c>
      <c r="X2636" s="90">
        <v>2075</v>
      </c>
      <c r="Y2636" s="91">
        <v>46156.524780092594</v>
      </c>
      <c r="Z2636" s="92">
        <v>46163</v>
      </c>
      <c r="AA2636" s="93"/>
      <c r="AB2636" s="93"/>
      <c r="AC2636" s="93"/>
      <c r="AD2636" s="93"/>
      <c r="AE2636" s="93"/>
      <c r="AF2636" s="93"/>
      <c r="AG2636" s="93"/>
      <c r="AH2636" s="93"/>
      <c r="AI2636" s="94" t="s">
        <v>40</v>
      </c>
      <c r="AJ2636" s="94" t="s">
        <v>40</v>
      </c>
      <c r="AK2636" s="94" t="s">
        <v>40</v>
      </c>
      <c r="AL2636" s="93"/>
      <c r="AM2636" s="93"/>
      <c r="AN2636" s="94" t="s">
        <v>40</v>
      </c>
      <c r="AO2636" s="94" t="s">
        <v>40</v>
      </c>
      <c r="AP2636" s="94" t="s">
        <v>40</v>
      </c>
      <c r="AQ2636" s="94" t="s">
        <v>40</v>
      </c>
      <c r="AR2636" s="93"/>
    </row>
    <row r="2637" spans="1:44">
      <c r="A2637" t="str">
        <f>VLOOKUP(Q2637,'Rotas x Madrugada'!A:C,2,0)</f>
        <v>E</v>
      </c>
      <c r="B2637" t="str">
        <f>VLOOKUP(Q2637,'Rotas x Madrugada'!A:C,3,0)</f>
        <v>Não</v>
      </c>
      <c r="D2637" s="19">
        <f t="shared" si="82"/>
        <v>46165</v>
      </c>
      <c r="E2637" s="19">
        <f>IF(A2637="RETIRA",Z2637,VLOOKUP(Q2637,'Rotas x Madrugada'!A:D,4,0))</f>
        <v>46147</v>
      </c>
      <c r="F2637" s="19">
        <f>IF(A2637="RETIRA",Z2637,Z2637+2)</f>
        <v>46165</v>
      </c>
      <c r="G2637" s="19" t="str">
        <f>CONCATENATE(U2637,"-",V2637)</f>
        <v>INC06-TF</v>
      </c>
      <c r="H2637" s="19" t="str">
        <f t="shared" ca="1" si="83"/>
        <v>OK</v>
      </c>
      <c r="I2637" s="46">
        <f ca="1">Z2637-$B$1</f>
        <v>6</v>
      </c>
      <c r="J2637" s="46">
        <f>VLOOKUP(G2637,'D. Produção'!A:B,2,)</f>
        <v>2</v>
      </c>
      <c r="K2637" s="95">
        <v>336619</v>
      </c>
      <c r="L2637" s="96" t="s">
        <v>61</v>
      </c>
      <c r="M2637" s="95">
        <v>1</v>
      </c>
      <c r="N2637" s="95">
        <v>5461587</v>
      </c>
      <c r="O2637" s="96" t="s">
        <v>35</v>
      </c>
      <c r="P2637" s="96" t="s">
        <v>36</v>
      </c>
      <c r="Q2637" s="96" t="s">
        <v>37</v>
      </c>
      <c r="R2637" s="97">
        <v>0.17860000000000001</v>
      </c>
      <c r="S2637" s="97">
        <v>2.6783999999999999</v>
      </c>
      <c r="T2637" s="95">
        <v>1</v>
      </c>
      <c r="U2637" s="96" t="s">
        <v>185</v>
      </c>
      <c r="V2637" s="96" t="s">
        <v>96</v>
      </c>
      <c r="W2637" s="98">
        <v>640</v>
      </c>
      <c r="X2637" s="98">
        <v>279</v>
      </c>
      <c r="Y2637" s="99">
        <v>46156.468194791669</v>
      </c>
      <c r="Z2637" s="100">
        <v>46163</v>
      </c>
      <c r="AA2637" s="101"/>
      <c r="AB2637" s="101"/>
      <c r="AC2637" s="101"/>
      <c r="AD2637" s="101"/>
      <c r="AE2637" s="102" t="s">
        <v>40</v>
      </c>
      <c r="AF2637" s="102" t="s">
        <v>40</v>
      </c>
      <c r="AG2637" s="102" t="s">
        <v>40</v>
      </c>
      <c r="AH2637" s="102" t="s">
        <v>40</v>
      </c>
      <c r="AI2637" s="102" t="s">
        <v>40</v>
      </c>
      <c r="AJ2637" s="102" t="s">
        <v>40</v>
      </c>
      <c r="AK2637" s="102" t="s">
        <v>40</v>
      </c>
      <c r="AL2637" s="101"/>
      <c r="AM2637" s="101"/>
      <c r="AN2637" s="102" t="s">
        <v>40</v>
      </c>
      <c r="AO2637" s="102" t="s">
        <v>40</v>
      </c>
      <c r="AP2637" s="102" t="s">
        <v>40</v>
      </c>
      <c r="AQ2637" s="102" t="s">
        <v>40</v>
      </c>
      <c r="AR2637" s="101"/>
    </row>
    <row r="2638" spans="1:44">
      <c r="A2638" t="str">
        <f>VLOOKUP(Q2638,'Rotas x Madrugada'!A:C,2,0)</f>
        <v>E</v>
      </c>
      <c r="B2638" t="str">
        <f>VLOOKUP(Q2638,'Rotas x Madrugada'!A:C,3,0)</f>
        <v>Não</v>
      </c>
      <c r="D2638" s="19">
        <f t="shared" si="82"/>
        <v>46165</v>
      </c>
      <c r="E2638" s="19">
        <f>IF(A2638="RETIRA",Z2638,VLOOKUP(Q2638,'Rotas x Madrugada'!A:D,4,0))</f>
        <v>46147</v>
      </c>
      <c r="F2638" s="19">
        <f>IF(A2638="RETIRA",Z2638,Z2638+2)</f>
        <v>46165</v>
      </c>
      <c r="G2638" s="19" t="str">
        <f>CONCATENATE(U2638,"-",V2638)</f>
        <v>INC06-TF</v>
      </c>
      <c r="H2638" s="19" t="str">
        <f t="shared" ca="1" si="83"/>
        <v>OK</v>
      </c>
      <c r="I2638" s="46">
        <f ca="1">Z2638-$B$1</f>
        <v>6</v>
      </c>
      <c r="J2638" s="46">
        <f>VLOOKUP(G2638,'D. Produção'!A:B,2,)</f>
        <v>2</v>
      </c>
      <c r="K2638" s="87">
        <v>336619</v>
      </c>
      <c r="L2638" s="88" t="s">
        <v>121</v>
      </c>
      <c r="M2638" s="87">
        <v>2</v>
      </c>
      <c r="N2638" s="87">
        <v>5461588</v>
      </c>
      <c r="O2638" s="88" t="s">
        <v>35</v>
      </c>
      <c r="P2638" s="88" t="s">
        <v>36</v>
      </c>
      <c r="Q2638" s="88" t="s">
        <v>37</v>
      </c>
      <c r="R2638" s="89">
        <v>0.17860000000000001</v>
      </c>
      <c r="S2638" s="89">
        <v>2.6783999999999999</v>
      </c>
      <c r="T2638" s="87">
        <v>1</v>
      </c>
      <c r="U2638" s="88" t="s">
        <v>185</v>
      </c>
      <c r="V2638" s="88" t="s">
        <v>96</v>
      </c>
      <c r="W2638" s="90">
        <v>640</v>
      </c>
      <c r="X2638" s="90">
        <v>279</v>
      </c>
      <c r="Y2638" s="91">
        <v>46156.468194791669</v>
      </c>
      <c r="Z2638" s="92">
        <v>46163</v>
      </c>
      <c r="AA2638" s="93"/>
      <c r="AB2638" s="93"/>
      <c r="AC2638" s="93"/>
      <c r="AD2638" s="93"/>
      <c r="AE2638" s="94" t="s">
        <v>40</v>
      </c>
      <c r="AF2638" s="94" t="s">
        <v>40</v>
      </c>
      <c r="AG2638" s="94" t="s">
        <v>40</v>
      </c>
      <c r="AH2638" s="94" t="s">
        <v>40</v>
      </c>
      <c r="AI2638" s="94" t="s">
        <v>40</v>
      </c>
      <c r="AJ2638" s="94" t="s">
        <v>40</v>
      </c>
      <c r="AK2638" s="94" t="s">
        <v>40</v>
      </c>
      <c r="AL2638" s="93"/>
      <c r="AM2638" s="93"/>
      <c r="AN2638" s="94" t="s">
        <v>40</v>
      </c>
      <c r="AO2638" s="94" t="s">
        <v>40</v>
      </c>
      <c r="AP2638" s="94" t="s">
        <v>40</v>
      </c>
      <c r="AQ2638" s="94" t="s">
        <v>40</v>
      </c>
      <c r="AR2638" s="93"/>
    </row>
    <row r="2639" spans="1:44">
      <c r="A2639" t="str">
        <f>VLOOKUP(Q2639,'Rotas x Madrugada'!A:C,2,0)</f>
        <v>E</v>
      </c>
      <c r="B2639" t="str">
        <f>VLOOKUP(Q2639,'Rotas x Madrugada'!A:C,3,0)</f>
        <v>Não</v>
      </c>
      <c r="D2639" s="19">
        <f t="shared" si="82"/>
        <v>46165</v>
      </c>
      <c r="E2639" s="19">
        <f>IF(A2639="RETIRA",Z2639,VLOOKUP(Q2639,'Rotas x Madrugada'!A:D,4,0))</f>
        <v>46147</v>
      </c>
      <c r="F2639" s="19">
        <f>IF(A2639="RETIRA",Z2639,Z2639+2)</f>
        <v>46165</v>
      </c>
      <c r="G2639" s="19" t="str">
        <f>CONCATENATE(U2639,"-",V2639)</f>
        <v>INC06-TF</v>
      </c>
      <c r="H2639" s="19" t="str">
        <f t="shared" ca="1" si="83"/>
        <v>OK</v>
      </c>
      <c r="I2639" s="46">
        <f ca="1">Z2639-$B$1</f>
        <v>6</v>
      </c>
      <c r="J2639" s="46">
        <f>VLOOKUP(G2639,'D. Produção'!A:B,2,)</f>
        <v>2</v>
      </c>
      <c r="K2639" s="95">
        <v>336619</v>
      </c>
      <c r="L2639" s="96" t="s">
        <v>143</v>
      </c>
      <c r="M2639" s="95">
        <v>3</v>
      </c>
      <c r="N2639" s="95">
        <v>5461589</v>
      </c>
      <c r="O2639" s="96" t="s">
        <v>35</v>
      </c>
      <c r="P2639" s="96" t="s">
        <v>36</v>
      </c>
      <c r="Q2639" s="96" t="s">
        <v>37</v>
      </c>
      <c r="R2639" s="97">
        <v>0.17860000000000001</v>
      </c>
      <c r="S2639" s="97">
        <v>2.6783999999999999</v>
      </c>
      <c r="T2639" s="95">
        <v>1</v>
      </c>
      <c r="U2639" s="96" t="s">
        <v>185</v>
      </c>
      <c r="V2639" s="96" t="s">
        <v>96</v>
      </c>
      <c r="W2639" s="98">
        <v>640</v>
      </c>
      <c r="X2639" s="98">
        <v>279</v>
      </c>
      <c r="Y2639" s="99">
        <v>46156.468194791669</v>
      </c>
      <c r="Z2639" s="100">
        <v>46163</v>
      </c>
      <c r="AA2639" s="101"/>
      <c r="AB2639" s="101"/>
      <c r="AC2639" s="101"/>
      <c r="AD2639" s="101"/>
      <c r="AE2639" s="102" t="s">
        <v>40</v>
      </c>
      <c r="AF2639" s="102" t="s">
        <v>40</v>
      </c>
      <c r="AG2639" s="102" t="s">
        <v>40</v>
      </c>
      <c r="AH2639" s="102" t="s">
        <v>40</v>
      </c>
      <c r="AI2639" s="102" t="s">
        <v>40</v>
      </c>
      <c r="AJ2639" s="102" t="s">
        <v>40</v>
      </c>
      <c r="AK2639" s="102" t="s">
        <v>40</v>
      </c>
      <c r="AL2639" s="101"/>
      <c r="AM2639" s="101"/>
      <c r="AN2639" s="102" t="s">
        <v>40</v>
      </c>
      <c r="AO2639" s="102" t="s">
        <v>40</v>
      </c>
      <c r="AP2639" s="102" t="s">
        <v>40</v>
      </c>
      <c r="AQ2639" s="102" t="s">
        <v>40</v>
      </c>
      <c r="AR2639" s="101"/>
    </row>
    <row r="2640" spans="1:44">
      <c r="A2640" t="str">
        <f>VLOOKUP(Q2640,'Rotas x Madrugada'!A:C,2,0)</f>
        <v>E</v>
      </c>
      <c r="B2640" t="str">
        <f>VLOOKUP(Q2640,'Rotas x Madrugada'!A:C,3,0)</f>
        <v>Não</v>
      </c>
      <c r="D2640" s="19">
        <f t="shared" si="82"/>
        <v>46165</v>
      </c>
      <c r="E2640" s="19">
        <f>IF(A2640="RETIRA",Z2640,VLOOKUP(Q2640,'Rotas x Madrugada'!A:D,4,0))</f>
        <v>46147</v>
      </c>
      <c r="F2640" s="19">
        <f>IF(A2640="RETIRA",Z2640,Z2640+2)</f>
        <v>46165</v>
      </c>
      <c r="G2640" s="19" t="str">
        <f>CONCATENATE(U2640,"-",V2640)</f>
        <v>INC06-TF</v>
      </c>
      <c r="H2640" s="19" t="str">
        <f t="shared" ca="1" si="83"/>
        <v>OK</v>
      </c>
      <c r="I2640" s="46">
        <f ca="1">Z2640-$B$1</f>
        <v>6</v>
      </c>
      <c r="J2640" s="46">
        <f>VLOOKUP(G2640,'D. Produção'!A:B,2,)</f>
        <v>2</v>
      </c>
      <c r="K2640" s="87">
        <v>336619</v>
      </c>
      <c r="L2640" s="88" t="s">
        <v>132</v>
      </c>
      <c r="M2640" s="87">
        <v>4</v>
      </c>
      <c r="N2640" s="87">
        <v>5461590</v>
      </c>
      <c r="O2640" s="88" t="s">
        <v>35</v>
      </c>
      <c r="P2640" s="88" t="s">
        <v>36</v>
      </c>
      <c r="Q2640" s="88" t="s">
        <v>37</v>
      </c>
      <c r="R2640" s="89">
        <v>0.17860000000000001</v>
      </c>
      <c r="S2640" s="89">
        <v>2.6783999999999999</v>
      </c>
      <c r="T2640" s="87">
        <v>1</v>
      </c>
      <c r="U2640" s="88" t="s">
        <v>185</v>
      </c>
      <c r="V2640" s="88" t="s">
        <v>96</v>
      </c>
      <c r="W2640" s="90">
        <v>640</v>
      </c>
      <c r="X2640" s="90">
        <v>279</v>
      </c>
      <c r="Y2640" s="91">
        <v>46156.468194791669</v>
      </c>
      <c r="Z2640" s="92">
        <v>46163</v>
      </c>
      <c r="AA2640" s="93"/>
      <c r="AB2640" s="93"/>
      <c r="AC2640" s="93"/>
      <c r="AD2640" s="93"/>
      <c r="AE2640" s="94" t="s">
        <v>40</v>
      </c>
      <c r="AF2640" s="94" t="s">
        <v>40</v>
      </c>
      <c r="AG2640" s="94" t="s">
        <v>40</v>
      </c>
      <c r="AH2640" s="94" t="s">
        <v>40</v>
      </c>
      <c r="AI2640" s="94" t="s">
        <v>40</v>
      </c>
      <c r="AJ2640" s="94" t="s">
        <v>40</v>
      </c>
      <c r="AK2640" s="94" t="s">
        <v>40</v>
      </c>
      <c r="AL2640" s="93"/>
      <c r="AM2640" s="93"/>
      <c r="AN2640" s="94" t="s">
        <v>40</v>
      </c>
      <c r="AO2640" s="94" t="s">
        <v>40</v>
      </c>
      <c r="AP2640" s="94" t="s">
        <v>40</v>
      </c>
      <c r="AQ2640" s="94" t="s">
        <v>40</v>
      </c>
      <c r="AR2640" s="93"/>
    </row>
    <row r="2641" spans="1:44">
      <c r="A2641" t="str">
        <f>VLOOKUP(Q2641,'Rotas x Madrugada'!A:C,2,0)</f>
        <v>E</v>
      </c>
      <c r="B2641" t="str">
        <f>VLOOKUP(Q2641,'Rotas x Madrugada'!A:C,3,0)</f>
        <v>Não</v>
      </c>
      <c r="D2641" s="19">
        <f t="shared" si="82"/>
        <v>46165</v>
      </c>
      <c r="E2641" s="19">
        <f>IF(A2641="RETIRA",Z2641,VLOOKUP(Q2641,'Rotas x Madrugada'!A:D,4,0))</f>
        <v>46147</v>
      </c>
      <c r="F2641" s="19">
        <f>IF(A2641="RETIRA",Z2641,Z2641+2)</f>
        <v>46165</v>
      </c>
      <c r="G2641" s="19" t="str">
        <f>CONCATENATE(U2641,"-",V2641)</f>
        <v>INC06-TF</v>
      </c>
      <c r="H2641" s="19" t="str">
        <f t="shared" ca="1" si="83"/>
        <v>OK</v>
      </c>
      <c r="I2641" s="46">
        <f ca="1">Z2641-$B$1</f>
        <v>6</v>
      </c>
      <c r="J2641" s="46">
        <f>VLOOKUP(G2641,'D. Produção'!A:B,2,)</f>
        <v>2</v>
      </c>
      <c r="K2641" s="95">
        <v>336619</v>
      </c>
      <c r="L2641" s="96" t="s">
        <v>92</v>
      </c>
      <c r="M2641" s="95">
        <v>5</v>
      </c>
      <c r="N2641" s="95">
        <v>5461591</v>
      </c>
      <c r="O2641" s="96" t="s">
        <v>35</v>
      </c>
      <c r="P2641" s="96" t="s">
        <v>36</v>
      </c>
      <c r="Q2641" s="96" t="s">
        <v>37</v>
      </c>
      <c r="R2641" s="97">
        <v>0.79459999999999997</v>
      </c>
      <c r="S2641" s="97">
        <v>11.9192</v>
      </c>
      <c r="T2641" s="95">
        <v>1</v>
      </c>
      <c r="U2641" s="96" t="s">
        <v>185</v>
      </c>
      <c r="V2641" s="96" t="s">
        <v>96</v>
      </c>
      <c r="W2641" s="98">
        <v>1090</v>
      </c>
      <c r="X2641" s="98">
        <v>729</v>
      </c>
      <c r="Y2641" s="99">
        <v>46156.468194791669</v>
      </c>
      <c r="Z2641" s="100">
        <v>46163</v>
      </c>
      <c r="AA2641" s="101"/>
      <c r="AB2641" s="101"/>
      <c r="AC2641" s="101"/>
      <c r="AD2641" s="101"/>
      <c r="AE2641" s="102" t="s">
        <v>40</v>
      </c>
      <c r="AF2641" s="102" t="s">
        <v>40</v>
      </c>
      <c r="AG2641" s="102" t="s">
        <v>40</v>
      </c>
      <c r="AH2641" s="102" t="s">
        <v>40</v>
      </c>
      <c r="AI2641" s="102" t="s">
        <v>40</v>
      </c>
      <c r="AJ2641" s="102" t="s">
        <v>40</v>
      </c>
      <c r="AK2641" s="102" t="s">
        <v>40</v>
      </c>
      <c r="AL2641" s="101"/>
      <c r="AM2641" s="101"/>
      <c r="AN2641" s="102" t="s">
        <v>40</v>
      </c>
      <c r="AO2641" s="102" t="s">
        <v>40</v>
      </c>
      <c r="AP2641" s="102" t="s">
        <v>40</v>
      </c>
      <c r="AQ2641" s="102" t="s">
        <v>40</v>
      </c>
      <c r="AR2641" s="101"/>
    </row>
    <row r="2642" spans="1:44">
      <c r="A2642" t="str">
        <f>VLOOKUP(Q2642,'Rotas x Madrugada'!A:C,2,0)</f>
        <v>E</v>
      </c>
      <c r="B2642" t="str">
        <f>VLOOKUP(Q2642,'Rotas x Madrugada'!A:C,3,0)</f>
        <v>Não</v>
      </c>
      <c r="D2642" s="19">
        <f t="shared" si="82"/>
        <v>46165</v>
      </c>
      <c r="E2642" s="19">
        <f>IF(A2642="RETIRA",Z2642,VLOOKUP(Q2642,'Rotas x Madrugada'!A:D,4,0))</f>
        <v>46147</v>
      </c>
      <c r="F2642" s="19">
        <f>IF(A2642="RETIRA",Z2642,Z2642+2)</f>
        <v>46165</v>
      </c>
      <c r="G2642" s="19" t="str">
        <f>CONCATENATE(U2642,"-",V2642)</f>
        <v>INC06-TF</v>
      </c>
      <c r="H2642" s="19" t="str">
        <f t="shared" ca="1" si="83"/>
        <v>OK</v>
      </c>
      <c r="I2642" s="46">
        <f ca="1">Z2642-$B$1</f>
        <v>6</v>
      </c>
      <c r="J2642" s="46">
        <f>VLOOKUP(G2642,'D. Produção'!A:B,2,)</f>
        <v>2</v>
      </c>
      <c r="K2642" s="87">
        <v>336619</v>
      </c>
      <c r="L2642" s="88" t="s">
        <v>97</v>
      </c>
      <c r="M2642" s="87">
        <v>6</v>
      </c>
      <c r="N2642" s="87">
        <v>5461592</v>
      </c>
      <c r="O2642" s="88" t="s">
        <v>35</v>
      </c>
      <c r="P2642" s="88" t="s">
        <v>36</v>
      </c>
      <c r="Q2642" s="88" t="s">
        <v>37</v>
      </c>
      <c r="R2642" s="89">
        <v>0.79459999999999997</v>
      </c>
      <c r="S2642" s="89">
        <v>11.9192</v>
      </c>
      <c r="T2642" s="87">
        <v>1</v>
      </c>
      <c r="U2642" s="88" t="s">
        <v>185</v>
      </c>
      <c r="V2642" s="88" t="s">
        <v>96</v>
      </c>
      <c r="W2642" s="90">
        <v>1090</v>
      </c>
      <c r="X2642" s="90">
        <v>729</v>
      </c>
      <c r="Y2642" s="91">
        <v>46156.468194791669</v>
      </c>
      <c r="Z2642" s="92">
        <v>46163</v>
      </c>
      <c r="AA2642" s="93"/>
      <c r="AB2642" s="93"/>
      <c r="AC2642" s="93"/>
      <c r="AD2642" s="93"/>
      <c r="AE2642" s="94" t="s">
        <v>40</v>
      </c>
      <c r="AF2642" s="94" t="s">
        <v>40</v>
      </c>
      <c r="AG2642" s="94" t="s">
        <v>40</v>
      </c>
      <c r="AH2642" s="94" t="s">
        <v>40</v>
      </c>
      <c r="AI2642" s="94" t="s">
        <v>40</v>
      </c>
      <c r="AJ2642" s="94" t="s">
        <v>40</v>
      </c>
      <c r="AK2642" s="94" t="s">
        <v>40</v>
      </c>
      <c r="AL2642" s="93"/>
      <c r="AM2642" s="93"/>
      <c r="AN2642" s="94" t="s">
        <v>40</v>
      </c>
      <c r="AO2642" s="94" t="s">
        <v>40</v>
      </c>
      <c r="AP2642" s="94" t="s">
        <v>40</v>
      </c>
      <c r="AQ2642" s="94" t="s">
        <v>40</v>
      </c>
      <c r="AR2642" s="93"/>
    </row>
    <row r="2643" spans="1:44">
      <c r="A2643" t="str">
        <f>VLOOKUP(Q2643,'Rotas x Madrugada'!A:C,2,0)</f>
        <v>E</v>
      </c>
      <c r="B2643" t="str">
        <f>VLOOKUP(Q2643,'Rotas x Madrugada'!A:C,3,0)</f>
        <v>Não</v>
      </c>
      <c r="D2643" s="19">
        <f t="shared" si="82"/>
        <v>46165</v>
      </c>
      <c r="E2643" s="19">
        <f>IF(A2643="RETIRA",Z2643,VLOOKUP(Q2643,'Rotas x Madrugada'!A:D,4,0))</f>
        <v>46147</v>
      </c>
      <c r="F2643" s="19">
        <f>IF(A2643="RETIRA",Z2643,Z2643+2)</f>
        <v>46165</v>
      </c>
      <c r="G2643" s="19" t="str">
        <f>CONCATENATE(U2643,"-",V2643)</f>
        <v>INC06-TF</v>
      </c>
      <c r="H2643" s="19" t="str">
        <f t="shared" ca="1" si="83"/>
        <v>OK</v>
      </c>
      <c r="I2643" s="46">
        <f ca="1">Z2643-$B$1</f>
        <v>6</v>
      </c>
      <c r="J2643" s="46">
        <f>VLOOKUP(G2643,'D. Produção'!A:B,2,)</f>
        <v>2</v>
      </c>
      <c r="K2643" s="95">
        <v>336619</v>
      </c>
      <c r="L2643" s="96" t="s">
        <v>98</v>
      </c>
      <c r="M2643" s="95">
        <v>7</v>
      </c>
      <c r="N2643" s="95">
        <v>5461593</v>
      </c>
      <c r="O2643" s="96" t="s">
        <v>35</v>
      </c>
      <c r="P2643" s="96" t="s">
        <v>36</v>
      </c>
      <c r="Q2643" s="96" t="s">
        <v>37</v>
      </c>
      <c r="R2643" s="97">
        <v>0.39539999999999997</v>
      </c>
      <c r="S2643" s="97">
        <v>5.9314</v>
      </c>
      <c r="T2643" s="95">
        <v>1</v>
      </c>
      <c r="U2643" s="96" t="s">
        <v>185</v>
      </c>
      <c r="V2643" s="96" t="s">
        <v>96</v>
      </c>
      <c r="W2643" s="98">
        <v>490</v>
      </c>
      <c r="X2643" s="98">
        <v>807</v>
      </c>
      <c r="Y2643" s="99">
        <v>46156.468194791669</v>
      </c>
      <c r="Z2643" s="100">
        <v>46163</v>
      </c>
      <c r="AA2643" s="101"/>
      <c r="AB2643" s="101"/>
      <c r="AC2643" s="101"/>
      <c r="AD2643" s="101"/>
      <c r="AE2643" s="102" t="s">
        <v>40</v>
      </c>
      <c r="AF2643" s="102" t="s">
        <v>40</v>
      </c>
      <c r="AG2643" s="102" t="s">
        <v>40</v>
      </c>
      <c r="AH2643" s="102" t="s">
        <v>40</v>
      </c>
      <c r="AI2643" s="102" t="s">
        <v>40</v>
      </c>
      <c r="AJ2643" s="102" t="s">
        <v>40</v>
      </c>
      <c r="AK2643" s="102" t="s">
        <v>40</v>
      </c>
      <c r="AL2643" s="101"/>
      <c r="AM2643" s="101"/>
      <c r="AN2643" s="102" t="s">
        <v>40</v>
      </c>
      <c r="AO2643" s="102" t="s">
        <v>40</v>
      </c>
      <c r="AP2643" s="102" t="s">
        <v>40</v>
      </c>
      <c r="AQ2643" s="102" t="s">
        <v>40</v>
      </c>
      <c r="AR2643" s="101"/>
    </row>
    <row r="2644" spans="1:44">
      <c r="A2644" t="str">
        <f>VLOOKUP(Q2644,'Rotas x Madrugada'!A:C,2,0)</f>
        <v>E</v>
      </c>
      <c r="B2644" t="str">
        <f>VLOOKUP(Q2644,'Rotas x Madrugada'!A:C,3,0)</f>
        <v>Não</v>
      </c>
      <c r="D2644" s="19">
        <f t="shared" si="82"/>
        <v>46165</v>
      </c>
      <c r="E2644" s="19">
        <f>IF(A2644="RETIRA",Z2644,VLOOKUP(Q2644,'Rotas x Madrugada'!A:D,4,0))</f>
        <v>46147</v>
      </c>
      <c r="F2644" s="19">
        <f>IF(A2644="RETIRA",Z2644,Z2644+2)</f>
        <v>46165</v>
      </c>
      <c r="G2644" s="19" t="str">
        <f>CONCATENATE(U2644,"-",V2644)</f>
        <v>INC06-TF</v>
      </c>
      <c r="H2644" s="19" t="str">
        <f t="shared" ca="1" si="83"/>
        <v>OK</v>
      </c>
      <c r="I2644" s="46">
        <f ca="1">Z2644-$B$1</f>
        <v>6</v>
      </c>
      <c r="J2644" s="46">
        <f>VLOOKUP(G2644,'D. Produção'!A:B,2,)</f>
        <v>2</v>
      </c>
      <c r="K2644" s="87">
        <v>336619</v>
      </c>
      <c r="L2644" s="88" t="s">
        <v>99</v>
      </c>
      <c r="M2644" s="87">
        <v>8</v>
      </c>
      <c r="N2644" s="87">
        <v>5461594</v>
      </c>
      <c r="O2644" s="88" t="s">
        <v>35</v>
      </c>
      <c r="P2644" s="88" t="s">
        <v>36</v>
      </c>
      <c r="Q2644" s="88" t="s">
        <v>37</v>
      </c>
      <c r="R2644" s="89">
        <v>0.39539999999999997</v>
      </c>
      <c r="S2644" s="89">
        <v>5.9314</v>
      </c>
      <c r="T2644" s="87">
        <v>1</v>
      </c>
      <c r="U2644" s="88" t="s">
        <v>185</v>
      </c>
      <c r="V2644" s="88" t="s">
        <v>96</v>
      </c>
      <c r="W2644" s="90">
        <v>490</v>
      </c>
      <c r="X2644" s="90">
        <v>807</v>
      </c>
      <c r="Y2644" s="91">
        <v>46156.468194791669</v>
      </c>
      <c r="Z2644" s="92">
        <v>46163</v>
      </c>
      <c r="AA2644" s="93"/>
      <c r="AB2644" s="93"/>
      <c r="AC2644" s="93"/>
      <c r="AD2644" s="93"/>
      <c r="AE2644" s="94" t="s">
        <v>40</v>
      </c>
      <c r="AF2644" s="94" t="s">
        <v>40</v>
      </c>
      <c r="AG2644" s="94" t="s">
        <v>40</v>
      </c>
      <c r="AH2644" s="94" t="s">
        <v>40</v>
      </c>
      <c r="AI2644" s="94" t="s">
        <v>40</v>
      </c>
      <c r="AJ2644" s="94" t="s">
        <v>40</v>
      </c>
      <c r="AK2644" s="94" t="s">
        <v>40</v>
      </c>
      <c r="AL2644" s="93"/>
      <c r="AM2644" s="93"/>
      <c r="AN2644" s="94" t="s">
        <v>40</v>
      </c>
      <c r="AO2644" s="94" t="s">
        <v>40</v>
      </c>
      <c r="AP2644" s="94" t="s">
        <v>40</v>
      </c>
      <c r="AQ2644" s="94" t="s">
        <v>40</v>
      </c>
      <c r="AR2644" s="93"/>
    </row>
    <row r="2645" spans="1:44">
      <c r="A2645" t="str">
        <f>VLOOKUP(Q2645,'Rotas x Madrugada'!A:C,2,0)</f>
        <v>E</v>
      </c>
      <c r="B2645" t="str">
        <f>VLOOKUP(Q2645,'Rotas x Madrugada'!A:C,3,0)</f>
        <v>Não</v>
      </c>
      <c r="D2645" s="19">
        <f t="shared" si="82"/>
        <v>46165</v>
      </c>
      <c r="E2645" s="19">
        <f>IF(A2645="RETIRA",Z2645,VLOOKUP(Q2645,'Rotas x Madrugada'!A:D,4,0))</f>
        <v>46147</v>
      </c>
      <c r="F2645" s="19">
        <f>IF(A2645="RETIRA",Z2645,Z2645+2)</f>
        <v>46165</v>
      </c>
      <c r="G2645" s="19" t="str">
        <f>CONCATENATE(U2645,"-",V2645)</f>
        <v>INC06-TF</v>
      </c>
      <c r="H2645" s="19" t="str">
        <f t="shared" ca="1" si="83"/>
        <v>OK</v>
      </c>
      <c r="I2645" s="46">
        <f ca="1">Z2645-$B$1</f>
        <v>6</v>
      </c>
      <c r="J2645" s="46">
        <f>VLOOKUP(G2645,'D. Produção'!A:B,2,)</f>
        <v>2</v>
      </c>
      <c r="K2645" s="95">
        <v>336619</v>
      </c>
      <c r="L2645" s="96" t="s">
        <v>100</v>
      </c>
      <c r="M2645" s="95">
        <v>9</v>
      </c>
      <c r="N2645" s="95">
        <v>5461595</v>
      </c>
      <c r="O2645" s="96" t="s">
        <v>35</v>
      </c>
      <c r="P2645" s="96" t="s">
        <v>36</v>
      </c>
      <c r="Q2645" s="96" t="s">
        <v>37</v>
      </c>
      <c r="R2645" s="97">
        <v>0.39539999999999997</v>
      </c>
      <c r="S2645" s="97">
        <v>5.9314</v>
      </c>
      <c r="T2645" s="95">
        <v>1</v>
      </c>
      <c r="U2645" s="96" t="s">
        <v>185</v>
      </c>
      <c r="V2645" s="96" t="s">
        <v>96</v>
      </c>
      <c r="W2645" s="98">
        <v>490</v>
      </c>
      <c r="X2645" s="98">
        <v>807</v>
      </c>
      <c r="Y2645" s="99">
        <v>46156.468194791669</v>
      </c>
      <c r="Z2645" s="100">
        <v>46163</v>
      </c>
      <c r="AA2645" s="101"/>
      <c r="AB2645" s="101"/>
      <c r="AC2645" s="101"/>
      <c r="AD2645" s="101"/>
      <c r="AE2645" s="102" t="s">
        <v>40</v>
      </c>
      <c r="AF2645" s="102" t="s">
        <v>40</v>
      </c>
      <c r="AG2645" s="102" t="s">
        <v>40</v>
      </c>
      <c r="AH2645" s="102" t="s">
        <v>40</v>
      </c>
      <c r="AI2645" s="102" t="s">
        <v>40</v>
      </c>
      <c r="AJ2645" s="102" t="s">
        <v>40</v>
      </c>
      <c r="AK2645" s="102" t="s">
        <v>40</v>
      </c>
      <c r="AL2645" s="101"/>
      <c r="AM2645" s="101"/>
      <c r="AN2645" s="102" t="s">
        <v>40</v>
      </c>
      <c r="AO2645" s="102" t="s">
        <v>40</v>
      </c>
      <c r="AP2645" s="102" t="s">
        <v>40</v>
      </c>
      <c r="AQ2645" s="102" t="s">
        <v>40</v>
      </c>
      <c r="AR2645" s="101"/>
    </row>
    <row r="2646" spans="1:44">
      <c r="A2646" t="str">
        <f>VLOOKUP(Q2646,'Rotas x Madrugada'!A:C,2,0)</f>
        <v>E</v>
      </c>
      <c r="B2646" t="str">
        <f>VLOOKUP(Q2646,'Rotas x Madrugada'!A:C,3,0)</f>
        <v>Não</v>
      </c>
      <c r="D2646" s="19">
        <f t="shared" si="82"/>
        <v>46165</v>
      </c>
      <c r="E2646" s="19">
        <f>IF(A2646="RETIRA",Z2646,VLOOKUP(Q2646,'Rotas x Madrugada'!A:D,4,0))</f>
        <v>46147</v>
      </c>
      <c r="F2646" s="19">
        <f>IF(A2646="RETIRA",Z2646,Z2646+2)</f>
        <v>46165</v>
      </c>
      <c r="G2646" s="19" t="str">
        <f>CONCATENATE(U2646,"-",V2646)</f>
        <v>INC06-TF</v>
      </c>
      <c r="H2646" s="19" t="str">
        <f t="shared" ca="1" si="83"/>
        <v>OK</v>
      </c>
      <c r="I2646" s="46">
        <f ca="1">Z2646-$B$1</f>
        <v>6</v>
      </c>
      <c r="J2646" s="46">
        <f>VLOOKUP(G2646,'D. Produção'!A:B,2,)</f>
        <v>2</v>
      </c>
      <c r="K2646" s="87">
        <v>336619</v>
      </c>
      <c r="L2646" s="88" t="s">
        <v>101</v>
      </c>
      <c r="M2646" s="87">
        <v>10</v>
      </c>
      <c r="N2646" s="87">
        <v>5461596</v>
      </c>
      <c r="O2646" s="88" t="s">
        <v>35</v>
      </c>
      <c r="P2646" s="88" t="s">
        <v>36</v>
      </c>
      <c r="Q2646" s="88" t="s">
        <v>37</v>
      </c>
      <c r="R2646" s="89">
        <v>0.39539999999999997</v>
      </c>
      <c r="S2646" s="89">
        <v>5.9314</v>
      </c>
      <c r="T2646" s="87">
        <v>1</v>
      </c>
      <c r="U2646" s="88" t="s">
        <v>185</v>
      </c>
      <c r="V2646" s="88" t="s">
        <v>96</v>
      </c>
      <c r="W2646" s="90">
        <v>490</v>
      </c>
      <c r="X2646" s="90">
        <v>807</v>
      </c>
      <c r="Y2646" s="91">
        <v>46156.468194791669</v>
      </c>
      <c r="Z2646" s="92">
        <v>46163</v>
      </c>
      <c r="AA2646" s="93"/>
      <c r="AB2646" s="93"/>
      <c r="AC2646" s="93"/>
      <c r="AD2646" s="93"/>
      <c r="AE2646" s="94" t="s">
        <v>40</v>
      </c>
      <c r="AF2646" s="94" t="s">
        <v>40</v>
      </c>
      <c r="AG2646" s="94" t="s">
        <v>40</v>
      </c>
      <c r="AH2646" s="94" t="s">
        <v>40</v>
      </c>
      <c r="AI2646" s="94" t="s">
        <v>40</v>
      </c>
      <c r="AJ2646" s="94" t="s">
        <v>40</v>
      </c>
      <c r="AK2646" s="94" t="s">
        <v>40</v>
      </c>
      <c r="AL2646" s="93"/>
      <c r="AM2646" s="93"/>
      <c r="AN2646" s="94" t="s">
        <v>40</v>
      </c>
      <c r="AO2646" s="94" t="s">
        <v>40</v>
      </c>
      <c r="AP2646" s="94" t="s">
        <v>40</v>
      </c>
      <c r="AQ2646" s="94" t="s">
        <v>40</v>
      </c>
      <c r="AR2646" s="93"/>
    </row>
    <row r="2647" spans="1:44">
      <c r="A2647" t="str">
        <f>VLOOKUP(Q2647,'Rotas x Madrugada'!A:C,2,0)</f>
        <v>I</v>
      </c>
      <c r="B2647" t="str">
        <f>VLOOKUP(Q2647,'Rotas x Madrugada'!A:C,3,0)</f>
        <v>Não</v>
      </c>
      <c r="D2647" s="19">
        <f t="shared" si="82"/>
        <v>46165</v>
      </c>
      <c r="E2647" s="19">
        <f>IF(A2647="RETIRA",Z2647,VLOOKUP(Q2647,'Rotas x Madrugada'!A:D,4,0))</f>
        <v>46147</v>
      </c>
      <c r="F2647" s="19">
        <f>IF(A2647="RETIRA",Z2647,Z2647+2)</f>
        <v>46165</v>
      </c>
      <c r="G2647" s="19" t="str">
        <f>CONCATENATE(U2647,"-",V2647)</f>
        <v>INC08-TE16</v>
      </c>
      <c r="H2647" s="19" t="str">
        <f t="shared" ca="1" si="83"/>
        <v>OK</v>
      </c>
      <c r="I2647" s="46">
        <f ca="1">Z2647-$B$1</f>
        <v>6</v>
      </c>
      <c r="J2647" s="46">
        <f>VLOOKUP(G2647,'D. Produção'!A:B,2,)</f>
        <v>2</v>
      </c>
      <c r="K2647" s="95">
        <v>336639</v>
      </c>
      <c r="L2647" s="96" t="s">
        <v>61</v>
      </c>
      <c r="M2647" s="95">
        <v>1</v>
      </c>
      <c r="N2647" s="95">
        <v>5461684</v>
      </c>
      <c r="O2647" s="96" t="s">
        <v>35</v>
      </c>
      <c r="P2647" s="96" t="s">
        <v>187</v>
      </c>
      <c r="Q2647" s="96" t="s">
        <v>130</v>
      </c>
      <c r="R2647" s="97">
        <v>1.1752</v>
      </c>
      <c r="S2647" s="97">
        <v>23.504000000000001</v>
      </c>
      <c r="T2647" s="95">
        <v>1</v>
      </c>
      <c r="U2647" s="96" t="s">
        <v>63</v>
      </c>
      <c r="V2647" s="96" t="s">
        <v>123</v>
      </c>
      <c r="W2647" s="98">
        <v>565</v>
      </c>
      <c r="X2647" s="98">
        <v>2080</v>
      </c>
      <c r="Y2647" s="99">
        <v>46156.523579548608</v>
      </c>
      <c r="Z2647" s="100">
        <v>46163</v>
      </c>
      <c r="AA2647" s="101"/>
      <c r="AB2647" s="101"/>
      <c r="AC2647" s="101"/>
      <c r="AD2647" s="101"/>
      <c r="AE2647" s="101"/>
      <c r="AF2647" s="101"/>
      <c r="AG2647" s="101"/>
      <c r="AH2647" s="101"/>
      <c r="AI2647" s="102" t="s">
        <v>40</v>
      </c>
      <c r="AJ2647" s="102" t="s">
        <v>40</v>
      </c>
      <c r="AK2647" s="102" t="s">
        <v>40</v>
      </c>
      <c r="AL2647" s="101"/>
      <c r="AM2647" s="101"/>
      <c r="AN2647" s="102" t="s">
        <v>40</v>
      </c>
      <c r="AO2647" s="102" t="s">
        <v>40</v>
      </c>
      <c r="AP2647" s="102" t="s">
        <v>40</v>
      </c>
      <c r="AQ2647" s="102" t="s">
        <v>40</v>
      </c>
      <c r="AR2647" s="101"/>
    </row>
    <row r="2648" spans="1:44" ht="21">
      <c r="A2648" t="str">
        <f>VLOOKUP(Q2648,'Rotas x Madrugada'!A:C,2,0)</f>
        <v>D</v>
      </c>
      <c r="B2648" t="str">
        <f>VLOOKUP(Q2648,'Rotas x Madrugada'!A:C,3,0)</f>
        <v>Dep.</v>
      </c>
      <c r="D2648" s="19">
        <f t="shared" si="82"/>
        <v>46165</v>
      </c>
      <c r="E2648" s="19">
        <f>IF(A2648="RETIRA",Z2648,VLOOKUP(Q2648,'Rotas x Madrugada'!A:D,4,0))</f>
        <v>46147</v>
      </c>
      <c r="F2648" s="19">
        <f>IF(A2648="RETIRA",Z2648,Z2648+2)</f>
        <v>46165</v>
      </c>
      <c r="G2648" s="19" t="str">
        <f>CONCATENATE(U2648,"-",V2648)</f>
        <v>INC08-TF</v>
      </c>
      <c r="H2648" s="19" t="str">
        <f t="shared" ca="1" si="83"/>
        <v>OK</v>
      </c>
      <c r="I2648" s="46">
        <f ca="1">Z2648-$B$1</f>
        <v>6</v>
      </c>
      <c r="J2648" s="46">
        <f>VLOOKUP(G2648,'D. Produção'!A:B,2,)</f>
        <v>2</v>
      </c>
      <c r="K2648" s="87">
        <v>336726</v>
      </c>
      <c r="L2648" s="88" t="s">
        <v>61</v>
      </c>
      <c r="M2648" s="87">
        <v>1</v>
      </c>
      <c r="N2648" s="87">
        <v>5462308</v>
      </c>
      <c r="O2648" s="88" t="s">
        <v>35</v>
      </c>
      <c r="P2648" s="88" t="s">
        <v>128</v>
      </c>
      <c r="Q2648" s="88" t="s">
        <v>127</v>
      </c>
      <c r="R2648" s="89">
        <v>2.6909999999999998</v>
      </c>
      <c r="S2648" s="89">
        <v>53.82</v>
      </c>
      <c r="T2648" s="87">
        <v>1</v>
      </c>
      <c r="U2648" s="88" t="s">
        <v>63</v>
      </c>
      <c r="V2648" s="88" t="s">
        <v>96</v>
      </c>
      <c r="W2648" s="90">
        <v>2070</v>
      </c>
      <c r="X2648" s="90">
        <v>1300</v>
      </c>
      <c r="Y2648" s="91">
        <v>46156.645724884256</v>
      </c>
      <c r="Z2648" s="92">
        <v>46163</v>
      </c>
      <c r="AA2648" s="93"/>
      <c r="AB2648" s="93"/>
      <c r="AC2648" s="93"/>
      <c r="AD2648" s="93"/>
      <c r="AE2648" s="94" t="s">
        <v>40</v>
      </c>
      <c r="AF2648" s="94" t="s">
        <v>40</v>
      </c>
      <c r="AG2648" s="94" t="s">
        <v>40</v>
      </c>
      <c r="AH2648" s="94" t="s">
        <v>40</v>
      </c>
      <c r="AI2648" s="94" t="s">
        <v>40</v>
      </c>
      <c r="AJ2648" s="94" t="s">
        <v>40</v>
      </c>
      <c r="AK2648" s="94" t="s">
        <v>40</v>
      </c>
      <c r="AL2648" s="93"/>
      <c r="AM2648" s="93"/>
      <c r="AN2648" s="94" t="s">
        <v>40</v>
      </c>
      <c r="AO2648" s="94" t="s">
        <v>40</v>
      </c>
      <c r="AP2648" s="94" t="s">
        <v>40</v>
      </c>
      <c r="AQ2648" s="94" t="s">
        <v>40</v>
      </c>
      <c r="AR2648" s="93"/>
    </row>
    <row r="2649" spans="1:44" ht="21">
      <c r="A2649" t="str">
        <f>VLOOKUP(Q2649,'Rotas x Madrugada'!A:C,2,0)</f>
        <v>D</v>
      </c>
      <c r="B2649" t="str">
        <f>VLOOKUP(Q2649,'Rotas x Madrugada'!A:C,3,0)</f>
        <v>Dep.</v>
      </c>
      <c r="D2649" s="19">
        <f t="shared" si="82"/>
        <v>46165</v>
      </c>
      <c r="E2649" s="19">
        <f>IF(A2649="RETIRA",Z2649,VLOOKUP(Q2649,'Rotas x Madrugada'!A:D,4,0))</f>
        <v>46147</v>
      </c>
      <c r="F2649" s="19">
        <f>IF(A2649="RETIRA",Z2649,Z2649+2)</f>
        <v>46165</v>
      </c>
      <c r="G2649" s="19" t="str">
        <f>CONCATENATE(U2649,"-",V2649)</f>
        <v>INC08-TF</v>
      </c>
      <c r="H2649" s="19" t="str">
        <f t="shared" ca="1" si="83"/>
        <v>OK</v>
      </c>
      <c r="I2649" s="46">
        <f ca="1">Z2649-$B$1</f>
        <v>6</v>
      </c>
      <c r="J2649" s="46">
        <f>VLOOKUP(G2649,'D. Produção'!A:B,2,)</f>
        <v>2</v>
      </c>
      <c r="K2649" s="95">
        <v>336726</v>
      </c>
      <c r="L2649" s="96" t="s">
        <v>121</v>
      </c>
      <c r="M2649" s="95">
        <v>2</v>
      </c>
      <c r="N2649" s="95">
        <v>5462309</v>
      </c>
      <c r="O2649" s="96" t="s">
        <v>35</v>
      </c>
      <c r="P2649" s="96" t="s">
        <v>128</v>
      </c>
      <c r="Q2649" s="96" t="s">
        <v>127</v>
      </c>
      <c r="R2649" s="97">
        <v>2.7</v>
      </c>
      <c r="S2649" s="97">
        <v>54</v>
      </c>
      <c r="T2649" s="95">
        <v>1</v>
      </c>
      <c r="U2649" s="96" t="s">
        <v>63</v>
      </c>
      <c r="V2649" s="96" t="s">
        <v>96</v>
      </c>
      <c r="W2649" s="98">
        <v>1350</v>
      </c>
      <c r="X2649" s="98">
        <v>2000</v>
      </c>
      <c r="Y2649" s="99">
        <v>46156.645724884256</v>
      </c>
      <c r="Z2649" s="100">
        <v>46163</v>
      </c>
      <c r="AA2649" s="101"/>
      <c r="AB2649" s="101"/>
      <c r="AC2649" s="101"/>
      <c r="AD2649" s="101"/>
      <c r="AE2649" s="102" t="s">
        <v>40</v>
      </c>
      <c r="AF2649" s="102" t="s">
        <v>40</v>
      </c>
      <c r="AG2649" s="102" t="s">
        <v>40</v>
      </c>
      <c r="AH2649" s="102" t="s">
        <v>40</v>
      </c>
      <c r="AI2649" s="102" t="s">
        <v>40</v>
      </c>
      <c r="AJ2649" s="102" t="s">
        <v>40</v>
      </c>
      <c r="AK2649" s="102" t="s">
        <v>40</v>
      </c>
      <c r="AL2649" s="101"/>
      <c r="AM2649" s="101"/>
      <c r="AN2649" s="102" t="s">
        <v>40</v>
      </c>
      <c r="AO2649" s="102" t="s">
        <v>40</v>
      </c>
      <c r="AP2649" s="102" t="s">
        <v>40</v>
      </c>
      <c r="AQ2649" s="102" t="s">
        <v>40</v>
      </c>
      <c r="AR2649" s="101"/>
    </row>
    <row r="2650" spans="1:44" ht="21">
      <c r="A2650" t="str">
        <f>VLOOKUP(Q2650,'Rotas x Madrugada'!A:C,2,0)</f>
        <v>D</v>
      </c>
      <c r="B2650" t="str">
        <f>VLOOKUP(Q2650,'Rotas x Madrugada'!A:C,3,0)</f>
        <v>Dep.</v>
      </c>
      <c r="D2650" s="19">
        <f t="shared" si="82"/>
        <v>46165</v>
      </c>
      <c r="E2650" s="19">
        <f>IF(A2650="RETIRA",Z2650,VLOOKUP(Q2650,'Rotas x Madrugada'!A:D,4,0))</f>
        <v>46147</v>
      </c>
      <c r="F2650" s="19">
        <f>IF(A2650="RETIRA",Z2650,Z2650+2)</f>
        <v>46165</v>
      </c>
      <c r="G2650" s="19" t="str">
        <f>CONCATENATE(U2650,"-",V2650)</f>
        <v>INC08-TF</v>
      </c>
      <c r="H2650" s="19" t="str">
        <f t="shared" ca="1" si="83"/>
        <v>OK</v>
      </c>
      <c r="I2650" s="46">
        <f ca="1">Z2650-$B$1</f>
        <v>6</v>
      </c>
      <c r="J2650" s="46">
        <f>VLOOKUP(G2650,'D. Produção'!A:B,2,)</f>
        <v>2</v>
      </c>
      <c r="K2650" s="87">
        <v>336726</v>
      </c>
      <c r="L2650" s="88" t="s">
        <v>143</v>
      </c>
      <c r="M2650" s="87">
        <v>3</v>
      </c>
      <c r="N2650" s="87">
        <v>5462310</v>
      </c>
      <c r="O2650" s="88" t="s">
        <v>35</v>
      </c>
      <c r="P2650" s="88" t="s">
        <v>128</v>
      </c>
      <c r="Q2650" s="88" t="s">
        <v>127</v>
      </c>
      <c r="R2650" s="89">
        <v>2.7134999999999998</v>
      </c>
      <c r="S2650" s="89">
        <v>54.27</v>
      </c>
      <c r="T2650" s="87">
        <v>1</v>
      </c>
      <c r="U2650" s="88" t="s">
        <v>63</v>
      </c>
      <c r="V2650" s="88" t="s">
        <v>96</v>
      </c>
      <c r="W2650" s="90">
        <v>1350</v>
      </c>
      <c r="X2650" s="90">
        <v>2010</v>
      </c>
      <c r="Y2650" s="91">
        <v>46156.645724884256</v>
      </c>
      <c r="Z2650" s="92">
        <v>46163</v>
      </c>
      <c r="AA2650" s="93"/>
      <c r="AB2650" s="93"/>
      <c r="AC2650" s="93"/>
      <c r="AD2650" s="93"/>
      <c r="AE2650" s="94" t="s">
        <v>40</v>
      </c>
      <c r="AF2650" s="94" t="s">
        <v>40</v>
      </c>
      <c r="AG2650" s="94" t="s">
        <v>40</v>
      </c>
      <c r="AH2650" s="94" t="s">
        <v>40</v>
      </c>
      <c r="AI2650" s="94" t="s">
        <v>40</v>
      </c>
      <c r="AJ2650" s="94" t="s">
        <v>40</v>
      </c>
      <c r="AK2650" s="94" t="s">
        <v>40</v>
      </c>
      <c r="AL2650" s="93"/>
      <c r="AM2650" s="93"/>
      <c r="AN2650" s="94" t="s">
        <v>40</v>
      </c>
      <c r="AO2650" s="94" t="s">
        <v>40</v>
      </c>
      <c r="AP2650" s="94" t="s">
        <v>40</v>
      </c>
      <c r="AQ2650" s="94" t="s">
        <v>40</v>
      </c>
      <c r="AR2650" s="93"/>
    </row>
    <row r="2651" spans="1:44" ht="21">
      <c r="A2651" t="str">
        <f>VLOOKUP(Q2651,'Rotas x Madrugada'!A:C,2,0)</f>
        <v>D</v>
      </c>
      <c r="B2651" t="str">
        <f>VLOOKUP(Q2651,'Rotas x Madrugada'!A:C,3,0)</f>
        <v>Dep.</v>
      </c>
      <c r="D2651" s="19">
        <f t="shared" si="82"/>
        <v>46165</v>
      </c>
      <c r="E2651" s="19">
        <f>IF(A2651="RETIRA",Z2651,VLOOKUP(Q2651,'Rotas x Madrugada'!A:D,4,0))</f>
        <v>46147</v>
      </c>
      <c r="F2651" s="19">
        <f>IF(A2651="RETIRA",Z2651,Z2651+2)</f>
        <v>46165</v>
      </c>
      <c r="G2651" s="19" t="str">
        <f>CONCATENATE(U2651,"-",V2651)</f>
        <v>INC06-TF</v>
      </c>
      <c r="H2651" s="19" t="str">
        <f t="shared" ca="1" si="83"/>
        <v>OK</v>
      </c>
      <c r="I2651" s="46">
        <f ca="1">Z2651-$B$1</f>
        <v>6</v>
      </c>
      <c r="J2651" s="46">
        <f>VLOOKUP(G2651,'D. Produção'!A:B,2,)</f>
        <v>2</v>
      </c>
      <c r="K2651" s="95">
        <v>336726</v>
      </c>
      <c r="L2651" s="96" t="s">
        <v>92</v>
      </c>
      <c r="M2651" s="95">
        <v>5</v>
      </c>
      <c r="N2651" s="95">
        <v>5462312</v>
      </c>
      <c r="O2651" s="96" t="s">
        <v>35</v>
      </c>
      <c r="P2651" s="96" t="s">
        <v>128</v>
      </c>
      <c r="Q2651" s="96" t="s">
        <v>127</v>
      </c>
      <c r="R2651" s="97">
        <v>0.50049999999999994</v>
      </c>
      <c r="S2651" s="97">
        <v>7.5075000000000003</v>
      </c>
      <c r="T2651" s="95">
        <v>1</v>
      </c>
      <c r="U2651" s="96" t="s">
        <v>185</v>
      </c>
      <c r="V2651" s="96" t="s">
        <v>96</v>
      </c>
      <c r="W2651" s="98">
        <v>700</v>
      </c>
      <c r="X2651" s="98">
        <v>715</v>
      </c>
      <c r="Y2651" s="99">
        <v>46156.645724884256</v>
      </c>
      <c r="Z2651" s="100">
        <v>46163</v>
      </c>
      <c r="AA2651" s="101"/>
      <c r="AB2651" s="101"/>
      <c r="AC2651" s="101"/>
      <c r="AD2651" s="101"/>
      <c r="AE2651" s="102" t="s">
        <v>40</v>
      </c>
      <c r="AF2651" s="102" t="s">
        <v>40</v>
      </c>
      <c r="AG2651" s="102" t="s">
        <v>40</v>
      </c>
      <c r="AH2651" s="102" t="s">
        <v>40</v>
      </c>
      <c r="AI2651" s="102" t="s">
        <v>40</v>
      </c>
      <c r="AJ2651" s="102" t="s">
        <v>40</v>
      </c>
      <c r="AK2651" s="102" t="s">
        <v>40</v>
      </c>
      <c r="AL2651" s="101"/>
      <c r="AM2651" s="101"/>
      <c r="AN2651" s="102" t="s">
        <v>40</v>
      </c>
      <c r="AO2651" s="102" t="s">
        <v>40</v>
      </c>
      <c r="AP2651" s="102" t="s">
        <v>40</v>
      </c>
      <c r="AQ2651" s="102" t="s">
        <v>40</v>
      </c>
      <c r="AR2651" s="101"/>
    </row>
    <row r="2652" spans="1:44" ht="21">
      <c r="A2652" t="str">
        <f>VLOOKUP(Q2652,'Rotas x Madrugada'!A:C,2,0)</f>
        <v>D</v>
      </c>
      <c r="B2652" t="str">
        <f>VLOOKUP(Q2652,'Rotas x Madrugada'!A:C,3,0)</f>
        <v>Dep.</v>
      </c>
      <c r="D2652" s="19">
        <f t="shared" si="82"/>
        <v>46165</v>
      </c>
      <c r="E2652" s="19">
        <f>IF(A2652="RETIRA",Z2652,VLOOKUP(Q2652,'Rotas x Madrugada'!A:D,4,0))</f>
        <v>46147</v>
      </c>
      <c r="F2652" s="19">
        <f>IF(A2652="RETIRA",Z2652,Z2652+2)</f>
        <v>46165</v>
      </c>
      <c r="G2652" s="19" t="str">
        <f>CONCATENATE(U2652,"-",V2652)</f>
        <v>INC08-TE16</v>
      </c>
      <c r="H2652" s="19" t="str">
        <f t="shared" ca="1" si="83"/>
        <v>OK</v>
      </c>
      <c r="I2652" s="46">
        <f ca="1">Z2652-$B$1</f>
        <v>6</v>
      </c>
      <c r="J2652" s="46">
        <f>VLOOKUP(G2652,'D. Produção'!A:B,2,)</f>
        <v>2</v>
      </c>
      <c r="K2652" s="87">
        <v>336726</v>
      </c>
      <c r="L2652" s="88" t="s">
        <v>82</v>
      </c>
      <c r="M2652" s="87">
        <v>4</v>
      </c>
      <c r="N2652" s="87">
        <v>5462311</v>
      </c>
      <c r="O2652" s="88" t="s">
        <v>35</v>
      </c>
      <c r="P2652" s="88" t="s">
        <v>128</v>
      </c>
      <c r="Q2652" s="88" t="s">
        <v>127</v>
      </c>
      <c r="R2652" s="89">
        <v>1.8089999999999999</v>
      </c>
      <c r="S2652" s="89">
        <v>36.18</v>
      </c>
      <c r="T2652" s="87">
        <v>1</v>
      </c>
      <c r="U2652" s="88" t="s">
        <v>63</v>
      </c>
      <c r="V2652" s="88" t="s">
        <v>123</v>
      </c>
      <c r="W2652" s="90">
        <v>900</v>
      </c>
      <c r="X2652" s="90">
        <v>2010</v>
      </c>
      <c r="Y2652" s="91">
        <v>46156.645724884256</v>
      </c>
      <c r="Z2652" s="92">
        <v>46163</v>
      </c>
      <c r="AA2652" s="93"/>
      <c r="AB2652" s="93"/>
      <c r="AC2652" s="93"/>
      <c r="AD2652" s="93"/>
      <c r="AE2652" s="93"/>
      <c r="AF2652" s="93"/>
      <c r="AG2652" s="93"/>
      <c r="AH2652" s="93"/>
      <c r="AI2652" s="94" t="s">
        <v>40</v>
      </c>
      <c r="AJ2652" s="94" t="s">
        <v>40</v>
      </c>
      <c r="AK2652" s="94" t="s">
        <v>40</v>
      </c>
      <c r="AL2652" s="93"/>
      <c r="AM2652" s="93"/>
      <c r="AN2652" s="94" t="s">
        <v>40</v>
      </c>
      <c r="AO2652" s="94" t="s">
        <v>40</v>
      </c>
      <c r="AP2652" s="94" t="s">
        <v>40</v>
      </c>
      <c r="AQ2652" s="94" t="s">
        <v>40</v>
      </c>
      <c r="AR2652" s="93"/>
    </row>
    <row r="2653" spans="1:44">
      <c r="A2653" t="str">
        <f>VLOOKUP(Q2653,'Rotas x Madrugada'!A:C,2,0)</f>
        <v>I</v>
      </c>
      <c r="B2653" t="str">
        <f>VLOOKUP(Q2653,'Rotas x Madrugada'!A:C,3,0)</f>
        <v>Não</v>
      </c>
      <c r="D2653" s="19">
        <f t="shared" si="82"/>
        <v>46165</v>
      </c>
      <c r="E2653" s="19">
        <f>IF(A2653="RETIRA",Z2653,VLOOKUP(Q2653,'Rotas x Madrugada'!A:D,4,0))</f>
        <v>46147</v>
      </c>
      <c r="F2653" s="19">
        <f>IF(A2653="RETIRA",Z2653,Z2653+2)</f>
        <v>46165</v>
      </c>
      <c r="G2653" s="19" t="str">
        <f>CONCATENATE(U2653,"-",V2653)</f>
        <v>INC08-TF</v>
      </c>
      <c r="H2653" s="19" t="str">
        <f t="shared" ca="1" si="83"/>
        <v>OK</v>
      </c>
      <c r="I2653" s="46">
        <f ca="1">Z2653-$B$1</f>
        <v>6</v>
      </c>
      <c r="J2653" s="46">
        <f>VLOOKUP(G2653,'D. Produção'!A:B,2,)</f>
        <v>2</v>
      </c>
      <c r="K2653" s="95">
        <v>336729</v>
      </c>
      <c r="L2653" s="96" t="s">
        <v>61</v>
      </c>
      <c r="M2653" s="95">
        <v>1</v>
      </c>
      <c r="N2653" s="95">
        <v>5462325</v>
      </c>
      <c r="O2653" s="96" t="s">
        <v>35</v>
      </c>
      <c r="P2653" s="96" t="s">
        <v>187</v>
      </c>
      <c r="Q2653" s="96" t="s">
        <v>130</v>
      </c>
      <c r="R2653" s="97">
        <v>0.24099999999999999</v>
      </c>
      <c r="S2653" s="97">
        <v>4.8204000000000002</v>
      </c>
      <c r="T2653" s="95">
        <v>1</v>
      </c>
      <c r="U2653" s="96" t="s">
        <v>63</v>
      </c>
      <c r="V2653" s="96" t="s">
        <v>96</v>
      </c>
      <c r="W2653" s="98">
        <v>1854</v>
      </c>
      <c r="X2653" s="98">
        <v>130</v>
      </c>
      <c r="Y2653" s="99">
        <v>46156.643849074077</v>
      </c>
      <c r="Z2653" s="100">
        <v>46163</v>
      </c>
      <c r="AA2653" s="101"/>
      <c r="AB2653" s="101"/>
      <c r="AC2653" s="101"/>
      <c r="AD2653" s="101"/>
      <c r="AE2653" s="102" t="s">
        <v>40</v>
      </c>
      <c r="AF2653" s="102" t="s">
        <v>40</v>
      </c>
      <c r="AG2653" s="102" t="s">
        <v>40</v>
      </c>
      <c r="AH2653" s="102" t="s">
        <v>40</v>
      </c>
      <c r="AI2653" s="102" t="s">
        <v>40</v>
      </c>
      <c r="AJ2653" s="102" t="s">
        <v>40</v>
      </c>
      <c r="AK2653" s="102" t="s">
        <v>40</v>
      </c>
      <c r="AL2653" s="101"/>
      <c r="AM2653" s="101"/>
      <c r="AN2653" s="102" t="s">
        <v>40</v>
      </c>
      <c r="AO2653" s="102" t="s">
        <v>40</v>
      </c>
      <c r="AP2653" s="102" t="s">
        <v>40</v>
      </c>
      <c r="AQ2653" s="102" t="s">
        <v>40</v>
      </c>
      <c r="AR2653" s="101"/>
    </row>
    <row r="2654" spans="1:44" ht="21">
      <c r="A2654" t="str">
        <f>VLOOKUP(Q2654,'Rotas x Madrugada'!A:C,2,0)</f>
        <v>D</v>
      </c>
      <c r="B2654" t="str">
        <f>VLOOKUP(Q2654,'Rotas x Madrugada'!A:C,3,0)</f>
        <v>Dep.</v>
      </c>
      <c r="D2654" s="19">
        <f t="shared" si="82"/>
        <v>46165</v>
      </c>
      <c r="E2654" s="19">
        <f>IF(A2654="RETIRA",Z2654,VLOOKUP(Q2654,'Rotas x Madrugada'!A:D,4,0))</f>
        <v>46147</v>
      </c>
      <c r="F2654" s="19">
        <f>IF(A2654="RETIRA",Z2654,Z2654+2)</f>
        <v>46165</v>
      </c>
      <c r="G2654" s="19" t="str">
        <f>CONCATENATE(U2654,"-",V2654)</f>
        <v>INC08-TF</v>
      </c>
      <c r="H2654" s="19" t="str">
        <f t="shared" ca="1" si="83"/>
        <v>OK</v>
      </c>
      <c r="I2654" s="46">
        <f ca="1">Z2654-$B$1</f>
        <v>6</v>
      </c>
      <c r="J2654" s="46">
        <f>VLOOKUP(G2654,'D. Produção'!A:B,2,)</f>
        <v>2</v>
      </c>
      <c r="K2654" s="87">
        <v>336740</v>
      </c>
      <c r="L2654" s="88" t="s">
        <v>78</v>
      </c>
      <c r="M2654" s="87">
        <v>1</v>
      </c>
      <c r="N2654" s="87">
        <v>5462384</v>
      </c>
      <c r="O2654" s="88" t="s">
        <v>35</v>
      </c>
      <c r="P2654" s="88" t="s">
        <v>128</v>
      </c>
      <c r="Q2654" s="88" t="s">
        <v>127</v>
      </c>
      <c r="R2654" s="89">
        <v>0.78049999999999997</v>
      </c>
      <c r="S2654" s="89">
        <v>15.61</v>
      </c>
      <c r="T2654" s="87">
        <v>1</v>
      </c>
      <c r="U2654" s="88" t="s">
        <v>63</v>
      </c>
      <c r="V2654" s="88" t="s">
        <v>96</v>
      </c>
      <c r="W2654" s="90">
        <v>700</v>
      </c>
      <c r="X2654" s="90">
        <v>1115</v>
      </c>
      <c r="Y2654" s="91">
        <v>46156.641229131943</v>
      </c>
      <c r="Z2654" s="92">
        <v>46163</v>
      </c>
      <c r="AA2654" s="93"/>
      <c r="AB2654" s="93"/>
      <c r="AC2654" s="93"/>
      <c r="AD2654" s="93"/>
      <c r="AE2654" s="94" t="s">
        <v>40</v>
      </c>
      <c r="AF2654" s="94" t="s">
        <v>40</v>
      </c>
      <c r="AG2654" s="94" t="s">
        <v>40</v>
      </c>
      <c r="AH2654" s="94" t="s">
        <v>40</v>
      </c>
      <c r="AI2654" s="94" t="s">
        <v>40</v>
      </c>
      <c r="AJ2654" s="94" t="s">
        <v>40</v>
      </c>
      <c r="AK2654" s="94" t="s">
        <v>40</v>
      </c>
      <c r="AL2654" s="93"/>
      <c r="AM2654" s="93"/>
      <c r="AN2654" s="94" t="s">
        <v>40</v>
      </c>
      <c r="AO2654" s="94" t="s">
        <v>40</v>
      </c>
      <c r="AP2654" s="94" t="s">
        <v>40</v>
      </c>
      <c r="AQ2654" s="94" t="s">
        <v>40</v>
      </c>
      <c r="AR2654" s="93"/>
    </row>
    <row r="2655" spans="1:44" ht="21">
      <c r="A2655" t="str">
        <f>VLOOKUP(Q2655,'Rotas x Madrugada'!A:C,2,0)</f>
        <v>D</v>
      </c>
      <c r="B2655" t="str">
        <f>VLOOKUP(Q2655,'Rotas x Madrugada'!A:C,3,0)</f>
        <v>Dep.</v>
      </c>
      <c r="D2655" s="19">
        <f t="shared" si="82"/>
        <v>46165</v>
      </c>
      <c r="E2655" s="19">
        <f>IF(A2655="RETIRA",Z2655,VLOOKUP(Q2655,'Rotas x Madrugada'!A:D,4,0))</f>
        <v>46147</v>
      </c>
      <c r="F2655" s="19">
        <f>IF(A2655="RETIRA",Z2655,Z2655+2)</f>
        <v>46165</v>
      </c>
      <c r="G2655" s="19" t="str">
        <f>CONCATENATE(U2655,"-",V2655)</f>
        <v>INC08-TE12</v>
      </c>
      <c r="H2655" s="19" t="str">
        <f t="shared" ca="1" si="83"/>
        <v>OK</v>
      </c>
      <c r="I2655" s="46">
        <f ca="1">Z2655-$B$1</f>
        <v>6</v>
      </c>
      <c r="J2655" s="46">
        <f>VLOOKUP(G2655,'D. Produção'!A:B,2,)</f>
        <v>2</v>
      </c>
      <c r="K2655" s="95">
        <v>336740</v>
      </c>
      <c r="L2655" s="96" t="s">
        <v>80</v>
      </c>
      <c r="M2655" s="95">
        <v>2</v>
      </c>
      <c r="N2655" s="95">
        <v>5462385</v>
      </c>
      <c r="O2655" s="96" t="s">
        <v>35</v>
      </c>
      <c r="P2655" s="96" t="s">
        <v>128</v>
      </c>
      <c r="Q2655" s="96" t="s">
        <v>127</v>
      </c>
      <c r="R2655" s="97">
        <v>0.86619999999999997</v>
      </c>
      <c r="S2655" s="97">
        <v>17.324999999999999</v>
      </c>
      <c r="T2655" s="95">
        <v>1</v>
      </c>
      <c r="U2655" s="96" t="s">
        <v>63</v>
      </c>
      <c r="V2655" s="96" t="s">
        <v>120</v>
      </c>
      <c r="W2655" s="98">
        <v>750</v>
      </c>
      <c r="X2655" s="98">
        <v>1155</v>
      </c>
      <c r="Y2655" s="99">
        <v>46156.641229131943</v>
      </c>
      <c r="Z2655" s="100">
        <v>46163</v>
      </c>
      <c r="AA2655" s="101"/>
      <c r="AB2655" s="101"/>
      <c r="AC2655" s="101"/>
      <c r="AD2655" s="101"/>
      <c r="AE2655" s="101"/>
      <c r="AF2655" s="101"/>
      <c r="AG2655" s="101"/>
      <c r="AH2655" s="101"/>
      <c r="AI2655" s="102" t="s">
        <v>40</v>
      </c>
      <c r="AJ2655" s="102" t="s">
        <v>40</v>
      </c>
      <c r="AK2655" s="102" t="s">
        <v>40</v>
      </c>
      <c r="AL2655" s="101"/>
      <c r="AM2655" s="101"/>
      <c r="AN2655" s="102" t="s">
        <v>40</v>
      </c>
      <c r="AO2655" s="102" t="s">
        <v>40</v>
      </c>
      <c r="AP2655" s="102" t="s">
        <v>40</v>
      </c>
      <c r="AQ2655" s="102" t="s">
        <v>40</v>
      </c>
      <c r="AR2655" s="101"/>
    </row>
    <row r="2656" spans="1:44" ht="21">
      <c r="A2656" t="str">
        <f>VLOOKUP(Q2656,'Rotas x Madrugada'!A:C,2,0)</f>
        <v>D</v>
      </c>
      <c r="B2656" t="str">
        <f>VLOOKUP(Q2656,'Rotas x Madrugada'!A:C,3,0)</f>
        <v>Dep.</v>
      </c>
      <c r="D2656" s="19">
        <f t="shared" si="82"/>
        <v>46165</v>
      </c>
      <c r="E2656" s="19">
        <f>IF(A2656="RETIRA",Z2656,VLOOKUP(Q2656,'Rotas x Madrugada'!A:D,4,0))</f>
        <v>46147</v>
      </c>
      <c r="F2656" s="19">
        <f>IF(A2656="RETIRA",Z2656,Z2656+2)</f>
        <v>46165</v>
      </c>
      <c r="G2656" s="19" t="str">
        <f>CONCATENATE(U2656,"-",V2656)</f>
        <v>INC08-TF</v>
      </c>
      <c r="H2656" s="19" t="str">
        <f t="shared" ca="1" si="83"/>
        <v>OK</v>
      </c>
      <c r="I2656" s="46">
        <f ca="1">Z2656-$B$1</f>
        <v>6</v>
      </c>
      <c r="J2656" s="46">
        <f>VLOOKUP(G2656,'D. Produção'!A:B,2,)</f>
        <v>2</v>
      </c>
      <c r="K2656" s="87">
        <v>336740</v>
      </c>
      <c r="L2656" s="88" t="s">
        <v>180</v>
      </c>
      <c r="M2656" s="87">
        <v>3</v>
      </c>
      <c r="N2656" s="87">
        <v>5462386</v>
      </c>
      <c r="O2656" s="88" t="s">
        <v>35</v>
      </c>
      <c r="P2656" s="88" t="s">
        <v>128</v>
      </c>
      <c r="Q2656" s="88" t="s">
        <v>127</v>
      </c>
      <c r="R2656" s="89">
        <v>0.54249999999999998</v>
      </c>
      <c r="S2656" s="89">
        <v>10.85</v>
      </c>
      <c r="T2656" s="87">
        <v>1</v>
      </c>
      <c r="U2656" s="88" t="s">
        <v>63</v>
      </c>
      <c r="V2656" s="88" t="s">
        <v>96</v>
      </c>
      <c r="W2656" s="90">
        <v>500</v>
      </c>
      <c r="X2656" s="90">
        <v>1085</v>
      </c>
      <c r="Y2656" s="91">
        <v>46156.641229131943</v>
      </c>
      <c r="Z2656" s="92">
        <v>46163</v>
      </c>
      <c r="AA2656" s="93"/>
      <c r="AB2656" s="93"/>
      <c r="AC2656" s="93"/>
      <c r="AD2656" s="93"/>
      <c r="AE2656" s="94" t="s">
        <v>40</v>
      </c>
      <c r="AF2656" s="94" t="s">
        <v>40</v>
      </c>
      <c r="AG2656" s="94" t="s">
        <v>40</v>
      </c>
      <c r="AH2656" s="94" t="s">
        <v>40</v>
      </c>
      <c r="AI2656" s="94" t="s">
        <v>40</v>
      </c>
      <c r="AJ2656" s="94" t="s">
        <v>40</v>
      </c>
      <c r="AK2656" s="94" t="s">
        <v>40</v>
      </c>
      <c r="AL2656" s="93"/>
      <c r="AM2656" s="93"/>
      <c r="AN2656" s="94" t="s">
        <v>40</v>
      </c>
      <c r="AO2656" s="94" t="s">
        <v>40</v>
      </c>
      <c r="AP2656" s="94" t="s">
        <v>40</v>
      </c>
      <c r="AQ2656" s="94" t="s">
        <v>40</v>
      </c>
      <c r="AR2656" s="93"/>
    </row>
    <row r="2657" spans="1:44" ht="21">
      <c r="A2657" t="str">
        <f>VLOOKUP(Q2657,'Rotas x Madrugada'!A:C,2,0)</f>
        <v>D</v>
      </c>
      <c r="B2657" t="str">
        <f>VLOOKUP(Q2657,'Rotas x Madrugada'!A:C,3,0)</f>
        <v>Dep.</v>
      </c>
      <c r="D2657" s="19">
        <f t="shared" si="82"/>
        <v>46165</v>
      </c>
      <c r="E2657" s="19">
        <f>IF(A2657="RETIRA",Z2657,VLOOKUP(Q2657,'Rotas x Madrugada'!A:D,4,0))</f>
        <v>46147</v>
      </c>
      <c r="F2657" s="19">
        <f>IF(A2657="RETIRA",Z2657,Z2657+2)</f>
        <v>46165</v>
      </c>
      <c r="G2657" s="19" t="str">
        <f>CONCATENATE(U2657,"-",V2657)</f>
        <v>INC08-TF</v>
      </c>
      <c r="H2657" s="19" t="str">
        <f t="shared" ca="1" si="83"/>
        <v>OK</v>
      </c>
      <c r="I2657" s="46">
        <f ca="1">Z2657-$B$1</f>
        <v>6</v>
      </c>
      <c r="J2657" s="46">
        <f>VLOOKUP(G2657,'D. Produção'!A:B,2,)</f>
        <v>2</v>
      </c>
      <c r="K2657" s="95">
        <v>336740</v>
      </c>
      <c r="L2657" s="96" t="s">
        <v>181</v>
      </c>
      <c r="M2657" s="95">
        <v>4</v>
      </c>
      <c r="N2657" s="95">
        <v>5462387</v>
      </c>
      <c r="O2657" s="96" t="s">
        <v>35</v>
      </c>
      <c r="P2657" s="96" t="s">
        <v>128</v>
      </c>
      <c r="Q2657" s="96" t="s">
        <v>127</v>
      </c>
      <c r="R2657" s="97">
        <v>0.54249999999999998</v>
      </c>
      <c r="S2657" s="97">
        <v>10.85</v>
      </c>
      <c r="T2657" s="95">
        <v>1</v>
      </c>
      <c r="U2657" s="96" t="s">
        <v>63</v>
      </c>
      <c r="V2657" s="96" t="s">
        <v>96</v>
      </c>
      <c r="W2657" s="98">
        <v>500</v>
      </c>
      <c r="X2657" s="98">
        <v>1085</v>
      </c>
      <c r="Y2657" s="99">
        <v>46156.641229131943</v>
      </c>
      <c r="Z2657" s="100">
        <v>46163</v>
      </c>
      <c r="AA2657" s="101"/>
      <c r="AB2657" s="101"/>
      <c r="AC2657" s="101"/>
      <c r="AD2657" s="101"/>
      <c r="AE2657" s="102" t="s">
        <v>40</v>
      </c>
      <c r="AF2657" s="102" t="s">
        <v>40</v>
      </c>
      <c r="AG2657" s="102" t="s">
        <v>40</v>
      </c>
      <c r="AH2657" s="102" t="s">
        <v>40</v>
      </c>
      <c r="AI2657" s="102" t="s">
        <v>40</v>
      </c>
      <c r="AJ2657" s="102" t="s">
        <v>40</v>
      </c>
      <c r="AK2657" s="102" t="s">
        <v>40</v>
      </c>
      <c r="AL2657" s="101"/>
      <c r="AM2657" s="101"/>
      <c r="AN2657" s="102" t="s">
        <v>40</v>
      </c>
      <c r="AO2657" s="102" t="s">
        <v>40</v>
      </c>
      <c r="AP2657" s="102" t="s">
        <v>40</v>
      </c>
      <c r="AQ2657" s="102" t="s">
        <v>40</v>
      </c>
      <c r="AR2657" s="101"/>
    </row>
    <row r="2658" spans="1:44" ht="21">
      <c r="A2658" t="str">
        <f>VLOOKUP(Q2658,'Rotas x Madrugada'!A:C,2,0)</f>
        <v>D</v>
      </c>
      <c r="B2658" t="str">
        <f>VLOOKUP(Q2658,'Rotas x Madrugada'!A:C,3,0)</f>
        <v>Dep.</v>
      </c>
      <c r="D2658" s="19">
        <f t="shared" si="82"/>
        <v>46165</v>
      </c>
      <c r="E2658" s="19">
        <f>IF(A2658="RETIRA",Z2658,VLOOKUP(Q2658,'Rotas x Madrugada'!A:D,4,0))</f>
        <v>46147</v>
      </c>
      <c r="F2658" s="19">
        <f>IF(A2658="RETIRA",Z2658,Z2658+2)</f>
        <v>46165</v>
      </c>
      <c r="G2658" s="19" t="str">
        <f>CONCATENATE(U2658,"-",V2658)</f>
        <v>INC08-TE12</v>
      </c>
      <c r="H2658" s="19" t="str">
        <f t="shared" ca="1" si="83"/>
        <v>OK</v>
      </c>
      <c r="I2658" s="46">
        <f ca="1">Z2658-$B$1</f>
        <v>6</v>
      </c>
      <c r="J2658" s="46">
        <f>VLOOKUP(G2658,'D. Produção'!A:B,2,)</f>
        <v>2</v>
      </c>
      <c r="K2658" s="87">
        <v>336740</v>
      </c>
      <c r="L2658" s="88" t="s">
        <v>171</v>
      </c>
      <c r="M2658" s="87">
        <v>5</v>
      </c>
      <c r="N2658" s="87">
        <v>5462388</v>
      </c>
      <c r="O2658" s="88" t="s">
        <v>35</v>
      </c>
      <c r="P2658" s="88" t="s">
        <v>128</v>
      </c>
      <c r="Q2658" s="88" t="s">
        <v>127</v>
      </c>
      <c r="R2658" s="89">
        <v>0.61880000000000002</v>
      </c>
      <c r="S2658" s="89">
        <v>12.375</v>
      </c>
      <c r="T2658" s="87">
        <v>1</v>
      </c>
      <c r="U2658" s="88" t="s">
        <v>63</v>
      </c>
      <c r="V2658" s="88" t="s">
        <v>120</v>
      </c>
      <c r="W2658" s="90">
        <v>550</v>
      </c>
      <c r="X2658" s="90">
        <v>1125</v>
      </c>
      <c r="Y2658" s="91">
        <v>46156.641229131943</v>
      </c>
      <c r="Z2658" s="92">
        <v>46163</v>
      </c>
      <c r="AA2658" s="93"/>
      <c r="AB2658" s="93"/>
      <c r="AC2658" s="93"/>
      <c r="AD2658" s="93"/>
      <c r="AE2658" s="93"/>
      <c r="AF2658" s="93"/>
      <c r="AG2658" s="93"/>
      <c r="AH2658" s="93"/>
      <c r="AI2658" s="94" t="s">
        <v>40</v>
      </c>
      <c r="AJ2658" s="94" t="s">
        <v>40</v>
      </c>
      <c r="AK2658" s="94" t="s">
        <v>40</v>
      </c>
      <c r="AL2658" s="93"/>
      <c r="AM2658" s="93"/>
      <c r="AN2658" s="94" t="s">
        <v>40</v>
      </c>
      <c r="AO2658" s="94" t="s">
        <v>40</v>
      </c>
      <c r="AP2658" s="94" t="s">
        <v>40</v>
      </c>
      <c r="AQ2658" s="94" t="s">
        <v>40</v>
      </c>
      <c r="AR2658" s="93"/>
    </row>
    <row r="2659" spans="1:44" ht="21">
      <c r="A2659" t="str">
        <f>VLOOKUP(Q2659,'Rotas x Madrugada'!A:C,2,0)</f>
        <v>D</v>
      </c>
      <c r="B2659" t="str">
        <f>VLOOKUP(Q2659,'Rotas x Madrugada'!A:C,3,0)</f>
        <v>Dep.</v>
      </c>
      <c r="D2659" s="19">
        <f t="shared" si="82"/>
        <v>46165</v>
      </c>
      <c r="E2659" s="19">
        <f>IF(A2659="RETIRA",Z2659,VLOOKUP(Q2659,'Rotas x Madrugada'!A:D,4,0))</f>
        <v>46147</v>
      </c>
      <c r="F2659" s="19">
        <f>IF(A2659="RETIRA",Z2659,Z2659+2)</f>
        <v>46165</v>
      </c>
      <c r="G2659" s="19" t="str">
        <f>CONCATENATE(U2659,"-",V2659)</f>
        <v>INC08-TE12</v>
      </c>
      <c r="H2659" s="19" t="str">
        <f t="shared" ca="1" si="83"/>
        <v>OK</v>
      </c>
      <c r="I2659" s="46">
        <f ca="1">Z2659-$B$1</f>
        <v>6</v>
      </c>
      <c r="J2659" s="46">
        <f>VLOOKUP(G2659,'D. Produção'!A:B,2,)</f>
        <v>2</v>
      </c>
      <c r="K2659" s="95">
        <v>336740</v>
      </c>
      <c r="L2659" s="96" t="s">
        <v>172</v>
      </c>
      <c r="M2659" s="95">
        <v>6</v>
      </c>
      <c r="N2659" s="95">
        <v>5462389</v>
      </c>
      <c r="O2659" s="96" t="s">
        <v>35</v>
      </c>
      <c r="P2659" s="96" t="s">
        <v>128</v>
      </c>
      <c r="Q2659" s="96" t="s">
        <v>127</v>
      </c>
      <c r="R2659" s="97">
        <v>0.61880000000000002</v>
      </c>
      <c r="S2659" s="97">
        <v>12.375</v>
      </c>
      <c r="T2659" s="95">
        <v>1</v>
      </c>
      <c r="U2659" s="96" t="s">
        <v>63</v>
      </c>
      <c r="V2659" s="96" t="s">
        <v>120</v>
      </c>
      <c r="W2659" s="98">
        <v>550</v>
      </c>
      <c r="X2659" s="98">
        <v>1125</v>
      </c>
      <c r="Y2659" s="99">
        <v>46156.641229131943</v>
      </c>
      <c r="Z2659" s="100">
        <v>46163</v>
      </c>
      <c r="AA2659" s="101"/>
      <c r="AB2659" s="101"/>
      <c r="AC2659" s="101"/>
      <c r="AD2659" s="101"/>
      <c r="AE2659" s="101"/>
      <c r="AF2659" s="101"/>
      <c r="AG2659" s="101"/>
      <c r="AH2659" s="101"/>
      <c r="AI2659" s="102" t="s">
        <v>40</v>
      </c>
      <c r="AJ2659" s="102" t="s">
        <v>40</v>
      </c>
      <c r="AK2659" s="102" t="s">
        <v>40</v>
      </c>
      <c r="AL2659" s="101"/>
      <c r="AM2659" s="101"/>
      <c r="AN2659" s="102" t="s">
        <v>40</v>
      </c>
      <c r="AO2659" s="102" t="s">
        <v>40</v>
      </c>
      <c r="AP2659" s="102" t="s">
        <v>40</v>
      </c>
      <c r="AQ2659" s="102" t="s">
        <v>40</v>
      </c>
      <c r="AR2659" s="101"/>
    </row>
    <row r="2660" spans="1:44" ht="21">
      <c r="A2660" t="str">
        <f>VLOOKUP(Q2660,'Rotas x Madrugada'!A:C,2,0)</f>
        <v>D</v>
      </c>
      <c r="B2660" t="str">
        <f>VLOOKUP(Q2660,'Rotas x Madrugada'!A:C,3,0)</f>
        <v>Dep.</v>
      </c>
      <c r="D2660" s="19">
        <f t="shared" si="82"/>
        <v>46165</v>
      </c>
      <c r="E2660" s="19">
        <f>IF(A2660="RETIRA",Z2660,VLOOKUP(Q2660,'Rotas x Madrugada'!A:D,4,0))</f>
        <v>46147</v>
      </c>
      <c r="F2660" s="19">
        <f>IF(A2660="RETIRA",Z2660,Z2660+2)</f>
        <v>46165</v>
      </c>
      <c r="G2660" s="19" t="str">
        <f>CONCATENATE(U2660,"-",V2660)</f>
        <v>INC08-TF</v>
      </c>
      <c r="H2660" s="19" t="str">
        <f t="shared" ca="1" si="83"/>
        <v>OK</v>
      </c>
      <c r="I2660" s="46">
        <f ca="1">Z2660-$B$1</f>
        <v>6</v>
      </c>
      <c r="J2660" s="46">
        <f>VLOOKUP(G2660,'D. Produção'!A:B,2,)</f>
        <v>2</v>
      </c>
      <c r="K2660" s="87">
        <v>336740</v>
      </c>
      <c r="L2660" s="88" t="s">
        <v>117</v>
      </c>
      <c r="M2660" s="87">
        <v>7</v>
      </c>
      <c r="N2660" s="87">
        <v>5462390</v>
      </c>
      <c r="O2660" s="88" t="s">
        <v>35</v>
      </c>
      <c r="P2660" s="88" t="s">
        <v>128</v>
      </c>
      <c r="Q2660" s="88" t="s">
        <v>127</v>
      </c>
      <c r="R2660" s="89">
        <v>1.4735</v>
      </c>
      <c r="S2660" s="89">
        <v>29.47</v>
      </c>
      <c r="T2660" s="87">
        <v>1</v>
      </c>
      <c r="U2660" s="88" t="s">
        <v>63</v>
      </c>
      <c r="V2660" s="88" t="s">
        <v>96</v>
      </c>
      <c r="W2660" s="90">
        <v>700</v>
      </c>
      <c r="X2660" s="90">
        <v>2105</v>
      </c>
      <c r="Y2660" s="91">
        <v>46156.641229131943</v>
      </c>
      <c r="Z2660" s="92">
        <v>46163</v>
      </c>
      <c r="AA2660" s="93"/>
      <c r="AB2660" s="93"/>
      <c r="AC2660" s="93"/>
      <c r="AD2660" s="93"/>
      <c r="AE2660" s="94" t="s">
        <v>40</v>
      </c>
      <c r="AF2660" s="94" t="s">
        <v>40</v>
      </c>
      <c r="AG2660" s="94" t="s">
        <v>40</v>
      </c>
      <c r="AH2660" s="94" t="s">
        <v>40</v>
      </c>
      <c r="AI2660" s="94" t="s">
        <v>40</v>
      </c>
      <c r="AJ2660" s="94" t="s">
        <v>40</v>
      </c>
      <c r="AK2660" s="94" t="s">
        <v>40</v>
      </c>
      <c r="AL2660" s="93"/>
      <c r="AM2660" s="93"/>
      <c r="AN2660" s="94" t="s">
        <v>40</v>
      </c>
      <c r="AO2660" s="94" t="s">
        <v>40</v>
      </c>
      <c r="AP2660" s="94" t="s">
        <v>40</v>
      </c>
      <c r="AQ2660" s="94" t="s">
        <v>40</v>
      </c>
      <c r="AR2660" s="93"/>
    </row>
    <row r="2661" spans="1:44" ht="21">
      <c r="A2661" t="str">
        <f>VLOOKUP(Q2661,'Rotas x Madrugada'!A:C,2,0)</f>
        <v>D</v>
      </c>
      <c r="B2661" t="str">
        <f>VLOOKUP(Q2661,'Rotas x Madrugada'!A:C,3,0)</f>
        <v>Dep.</v>
      </c>
      <c r="D2661" s="19">
        <f t="shared" si="82"/>
        <v>46165</v>
      </c>
      <c r="E2661" s="19">
        <f>IF(A2661="RETIRA",Z2661,VLOOKUP(Q2661,'Rotas x Madrugada'!A:D,4,0))</f>
        <v>46147</v>
      </c>
      <c r="F2661" s="19">
        <f>IF(A2661="RETIRA",Z2661,Z2661+2)</f>
        <v>46165</v>
      </c>
      <c r="G2661" s="19" t="str">
        <f>CONCATENATE(U2661,"-",V2661)</f>
        <v>INC08-TE12</v>
      </c>
      <c r="H2661" s="19" t="str">
        <f t="shared" ca="1" si="83"/>
        <v>OK</v>
      </c>
      <c r="I2661" s="46">
        <f ca="1">Z2661-$B$1</f>
        <v>6</v>
      </c>
      <c r="J2661" s="46">
        <f>VLOOKUP(G2661,'D. Produção'!A:B,2,)</f>
        <v>2</v>
      </c>
      <c r="K2661" s="95">
        <v>336740</v>
      </c>
      <c r="L2661" s="96" t="s">
        <v>224</v>
      </c>
      <c r="M2661" s="95">
        <v>8</v>
      </c>
      <c r="N2661" s="95">
        <v>5462391</v>
      </c>
      <c r="O2661" s="96" t="s">
        <v>35</v>
      </c>
      <c r="P2661" s="96" t="s">
        <v>128</v>
      </c>
      <c r="Q2661" s="96" t="s">
        <v>127</v>
      </c>
      <c r="R2661" s="97">
        <v>1.6088</v>
      </c>
      <c r="S2661" s="97">
        <v>32.174999999999997</v>
      </c>
      <c r="T2661" s="95">
        <v>1</v>
      </c>
      <c r="U2661" s="96" t="s">
        <v>63</v>
      </c>
      <c r="V2661" s="96" t="s">
        <v>120</v>
      </c>
      <c r="W2661" s="98">
        <v>750</v>
      </c>
      <c r="X2661" s="98">
        <v>2145</v>
      </c>
      <c r="Y2661" s="99">
        <v>46156.641229131943</v>
      </c>
      <c r="Z2661" s="100">
        <v>46163</v>
      </c>
      <c r="AA2661" s="101"/>
      <c r="AB2661" s="101"/>
      <c r="AC2661" s="101"/>
      <c r="AD2661" s="101"/>
      <c r="AE2661" s="101"/>
      <c r="AF2661" s="101"/>
      <c r="AG2661" s="101"/>
      <c r="AH2661" s="101"/>
      <c r="AI2661" s="102" t="s">
        <v>40</v>
      </c>
      <c r="AJ2661" s="102" t="s">
        <v>40</v>
      </c>
      <c r="AK2661" s="102" t="s">
        <v>40</v>
      </c>
      <c r="AL2661" s="101"/>
      <c r="AM2661" s="101"/>
      <c r="AN2661" s="102" t="s">
        <v>40</v>
      </c>
      <c r="AO2661" s="102" t="s">
        <v>40</v>
      </c>
      <c r="AP2661" s="102" t="s">
        <v>40</v>
      </c>
      <c r="AQ2661" s="102" t="s">
        <v>40</v>
      </c>
      <c r="AR2661" s="101"/>
    </row>
    <row r="2662" spans="1:44" ht="21">
      <c r="A2662" t="str">
        <f>VLOOKUP(Q2662,'Rotas x Madrugada'!A:C,2,0)</f>
        <v>D</v>
      </c>
      <c r="B2662" t="str">
        <f>VLOOKUP(Q2662,'Rotas x Madrugada'!A:C,3,0)</f>
        <v>Dep.</v>
      </c>
      <c r="D2662" s="19">
        <f t="shared" si="82"/>
        <v>46165</v>
      </c>
      <c r="E2662" s="19">
        <f>IF(A2662="RETIRA",Z2662,VLOOKUP(Q2662,'Rotas x Madrugada'!A:D,4,0))</f>
        <v>46147</v>
      </c>
      <c r="F2662" s="19">
        <f>IF(A2662="RETIRA",Z2662,Z2662+2)</f>
        <v>46165</v>
      </c>
      <c r="G2662" s="19" t="str">
        <f>CONCATENATE(U2662,"-",V2662)</f>
        <v>INC08-TF</v>
      </c>
      <c r="H2662" s="19" t="str">
        <f t="shared" ca="1" si="83"/>
        <v>OK</v>
      </c>
      <c r="I2662" s="46">
        <f ca="1">Z2662-$B$1</f>
        <v>6</v>
      </c>
      <c r="J2662" s="46">
        <f>VLOOKUP(G2662,'D. Produção'!A:B,2,)</f>
        <v>2</v>
      </c>
      <c r="K2662" s="87">
        <v>336740</v>
      </c>
      <c r="L2662" s="88" t="s">
        <v>246</v>
      </c>
      <c r="M2662" s="87">
        <v>9</v>
      </c>
      <c r="N2662" s="87">
        <v>5462392</v>
      </c>
      <c r="O2662" s="88" t="s">
        <v>35</v>
      </c>
      <c r="P2662" s="88" t="s">
        <v>128</v>
      </c>
      <c r="Q2662" s="88" t="s">
        <v>127</v>
      </c>
      <c r="R2662" s="89">
        <v>1.4350000000000001</v>
      </c>
      <c r="S2662" s="89">
        <v>28.7</v>
      </c>
      <c r="T2662" s="87">
        <v>1</v>
      </c>
      <c r="U2662" s="88" t="s">
        <v>63</v>
      </c>
      <c r="V2662" s="88" t="s">
        <v>96</v>
      </c>
      <c r="W2662" s="90">
        <v>700</v>
      </c>
      <c r="X2662" s="90">
        <v>2050</v>
      </c>
      <c r="Y2662" s="91">
        <v>46156.641229131943</v>
      </c>
      <c r="Z2662" s="92">
        <v>46163</v>
      </c>
      <c r="AA2662" s="93"/>
      <c r="AB2662" s="93"/>
      <c r="AC2662" s="93"/>
      <c r="AD2662" s="93"/>
      <c r="AE2662" s="94" t="s">
        <v>40</v>
      </c>
      <c r="AF2662" s="94" t="s">
        <v>40</v>
      </c>
      <c r="AG2662" s="94" t="s">
        <v>40</v>
      </c>
      <c r="AH2662" s="94" t="s">
        <v>40</v>
      </c>
      <c r="AI2662" s="94" t="s">
        <v>40</v>
      </c>
      <c r="AJ2662" s="94" t="s">
        <v>40</v>
      </c>
      <c r="AK2662" s="94" t="s">
        <v>40</v>
      </c>
      <c r="AL2662" s="93"/>
      <c r="AM2662" s="93"/>
      <c r="AN2662" s="94" t="s">
        <v>40</v>
      </c>
      <c r="AO2662" s="94" t="s">
        <v>40</v>
      </c>
      <c r="AP2662" s="94" t="s">
        <v>40</v>
      </c>
      <c r="AQ2662" s="94" t="s">
        <v>40</v>
      </c>
      <c r="AR2662" s="93"/>
    </row>
    <row r="2663" spans="1:44" ht="21">
      <c r="A2663" t="str">
        <f>VLOOKUP(Q2663,'Rotas x Madrugada'!A:C,2,0)</f>
        <v>D</v>
      </c>
      <c r="B2663" t="str">
        <f>VLOOKUP(Q2663,'Rotas x Madrugada'!A:C,3,0)</f>
        <v>Dep.</v>
      </c>
      <c r="D2663" s="19">
        <f t="shared" si="82"/>
        <v>46165</v>
      </c>
      <c r="E2663" s="19">
        <f>IF(A2663="RETIRA",Z2663,VLOOKUP(Q2663,'Rotas x Madrugada'!A:D,4,0))</f>
        <v>46147</v>
      </c>
      <c r="F2663" s="19">
        <f>IF(A2663="RETIRA",Z2663,Z2663+2)</f>
        <v>46165</v>
      </c>
      <c r="G2663" s="19" t="str">
        <f>CONCATENATE(U2663,"-",V2663)</f>
        <v>INC08-TE12</v>
      </c>
      <c r="H2663" s="19" t="str">
        <f t="shared" ca="1" si="83"/>
        <v>OK</v>
      </c>
      <c r="I2663" s="46">
        <f ca="1">Z2663-$B$1</f>
        <v>6</v>
      </c>
      <c r="J2663" s="46">
        <f>VLOOKUP(G2663,'D. Produção'!A:B,2,)</f>
        <v>2</v>
      </c>
      <c r="K2663" s="95">
        <v>336740</v>
      </c>
      <c r="L2663" s="96" t="s">
        <v>247</v>
      </c>
      <c r="M2663" s="95">
        <v>10</v>
      </c>
      <c r="N2663" s="95">
        <v>5462393</v>
      </c>
      <c r="O2663" s="96" t="s">
        <v>35</v>
      </c>
      <c r="P2663" s="96" t="s">
        <v>128</v>
      </c>
      <c r="Q2663" s="96" t="s">
        <v>127</v>
      </c>
      <c r="R2663" s="97">
        <v>1.5674999999999999</v>
      </c>
      <c r="S2663" s="97">
        <v>31.35</v>
      </c>
      <c r="T2663" s="95">
        <v>1</v>
      </c>
      <c r="U2663" s="96" t="s">
        <v>63</v>
      </c>
      <c r="V2663" s="96" t="s">
        <v>120</v>
      </c>
      <c r="W2663" s="98">
        <v>750</v>
      </c>
      <c r="X2663" s="98">
        <v>2090</v>
      </c>
      <c r="Y2663" s="99">
        <v>46156.641229131943</v>
      </c>
      <c r="Z2663" s="100">
        <v>46163</v>
      </c>
      <c r="AA2663" s="101"/>
      <c r="AB2663" s="101"/>
      <c r="AC2663" s="101"/>
      <c r="AD2663" s="101"/>
      <c r="AE2663" s="101"/>
      <c r="AF2663" s="101"/>
      <c r="AG2663" s="101"/>
      <c r="AH2663" s="101"/>
      <c r="AI2663" s="102" t="s">
        <v>40</v>
      </c>
      <c r="AJ2663" s="102" t="s">
        <v>40</v>
      </c>
      <c r="AK2663" s="102" t="s">
        <v>40</v>
      </c>
      <c r="AL2663" s="101"/>
      <c r="AM2663" s="101"/>
      <c r="AN2663" s="102" t="s">
        <v>40</v>
      </c>
      <c r="AO2663" s="102" t="s">
        <v>40</v>
      </c>
      <c r="AP2663" s="102" t="s">
        <v>40</v>
      </c>
      <c r="AQ2663" s="102" t="s">
        <v>40</v>
      </c>
      <c r="AR2663" s="101"/>
    </row>
    <row r="2664" spans="1:44" ht="21">
      <c r="A2664" t="str">
        <f>VLOOKUP(Q2664,'Rotas x Madrugada'!A:C,2,0)</f>
        <v>D</v>
      </c>
      <c r="B2664" t="str">
        <f>VLOOKUP(Q2664,'Rotas x Madrugada'!A:C,3,0)</f>
        <v>Dep.</v>
      </c>
      <c r="D2664" s="19">
        <f t="shared" si="82"/>
        <v>46165</v>
      </c>
      <c r="E2664" s="19">
        <f>IF(A2664="RETIRA",Z2664,VLOOKUP(Q2664,'Rotas x Madrugada'!A:D,4,0))</f>
        <v>46147</v>
      </c>
      <c r="F2664" s="19">
        <f>IF(A2664="RETIRA",Z2664,Z2664+2)</f>
        <v>46165</v>
      </c>
      <c r="G2664" s="19" t="str">
        <f>CONCATENATE(U2664,"-",V2664)</f>
        <v>INC08-TE12</v>
      </c>
      <c r="H2664" s="19" t="str">
        <f t="shared" ca="1" si="83"/>
        <v>OK</v>
      </c>
      <c r="I2664" s="46">
        <f ca="1">Z2664-$B$1</f>
        <v>6</v>
      </c>
      <c r="J2664" s="46">
        <f>VLOOKUP(G2664,'D. Produção'!A:B,2,)</f>
        <v>2</v>
      </c>
      <c r="K2664" s="87">
        <v>336740</v>
      </c>
      <c r="L2664" s="88" t="s">
        <v>454</v>
      </c>
      <c r="M2664" s="87">
        <v>11</v>
      </c>
      <c r="N2664" s="87">
        <v>5462394</v>
      </c>
      <c r="O2664" s="88" t="s">
        <v>35</v>
      </c>
      <c r="P2664" s="88" t="s">
        <v>128</v>
      </c>
      <c r="Q2664" s="88" t="s">
        <v>127</v>
      </c>
      <c r="R2664" s="89">
        <v>0.25</v>
      </c>
      <c r="S2664" s="89">
        <v>5</v>
      </c>
      <c r="T2664" s="87">
        <v>1</v>
      </c>
      <c r="U2664" s="88" t="s">
        <v>63</v>
      </c>
      <c r="V2664" s="88" t="s">
        <v>120</v>
      </c>
      <c r="W2664" s="90">
        <v>500</v>
      </c>
      <c r="X2664" s="90">
        <v>500</v>
      </c>
      <c r="Y2664" s="91">
        <v>46156.641229131943</v>
      </c>
      <c r="Z2664" s="92">
        <v>46163</v>
      </c>
      <c r="AA2664" s="93"/>
      <c r="AB2664" s="93"/>
      <c r="AC2664" s="93"/>
      <c r="AD2664" s="93"/>
      <c r="AE2664" s="93"/>
      <c r="AF2664" s="93"/>
      <c r="AG2664" s="93"/>
      <c r="AH2664" s="93"/>
      <c r="AI2664" s="94" t="s">
        <v>40</v>
      </c>
      <c r="AJ2664" s="94" t="s">
        <v>40</v>
      </c>
      <c r="AK2664" s="94" t="s">
        <v>40</v>
      </c>
      <c r="AL2664" s="93"/>
      <c r="AM2664" s="93"/>
      <c r="AN2664" s="94" t="s">
        <v>40</v>
      </c>
      <c r="AO2664" s="94" t="s">
        <v>40</v>
      </c>
      <c r="AP2664" s="94" t="s">
        <v>40</v>
      </c>
      <c r="AQ2664" s="94" t="s">
        <v>40</v>
      </c>
      <c r="AR2664" s="93"/>
    </row>
    <row r="2665" spans="1:44" ht="21">
      <c r="A2665" t="str">
        <f>VLOOKUP(Q2665,'Rotas x Madrugada'!A:C,2,0)</f>
        <v>D</v>
      </c>
      <c r="B2665" t="str">
        <f>VLOOKUP(Q2665,'Rotas x Madrugada'!A:C,3,0)</f>
        <v>Dep.</v>
      </c>
      <c r="D2665" s="19">
        <f t="shared" si="82"/>
        <v>46165</v>
      </c>
      <c r="E2665" s="19">
        <f>IF(A2665="RETIRA",Z2665,VLOOKUP(Q2665,'Rotas x Madrugada'!A:D,4,0))</f>
        <v>46147</v>
      </c>
      <c r="F2665" s="19">
        <f>IF(A2665="RETIRA",Z2665,Z2665+2)</f>
        <v>46165</v>
      </c>
      <c r="G2665" s="19" t="str">
        <f>CONCATENATE(U2665,"-",V2665)</f>
        <v>INC08-TE12</v>
      </c>
      <c r="H2665" s="19" t="str">
        <f t="shared" ca="1" si="83"/>
        <v>OK</v>
      </c>
      <c r="I2665" s="46">
        <f ca="1">Z2665-$B$1</f>
        <v>6</v>
      </c>
      <c r="J2665" s="46">
        <f>VLOOKUP(G2665,'D. Produção'!A:B,2,)</f>
        <v>2</v>
      </c>
      <c r="K2665" s="95">
        <v>336740</v>
      </c>
      <c r="L2665" s="96" t="s">
        <v>474</v>
      </c>
      <c r="M2665" s="95">
        <v>12</v>
      </c>
      <c r="N2665" s="95">
        <v>5462395</v>
      </c>
      <c r="O2665" s="96" t="s">
        <v>35</v>
      </c>
      <c r="P2665" s="96" t="s">
        <v>128</v>
      </c>
      <c r="Q2665" s="96" t="s">
        <v>127</v>
      </c>
      <c r="R2665" s="97">
        <v>0.31059999999999999</v>
      </c>
      <c r="S2665" s="97">
        <v>6.2130000000000001</v>
      </c>
      <c r="T2665" s="95">
        <v>1</v>
      </c>
      <c r="U2665" s="96" t="s">
        <v>63</v>
      </c>
      <c r="V2665" s="96" t="s">
        <v>120</v>
      </c>
      <c r="W2665" s="98">
        <v>570</v>
      </c>
      <c r="X2665" s="98">
        <v>545</v>
      </c>
      <c r="Y2665" s="99">
        <v>46156.641229131943</v>
      </c>
      <c r="Z2665" s="100">
        <v>46163</v>
      </c>
      <c r="AA2665" s="101"/>
      <c r="AB2665" s="101"/>
      <c r="AC2665" s="101"/>
      <c r="AD2665" s="101"/>
      <c r="AE2665" s="101"/>
      <c r="AF2665" s="101"/>
      <c r="AG2665" s="101"/>
      <c r="AH2665" s="101"/>
      <c r="AI2665" s="102" t="s">
        <v>40</v>
      </c>
      <c r="AJ2665" s="102" t="s">
        <v>40</v>
      </c>
      <c r="AK2665" s="102" t="s">
        <v>40</v>
      </c>
      <c r="AL2665" s="101"/>
      <c r="AM2665" s="101"/>
      <c r="AN2665" s="102" t="s">
        <v>40</v>
      </c>
      <c r="AO2665" s="102" t="s">
        <v>40</v>
      </c>
      <c r="AP2665" s="102" t="s">
        <v>40</v>
      </c>
      <c r="AQ2665" s="102" t="s">
        <v>40</v>
      </c>
      <c r="AR2665" s="101"/>
    </row>
    <row r="2666" spans="1:44" ht="21">
      <c r="A2666" t="str">
        <f>VLOOKUP(Q2666,'Rotas x Madrugada'!A:C,2,0)</f>
        <v>D</v>
      </c>
      <c r="B2666" t="str">
        <f>VLOOKUP(Q2666,'Rotas x Madrugada'!A:C,3,0)</f>
        <v>Dep.</v>
      </c>
      <c r="D2666" s="19">
        <f t="shared" si="82"/>
        <v>46165</v>
      </c>
      <c r="E2666" s="19">
        <f>IF(A2666="RETIRA",Z2666,VLOOKUP(Q2666,'Rotas x Madrugada'!A:D,4,0))</f>
        <v>46147</v>
      </c>
      <c r="F2666" s="19">
        <f>IF(A2666="RETIRA",Z2666,Z2666+2)</f>
        <v>46165</v>
      </c>
      <c r="G2666" s="19" t="str">
        <f>CONCATENATE(U2666,"-",V2666)</f>
        <v>INC08-TE</v>
      </c>
      <c r="H2666" s="19" t="str">
        <f t="shared" ca="1" si="83"/>
        <v>OK</v>
      </c>
      <c r="I2666" s="46">
        <f ca="1">Z2666-$B$1</f>
        <v>6</v>
      </c>
      <c r="J2666" s="46">
        <f>VLOOKUP(G2666,'D. Produção'!A:B,2,)</f>
        <v>2</v>
      </c>
      <c r="K2666" s="87">
        <v>336740</v>
      </c>
      <c r="L2666" s="88" t="s">
        <v>475</v>
      </c>
      <c r="M2666" s="87">
        <v>13</v>
      </c>
      <c r="N2666" s="87">
        <v>5462396</v>
      </c>
      <c r="O2666" s="88" t="s">
        <v>35</v>
      </c>
      <c r="P2666" s="88" t="s">
        <v>128</v>
      </c>
      <c r="Q2666" s="88" t="s">
        <v>127</v>
      </c>
      <c r="R2666" s="89">
        <v>0.4304</v>
      </c>
      <c r="S2666" s="89">
        <v>8.6069999999999993</v>
      </c>
      <c r="T2666" s="87">
        <v>1</v>
      </c>
      <c r="U2666" s="88" t="s">
        <v>63</v>
      </c>
      <c r="V2666" s="88" t="s">
        <v>208</v>
      </c>
      <c r="W2666" s="90">
        <v>570</v>
      </c>
      <c r="X2666" s="90">
        <v>755</v>
      </c>
      <c r="Y2666" s="91">
        <v>46156.641229131943</v>
      </c>
      <c r="Z2666" s="92">
        <v>46163</v>
      </c>
      <c r="AA2666" s="93"/>
      <c r="AB2666" s="93"/>
      <c r="AC2666" s="93"/>
      <c r="AD2666" s="93"/>
      <c r="AE2666" s="93"/>
      <c r="AF2666" s="93"/>
      <c r="AG2666" s="93"/>
      <c r="AH2666" s="93"/>
      <c r="AI2666" s="94" t="s">
        <v>40</v>
      </c>
      <c r="AJ2666" s="94" t="s">
        <v>40</v>
      </c>
      <c r="AK2666" s="94" t="s">
        <v>40</v>
      </c>
      <c r="AL2666" s="93"/>
      <c r="AM2666" s="93"/>
      <c r="AN2666" s="94" t="s">
        <v>40</v>
      </c>
      <c r="AO2666" s="94" t="s">
        <v>40</v>
      </c>
      <c r="AP2666" s="94" t="s">
        <v>40</v>
      </c>
      <c r="AQ2666" s="94" t="s">
        <v>40</v>
      </c>
      <c r="AR2666" s="93"/>
    </row>
    <row r="2667" spans="1:44" ht="21">
      <c r="A2667" t="str">
        <f>VLOOKUP(Q2667,'Rotas x Madrugada'!A:C,2,0)</f>
        <v>D</v>
      </c>
      <c r="B2667" t="str">
        <f>VLOOKUP(Q2667,'Rotas x Madrugada'!A:C,3,0)</f>
        <v>Dep.</v>
      </c>
      <c r="D2667" s="19">
        <f t="shared" si="82"/>
        <v>46165</v>
      </c>
      <c r="E2667" s="19">
        <f>IF(A2667="RETIRA",Z2667,VLOOKUP(Q2667,'Rotas x Madrugada'!A:D,4,0))</f>
        <v>46147</v>
      </c>
      <c r="F2667" s="19">
        <f>IF(A2667="RETIRA",Z2667,Z2667+2)</f>
        <v>46165</v>
      </c>
      <c r="G2667" s="19" t="str">
        <f>CONCATENATE(U2667,"-",V2667)</f>
        <v>INC08-TE16</v>
      </c>
      <c r="H2667" s="19" t="str">
        <f t="shared" ca="1" si="83"/>
        <v>OK</v>
      </c>
      <c r="I2667" s="46">
        <f ca="1">Z2667-$B$1</f>
        <v>6</v>
      </c>
      <c r="J2667" s="46">
        <f>VLOOKUP(G2667,'D. Produção'!A:B,2,)</f>
        <v>2</v>
      </c>
      <c r="K2667" s="95">
        <v>336740</v>
      </c>
      <c r="L2667" s="96" t="s">
        <v>672</v>
      </c>
      <c r="M2667" s="95">
        <v>14</v>
      </c>
      <c r="N2667" s="95">
        <v>5462397</v>
      </c>
      <c r="O2667" s="96" t="s">
        <v>35</v>
      </c>
      <c r="P2667" s="96" t="s">
        <v>128</v>
      </c>
      <c r="Q2667" s="96" t="s">
        <v>127</v>
      </c>
      <c r="R2667" s="97">
        <v>1.7367999999999999</v>
      </c>
      <c r="S2667" s="97">
        <v>34.735999999999997</v>
      </c>
      <c r="T2667" s="95">
        <v>1</v>
      </c>
      <c r="U2667" s="96" t="s">
        <v>63</v>
      </c>
      <c r="V2667" s="96" t="s">
        <v>123</v>
      </c>
      <c r="W2667" s="98">
        <v>835</v>
      </c>
      <c r="X2667" s="98">
        <v>2080</v>
      </c>
      <c r="Y2667" s="99">
        <v>46156.641229131943</v>
      </c>
      <c r="Z2667" s="100">
        <v>46163</v>
      </c>
      <c r="AA2667" s="101"/>
      <c r="AB2667" s="101"/>
      <c r="AC2667" s="101"/>
      <c r="AD2667" s="101"/>
      <c r="AE2667" s="101"/>
      <c r="AF2667" s="101"/>
      <c r="AG2667" s="101"/>
      <c r="AH2667" s="101"/>
      <c r="AI2667" s="102" t="s">
        <v>40</v>
      </c>
      <c r="AJ2667" s="102" t="s">
        <v>40</v>
      </c>
      <c r="AK2667" s="102" t="s">
        <v>40</v>
      </c>
      <c r="AL2667" s="101"/>
      <c r="AM2667" s="101"/>
      <c r="AN2667" s="102" t="s">
        <v>40</v>
      </c>
      <c r="AO2667" s="102" t="s">
        <v>40</v>
      </c>
      <c r="AP2667" s="102" t="s">
        <v>40</v>
      </c>
      <c r="AQ2667" s="102" t="s">
        <v>40</v>
      </c>
      <c r="AR2667" s="101"/>
    </row>
    <row r="2668" spans="1:44" ht="21">
      <c r="A2668" t="str">
        <f>VLOOKUP(Q2668,'Rotas x Madrugada'!A:C,2,0)</f>
        <v>D</v>
      </c>
      <c r="B2668" t="str">
        <f>VLOOKUP(Q2668,'Rotas x Madrugada'!A:C,3,0)</f>
        <v>Dep.</v>
      </c>
      <c r="D2668" s="19">
        <f t="shared" si="82"/>
        <v>46165</v>
      </c>
      <c r="E2668" s="19">
        <f>IF(A2668="RETIRA",Z2668,VLOOKUP(Q2668,'Rotas x Madrugada'!A:D,4,0))</f>
        <v>46147</v>
      </c>
      <c r="F2668" s="19">
        <f>IF(A2668="RETIRA",Z2668,Z2668+2)</f>
        <v>46165</v>
      </c>
      <c r="G2668" s="19" t="str">
        <f>CONCATENATE(U2668,"-",V2668)</f>
        <v>INC08-TF</v>
      </c>
      <c r="H2668" s="19" t="str">
        <f t="shared" ca="1" si="83"/>
        <v>OK</v>
      </c>
      <c r="I2668" s="46">
        <f ca="1">Z2668-$B$1</f>
        <v>6</v>
      </c>
      <c r="J2668" s="46">
        <f>VLOOKUP(G2668,'D. Produção'!A:B,2,)</f>
        <v>2</v>
      </c>
      <c r="K2668" s="87">
        <v>336740</v>
      </c>
      <c r="L2668" s="88" t="s">
        <v>703</v>
      </c>
      <c r="M2668" s="87">
        <v>15</v>
      </c>
      <c r="N2668" s="87">
        <v>5462398</v>
      </c>
      <c r="O2668" s="88" t="s">
        <v>35</v>
      </c>
      <c r="P2668" s="88" t="s">
        <v>128</v>
      </c>
      <c r="Q2668" s="88" t="s">
        <v>127</v>
      </c>
      <c r="R2668" s="89">
        <v>0.79449999999999998</v>
      </c>
      <c r="S2668" s="89">
        <v>15.89</v>
      </c>
      <c r="T2668" s="87">
        <v>1</v>
      </c>
      <c r="U2668" s="88" t="s">
        <v>63</v>
      </c>
      <c r="V2668" s="88" t="s">
        <v>96</v>
      </c>
      <c r="W2668" s="90">
        <v>700</v>
      </c>
      <c r="X2668" s="90">
        <v>1135</v>
      </c>
      <c r="Y2668" s="91">
        <v>46156.641229131943</v>
      </c>
      <c r="Z2668" s="92">
        <v>46163</v>
      </c>
      <c r="AA2668" s="93"/>
      <c r="AB2668" s="93"/>
      <c r="AC2668" s="93"/>
      <c r="AD2668" s="93"/>
      <c r="AE2668" s="94" t="s">
        <v>40</v>
      </c>
      <c r="AF2668" s="94" t="s">
        <v>40</v>
      </c>
      <c r="AG2668" s="94" t="s">
        <v>40</v>
      </c>
      <c r="AH2668" s="94" t="s">
        <v>40</v>
      </c>
      <c r="AI2668" s="94" t="s">
        <v>40</v>
      </c>
      <c r="AJ2668" s="94" t="s">
        <v>40</v>
      </c>
      <c r="AK2668" s="94" t="s">
        <v>40</v>
      </c>
      <c r="AL2668" s="93"/>
      <c r="AM2668" s="93"/>
      <c r="AN2668" s="94" t="s">
        <v>40</v>
      </c>
      <c r="AO2668" s="94" t="s">
        <v>40</v>
      </c>
      <c r="AP2668" s="94" t="s">
        <v>40</v>
      </c>
      <c r="AQ2668" s="94" t="s">
        <v>40</v>
      </c>
      <c r="AR2668" s="93"/>
    </row>
    <row r="2669" spans="1:44" ht="21">
      <c r="A2669" t="str">
        <f>VLOOKUP(Q2669,'Rotas x Madrugada'!A:C,2,0)</f>
        <v>D</v>
      </c>
      <c r="B2669" t="str">
        <f>VLOOKUP(Q2669,'Rotas x Madrugada'!A:C,3,0)</f>
        <v>Dep.</v>
      </c>
      <c r="D2669" s="19">
        <f t="shared" si="82"/>
        <v>46165</v>
      </c>
      <c r="E2669" s="19">
        <f>IF(A2669="RETIRA",Z2669,VLOOKUP(Q2669,'Rotas x Madrugada'!A:D,4,0))</f>
        <v>46147</v>
      </c>
      <c r="F2669" s="19">
        <f>IF(A2669="RETIRA",Z2669,Z2669+2)</f>
        <v>46165</v>
      </c>
      <c r="G2669" s="19" t="str">
        <f>CONCATENATE(U2669,"-",V2669)</f>
        <v>INC08-TE12</v>
      </c>
      <c r="H2669" s="19" t="str">
        <f t="shared" ca="1" si="83"/>
        <v>OK</v>
      </c>
      <c r="I2669" s="46">
        <f ca="1">Z2669-$B$1</f>
        <v>6</v>
      </c>
      <c r="J2669" s="46">
        <f>VLOOKUP(G2669,'D. Produção'!A:B,2,)</f>
        <v>2</v>
      </c>
      <c r="K2669" s="95">
        <v>336740</v>
      </c>
      <c r="L2669" s="96" t="s">
        <v>704</v>
      </c>
      <c r="M2669" s="95">
        <v>16</v>
      </c>
      <c r="N2669" s="95">
        <v>5462399</v>
      </c>
      <c r="O2669" s="96" t="s">
        <v>35</v>
      </c>
      <c r="P2669" s="96" t="s">
        <v>128</v>
      </c>
      <c r="Q2669" s="96" t="s">
        <v>127</v>
      </c>
      <c r="R2669" s="97">
        <v>0.88119999999999998</v>
      </c>
      <c r="S2669" s="97">
        <v>17.625</v>
      </c>
      <c r="T2669" s="95">
        <v>1</v>
      </c>
      <c r="U2669" s="96" t="s">
        <v>63</v>
      </c>
      <c r="V2669" s="96" t="s">
        <v>120</v>
      </c>
      <c r="W2669" s="98">
        <v>750</v>
      </c>
      <c r="X2669" s="98">
        <v>1175</v>
      </c>
      <c r="Y2669" s="99">
        <v>46156.641229131943</v>
      </c>
      <c r="Z2669" s="100">
        <v>46163</v>
      </c>
      <c r="AA2669" s="101"/>
      <c r="AB2669" s="101"/>
      <c r="AC2669" s="101"/>
      <c r="AD2669" s="101"/>
      <c r="AE2669" s="101"/>
      <c r="AF2669" s="101"/>
      <c r="AG2669" s="101"/>
      <c r="AH2669" s="101"/>
      <c r="AI2669" s="102" t="s">
        <v>40</v>
      </c>
      <c r="AJ2669" s="102" t="s">
        <v>40</v>
      </c>
      <c r="AK2669" s="102" t="s">
        <v>40</v>
      </c>
      <c r="AL2669" s="101"/>
      <c r="AM2669" s="101"/>
      <c r="AN2669" s="102" t="s">
        <v>40</v>
      </c>
      <c r="AO2669" s="102" t="s">
        <v>40</v>
      </c>
      <c r="AP2669" s="102" t="s">
        <v>40</v>
      </c>
      <c r="AQ2669" s="102" t="s">
        <v>40</v>
      </c>
      <c r="AR2669" s="101"/>
    </row>
    <row r="2670" spans="1:44" ht="21">
      <c r="A2670" t="str">
        <f>VLOOKUP(Q2670,'Rotas x Madrugada'!A:C,2,0)</f>
        <v>D</v>
      </c>
      <c r="B2670" t="str">
        <f>VLOOKUP(Q2670,'Rotas x Madrugada'!A:C,3,0)</f>
        <v>Dep.</v>
      </c>
      <c r="D2670" s="19">
        <f t="shared" si="82"/>
        <v>46165</v>
      </c>
      <c r="E2670" s="19">
        <f>IF(A2670="RETIRA",Z2670,VLOOKUP(Q2670,'Rotas x Madrugada'!A:D,4,0))</f>
        <v>46147</v>
      </c>
      <c r="F2670" s="19">
        <f>IF(A2670="RETIRA",Z2670,Z2670+2)</f>
        <v>46165</v>
      </c>
      <c r="G2670" s="19" t="str">
        <f>CONCATENATE(U2670,"-",V2670)</f>
        <v>INC08-TF</v>
      </c>
      <c r="H2670" s="19" t="str">
        <f t="shared" ca="1" si="83"/>
        <v>OK</v>
      </c>
      <c r="I2670" s="46">
        <f ca="1">Z2670-$B$1</f>
        <v>6</v>
      </c>
      <c r="J2670" s="46">
        <f>VLOOKUP(G2670,'D. Produção'!A:B,2,)</f>
        <v>2</v>
      </c>
      <c r="K2670" s="87">
        <v>336740</v>
      </c>
      <c r="L2670" s="88" t="s">
        <v>705</v>
      </c>
      <c r="M2670" s="87">
        <v>17</v>
      </c>
      <c r="N2670" s="87">
        <v>5462400</v>
      </c>
      <c r="O2670" s="88" t="s">
        <v>35</v>
      </c>
      <c r="P2670" s="88" t="s">
        <v>128</v>
      </c>
      <c r="Q2670" s="88" t="s">
        <v>127</v>
      </c>
      <c r="R2670" s="89">
        <v>0.876</v>
      </c>
      <c r="S2670" s="89">
        <v>17.52</v>
      </c>
      <c r="T2670" s="87">
        <v>1</v>
      </c>
      <c r="U2670" s="88" t="s">
        <v>63</v>
      </c>
      <c r="V2670" s="88" t="s">
        <v>96</v>
      </c>
      <c r="W2670" s="90">
        <v>800</v>
      </c>
      <c r="X2670" s="90">
        <v>1095</v>
      </c>
      <c r="Y2670" s="91">
        <v>46156.641229131943</v>
      </c>
      <c r="Z2670" s="92">
        <v>46163</v>
      </c>
      <c r="AA2670" s="93"/>
      <c r="AB2670" s="93"/>
      <c r="AC2670" s="93"/>
      <c r="AD2670" s="93"/>
      <c r="AE2670" s="94" t="s">
        <v>40</v>
      </c>
      <c r="AF2670" s="94" t="s">
        <v>40</v>
      </c>
      <c r="AG2670" s="94" t="s">
        <v>40</v>
      </c>
      <c r="AH2670" s="94" t="s">
        <v>40</v>
      </c>
      <c r="AI2670" s="94" t="s">
        <v>40</v>
      </c>
      <c r="AJ2670" s="94" t="s">
        <v>40</v>
      </c>
      <c r="AK2670" s="94" t="s">
        <v>40</v>
      </c>
      <c r="AL2670" s="93"/>
      <c r="AM2670" s="93"/>
      <c r="AN2670" s="94" t="s">
        <v>40</v>
      </c>
      <c r="AO2670" s="94" t="s">
        <v>40</v>
      </c>
      <c r="AP2670" s="94" t="s">
        <v>40</v>
      </c>
      <c r="AQ2670" s="94" t="s">
        <v>40</v>
      </c>
      <c r="AR2670" s="93"/>
    </row>
    <row r="2671" spans="1:44" ht="21">
      <c r="A2671" t="str">
        <f>VLOOKUP(Q2671,'Rotas x Madrugada'!A:C,2,0)</f>
        <v>D</v>
      </c>
      <c r="B2671" t="str">
        <f>VLOOKUP(Q2671,'Rotas x Madrugada'!A:C,3,0)</f>
        <v>Dep.</v>
      </c>
      <c r="D2671" s="19">
        <f t="shared" si="82"/>
        <v>46165</v>
      </c>
      <c r="E2671" s="19">
        <f>IF(A2671="RETIRA",Z2671,VLOOKUP(Q2671,'Rotas x Madrugada'!A:D,4,0))</f>
        <v>46147</v>
      </c>
      <c r="F2671" s="19">
        <f>IF(A2671="RETIRA",Z2671,Z2671+2)</f>
        <v>46165</v>
      </c>
      <c r="G2671" s="19" t="str">
        <f>CONCATENATE(U2671,"-",V2671)</f>
        <v>INC08-TE12</v>
      </c>
      <c r="H2671" s="19" t="str">
        <f t="shared" ca="1" si="83"/>
        <v>OK</v>
      </c>
      <c r="I2671" s="46">
        <f ca="1">Z2671-$B$1</f>
        <v>6</v>
      </c>
      <c r="J2671" s="46">
        <f>VLOOKUP(G2671,'D. Produção'!A:B,2,)</f>
        <v>2</v>
      </c>
      <c r="K2671" s="95">
        <v>336740</v>
      </c>
      <c r="L2671" s="96" t="s">
        <v>706</v>
      </c>
      <c r="M2671" s="95">
        <v>18</v>
      </c>
      <c r="N2671" s="95">
        <v>5462401</v>
      </c>
      <c r="O2671" s="96" t="s">
        <v>35</v>
      </c>
      <c r="P2671" s="96" t="s">
        <v>128</v>
      </c>
      <c r="Q2671" s="96" t="s">
        <v>127</v>
      </c>
      <c r="R2671" s="97">
        <v>0.90800000000000003</v>
      </c>
      <c r="S2671" s="97">
        <v>18.16</v>
      </c>
      <c r="T2671" s="95">
        <v>1</v>
      </c>
      <c r="U2671" s="96" t="s">
        <v>63</v>
      </c>
      <c r="V2671" s="96" t="s">
        <v>120</v>
      </c>
      <c r="W2671" s="98">
        <v>800</v>
      </c>
      <c r="X2671" s="98">
        <v>1135</v>
      </c>
      <c r="Y2671" s="99">
        <v>46156.641229131943</v>
      </c>
      <c r="Z2671" s="100">
        <v>46163</v>
      </c>
      <c r="AA2671" s="101"/>
      <c r="AB2671" s="101"/>
      <c r="AC2671" s="101"/>
      <c r="AD2671" s="101"/>
      <c r="AE2671" s="101"/>
      <c r="AF2671" s="101"/>
      <c r="AG2671" s="101"/>
      <c r="AH2671" s="101"/>
      <c r="AI2671" s="102" t="s">
        <v>40</v>
      </c>
      <c r="AJ2671" s="102" t="s">
        <v>40</v>
      </c>
      <c r="AK2671" s="102" t="s">
        <v>40</v>
      </c>
      <c r="AL2671" s="101"/>
      <c r="AM2671" s="101"/>
      <c r="AN2671" s="102" t="s">
        <v>40</v>
      </c>
      <c r="AO2671" s="102" t="s">
        <v>40</v>
      </c>
      <c r="AP2671" s="102" t="s">
        <v>40</v>
      </c>
      <c r="AQ2671" s="102" t="s">
        <v>40</v>
      </c>
      <c r="AR2671" s="101"/>
    </row>
    <row r="2672" spans="1:44" ht="21">
      <c r="A2672" t="str">
        <f>VLOOKUP(Q2672,'Rotas x Madrugada'!A:C,2,0)</f>
        <v>D</v>
      </c>
      <c r="B2672" t="str">
        <f>VLOOKUP(Q2672,'Rotas x Madrugada'!A:C,3,0)</f>
        <v>Dep.</v>
      </c>
      <c r="D2672" s="19">
        <f t="shared" si="82"/>
        <v>46165</v>
      </c>
      <c r="E2672" s="19">
        <f>IF(A2672="RETIRA",Z2672,VLOOKUP(Q2672,'Rotas x Madrugada'!A:D,4,0))</f>
        <v>46147</v>
      </c>
      <c r="F2672" s="19">
        <f>IF(A2672="RETIRA",Z2672,Z2672+2)</f>
        <v>46165</v>
      </c>
      <c r="G2672" s="19" t="str">
        <f>CONCATENATE(U2672,"-",V2672)</f>
        <v>INC06-TF</v>
      </c>
      <c r="H2672" s="19" t="str">
        <f t="shared" ca="1" si="83"/>
        <v>OK</v>
      </c>
      <c r="I2672" s="46">
        <f ca="1">Z2672-$B$1</f>
        <v>6</v>
      </c>
      <c r="J2672" s="46">
        <f>VLOOKUP(G2672,'D. Produção'!A:B,2,)</f>
        <v>2</v>
      </c>
      <c r="K2672" s="87">
        <v>336741</v>
      </c>
      <c r="L2672" s="88" t="s">
        <v>61</v>
      </c>
      <c r="M2672" s="87">
        <v>1</v>
      </c>
      <c r="N2672" s="87">
        <v>5462402</v>
      </c>
      <c r="O2672" s="88" t="s">
        <v>35</v>
      </c>
      <c r="P2672" s="88" t="s">
        <v>128</v>
      </c>
      <c r="Q2672" s="88" t="s">
        <v>127</v>
      </c>
      <c r="R2672" s="89">
        <v>1.2</v>
      </c>
      <c r="S2672" s="89">
        <v>18</v>
      </c>
      <c r="T2672" s="87">
        <v>1</v>
      </c>
      <c r="U2672" s="88" t="s">
        <v>185</v>
      </c>
      <c r="V2672" s="88" t="s">
        <v>96</v>
      </c>
      <c r="W2672" s="90">
        <v>1600</v>
      </c>
      <c r="X2672" s="90">
        <v>750</v>
      </c>
      <c r="Y2672" s="91">
        <v>46156.644497766203</v>
      </c>
      <c r="Z2672" s="92">
        <v>46163</v>
      </c>
      <c r="AA2672" s="93"/>
      <c r="AB2672" s="93"/>
      <c r="AC2672" s="93"/>
      <c r="AD2672" s="93"/>
      <c r="AE2672" s="94" t="s">
        <v>40</v>
      </c>
      <c r="AF2672" s="94" t="s">
        <v>40</v>
      </c>
      <c r="AG2672" s="94" t="s">
        <v>40</v>
      </c>
      <c r="AH2672" s="94" t="s">
        <v>40</v>
      </c>
      <c r="AI2672" s="94" t="s">
        <v>40</v>
      </c>
      <c r="AJ2672" s="94" t="s">
        <v>40</v>
      </c>
      <c r="AK2672" s="94" t="s">
        <v>40</v>
      </c>
      <c r="AL2672" s="93"/>
      <c r="AM2672" s="93"/>
      <c r="AN2672" s="94" t="s">
        <v>40</v>
      </c>
      <c r="AO2672" s="94" t="s">
        <v>40</v>
      </c>
      <c r="AP2672" s="94" t="s">
        <v>40</v>
      </c>
      <c r="AQ2672" s="94" t="s">
        <v>40</v>
      </c>
      <c r="AR2672" s="93"/>
    </row>
    <row r="2673" spans="1:44">
      <c r="A2673" t="str">
        <f>VLOOKUP(Q2673,'Rotas x Madrugada'!A:C,2,0)</f>
        <v>I</v>
      </c>
      <c r="B2673" t="str">
        <f>VLOOKUP(Q2673,'Rotas x Madrugada'!A:C,3,0)</f>
        <v>Não</v>
      </c>
      <c r="D2673" s="19">
        <f t="shared" si="82"/>
        <v>46165</v>
      </c>
      <c r="E2673" s="19">
        <f>IF(A2673="RETIRA",Z2673,VLOOKUP(Q2673,'Rotas x Madrugada'!A:D,4,0))</f>
        <v>46147</v>
      </c>
      <c r="F2673" s="19">
        <f>IF(A2673="RETIRA",Z2673,Z2673+2)</f>
        <v>46165</v>
      </c>
      <c r="G2673" s="19" t="str">
        <f>CONCATENATE(U2673,"-",V2673)</f>
        <v>INC08-TE12</v>
      </c>
      <c r="H2673" s="19" t="str">
        <f t="shared" ca="1" si="83"/>
        <v>OK</v>
      </c>
      <c r="I2673" s="46">
        <f ca="1">Z2673-$B$1</f>
        <v>6</v>
      </c>
      <c r="J2673" s="46">
        <f>VLOOKUP(G2673,'D. Produção'!A:B,2,)</f>
        <v>2</v>
      </c>
      <c r="K2673" s="95">
        <v>336751</v>
      </c>
      <c r="L2673" s="96" t="s">
        <v>78</v>
      </c>
      <c r="M2673" s="95">
        <v>1</v>
      </c>
      <c r="N2673" s="95">
        <v>5462514</v>
      </c>
      <c r="O2673" s="96" t="s">
        <v>35</v>
      </c>
      <c r="P2673" s="96" t="s">
        <v>187</v>
      </c>
      <c r="Q2673" s="96" t="s">
        <v>130</v>
      </c>
      <c r="R2673" s="97">
        <v>1.6160000000000001</v>
      </c>
      <c r="S2673" s="97">
        <v>32.32</v>
      </c>
      <c r="T2673" s="95">
        <v>1</v>
      </c>
      <c r="U2673" s="96" t="s">
        <v>63</v>
      </c>
      <c r="V2673" s="96" t="s">
        <v>120</v>
      </c>
      <c r="W2673" s="98">
        <v>800</v>
      </c>
      <c r="X2673" s="98">
        <v>2020</v>
      </c>
      <c r="Y2673" s="99">
        <v>46156.697243553244</v>
      </c>
      <c r="Z2673" s="100">
        <v>46163</v>
      </c>
      <c r="AA2673" s="101"/>
      <c r="AB2673" s="101"/>
      <c r="AC2673" s="101"/>
      <c r="AD2673" s="101"/>
      <c r="AE2673" s="101"/>
      <c r="AF2673" s="101"/>
      <c r="AG2673" s="101"/>
      <c r="AH2673" s="101"/>
      <c r="AI2673" s="102" t="s">
        <v>40</v>
      </c>
      <c r="AJ2673" s="102" t="s">
        <v>40</v>
      </c>
      <c r="AK2673" s="102" t="s">
        <v>40</v>
      </c>
      <c r="AL2673" s="101"/>
      <c r="AM2673" s="101"/>
      <c r="AN2673" s="102" t="s">
        <v>40</v>
      </c>
      <c r="AO2673" s="102" t="s">
        <v>40</v>
      </c>
      <c r="AP2673" s="102" t="s">
        <v>40</v>
      </c>
      <c r="AQ2673" s="102" t="s">
        <v>40</v>
      </c>
      <c r="AR2673" s="101"/>
    </row>
    <row r="2674" spans="1:44" ht="31.5">
      <c r="A2674" t="str">
        <f>VLOOKUP(Q2674,'Rotas x Madrugada'!A:C,2,0)</f>
        <v>D</v>
      </c>
      <c r="B2674" t="str">
        <f>VLOOKUP(Q2674,'Rotas x Madrugada'!A:C,3,0)</f>
        <v>Dep.</v>
      </c>
      <c r="D2674" s="19">
        <f t="shared" si="82"/>
        <v>46165</v>
      </c>
      <c r="E2674" s="19">
        <f>IF(A2674="RETIRA",Z2674,VLOOKUP(Q2674,'Rotas x Madrugada'!A:D,4,0))</f>
        <v>46147</v>
      </c>
      <c r="F2674" s="19">
        <f>IF(A2674="RETIRA",Z2674,Z2674+2)</f>
        <v>46165</v>
      </c>
      <c r="G2674" s="19" t="str">
        <f>CONCATENATE(U2674,"-",V2674)</f>
        <v>INC06-TF</v>
      </c>
      <c r="H2674" s="19" t="str">
        <f t="shared" ca="1" si="83"/>
        <v>OK</v>
      </c>
      <c r="I2674" s="46">
        <f ca="1">Z2674-$B$1</f>
        <v>6</v>
      </c>
      <c r="J2674" s="46">
        <f>VLOOKUP(G2674,'D. Produção'!A:B,2,)</f>
        <v>2</v>
      </c>
      <c r="K2674" s="87">
        <v>336756</v>
      </c>
      <c r="L2674" s="88" t="s">
        <v>78</v>
      </c>
      <c r="M2674" s="87">
        <v>1</v>
      </c>
      <c r="N2674" s="87">
        <v>5462532</v>
      </c>
      <c r="O2674" s="88" t="s">
        <v>35</v>
      </c>
      <c r="P2674" s="88" t="s">
        <v>223</v>
      </c>
      <c r="Q2674" s="88" t="s">
        <v>127</v>
      </c>
      <c r="R2674" s="89">
        <v>0.58120000000000005</v>
      </c>
      <c r="S2674" s="89">
        <v>8.7180999999999997</v>
      </c>
      <c r="T2674" s="87">
        <v>1</v>
      </c>
      <c r="U2674" s="88" t="s">
        <v>185</v>
      </c>
      <c r="V2674" s="88" t="s">
        <v>96</v>
      </c>
      <c r="W2674" s="90">
        <v>665</v>
      </c>
      <c r="X2674" s="90">
        <v>874</v>
      </c>
      <c r="Y2674" s="91">
        <v>46156.716180555559</v>
      </c>
      <c r="Z2674" s="92">
        <v>46163</v>
      </c>
      <c r="AA2674" s="93"/>
      <c r="AB2674" s="93"/>
      <c r="AC2674" s="93"/>
      <c r="AD2674" s="93"/>
      <c r="AE2674" s="94" t="s">
        <v>40</v>
      </c>
      <c r="AF2674" s="94" t="s">
        <v>40</v>
      </c>
      <c r="AG2674" s="94" t="s">
        <v>40</v>
      </c>
      <c r="AH2674" s="94" t="s">
        <v>40</v>
      </c>
      <c r="AI2674" s="94" t="s">
        <v>40</v>
      </c>
      <c r="AJ2674" s="94" t="s">
        <v>40</v>
      </c>
      <c r="AK2674" s="94" t="s">
        <v>40</v>
      </c>
      <c r="AL2674" s="93"/>
      <c r="AM2674" s="93"/>
      <c r="AN2674" s="94" t="s">
        <v>40</v>
      </c>
      <c r="AO2674" s="94" t="s">
        <v>40</v>
      </c>
      <c r="AP2674" s="94" t="s">
        <v>40</v>
      </c>
      <c r="AQ2674" s="94" t="s">
        <v>40</v>
      </c>
      <c r="AR2674" s="93"/>
    </row>
    <row r="2675" spans="1:44" ht="31.5">
      <c r="A2675" t="str">
        <f>VLOOKUP(Q2675,'Rotas x Madrugada'!A:C,2,0)</f>
        <v>D</v>
      </c>
      <c r="B2675" t="str">
        <f>VLOOKUP(Q2675,'Rotas x Madrugada'!A:C,3,0)</f>
        <v>Dep.</v>
      </c>
      <c r="D2675" s="19">
        <f t="shared" si="82"/>
        <v>46165</v>
      </c>
      <c r="E2675" s="19">
        <f>IF(A2675="RETIRA",Z2675,VLOOKUP(Q2675,'Rotas x Madrugada'!A:D,4,0))</f>
        <v>46147</v>
      </c>
      <c r="F2675" s="19">
        <f>IF(A2675="RETIRA",Z2675,Z2675+2)</f>
        <v>46165</v>
      </c>
      <c r="G2675" s="19" t="str">
        <f>CONCATENATE(U2675,"-",V2675)</f>
        <v>INC06-TF</v>
      </c>
      <c r="H2675" s="19" t="str">
        <f t="shared" ca="1" si="83"/>
        <v>OK</v>
      </c>
      <c r="I2675" s="46">
        <f ca="1">Z2675-$B$1</f>
        <v>6</v>
      </c>
      <c r="J2675" s="46">
        <f>VLOOKUP(G2675,'D. Produção'!A:B,2,)</f>
        <v>2</v>
      </c>
      <c r="K2675" s="95">
        <v>336756</v>
      </c>
      <c r="L2675" s="96" t="s">
        <v>80</v>
      </c>
      <c r="M2675" s="95">
        <v>2</v>
      </c>
      <c r="N2675" s="95">
        <v>5462533</v>
      </c>
      <c r="O2675" s="96" t="s">
        <v>35</v>
      </c>
      <c r="P2675" s="96" t="s">
        <v>223</v>
      </c>
      <c r="Q2675" s="96" t="s">
        <v>127</v>
      </c>
      <c r="R2675" s="97">
        <v>0.58120000000000005</v>
      </c>
      <c r="S2675" s="97">
        <v>8.7180999999999997</v>
      </c>
      <c r="T2675" s="95">
        <v>1</v>
      </c>
      <c r="U2675" s="96" t="s">
        <v>185</v>
      </c>
      <c r="V2675" s="96" t="s">
        <v>96</v>
      </c>
      <c r="W2675" s="98">
        <v>665</v>
      </c>
      <c r="X2675" s="98">
        <v>874</v>
      </c>
      <c r="Y2675" s="99">
        <v>46156.716180555559</v>
      </c>
      <c r="Z2675" s="100">
        <v>46163</v>
      </c>
      <c r="AA2675" s="101"/>
      <c r="AB2675" s="101"/>
      <c r="AC2675" s="101"/>
      <c r="AD2675" s="101"/>
      <c r="AE2675" s="102" t="s">
        <v>40</v>
      </c>
      <c r="AF2675" s="102" t="s">
        <v>40</v>
      </c>
      <c r="AG2675" s="102" t="s">
        <v>40</v>
      </c>
      <c r="AH2675" s="102" t="s">
        <v>40</v>
      </c>
      <c r="AI2675" s="102" t="s">
        <v>40</v>
      </c>
      <c r="AJ2675" s="102" t="s">
        <v>40</v>
      </c>
      <c r="AK2675" s="102" t="s">
        <v>40</v>
      </c>
      <c r="AL2675" s="101"/>
      <c r="AM2675" s="101"/>
      <c r="AN2675" s="102" t="s">
        <v>40</v>
      </c>
      <c r="AO2675" s="102" t="s">
        <v>40</v>
      </c>
      <c r="AP2675" s="102" t="s">
        <v>40</v>
      </c>
      <c r="AQ2675" s="102" t="s">
        <v>40</v>
      </c>
      <c r="AR2675" s="101"/>
    </row>
    <row r="2676" spans="1:44">
      <c r="A2676" t="str">
        <f>VLOOKUP(Q2676,'Rotas x Madrugada'!A:C,2,0)</f>
        <v>E</v>
      </c>
      <c r="B2676" t="str">
        <f>VLOOKUP(Q2676,'Rotas x Madrugada'!A:C,3,0)</f>
        <v>Não</v>
      </c>
      <c r="D2676" s="19">
        <f t="shared" si="82"/>
        <v>46165</v>
      </c>
      <c r="E2676" s="19">
        <f>IF(A2676="RETIRA",Z2676,VLOOKUP(Q2676,'Rotas x Madrugada'!A:D,4,0))</f>
        <v>46147</v>
      </c>
      <c r="F2676" s="19">
        <f>IF(A2676="RETIRA",Z2676,Z2676+2)</f>
        <v>46165</v>
      </c>
      <c r="G2676" s="19" t="str">
        <f>CONCATENATE(U2676,"-",V2676)</f>
        <v>INC08-TF</v>
      </c>
      <c r="H2676" s="19" t="str">
        <f t="shared" ca="1" si="83"/>
        <v>OK</v>
      </c>
      <c r="I2676" s="46">
        <f ca="1">Z2676-$B$1</f>
        <v>6</v>
      </c>
      <c r="J2676" s="46">
        <f>VLOOKUP(G2676,'D. Produção'!A:B,2,)</f>
        <v>2</v>
      </c>
      <c r="K2676" s="87">
        <v>336812</v>
      </c>
      <c r="L2676" s="88" t="s">
        <v>61</v>
      </c>
      <c r="M2676" s="87">
        <v>1</v>
      </c>
      <c r="N2676" s="87">
        <v>5463043</v>
      </c>
      <c r="O2676" s="88" t="s">
        <v>35</v>
      </c>
      <c r="P2676" s="88" t="s">
        <v>36</v>
      </c>
      <c r="Q2676" s="88" t="s">
        <v>37</v>
      </c>
      <c r="R2676" s="89">
        <v>1.1788000000000001</v>
      </c>
      <c r="S2676" s="89">
        <v>23.576599999999999</v>
      </c>
      <c r="T2676" s="87">
        <v>1</v>
      </c>
      <c r="U2676" s="88" t="s">
        <v>63</v>
      </c>
      <c r="V2676" s="88" t="s">
        <v>96</v>
      </c>
      <c r="W2676" s="90">
        <v>599</v>
      </c>
      <c r="X2676" s="90">
        <v>1968</v>
      </c>
      <c r="Y2676" s="91">
        <v>46157.393888738428</v>
      </c>
      <c r="Z2676" s="92">
        <v>46163</v>
      </c>
      <c r="AA2676" s="93"/>
      <c r="AB2676" s="93"/>
      <c r="AC2676" s="93"/>
      <c r="AD2676" s="93"/>
      <c r="AE2676" s="94" t="s">
        <v>40</v>
      </c>
      <c r="AF2676" s="94" t="s">
        <v>40</v>
      </c>
      <c r="AG2676" s="94" t="s">
        <v>40</v>
      </c>
      <c r="AH2676" s="94" t="s">
        <v>40</v>
      </c>
      <c r="AI2676" s="94" t="s">
        <v>40</v>
      </c>
      <c r="AJ2676" s="94" t="s">
        <v>40</v>
      </c>
      <c r="AK2676" s="94" t="s">
        <v>40</v>
      </c>
      <c r="AL2676" s="93"/>
      <c r="AM2676" s="93"/>
      <c r="AN2676" s="94" t="s">
        <v>40</v>
      </c>
      <c r="AO2676" s="94" t="s">
        <v>40</v>
      </c>
      <c r="AP2676" s="94" t="s">
        <v>40</v>
      </c>
      <c r="AQ2676" s="94" t="s">
        <v>40</v>
      </c>
      <c r="AR2676" s="93"/>
    </row>
    <row r="2677" spans="1:44" ht="21">
      <c r="A2677" t="str">
        <f>VLOOKUP(Q2677,'Rotas x Madrugada'!A:C,2,0)</f>
        <v>L</v>
      </c>
      <c r="B2677" t="str">
        <f>VLOOKUP(Q2677,'Rotas x Madrugada'!A:C,3,0)</f>
        <v>Não</v>
      </c>
      <c r="D2677" s="19">
        <f t="shared" si="82"/>
        <v>46166</v>
      </c>
      <c r="E2677" s="19">
        <f>IF(A2677="RETIRA",Z2677,VLOOKUP(Q2677,'Rotas x Madrugada'!A:D,4,0))</f>
        <v>46149</v>
      </c>
      <c r="F2677" s="19">
        <f>IF(A2677="RETIRA",Z2677,Z2677+2)</f>
        <v>46166</v>
      </c>
      <c r="G2677" s="19" t="str">
        <f>CONCATENATE(U2677,"-",V2677)</f>
        <v>MBI03-CC</v>
      </c>
      <c r="H2677" s="19" t="str">
        <f t="shared" ca="1" si="83"/>
        <v>OK</v>
      </c>
      <c r="I2677" s="46">
        <f ca="1">Z2677-$B$1</f>
        <v>7</v>
      </c>
      <c r="J2677" s="46">
        <f>VLOOKUP(G2677,'D. Produção'!A:B,2,)</f>
        <v>1</v>
      </c>
      <c r="K2677" s="95">
        <v>330554</v>
      </c>
      <c r="L2677" s="96" t="s">
        <v>61</v>
      </c>
      <c r="M2677" s="95">
        <v>1</v>
      </c>
      <c r="N2677" s="95">
        <v>5415546</v>
      </c>
      <c r="O2677" s="96" t="s">
        <v>35</v>
      </c>
      <c r="P2677" s="96" t="s">
        <v>135</v>
      </c>
      <c r="Q2677" s="96" t="s">
        <v>94</v>
      </c>
      <c r="R2677" s="97">
        <v>0.2271</v>
      </c>
      <c r="S2677" s="97">
        <v>1.7029000000000001</v>
      </c>
      <c r="T2677" s="95">
        <v>1</v>
      </c>
      <c r="U2677" s="96" t="s">
        <v>249</v>
      </c>
      <c r="V2677" s="96" t="s">
        <v>236</v>
      </c>
      <c r="W2677" s="98">
        <v>476</v>
      </c>
      <c r="X2677" s="98">
        <v>477</v>
      </c>
      <c r="Y2677" s="99">
        <v>46129.496307754627</v>
      </c>
      <c r="Z2677" s="100">
        <v>46164</v>
      </c>
      <c r="AA2677" s="101"/>
      <c r="AB2677" s="101"/>
      <c r="AC2677" s="102" t="s">
        <v>40</v>
      </c>
      <c r="AD2677" s="102" t="s">
        <v>40</v>
      </c>
      <c r="AE2677" s="102" t="s">
        <v>40</v>
      </c>
      <c r="AF2677" s="102" t="s">
        <v>40</v>
      </c>
      <c r="AG2677" s="102" t="s">
        <v>40</v>
      </c>
      <c r="AH2677" s="102" t="s">
        <v>40</v>
      </c>
      <c r="AI2677" s="102" t="s">
        <v>40</v>
      </c>
      <c r="AJ2677" s="102" t="s">
        <v>40</v>
      </c>
      <c r="AK2677" s="102" t="s">
        <v>40</v>
      </c>
      <c r="AL2677" s="102" t="s">
        <v>40</v>
      </c>
      <c r="AM2677" s="102" t="s">
        <v>40</v>
      </c>
      <c r="AN2677" s="102" t="s">
        <v>40</v>
      </c>
      <c r="AO2677" s="102" t="s">
        <v>40</v>
      </c>
      <c r="AP2677" s="102" t="s">
        <v>40</v>
      </c>
      <c r="AQ2677" s="102" t="s">
        <v>40</v>
      </c>
      <c r="AR2677" s="101"/>
    </row>
    <row r="2678" spans="1:44" ht="21">
      <c r="A2678" t="str">
        <f>VLOOKUP(Q2678,'Rotas x Madrugada'!A:C,2,0)</f>
        <v>L</v>
      </c>
      <c r="B2678" t="str">
        <f>VLOOKUP(Q2678,'Rotas x Madrugada'!A:C,3,0)</f>
        <v>Não</v>
      </c>
      <c r="D2678" s="19">
        <f t="shared" si="82"/>
        <v>46166</v>
      </c>
      <c r="E2678" s="19">
        <f>IF(A2678="RETIRA",Z2678,VLOOKUP(Q2678,'Rotas x Madrugada'!A:D,4,0))</f>
        <v>46149</v>
      </c>
      <c r="F2678" s="19">
        <f>IF(A2678="RETIRA",Z2678,Z2678+2)</f>
        <v>46166</v>
      </c>
      <c r="G2678" s="19" t="str">
        <f>CONCATENATE(U2678,"-",V2678)</f>
        <v>MBI03-CC</v>
      </c>
      <c r="H2678" s="19" t="str">
        <f t="shared" ca="1" si="83"/>
        <v>OK</v>
      </c>
      <c r="I2678" s="46">
        <f ca="1">Z2678-$B$1</f>
        <v>7</v>
      </c>
      <c r="J2678" s="46">
        <f>VLOOKUP(G2678,'D. Produção'!A:B,2,)</f>
        <v>1</v>
      </c>
      <c r="K2678" s="87">
        <v>330554</v>
      </c>
      <c r="L2678" s="88" t="s">
        <v>121</v>
      </c>
      <c r="M2678" s="87">
        <v>2</v>
      </c>
      <c r="N2678" s="87">
        <v>5415547</v>
      </c>
      <c r="O2678" s="88" t="s">
        <v>35</v>
      </c>
      <c r="P2678" s="88" t="s">
        <v>135</v>
      </c>
      <c r="Q2678" s="88" t="s">
        <v>94</v>
      </c>
      <c r="R2678" s="89">
        <v>0.1376</v>
      </c>
      <c r="S2678" s="89">
        <v>1.0321</v>
      </c>
      <c r="T2678" s="87">
        <v>1</v>
      </c>
      <c r="U2678" s="88" t="s">
        <v>249</v>
      </c>
      <c r="V2678" s="88" t="s">
        <v>236</v>
      </c>
      <c r="W2678" s="90">
        <v>495</v>
      </c>
      <c r="X2678" s="90">
        <v>278</v>
      </c>
      <c r="Y2678" s="91">
        <v>46129.496307754627</v>
      </c>
      <c r="Z2678" s="92">
        <v>46164</v>
      </c>
      <c r="AA2678" s="93"/>
      <c r="AB2678" s="93"/>
      <c r="AC2678" s="94" t="s">
        <v>40</v>
      </c>
      <c r="AD2678" s="94" t="s">
        <v>40</v>
      </c>
      <c r="AE2678" s="94" t="s">
        <v>40</v>
      </c>
      <c r="AF2678" s="94" t="s">
        <v>40</v>
      </c>
      <c r="AG2678" s="94" t="s">
        <v>40</v>
      </c>
      <c r="AH2678" s="94" t="s">
        <v>40</v>
      </c>
      <c r="AI2678" s="94" t="s">
        <v>40</v>
      </c>
      <c r="AJ2678" s="94" t="s">
        <v>40</v>
      </c>
      <c r="AK2678" s="94" t="s">
        <v>40</v>
      </c>
      <c r="AL2678" s="94" t="s">
        <v>40</v>
      </c>
      <c r="AM2678" s="94" t="s">
        <v>40</v>
      </c>
      <c r="AN2678" s="94" t="s">
        <v>40</v>
      </c>
      <c r="AO2678" s="94" t="s">
        <v>40</v>
      </c>
      <c r="AP2678" s="94" t="s">
        <v>40</v>
      </c>
      <c r="AQ2678" s="94" t="s">
        <v>40</v>
      </c>
      <c r="AR2678" s="93"/>
    </row>
    <row r="2679" spans="1:44" ht="21">
      <c r="A2679" t="str">
        <f>VLOOKUP(Q2679,'Rotas x Madrugada'!A:C,2,0)</f>
        <v>L</v>
      </c>
      <c r="B2679" t="str">
        <f>VLOOKUP(Q2679,'Rotas x Madrugada'!A:C,3,0)</f>
        <v>Não</v>
      </c>
      <c r="D2679" s="19">
        <f t="shared" si="82"/>
        <v>46166</v>
      </c>
      <c r="E2679" s="19">
        <f>IF(A2679="RETIRA",Z2679,VLOOKUP(Q2679,'Rotas x Madrugada'!A:D,4,0))</f>
        <v>46149</v>
      </c>
      <c r="F2679" s="19">
        <f>IF(A2679="RETIRA",Z2679,Z2679+2)</f>
        <v>46166</v>
      </c>
      <c r="G2679" s="19" t="str">
        <f>CONCATENATE(U2679,"-",V2679)</f>
        <v>MBI03-CC</v>
      </c>
      <c r="H2679" s="19" t="str">
        <f t="shared" ca="1" si="83"/>
        <v>OK</v>
      </c>
      <c r="I2679" s="46">
        <f ca="1">Z2679-$B$1</f>
        <v>7</v>
      </c>
      <c r="J2679" s="46">
        <f>VLOOKUP(G2679,'D. Produção'!A:B,2,)</f>
        <v>1</v>
      </c>
      <c r="K2679" s="95">
        <v>330554</v>
      </c>
      <c r="L2679" s="96" t="s">
        <v>143</v>
      </c>
      <c r="M2679" s="95">
        <v>3</v>
      </c>
      <c r="N2679" s="95">
        <v>5415548</v>
      </c>
      <c r="O2679" s="96" t="s">
        <v>35</v>
      </c>
      <c r="P2679" s="96" t="s">
        <v>135</v>
      </c>
      <c r="Q2679" s="96" t="s">
        <v>94</v>
      </c>
      <c r="R2679" s="97">
        <v>0.18</v>
      </c>
      <c r="S2679" s="97">
        <v>1.3496999999999999</v>
      </c>
      <c r="T2679" s="95">
        <v>1</v>
      </c>
      <c r="U2679" s="96" t="s">
        <v>249</v>
      </c>
      <c r="V2679" s="96" t="s">
        <v>236</v>
      </c>
      <c r="W2679" s="98">
        <v>547</v>
      </c>
      <c r="X2679" s="98">
        <v>329</v>
      </c>
      <c r="Y2679" s="99">
        <v>46129.496307754627</v>
      </c>
      <c r="Z2679" s="100">
        <v>46164</v>
      </c>
      <c r="AA2679" s="101"/>
      <c r="AB2679" s="101"/>
      <c r="AC2679" s="102" t="s">
        <v>40</v>
      </c>
      <c r="AD2679" s="102" t="s">
        <v>40</v>
      </c>
      <c r="AE2679" s="102" t="s">
        <v>40</v>
      </c>
      <c r="AF2679" s="102" t="s">
        <v>40</v>
      </c>
      <c r="AG2679" s="102" t="s">
        <v>40</v>
      </c>
      <c r="AH2679" s="102" t="s">
        <v>40</v>
      </c>
      <c r="AI2679" s="102" t="s">
        <v>40</v>
      </c>
      <c r="AJ2679" s="102" t="s">
        <v>40</v>
      </c>
      <c r="AK2679" s="102" t="s">
        <v>40</v>
      </c>
      <c r="AL2679" s="102" t="s">
        <v>40</v>
      </c>
      <c r="AM2679" s="102" t="s">
        <v>40</v>
      </c>
      <c r="AN2679" s="102" t="s">
        <v>40</v>
      </c>
      <c r="AO2679" s="102" t="s">
        <v>40</v>
      </c>
      <c r="AP2679" s="102" t="s">
        <v>40</v>
      </c>
      <c r="AQ2679" s="102" t="s">
        <v>40</v>
      </c>
      <c r="AR2679" s="101"/>
    </row>
    <row r="2680" spans="1:44" ht="21">
      <c r="A2680" t="str">
        <f>VLOOKUP(Q2680,'Rotas x Madrugada'!A:C,2,0)</f>
        <v>L</v>
      </c>
      <c r="B2680" t="str">
        <f>VLOOKUP(Q2680,'Rotas x Madrugada'!A:C,3,0)</f>
        <v>Não</v>
      </c>
      <c r="D2680" s="19">
        <f t="shared" si="82"/>
        <v>46166</v>
      </c>
      <c r="E2680" s="19">
        <f>IF(A2680="RETIRA",Z2680,VLOOKUP(Q2680,'Rotas x Madrugada'!A:D,4,0))</f>
        <v>46149</v>
      </c>
      <c r="F2680" s="19">
        <f>IF(A2680="RETIRA",Z2680,Z2680+2)</f>
        <v>46166</v>
      </c>
      <c r="G2680" s="19" t="str">
        <f>CONCATENATE(U2680,"-",V2680)</f>
        <v>INC06-TF</v>
      </c>
      <c r="H2680" s="19" t="str">
        <f t="shared" ca="1" si="83"/>
        <v>OK</v>
      </c>
      <c r="I2680" s="46">
        <f ca="1">Z2680-$B$1</f>
        <v>7</v>
      </c>
      <c r="J2680" s="46">
        <f>VLOOKUP(G2680,'D. Produção'!A:B,2,)</f>
        <v>2</v>
      </c>
      <c r="K2680" s="87">
        <v>330554</v>
      </c>
      <c r="L2680" s="88" t="s">
        <v>132</v>
      </c>
      <c r="M2680" s="87">
        <v>4</v>
      </c>
      <c r="N2680" s="87">
        <v>5415549</v>
      </c>
      <c r="O2680" s="88" t="s">
        <v>35</v>
      </c>
      <c r="P2680" s="88" t="s">
        <v>135</v>
      </c>
      <c r="Q2680" s="88" t="s">
        <v>94</v>
      </c>
      <c r="R2680" s="89">
        <v>1.6418999999999999</v>
      </c>
      <c r="S2680" s="89">
        <v>24.628900000000002</v>
      </c>
      <c r="T2680" s="87">
        <v>1</v>
      </c>
      <c r="U2680" s="88" t="s">
        <v>185</v>
      </c>
      <c r="V2680" s="88" t="s">
        <v>96</v>
      </c>
      <c r="W2680" s="90">
        <v>661</v>
      </c>
      <c r="X2680" s="90">
        <v>2484</v>
      </c>
      <c r="Y2680" s="91">
        <v>46129.496307754627</v>
      </c>
      <c r="Z2680" s="92">
        <v>46164</v>
      </c>
      <c r="AA2680" s="93"/>
      <c r="AB2680" s="93"/>
      <c r="AC2680" s="93"/>
      <c r="AD2680" s="93"/>
      <c r="AE2680" s="94" t="s">
        <v>40</v>
      </c>
      <c r="AF2680" s="94" t="s">
        <v>40</v>
      </c>
      <c r="AG2680" s="94" t="s">
        <v>40</v>
      </c>
      <c r="AH2680" s="94" t="s">
        <v>40</v>
      </c>
      <c r="AI2680" s="94" t="s">
        <v>40</v>
      </c>
      <c r="AJ2680" s="94" t="s">
        <v>40</v>
      </c>
      <c r="AK2680" s="94" t="s">
        <v>40</v>
      </c>
      <c r="AL2680" s="93"/>
      <c r="AM2680" s="93"/>
      <c r="AN2680" s="94" t="s">
        <v>40</v>
      </c>
      <c r="AO2680" s="94" t="s">
        <v>40</v>
      </c>
      <c r="AP2680" s="94" t="s">
        <v>40</v>
      </c>
      <c r="AQ2680" s="94" t="s">
        <v>40</v>
      </c>
      <c r="AR2680" s="93"/>
    </row>
    <row r="2681" spans="1:44" ht="21">
      <c r="A2681" t="str">
        <f>VLOOKUP(Q2681,'Rotas x Madrugada'!A:C,2,0)</f>
        <v>L</v>
      </c>
      <c r="B2681" t="str">
        <f>VLOOKUP(Q2681,'Rotas x Madrugada'!A:C,3,0)</f>
        <v>Não</v>
      </c>
      <c r="D2681" s="19">
        <f t="shared" si="82"/>
        <v>46166</v>
      </c>
      <c r="E2681" s="19">
        <f>IF(A2681="RETIRA",Z2681,VLOOKUP(Q2681,'Rotas x Madrugada'!A:D,4,0))</f>
        <v>46149</v>
      </c>
      <c r="F2681" s="19">
        <f>IF(A2681="RETIRA",Z2681,Z2681+2)</f>
        <v>46166</v>
      </c>
      <c r="G2681" s="19" t="str">
        <f>CONCATENATE(U2681,"-",V2681)</f>
        <v>INC06-TF</v>
      </c>
      <c r="H2681" s="19" t="str">
        <f t="shared" ca="1" si="83"/>
        <v>OK</v>
      </c>
      <c r="I2681" s="46">
        <f ca="1">Z2681-$B$1</f>
        <v>7</v>
      </c>
      <c r="J2681" s="46">
        <f>VLOOKUP(G2681,'D. Produção'!A:B,2,)</f>
        <v>2</v>
      </c>
      <c r="K2681" s="95">
        <v>330554</v>
      </c>
      <c r="L2681" s="96" t="s">
        <v>98</v>
      </c>
      <c r="M2681" s="95">
        <v>7</v>
      </c>
      <c r="N2681" s="95">
        <v>5415552</v>
      </c>
      <c r="O2681" s="96" t="s">
        <v>35</v>
      </c>
      <c r="P2681" s="96" t="s">
        <v>135</v>
      </c>
      <c r="Q2681" s="96" t="s">
        <v>94</v>
      </c>
      <c r="R2681" s="97">
        <v>1.3562000000000001</v>
      </c>
      <c r="S2681" s="97">
        <v>20.342600000000001</v>
      </c>
      <c r="T2681" s="95">
        <v>1</v>
      </c>
      <c r="U2681" s="96" t="s">
        <v>185</v>
      </c>
      <c r="V2681" s="96" t="s">
        <v>96</v>
      </c>
      <c r="W2681" s="98">
        <v>531</v>
      </c>
      <c r="X2681" s="98">
        <v>2554</v>
      </c>
      <c r="Y2681" s="99">
        <v>46129.496307754627</v>
      </c>
      <c r="Z2681" s="100">
        <v>46164</v>
      </c>
      <c r="AA2681" s="101"/>
      <c r="AB2681" s="101"/>
      <c r="AC2681" s="101"/>
      <c r="AD2681" s="101"/>
      <c r="AE2681" s="102" t="s">
        <v>40</v>
      </c>
      <c r="AF2681" s="102" t="s">
        <v>40</v>
      </c>
      <c r="AG2681" s="102" t="s">
        <v>40</v>
      </c>
      <c r="AH2681" s="102" t="s">
        <v>40</v>
      </c>
      <c r="AI2681" s="102" t="s">
        <v>40</v>
      </c>
      <c r="AJ2681" s="102" t="s">
        <v>40</v>
      </c>
      <c r="AK2681" s="102" t="s">
        <v>40</v>
      </c>
      <c r="AL2681" s="101"/>
      <c r="AM2681" s="101"/>
      <c r="AN2681" s="102" t="s">
        <v>40</v>
      </c>
      <c r="AO2681" s="102" t="s">
        <v>40</v>
      </c>
      <c r="AP2681" s="102" t="s">
        <v>40</v>
      </c>
      <c r="AQ2681" s="102" t="s">
        <v>40</v>
      </c>
      <c r="AR2681" s="101"/>
    </row>
    <row r="2682" spans="1:44" ht="21">
      <c r="A2682" t="str">
        <f>VLOOKUP(Q2682,'Rotas x Madrugada'!A:C,2,0)</f>
        <v>L</v>
      </c>
      <c r="B2682" t="str">
        <f>VLOOKUP(Q2682,'Rotas x Madrugada'!A:C,3,0)</f>
        <v>Não</v>
      </c>
      <c r="D2682" s="19">
        <f t="shared" si="82"/>
        <v>46166</v>
      </c>
      <c r="E2682" s="19">
        <f>IF(A2682="RETIRA",Z2682,VLOOKUP(Q2682,'Rotas x Madrugada'!A:D,4,0))</f>
        <v>46149</v>
      </c>
      <c r="F2682" s="19">
        <f>IF(A2682="RETIRA",Z2682,Z2682+2)</f>
        <v>46166</v>
      </c>
      <c r="G2682" s="19" t="str">
        <f>CONCATENATE(U2682,"-",V2682)</f>
        <v>INC06-TF</v>
      </c>
      <c r="H2682" s="19" t="str">
        <f t="shared" ca="1" si="83"/>
        <v>OK</v>
      </c>
      <c r="I2682" s="46">
        <f ca="1">Z2682-$B$1</f>
        <v>7</v>
      </c>
      <c r="J2682" s="46">
        <f>VLOOKUP(G2682,'D. Produção'!A:B,2,)</f>
        <v>2</v>
      </c>
      <c r="K2682" s="87">
        <v>330554</v>
      </c>
      <c r="L2682" s="88" t="s">
        <v>99</v>
      </c>
      <c r="M2682" s="87">
        <v>8</v>
      </c>
      <c r="N2682" s="87">
        <v>5415553</v>
      </c>
      <c r="O2682" s="88" t="s">
        <v>35</v>
      </c>
      <c r="P2682" s="88" t="s">
        <v>135</v>
      </c>
      <c r="Q2682" s="88" t="s">
        <v>94</v>
      </c>
      <c r="R2682" s="89">
        <v>1.3562000000000001</v>
      </c>
      <c r="S2682" s="89">
        <v>20.342600000000001</v>
      </c>
      <c r="T2682" s="87">
        <v>1</v>
      </c>
      <c r="U2682" s="88" t="s">
        <v>185</v>
      </c>
      <c r="V2682" s="88" t="s">
        <v>96</v>
      </c>
      <c r="W2682" s="90">
        <v>531</v>
      </c>
      <c r="X2682" s="90">
        <v>2554</v>
      </c>
      <c r="Y2682" s="91">
        <v>46129.496307754627</v>
      </c>
      <c r="Z2682" s="92">
        <v>46164</v>
      </c>
      <c r="AA2682" s="93"/>
      <c r="AB2682" s="93"/>
      <c r="AC2682" s="93"/>
      <c r="AD2682" s="93"/>
      <c r="AE2682" s="94" t="s">
        <v>40</v>
      </c>
      <c r="AF2682" s="94" t="s">
        <v>40</v>
      </c>
      <c r="AG2682" s="94" t="s">
        <v>40</v>
      </c>
      <c r="AH2682" s="94" t="s">
        <v>40</v>
      </c>
      <c r="AI2682" s="94" t="s">
        <v>40</v>
      </c>
      <c r="AJ2682" s="94" t="s">
        <v>40</v>
      </c>
      <c r="AK2682" s="94" t="s">
        <v>40</v>
      </c>
      <c r="AL2682" s="93"/>
      <c r="AM2682" s="93"/>
      <c r="AN2682" s="94" t="s">
        <v>40</v>
      </c>
      <c r="AO2682" s="94" t="s">
        <v>40</v>
      </c>
      <c r="AP2682" s="94" t="s">
        <v>40</v>
      </c>
      <c r="AQ2682" s="94" t="s">
        <v>40</v>
      </c>
      <c r="AR2682" s="93"/>
    </row>
    <row r="2683" spans="1:44" ht="21">
      <c r="A2683" t="str">
        <f>VLOOKUP(Q2683,'Rotas x Madrugada'!A:C,2,0)</f>
        <v>L</v>
      </c>
      <c r="B2683" t="str">
        <f>VLOOKUP(Q2683,'Rotas x Madrugada'!A:C,3,0)</f>
        <v>Não</v>
      </c>
      <c r="D2683" s="19">
        <f t="shared" si="82"/>
        <v>46166</v>
      </c>
      <c r="E2683" s="19">
        <f>IF(A2683="RETIRA",Z2683,VLOOKUP(Q2683,'Rotas x Madrugada'!A:D,4,0))</f>
        <v>46149</v>
      </c>
      <c r="F2683" s="19">
        <f>IF(A2683="RETIRA",Z2683,Z2683+2)</f>
        <v>46166</v>
      </c>
      <c r="G2683" s="19" t="str">
        <f>CONCATENATE(U2683,"-",V2683)</f>
        <v>INC06-TF</v>
      </c>
      <c r="H2683" s="19" t="str">
        <f t="shared" ca="1" si="83"/>
        <v>OK</v>
      </c>
      <c r="I2683" s="46">
        <f ca="1">Z2683-$B$1</f>
        <v>7</v>
      </c>
      <c r="J2683" s="46">
        <f>VLOOKUP(G2683,'D. Produção'!A:B,2,)</f>
        <v>2</v>
      </c>
      <c r="K2683" s="95">
        <v>330554</v>
      </c>
      <c r="L2683" s="96" t="s">
        <v>100</v>
      </c>
      <c r="M2683" s="95">
        <v>9</v>
      </c>
      <c r="N2683" s="95">
        <v>5415554</v>
      </c>
      <c r="O2683" s="96" t="s">
        <v>35</v>
      </c>
      <c r="P2683" s="96" t="s">
        <v>135</v>
      </c>
      <c r="Q2683" s="96" t="s">
        <v>94</v>
      </c>
      <c r="R2683" s="97">
        <v>0.4894</v>
      </c>
      <c r="S2683" s="97">
        <v>7.3414000000000001</v>
      </c>
      <c r="T2683" s="95">
        <v>1</v>
      </c>
      <c r="U2683" s="96" t="s">
        <v>185</v>
      </c>
      <c r="V2683" s="96" t="s">
        <v>96</v>
      </c>
      <c r="W2683" s="98">
        <v>602</v>
      </c>
      <c r="X2683" s="98">
        <v>813</v>
      </c>
      <c r="Y2683" s="99">
        <v>46129.496307754627</v>
      </c>
      <c r="Z2683" s="100">
        <v>46164</v>
      </c>
      <c r="AA2683" s="101"/>
      <c r="AB2683" s="101"/>
      <c r="AC2683" s="101"/>
      <c r="AD2683" s="101"/>
      <c r="AE2683" s="102" t="s">
        <v>40</v>
      </c>
      <c r="AF2683" s="102" t="s">
        <v>40</v>
      </c>
      <c r="AG2683" s="102" t="s">
        <v>40</v>
      </c>
      <c r="AH2683" s="102" t="s">
        <v>40</v>
      </c>
      <c r="AI2683" s="102" t="s">
        <v>40</v>
      </c>
      <c r="AJ2683" s="102" t="s">
        <v>40</v>
      </c>
      <c r="AK2683" s="102" t="s">
        <v>40</v>
      </c>
      <c r="AL2683" s="101"/>
      <c r="AM2683" s="101"/>
      <c r="AN2683" s="102" t="s">
        <v>40</v>
      </c>
      <c r="AO2683" s="102" t="s">
        <v>40</v>
      </c>
      <c r="AP2683" s="102" t="s">
        <v>40</v>
      </c>
      <c r="AQ2683" s="102" t="s">
        <v>40</v>
      </c>
      <c r="AR2683" s="101"/>
    </row>
    <row r="2684" spans="1:44" ht="21">
      <c r="A2684" t="str">
        <f>VLOOKUP(Q2684,'Rotas x Madrugada'!A:C,2,0)</f>
        <v>L</v>
      </c>
      <c r="B2684" t="str">
        <f>VLOOKUP(Q2684,'Rotas x Madrugada'!A:C,3,0)</f>
        <v>Não</v>
      </c>
      <c r="D2684" s="19">
        <f t="shared" si="82"/>
        <v>46166</v>
      </c>
      <c r="E2684" s="19">
        <f>IF(A2684="RETIRA",Z2684,VLOOKUP(Q2684,'Rotas x Madrugada'!A:D,4,0))</f>
        <v>46149</v>
      </c>
      <c r="F2684" s="19">
        <f>IF(A2684="RETIRA",Z2684,Z2684+2)</f>
        <v>46166</v>
      </c>
      <c r="G2684" s="19" t="str">
        <f>CONCATENATE(U2684,"-",V2684)</f>
        <v>INC06-TF</v>
      </c>
      <c r="H2684" s="19" t="str">
        <f t="shared" ca="1" si="83"/>
        <v>OK</v>
      </c>
      <c r="I2684" s="46">
        <f ca="1">Z2684-$B$1</f>
        <v>7</v>
      </c>
      <c r="J2684" s="46">
        <f>VLOOKUP(G2684,'D. Produção'!A:B,2,)</f>
        <v>2</v>
      </c>
      <c r="K2684" s="87">
        <v>330554</v>
      </c>
      <c r="L2684" s="88" t="s">
        <v>101</v>
      </c>
      <c r="M2684" s="87">
        <v>10</v>
      </c>
      <c r="N2684" s="87">
        <v>5415555</v>
      </c>
      <c r="O2684" s="88" t="s">
        <v>35</v>
      </c>
      <c r="P2684" s="88" t="s">
        <v>135</v>
      </c>
      <c r="Q2684" s="88" t="s">
        <v>94</v>
      </c>
      <c r="R2684" s="89">
        <v>0.4894</v>
      </c>
      <c r="S2684" s="89">
        <v>7.3414000000000001</v>
      </c>
      <c r="T2684" s="87">
        <v>1</v>
      </c>
      <c r="U2684" s="88" t="s">
        <v>185</v>
      </c>
      <c r="V2684" s="88" t="s">
        <v>96</v>
      </c>
      <c r="W2684" s="90">
        <v>602</v>
      </c>
      <c r="X2684" s="90">
        <v>813</v>
      </c>
      <c r="Y2684" s="91">
        <v>46129.496307754627</v>
      </c>
      <c r="Z2684" s="92">
        <v>46164</v>
      </c>
      <c r="AA2684" s="93"/>
      <c r="AB2684" s="93"/>
      <c r="AC2684" s="93"/>
      <c r="AD2684" s="93"/>
      <c r="AE2684" s="94" t="s">
        <v>40</v>
      </c>
      <c r="AF2684" s="94" t="s">
        <v>40</v>
      </c>
      <c r="AG2684" s="94" t="s">
        <v>40</v>
      </c>
      <c r="AH2684" s="94" t="s">
        <v>40</v>
      </c>
      <c r="AI2684" s="94" t="s">
        <v>40</v>
      </c>
      <c r="AJ2684" s="94" t="s">
        <v>40</v>
      </c>
      <c r="AK2684" s="94" t="s">
        <v>40</v>
      </c>
      <c r="AL2684" s="93"/>
      <c r="AM2684" s="93"/>
      <c r="AN2684" s="94" t="s">
        <v>40</v>
      </c>
      <c r="AO2684" s="94" t="s">
        <v>40</v>
      </c>
      <c r="AP2684" s="94" t="s">
        <v>40</v>
      </c>
      <c r="AQ2684" s="94" t="s">
        <v>40</v>
      </c>
      <c r="AR2684" s="93"/>
    </row>
    <row r="2685" spans="1:44" ht="21">
      <c r="A2685" t="str">
        <f>VLOOKUP(Q2685,'Rotas x Madrugada'!A:C,2,0)</f>
        <v>L</v>
      </c>
      <c r="B2685" t="str">
        <f>VLOOKUP(Q2685,'Rotas x Madrugada'!A:C,3,0)</f>
        <v>Não</v>
      </c>
      <c r="D2685" s="19">
        <f t="shared" si="82"/>
        <v>46166</v>
      </c>
      <c r="E2685" s="19">
        <f>IF(A2685="RETIRA",Z2685,VLOOKUP(Q2685,'Rotas x Madrugada'!A:D,4,0))</f>
        <v>46149</v>
      </c>
      <c r="F2685" s="19">
        <f>IF(A2685="RETIRA",Z2685,Z2685+2)</f>
        <v>46166</v>
      </c>
      <c r="G2685" s="19" t="str">
        <f>CONCATENATE(U2685,"-",V2685)</f>
        <v>INC06-TF</v>
      </c>
      <c r="H2685" s="19" t="str">
        <f t="shared" ca="1" si="83"/>
        <v>OK</v>
      </c>
      <c r="I2685" s="46">
        <f ca="1">Z2685-$B$1</f>
        <v>7</v>
      </c>
      <c r="J2685" s="46">
        <f>VLOOKUP(G2685,'D. Produção'!A:B,2,)</f>
        <v>2</v>
      </c>
      <c r="K2685" s="95">
        <v>330554</v>
      </c>
      <c r="L2685" s="96" t="s">
        <v>102</v>
      </c>
      <c r="M2685" s="95">
        <v>11</v>
      </c>
      <c r="N2685" s="95">
        <v>5415556</v>
      </c>
      <c r="O2685" s="96" t="s">
        <v>35</v>
      </c>
      <c r="P2685" s="96" t="s">
        <v>135</v>
      </c>
      <c r="Q2685" s="96" t="s">
        <v>94</v>
      </c>
      <c r="R2685" s="97">
        <v>0.3145</v>
      </c>
      <c r="S2685" s="97">
        <v>4.7173999999999996</v>
      </c>
      <c r="T2685" s="95">
        <v>1</v>
      </c>
      <c r="U2685" s="96" t="s">
        <v>185</v>
      </c>
      <c r="V2685" s="96" t="s">
        <v>96</v>
      </c>
      <c r="W2685" s="98">
        <v>624</v>
      </c>
      <c r="X2685" s="98">
        <v>504</v>
      </c>
      <c r="Y2685" s="99">
        <v>46129.496307754627</v>
      </c>
      <c r="Z2685" s="100">
        <v>46164</v>
      </c>
      <c r="AA2685" s="101"/>
      <c r="AB2685" s="101"/>
      <c r="AC2685" s="101"/>
      <c r="AD2685" s="101"/>
      <c r="AE2685" s="102" t="s">
        <v>40</v>
      </c>
      <c r="AF2685" s="102" t="s">
        <v>40</v>
      </c>
      <c r="AG2685" s="102" t="s">
        <v>40</v>
      </c>
      <c r="AH2685" s="102" t="s">
        <v>40</v>
      </c>
      <c r="AI2685" s="102" t="s">
        <v>40</v>
      </c>
      <c r="AJ2685" s="102" t="s">
        <v>40</v>
      </c>
      <c r="AK2685" s="102" t="s">
        <v>40</v>
      </c>
      <c r="AL2685" s="101"/>
      <c r="AM2685" s="101"/>
      <c r="AN2685" s="102" t="s">
        <v>40</v>
      </c>
      <c r="AO2685" s="102" t="s">
        <v>40</v>
      </c>
      <c r="AP2685" s="102" t="s">
        <v>40</v>
      </c>
      <c r="AQ2685" s="102" t="s">
        <v>40</v>
      </c>
      <c r="AR2685" s="101"/>
    </row>
    <row r="2686" spans="1:44" ht="21">
      <c r="A2686" t="str">
        <f>VLOOKUP(Q2686,'Rotas x Madrugada'!A:C,2,0)</f>
        <v>L</v>
      </c>
      <c r="B2686" t="str">
        <f>VLOOKUP(Q2686,'Rotas x Madrugada'!A:C,3,0)</f>
        <v>Não</v>
      </c>
      <c r="D2686" s="19">
        <f t="shared" si="82"/>
        <v>46166</v>
      </c>
      <c r="E2686" s="19">
        <f>IF(A2686="RETIRA",Z2686,VLOOKUP(Q2686,'Rotas x Madrugada'!A:D,4,0))</f>
        <v>46149</v>
      </c>
      <c r="F2686" s="19">
        <f>IF(A2686="RETIRA",Z2686,Z2686+2)</f>
        <v>46166</v>
      </c>
      <c r="G2686" s="19" t="str">
        <f>CONCATENATE(U2686,"-",V2686)</f>
        <v>INC06-TF</v>
      </c>
      <c r="H2686" s="19" t="str">
        <f t="shared" ca="1" si="83"/>
        <v>OK</v>
      </c>
      <c r="I2686" s="46">
        <f ca="1">Z2686-$B$1</f>
        <v>7</v>
      </c>
      <c r="J2686" s="46">
        <f>VLOOKUP(G2686,'D. Produção'!A:B,2,)</f>
        <v>2</v>
      </c>
      <c r="K2686" s="87">
        <v>330554</v>
      </c>
      <c r="L2686" s="88" t="s">
        <v>103</v>
      </c>
      <c r="M2686" s="87">
        <v>12</v>
      </c>
      <c r="N2686" s="87">
        <v>5415557</v>
      </c>
      <c r="O2686" s="88" t="s">
        <v>35</v>
      </c>
      <c r="P2686" s="88" t="s">
        <v>135</v>
      </c>
      <c r="Q2686" s="88" t="s">
        <v>94</v>
      </c>
      <c r="R2686" s="89">
        <v>0.3145</v>
      </c>
      <c r="S2686" s="89">
        <v>4.7173999999999996</v>
      </c>
      <c r="T2686" s="87">
        <v>1</v>
      </c>
      <c r="U2686" s="88" t="s">
        <v>185</v>
      </c>
      <c r="V2686" s="88" t="s">
        <v>96</v>
      </c>
      <c r="W2686" s="90">
        <v>624</v>
      </c>
      <c r="X2686" s="90">
        <v>504</v>
      </c>
      <c r="Y2686" s="91">
        <v>46129.496307754627</v>
      </c>
      <c r="Z2686" s="92">
        <v>46164</v>
      </c>
      <c r="AA2686" s="93"/>
      <c r="AB2686" s="93"/>
      <c r="AC2686" s="93"/>
      <c r="AD2686" s="93"/>
      <c r="AE2686" s="94" t="s">
        <v>40</v>
      </c>
      <c r="AF2686" s="94" t="s">
        <v>40</v>
      </c>
      <c r="AG2686" s="94" t="s">
        <v>40</v>
      </c>
      <c r="AH2686" s="94" t="s">
        <v>40</v>
      </c>
      <c r="AI2686" s="94" t="s">
        <v>40</v>
      </c>
      <c r="AJ2686" s="94" t="s">
        <v>40</v>
      </c>
      <c r="AK2686" s="94" t="s">
        <v>40</v>
      </c>
      <c r="AL2686" s="93"/>
      <c r="AM2686" s="93"/>
      <c r="AN2686" s="94" t="s">
        <v>40</v>
      </c>
      <c r="AO2686" s="94" t="s">
        <v>40</v>
      </c>
      <c r="AP2686" s="94" t="s">
        <v>40</v>
      </c>
      <c r="AQ2686" s="94" t="s">
        <v>40</v>
      </c>
      <c r="AR2686" s="93"/>
    </row>
    <row r="2687" spans="1:44" ht="21">
      <c r="A2687" t="str">
        <f>VLOOKUP(Q2687,'Rotas x Madrugada'!A:C,2,0)</f>
        <v>L</v>
      </c>
      <c r="B2687" t="str">
        <f>VLOOKUP(Q2687,'Rotas x Madrugada'!A:C,3,0)</f>
        <v>Não</v>
      </c>
      <c r="D2687" s="19">
        <f t="shared" si="82"/>
        <v>46166</v>
      </c>
      <c r="E2687" s="19">
        <f>IF(A2687="RETIRA",Z2687,VLOOKUP(Q2687,'Rotas x Madrugada'!A:D,4,0))</f>
        <v>46149</v>
      </c>
      <c r="F2687" s="19">
        <f>IF(A2687="RETIRA",Z2687,Z2687+2)</f>
        <v>46166</v>
      </c>
      <c r="G2687" s="19" t="str">
        <f>CONCATENATE(U2687,"-",V2687)</f>
        <v>INC06-TF</v>
      </c>
      <c r="H2687" s="19" t="str">
        <f t="shared" ca="1" si="83"/>
        <v>OK</v>
      </c>
      <c r="I2687" s="46">
        <f ca="1">Z2687-$B$1</f>
        <v>7</v>
      </c>
      <c r="J2687" s="46">
        <f>VLOOKUP(G2687,'D. Produção'!A:B,2,)</f>
        <v>2</v>
      </c>
      <c r="K2687" s="95">
        <v>330554</v>
      </c>
      <c r="L2687" s="96" t="s">
        <v>104</v>
      </c>
      <c r="M2687" s="95">
        <v>13</v>
      </c>
      <c r="N2687" s="95">
        <v>5415558</v>
      </c>
      <c r="O2687" s="96" t="s">
        <v>35</v>
      </c>
      <c r="P2687" s="96" t="s">
        <v>135</v>
      </c>
      <c r="Q2687" s="96" t="s">
        <v>94</v>
      </c>
      <c r="R2687" s="97">
        <v>0.4894</v>
      </c>
      <c r="S2687" s="97">
        <v>7.3414000000000001</v>
      </c>
      <c r="T2687" s="95">
        <v>1</v>
      </c>
      <c r="U2687" s="96" t="s">
        <v>185</v>
      </c>
      <c r="V2687" s="96" t="s">
        <v>96</v>
      </c>
      <c r="W2687" s="98">
        <v>602</v>
      </c>
      <c r="X2687" s="98">
        <v>813</v>
      </c>
      <c r="Y2687" s="99">
        <v>46129.496307754627</v>
      </c>
      <c r="Z2687" s="100">
        <v>46164</v>
      </c>
      <c r="AA2687" s="101"/>
      <c r="AB2687" s="101"/>
      <c r="AC2687" s="101"/>
      <c r="AD2687" s="101"/>
      <c r="AE2687" s="102" t="s">
        <v>40</v>
      </c>
      <c r="AF2687" s="102" t="s">
        <v>40</v>
      </c>
      <c r="AG2687" s="102" t="s">
        <v>40</v>
      </c>
      <c r="AH2687" s="102" t="s">
        <v>40</v>
      </c>
      <c r="AI2687" s="102" t="s">
        <v>40</v>
      </c>
      <c r="AJ2687" s="102" t="s">
        <v>40</v>
      </c>
      <c r="AK2687" s="102" t="s">
        <v>40</v>
      </c>
      <c r="AL2687" s="101"/>
      <c r="AM2687" s="101"/>
      <c r="AN2687" s="102" t="s">
        <v>40</v>
      </c>
      <c r="AO2687" s="102" t="s">
        <v>40</v>
      </c>
      <c r="AP2687" s="102" t="s">
        <v>40</v>
      </c>
      <c r="AQ2687" s="102" t="s">
        <v>40</v>
      </c>
      <c r="AR2687" s="101"/>
    </row>
    <row r="2688" spans="1:44" ht="21">
      <c r="A2688" t="str">
        <f>VLOOKUP(Q2688,'Rotas x Madrugada'!A:C,2,0)</f>
        <v>L</v>
      </c>
      <c r="B2688" t="str">
        <f>VLOOKUP(Q2688,'Rotas x Madrugada'!A:C,3,0)</f>
        <v>Não</v>
      </c>
      <c r="D2688" s="19">
        <f t="shared" si="82"/>
        <v>46166</v>
      </c>
      <c r="E2688" s="19">
        <f>IF(A2688="RETIRA",Z2688,VLOOKUP(Q2688,'Rotas x Madrugada'!A:D,4,0))</f>
        <v>46149</v>
      </c>
      <c r="F2688" s="19">
        <f>IF(A2688="RETIRA",Z2688,Z2688+2)</f>
        <v>46166</v>
      </c>
      <c r="G2688" s="19" t="str">
        <f>CONCATENATE(U2688,"-",V2688)</f>
        <v>INC06-TF</v>
      </c>
      <c r="H2688" s="19" t="str">
        <f t="shared" ca="1" si="83"/>
        <v>OK</v>
      </c>
      <c r="I2688" s="46">
        <f ca="1">Z2688-$B$1</f>
        <v>7</v>
      </c>
      <c r="J2688" s="46">
        <f>VLOOKUP(G2688,'D. Produção'!A:B,2,)</f>
        <v>2</v>
      </c>
      <c r="K2688" s="87">
        <v>330554</v>
      </c>
      <c r="L2688" s="88" t="s">
        <v>105</v>
      </c>
      <c r="M2688" s="87">
        <v>14</v>
      </c>
      <c r="N2688" s="87">
        <v>5415559</v>
      </c>
      <c r="O2688" s="88" t="s">
        <v>35</v>
      </c>
      <c r="P2688" s="88" t="s">
        <v>135</v>
      </c>
      <c r="Q2688" s="88" t="s">
        <v>94</v>
      </c>
      <c r="R2688" s="89">
        <v>0.4894</v>
      </c>
      <c r="S2688" s="89">
        <v>7.3414000000000001</v>
      </c>
      <c r="T2688" s="87">
        <v>1</v>
      </c>
      <c r="U2688" s="88" t="s">
        <v>185</v>
      </c>
      <c r="V2688" s="88" t="s">
        <v>96</v>
      </c>
      <c r="W2688" s="90">
        <v>602</v>
      </c>
      <c r="X2688" s="90">
        <v>813</v>
      </c>
      <c r="Y2688" s="91">
        <v>46129.496307754627</v>
      </c>
      <c r="Z2688" s="92">
        <v>46164</v>
      </c>
      <c r="AA2688" s="93"/>
      <c r="AB2688" s="93"/>
      <c r="AC2688" s="93"/>
      <c r="AD2688" s="93"/>
      <c r="AE2688" s="94" t="s">
        <v>40</v>
      </c>
      <c r="AF2688" s="94" t="s">
        <v>40</v>
      </c>
      <c r="AG2688" s="94" t="s">
        <v>40</v>
      </c>
      <c r="AH2688" s="94" t="s">
        <v>40</v>
      </c>
      <c r="AI2688" s="94" t="s">
        <v>40</v>
      </c>
      <c r="AJ2688" s="94" t="s">
        <v>40</v>
      </c>
      <c r="AK2688" s="94" t="s">
        <v>40</v>
      </c>
      <c r="AL2688" s="93"/>
      <c r="AM2688" s="93"/>
      <c r="AN2688" s="94" t="s">
        <v>40</v>
      </c>
      <c r="AO2688" s="94" t="s">
        <v>40</v>
      </c>
      <c r="AP2688" s="94" t="s">
        <v>40</v>
      </c>
      <c r="AQ2688" s="94" t="s">
        <v>40</v>
      </c>
      <c r="AR2688" s="93"/>
    </row>
    <row r="2689" spans="1:44" ht="21">
      <c r="A2689" t="str">
        <f>VLOOKUP(Q2689,'Rotas x Madrugada'!A:C,2,0)</f>
        <v>L</v>
      </c>
      <c r="B2689" t="str">
        <f>VLOOKUP(Q2689,'Rotas x Madrugada'!A:C,3,0)</f>
        <v>Não</v>
      </c>
      <c r="D2689" s="19">
        <f t="shared" si="82"/>
        <v>46166</v>
      </c>
      <c r="E2689" s="19">
        <f>IF(A2689="RETIRA",Z2689,VLOOKUP(Q2689,'Rotas x Madrugada'!A:D,4,0))</f>
        <v>46149</v>
      </c>
      <c r="F2689" s="19">
        <f>IF(A2689="RETIRA",Z2689,Z2689+2)</f>
        <v>46166</v>
      </c>
      <c r="G2689" s="19" t="str">
        <f>CONCATENATE(U2689,"-",V2689)</f>
        <v>INC06-TF</v>
      </c>
      <c r="H2689" s="19" t="str">
        <f t="shared" ca="1" si="83"/>
        <v>OK</v>
      </c>
      <c r="I2689" s="46">
        <f ca="1">Z2689-$B$1</f>
        <v>7</v>
      </c>
      <c r="J2689" s="46">
        <f>VLOOKUP(G2689,'D. Produção'!A:B,2,)</f>
        <v>2</v>
      </c>
      <c r="K2689" s="95">
        <v>330555</v>
      </c>
      <c r="L2689" s="96" t="s">
        <v>61</v>
      </c>
      <c r="M2689" s="95">
        <v>1</v>
      </c>
      <c r="N2689" s="95">
        <v>5415560</v>
      </c>
      <c r="O2689" s="96" t="s">
        <v>35</v>
      </c>
      <c r="P2689" s="96" t="s">
        <v>135</v>
      </c>
      <c r="Q2689" s="96" t="s">
        <v>94</v>
      </c>
      <c r="R2689" s="97">
        <v>0.3145</v>
      </c>
      <c r="S2689" s="97">
        <v>4.7173999999999996</v>
      </c>
      <c r="T2689" s="95">
        <v>1</v>
      </c>
      <c r="U2689" s="96" t="s">
        <v>185</v>
      </c>
      <c r="V2689" s="96" t="s">
        <v>96</v>
      </c>
      <c r="W2689" s="98">
        <v>624</v>
      </c>
      <c r="X2689" s="98">
        <v>504</v>
      </c>
      <c r="Y2689" s="99">
        <v>46129.496308414353</v>
      </c>
      <c r="Z2689" s="100">
        <v>46164</v>
      </c>
      <c r="AA2689" s="101"/>
      <c r="AB2689" s="101"/>
      <c r="AC2689" s="101"/>
      <c r="AD2689" s="101"/>
      <c r="AE2689" s="102" t="s">
        <v>40</v>
      </c>
      <c r="AF2689" s="102" t="s">
        <v>40</v>
      </c>
      <c r="AG2689" s="102" t="s">
        <v>40</v>
      </c>
      <c r="AH2689" s="102" t="s">
        <v>40</v>
      </c>
      <c r="AI2689" s="102" t="s">
        <v>40</v>
      </c>
      <c r="AJ2689" s="102" t="s">
        <v>40</v>
      </c>
      <c r="AK2689" s="102" t="s">
        <v>40</v>
      </c>
      <c r="AL2689" s="101"/>
      <c r="AM2689" s="101"/>
      <c r="AN2689" s="102" t="s">
        <v>40</v>
      </c>
      <c r="AO2689" s="102" t="s">
        <v>40</v>
      </c>
      <c r="AP2689" s="102" t="s">
        <v>40</v>
      </c>
      <c r="AQ2689" s="102" t="s">
        <v>40</v>
      </c>
      <c r="AR2689" s="101"/>
    </row>
    <row r="2690" spans="1:44" ht="21">
      <c r="A2690" t="str">
        <f>VLOOKUP(Q2690,'Rotas x Madrugada'!A:C,2,0)</f>
        <v>L</v>
      </c>
      <c r="B2690" t="str">
        <f>VLOOKUP(Q2690,'Rotas x Madrugada'!A:C,3,0)</f>
        <v>Não</v>
      </c>
      <c r="D2690" s="19">
        <f t="shared" si="82"/>
        <v>46166</v>
      </c>
      <c r="E2690" s="19">
        <f>IF(A2690="RETIRA",Z2690,VLOOKUP(Q2690,'Rotas x Madrugada'!A:D,4,0))</f>
        <v>46149</v>
      </c>
      <c r="F2690" s="19">
        <f>IF(A2690="RETIRA",Z2690,Z2690+2)</f>
        <v>46166</v>
      </c>
      <c r="G2690" s="19" t="str">
        <f>CONCATENATE(U2690,"-",V2690)</f>
        <v>INC06-TF</v>
      </c>
      <c r="H2690" s="19" t="str">
        <f t="shared" ca="1" si="83"/>
        <v>OK</v>
      </c>
      <c r="I2690" s="46">
        <f ca="1">Z2690-$B$1</f>
        <v>7</v>
      </c>
      <c r="J2690" s="46">
        <f>VLOOKUP(G2690,'D. Produção'!A:B,2,)</f>
        <v>2</v>
      </c>
      <c r="K2690" s="87">
        <v>330555</v>
      </c>
      <c r="L2690" s="88" t="s">
        <v>121</v>
      </c>
      <c r="M2690" s="87">
        <v>2</v>
      </c>
      <c r="N2690" s="87">
        <v>5415561</v>
      </c>
      <c r="O2690" s="88" t="s">
        <v>35</v>
      </c>
      <c r="P2690" s="88" t="s">
        <v>135</v>
      </c>
      <c r="Q2690" s="88" t="s">
        <v>94</v>
      </c>
      <c r="R2690" s="89">
        <v>0.3145</v>
      </c>
      <c r="S2690" s="89">
        <v>4.7173999999999996</v>
      </c>
      <c r="T2690" s="87">
        <v>1</v>
      </c>
      <c r="U2690" s="88" t="s">
        <v>185</v>
      </c>
      <c r="V2690" s="88" t="s">
        <v>96</v>
      </c>
      <c r="W2690" s="90">
        <v>624</v>
      </c>
      <c r="X2690" s="90">
        <v>504</v>
      </c>
      <c r="Y2690" s="91">
        <v>46129.496308414353</v>
      </c>
      <c r="Z2690" s="92">
        <v>46164</v>
      </c>
      <c r="AA2690" s="93"/>
      <c r="AB2690" s="93"/>
      <c r="AC2690" s="93"/>
      <c r="AD2690" s="93"/>
      <c r="AE2690" s="94" t="s">
        <v>40</v>
      </c>
      <c r="AF2690" s="94" t="s">
        <v>40</v>
      </c>
      <c r="AG2690" s="94" t="s">
        <v>40</v>
      </c>
      <c r="AH2690" s="94" t="s">
        <v>40</v>
      </c>
      <c r="AI2690" s="94" t="s">
        <v>40</v>
      </c>
      <c r="AJ2690" s="94" t="s">
        <v>40</v>
      </c>
      <c r="AK2690" s="94" t="s">
        <v>40</v>
      </c>
      <c r="AL2690" s="93"/>
      <c r="AM2690" s="93"/>
      <c r="AN2690" s="94" t="s">
        <v>40</v>
      </c>
      <c r="AO2690" s="94" t="s">
        <v>40</v>
      </c>
      <c r="AP2690" s="94" t="s">
        <v>40</v>
      </c>
      <c r="AQ2690" s="94" t="s">
        <v>40</v>
      </c>
      <c r="AR2690" s="93"/>
    </row>
    <row r="2691" spans="1:44" ht="21">
      <c r="A2691" t="str">
        <f>VLOOKUP(Q2691,'Rotas x Madrugada'!A:C,2,0)</f>
        <v>L</v>
      </c>
      <c r="B2691" t="str">
        <f>VLOOKUP(Q2691,'Rotas x Madrugada'!A:C,3,0)</f>
        <v>Não</v>
      </c>
      <c r="D2691" s="19">
        <f t="shared" si="82"/>
        <v>46166</v>
      </c>
      <c r="E2691" s="19">
        <f>IF(A2691="RETIRA",Z2691,VLOOKUP(Q2691,'Rotas x Madrugada'!A:D,4,0))</f>
        <v>46149</v>
      </c>
      <c r="F2691" s="19">
        <f>IF(A2691="RETIRA",Z2691,Z2691+2)</f>
        <v>46166</v>
      </c>
      <c r="G2691" s="19" t="str">
        <f>CONCATENATE(U2691,"-",V2691)</f>
        <v>INC06-TF</v>
      </c>
      <c r="H2691" s="19" t="str">
        <f t="shared" ca="1" si="83"/>
        <v>OK</v>
      </c>
      <c r="I2691" s="46">
        <f ca="1">Z2691-$B$1</f>
        <v>7</v>
      </c>
      <c r="J2691" s="46">
        <f>VLOOKUP(G2691,'D. Produção'!A:B,2,)</f>
        <v>2</v>
      </c>
      <c r="K2691" s="95">
        <v>330555</v>
      </c>
      <c r="L2691" s="96" t="s">
        <v>143</v>
      </c>
      <c r="M2691" s="95">
        <v>3</v>
      </c>
      <c r="N2691" s="95">
        <v>5415562</v>
      </c>
      <c r="O2691" s="96" t="s">
        <v>35</v>
      </c>
      <c r="P2691" s="96" t="s">
        <v>135</v>
      </c>
      <c r="Q2691" s="96" t="s">
        <v>94</v>
      </c>
      <c r="R2691" s="97">
        <v>2.0261999999999998</v>
      </c>
      <c r="S2691" s="97">
        <v>30.392499999999998</v>
      </c>
      <c r="T2691" s="95">
        <v>1</v>
      </c>
      <c r="U2691" s="96" t="s">
        <v>185</v>
      </c>
      <c r="V2691" s="96" t="s">
        <v>96</v>
      </c>
      <c r="W2691" s="98">
        <v>1410</v>
      </c>
      <c r="X2691" s="98">
        <v>1437</v>
      </c>
      <c r="Y2691" s="99">
        <v>46129.496308414353</v>
      </c>
      <c r="Z2691" s="100">
        <v>46164</v>
      </c>
      <c r="AA2691" s="101"/>
      <c r="AB2691" s="101"/>
      <c r="AC2691" s="101"/>
      <c r="AD2691" s="101"/>
      <c r="AE2691" s="102" t="s">
        <v>40</v>
      </c>
      <c r="AF2691" s="102" t="s">
        <v>40</v>
      </c>
      <c r="AG2691" s="102" t="s">
        <v>40</v>
      </c>
      <c r="AH2691" s="102" t="s">
        <v>40</v>
      </c>
      <c r="AI2691" s="102" t="s">
        <v>40</v>
      </c>
      <c r="AJ2691" s="102" t="s">
        <v>40</v>
      </c>
      <c r="AK2691" s="102" t="s">
        <v>40</v>
      </c>
      <c r="AL2691" s="101"/>
      <c r="AM2691" s="101"/>
      <c r="AN2691" s="102" t="s">
        <v>40</v>
      </c>
      <c r="AO2691" s="102" t="s">
        <v>40</v>
      </c>
      <c r="AP2691" s="102" t="s">
        <v>40</v>
      </c>
      <c r="AQ2691" s="102" t="s">
        <v>40</v>
      </c>
      <c r="AR2691" s="101"/>
    </row>
    <row r="2692" spans="1:44" ht="21">
      <c r="A2692" t="str">
        <f>VLOOKUP(Q2692,'Rotas x Madrugada'!A:C,2,0)</f>
        <v>L</v>
      </c>
      <c r="B2692" t="str">
        <f>VLOOKUP(Q2692,'Rotas x Madrugada'!A:C,3,0)</f>
        <v>Não</v>
      </c>
      <c r="D2692" s="19">
        <f t="shared" ref="D2692:D2755" si="84">IF(E2692&gt;F2692,E2692,F2692)</f>
        <v>46166</v>
      </c>
      <c r="E2692" s="19">
        <f>IF(A2692="RETIRA",Z2692,VLOOKUP(Q2692,'Rotas x Madrugada'!A:D,4,0))</f>
        <v>46149</v>
      </c>
      <c r="F2692" s="19">
        <f>IF(A2692="RETIRA",Z2692,Z2692+2)</f>
        <v>46166</v>
      </c>
      <c r="G2692" s="19" t="str">
        <f>CONCATENATE(U2692,"-",V2692)</f>
        <v>INC06-TF</v>
      </c>
      <c r="H2692" s="19" t="str">
        <f t="shared" ca="1" si="83"/>
        <v>OK</v>
      </c>
      <c r="I2692" s="46">
        <f ca="1">Z2692-$B$1</f>
        <v>7</v>
      </c>
      <c r="J2692" s="46">
        <f>VLOOKUP(G2692,'D. Produção'!A:B,2,)</f>
        <v>2</v>
      </c>
      <c r="K2692" s="87">
        <v>330555</v>
      </c>
      <c r="L2692" s="88" t="s">
        <v>132</v>
      </c>
      <c r="M2692" s="87">
        <v>4</v>
      </c>
      <c r="N2692" s="87">
        <v>5415563</v>
      </c>
      <c r="O2692" s="88" t="s">
        <v>35</v>
      </c>
      <c r="P2692" s="88" t="s">
        <v>135</v>
      </c>
      <c r="Q2692" s="88" t="s">
        <v>94</v>
      </c>
      <c r="R2692" s="89">
        <v>2.0261999999999998</v>
      </c>
      <c r="S2692" s="89">
        <v>30.392499999999998</v>
      </c>
      <c r="T2692" s="87">
        <v>1</v>
      </c>
      <c r="U2692" s="88" t="s">
        <v>185</v>
      </c>
      <c r="V2692" s="88" t="s">
        <v>96</v>
      </c>
      <c r="W2692" s="90">
        <v>1410</v>
      </c>
      <c r="X2692" s="90">
        <v>1437</v>
      </c>
      <c r="Y2692" s="91">
        <v>46129.496308414353</v>
      </c>
      <c r="Z2692" s="92">
        <v>46164</v>
      </c>
      <c r="AA2692" s="93"/>
      <c r="AB2692" s="93"/>
      <c r="AC2692" s="93"/>
      <c r="AD2692" s="93"/>
      <c r="AE2692" s="94" t="s">
        <v>40</v>
      </c>
      <c r="AF2692" s="94" t="s">
        <v>40</v>
      </c>
      <c r="AG2692" s="94" t="s">
        <v>40</v>
      </c>
      <c r="AH2692" s="94" t="s">
        <v>40</v>
      </c>
      <c r="AI2692" s="94" t="s">
        <v>40</v>
      </c>
      <c r="AJ2692" s="94" t="s">
        <v>40</v>
      </c>
      <c r="AK2692" s="94" t="s">
        <v>40</v>
      </c>
      <c r="AL2692" s="93"/>
      <c r="AM2692" s="93"/>
      <c r="AN2692" s="94" t="s">
        <v>40</v>
      </c>
      <c r="AO2692" s="94" t="s">
        <v>40</v>
      </c>
      <c r="AP2692" s="94" t="s">
        <v>40</v>
      </c>
      <c r="AQ2692" s="94" t="s">
        <v>40</v>
      </c>
      <c r="AR2692" s="93"/>
    </row>
    <row r="2693" spans="1:44" ht="21">
      <c r="A2693" t="str">
        <f>VLOOKUP(Q2693,'Rotas x Madrugada'!A:C,2,0)</f>
        <v>L</v>
      </c>
      <c r="B2693" t="str">
        <f>VLOOKUP(Q2693,'Rotas x Madrugada'!A:C,3,0)</f>
        <v>Não</v>
      </c>
      <c r="D2693" s="19">
        <f t="shared" si="84"/>
        <v>46166</v>
      </c>
      <c r="E2693" s="19">
        <f>IF(A2693="RETIRA",Z2693,VLOOKUP(Q2693,'Rotas x Madrugada'!A:D,4,0))</f>
        <v>46149</v>
      </c>
      <c r="F2693" s="19">
        <f>IF(A2693="RETIRA",Z2693,Z2693+2)</f>
        <v>46166</v>
      </c>
      <c r="G2693" s="19" t="str">
        <f>CONCATENATE(U2693,"-",V2693)</f>
        <v>INC06-TF</v>
      </c>
      <c r="H2693" s="19" t="str">
        <f t="shared" ref="H2693:H2756" ca="1" si="85">IF(I2693&lt;-10,"PROBLEMA",IF(I2693&lt;J2693,"URGENTE",IF(I2693=J2693,"PRODUZIR","OK")))</f>
        <v>OK</v>
      </c>
      <c r="I2693" s="46">
        <f ca="1">Z2693-$B$1</f>
        <v>7</v>
      </c>
      <c r="J2693" s="46">
        <f>VLOOKUP(G2693,'D. Produção'!A:B,2,)</f>
        <v>2</v>
      </c>
      <c r="K2693" s="95">
        <v>330555</v>
      </c>
      <c r="L2693" s="96" t="s">
        <v>92</v>
      </c>
      <c r="M2693" s="95">
        <v>5</v>
      </c>
      <c r="N2693" s="95">
        <v>5415564</v>
      </c>
      <c r="O2693" s="96" t="s">
        <v>35</v>
      </c>
      <c r="P2693" s="96" t="s">
        <v>135</v>
      </c>
      <c r="Q2693" s="96" t="s">
        <v>94</v>
      </c>
      <c r="R2693" s="97">
        <v>0.96789999999999998</v>
      </c>
      <c r="S2693" s="97">
        <v>14.519</v>
      </c>
      <c r="T2693" s="95">
        <v>1</v>
      </c>
      <c r="U2693" s="96" t="s">
        <v>185</v>
      </c>
      <c r="V2693" s="96" t="s">
        <v>96</v>
      </c>
      <c r="W2693" s="98">
        <v>1449</v>
      </c>
      <c r="X2693" s="98">
        <v>668</v>
      </c>
      <c r="Y2693" s="99">
        <v>46129.496308414353</v>
      </c>
      <c r="Z2693" s="100">
        <v>46164</v>
      </c>
      <c r="AA2693" s="101"/>
      <c r="AB2693" s="101"/>
      <c r="AC2693" s="101"/>
      <c r="AD2693" s="101"/>
      <c r="AE2693" s="102" t="s">
        <v>40</v>
      </c>
      <c r="AF2693" s="102" t="s">
        <v>40</v>
      </c>
      <c r="AG2693" s="102" t="s">
        <v>40</v>
      </c>
      <c r="AH2693" s="102" t="s">
        <v>40</v>
      </c>
      <c r="AI2693" s="102" t="s">
        <v>40</v>
      </c>
      <c r="AJ2693" s="102" t="s">
        <v>40</v>
      </c>
      <c r="AK2693" s="102" t="s">
        <v>40</v>
      </c>
      <c r="AL2693" s="101"/>
      <c r="AM2693" s="101"/>
      <c r="AN2693" s="102" t="s">
        <v>40</v>
      </c>
      <c r="AO2693" s="102" t="s">
        <v>40</v>
      </c>
      <c r="AP2693" s="102" t="s">
        <v>40</v>
      </c>
      <c r="AQ2693" s="102" t="s">
        <v>40</v>
      </c>
      <c r="AR2693" s="101"/>
    </row>
    <row r="2694" spans="1:44" ht="21">
      <c r="A2694" t="str">
        <f>VLOOKUP(Q2694,'Rotas x Madrugada'!A:C,2,0)</f>
        <v>L</v>
      </c>
      <c r="B2694" t="str">
        <f>VLOOKUP(Q2694,'Rotas x Madrugada'!A:C,3,0)</f>
        <v>Não</v>
      </c>
      <c r="D2694" s="19">
        <f t="shared" si="84"/>
        <v>46166</v>
      </c>
      <c r="E2694" s="19">
        <f>IF(A2694="RETIRA",Z2694,VLOOKUP(Q2694,'Rotas x Madrugada'!A:D,4,0))</f>
        <v>46149</v>
      </c>
      <c r="F2694" s="19">
        <f>IF(A2694="RETIRA",Z2694,Z2694+2)</f>
        <v>46166</v>
      </c>
      <c r="G2694" s="19" t="str">
        <f>CONCATENATE(U2694,"-",V2694)</f>
        <v>INC06-TF</v>
      </c>
      <c r="H2694" s="19" t="str">
        <f t="shared" ca="1" si="85"/>
        <v>OK</v>
      </c>
      <c r="I2694" s="46">
        <f ca="1">Z2694-$B$1</f>
        <v>7</v>
      </c>
      <c r="J2694" s="46">
        <f>VLOOKUP(G2694,'D. Produção'!A:B,2,)</f>
        <v>2</v>
      </c>
      <c r="K2694" s="87">
        <v>330555</v>
      </c>
      <c r="L2694" s="88" t="s">
        <v>97</v>
      </c>
      <c r="M2694" s="87">
        <v>6</v>
      </c>
      <c r="N2694" s="87">
        <v>5415565</v>
      </c>
      <c r="O2694" s="88" t="s">
        <v>35</v>
      </c>
      <c r="P2694" s="88" t="s">
        <v>135</v>
      </c>
      <c r="Q2694" s="88" t="s">
        <v>94</v>
      </c>
      <c r="R2694" s="89">
        <v>0.96789999999999998</v>
      </c>
      <c r="S2694" s="89">
        <v>14.519</v>
      </c>
      <c r="T2694" s="87">
        <v>1</v>
      </c>
      <c r="U2694" s="88" t="s">
        <v>185</v>
      </c>
      <c r="V2694" s="88" t="s">
        <v>96</v>
      </c>
      <c r="W2694" s="90">
        <v>1449</v>
      </c>
      <c r="X2694" s="90">
        <v>668</v>
      </c>
      <c r="Y2694" s="91">
        <v>46129.496308414353</v>
      </c>
      <c r="Z2694" s="92">
        <v>46164</v>
      </c>
      <c r="AA2694" s="93"/>
      <c r="AB2694" s="93"/>
      <c r="AC2694" s="93"/>
      <c r="AD2694" s="93"/>
      <c r="AE2694" s="94" t="s">
        <v>40</v>
      </c>
      <c r="AF2694" s="94" t="s">
        <v>40</v>
      </c>
      <c r="AG2694" s="94" t="s">
        <v>40</v>
      </c>
      <c r="AH2694" s="94" t="s">
        <v>40</v>
      </c>
      <c r="AI2694" s="94" t="s">
        <v>40</v>
      </c>
      <c r="AJ2694" s="94" t="s">
        <v>40</v>
      </c>
      <c r="AK2694" s="94" t="s">
        <v>40</v>
      </c>
      <c r="AL2694" s="93"/>
      <c r="AM2694" s="93"/>
      <c r="AN2694" s="94" t="s">
        <v>40</v>
      </c>
      <c r="AO2694" s="94" t="s">
        <v>40</v>
      </c>
      <c r="AP2694" s="94" t="s">
        <v>40</v>
      </c>
      <c r="AQ2694" s="94" t="s">
        <v>40</v>
      </c>
      <c r="AR2694" s="93"/>
    </row>
    <row r="2695" spans="1:44" ht="21">
      <c r="A2695" t="str">
        <f>VLOOKUP(Q2695,'Rotas x Madrugada'!A:C,2,0)</f>
        <v>L</v>
      </c>
      <c r="B2695" t="str">
        <f>VLOOKUP(Q2695,'Rotas x Madrugada'!A:C,3,0)</f>
        <v>Não</v>
      </c>
      <c r="D2695" s="19">
        <f t="shared" si="84"/>
        <v>46166</v>
      </c>
      <c r="E2695" s="19">
        <f>IF(A2695="RETIRA",Z2695,VLOOKUP(Q2695,'Rotas x Madrugada'!A:D,4,0))</f>
        <v>46149</v>
      </c>
      <c r="F2695" s="19">
        <f>IF(A2695="RETIRA",Z2695,Z2695+2)</f>
        <v>46166</v>
      </c>
      <c r="G2695" s="19" t="str">
        <f>CONCATENATE(U2695,"-",V2695)</f>
        <v>INC06-TF</v>
      </c>
      <c r="H2695" s="19" t="str">
        <f t="shared" ca="1" si="85"/>
        <v>OK</v>
      </c>
      <c r="I2695" s="46">
        <f ca="1">Z2695-$B$1</f>
        <v>7</v>
      </c>
      <c r="J2695" s="46">
        <f>VLOOKUP(G2695,'D. Produção'!A:B,2,)</f>
        <v>2</v>
      </c>
      <c r="K2695" s="95">
        <v>330555</v>
      </c>
      <c r="L2695" s="96" t="s">
        <v>99</v>
      </c>
      <c r="M2695" s="95">
        <v>8</v>
      </c>
      <c r="N2695" s="95">
        <v>5415567</v>
      </c>
      <c r="O2695" s="96" t="s">
        <v>35</v>
      </c>
      <c r="P2695" s="96" t="s">
        <v>135</v>
      </c>
      <c r="Q2695" s="96" t="s">
        <v>94</v>
      </c>
      <c r="R2695" s="97">
        <v>0.57389999999999997</v>
      </c>
      <c r="S2695" s="97">
        <v>8.6079000000000008</v>
      </c>
      <c r="T2695" s="95">
        <v>1</v>
      </c>
      <c r="U2695" s="96" t="s">
        <v>185</v>
      </c>
      <c r="V2695" s="96" t="s">
        <v>96</v>
      </c>
      <c r="W2695" s="98">
        <v>591</v>
      </c>
      <c r="X2695" s="98">
        <v>971</v>
      </c>
      <c r="Y2695" s="99">
        <v>46129.496308414353</v>
      </c>
      <c r="Z2695" s="100">
        <v>46164</v>
      </c>
      <c r="AA2695" s="101"/>
      <c r="AB2695" s="101"/>
      <c r="AC2695" s="101"/>
      <c r="AD2695" s="101"/>
      <c r="AE2695" s="102" t="s">
        <v>40</v>
      </c>
      <c r="AF2695" s="102" t="s">
        <v>40</v>
      </c>
      <c r="AG2695" s="102" t="s">
        <v>40</v>
      </c>
      <c r="AH2695" s="102" t="s">
        <v>40</v>
      </c>
      <c r="AI2695" s="102" t="s">
        <v>40</v>
      </c>
      <c r="AJ2695" s="102" t="s">
        <v>40</v>
      </c>
      <c r="AK2695" s="102" t="s">
        <v>40</v>
      </c>
      <c r="AL2695" s="101"/>
      <c r="AM2695" s="101"/>
      <c r="AN2695" s="102" t="s">
        <v>40</v>
      </c>
      <c r="AO2695" s="102" t="s">
        <v>40</v>
      </c>
      <c r="AP2695" s="102" t="s">
        <v>40</v>
      </c>
      <c r="AQ2695" s="102" t="s">
        <v>40</v>
      </c>
      <c r="AR2695" s="101"/>
    </row>
    <row r="2696" spans="1:44" ht="21">
      <c r="A2696" t="str">
        <f>VLOOKUP(Q2696,'Rotas x Madrugada'!A:C,2,0)</f>
        <v>L</v>
      </c>
      <c r="B2696" t="str">
        <f>VLOOKUP(Q2696,'Rotas x Madrugada'!A:C,3,0)</f>
        <v>Não</v>
      </c>
      <c r="D2696" s="19">
        <f t="shared" si="84"/>
        <v>46166</v>
      </c>
      <c r="E2696" s="19">
        <f>IF(A2696="RETIRA",Z2696,VLOOKUP(Q2696,'Rotas x Madrugada'!A:D,4,0))</f>
        <v>46149</v>
      </c>
      <c r="F2696" s="19">
        <f>IF(A2696="RETIRA",Z2696,Z2696+2)</f>
        <v>46166</v>
      </c>
      <c r="G2696" s="19" t="str">
        <f>CONCATENATE(U2696,"-",V2696)</f>
        <v>INC08-TF</v>
      </c>
      <c r="H2696" s="19" t="str">
        <f t="shared" ca="1" si="85"/>
        <v>OK</v>
      </c>
      <c r="I2696" s="46">
        <f ca="1">Z2696-$B$1</f>
        <v>7</v>
      </c>
      <c r="J2696" s="46">
        <f>VLOOKUP(G2696,'D. Produção'!A:B,2,)</f>
        <v>2</v>
      </c>
      <c r="K2696" s="87">
        <v>330555</v>
      </c>
      <c r="L2696" s="88" t="s">
        <v>100</v>
      </c>
      <c r="M2696" s="87">
        <v>9</v>
      </c>
      <c r="N2696" s="87">
        <v>5415568</v>
      </c>
      <c r="O2696" s="88" t="s">
        <v>35</v>
      </c>
      <c r="P2696" s="88" t="s">
        <v>135</v>
      </c>
      <c r="Q2696" s="88" t="s">
        <v>94</v>
      </c>
      <c r="R2696" s="89">
        <v>1.8714999999999999</v>
      </c>
      <c r="S2696" s="89">
        <v>37.430500000000002</v>
      </c>
      <c r="T2696" s="87">
        <v>1</v>
      </c>
      <c r="U2696" s="88" t="s">
        <v>63</v>
      </c>
      <c r="V2696" s="88" t="s">
        <v>96</v>
      </c>
      <c r="W2696" s="90">
        <v>813</v>
      </c>
      <c r="X2696" s="90">
        <v>2302</v>
      </c>
      <c r="Y2696" s="91">
        <v>46129.496308414353</v>
      </c>
      <c r="Z2696" s="92">
        <v>46164</v>
      </c>
      <c r="AA2696" s="93"/>
      <c r="AB2696" s="93"/>
      <c r="AC2696" s="93"/>
      <c r="AD2696" s="93"/>
      <c r="AE2696" s="94" t="s">
        <v>40</v>
      </c>
      <c r="AF2696" s="94" t="s">
        <v>40</v>
      </c>
      <c r="AG2696" s="94" t="s">
        <v>40</v>
      </c>
      <c r="AH2696" s="94" t="s">
        <v>40</v>
      </c>
      <c r="AI2696" s="94" t="s">
        <v>40</v>
      </c>
      <c r="AJ2696" s="94" t="s">
        <v>40</v>
      </c>
      <c r="AK2696" s="94" t="s">
        <v>40</v>
      </c>
      <c r="AL2696" s="93"/>
      <c r="AM2696" s="93"/>
      <c r="AN2696" s="94" t="s">
        <v>40</v>
      </c>
      <c r="AO2696" s="94" t="s">
        <v>40</v>
      </c>
      <c r="AP2696" s="94" t="s">
        <v>40</v>
      </c>
      <c r="AQ2696" s="94" t="s">
        <v>40</v>
      </c>
      <c r="AR2696" s="93"/>
    </row>
    <row r="2697" spans="1:44" ht="21">
      <c r="A2697" t="str">
        <f>VLOOKUP(Q2697,'Rotas x Madrugada'!A:C,2,0)</f>
        <v>L</v>
      </c>
      <c r="B2697" t="str">
        <f>VLOOKUP(Q2697,'Rotas x Madrugada'!A:C,3,0)</f>
        <v>Não</v>
      </c>
      <c r="D2697" s="19">
        <f t="shared" si="84"/>
        <v>46166</v>
      </c>
      <c r="E2697" s="19">
        <f>IF(A2697="RETIRA",Z2697,VLOOKUP(Q2697,'Rotas x Madrugada'!A:D,4,0))</f>
        <v>46149</v>
      </c>
      <c r="F2697" s="19">
        <f>IF(A2697="RETIRA",Z2697,Z2697+2)</f>
        <v>46166</v>
      </c>
      <c r="G2697" s="19" t="str">
        <f>CONCATENATE(U2697,"-",V2697)</f>
        <v>INC08-TF</v>
      </c>
      <c r="H2697" s="19" t="str">
        <f t="shared" ca="1" si="85"/>
        <v>OK</v>
      </c>
      <c r="I2697" s="46">
        <f ca="1">Z2697-$B$1</f>
        <v>7</v>
      </c>
      <c r="J2697" s="46">
        <f>VLOOKUP(G2697,'D. Produção'!A:B,2,)</f>
        <v>2</v>
      </c>
      <c r="K2697" s="95">
        <v>330555</v>
      </c>
      <c r="L2697" s="96" t="s">
        <v>101</v>
      </c>
      <c r="M2697" s="95">
        <v>10</v>
      </c>
      <c r="N2697" s="95">
        <v>5415569</v>
      </c>
      <c r="O2697" s="96" t="s">
        <v>35</v>
      </c>
      <c r="P2697" s="96" t="s">
        <v>135</v>
      </c>
      <c r="Q2697" s="96" t="s">
        <v>94</v>
      </c>
      <c r="R2697" s="97">
        <v>1.8714999999999999</v>
      </c>
      <c r="S2697" s="97">
        <v>37.430500000000002</v>
      </c>
      <c r="T2697" s="95">
        <v>1</v>
      </c>
      <c r="U2697" s="96" t="s">
        <v>63</v>
      </c>
      <c r="V2697" s="96" t="s">
        <v>96</v>
      </c>
      <c r="W2697" s="98">
        <v>813</v>
      </c>
      <c r="X2697" s="98">
        <v>2302</v>
      </c>
      <c r="Y2697" s="99">
        <v>46129.496308414353</v>
      </c>
      <c r="Z2697" s="100">
        <v>46164</v>
      </c>
      <c r="AA2697" s="101"/>
      <c r="AB2697" s="101"/>
      <c r="AC2697" s="101"/>
      <c r="AD2697" s="101"/>
      <c r="AE2697" s="102" t="s">
        <v>40</v>
      </c>
      <c r="AF2697" s="102" t="s">
        <v>40</v>
      </c>
      <c r="AG2697" s="102" t="s">
        <v>40</v>
      </c>
      <c r="AH2697" s="102" t="s">
        <v>40</v>
      </c>
      <c r="AI2697" s="102" t="s">
        <v>40</v>
      </c>
      <c r="AJ2697" s="102" t="s">
        <v>40</v>
      </c>
      <c r="AK2697" s="102" t="s">
        <v>40</v>
      </c>
      <c r="AL2697" s="101"/>
      <c r="AM2697" s="101"/>
      <c r="AN2697" s="102" t="s">
        <v>40</v>
      </c>
      <c r="AO2697" s="102" t="s">
        <v>40</v>
      </c>
      <c r="AP2697" s="102" t="s">
        <v>40</v>
      </c>
      <c r="AQ2697" s="102" t="s">
        <v>40</v>
      </c>
      <c r="AR2697" s="101"/>
    </row>
    <row r="2698" spans="1:44" ht="21">
      <c r="A2698" t="str">
        <f>VLOOKUP(Q2698,'Rotas x Madrugada'!A:C,2,0)</f>
        <v>L</v>
      </c>
      <c r="B2698" t="str">
        <f>VLOOKUP(Q2698,'Rotas x Madrugada'!A:C,3,0)</f>
        <v>Não</v>
      </c>
      <c r="D2698" s="19">
        <f t="shared" si="84"/>
        <v>46166</v>
      </c>
      <c r="E2698" s="19">
        <f>IF(A2698="RETIRA",Z2698,VLOOKUP(Q2698,'Rotas x Madrugada'!A:D,4,0))</f>
        <v>46149</v>
      </c>
      <c r="F2698" s="19">
        <f>IF(A2698="RETIRA",Z2698,Z2698+2)</f>
        <v>46166</v>
      </c>
      <c r="G2698" s="19" t="str">
        <f>CONCATENATE(U2698,"-",V2698)</f>
        <v>INC08-TF</v>
      </c>
      <c r="H2698" s="19" t="str">
        <f t="shared" ca="1" si="85"/>
        <v>OK</v>
      </c>
      <c r="I2698" s="46">
        <f ca="1">Z2698-$B$1</f>
        <v>7</v>
      </c>
      <c r="J2698" s="46">
        <f>VLOOKUP(G2698,'D. Produção'!A:B,2,)</f>
        <v>2</v>
      </c>
      <c r="K2698" s="87">
        <v>330555</v>
      </c>
      <c r="L2698" s="88" t="s">
        <v>102</v>
      </c>
      <c r="M2698" s="87">
        <v>11</v>
      </c>
      <c r="N2698" s="87">
        <v>5415570</v>
      </c>
      <c r="O2698" s="88" t="s">
        <v>35</v>
      </c>
      <c r="P2698" s="88" t="s">
        <v>135</v>
      </c>
      <c r="Q2698" s="88" t="s">
        <v>94</v>
      </c>
      <c r="R2698" s="89">
        <v>1.8714999999999999</v>
      </c>
      <c r="S2698" s="89">
        <v>37.430500000000002</v>
      </c>
      <c r="T2698" s="87">
        <v>1</v>
      </c>
      <c r="U2698" s="88" t="s">
        <v>63</v>
      </c>
      <c r="V2698" s="88" t="s">
        <v>96</v>
      </c>
      <c r="W2698" s="90">
        <v>813</v>
      </c>
      <c r="X2698" s="90">
        <v>2302</v>
      </c>
      <c r="Y2698" s="91">
        <v>46129.496308414353</v>
      </c>
      <c r="Z2698" s="92">
        <v>46164</v>
      </c>
      <c r="AA2698" s="93"/>
      <c r="AB2698" s="93"/>
      <c r="AC2698" s="93"/>
      <c r="AD2698" s="93"/>
      <c r="AE2698" s="94" t="s">
        <v>40</v>
      </c>
      <c r="AF2698" s="94" t="s">
        <v>40</v>
      </c>
      <c r="AG2698" s="94" t="s">
        <v>40</v>
      </c>
      <c r="AH2698" s="94" t="s">
        <v>40</v>
      </c>
      <c r="AI2698" s="94" t="s">
        <v>40</v>
      </c>
      <c r="AJ2698" s="94" t="s">
        <v>40</v>
      </c>
      <c r="AK2698" s="94" t="s">
        <v>40</v>
      </c>
      <c r="AL2698" s="93"/>
      <c r="AM2698" s="93"/>
      <c r="AN2698" s="94" t="s">
        <v>40</v>
      </c>
      <c r="AO2698" s="94" t="s">
        <v>40</v>
      </c>
      <c r="AP2698" s="94" t="s">
        <v>40</v>
      </c>
      <c r="AQ2698" s="94" t="s">
        <v>40</v>
      </c>
      <c r="AR2698" s="93"/>
    </row>
    <row r="2699" spans="1:44" ht="21">
      <c r="A2699" t="str">
        <f>VLOOKUP(Q2699,'Rotas x Madrugada'!A:C,2,0)</f>
        <v>L</v>
      </c>
      <c r="B2699" t="str">
        <f>VLOOKUP(Q2699,'Rotas x Madrugada'!A:C,3,0)</f>
        <v>Não</v>
      </c>
      <c r="D2699" s="19">
        <f t="shared" si="84"/>
        <v>46166</v>
      </c>
      <c r="E2699" s="19">
        <f>IF(A2699="RETIRA",Z2699,VLOOKUP(Q2699,'Rotas x Madrugada'!A:D,4,0))</f>
        <v>46149</v>
      </c>
      <c r="F2699" s="19">
        <f>IF(A2699="RETIRA",Z2699,Z2699+2)</f>
        <v>46166</v>
      </c>
      <c r="G2699" s="19" t="str">
        <f>CONCATENATE(U2699,"-",V2699)</f>
        <v>INC08-TF</v>
      </c>
      <c r="H2699" s="19" t="str">
        <f t="shared" ca="1" si="85"/>
        <v>OK</v>
      </c>
      <c r="I2699" s="46">
        <f ca="1">Z2699-$B$1</f>
        <v>7</v>
      </c>
      <c r="J2699" s="46">
        <f>VLOOKUP(G2699,'D. Produção'!A:B,2,)</f>
        <v>2</v>
      </c>
      <c r="K2699" s="95">
        <v>330555</v>
      </c>
      <c r="L2699" s="96" t="s">
        <v>103</v>
      </c>
      <c r="M2699" s="95">
        <v>12</v>
      </c>
      <c r="N2699" s="95">
        <v>5415571</v>
      </c>
      <c r="O2699" s="96" t="s">
        <v>35</v>
      </c>
      <c r="P2699" s="96" t="s">
        <v>135</v>
      </c>
      <c r="Q2699" s="96" t="s">
        <v>94</v>
      </c>
      <c r="R2699" s="97">
        <v>1.8714999999999999</v>
      </c>
      <c r="S2699" s="97">
        <v>37.430500000000002</v>
      </c>
      <c r="T2699" s="95">
        <v>1</v>
      </c>
      <c r="U2699" s="96" t="s">
        <v>63</v>
      </c>
      <c r="V2699" s="96" t="s">
        <v>96</v>
      </c>
      <c r="W2699" s="98">
        <v>813</v>
      </c>
      <c r="X2699" s="98">
        <v>2302</v>
      </c>
      <c r="Y2699" s="99">
        <v>46129.496308414353</v>
      </c>
      <c r="Z2699" s="100">
        <v>46164</v>
      </c>
      <c r="AA2699" s="101"/>
      <c r="AB2699" s="101"/>
      <c r="AC2699" s="101"/>
      <c r="AD2699" s="101"/>
      <c r="AE2699" s="102" t="s">
        <v>40</v>
      </c>
      <c r="AF2699" s="102" t="s">
        <v>40</v>
      </c>
      <c r="AG2699" s="102" t="s">
        <v>40</v>
      </c>
      <c r="AH2699" s="102" t="s">
        <v>40</v>
      </c>
      <c r="AI2699" s="102" t="s">
        <v>40</v>
      </c>
      <c r="AJ2699" s="102" t="s">
        <v>40</v>
      </c>
      <c r="AK2699" s="102" t="s">
        <v>40</v>
      </c>
      <c r="AL2699" s="101"/>
      <c r="AM2699" s="101"/>
      <c r="AN2699" s="102" t="s">
        <v>40</v>
      </c>
      <c r="AO2699" s="102" t="s">
        <v>40</v>
      </c>
      <c r="AP2699" s="102" t="s">
        <v>40</v>
      </c>
      <c r="AQ2699" s="102" t="s">
        <v>40</v>
      </c>
      <c r="AR2699" s="101"/>
    </row>
    <row r="2700" spans="1:44" ht="21">
      <c r="A2700" t="str">
        <f>VLOOKUP(Q2700,'Rotas x Madrugada'!A:C,2,0)</f>
        <v>L</v>
      </c>
      <c r="B2700" t="str">
        <f>VLOOKUP(Q2700,'Rotas x Madrugada'!A:C,3,0)</f>
        <v>Não</v>
      </c>
      <c r="D2700" s="19">
        <f t="shared" si="84"/>
        <v>46166</v>
      </c>
      <c r="E2700" s="19">
        <f>IF(A2700="RETIRA",Z2700,VLOOKUP(Q2700,'Rotas x Madrugada'!A:D,4,0))</f>
        <v>46149</v>
      </c>
      <c r="F2700" s="19">
        <f>IF(A2700="RETIRA",Z2700,Z2700+2)</f>
        <v>46166</v>
      </c>
      <c r="G2700" s="19" t="str">
        <f>CONCATENATE(U2700,"-",V2700)</f>
        <v>INC10-TF</v>
      </c>
      <c r="H2700" s="19" t="str">
        <f t="shared" ca="1" si="85"/>
        <v>OK</v>
      </c>
      <c r="I2700" s="46">
        <f ca="1">Z2700-$B$1</f>
        <v>7</v>
      </c>
      <c r="J2700" s="46">
        <f>VLOOKUP(G2700,'D. Produção'!A:B,2,)</f>
        <v>2</v>
      </c>
      <c r="K2700" s="87">
        <v>330555</v>
      </c>
      <c r="L2700" s="88" t="s">
        <v>105</v>
      </c>
      <c r="M2700" s="87">
        <v>14</v>
      </c>
      <c r="N2700" s="87">
        <v>5415573</v>
      </c>
      <c r="O2700" s="88" t="s">
        <v>35</v>
      </c>
      <c r="P2700" s="88" t="s">
        <v>135</v>
      </c>
      <c r="Q2700" s="88" t="s">
        <v>94</v>
      </c>
      <c r="R2700" s="89">
        <v>2.2963</v>
      </c>
      <c r="S2700" s="89">
        <v>57.407400000000003</v>
      </c>
      <c r="T2700" s="87">
        <v>1</v>
      </c>
      <c r="U2700" s="88" t="s">
        <v>95</v>
      </c>
      <c r="V2700" s="88" t="s">
        <v>96</v>
      </c>
      <c r="W2700" s="90">
        <v>962</v>
      </c>
      <c r="X2700" s="90">
        <v>2387</v>
      </c>
      <c r="Y2700" s="91">
        <v>46129.496308414353</v>
      </c>
      <c r="Z2700" s="92">
        <v>46164</v>
      </c>
      <c r="AA2700" s="93"/>
      <c r="AB2700" s="93"/>
      <c r="AC2700" s="93"/>
      <c r="AD2700" s="93"/>
      <c r="AE2700" s="94" t="s">
        <v>40</v>
      </c>
      <c r="AF2700" s="94" t="s">
        <v>40</v>
      </c>
      <c r="AG2700" s="94" t="s">
        <v>40</v>
      </c>
      <c r="AH2700" s="94" t="s">
        <v>40</v>
      </c>
      <c r="AI2700" s="94" t="s">
        <v>40</v>
      </c>
      <c r="AJ2700" s="94" t="s">
        <v>40</v>
      </c>
      <c r="AK2700" s="94" t="s">
        <v>40</v>
      </c>
      <c r="AL2700" s="93"/>
      <c r="AM2700" s="93"/>
      <c r="AN2700" s="94" t="s">
        <v>40</v>
      </c>
      <c r="AO2700" s="94" t="s">
        <v>40</v>
      </c>
      <c r="AP2700" s="94" t="s">
        <v>40</v>
      </c>
      <c r="AQ2700" s="94" t="s">
        <v>40</v>
      </c>
      <c r="AR2700" s="93"/>
    </row>
    <row r="2701" spans="1:44" ht="21">
      <c r="A2701" t="str">
        <f>VLOOKUP(Q2701,'Rotas x Madrugada'!A:C,2,0)</f>
        <v>L</v>
      </c>
      <c r="B2701" t="str">
        <f>VLOOKUP(Q2701,'Rotas x Madrugada'!A:C,3,0)</f>
        <v>Não</v>
      </c>
      <c r="D2701" s="19">
        <f t="shared" si="84"/>
        <v>46166</v>
      </c>
      <c r="E2701" s="19">
        <f>IF(A2701="RETIRA",Z2701,VLOOKUP(Q2701,'Rotas x Madrugada'!A:D,4,0))</f>
        <v>46149</v>
      </c>
      <c r="F2701" s="19">
        <f>IF(A2701="RETIRA",Z2701,Z2701+2)</f>
        <v>46166</v>
      </c>
      <c r="G2701" s="19" t="str">
        <f>CONCATENATE(U2701,"-",V2701)</f>
        <v>INC10-TF</v>
      </c>
      <c r="H2701" s="19" t="str">
        <f t="shared" ca="1" si="85"/>
        <v>OK</v>
      </c>
      <c r="I2701" s="46">
        <f ca="1">Z2701-$B$1</f>
        <v>7</v>
      </c>
      <c r="J2701" s="46">
        <f>VLOOKUP(G2701,'D. Produção'!A:B,2,)</f>
        <v>2</v>
      </c>
      <c r="K2701" s="95">
        <v>330555</v>
      </c>
      <c r="L2701" s="96" t="s">
        <v>106</v>
      </c>
      <c r="M2701" s="95">
        <v>15</v>
      </c>
      <c r="N2701" s="95">
        <v>5415574</v>
      </c>
      <c r="O2701" s="96" t="s">
        <v>35</v>
      </c>
      <c r="P2701" s="96" t="s">
        <v>135</v>
      </c>
      <c r="Q2701" s="96" t="s">
        <v>94</v>
      </c>
      <c r="R2701" s="97">
        <v>2.2963</v>
      </c>
      <c r="S2701" s="97">
        <v>57.407400000000003</v>
      </c>
      <c r="T2701" s="95">
        <v>1</v>
      </c>
      <c r="U2701" s="96" t="s">
        <v>95</v>
      </c>
      <c r="V2701" s="96" t="s">
        <v>96</v>
      </c>
      <c r="W2701" s="98">
        <v>962</v>
      </c>
      <c r="X2701" s="98">
        <v>2387</v>
      </c>
      <c r="Y2701" s="99">
        <v>46129.496308414353</v>
      </c>
      <c r="Z2701" s="100">
        <v>46164</v>
      </c>
      <c r="AA2701" s="101"/>
      <c r="AB2701" s="101"/>
      <c r="AC2701" s="101"/>
      <c r="AD2701" s="101"/>
      <c r="AE2701" s="102" t="s">
        <v>40</v>
      </c>
      <c r="AF2701" s="102" t="s">
        <v>40</v>
      </c>
      <c r="AG2701" s="102" t="s">
        <v>40</v>
      </c>
      <c r="AH2701" s="102" t="s">
        <v>40</v>
      </c>
      <c r="AI2701" s="102" t="s">
        <v>40</v>
      </c>
      <c r="AJ2701" s="102" t="s">
        <v>40</v>
      </c>
      <c r="AK2701" s="102" t="s">
        <v>40</v>
      </c>
      <c r="AL2701" s="101"/>
      <c r="AM2701" s="101"/>
      <c r="AN2701" s="102" t="s">
        <v>40</v>
      </c>
      <c r="AO2701" s="102" t="s">
        <v>40</v>
      </c>
      <c r="AP2701" s="102" t="s">
        <v>40</v>
      </c>
      <c r="AQ2701" s="102" t="s">
        <v>40</v>
      </c>
      <c r="AR2701" s="101"/>
    </row>
    <row r="2702" spans="1:44">
      <c r="A2702" t="str">
        <f>VLOOKUP(Q2702,'Rotas x Madrugada'!A:C,2,0)</f>
        <v>O</v>
      </c>
      <c r="B2702" t="str">
        <f>VLOOKUP(Q2702,'Rotas x Madrugada'!A:C,3,0)</f>
        <v>Não</v>
      </c>
      <c r="D2702" s="19">
        <f t="shared" si="84"/>
        <v>46166</v>
      </c>
      <c r="E2702" s="19">
        <f>IF(A2702="RETIRA",Z2702,VLOOKUP(Q2702,'Rotas x Madrugada'!A:D,4,0))</f>
        <v>46147</v>
      </c>
      <c r="F2702" s="19">
        <f>IF(A2702="RETIRA",Z2702,Z2702+2)</f>
        <v>46166</v>
      </c>
      <c r="G2702" s="19" t="str">
        <f>CONCATENATE(U2702,"-",V2702)</f>
        <v>INC10-LTF</v>
      </c>
      <c r="H2702" s="19" t="e">
        <f t="shared" ca="1" si="85"/>
        <v>#N/A</v>
      </c>
      <c r="I2702" s="46">
        <f ca="1">Z2702-$B$1</f>
        <v>7</v>
      </c>
      <c r="J2702" s="46" t="e">
        <f>VLOOKUP(G2702,'D. Produção'!A:B,2,)</f>
        <v>#N/A</v>
      </c>
      <c r="K2702" s="87">
        <v>335506</v>
      </c>
      <c r="L2702" s="88" t="s">
        <v>143</v>
      </c>
      <c r="M2702" s="87">
        <v>3</v>
      </c>
      <c r="N2702" s="87">
        <v>5453151</v>
      </c>
      <c r="O2702" s="88" t="s">
        <v>35</v>
      </c>
      <c r="P2702" s="88" t="s">
        <v>518</v>
      </c>
      <c r="Q2702" s="88" t="s">
        <v>136</v>
      </c>
      <c r="R2702" s="89">
        <v>1.1399999999999999</v>
      </c>
      <c r="S2702" s="89">
        <v>28.5</v>
      </c>
      <c r="T2702" s="87">
        <v>1</v>
      </c>
      <c r="U2702" s="88" t="s">
        <v>95</v>
      </c>
      <c r="V2702" s="88" t="s">
        <v>506</v>
      </c>
      <c r="W2702" s="90">
        <v>1140</v>
      </c>
      <c r="X2702" s="90">
        <v>1000</v>
      </c>
      <c r="Y2702" s="91">
        <v>46150.448623576391</v>
      </c>
      <c r="Z2702" s="92">
        <v>46164</v>
      </c>
      <c r="AA2702" s="93"/>
      <c r="AB2702" s="93"/>
      <c r="AC2702" s="93"/>
      <c r="AD2702" s="93"/>
      <c r="AE2702" s="94" t="s">
        <v>40</v>
      </c>
      <c r="AF2702" s="94" t="s">
        <v>40</v>
      </c>
      <c r="AG2702" s="94" t="s">
        <v>40</v>
      </c>
      <c r="AH2702" s="94" t="s">
        <v>40</v>
      </c>
      <c r="AI2702" s="94" t="s">
        <v>40</v>
      </c>
      <c r="AJ2702" s="94" t="s">
        <v>40</v>
      </c>
      <c r="AK2702" s="93"/>
      <c r="AL2702" s="93"/>
      <c r="AM2702" s="93"/>
      <c r="AN2702" s="94" t="s">
        <v>40</v>
      </c>
      <c r="AO2702" s="94" t="s">
        <v>40</v>
      </c>
      <c r="AP2702" s="93"/>
      <c r="AQ2702" s="94" t="s">
        <v>40</v>
      </c>
      <c r="AR2702" s="91">
        <v>46157.386907060187</v>
      </c>
    </row>
    <row r="2703" spans="1:44" ht="63">
      <c r="A2703" t="str">
        <f>VLOOKUP(Q2703,'Rotas x Madrugada'!A:C,2,0)</f>
        <v>NA</v>
      </c>
      <c r="B2703" t="str">
        <f>VLOOKUP(Q2703,'Rotas x Madrugada'!A:C,3,0)</f>
        <v>Não</v>
      </c>
      <c r="D2703" s="19">
        <f t="shared" si="84"/>
        <v>46166</v>
      </c>
      <c r="E2703" s="19">
        <f>IF(A2703="RETIRA",Z2703,VLOOKUP(Q2703,'Rotas x Madrugada'!A:D,4,0))</f>
        <v>46146</v>
      </c>
      <c r="F2703" s="19">
        <f>IF(A2703="RETIRA",Z2703,Z2703+2)</f>
        <v>46166</v>
      </c>
      <c r="G2703" s="19" t="str">
        <f>CONCATENATE(U2703,"-",V2703)</f>
        <v>INC06-TFR</v>
      </c>
      <c r="H2703" s="19" t="e">
        <f t="shared" ca="1" si="85"/>
        <v>#N/A</v>
      </c>
      <c r="I2703" s="46">
        <f ca="1">Z2703-$B$1</f>
        <v>7</v>
      </c>
      <c r="J2703" s="46" t="e">
        <f>VLOOKUP(G2703,'D. Produção'!A:B,2,)</f>
        <v>#N/A</v>
      </c>
      <c r="K2703" s="95">
        <v>335683</v>
      </c>
      <c r="L2703" s="96" t="s">
        <v>61</v>
      </c>
      <c r="M2703" s="95">
        <v>1</v>
      </c>
      <c r="N2703" s="95">
        <v>5454318</v>
      </c>
      <c r="O2703" s="96" t="s">
        <v>35</v>
      </c>
      <c r="P2703" s="96" t="s">
        <v>371</v>
      </c>
      <c r="Q2703" s="96" t="s">
        <v>142</v>
      </c>
      <c r="R2703" s="97">
        <v>0.64</v>
      </c>
      <c r="S2703" s="97">
        <v>9.6</v>
      </c>
      <c r="T2703" s="95">
        <v>1</v>
      </c>
      <c r="U2703" s="96" t="s">
        <v>185</v>
      </c>
      <c r="V2703" s="96" t="s">
        <v>469</v>
      </c>
      <c r="W2703" s="98">
        <v>800</v>
      </c>
      <c r="X2703" s="98">
        <v>800</v>
      </c>
      <c r="Y2703" s="99">
        <v>46153.998202164352</v>
      </c>
      <c r="Z2703" s="100">
        <v>46164</v>
      </c>
      <c r="AA2703" s="101"/>
      <c r="AB2703" s="101"/>
      <c r="AC2703" s="101"/>
      <c r="AD2703" s="101"/>
      <c r="AE2703" s="102" t="s">
        <v>40</v>
      </c>
      <c r="AF2703" s="102" t="s">
        <v>40</v>
      </c>
      <c r="AG2703" s="102" t="s">
        <v>40</v>
      </c>
      <c r="AH2703" s="102" t="s">
        <v>40</v>
      </c>
      <c r="AI2703" s="102" t="s">
        <v>40</v>
      </c>
      <c r="AJ2703" s="102" t="s">
        <v>40</v>
      </c>
      <c r="AK2703" s="102" t="s">
        <v>40</v>
      </c>
      <c r="AL2703" s="101"/>
      <c r="AM2703" s="101"/>
      <c r="AN2703" s="102" t="s">
        <v>40</v>
      </c>
      <c r="AO2703" s="102" t="s">
        <v>40</v>
      </c>
      <c r="AP2703" s="102" t="s">
        <v>40</v>
      </c>
      <c r="AQ2703" s="102" t="s">
        <v>40</v>
      </c>
      <c r="AR2703" s="101"/>
    </row>
    <row r="2704" spans="1:44">
      <c r="A2704" t="str">
        <f>VLOOKUP(Q2704,'Rotas x Madrugada'!A:C,2,0)</f>
        <v>NA</v>
      </c>
      <c r="B2704" t="str">
        <f>VLOOKUP(Q2704,'Rotas x Madrugada'!A:C,3,0)</f>
        <v>Não</v>
      </c>
      <c r="D2704" s="19">
        <f t="shared" si="84"/>
        <v>46166</v>
      </c>
      <c r="E2704" s="19">
        <f>IF(A2704="RETIRA",Z2704,VLOOKUP(Q2704,'Rotas x Madrugada'!A:D,4,0))</f>
        <v>46146</v>
      </c>
      <c r="F2704" s="19">
        <f>IF(A2704="RETIRA",Z2704,Z2704+2)</f>
        <v>46166</v>
      </c>
      <c r="G2704" s="19" t="str">
        <f>CONCATENATE(U2704,"-",V2704)</f>
        <v>VRD08-TE12</v>
      </c>
      <c r="H2704" s="19" t="str">
        <f t="shared" ca="1" si="85"/>
        <v>OK</v>
      </c>
      <c r="I2704" s="46">
        <f ca="1">Z2704-$B$1</f>
        <v>7</v>
      </c>
      <c r="J2704" s="46">
        <f>VLOOKUP(G2704,'D. Produção'!A:B,2,)</f>
        <v>2</v>
      </c>
      <c r="K2704" s="87">
        <v>336011</v>
      </c>
      <c r="L2704" s="88" t="s">
        <v>78</v>
      </c>
      <c r="M2704" s="87">
        <v>1</v>
      </c>
      <c r="N2704" s="87">
        <v>5456905</v>
      </c>
      <c r="O2704" s="88" t="s">
        <v>35</v>
      </c>
      <c r="P2704" s="88" t="s">
        <v>211</v>
      </c>
      <c r="Q2704" s="88" t="s">
        <v>142</v>
      </c>
      <c r="R2704" s="89">
        <v>0.41810000000000003</v>
      </c>
      <c r="S2704" s="89">
        <v>8.3620000000000001</v>
      </c>
      <c r="T2704" s="87">
        <v>1</v>
      </c>
      <c r="U2704" s="88" t="s">
        <v>593</v>
      </c>
      <c r="V2704" s="88" t="s">
        <v>120</v>
      </c>
      <c r="W2704" s="90">
        <v>740</v>
      </c>
      <c r="X2704" s="90">
        <v>565</v>
      </c>
      <c r="Y2704" s="91">
        <v>46154.660574502312</v>
      </c>
      <c r="Z2704" s="92">
        <v>46164</v>
      </c>
      <c r="AA2704" s="93"/>
      <c r="AB2704" s="93"/>
      <c r="AC2704" s="93"/>
      <c r="AD2704" s="93"/>
      <c r="AE2704" s="93"/>
      <c r="AF2704" s="93"/>
      <c r="AG2704" s="93"/>
      <c r="AH2704" s="93"/>
      <c r="AI2704" s="94" t="s">
        <v>40</v>
      </c>
      <c r="AJ2704" s="94" t="s">
        <v>40</v>
      </c>
      <c r="AK2704" s="94" t="s">
        <v>40</v>
      </c>
      <c r="AL2704" s="93"/>
      <c r="AM2704" s="93"/>
      <c r="AN2704" s="94" t="s">
        <v>40</v>
      </c>
      <c r="AO2704" s="94" t="s">
        <v>40</v>
      </c>
      <c r="AP2704" s="94" t="s">
        <v>40</v>
      </c>
      <c r="AQ2704" s="94" t="s">
        <v>40</v>
      </c>
      <c r="AR2704" s="93"/>
    </row>
    <row r="2705" spans="1:44" ht="21">
      <c r="A2705" t="str">
        <f>VLOOKUP(Q2705,'Rotas x Madrugada'!A:C,2,0)</f>
        <v>F</v>
      </c>
      <c r="B2705" t="str">
        <f>VLOOKUP(Q2705,'Rotas x Madrugada'!A:C,3,0)</f>
        <v>Dep.</v>
      </c>
      <c r="D2705" s="19">
        <f t="shared" si="84"/>
        <v>46166</v>
      </c>
      <c r="E2705" s="19">
        <f>IF(A2705="RETIRA",Z2705,VLOOKUP(Q2705,'Rotas x Madrugada'!A:D,4,0))</f>
        <v>46148</v>
      </c>
      <c r="F2705" s="19">
        <f>IF(A2705="RETIRA",Z2705,Z2705+2)</f>
        <v>46166</v>
      </c>
      <c r="G2705" s="19" t="str">
        <f>CONCATENATE(U2705,"-",V2705)</f>
        <v>INC08-TE12</v>
      </c>
      <c r="H2705" s="19" t="str">
        <f t="shared" ca="1" si="85"/>
        <v>OK</v>
      </c>
      <c r="I2705" s="46">
        <f ca="1">Z2705-$B$1</f>
        <v>7</v>
      </c>
      <c r="J2705" s="46">
        <f>VLOOKUP(G2705,'D. Produção'!A:B,2,)</f>
        <v>2</v>
      </c>
      <c r="K2705" s="95">
        <v>336238</v>
      </c>
      <c r="L2705" s="96" t="s">
        <v>78</v>
      </c>
      <c r="M2705" s="95">
        <v>1</v>
      </c>
      <c r="N2705" s="95">
        <v>5458903</v>
      </c>
      <c r="O2705" s="96" t="s">
        <v>35</v>
      </c>
      <c r="P2705" s="96" t="s">
        <v>137</v>
      </c>
      <c r="Q2705" s="96" t="s">
        <v>138</v>
      </c>
      <c r="R2705" s="97">
        <v>1.8314999999999999</v>
      </c>
      <c r="S2705" s="97">
        <v>36.630000000000003</v>
      </c>
      <c r="T2705" s="95">
        <v>1</v>
      </c>
      <c r="U2705" s="96" t="s">
        <v>63</v>
      </c>
      <c r="V2705" s="96" t="s">
        <v>120</v>
      </c>
      <c r="W2705" s="98">
        <v>925</v>
      </c>
      <c r="X2705" s="98">
        <v>1980</v>
      </c>
      <c r="Y2705" s="99">
        <v>46155.489973148149</v>
      </c>
      <c r="Z2705" s="100">
        <v>46164</v>
      </c>
      <c r="AA2705" s="101"/>
      <c r="AB2705" s="101"/>
      <c r="AC2705" s="101"/>
      <c r="AD2705" s="101"/>
      <c r="AE2705" s="101"/>
      <c r="AF2705" s="101"/>
      <c r="AG2705" s="101"/>
      <c r="AH2705" s="101"/>
      <c r="AI2705" s="102" t="s">
        <v>40</v>
      </c>
      <c r="AJ2705" s="102" t="s">
        <v>40</v>
      </c>
      <c r="AK2705" s="102" t="s">
        <v>40</v>
      </c>
      <c r="AL2705" s="101"/>
      <c r="AM2705" s="101"/>
      <c r="AN2705" s="102" t="s">
        <v>40</v>
      </c>
      <c r="AO2705" s="102" t="s">
        <v>40</v>
      </c>
      <c r="AP2705" s="102" t="s">
        <v>40</v>
      </c>
      <c r="AQ2705" s="102" t="s">
        <v>40</v>
      </c>
      <c r="AR2705" s="101"/>
    </row>
    <row r="2706" spans="1:44" ht="21">
      <c r="A2706" t="str">
        <f>VLOOKUP(Q2706,'Rotas x Madrugada'!A:C,2,0)</f>
        <v>F</v>
      </c>
      <c r="B2706" t="str">
        <f>VLOOKUP(Q2706,'Rotas x Madrugada'!A:C,3,0)</f>
        <v>Dep.</v>
      </c>
      <c r="D2706" s="19">
        <f t="shared" si="84"/>
        <v>46166</v>
      </c>
      <c r="E2706" s="19">
        <f>IF(A2706="RETIRA",Z2706,VLOOKUP(Q2706,'Rotas x Madrugada'!A:D,4,0))</f>
        <v>46148</v>
      </c>
      <c r="F2706" s="19">
        <f>IF(A2706="RETIRA",Z2706,Z2706+2)</f>
        <v>46166</v>
      </c>
      <c r="G2706" s="19" t="str">
        <f>CONCATENATE(U2706,"-",V2706)</f>
        <v>INC08-TF</v>
      </c>
      <c r="H2706" s="19" t="str">
        <f t="shared" ca="1" si="85"/>
        <v>OK</v>
      </c>
      <c r="I2706" s="46">
        <f ca="1">Z2706-$B$1</f>
        <v>7</v>
      </c>
      <c r="J2706" s="46">
        <f>VLOOKUP(G2706,'D. Produção'!A:B,2,)</f>
        <v>2</v>
      </c>
      <c r="K2706" s="87">
        <v>336238</v>
      </c>
      <c r="L2706" s="88" t="s">
        <v>80</v>
      </c>
      <c r="M2706" s="87">
        <v>2</v>
      </c>
      <c r="N2706" s="87">
        <v>5458904</v>
      </c>
      <c r="O2706" s="88" t="s">
        <v>35</v>
      </c>
      <c r="P2706" s="88" t="s">
        <v>137</v>
      </c>
      <c r="Q2706" s="88" t="s">
        <v>138</v>
      </c>
      <c r="R2706" s="89">
        <v>1.7019</v>
      </c>
      <c r="S2706" s="89">
        <v>34.037500000000001</v>
      </c>
      <c r="T2706" s="87">
        <v>1</v>
      </c>
      <c r="U2706" s="88" t="s">
        <v>63</v>
      </c>
      <c r="V2706" s="88" t="s">
        <v>96</v>
      </c>
      <c r="W2706" s="90">
        <v>875</v>
      </c>
      <c r="X2706" s="90">
        <v>1945</v>
      </c>
      <c r="Y2706" s="91">
        <v>46155.489973148149</v>
      </c>
      <c r="Z2706" s="92">
        <v>46164</v>
      </c>
      <c r="AA2706" s="93"/>
      <c r="AB2706" s="93"/>
      <c r="AC2706" s="93"/>
      <c r="AD2706" s="93"/>
      <c r="AE2706" s="94" t="s">
        <v>40</v>
      </c>
      <c r="AF2706" s="94" t="s">
        <v>40</v>
      </c>
      <c r="AG2706" s="94" t="s">
        <v>40</v>
      </c>
      <c r="AH2706" s="94" t="s">
        <v>40</v>
      </c>
      <c r="AI2706" s="94" t="s">
        <v>40</v>
      </c>
      <c r="AJ2706" s="94" t="s">
        <v>40</v>
      </c>
      <c r="AK2706" s="94" t="s">
        <v>40</v>
      </c>
      <c r="AL2706" s="93"/>
      <c r="AM2706" s="93"/>
      <c r="AN2706" s="94" t="s">
        <v>40</v>
      </c>
      <c r="AO2706" s="94" t="s">
        <v>40</v>
      </c>
      <c r="AP2706" s="94" t="s">
        <v>40</v>
      </c>
      <c r="AQ2706" s="94" t="s">
        <v>40</v>
      </c>
      <c r="AR2706" s="93"/>
    </row>
    <row r="2707" spans="1:44" ht="21">
      <c r="A2707" t="str">
        <f>VLOOKUP(Q2707,'Rotas x Madrugada'!A:C,2,0)</f>
        <v>F</v>
      </c>
      <c r="B2707" t="str">
        <f>VLOOKUP(Q2707,'Rotas x Madrugada'!A:C,3,0)</f>
        <v>Dep.</v>
      </c>
      <c r="D2707" s="19">
        <f t="shared" si="84"/>
        <v>46166</v>
      </c>
      <c r="E2707" s="19">
        <f>IF(A2707="RETIRA",Z2707,VLOOKUP(Q2707,'Rotas x Madrugada'!A:D,4,0))</f>
        <v>46148</v>
      </c>
      <c r="F2707" s="19">
        <f>IF(A2707="RETIRA",Z2707,Z2707+2)</f>
        <v>46166</v>
      </c>
      <c r="G2707" s="19" t="str">
        <f>CONCATENATE(U2707,"-",V2707)</f>
        <v>INC08-TE12</v>
      </c>
      <c r="H2707" s="19" t="str">
        <f t="shared" ca="1" si="85"/>
        <v>OK</v>
      </c>
      <c r="I2707" s="46">
        <f ca="1">Z2707-$B$1</f>
        <v>7</v>
      </c>
      <c r="J2707" s="46">
        <f>VLOOKUP(G2707,'D. Produção'!A:B,2,)</f>
        <v>2</v>
      </c>
      <c r="K2707" s="95">
        <v>336240</v>
      </c>
      <c r="L2707" s="96" t="s">
        <v>78</v>
      </c>
      <c r="M2707" s="95">
        <v>1</v>
      </c>
      <c r="N2707" s="95">
        <v>5458910</v>
      </c>
      <c r="O2707" s="96" t="s">
        <v>35</v>
      </c>
      <c r="P2707" s="96" t="s">
        <v>137</v>
      </c>
      <c r="Q2707" s="96" t="s">
        <v>138</v>
      </c>
      <c r="R2707" s="97">
        <v>1.8117000000000001</v>
      </c>
      <c r="S2707" s="97">
        <v>36.234000000000002</v>
      </c>
      <c r="T2707" s="95">
        <v>1</v>
      </c>
      <c r="U2707" s="96" t="s">
        <v>63</v>
      </c>
      <c r="V2707" s="96" t="s">
        <v>120</v>
      </c>
      <c r="W2707" s="98">
        <v>915</v>
      </c>
      <c r="X2707" s="98">
        <v>1980</v>
      </c>
      <c r="Y2707" s="99">
        <v>46155.489973807867</v>
      </c>
      <c r="Z2707" s="100">
        <v>46164</v>
      </c>
      <c r="AA2707" s="101"/>
      <c r="AB2707" s="101"/>
      <c r="AC2707" s="101"/>
      <c r="AD2707" s="101"/>
      <c r="AE2707" s="101"/>
      <c r="AF2707" s="101"/>
      <c r="AG2707" s="101"/>
      <c r="AH2707" s="101"/>
      <c r="AI2707" s="102" t="s">
        <v>40</v>
      </c>
      <c r="AJ2707" s="102" t="s">
        <v>40</v>
      </c>
      <c r="AK2707" s="102" t="s">
        <v>40</v>
      </c>
      <c r="AL2707" s="101"/>
      <c r="AM2707" s="101"/>
      <c r="AN2707" s="102" t="s">
        <v>40</v>
      </c>
      <c r="AO2707" s="102" t="s">
        <v>40</v>
      </c>
      <c r="AP2707" s="102" t="s">
        <v>40</v>
      </c>
      <c r="AQ2707" s="102" t="s">
        <v>40</v>
      </c>
      <c r="AR2707" s="101"/>
    </row>
    <row r="2708" spans="1:44" ht="21">
      <c r="A2708" t="str">
        <f>VLOOKUP(Q2708,'Rotas x Madrugada'!A:C,2,0)</f>
        <v>F</v>
      </c>
      <c r="B2708" t="str">
        <f>VLOOKUP(Q2708,'Rotas x Madrugada'!A:C,3,0)</f>
        <v>Dep.</v>
      </c>
      <c r="D2708" s="19">
        <f t="shared" si="84"/>
        <v>46166</v>
      </c>
      <c r="E2708" s="19">
        <f>IF(A2708="RETIRA",Z2708,VLOOKUP(Q2708,'Rotas x Madrugada'!A:D,4,0))</f>
        <v>46148</v>
      </c>
      <c r="F2708" s="19">
        <f>IF(A2708="RETIRA",Z2708,Z2708+2)</f>
        <v>46166</v>
      </c>
      <c r="G2708" s="19" t="str">
        <f>CONCATENATE(U2708,"-",V2708)</f>
        <v>INC08-TF</v>
      </c>
      <c r="H2708" s="19" t="str">
        <f t="shared" ca="1" si="85"/>
        <v>OK</v>
      </c>
      <c r="I2708" s="46">
        <f ca="1">Z2708-$B$1</f>
        <v>7</v>
      </c>
      <c r="J2708" s="46">
        <f>VLOOKUP(G2708,'D. Produção'!A:B,2,)</f>
        <v>2</v>
      </c>
      <c r="K2708" s="87">
        <v>336240</v>
      </c>
      <c r="L2708" s="88" t="s">
        <v>80</v>
      </c>
      <c r="M2708" s="87">
        <v>2</v>
      </c>
      <c r="N2708" s="87">
        <v>5458911</v>
      </c>
      <c r="O2708" s="88" t="s">
        <v>35</v>
      </c>
      <c r="P2708" s="88" t="s">
        <v>137</v>
      </c>
      <c r="Q2708" s="88" t="s">
        <v>138</v>
      </c>
      <c r="R2708" s="89">
        <v>1.6823999999999999</v>
      </c>
      <c r="S2708" s="89">
        <v>33.648499999999999</v>
      </c>
      <c r="T2708" s="87">
        <v>1</v>
      </c>
      <c r="U2708" s="88" t="s">
        <v>63</v>
      </c>
      <c r="V2708" s="88" t="s">
        <v>96</v>
      </c>
      <c r="W2708" s="90">
        <v>865</v>
      </c>
      <c r="X2708" s="90">
        <v>1945</v>
      </c>
      <c r="Y2708" s="91">
        <v>46155.489973807867</v>
      </c>
      <c r="Z2708" s="92">
        <v>46164</v>
      </c>
      <c r="AA2708" s="93"/>
      <c r="AB2708" s="93"/>
      <c r="AC2708" s="93"/>
      <c r="AD2708" s="93"/>
      <c r="AE2708" s="94" t="s">
        <v>40</v>
      </c>
      <c r="AF2708" s="94" t="s">
        <v>40</v>
      </c>
      <c r="AG2708" s="94" t="s">
        <v>40</v>
      </c>
      <c r="AH2708" s="94" t="s">
        <v>40</v>
      </c>
      <c r="AI2708" s="94" t="s">
        <v>40</v>
      </c>
      <c r="AJ2708" s="94" t="s">
        <v>40</v>
      </c>
      <c r="AK2708" s="94" t="s">
        <v>40</v>
      </c>
      <c r="AL2708" s="93"/>
      <c r="AM2708" s="93"/>
      <c r="AN2708" s="94" t="s">
        <v>40</v>
      </c>
      <c r="AO2708" s="94" t="s">
        <v>40</v>
      </c>
      <c r="AP2708" s="94" t="s">
        <v>40</v>
      </c>
      <c r="AQ2708" s="94" t="s">
        <v>40</v>
      </c>
      <c r="AR2708" s="93"/>
    </row>
    <row r="2709" spans="1:44" ht="21">
      <c r="A2709" t="str">
        <f>VLOOKUP(Q2709,'Rotas x Madrugada'!A:C,2,0)</f>
        <v>F</v>
      </c>
      <c r="B2709" t="str">
        <f>VLOOKUP(Q2709,'Rotas x Madrugada'!A:C,3,0)</f>
        <v>Dep.</v>
      </c>
      <c r="D2709" s="19">
        <f t="shared" si="84"/>
        <v>46166</v>
      </c>
      <c r="E2709" s="19">
        <f>IF(A2709="RETIRA",Z2709,VLOOKUP(Q2709,'Rotas x Madrugada'!A:D,4,0))</f>
        <v>46148</v>
      </c>
      <c r="F2709" s="19">
        <f>IF(A2709="RETIRA",Z2709,Z2709+2)</f>
        <v>46166</v>
      </c>
      <c r="G2709" s="19" t="str">
        <f>CONCATENATE(U2709,"-",V2709)</f>
        <v>INC10-TE12</v>
      </c>
      <c r="H2709" s="19" t="str">
        <f t="shared" ca="1" si="85"/>
        <v>OK</v>
      </c>
      <c r="I2709" s="46">
        <f ca="1">Z2709-$B$1</f>
        <v>7</v>
      </c>
      <c r="J2709" s="46">
        <f>VLOOKUP(G2709,'D. Produção'!A:B,2,)</f>
        <v>2</v>
      </c>
      <c r="K2709" s="95">
        <v>336286</v>
      </c>
      <c r="L2709" s="96" t="s">
        <v>102</v>
      </c>
      <c r="M2709" s="95">
        <v>11</v>
      </c>
      <c r="N2709" s="95">
        <v>5459216</v>
      </c>
      <c r="O2709" s="96" t="s">
        <v>35</v>
      </c>
      <c r="P2709" s="96" t="s">
        <v>137</v>
      </c>
      <c r="Q2709" s="96" t="s">
        <v>138</v>
      </c>
      <c r="R2709" s="97">
        <v>0.4</v>
      </c>
      <c r="S2709" s="97">
        <v>10</v>
      </c>
      <c r="T2709" s="95">
        <v>1</v>
      </c>
      <c r="U2709" s="96" t="s">
        <v>95</v>
      </c>
      <c r="V2709" s="96" t="s">
        <v>120</v>
      </c>
      <c r="W2709" s="98">
        <v>800</v>
      </c>
      <c r="X2709" s="98">
        <v>500</v>
      </c>
      <c r="Y2709" s="99">
        <v>46155.554613043983</v>
      </c>
      <c r="Z2709" s="100">
        <v>46164</v>
      </c>
      <c r="AA2709" s="101"/>
      <c r="AB2709" s="101"/>
      <c r="AC2709" s="101"/>
      <c r="AD2709" s="101"/>
      <c r="AE2709" s="101"/>
      <c r="AF2709" s="101"/>
      <c r="AG2709" s="101"/>
      <c r="AH2709" s="101"/>
      <c r="AI2709" s="102" t="s">
        <v>40</v>
      </c>
      <c r="AJ2709" s="102" t="s">
        <v>40</v>
      </c>
      <c r="AK2709" s="102" t="s">
        <v>40</v>
      </c>
      <c r="AL2709" s="101"/>
      <c r="AM2709" s="101"/>
      <c r="AN2709" s="102" t="s">
        <v>40</v>
      </c>
      <c r="AO2709" s="102" t="s">
        <v>40</v>
      </c>
      <c r="AP2709" s="102" t="s">
        <v>40</v>
      </c>
      <c r="AQ2709" s="102" t="s">
        <v>40</v>
      </c>
      <c r="AR2709" s="101"/>
    </row>
    <row r="2710" spans="1:44" ht="21">
      <c r="A2710" t="str">
        <f>VLOOKUP(Q2710,'Rotas x Madrugada'!A:C,2,0)</f>
        <v>F</v>
      </c>
      <c r="B2710" t="str">
        <f>VLOOKUP(Q2710,'Rotas x Madrugada'!A:C,3,0)</f>
        <v>Dep.</v>
      </c>
      <c r="D2710" s="19">
        <f t="shared" si="84"/>
        <v>46166</v>
      </c>
      <c r="E2710" s="19">
        <f>IF(A2710="RETIRA",Z2710,VLOOKUP(Q2710,'Rotas x Madrugada'!A:D,4,0))</f>
        <v>46148</v>
      </c>
      <c r="F2710" s="19">
        <f>IF(A2710="RETIRA",Z2710,Z2710+2)</f>
        <v>46166</v>
      </c>
      <c r="G2710" s="19" t="str">
        <f>CONCATENATE(U2710,"-",V2710)</f>
        <v>INC10-TE12</v>
      </c>
      <c r="H2710" s="19" t="str">
        <f t="shared" ca="1" si="85"/>
        <v>OK</v>
      </c>
      <c r="I2710" s="46">
        <f ca="1">Z2710-$B$1</f>
        <v>7</v>
      </c>
      <c r="J2710" s="46">
        <f>VLOOKUP(G2710,'D. Produção'!A:B,2,)</f>
        <v>2</v>
      </c>
      <c r="K2710" s="87">
        <v>336286</v>
      </c>
      <c r="L2710" s="88" t="s">
        <v>107</v>
      </c>
      <c r="M2710" s="87">
        <v>16</v>
      </c>
      <c r="N2710" s="87">
        <v>5459694</v>
      </c>
      <c r="O2710" s="88" t="s">
        <v>35</v>
      </c>
      <c r="P2710" s="88" t="s">
        <v>137</v>
      </c>
      <c r="Q2710" s="88" t="s">
        <v>138</v>
      </c>
      <c r="R2710" s="89">
        <v>0.58299999999999996</v>
      </c>
      <c r="S2710" s="89">
        <v>14.574999999999999</v>
      </c>
      <c r="T2710" s="87">
        <v>1</v>
      </c>
      <c r="U2710" s="88" t="s">
        <v>95</v>
      </c>
      <c r="V2710" s="88" t="s">
        <v>120</v>
      </c>
      <c r="W2710" s="90">
        <v>1166</v>
      </c>
      <c r="X2710" s="90">
        <v>500</v>
      </c>
      <c r="Y2710" s="91">
        <v>46155.554613043983</v>
      </c>
      <c r="Z2710" s="92">
        <v>46164</v>
      </c>
      <c r="AA2710" s="93"/>
      <c r="AB2710" s="93"/>
      <c r="AC2710" s="93"/>
      <c r="AD2710" s="93"/>
      <c r="AE2710" s="93"/>
      <c r="AF2710" s="93"/>
      <c r="AG2710" s="93"/>
      <c r="AH2710" s="93"/>
      <c r="AI2710" s="94" t="s">
        <v>40</v>
      </c>
      <c r="AJ2710" s="94" t="s">
        <v>40</v>
      </c>
      <c r="AK2710" s="94" t="s">
        <v>40</v>
      </c>
      <c r="AL2710" s="93"/>
      <c r="AM2710" s="93"/>
      <c r="AN2710" s="94" t="s">
        <v>40</v>
      </c>
      <c r="AO2710" s="94" t="s">
        <v>40</v>
      </c>
      <c r="AP2710" s="94" t="s">
        <v>40</v>
      </c>
      <c r="AQ2710" s="94" t="s">
        <v>40</v>
      </c>
      <c r="AR2710" s="93"/>
    </row>
    <row r="2711" spans="1:44" ht="21">
      <c r="A2711" t="str">
        <f>VLOOKUP(Q2711,'Rotas x Madrugada'!A:C,2,0)</f>
        <v>F</v>
      </c>
      <c r="B2711" t="str">
        <f>VLOOKUP(Q2711,'Rotas x Madrugada'!A:C,3,0)</f>
        <v>Dep.</v>
      </c>
      <c r="D2711" s="19">
        <f t="shared" si="84"/>
        <v>46166</v>
      </c>
      <c r="E2711" s="19">
        <f>IF(A2711="RETIRA",Z2711,VLOOKUP(Q2711,'Rotas x Madrugada'!A:D,4,0))</f>
        <v>46148</v>
      </c>
      <c r="F2711" s="19">
        <f>IF(A2711="RETIRA",Z2711,Z2711+2)</f>
        <v>46166</v>
      </c>
      <c r="G2711" s="19" t="str">
        <f>CONCATENATE(U2711,"-",V2711)</f>
        <v>INC10-TE12</v>
      </c>
      <c r="H2711" s="19" t="str">
        <f t="shared" ca="1" si="85"/>
        <v>OK</v>
      </c>
      <c r="I2711" s="46">
        <f ca="1">Z2711-$B$1</f>
        <v>7</v>
      </c>
      <c r="J2711" s="46">
        <f>VLOOKUP(G2711,'D. Produção'!A:B,2,)</f>
        <v>2</v>
      </c>
      <c r="K2711" s="95">
        <v>336286</v>
      </c>
      <c r="L2711" s="96" t="s">
        <v>78</v>
      </c>
      <c r="M2711" s="95">
        <v>1</v>
      </c>
      <c r="N2711" s="95">
        <v>5459206</v>
      </c>
      <c r="O2711" s="96" t="s">
        <v>35</v>
      </c>
      <c r="P2711" s="96" t="s">
        <v>137</v>
      </c>
      <c r="Q2711" s="96" t="s">
        <v>138</v>
      </c>
      <c r="R2711" s="97">
        <v>0.55100000000000005</v>
      </c>
      <c r="S2711" s="97">
        <v>13.775</v>
      </c>
      <c r="T2711" s="95">
        <v>1</v>
      </c>
      <c r="U2711" s="96" t="s">
        <v>95</v>
      </c>
      <c r="V2711" s="96" t="s">
        <v>120</v>
      </c>
      <c r="W2711" s="98">
        <v>1102</v>
      </c>
      <c r="X2711" s="98">
        <v>500</v>
      </c>
      <c r="Y2711" s="99">
        <v>46155.554613043983</v>
      </c>
      <c r="Z2711" s="100">
        <v>46164</v>
      </c>
      <c r="AA2711" s="101"/>
      <c r="AB2711" s="101"/>
      <c r="AC2711" s="101"/>
      <c r="AD2711" s="101"/>
      <c r="AE2711" s="101"/>
      <c r="AF2711" s="101"/>
      <c r="AG2711" s="101"/>
      <c r="AH2711" s="101"/>
      <c r="AI2711" s="102" t="s">
        <v>40</v>
      </c>
      <c r="AJ2711" s="102" t="s">
        <v>40</v>
      </c>
      <c r="AK2711" s="102" t="s">
        <v>40</v>
      </c>
      <c r="AL2711" s="101"/>
      <c r="AM2711" s="101"/>
      <c r="AN2711" s="102" t="s">
        <v>40</v>
      </c>
      <c r="AO2711" s="102" t="s">
        <v>40</v>
      </c>
      <c r="AP2711" s="102" t="s">
        <v>40</v>
      </c>
      <c r="AQ2711" s="102" t="s">
        <v>40</v>
      </c>
      <c r="AR2711" s="101"/>
    </row>
    <row r="2712" spans="1:44" ht="21">
      <c r="A2712" t="str">
        <f>VLOOKUP(Q2712,'Rotas x Madrugada'!A:C,2,0)</f>
        <v>F</v>
      </c>
      <c r="B2712" t="str">
        <f>VLOOKUP(Q2712,'Rotas x Madrugada'!A:C,3,0)</f>
        <v>Dep.</v>
      </c>
      <c r="D2712" s="19">
        <f t="shared" si="84"/>
        <v>46166</v>
      </c>
      <c r="E2712" s="19">
        <f>IF(A2712="RETIRA",Z2712,VLOOKUP(Q2712,'Rotas x Madrugada'!A:D,4,0))</f>
        <v>46148</v>
      </c>
      <c r="F2712" s="19">
        <f>IF(A2712="RETIRA",Z2712,Z2712+2)</f>
        <v>46166</v>
      </c>
      <c r="G2712" s="19" t="str">
        <f>CONCATENATE(U2712,"-",V2712)</f>
        <v>INC10-TE12</v>
      </c>
      <c r="H2712" s="19" t="str">
        <f t="shared" ca="1" si="85"/>
        <v>OK</v>
      </c>
      <c r="I2712" s="46">
        <f ca="1">Z2712-$B$1</f>
        <v>7</v>
      </c>
      <c r="J2712" s="46">
        <f>VLOOKUP(G2712,'D. Produção'!A:B,2,)</f>
        <v>2</v>
      </c>
      <c r="K2712" s="87">
        <v>336286</v>
      </c>
      <c r="L2712" s="88" t="s">
        <v>80</v>
      </c>
      <c r="M2712" s="87">
        <v>2</v>
      </c>
      <c r="N2712" s="87">
        <v>5459207</v>
      </c>
      <c r="O2712" s="88" t="s">
        <v>35</v>
      </c>
      <c r="P2712" s="88" t="s">
        <v>137</v>
      </c>
      <c r="Q2712" s="88" t="s">
        <v>138</v>
      </c>
      <c r="R2712" s="89">
        <v>0.55100000000000005</v>
      </c>
      <c r="S2712" s="89">
        <v>13.775</v>
      </c>
      <c r="T2712" s="87">
        <v>1</v>
      </c>
      <c r="U2712" s="88" t="s">
        <v>95</v>
      </c>
      <c r="V2712" s="88" t="s">
        <v>120</v>
      </c>
      <c r="W2712" s="90">
        <v>1102</v>
      </c>
      <c r="X2712" s="90">
        <v>500</v>
      </c>
      <c r="Y2712" s="91">
        <v>46155.554613043983</v>
      </c>
      <c r="Z2712" s="92">
        <v>46164</v>
      </c>
      <c r="AA2712" s="93"/>
      <c r="AB2712" s="93"/>
      <c r="AC2712" s="93"/>
      <c r="AD2712" s="93"/>
      <c r="AE2712" s="93"/>
      <c r="AF2712" s="93"/>
      <c r="AG2712" s="93"/>
      <c r="AH2712" s="93"/>
      <c r="AI2712" s="94" t="s">
        <v>40</v>
      </c>
      <c r="AJ2712" s="94" t="s">
        <v>40</v>
      </c>
      <c r="AK2712" s="94" t="s">
        <v>40</v>
      </c>
      <c r="AL2712" s="93"/>
      <c r="AM2712" s="93"/>
      <c r="AN2712" s="94" t="s">
        <v>40</v>
      </c>
      <c r="AO2712" s="94" t="s">
        <v>40</v>
      </c>
      <c r="AP2712" s="94" t="s">
        <v>40</v>
      </c>
      <c r="AQ2712" s="94" t="s">
        <v>40</v>
      </c>
      <c r="AR2712" s="93"/>
    </row>
    <row r="2713" spans="1:44" ht="21">
      <c r="A2713" t="str">
        <f>VLOOKUP(Q2713,'Rotas x Madrugada'!A:C,2,0)</f>
        <v>F</v>
      </c>
      <c r="B2713" t="str">
        <f>VLOOKUP(Q2713,'Rotas x Madrugada'!A:C,3,0)</f>
        <v>Dep.</v>
      </c>
      <c r="D2713" s="19">
        <f t="shared" si="84"/>
        <v>46166</v>
      </c>
      <c r="E2713" s="19">
        <f>IF(A2713="RETIRA",Z2713,VLOOKUP(Q2713,'Rotas x Madrugada'!A:D,4,0))</f>
        <v>46148</v>
      </c>
      <c r="F2713" s="19">
        <f>IF(A2713="RETIRA",Z2713,Z2713+2)</f>
        <v>46166</v>
      </c>
      <c r="G2713" s="19" t="str">
        <f>CONCATENATE(U2713,"-",V2713)</f>
        <v>INC10-TE12</v>
      </c>
      <c r="H2713" s="19" t="str">
        <f t="shared" ca="1" si="85"/>
        <v>OK</v>
      </c>
      <c r="I2713" s="46">
        <f ca="1">Z2713-$B$1</f>
        <v>7</v>
      </c>
      <c r="J2713" s="46">
        <f>VLOOKUP(G2713,'D. Produção'!A:B,2,)</f>
        <v>2</v>
      </c>
      <c r="K2713" s="95">
        <v>336286</v>
      </c>
      <c r="L2713" s="96" t="s">
        <v>81</v>
      </c>
      <c r="M2713" s="95">
        <v>3</v>
      </c>
      <c r="N2713" s="95">
        <v>5459208</v>
      </c>
      <c r="O2713" s="96" t="s">
        <v>35</v>
      </c>
      <c r="P2713" s="96" t="s">
        <v>137</v>
      </c>
      <c r="Q2713" s="96" t="s">
        <v>138</v>
      </c>
      <c r="R2713" s="97">
        <v>0.55100000000000005</v>
      </c>
      <c r="S2713" s="97">
        <v>13.775</v>
      </c>
      <c r="T2713" s="95">
        <v>1</v>
      </c>
      <c r="U2713" s="96" t="s">
        <v>95</v>
      </c>
      <c r="V2713" s="96" t="s">
        <v>120</v>
      </c>
      <c r="W2713" s="98">
        <v>1102</v>
      </c>
      <c r="X2713" s="98">
        <v>500</v>
      </c>
      <c r="Y2713" s="99">
        <v>46155.554613043983</v>
      </c>
      <c r="Z2713" s="100">
        <v>46164</v>
      </c>
      <c r="AA2713" s="101"/>
      <c r="AB2713" s="101"/>
      <c r="AC2713" s="101"/>
      <c r="AD2713" s="101"/>
      <c r="AE2713" s="101"/>
      <c r="AF2713" s="101"/>
      <c r="AG2713" s="101"/>
      <c r="AH2713" s="101"/>
      <c r="AI2713" s="102" t="s">
        <v>40</v>
      </c>
      <c r="AJ2713" s="102" t="s">
        <v>40</v>
      </c>
      <c r="AK2713" s="102" t="s">
        <v>40</v>
      </c>
      <c r="AL2713" s="101"/>
      <c r="AM2713" s="101"/>
      <c r="AN2713" s="102" t="s">
        <v>40</v>
      </c>
      <c r="AO2713" s="102" t="s">
        <v>40</v>
      </c>
      <c r="AP2713" s="102" t="s">
        <v>40</v>
      </c>
      <c r="AQ2713" s="102" t="s">
        <v>40</v>
      </c>
      <c r="AR2713" s="101"/>
    </row>
    <row r="2714" spans="1:44" ht="21">
      <c r="A2714" t="str">
        <f>VLOOKUP(Q2714,'Rotas x Madrugada'!A:C,2,0)</f>
        <v>F</v>
      </c>
      <c r="B2714" t="str">
        <f>VLOOKUP(Q2714,'Rotas x Madrugada'!A:C,3,0)</f>
        <v>Dep.</v>
      </c>
      <c r="D2714" s="19">
        <f t="shared" si="84"/>
        <v>46166</v>
      </c>
      <c r="E2714" s="19">
        <f>IF(A2714="RETIRA",Z2714,VLOOKUP(Q2714,'Rotas x Madrugada'!A:D,4,0))</f>
        <v>46148</v>
      </c>
      <c r="F2714" s="19">
        <f>IF(A2714="RETIRA",Z2714,Z2714+2)</f>
        <v>46166</v>
      </c>
      <c r="G2714" s="19" t="str">
        <f>CONCATENATE(U2714,"-",V2714)</f>
        <v>INC10-TE12</v>
      </c>
      <c r="H2714" s="19" t="str">
        <f t="shared" ca="1" si="85"/>
        <v>OK</v>
      </c>
      <c r="I2714" s="46">
        <f ca="1">Z2714-$B$1</f>
        <v>7</v>
      </c>
      <c r="J2714" s="46">
        <f>VLOOKUP(G2714,'D. Produção'!A:B,2,)</f>
        <v>2</v>
      </c>
      <c r="K2714" s="87">
        <v>336286</v>
      </c>
      <c r="L2714" s="88" t="s">
        <v>82</v>
      </c>
      <c r="M2714" s="87">
        <v>4</v>
      </c>
      <c r="N2714" s="87">
        <v>5459209</v>
      </c>
      <c r="O2714" s="88" t="s">
        <v>35</v>
      </c>
      <c r="P2714" s="88" t="s">
        <v>137</v>
      </c>
      <c r="Q2714" s="88" t="s">
        <v>138</v>
      </c>
      <c r="R2714" s="89">
        <v>0.55100000000000005</v>
      </c>
      <c r="S2714" s="89">
        <v>13.775</v>
      </c>
      <c r="T2714" s="87">
        <v>1</v>
      </c>
      <c r="U2714" s="88" t="s">
        <v>95</v>
      </c>
      <c r="V2714" s="88" t="s">
        <v>120</v>
      </c>
      <c r="W2714" s="90">
        <v>1102</v>
      </c>
      <c r="X2714" s="90">
        <v>500</v>
      </c>
      <c r="Y2714" s="91">
        <v>46155.554613043983</v>
      </c>
      <c r="Z2714" s="92">
        <v>46164</v>
      </c>
      <c r="AA2714" s="93"/>
      <c r="AB2714" s="93"/>
      <c r="AC2714" s="93"/>
      <c r="AD2714" s="93"/>
      <c r="AE2714" s="93"/>
      <c r="AF2714" s="93"/>
      <c r="AG2714" s="93"/>
      <c r="AH2714" s="93"/>
      <c r="AI2714" s="94" t="s">
        <v>40</v>
      </c>
      <c r="AJ2714" s="94" t="s">
        <v>40</v>
      </c>
      <c r="AK2714" s="94" t="s">
        <v>40</v>
      </c>
      <c r="AL2714" s="93"/>
      <c r="AM2714" s="93"/>
      <c r="AN2714" s="94" t="s">
        <v>40</v>
      </c>
      <c r="AO2714" s="94" t="s">
        <v>40</v>
      </c>
      <c r="AP2714" s="94" t="s">
        <v>40</v>
      </c>
      <c r="AQ2714" s="94" t="s">
        <v>40</v>
      </c>
      <c r="AR2714" s="93"/>
    </row>
    <row r="2715" spans="1:44" ht="21">
      <c r="A2715" t="str">
        <f>VLOOKUP(Q2715,'Rotas x Madrugada'!A:C,2,0)</f>
        <v>F</v>
      </c>
      <c r="B2715" t="str">
        <f>VLOOKUP(Q2715,'Rotas x Madrugada'!A:C,3,0)</f>
        <v>Dep.</v>
      </c>
      <c r="D2715" s="19">
        <f t="shared" si="84"/>
        <v>46166</v>
      </c>
      <c r="E2715" s="19">
        <f>IF(A2715="RETIRA",Z2715,VLOOKUP(Q2715,'Rotas x Madrugada'!A:D,4,0))</f>
        <v>46148</v>
      </c>
      <c r="F2715" s="19">
        <f>IF(A2715="RETIRA",Z2715,Z2715+2)</f>
        <v>46166</v>
      </c>
      <c r="G2715" s="19" t="str">
        <f>CONCATENATE(U2715,"-",V2715)</f>
        <v>INC10-TE12</v>
      </c>
      <c r="H2715" s="19" t="str">
        <f t="shared" ca="1" si="85"/>
        <v>OK</v>
      </c>
      <c r="I2715" s="46">
        <f ca="1">Z2715-$B$1</f>
        <v>7</v>
      </c>
      <c r="J2715" s="46">
        <f>VLOOKUP(G2715,'D. Produção'!A:B,2,)</f>
        <v>2</v>
      </c>
      <c r="K2715" s="95">
        <v>336286</v>
      </c>
      <c r="L2715" s="96" t="s">
        <v>83</v>
      </c>
      <c r="M2715" s="95">
        <v>5</v>
      </c>
      <c r="N2715" s="95">
        <v>5459210</v>
      </c>
      <c r="O2715" s="96" t="s">
        <v>35</v>
      </c>
      <c r="P2715" s="96" t="s">
        <v>137</v>
      </c>
      <c r="Q2715" s="96" t="s">
        <v>138</v>
      </c>
      <c r="R2715" s="97">
        <v>0.55100000000000005</v>
      </c>
      <c r="S2715" s="97">
        <v>13.775</v>
      </c>
      <c r="T2715" s="95">
        <v>1</v>
      </c>
      <c r="U2715" s="96" t="s">
        <v>95</v>
      </c>
      <c r="V2715" s="96" t="s">
        <v>120</v>
      </c>
      <c r="W2715" s="98">
        <v>1102</v>
      </c>
      <c r="X2715" s="98">
        <v>500</v>
      </c>
      <c r="Y2715" s="99">
        <v>46155.554613043983</v>
      </c>
      <c r="Z2715" s="100">
        <v>46164</v>
      </c>
      <c r="AA2715" s="101"/>
      <c r="AB2715" s="101"/>
      <c r="AC2715" s="101"/>
      <c r="AD2715" s="101"/>
      <c r="AE2715" s="101"/>
      <c r="AF2715" s="101"/>
      <c r="AG2715" s="101"/>
      <c r="AH2715" s="101"/>
      <c r="AI2715" s="102" t="s">
        <v>40</v>
      </c>
      <c r="AJ2715" s="102" t="s">
        <v>40</v>
      </c>
      <c r="AK2715" s="102" t="s">
        <v>40</v>
      </c>
      <c r="AL2715" s="101"/>
      <c r="AM2715" s="101"/>
      <c r="AN2715" s="102" t="s">
        <v>40</v>
      </c>
      <c r="AO2715" s="102" t="s">
        <v>40</v>
      </c>
      <c r="AP2715" s="102" t="s">
        <v>40</v>
      </c>
      <c r="AQ2715" s="102" t="s">
        <v>40</v>
      </c>
      <c r="AR2715" s="101"/>
    </row>
    <row r="2716" spans="1:44" ht="21">
      <c r="A2716" t="str">
        <f>VLOOKUP(Q2716,'Rotas x Madrugada'!A:C,2,0)</f>
        <v>F</v>
      </c>
      <c r="B2716" t="str">
        <f>VLOOKUP(Q2716,'Rotas x Madrugada'!A:C,3,0)</f>
        <v>Dep.</v>
      </c>
      <c r="D2716" s="19">
        <f t="shared" si="84"/>
        <v>46166</v>
      </c>
      <c r="E2716" s="19">
        <f>IF(A2716="RETIRA",Z2716,VLOOKUP(Q2716,'Rotas x Madrugada'!A:D,4,0))</f>
        <v>46148</v>
      </c>
      <c r="F2716" s="19">
        <f>IF(A2716="RETIRA",Z2716,Z2716+2)</f>
        <v>46166</v>
      </c>
      <c r="G2716" s="19" t="str">
        <f>CONCATENATE(U2716,"-",V2716)</f>
        <v>INC10-TE12</v>
      </c>
      <c r="H2716" s="19" t="str">
        <f t="shared" ca="1" si="85"/>
        <v>OK</v>
      </c>
      <c r="I2716" s="46">
        <f ca="1">Z2716-$B$1</f>
        <v>7</v>
      </c>
      <c r="J2716" s="46">
        <f>VLOOKUP(G2716,'D. Produção'!A:B,2,)</f>
        <v>2</v>
      </c>
      <c r="K2716" s="87">
        <v>336286</v>
      </c>
      <c r="L2716" s="88" t="s">
        <v>84</v>
      </c>
      <c r="M2716" s="87">
        <v>6</v>
      </c>
      <c r="N2716" s="87">
        <v>5459211</v>
      </c>
      <c r="O2716" s="88" t="s">
        <v>35</v>
      </c>
      <c r="P2716" s="88" t="s">
        <v>137</v>
      </c>
      <c r="Q2716" s="88" t="s">
        <v>138</v>
      </c>
      <c r="R2716" s="89">
        <v>0.55100000000000005</v>
      </c>
      <c r="S2716" s="89">
        <v>13.775</v>
      </c>
      <c r="T2716" s="87">
        <v>1</v>
      </c>
      <c r="U2716" s="88" t="s">
        <v>95</v>
      </c>
      <c r="V2716" s="88" t="s">
        <v>120</v>
      </c>
      <c r="W2716" s="90">
        <v>1102</v>
      </c>
      <c r="X2716" s="90">
        <v>500</v>
      </c>
      <c r="Y2716" s="91">
        <v>46155.554613043983</v>
      </c>
      <c r="Z2716" s="92">
        <v>46164</v>
      </c>
      <c r="AA2716" s="93"/>
      <c r="AB2716" s="93"/>
      <c r="AC2716" s="93"/>
      <c r="AD2716" s="93"/>
      <c r="AE2716" s="93"/>
      <c r="AF2716" s="93"/>
      <c r="AG2716" s="93"/>
      <c r="AH2716" s="93"/>
      <c r="AI2716" s="94" t="s">
        <v>40</v>
      </c>
      <c r="AJ2716" s="94" t="s">
        <v>40</v>
      </c>
      <c r="AK2716" s="94" t="s">
        <v>40</v>
      </c>
      <c r="AL2716" s="93"/>
      <c r="AM2716" s="93"/>
      <c r="AN2716" s="94" t="s">
        <v>40</v>
      </c>
      <c r="AO2716" s="94" t="s">
        <v>40</v>
      </c>
      <c r="AP2716" s="94" t="s">
        <v>40</v>
      </c>
      <c r="AQ2716" s="94" t="s">
        <v>40</v>
      </c>
      <c r="AR2716" s="93"/>
    </row>
    <row r="2717" spans="1:44" ht="21">
      <c r="A2717" t="str">
        <f>VLOOKUP(Q2717,'Rotas x Madrugada'!A:C,2,0)</f>
        <v>F</v>
      </c>
      <c r="B2717" t="str">
        <f>VLOOKUP(Q2717,'Rotas x Madrugada'!A:C,3,0)</f>
        <v>Dep.</v>
      </c>
      <c r="D2717" s="19">
        <f t="shared" si="84"/>
        <v>46166</v>
      </c>
      <c r="E2717" s="19">
        <f>IF(A2717="RETIRA",Z2717,VLOOKUP(Q2717,'Rotas x Madrugada'!A:D,4,0))</f>
        <v>46148</v>
      </c>
      <c r="F2717" s="19">
        <f>IF(A2717="RETIRA",Z2717,Z2717+2)</f>
        <v>46166</v>
      </c>
      <c r="G2717" s="19" t="str">
        <f>CONCATENATE(U2717,"-",V2717)</f>
        <v>INC10-TE12</v>
      </c>
      <c r="H2717" s="19" t="str">
        <f t="shared" ca="1" si="85"/>
        <v>OK</v>
      </c>
      <c r="I2717" s="46">
        <f ca="1">Z2717-$B$1</f>
        <v>7</v>
      </c>
      <c r="J2717" s="46">
        <f>VLOOKUP(G2717,'D. Produção'!A:B,2,)</f>
        <v>2</v>
      </c>
      <c r="K2717" s="95">
        <v>336286</v>
      </c>
      <c r="L2717" s="96" t="s">
        <v>173</v>
      </c>
      <c r="M2717" s="95">
        <v>7</v>
      </c>
      <c r="N2717" s="95">
        <v>5459212</v>
      </c>
      <c r="O2717" s="96" t="s">
        <v>35</v>
      </c>
      <c r="P2717" s="96" t="s">
        <v>137</v>
      </c>
      <c r="Q2717" s="96" t="s">
        <v>138</v>
      </c>
      <c r="R2717" s="97">
        <v>0.60199999999999998</v>
      </c>
      <c r="S2717" s="97">
        <v>15.05</v>
      </c>
      <c r="T2717" s="95">
        <v>1</v>
      </c>
      <c r="U2717" s="96" t="s">
        <v>95</v>
      </c>
      <c r="V2717" s="96" t="s">
        <v>120</v>
      </c>
      <c r="W2717" s="98">
        <v>1204</v>
      </c>
      <c r="X2717" s="98">
        <v>500</v>
      </c>
      <c r="Y2717" s="99">
        <v>46155.554613043983</v>
      </c>
      <c r="Z2717" s="100">
        <v>46164</v>
      </c>
      <c r="AA2717" s="101"/>
      <c r="AB2717" s="101"/>
      <c r="AC2717" s="101"/>
      <c r="AD2717" s="101"/>
      <c r="AE2717" s="101"/>
      <c r="AF2717" s="101"/>
      <c r="AG2717" s="101"/>
      <c r="AH2717" s="101"/>
      <c r="AI2717" s="102" t="s">
        <v>40</v>
      </c>
      <c r="AJ2717" s="102" t="s">
        <v>40</v>
      </c>
      <c r="AK2717" s="102" t="s">
        <v>40</v>
      </c>
      <c r="AL2717" s="101"/>
      <c r="AM2717" s="101"/>
      <c r="AN2717" s="102" t="s">
        <v>40</v>
      </c>
      <c r="AO2717" s="102" t="s">
        <v>40</v>
      </c>
      <c r="AP2717" s="102" t="s">
        <v>40</v>
      </c>
      <c r="AQ2717" s="102" t="s">
        <v>40</v>
      </c>
      <c r="AR2717" s="101"/>
    </row>
    <row r="2718" spans="1:44" ht="21">
      <c r="A2718" t="str">
        <f>VLOOKUP(Q2718,'Rotas x Madrugada'!A:C,2,0)</f>
        <v>F</v>
      </c>
      <c r="B2718" t="str">
        <f>VLOOKUP(Q2718,'Rotas x Madrugada'!A:C,3,0)</f>
        <v>Dep.</v>
      </c>
      <c r="D2718" s="19">
        <f t="shared" si="84"/>
        <v>46166</v>
      </c>
      <c r="E2718" s="19">
        <f>IF(A2718="RETIRA",Z2718,VLOOKUP(Q2718,'Rotas x Madrugada'!A:D,4,0))</f>
        <v>46148</v>
      </c>
      <c r="F2718" s="19">
        <f>IF(A2718="RETIRA",Z2718,Z2718+2)</f>
        <v>46166</v>
      </c>
      <c r="G2718" s="19" t="str">
        <f>CONCATENATE(U2718,"-",V2718)</f>
        <v>INC10-TE12</v>
      </c>
      <c r="H2718" s="19" t="str">
        <f t="shared" ca="1" si="85"/>
        <v>OK</v>
      </c>
      <c r="I2718" s="46">
        <f ca="1">Z2718-$B$1</f>
        <v>7</v>
      </c>
      <c r="J2718" s="46">
        <f>VLOOKUP(G2718,'D. Produção'!A:B,2,)</f>
        <v>2</v>
      </c>
      <c r="K2718" s="87">
        <v>336286</v>
      </c>
      <c r="L2718" s="88" t="s">
        <v>174</v>
      </c>
      <c r="M2718" s="87">
        <v>8</v>
      </c>
      <c r="N2718" s="87">
        <v>5459213</v>
      </c>
      <c r="O2718" s="88" t="s">
        <v>35</v>
      </c>
      <c r="P2718" s="88" t="s">
        <v>137</v>
      </c>
      <c r="Q2718" s="88" t="s">
        <v>138</v>
      </c>
      <c r="R2718" s="89">
        <v>0.60199999999999998</v>
      </c>
      <c r="S2718" s="89">
        <v>15.05</v>
      </c>
      <c r="T2718" s="87">
        <v>1</v>
      </c>
      <c r="U2718" s="88" t="s">
        <v>95</v>
      </c>
      <c r="V2718" s="88" t="s">
        <v>120</v>
      </c>
      <c r="W2718" s="90">
        <v>1204</v>
      </c>
      <c r="X2718" s="90">
        <v>500</v>
      </c>
      <c r="Y2718" s="91">
        <v>46155.554613043983</v>
      </c>
      <c r="Z2718" s="92">
        <v>46164</v>
      </c>
      <c r="AA2718" s="93"/>
      <c r="AB2718" s="93"/>
      <c r="AC2718" s="93"/>
      <c r="AD2718" s="93"/>
      <c r="AE2718" s="93"/>
      <c r="AF2718" s="93"/>
      <c r="AG2718" s="93"/>
      <c r="AH2718" s="93"/>
      <c r="AI2718" s="94" t="s">
        <v>40</v>
      </c>
      <c r="AJ2718" s="94" t="s">
        <v>40</v>
      </c>
      <c r="AK2718" s="94" t="s">
        <v>40</v>
      </c>
      <c r="AL2718" s="93"/>
      <c r="AM2718" s="93"/>
      <c r="AN2718" s="94" t="s">
        <v>40</v>
      </c>
      <c r="AO2718" s="94" t="s">
        <v>40</v>
      </c>
      <c r="AP2718" s="94" t="s">
        <v>40</v>
      </c>
      <c r="AQ2718" s="94" t="s">
        <v>40</v>
      </c>
      <c r="AR2718" s="93"/>
    </row>
    <row r="2719" spans="1:44" ht="21">
      <c r="A2719" t="str">
        <f>VLOOKUP(Q2719,'Rotas x Madrugada'!A:C,2,0)</f>
        <v>F</v>
      </c>
      <c r="B2719" t="str">
        <f>VLOOKUP(Q2719,'Rotas x Madrugada'!A:C,3,0)</f>
        <v>Dep.</v>
      </c>
      <c r="D2719" s="19">
        <f t="shared" si="84"/>
        <v>46166</v>
      </c>
      <c r="E2719" s="19">
        <f>IF(A2719="RETIRA",Z2719,VLOOKUP(Q2719,'Rotas x Madrugada'!A:D,4,0))</f>
        <v>46148</v>
      </c>
      <c r="F2719" s="19">
        <f>IF(A2719="RETIRA",Z2719,Z2719+2)</f>
        <v>46166</v>
      </c>
      <c r="G2719" s="19" t="str">
        <f>CONCATENATE(U2719,"-",V2719)</f>
        <v>INC10-TE12</v>
      </c>
      <c r="H2719" s="19" t="str">
        <f t="shared" ca="1" si="85"/>
        <v>OK</v>
      </c>
      <c r="I2719" s="46">
        <f ca="1">Z2719-$B$1</f>
        <v>7</v>
      </c>
      <c r="J2719" s="46">
        <f>VLOOKUP(G2719,'D. Produção'!A:B,2,)</f>
        <v>2</v>
      </c>
      <c r="K2719" s="95">
        <v>336286</v>
      </c>
      <c r="L2719" s="96" t="s">
        <v>203</v>
      </c>
      <c r="M2719" s="95">
        <v>9</v>
      </c>
      <c r="N2719" s="95">
        <v>5459214</v>
      </c>
      <c r="O2719" s="96" t="s">
        <v>35</v>
      </c>
      <c r="P2719" s="96" t="s">
        <v>137</v>
      </c>
      <c r="Q2719" s="96" t="s">
        <v>138</v>
      </c>
      <c r="R2719" s="97">
        <v>0.60199999999999998</v>
      </c>
      <c r="S2719" s="97">
        <v>15.05</v>
      </c>
      <c r="T2719" s="95">
        <v>1</v>
      </c>
      <c r="U2719" s="96" t="s">
        <v>95</v>
      </c>
      <c r="V2719" s="96" t="s">
        <v>120</v>
      </c>
      <c r="W2719" s="98">
        <v>1204</v>
      </c>
      <c r="X2719" s="98">
        <v>500</v>
      </c>
      <c r="Y2719" s="99">
        <v>46155.554613043983</v>
      </c>
      <c r="Z2719" s="100">
        <v>46164</v>
      </c>
      <c r="AA2719" s="101"/>
      <c r="AB2719" s="101"/>
      <c r="AC2719" s="101"/>
      <c r="AD2719" s="101"/>
      <c r="AE2719" s="101"/>
      <c r="AF2719" s="101"/>
      <c r="AG2719" s="101"/>
      <c r="AH2719" s="101"/>
      <c r="AI2719" s="102" t="s">
        <v>40</v>
      </c>
      <c r="AJ2719" s="102" t="s">
        <v>40</v>
      </c>
      <c r="AK2719" s="102" t="s">
        <v>40</v>
      </c>
      <c r="AL2719" s="101"/>
      <c r="AM2719" s="101"/>
      <c r="AN2719" s="102" t="s">
        <v>40</v>
      </c>
      <c r="AO2719" s="102" t="s">
        <v>40</v>
      </c>
      <c r="AP2719" s="102" t="s">
        <v>40</v>
      </c>
      <c r="AQ2719" s="102" t="s">
        <v>40</v>
      </c>
      <c r="AR2719" s="101"/>
    </row>
    <row r="2720" spans="1:44" ht="21">
      <c r="A2720" t="str">
        <f>VLOOKUP(Q2720,'Rotas x Madrugada'!A:C,2,0)</f>
        <v>F</v>
      </c>
      <c r="B2720" t="str">
        <f>VLOOKUP(Q2720,'Rotas x Madrugada'!A:C,3,0)</f>
        <v>Dep.</v>
      </c>
      <c r="D2720" s="19">
        <f t="shared" si="84"/>
        <v>46166</v>
      </c>
      <c r="E2720" s="19">
        <f>IF(A2720="RETIRA",Z2720,VLOOKUP(Q2720,'Rotas x Madrugada'!A:D,4,0))</f>
        <v>46148</v>
      </c>
      <c r="F2720" s="19">
        <f>IF(A2720="RETIRA",Z2720,Z2720+2)</f>
        <v>46166</v>
      </c>
      <c r="G2720" s="19" t="str">
        <f>CONCATENATE(U2720,"-",V2720)</f>
        <v>INC10-TE12</v>
      </c>
      <c r="H2720" s="19" t="str">
        <f t="shared" ca="1" si="85"/>
        <v>OK</v>
      </c>
      <c r="I2720" s="46">
        <f ca="1">Z2720-$B$1</f>
        <v>7</v>
      </c>
      <c r="J2720" s="46">
        <f>VLOOKUP(G2720,'D. Produção'!A:B,2,)</f>
        <v>2</v>
      </c>
      <c r="K2720" s="87">
        <v>336286</v>
      </c>
      <c r="L2720" s="88" t="s">
        <v>204</v>
      </c>
      <c r="M2720" s="87">
        <v>10</v>
      </c>
      <c r="N2720" s="87">
        <v>5459215</v>
      </c>
      <c r="O2720" s="88" t="s">
        <v>35</v>
      </c>
      <c r="P2720" s="88" t="s">
        <v>137</v>
      </c>
      <c r="Q2720" s="88" t="s">
        <v>138</v>
      </c>
      <c r="R2720" s="89">
        <v>0.60199999999999998</v>
      </c>
      <c r="S2720" s="89">
        <v>15.05</v>
      </c>
      <c r="T2720" s="87">
        <v>1</v>
      </c>
      <c r="U2720" s="88" t="s">
        <v>95</v>
      </c>
      <c r="V2720" s="88" t="s">
        <v>120</v>
      </c>
      <c r="W2720" s="90">
        <v>1204</v>
      </c>
      <c r="X2720" s="90">
        <v>500</v>
      </c>
      <c r="Y2720" s="91">
        <v>46155.554613043983</v>
      </c>
      <c r="Z2720" s="92">
        <v>46164</v>
      </c>
      <c r="AA2720" s="93"/>
      <c r="AB2720" s="93"/>
      <c r="AC2720" s="93"/>
      <c r="AD2720" s="93"/>
      <c r="AE2720" s="93"/>
      <c r="AF2720" s="93"/>
      <c r="AG2720" s="93"/>
      <c r="AH2720" s="93"/>
      <c r="AI2720" s="94" t="s">
        <v>40</v>
      </c>
      <c r="AJ2720" s="94" t="s">
        <v>40</v>
      </c>
      <c r="AK2720" s="94" t="s">
        <v>40</v>
      </c>
      <c r="AL2720" s="93"/>
      <c r="AM2720" s="93"/>
      <c r="AN2720" s="94" t="s">
        <v>40</v>
      </c>
      <c r="AO2720" s="94" t="s">
        <v>40</v>
      </c>
      <c r="AP2720" s="94" t="s">
        <v>40</v>
      </c>
      <c r="AQ2720" s="94" t="s">
        <v>40</v>
      </c>
      <c r="AR2720" s="93"/>
    </row>
    <row r="2721" spans="1:44" ht="21">
      <c r="A2721" t="str">
        <f>VLOOKUP(Q2721,'Rotas x Madrugada'!A:C,2,0)</f>
        <v>F</v>
      </c>
      <c r="B2721" t="str">
        <f>VLOOKUP(Q2721,'Rotas x Madrugada'!A:C,3,0)</f>
        <v>Dep.</v>
      </c>
      <c r="D2721" s="19">
        <f t="shared" si="84"/>
        <v>46166</v>
      </c>
      <c r="E2721" s="19">
        <f>IF(A2721="RETIRA",Z2721,VLOOKUP(Q2721,'Rotas x Madrugada'!A:D,4,0))</f>
        <v>46148</v>
      </c>
      <c r="F2721" s="19">
        <f>IF(A2721="RETIRA",Z2721,Z2721+2)</f>
        <v>46166</v>
      </c>
      <c r="G2721" s="19" t="str">
        <f>CONCATENATE(U2721,"-",V2721)</f>
        <v>INC10-TE12</v>
      </c>
      <c r="H2721" s="19" t="str">
        <f t="shared" ca="1" si="85"/>
        <v>OK</v>
      </c>
      <c r="I2721" s="46">
        <f ca="1">Z2721-$B$1</f>
        <v>7</v>
      </c>
      <c r="J2721" s="46">
        <f>VLOOKUP(G2721,'D. Produção'!A:B,2,)</f>
        <v>2</v>
      </c>
      <c r="K2721" s="95">
        <v>336286</v>
      </c>
      <c r="L2721" s="96" t="s">
        <v>582</v>
      </c>
      <c r="M2721" s="95">
        <v>12</v>
      </c>
      <c r="N2721" s="95">
        <v>5459217</v>
      </c>
      <c r="O2721" s="96" t="s">
        <v>35</v>
      </c>
      <c r="P2721" s="96" t="s">
        <v>137</v>
      </c>
      <c r="Q2721" s="96" t="s">
        <v>138</v>
      </c>
      <c r="R2721" s="97">
        <v>0.58299999999999996</v>
      </c>
      <c r="S2721" s="97">
        <v>14.574999999999999</v>
      </c>
      <c r="T2721" s="95">
        <v>1</v>
      </c>
      <c r="U2721" s="96" t="s">
        <v>95</v>
      </c>
      <c r="V2721" s="96" t="s">
        <v>120</v>
      </c>
      <c r="W2721" s="98">
        <v>1166</v>
      </c>
      <c r="X2721" s="98">
        <v>500</v>
      </c>
      <c r="Y2721" s="99">
        <v>46155.554613043983</v>
      </c>
      <c r="Z2721" s="100">
        <v>46164</v>
      </c>
      <c r="AA2721" s="101"/>
      <c r="AB2721" s="101"/>
      <c r="AC2721" s="101"/>
      <c r="AD2721" s="101"/>
      <c r="AE2721" s="101"/>
      <c r="AF2721" s="101"/>
      <c r="AG2721" s="101"/>
      <c r="AH2721" s="101"/>
      <c r="AI2721" s="102" t="s">
        <v>40</v>
      </c>
      <c r="AJ2721" s="102" t="s">
        <v>40</v>
      </c>
      <c r="AK2721" s="102" t="s">
        <v>40</v>
      </c>
      <c r="AL2721" s="101"/>
      <c r="AM2721" s="101"/>
      <c r="AN2721" s="102" t="s">
        <v>40</v>
      </c>
      <c r="AO2721" s="102" t="s">
        <v>40</v>
      </c>
      <c r="AP2721" s="102" t="s">
        <v>40</v>
      </c>
      <c r="AQ2721" s="102" t="s">
        <v>40</v>
      </c>
      <c r="AR2721" s="101"/>
    </row>
    <row r="2722" spans="1:44" ht="21">
      <c r="A2722" t="str">
        <f>VLOOKUP(Q2722,'Rotas x Madrugada'!A:C,2,0)</f>
        <v>F</v>
      </c>
      <c r="B2722" t="str">
        <f>VLOOKUP(Q2722,'Rotas x Madrugada'!A:C,3,0)</f>
        <v>Dep.</v>
      </c>
      <c r="D2722" s="19">
        <f t="shared" si="84"/>
        <v>46166</v>
      </c>
      <c r="E2722" s="19">
        <f>IF(A2722="RETIRA",Z2722,VLOOKUP(Q2722,'Rotas x Madrugada'!A:D,4,0))</f>
        <v>46148</v>
      </c>
      <c r="F2722" s="19">
        <f>IF(A2722="RETIRA",Z2722,Z2722+2)</f>
        <v>46166</v>
      </c>
      <c r="G2722" s="19" t="str">
        <f>CONCATENATE(U2722,"-",V2722)</f>
        <v>INC10-TE12</v>
      </c>
      <c r="H2722" s="19" t="str">
        <f t="shared" ca="1" si="85"/>
        <v>OK</v>
      </c>
      <c r="I2722" s="46">
        <f ca="1">Z2722-$B$1</f>
        <v>7</v>
      </c>
      <c r="J2722" s="46">
        <f>VLOOKUP(G2722,'D. Produção'!A:B,2,)</f>
        <v>2</v>
      </c>
      <c r="K2722" s="87">
        <v>336286</v>
      </c>
      <c r="L2722" s="88" t="s">
        <v>677</v>
      </c>
      <c r="M2722" s="87">
        <v>13</v>
      </c>
      <c r="N2722" s="87">
        <v>5459218</v>
      </c>
      <c r="O2722" s="88" t="s">
        <v>35</v>
      </c>
      <c r="P2722" s="88" t="s">
        <v>137</v>
      </c>
      <c r="Q2722" s="88" t="s">
        <v>138</v>
      </c>
      <c r="R2722" s="89">
        <v>0.58299999999999996</v>
      </c>
      <c r="S2722" s="89">
        <v>14.574999999999999</v>
      </c>
      <c r="T2722" s="87">
        <v>1</v>
      </c>
      <c r="U2722" s="88" t="s">
        <v>95</v>
      </c>
      <c r="V2722" s="88" t="s">
        <v>120</v>
      </c>
      <c r="W2722" s="90">
        <v>1166</v>
      </c>
      <c r="X2722" s="90">
        <v>500</v>
      </c>
      <c r="Y2722" s="91">
        <v>46155.554613043983</v>
      </c>
      <c r="Z2722" s="92">
        <v>46164</v>
      </c>
      <c r="AA2722" s="93"/>
      <c r="AB2722" s="93"/>
      <c r="AC2722" s="93"/>
      <c r="AD2722" s="93"/>
      <c r="AE2722" s="93"/>
      <c r="AF2722" s="93"/>
      <c r="AG2722" s="93"/>
      <c r="AH2722" s="93"/>
      <c r="AI2722" s="94" t="s">
        <v>40</v>
      </c>
      <c r="AJ2722" s="94" t="s">
        <v>40</v>
      </c>
      <c r="AK2722" s="94" t="s">
        <v>40</v>
      </c>
      <c r="AL2722" s="93"/>
      <c r="AM2722" s="93"/>
      <c r="AN2722" s="94" t="s">
        <v>40</v>
      </c>
      <c r="AO2722" s="94" t="s">
        <v>40</v>
      </c>
      <c r="AP2722" s="94" t="s">
        <v>40</v>
      </c>
      <c r="AQ2722" s="94" t="s">
        <v>40</v>
      </c>
      <c r="AR2722" s="93"/>
    </row>
    <row r="2723" spans="1:44" ht="21">
      <c r="A2723" t="str">
        <f>VLOOKUP(Q2723,'Rotas x Madrugada'!A:C,2,0)</f>
        <v>F</v>
      </c>
      <c r="B2723" t="str">
        <f>VLOOKUP(Q2723,'Rotas x Madrugada'!A:C,3,0)</f>
        <v>Dep.</v>
      </c>
      <c r="D2723" s="19">
        <f t="shared" si="84"/>
        <v>46166</v>
      </c>
      <c r="E2723" s="19">
        <f>IF(A2723="RETIRA",Z2723,VLOOKUP(Q2723,'Rotas x Madrugada'!A:D,4,0))</f>
        <v>46148</v>
      </c>
      <c r="F2723" s="19">
        <f>IF(A2723="RETIRA",Z2723,Z2723+2)</f>
        <v>46166</v>
      </c>
      <c r="G2723" s="19" t="str">
        <f>CONCATENATE(U2723,"-",V2723)</f>
        <v>INC10-TE12</v>
      </c>
      <c r="H2723" s="19" t="str">
        <f t="shared" ca="1" si="85"/>
        <v>OK</v>
      </c>
      <c r="I2723" s="46">
        <f ca="1">Z2723-$B$1</f>
        <v>7</v>
      </c>
      <c r="J2723" s="46">
        <f>VLOOKUP(G2723,'D. Produção'!A:B,2,)</f>
        <v>2</v>
      </c>
      <c r="K2723" s="95">
        <v>336286</v>
      </c>
      <c r="L2723" s="96" t="s">
        <v>678</v>
      </c>
      <c r="M2723" s="95">
        <v>14</v>
      </c>
      <c r="N2723" s="95">
        <v>5459219</v>
      </c>
      <c r="O2723" s="96" t="s">
        <v>35</v>
      </c>
      <c r="P2723" s="96" t="s">
        <v>137</v>
      </c>
      <c r="Q2723" s="96" t="s">
        <v>138</v>
      </c>
      <c r="R2723" s="97">
        <v>0.58299999999999996</v>
      </c>
      <c r="S2723" s="97">
        <v>14.574999999999999</v>
      </c>
      <c r="T2723" s="95">
        <v>1</v>
      </c>
      <c r="U2723" s="96" t="s">
        <v>95</v>
      </c>
      <c r="V2723" s="96" t="s">
        <v>120</v>
      </c>
      <c r="W2723" s="98">
        <v>1166</v>
      </c>
      <c r="X2723" s="98">
        <v>500</v>
      </c>
      <c r="Y2723" s="99">
        <v>46155.554613043983</v>
      </c>
      <c r="Z2723" s="100">
        <v>46164</v>
      </c>
      <c r="AA2723" s="101"/>
      <c r="AB2723" s="101"/>
      <c r="AC2723" s="101"/>
      <c r="AD2723" s="101"/>
      <c r="AE2723" s="101"/>
      <c r="AF2723" s="101"/>
      <c r="AG2723" s="101"/>
      <c r="AH2723" s="101"/>
      <c r="AI2723" s="102" t="s">
        <v>40</v>
      </c>
      <c r="AJ2723" s="102" t="s">
        <v>40</v>
      </c>
      <c r="AK2723" s="102" t="s">
        <v>40</v>
      </c>
      <c r="AL2723" s="101"/>
      <c r="AM2723" s="101"/>
      <c r="AN2723" s="102" t="s">
        <v>40</v>
      </c>
      <c r="AO2723" s="102" t="s">
        <v>40</v>
      </c>
      <c r="AP2723" s="102" t="s">
        <v>40</v>
      </c>
      <c r="AQ2723" s="102" t="s">
        <v>40</v>
      </c>
      <c r="AR2723" s="101"/>
    </row>
    <row r="2724" spans="1:44" ht="21">
      <c r="A2724" t="str">
        <f>VLOOKUP(Q2724,'Rotas x Madrugada'!A:C,2,0)</f>
        <v>F</v>
      </c>
      <c r="B2724" t="str">
        <f>VLOOKUP(Q2724,'Rotas x Madrugada'!A:C,3,0)</f>
        <v>Dep.</v>
      </c>
      <c r="D2724" s="19">
        <f t="shared" si="84"/>
        <v>46166</v>
      </c>
      <c r="E2724" s="19">
        <f>IF(A2724="RETIRA",Z2724,VLOOKUP(Q2724,'Rotas x Madrugada'!A:D,4,0))</f>
        <v>46148</v>
      </c>
      <c r="F2724" s="19">
        <f>IF(A2724="RETIRA",Z2724,Z2724+2)</f>
        <v>46166</v>
      </c>
      <c r="G2724" s="19" t="str">
        <f>CONCATENATE(U2724,"-",V2724)</f>
        <v>INC10-TE12</v>
      </c>
      <c r="H2724" s="19" t="str">
        <f t="shared" ca="1" si="85"/>
        <v>OK</v>
      </c>
      <c r="I2724" s="46">
        <f ca="1">Z2724-$B$1</f>
        <v>7</v>
      </c>
      <c r="J2724" s="46">
        <f>VLOOKUP(G2724,'D. Produção'!A:B,2,)</f>
        <v>2</v>
      </c>
      <c r="K2724" s="87">
        <v>336286</v>
      </c>
      <c r="L2724" s="88" t="s">
        <v>338</v>
      </c>
      <c r="M2724" s="87">
        <v>15</v>
      </c>
      <c r="N2724" s="87">
        <v>5459220</v>
      </c>
      <c r="O2724" s="88" t="s">
        <v>35</v>
      </c>
      <c r="P2724" s="88" t="s">
        <v>137</v>
      </c>
      <c r="Q2724" s="88" t="s">
        <v>138</v>
      </c>
      <c r="R2724" s="89">
        <v>0.58299999999999996</v>
      </c>
      <c r="S2724" s="89">
        <v>14.574999999999999</v>
      </c>
      <c r="T2724" s="87">
        <v>1</v>
      </c>
      <c r="U2724" s="88" t="s">
        <v>95</v>
      </c>
      <c r="V2724" s="88" t="s">
        <v>120</v>
      </c>
      <c r="W2724" s="90">
        <v>1166</v>
      </c>
      <c r="X2724" s="90">
        <v>500</v>
      </c>
      <c r="Y2724" s="91">
        <v>46155.554613043983</v>
      </c>
      <c r="Z2724" s="92">
        <v>46164</v>
      </c>
      <c r="AA2724" s="93"/>
      <c r="AB2724" s="93"/>
      <c r="AC2724" s="93"/>
      <c r="AD2724" s="93"/>
      <c r="AE2724" s="93"/>
      <c r="AF2724" s="93"/>
      <c r="AG2724" s="93"/>
      <c r="AH2724" s="93"/>
      <c r="AI2724" s="94" t="s">
        <v>40</v>
      </c>
      <c r="AJ2724" s="94" t="s">
        <v>40</v>
      </c>
      <c r="AK2724" s="94" t="s">
        <v>40</v>
      </c>
      <c r="AL2724" s="93"/>
      <c r="AM2724" s="93"/>
      <c r="AN2724" s="94" t="s">
        <v>40</v>
      </c>
      <c r="AO2724" s="94" t="s">
        <v>40</v>
      </c>
      <c r="AP2724" s="94" t="s">
        <v>40</v>
      </c>
      <c r="AQ2724" s="94" t="s">
        <v>40</v>
      </c>
      <c r="AR2724" s="93"/>
    </row>
    <row r="2725" spans="1:44" ht="21">
      <c r="A2725" t="str">
        <f>VLOOKUP(Q2725,'Rotas x Madrugada'!A:C,2,0)</f>
        <v>H</v>
      </c>
      <c r="B2725" t="str">
        <f>VLOOKUP(Q2725,'Rotas x Madrugada'!A:C,3,0)</f>
        <v>Sim</v>
      </c>
      <c r="D2725" s="19">
        <f t="shared" si="84"/>
        <v>46166</v>
      </c>
      <c r="E2725" s="19">
        <f>IF(A2725="RETIRA",Z2725,VLOOKUP(Q2725,'Rotas x Madrugada'!A:D,4,0))</f>
        <v>46149</v>
      </c>
      <c r="F2725" s="19">
        <f>IF(A2725="RETIRA",Z2725,Z2725+2)</f>
        <v>46166</v>
      </c>
      <c r="G2725" s="19" t="str">
        <f>CONCATENATE(U2725,"-",V2725)</f>
        <v>INC08-TF</v>
      </c>
      <c r="H2725" s="19" t="str">
        <f t="shared" ca="1" si="85"/>
        <v>OK</v>
      </c>
      <c r="I2725" s="46">
        <f ca="1">Z2725-$B$1</f>
        <v>7</v>
      </c>
      <c r="J2725" s="46">
        <f>VLOOKUP(G2725,'D. Produção'!A:B,2,)</f>
        <v>2</v>
      </c>
      <c r="K2725" s="95">
        <v>336320</v>
      </c>
      <c r="L2725" s="96" t="s">
        <v>61</v>
      </c>
      <c r="M2725" s="95">
        <v>1</v>
      </c>
      <c r="N2725" s="95">
        <v>5459517</v>
      </c>
      <c r="O2725" s="96" t="s">
        <v>35</v>
      </c>
      <c r="P2725" s="96" t="s">
        <v>473</v>
      </c>
      <c r="Q2725" s="96" t="s">
        <v>119</v>
      </c>
      <c r="R2725" s="97">
        <v>1.2124999999999999</v>
      </c>
      <c r="S2725" s="97">
        <v>24.25</v>
      </c>
      <c r="T2725" s="95">
        <v>1</v>
      </c>
      <c r="U2725" s="96" t="s">
        <v>63</v>
      </c>
      <c r="V2725" s="96" t="s">
        <v>96</v>
      </c>
      <c r="W2725" s="98">
        <v>970</v>
      </c>
      <c r="X2725" s="98">
        <v>1250</v>
      </c>
      <c r="Y2725" s="99">
        <v>46155.601690972224</v>
      </c>
      <c r="Z2725" s="100">
        <v>46164</v>
      </c>
      <c r="AA2725" s="101"/>
      <c r="AB2725" s="101"/>
      <c r="AC2725" s="101"/>
      <c r="AD2725" s="101"/>
      <c r="AE2725" s="102" t="s">
        <v>40</v>
      </c>
      <c r="AF2725" s="102" t="s">
        <v>40</v>
      </c>
      <c r="AG2725" s="102" t="s">
        <v>40</v>
      </c>
      <c r="AH2725" s="102" t="s">
        <v>40</v>
      </c>
      <c r="AI2725" s="102" t="s">
        <v>40</v>
      </c>
      <c r="AJ2725" s="102" t="s">
        <v>40</v>
      </c>
      <c r="AK2725" s="102" t="s">
        <v>40</v>
      </c>
      <c r="AL2725" s="101"/>
      <c r="AM2725" s="101"/>
      <c r="AN2725" s="102" t="s">
        <v>40</v>
      </c>
      <c r="AO2725" s="102" t="s">
        <v>40</v>
      </c>
      <c r="AP2725" s="102" t="s">
        <v>40</v>
      </c>
      <c r="AQ2725" s="102" t="s">
        <v>40</v>
      </c>
      <c r="AR2725" s="101"/>
    </row>
    <row r="2726" spans="1:44" ht="21">
      <c r="A2726" t="str">
        <f>VLOOKUP(Q2726,'Rotas x Madrugada'!A:C,2,0)</f>
        <v>H</v>
      </c>
      <c r="B2726" t="str">
        <f>VLOOKUP(Q2726,'Rotas x Madrugada'!A:C,3,0)</f>
        <v>Sim</v>
      </c>
      <c r="D2726" s="19">
        <f t="shared" si="84"/>
        <v>46166</v>
      </c>
      <c r="E2726" s="19">
        <f>IF(A2726="RETIRA",Z2726,VLOOKUP(Q2726,'Rotas x Madrugada'!A:D,4,0))</f>
        <v>46149</v>
      </c>
      <c r="F2726" s="19">
        <f>IF(A2726="RETIRA",Z2726,Z2726+2)</f>
        <v>46166</v>
      </c>
      <c r="G2726" s="19" t="str">
        <f>CONCATENATE(U2726,"-",V2726)</f>
        <v>INC08-TF</v>
      </c>
      <c r="H2726" s="19" t="str">
        <f t="shared" ca="1" si="85"/>
        <v>OK</v>
      </c>
      <c r="I2726" s="46">
        <f ca="1">Z2726-$B$1</f>
        <v>7</v>
      </c>
      <c r="J2726" s="46">
        <f>VLOOKUP(G2726,'D. Produção'!A:B,2,)</f>
        <v>2</v>
      </c>
      <c r="K2726" s="87">
        <v>336320</v>
      </c>
      <c r="L2726" s="88" t="s">
        <v>143</v>
      </c>
      <c r="M2726" s="87">
        <v>3</v>
      </c>
      <c r="N2726" s="87">
        <v>5459519</v>
      </c>
      <c r="O2726" s="88" t="s">
        <v>35</v>
      </c>
      <c r="P2726" s="88" t="s">
        <v>473</v>
      </c>
      <c r="Q2726" s="88" t="s">
        <v>119</v>
      </c>
      <c r="R2726" s="89">
        <v>1.4211</v>
      </c>
      <c r="S2726" s="89">
        <v>28.420999999999999</v>
      </c>
      <c r="T2726" s="87">
        <v>1</v>
      </c>
      <c r="U2726" s="88" t="s">
        <v>63</v>
      </c>
      <c r="V2726" s="88" t="s">
        <v>96</v>
      </c>
      <c r="W2726" s="90">
        <v>970</v>
      </c>
      <c r="X2726" s="90">
        <v>1465</v>
      </c>
      <c r="Y2726" s="91">
        <v>46155.601690972224</v>
      </c>
      <c r="Z2726" s="92">
        <v>46164</v>
      </c>
      <c r="AA2726" s="93"/>
      <c r="AB2726" s="93"/>
      <c r="AC2726" s="93"/>
      <c r="AD2726" s="93"/>
      <c r="AE2726" s="94" t="s">
        <v>40</v>
      </c>
      <c r="AF2726" s="94" t="s">
        <v>40</v>
      </c>
      <c r="AG2726" s="94" t="s">
        <v>40</v>
      </c>
      <c r="AH2726" s="94" t="s">
        <v>40</v>
      </c>
      <c r="AI2726" s="94" t="s">
        <v>40</v>
      </c>
      <c r="AJ2726" s="94" t="s">
        <v>40</v>
      </c>
      <c r="AK2726" s="94" t="s">
        <v>40</v>
      </c>
      <c r="AL2726" s="93"/>
      <c r="AM2726" s="93"/>
      <c r="AN2726" s="94" t="s">
        <v>40</v>
      </c>
      <c r="AO2726" s="94" t="s">
        <v>40</v>
      </c>
      <c r="AP2726" s="94" t="s">
        <v>40</v>
      </c>
      <c r="AQ2726" s="94" t="s">
        <v>40</v>
      </c>
      <c r="AR2726" s="93"/>
    </row>
    <row r="2727" spans="1:44" ht="21">
      <c r="A2727" t="str">
        <f>VLOOKUP(Q2727,'Rotas x Madrugada'!A:C,2,0)</f>
        <v>H</v>
      </c>
      <c r="B2727" t="str">
        <f>VLOOKUP(Q2727,'Rotas x Madrugada'!A:C,3,0)</f>
        <v>Sim</v>
      </c>
      <c r="D2727" s="19">
        <f t="shared" si="84"/>
        <v>46166</v>
      </c>
      <c r="E2727" s="19">
        <f>IF(A2727="RETIRA",Z2727,VLOOKUP(Q2727,'Rotas x Madrugada'!A:D,4,0))</f>
        <v>46149</v>
      </c>
      <c r="F2727" s="19">
        <f>IF(A2727="RETIRA",Z2727,Z2727+2)</f>
        <v>46166</v>
      </c>
      <c r="G2727" s="19" t="str">
        <f>CONCATENATE(U2727,"-",V2727)</f>
        <v>INC08-TF</v>
      </c>
      <c r="H2727" s="19" t="str">
        <f t="shared" ca="1" si="85"/>
        <v>OK</v>
      </c>
      <c r="I2727" s="46">
        <f ca="1">Z2727-$B$1</f>
        <v>7</v>
      </c>
      <c r="J2727" s="46">
        <f>VLOOKUP(G2727,'D. Produção'!A:B,2,)</f>
        <v>2</v>
      </c>
      <c r="K2727" s="95">
        <v>336320</v>
      </c>
      <c r="L2727" s="96" t="s">
        <v>92</v>
      </c>
      <c r="M2727" s="95">
        <v>5</v>
      </c>
      <c r="N2727" s="95">
        <v>5459521</v>
      </c>
      <c r="O2727" s="96" t="s">
        <v>35</v>
      </c>
      <c r="P2727" s="96" t="s">
        <v>473</v>
      </c>
      <c r="Q2727" s="96" t="s">
        <v>119</v>
      </c>
      <c r="R2727" s="97">
        <v>1.4211</v>
      </c>
      <c r="S2727" s="97">
        <v>28.420999999999999</v>
      </c>
      <c r="T2727" s="95">
        <v>1</v>
      </c>
      <c r="U2727" s="96" t="s">
        <v>63</v>
      </c>
      <c r="V2727" s="96" t="s">
        <v>96</v>
      </c>
      <c r="W2727" s="98">
        <v>970</v>
      </c>
      <c r="X2727" s="98">
        <v>1465</v>
      </c>
      <c r="Y2727" s="99">
        <v>46155.601690972224</v>
      </c>
      <c r="Z2727" s="100">
        <v>46164</v>
      </c>
      <c r="AA2727" s="101"/>
      <c r="AB2727" s="101"/>
      <c r="AC2727" s="101"/>
      <c r="AD2727" s="101"/>
      <c r="AE2727" s="102" t="s">
        <v>40</v>
      </c>
      <c r="AF2727" s="102" t="s">
        <v>40</v>
      </c>
      <c r="AG2727" s="102" t="s">
        <v>40</v>
      </c>
      <c r="AH2727" s="102" t="s">
        <v>40</v>
      </c>
      <c r="AI2727" s="102" t="s">
        <v>40</v>
      </c>
      <c r="AJ2727" s="102" t="s">
        <v>40</v>
      </c>
      <c r="AK2727" s="102" t="s">
        <v>40</v>
      </c>
      <c r="AL2727" s="101"/>
      <c r="AM2727" s="101"/>
      <c r="AN2727" s="102" t="s">
        <v>40</v>
      </c>
      <c r="AO2727" s="102" t="s">
        <v>40</v>
      </c>
      <c r="AP2727" s="102" t="s">
        <v>40</v>
      </c>
      <c r="AQ2727" s="102" t="s">
        <v>40</v>
      </c>
      <c r="AR2727" s="101"/>
    </row>
    <row r="2728" spans="1:44" ht="21">
      <c r="A2728" t="str">
        <f>VLOOKUP(Q2728,'Rotas x Madrugada'!A:C,2,0)</f>
        <v>H</v>
      </c>
      <c r="B2728" t="str">
        <f>VLOOKUP(Q2728,'Rotas x Madrugada'!A:C,3,0)</f>
        <v>Sim</v>
      </c>
      <c r="D2728" s="19">
        <f t="shared" si="84"/>
        <v>46166</v>
      </c>
      <c r="E2728" s="19">
        <f>IF(A2728="RETIRA",Z2728,VLOOKUP(Q2728,'Rotas x Madrugada'!A:D,4,0))</f>
        <v>46149</v>
      </c>
      <c r="F2728" s="19">
        <f>IF(A2728="RETIRA",Z2728,Z2728+2)</f>
        <v>46166</v>
      </c>
      <c r="G2728" s="19" t="str">
        <f>CONCATENATE(U2728,"-",V2728)</f>
        <v>INC08-TF</v>
      </c>
      <c r="H2728" s="19" t="str">
        <f t="shared" ca="1" si="85"/>
        <v>OK</v>
      </c>
      <c r="I2728" s="46">
        <f ca="1">Z2728-$B$1</f>
        <v>7</v>
      </c>
      <c r="J2728" s="46">
        <f>VLOOKUP(G2728,'D. Produção'!A:B,2,)</f>
        <v>2</v>
      </c>
      <c r="K2728" s="87">
        <v>336320</v>
      </c>
      <c r="L2728" s="88" t="s">
        <v>97</v>
      </c>
      <c r="M2728" s="87">
        <v>6</v>
      </c>
      <c r="N2728" s="87">
        <v>5459522</v>
      </c>
      <c r="O2728" s="88" t="s">
        <v>35</v>
      </c>
      <c r="P2728" s="88" t="s">
        <v>473</v>
      </c>
      <c r="Q2728" s="88" t="s">
        <v>119</v>
      </c>
      <c r="R2728" s="89">
        <v>1.3726</v>
      </c>
      <c r="S2728" s="89">
        <v>27.451000000000001</v>
      </c>
      <c r="T2728" s="87">
        <v>1</v>
      </c>
      <c r="U2728" s="88" t="s">
        <v>63</v>
      </c>
      <c r="V2728" s="88" t="s">
        <v>96</v>
      </c>
      <c r="W2728" s="90">
        <v>970</v>
      </c>
      <c r="X2728" s="90">
        <v>1415</v>
      </c>
      <c r="Y2728" s="91">
        <v>46155.601690972224</v>
      </c>
      <c r="Z2728" s="92">
        <v>46164</v>
      </c>
      <c r="AA2728" s="93"/>
      <c r="AB2728" s="93"/>
      <c r="AC2728" s="93"/>
      <c r="AD2728" s="93"/>
      <c r="AE2728" s="94" t="s">
        <v>40</v>
      </c>
      <c r="AF2728" s="94" t="s">
        <v>40</v>
      </c>
      <c r="AG2728" s="94" t="s">
        <v>40</v>
      </c>
      <c r="AH2728" s="94" t="s">
        <v>40</v>
      </c>
      <c r="AI2728" s="94" t="s">
        <v>40</v>
      </c>
      <c r="AJ2728" s="94" t="s">
        <v>40</v>
      </c>
      <c r="AK2728" s="94" t="s">
        <v>40</v>
      </c>
      <c r="AL2728" s="93"/>
      <c r="AM2728" s="93"/>
      <c r="AN2728" s="94" t="s">
        <v>40</v>
      </c>
      <c r="AO2728" s="94" t="s">
        <v>40</v>
      </c>
      <c r="AP2728" s="94" t="s">
        <v>40</v>
      </c>
      <c r="AQ2728" s="94" t="s">
        <v>40</v>
      </c>
      <c r="AR2728" s="93"/>
    </row>
    <row r="2729" spans="1:44" ht="21">
      <c r="A2729" t="str">
        <f>VLOOKUP(Q2729,'Rotas x Madrugada'!A:C,2,0)</f>
        <v>X</v>
      </c>
      <c r="B2729" t="str">
        <f>VLOOKUP(Q2729,'Rotas x Madrugada'!A:C,3,0)</f>
        <v>Sim</v>
      </c>
      <c r="D2729" s="19">
        <f t="shared" si="84"/>
        <v>46166</v>
      </c>
      <c r="E2729" s="19">
        <f>IF(A2729="RETIRA",Z2729,VLOOKUP(Q2729,'Rotas x Madrugada'!A:D,4,0))</f>
        <v>46149</v>
      </c>
      <c r="F2729" s="19">
        <f>IF(A2729="RETIRA",Z2729,Z2729+2)</f>
        <v>46166</v>
      </c>
      <c r="G2729" s="19" t="str">
        <f>CONCATENATE(U2729,"-",V2729)</f>
        <v>INC10-TEMK</v>
      </c>
      <c r="H2729" s="19" t="e">
        <f t="shared" ca="1" si="85"/>
        <v>#N/A</v>
      </c>
      <c r="I2729" s="46">
        <f ca="1">Z2729-$B$1</f>
        <v>7</v>
      </c>
      <c r="J2729" s="46" t="e">
        <f>VLOOKUP(G2729,'D. Produção'!A:B,2,)</f>
        <v>#N/A</v>
      </c>
      <c r="K2729" s="95">
        <v>336452</v>
      </c>
      <c r="L2729" s="96" t="s">
        <v>61</v>
      </c>
      <c r="M2729" s="95">
        <v>1</v>
      </c>
      <c r="N2729" s="95">
        <v>5460435</v>
      </c>
      <c r="O2729" s="96" t="s">
        <v>35</v>
      </c>
      <c r="P2729" s="96" t="s">
        <v>358</v>
      </c>
      <c r="Q2729" s="96" t="s">
        <v>139</v>
      </c>
      <c r="R2729" s="97">
        <v>1.8358000000000001</v>
      </c>
      <c r="S2729" s="97">
        <v>45.895499999999998</v>
      </c>
      <c r="T2729" s="95">
        <v>1</v>
      </c>
      <c r="U2729" s="96" t="s">
        <v>95</v>
      </c>
      <c r="V2729" s="96" t="s">
        <v>464</v>
      </c>
      <c r="W2729" s="98">
        <v>2115</v>
      </c>
      <c r="X2729" s="98">
        <v>868</v>
      </c>
      <c r="Y2729" s="99">
        <v>46156.359873460649</v>
      </c>
      <c r="Z2729" s="100">
        <v>46164</v>
      </c>
      <c r="AA2729" s="101"/>
      <c r="AB2729" s="101"/>
      <c r="AC2729" s="101"/>
      <c r="AD2729" s="101"/>
      <c r="AE2729" s="101"/>
      <c r="AF2729" s="101"/>
      <c r="AG2729" s="101"/>
      <c r="AH2729" s="101"/>
      <c r="AI2729" s="102" t="s">
        <v>40</v>
      </c>
      <c r="AJ2729" s="102" t="s">
        <v>40</v>
      </c>
      <c r="AK2729" s="102" t="s">
        <v>40</v>
      </c>
      <c r="AL2729" s="101"/>
      <c r="AM2729" s="101"/>
      <c r="AN2729" s="101"/>
      <c r="AO2729" s="102" t="s">
        <v>40</v>
      </c>
      <c r="AP2729" s="101"/>
      <c r="AQ2729" s="102" t="s">
        <v>40</v>
      </c>
      <c r="AR2729" s="101"/>
    </row>
    <row r="2730" spans="1:44" ht="21">
      <c r="A2730" t="str">
        <f>VLOOKUP(Q2730,'Rotas x Madrugada'!A:C,2,0)</f>
        <v>X</v>
      </c>
      <c r="B2730" t="str">
        <f>VLOOKUP(Q2730,'Rotas x Madrugada'!A:C,3,0)</f>
        <v>Sim</v>
      </c>
      <c r="D2730" s="19">
        <f t="shared" si="84"/>
        <v>46166</v>
      </c>
      <c r="E2730" s="19">
        <f>IF(A2730="RETIRA",Z2730,VLOOKUP(Q2730,'Rotas x Madrugada'!A:D,4,0))</f>
        <v>46149</v>
      </c>
      <c r="F2730" s="19">
        <f>IF(A2730="RETIRA",Z2730,Z2730+2)</f>
        <v>46166</v>
      </c>
      <c r="G2730" s="19" t="str">
        <f>CONCATENATE(U2730,"-",V2730)</f>
        <v>INC10-TEM</v>
      </c>
      <c r="H2730" s="19" t="e">
        <f t="shared" ca="1" si="85"/>
        <v>#N/A</v>
      </c>
      <c r="I2730" s="46">
        <f ca="1">Z2730-$B$1</f>
        <v>7</v>
      </c>
      <c r="J2730" s="46" t="e">
        <f>VLOOKUP(G2730,'D. Produção'!A:B,2,)</f>
        <v>#N/A</v>
      </c>
      <c r="K2730" s="87">
        <v>336452</v>
      </c>
      <c r="L2730" s="88" t="s">
        <v>121</v>
      </c>
      <c r="M2730" s="87">
        <v>2</v>
      </c>
      <c r="N2730" s="87">
        <v>5460436</v>
      </c>
      <c r="O2730" s="88" t="s">
        <v>35</v>
      </c>
      <c r="P2730" s="88" t="s">
        <v>358</v>
      </c>
      <c r="Q2730" s="88" t="s">
        <v>139</v>
      </c>
      <c r="R2730" s="89">
        <v>1.6224000000000001</v>
      </c>
      <c r="S2730" s="89">
        <v>40.561</v>
      </c>
      <c r="T2730" s="87">
        <v>1</v>
      </c>
      <c r="U2730" s="88" t="s">
        <v>95</v>
      </c>
      <c r="V2730" s="88" t="s">
        <v>169</v>
      </c>
      <c r="W2730" s="90">
        <v>1880</v>
      </c>
      <c r="X2730" s="90">
        <v>863</v>
      </c>
      <c r="Y2730" s="91">
        <v>46156.359873460649</v>
      </c>
      <c r="Z2730" s="92">
        <v>46164</v>
      </c>
      <c r="AA2730" s="93"/>
      <c r="AB2730" s="93"/>
      <c r="AC2730" s="93"/>
      <c r="AD2730" s="93"/>
      <c r="AE2730" s="93"/>
      <c r="AF2730" s="93"/>
      <c r="AG2730" s="93"/>
      <c r="AH2730" s="93"/>
      <c r="AI2730" s="94" t="s">
        <v>40</v>
      </c>
      <c r="AJ2730" s="94" t="s">
        <v>40</v>
      </c>
      <c r="AK2730" s="94" t="s">
        <v>40</v>
      </c>
      <c r="AL2730" s="93"/>
      <c r="AM2730" s="93"/>
      <c r="AN2730" s="93"/>
      <c r="AO2730" s="94" t="s">
        <v>40</v>
      </c>
      <c r="AP2730" s="93"/>
      <c r="AQ2730" s="94" t="s">
        <v>40</v>
      </c>
      <c r="AR2730" s="93"/>
    </row>
    <row r="2731" spans="1:44" ht="21">
      <c r="A2731" t="str">
        <f>VLOOKUP(Q2731,'Rotas x Madrugada'!A:C,2,0)</f>
        <v>X</v>
      </c>
      <c r="B2731" t="str">
        <f>VLOOKUP(Q2731,'Rotas x Madrugada'!A:C,3,0)</f>
        <v>Sim</v>
      </c>
      <c r="D2731" s="19">
        <f t="shared" si="84"/>
        <v>46166</v>
      </c>
      <c r="E2731" s="19">
        <f>IF(A2731="RETIRA",Z2731,VLOOKUP(Q2731,'Rotas x Madrugada'!A:D,4,0))</f>
        <v>46149</v>
      </c>
      <c r="F2731" s="19">
        <f>IF(A2731="RETIRA",Z2731,Z2731+2)</f>
        <v>46166</v>
      </c>
      <c r="G2731" s="19" t="str">
        <f>CONCATENATE(U2731,"-",V2731)</f>
        <v>INC10-TEMK</v>
      </c>
      <c r="H2731" s="19" t="e">
        <f t="shared" ca="1" si="85"/>
        <v>#N/A</v>
      </c>
      <c r="I2731" s="46">
        <f ca="1">Z2731-$B$1</f>
        <v>7</v>
      </c>
      <c r="J2731" s="46" t="e">
        <f>VLOOKUP(G2731,'D. Produção'!A:B,2,)</f>
        <v>#N/A</v>
      </c>
      <c r="K2731" s="95">
        <v>336452</v>
      </c>
      <c r="L2731" s="96" t="s">
        <v>143</v>
      </c>
      <c r="M2731" s="95">
        <v>3</v>
      </c>
      <c r="N2731" s="95">
        <v>5460437</v>
      </c>
      <c r="O2731" s="96" t="s">
        <v>35</v>
      </c>
      <c r="P2731" s="96" t="s">
        <v>358</v>
      </c>
      <c r="Q2731" s="96" t="s">
        <v>139</v>
      </c>
      <c r="R2731" s="97">
        <v>1.3948</v>
      </c>
      <c r="S2731" s="97">
        <v>34.869</v>
      </c>
      <c r="T2731" s="95">
        <v>1</v>
      </c>
      <c r="U2731" s="96" t="s">
        <v>95</v>
      </c>
      <c r="V2731" s="96" t="s">
        <v>464</v>
      </c>
      <c r="W2731" s="98">
        <v>1576</v>
      </c>
      <c r="X2731" s="98">
        <v>885</v>
      </c>
      <c r="Y2731" s="99">
        <v>46156.359873460649</v>
      </c>
      <c r="Z2731" s="100">
        <v>46164</v>
      </c>
      <c r="AA2731" s="101"/>
      <c r="AB2731" s="101"/>
      <c r="AC2731" s="101"/>
      <c r="AD2731" s="101"/>
      <c r="AE2731" s="101"/>
      <c r="AF2731" s="101"/>
      <c r="AG2731" s="101"/>
      <c r="AH2731" s="101"/>
      <c r="AI2731" s="102" t="s">
        <v>40</v>
      </c>
      <c r="AJ2731" s="102" t="s">
        <v>40</v>
      </c>
      <c r="AK2731" s="102" t="s">
        <v>40</v>
      </c>
      <c r="AL2731" s="101"/>
      <c r="AM2731" s="101"/>
      <c r="AN2731" s="101"/>
      <c r="AO2731" s="102" t="s">
        <v>40</v>
      </c>
      <c r="AP2731" s="101"/>
      <c r="AQ2731" s="102" t="s">
        <v>40</v>
      </c>
      <c r="AR2731" s="101"/>
    </row>
    <row r="2732" spans="1:44" ht="21">
      <c r="A2732" t="str">
        <f>VLOOKUP(Q2732,'Rotas x Madrugada'!A:C,2,0)</f>
        <v>X</v>
      </c>
      <c r="B2732" t="str">
        <f>VLOOKUP(Q2732,'Rotas x Madrugada'!A:C,3,0)</f>
        <v>Sim</v>
      </c>
      <c r="D2732" s="19">
        <f t="shared" si="84"/>
        <v>46166</v>
      </c>
      <c r="E2732" s="19">
        <f>IF(A2732="RETIRA",Z2732,VLOOKUP(Q2732,'Rotas x Madrugada'!A:D,4,0))</f>
        <v>46149</v>
      </c>
      <c r="F2732" s="19">
        <f>IF(A2732="RETIRA",Z2732,Z2732+2)</f>
        <v>46166</v>
      </c>
      <c r="G2732" s="19" t="str">
        <f>CONCATENATE(U2732,"-",V2732)</f>
        <v>INC10-TEM</v>
      </c>
      <c r="H2732" s="19" t="e">
        <f t="shared" ca="1" si="85"/>
        <v>#N/A</v>
      </c>
      <c r="I2732" s="46">
        <f ca="1">Z2732-$B$1</f>
        <v>7</v>
      </c>
      <c r="J2732" s="46" t="e">
        <f>VLOOKUP(G2732,'D. Produção'!A:B,2,)</f>
        <v>#N/A</v>
      </c>
      <c r="K2732" s="87">
        <v>336452</v>
      </c>
      <c r="L2732" s="88" t="s">
        <v>132</v>
      </c>
      <c r="M2732" s="87">
        <v>4</v>
      </c>
      <c r="N2732" s="87">
        <v>5460438</v>
      </c>
      <c r="O2732" s="88" t="s">
        <v>35</v>
      </c>
      <c r="P2732" s="88" t="s">
        <v>358</v>
      </c>
      <c r="Q2732" s="88" t="s">
        <v>139</v>
      </c>
      <c r="R2732" s="89">
        <v>1.8986000000000001</v>
      </c>
      <c r="S2732" s="89">
        <v>47.465000000000003</v>
      </c>
      <c r="T2732" s="87">
        <v>1</v>
      </c>
      <c r="U2732" s="88" t="s">
        <v>95</v>
      </c>
      <c r="V2732" s="88" t="s">
        <v>169</v>
      </c>
      <c r="W2732" s="90">
        <v>2200</v>
      </c>
      <c r="X2732" s="90">
        <v>863</v>
      </c>
      <c r="Y2732" s="91">
        <v>46156.359873460649</v>
      </c>
      <c r="Z2732" s="92">
        <v>46164</v>
      </c>
      <c r="AA2732" s="93"/>
      <c r="AB2732" s="93"/>
      <c r="AC2732" s="93"/>
      <c r="AD2732" s="93"/>
      <c r="AE2732" s="93"/>
      <c r="AF2732" s="93"/>
      <c r="AG2732" s="93"/>
      <c r="AH2732" s="93"/>
      <c r="AI2732" s="94" t="s">
        <v>40</v>
      </c>
      <c r="AJ2732" s="94" t="s">
        <v>40</v>
      </c>
      <c r="AK2732" s="94" t="s">
        <v>40</v>
      </c>
      <c r="AL2732" s="93"/>
      <c r="AM2732" s="93"/>
      <c r="AN2732" s="93"/>
      <c r="AO2732" s="94" t="s">
        <v>40</v>
      </c>
      <c r="AP2732" s="93"/>
      <c r="AQ2732" s="94" t="s">
        <v>40</v>
      </c>
      <c r="AR2732" s="93"/>
    </row>
    <row r="2733" spans="1:44" ht="21">
      <c r="A2733" t="str">
        <f>VLOOKUP(Q2733,'Rotas x Madrugada'!A:C,2,0)</f>
        <v>F</v>
      </c>
      <c r="B2733" t="str">
        <f>VLOOKUP(Q2733,'Rotas x Madrugada'!A:C,3,0)</f>
        <v>Dep.</v>
      </c>
      <c r="D2733" s="19">
        <f t="shared" si="84"/>
        <v>46166</v>
      </c>
      <c r="E2733" s="19">
        <f>IF(A2733="RETIRA",Z2733,VLOOKUP(Q2733,'Rotas x Madrugada'!A:D,4,0))</f>
        <v>46148</v>
      </c>
      <c r="F2733" s="19">
        <f>IF(A2733="RETIRA",Z2733,Z2733+2)</f>
        <v>46166</v>
      </c>
      <c r="G2733" s="19" t="str">
        <f>CONCATENATE(U2733,"-",V2733)</f>
        <v>INC06-TFR</v>
      </c>
      <c r="H2733" s="19" t="e">
        <f t="shared" ca="1" si="85"/>
        <v>#N/A</v>
      </c>
      <c r="I2733" s="46">
        <f ca="1">Z2733-$B$1</f>
        <v>7</v>
      </c>
      <c r="J2733" s="46" t="e">
        <f>VLOOKUP(G2733,'D. Produção'!A:B,2,)</f>
        <v>#N/A</v>
      </c>
      <c r="K2733" s="95">
        <v>336635</v>
      </c>
      <c r="L2733" s="96" t="s">
        <v>61</v>
      </c>
      <c r="M2733" s="95">
        <v>1</v>
      </c>
      <c r="N2733" s="95">
        <v>5461677</v>
      </c>
      <c r="O2733" s="96" t="s">
        <v>35</v>
      </c>
      <c r="P2733" s="96" t="s">
        <v>137</v>
      </c>
      <c r="Q2733" s="96" t="s">
        <v>138</v>
      </c>
      <c r="R2733" s="97">
        <v>1.44</v>
      </c>
      <c r="S2733" s="97">
        <v>21.6</v>
      </c>
      <c r="T2733" s="95">
        <v>1</v>
      </c>
      <c r="U2733" s="96" t="s">
        <v>185</v>
      </c>
      <c r="V2733" s="96" t="s">
        <v>469</v>
      </c>
      <c r="W2733" s="98">
        <v>1200</v>
      </c>
      <c r="X2733" s="98">
        <v>1200</v>
      </c>
      <c r="Y2733" s="99">
        <v>46156.506026076386</v>
      </c>
      <c r="Z2733" s="100">
        <v>46164</v>
      </c>
      <c r="AA2733" s="101"/>
      <c r="AB2733" s="101"/>
      <c r="AC2733" s="101"/>
      <c r="AD2733" s="101"/>
      <c r="AE2733" s="102" t="s">
        <v>40</v>
      </c>
      <c r="AF2733" s="102" t="s">
        <v>40</v>
      </c>
      <c r="AG2733" s="102" t="s">
        <v>40</v>
      </c>
      <c r="AH2733" s="102" t="s">
        <v>40</v>
      </c>
      <c r="AI2733" s="102" t="s">
        <v>40</v>
      </c>
      <c r="AJ2733" s="102" t="s">
        <v>40</v>
      </c>
      <c r="AK2733" s="102" t="s">
        <v>40</v>
      </c>
      <c r="AL2733" s="101"/>
      <c r="AM2733" s="101"/>
      <c r="AN2733" s="102" t="s">
        <v>40</v>
      </c>
      <c r="AO2733" s="102" t="s">
        <v>40</v>
      </c>
      <c r="AP2733" s="102" t="s">
        <v>40</v>
      </c>
      <c r="AQ2733" s="102" t="s">
        <v>40</v>
      </c>
      <c r="AR2733" s="101"/>
    </row>
    <row r="2734" spans="1:44" ht="21">
      <c r="A2734" t="str">
        <f>VLOOKUP(Q2734,'Rotas x Madrugada'!A:C,2,0)</f>
        <v>H</v>
      </c>
      <c r="B2734" t="str">
        <f>VLOOKUP(Q2734,'Rotas x Madrugada'!A:C,3,0)</f>
        <v>Sim</v>
      </c>
      <c r="D2734" s="19">
        <f t="shared" si="84"/>
        <v>46166</v>
      </c>
      <c r="E2734" s="19">
        <f>IF(A2734="RETIRA",Z2734,VLOOKUP(Q2734,'Rotas x Madrugada'!A:D,4,0))</f>
        <v>46149</v>
      </c>
      <c r="F2734" s="19">
        <f>IF(A2734="RETIRA",Z2734,Z2734+2)</f>
        <v>46166</v>
      </c>
      <c r="G2734" s="19" t="str">
        <f>CONCATENATE(U2734,"-",V2734)</f>
        <v>INC08-TF</v>
      </c>
      <c r="H2734" s="19" t="str">
        <f t="shared" ca="1" si="85"/>
        <v>OK</v>
      </c>
      <c r="I2734" s="46">
        <f ca="1">Z2734-$B$1</f>
        <v>7</v>
      </c>
      <c r="J2734" s="46">
        <f>VLOOKUP(G2734,'D. Produção'!A:B,2,)</f>
        <v>2</v>
      </c>
      <c r="K2734" s="87">
        <v>336706</v>
      </c>
      <c r="L2734" s="88" t="s">
        <v>121</v>
      </c>
      <c r="M2734" s="87">
        <v>2</v>
      </c>
      <c r="N2734" s="87">
        <v>5462137</v>
      </c>
      <c r="O2734" s="88" t="s">
        <v>35</v>
      </c>
      <c r="P2734" s="88" t="s">
        <v>473</v>
      </c>
      <c r="Q2734" s="88" t="s">
        <v>119</v>
      </c>
      <c r="R2734" s="89">
        <v>1.3676999999999999</v>
      </c>
      <c r="S2734" s="89">
        <v>27.353999999999999</v>
      </c>
      <c r="T2734" s="87">
        <v>1</v>
      </c>
      <c r="U2734" s="88" t="s">
        <v>63</v>
      </c>
      <c r="V2734" s="88" t="s">
        <v>96</v>
      </c>
      <c r="W2734" s="90">
        <v>970</v>
      </c>
      <c r="X2734" s="90">
        <v>1410</v>
      </c>
      <c r="Y2734" s="91">
        <v>46156.651608449072</v>
      </c>
      <c r="Z2734" s="92">
        <v>46164</v>
      </c>
      <c r="AA2734" s="93"/>
      <c r="AB2734" s="93"/>
      <c r="AC2734" s="93"/>
      <c r="AD2734" s="93"/>
      <c r="AE2734" s="94" t="s">
        <v>40</v>
      </c>
      <c r="AF2734" s="94" t="s">
        <v>40</v>
      </c>
      <c r="AG2734" s="94" t="s">
        <v>40</v>
      </c>
      <c r="AH2734" s="94" t="s">
        <v>40</v>
      </c>
      <c r="AI2734" s="94" t="s">
        <v>40</v>
      </c>
      <c r="AJ2734" s="94" t="s">
        <v>40</v>
      </c>
      <c r="AK2734" s="94" t="s">
        <v>40</v>
      </c>
      <c r="AL2734" s="93"/>
      <c r="AM2734" s="93"/>
      <c r="AN2734" s="94" t="s">
        <v>40</v>
      </c>
      <c r="AO2734" s="94" t="s">
        <v>40</v>
      </c>
      <c r="AP2734" s="94" t="s">
        <v>40</v>
      </c>
      <c r="AQ2734" s="94" t="s">
        <v>40</v>
      </c>
      <c r="AR2734" s="93"/>
    </row>
    <row r="2735" spans="1:44" ht="21">
      <c r="A2735" t="str">
        <f>VLOOKUP(Q2735,'Rotas x Madrugada'!A:C,2,0)</f>
        <v>H</v>
      </c>
      <c r="B2735" t="str">
        <f>VLOOKUP(Q2735,'Rotas x Madrugada'!A:C,3,0)</f>
        <v>Sim</v>
      </c>
      <c r="D2735" s="19">
        <f t="shared" si="84"/>
        <v>46166</v>
      </c>
      <c r="E2735" s="19">
        <f>IF(A2735="RETIRA",Z2735,VLOOKUP(Q2735,'Rotas x Madrugada'!A:D,4,0))</f>
        <v>46149</v>
      </c>
      <c r="F2735" s="19">
        <f>IF(A2735="RETIRA",Z2735,Z2735+2)</f>
        <v>46166</v>
      </c>
      <c r="G2735" s="19" t="str">
        <f>CONCATENATE(U2735,"-",V2735)</f>
        <v>INC08-TF</v>
      </c>
      <c r="H2735" s="19" t="str">
        <f t="shared" ca="1" si="85"/>
        <v>OK</v>
      </c>
      <c r="I2735" s="46">
        <f ca="1">Z2735-$B$1</f>
        <v>7</v>
      </c>
      <c r="J2735" s="46">
        <f>VLOOKUP(G2735,'D. Produção'!A:B,2,)</f>
        <v>2</v>
      </c>
      <c r="K2735" s="95">
        <v>336706</v>
      </c>
      <c r="L2735" s="96" t="s">
        <v>132</v>
      </c>
      <c r="M2735" s="95">
        <v>4</v>
      </c>
      <c r="N2735" s="95">
        <v>5462139</v>
      </c>
      <c r="O2735" s="96" t="s">
        <v>35</v>
      </c>
      <c r="P2735" s="96" t="s">
        <v>473</v>
      </c>
      <c r="Q2735" s="96" t="s">
        <v>119</v>
      </c>
      <c r="R2735" s="97">
        <v>1.4841</v>
      </c>
      <c r="S2735" s="97">
        <v>29.681999999999999</v>
      </c>
      <c r="T2735" s="95">
        <v>1</v>
      </c>
      <c r="U2735" s="96" t="s">
        <v>63</v>
      </c>
      <c r="V2735" s="96" t="s">
        <v>96</v>
      </c>
      <c r="W2735" s="98">
        <v>970</v>
      </c>
      <c r="X2735" s="98">
        <v>1530</v>
      </c>
      <c r="Y2735" s="99">
        <v>46156.651608449072</v>
      </c>
      <c r="Z2735" s="100">
        <v>46164</v>
      </c>
      <c r="AA2735" s="101"/>
      <c r="AB2735" s="101"/>
      <c r="AC2735" s="101"/>
      <c r="AD2735" s="101"/>
      <c r="AE2735" s="102" t="s">
        <v>40</v>
      </c>
      <c r="AF2735" s="102" t="s">
        <v>40</v>
      </c>
      <c r="AG2735" s="102" t="s">
        <v>40</v>
      </c>
      <c r="AH2735" s="102" t="s">
        <v>40</v>
      </c>
      <c r="AI2735" s="102" t="s">
        <v>40</v>
      </c>
      <c r="AJ2735" s="102" t="s">
        <v>40</v>
      </c>
      <c r="AK2735" s="102" t="s">
        <v>40</v>
      </c>
      <c r="AL2735" s="101"/>
      <c r="AM2735" s="101"/>
      <c r="AN2735" s="102" t="s">
        <v>40</v>
      </c>
      <c r="AO2735" s="102" t="s">
        <v>40</v>
      </c>
      <c r="AP2735" s="102" t="s">
        <v>40</v>
      </c>
      <c r="AQ2735" s="102" t="s">
        <v>40</v>
      </c>
      <c r="AR2735" s="101"/>
    </row>
    <row r="2736" spans="1:44" ht="21">
      <c r="A2736" t="str">
        <f>VLOOKUP(Q2736,'Rotas x Madrugada'!A:C,2,0)</f>
        <v>H</v>
      </c>
      <c r="B2736" t="str">
        <f>VLOOKUP(Q2736,'Rotas x Madrugada'!A:C,3,0)</f>
        <v>Sim</v>
      </c>
      <c r="D2736" s="19">
        <f t="shared" si="84"/>
        <v>46166</v>
      </c>
      <c r="E2736" s="19">
        <f>IF(A2736="RETIRA",Z2736,VLOOKUP(Q2736,'Rotas x Madrugada'!A:D,4,0))</f>
        <v>46149</v>
      </c>
      <c r="F2736" s="19">
        <f>IF(A2736="RETIRA",Z2736,Z2736+2)</f>
        <v>46166</v>
      </c>
      <c r="G2736" s="19" t="str">
        <f>CONCATENATE(U2736,"-",V2736)</f>
        <v>INC08-TF</v>
      </c>
      <c r="H2736" s="19" t="str">
        <f t="shared" ca="1" si="85"/>
        <v>OK</v>
      </c>
      <c r="I2736" s="46">
        <f ca="1">Z2736-$B$1</f>
        <v>7</v>
      </c>
      <c r="J2736" s="46">
        <f>VLOOKUP(G2736,'D. Produção'!A:B,2,)</f>
        <v>2</v>
      </c>
      <c r="K2736" s="87">
        <v>336706</v>
      </c>
      <c r="L2736" s="88" t="s">
        <v>92</v>
      </c>
      <c r="M2736" s="87">
        <v>5</v>
      </c>
      <c r="N2736" s="87">
        <v>5462140</v>
      </c>
      <c r="O2736" s="88" t="s">
        <v>35</v>
      </c>
      <c r="P2736" s="88" t="s">
        <v>473</v>
      </c>
      <c r="Q2736" s="88" t="s">
        <v>119</v>
      </c>
      <c r="R2736" s="89">
        <v>1.2124999999999999</v>
      </c>
      <c r="S2736" s="89">
        <v>24.25</v>
      </c>
      <c r="T2736" s="87">
        <v>1</v>
      </c>
      <c r="U2736" s="88" t="s">
        <v>63</v>
      </c>
      <c r="V2736" s="88" t="s">
        <v>96</v>
      </c>
      <c r="W2736" s="90">
        <v>970</v>
      </c>
      <c r="X2736" s="90">
        <v>1250</v>
      </c>
      <c r="Y2736" s="91">
        <v>46156.651608449072</v>
      </c>
      <c r="Z2736" s="92">
        <v>46164</v>
      </c>
      <c r="AA2736" s="93"/>
      <c r="AB2736" s="93"/>
      <c r="AC2736" s="93"/>
      <c r="AD2736" s="93"/>
      <c r="AE2736" s="94" t="s">
        <v>40</v>
      </c>
      <c r="AF2736" s="94" t="s">
        <v>40</v>
      </c>
      <c r="AG2736" s="94" t="s">
        <v>40</v>
      </c>
      <c r="AH2736" s="94" t="s">
        <v>40</v>
      </c>
      <c r="AI2736" s="94" t="s">
        <v>40</v>
      </c>
      <c r="AJ2736" s="94" t="s">
        <v>40</v>
      </c>
      <c r="AK2736" s="94" t="s">
        <v>40</v>
      </c>
      <c r="AL2736" s="93"/>
      <c r="AM2736" s="93"/>
      <c r="AN2736" s="94" t="s">
        <v>40</v>
      </c>
      <c r="AO2736" s="94" t="s">
        <v>40</v>
      </c>
      <c r="AP2736" s="94" t="s">
        <v>40</v>
      </c>
      <c r="AQ2736" s="94" t="s">
        <v>40</v>
      </c>
      <c r="AR2736" s="93"/>
    </row>
    <row r="2737" spans="1:44" ht="21">
      <c r="A2737" t="str">
        <f>VLOOKUP(Q2737,'Rotas x Madrugada'!A:C,2,0)</f>
        <v>H</v>
      </c>
      <c r="B2737" t="str">
        <f>VLOOKUP(Q2737,'Rotas x Madrugada'!A:C,3,0)</f>
        <v>Sim</v>
      </c>
      <c r="D2737" s="19">
        <f t="shared" si="84"/>
        <v>46166</v>
      </c>
      <c r="E2737" s="19">
        <f>IF(A2737="RETIRA",Z2737,VLOOKUP(Q2737,'Rotas x Madrugada'!A:D,4,0))</f>
        <v>46149</v>
      </c>
      <c r="F2737" s="19">
        <f>IF(A2737="RETIRA",Z2737,Z2737+2)</f>
        <v>46166</v>
      </c>
      <c r="G2737" s="19" t="str">
        <f>CONCATENATE(U2737,"-",V2737)</f>
        <v>INC08-TF</v>
      </c>
      <c r="H2737" s="19" t="str">
        <f t="shared" ca="1" si="85"/>
        <v>OK</v>
      </c>
      <c r="I2737" s="46">
        <f ca="1">Z2737-$B$1</f>
        <v>7</v>
      </c>
      <c r="J2737" s="46">
        <f>VLOOKUP(G2737,'D. Produção'!A:B,2,)</f>
        <v>2</v>
      </c>
      <c r="K2737" s="95">
        <v>336706</v>
      </c>
      <c r="L2737" s="96" t="s">
        <v>97</v>
      </c>
      <c r="M2737" s="95">
        <v>6</v>
      </c>
      <c r="N2737" s="95">
        <v>5462141</v>
      </c>
      <c r="O2737" s="96" t="s">
        <v>35</v>
      </c>
      <c r="P2737" s="96" t="s">
        <v>473</v>
      </c>
      <c r="Q2737" s="96" t="s">
        <v>119</v>
      </c>
      <c r="R2737" s="97">
        <v>1.3676999999999999</v>
      </c>
      <c r="S2737" s="97">
        <v>27.353999999999999</v>
      </c>
      <c r="T2737" s="95">
        <v>1</v>
      </c>
      <c r="U2737" s="96" t="s">
        <v>63</v>
      </c>
      <c r="V2737" s="96" t="s">
        <v>96</v>
      </c>
      <c r="W2737" s="98">
        <v>970</v>
      </c>
      <c r="X2737" s="98">
        <v>1410</v>
      </c>
      <c r="Y2737" s="99">
        <v>46156.651608449072</v>
      </c>
      <c r="Z2737" s="100">
        <v>46164</v>
      </c>
      <c r="AA2737" s="101"/>
      <c r="AB2737" s="101"/>
      <c r="AC2737" s="101"/>
      <c r="AD2737" s="101"/>
      <c r="AE2737" s="102" t="s">
        <v>40</v>
      </c>
      <c r="AF2737" s="102" t="s">
        <v>40</v>
      </c>
      <c r="AG2737" s="102" t="s">
        <v>40</v>
      </c>
      <c r="AH2737" s="102" t="s">
        <v>40</v>
      </c>
      <c r="AI2737" s="102" t="s">
        <v>40</v>
      </c>
      <c r="AJ2737" s="102" t="s">
        <v>40</v>
      </c>
      <c r="AK2737" s="102" t="s">
        <v>40</v>
      </c>
      <c r="AL2737" s="101"/>
      <c r="AM2737" s="101"/>
      <c r="AN2737" s="102" t="s">
        <v>40</v>
      </c>
      <c r="AO2737" s="102" t="s">
        <v>40</v>
      </c>
      <c r="AP2737" s="102" t="s">
        <v>40</v>
      </c>
      <c r="AQ2737" s="102" t="s">
        <v>40</v>
      </c>
      <c r="AR2737" s="101"/>
    </row>
    <row r="2738" spans="1:44" ht="21">
      <c r="A2738" t="str">
        <f>VLOOKUP(Q2738,'Rotas x Madrugada'!A:C,2,0)</f>
        <v>H</v>
      </c>
      <c r="B2738" t="str">
        <f>VLOOKUP(Q2738,'Rotas x Madrugada'!A:C,3,0)</f>
        <v>Sim</v>
      </c>
      <c r="D2738" s="19">
        <f t="shared" si="84"/>
        <v>46166</v>
      </c>
      <c r="E2738" s="19">
        <f>IF(A2738="RETIRA",Z2738,VLOOKUP(Q2738,'Rotas x Madrugada'!A:D,4,0))</f>
        <v>46149</v>
      </c>
      <c r="F2738" s="19">
        <f>IF(A2738="RETIRA",Z2738,Z2738+2)</f>
        <v>46166</v>
      </c>
      <c r="G2738" s="19" t="str">
        <f>CONCATENATE(U2738,"-",V2738)</f>
        <v>INC08-TF</v>
      </c>
      <c r="H2738" s="19" t="str">
        <f t="shared" ca="1" si="85"/>
        <v>OK</v>
      </c>
      <c r="I2738" s="46">
        <f ca="1">Z2738-$B$1</f>
        <v>7</v>
      </c>
      <c r="J2738" s="46">
        <f>VLOOKUP(G2738,'D. Produção'!A:B,2,)</f>
        <v>2</v>
      </c>
      <c r="K2738" s="87">
        <v>336706</v>
      </c>
      <c r="L2738" s="88" t="s">
        <v>98</v>
      </c>
      <c r="M2738" s="87">
        <v>7</v>
      </c>
      <c r="N2738" s="87">
        <v>5462142</v>
      </c>
      <c r="O2738" s="88" t="s">
        <v>35</v>
      </c>
      <c r="P2738" s="88" t="s">
        <v>473</v>
      </c>
      <c r="Q2738" s="88" t="s">
        <v>119</v>
      </c>
      <c r="R2738" s="89">
        <v>1.3676999999999999</v>
      </c>
      <c r="S2738" s="89">
        <v>27.353999999999999</v>
      </c>
      <c r="T2738" s="87">
        <v>1</v>
      </c>
      <c r="U2738" s="88" t="s">
        <v>63</v>
      </c>
      <c r="V2738" s="88" t="s">
        <v>96</v>
      </c>
      <c r="W2738" s="90">
        <v>970</v>
      </c>
      <c r="X2738" s="90">
        <v>1410</v>
      </c>
      <c r="Y2738" s="91">
        <v>46156.651608449072</v>
      </c>
      <c r="Z2738" s="92">
        <v>46164</v>
      </c>
      <c r="AA2738" s="93"/>
      <c r="AB2738" s="93"/>
      <c r="AC2738" s="93"/>
      <c r="AD2738" s="93"/>
      <c r="AE2738" s="94" t="s">
        <v>40</v>
      </c>
      <c r="AF2738" s="94" t="s">
        <v>40</v>
      </c>
      <c r="AG2738" s="94" t="s">
        <v>40</v>
      </c>
      <c r="AH2738" s="94" t="s">
        <v>40</v>
      </c>
      <c r="AI2738" s="94" t="s">
        <v>40</v>
      </c>
      <c r="AJ2738" s="94" t="s">
        <v>40</v>
      </c>
      <c r="AK2738" s="94" t="s">
        <v>40</v>
      </c>
      <c r="AL2738" s="93"/>
      <c r="AM2738" s="93"/>
      <c r="AN2738" s="94" t="s">
        <v>40</v>
      </c>
      <c r="AO2738" s="94" t="s">
        <v>40</v>
      </c>
      <c r="AP2738" s="94" t="s">
        <v>40</v>
      </c>
      <c r="AQ2738" s="94" t="s">
        <v>40</v>
      </c>
      <c r="AR2738" s="93"/>
    </row>
    <row r="2739" spans="1:44">
      <c r="A2739" t="str">
        <f>VLOOKUP(Q2739,'Rotas x Madrugada'!A:C,2,0)</f>
        <v>O</v>
      </c>
      <c r="B2739" t="str">
        <f>VLOOKUP(Q2739,'Rotas x Madrugada'!A:C,3,0)</f>
        <v>Não</v>
      </c>
      <c r="D2739" s="19">
        <f t="shared" si="84"/>
        <v>46166</v>
      </c>
      <c r="E2739" s="19">
        <f>IF(A2739="RETIRA",Z2739,VLOOKUP(Q2739,'Rotas x Madrugada'!A:D,4,0))</f>
        <v>46147</v>
      </c>
      <c r="F2739" s="19">
        <f>IF(A2739="RETIRA",Z2739,Z2739+2)</f>
        <v>46166</v>
      </c>
      <c r="G2739" s="19" t="str">
        <f>CONCATENATE(U2739,"-",V2739)</f>
        <v>LMREF08-PF</v>
      </c>
      <c r="H2739" s="19" t="e">
        <f t="shared" ca="1" si="85"/>
        <v>#N/A</v>
      </c>
      <c r="I2739" s="46">
        <f ca="1">Z2739-$B$1</f>
        <v>7</v>
      </c>
      <c r="J2739" s="46" t="e">
        <f>VLOOKUP(G2739,'D. Produção'!A:B,2,)</f>
        <v>#N/A</v>
      </c>
      <c r="K2739" s="95">
        <v>336734</v>
      </c>
      <c r="L2739" s="96" t="s">
        <v>61</v>
      </c>
      <c r="M2739" s="95">
        <v>1</v>
      </c>
      <c r="N2739" s="95">
        <v>5462333</v>
      </c>
      <c r="O2739" s="96" t="s">
        <v>35</v>
      </c>
      <c r="P2739" s="96" t="s">
        <v>518</v>
      </c>
      <c r="Q2739" s="96" t="s">
        <v>136</v>
      </c>
      <c r="R2739" s="97">
        <v>3.6568000000000001</v>
      </c>
      <c r="S2739" s="97">
        <v>73.135999999999996</v>
      </c>
      <c r="T2739" s="95">
        <v>1</v>
      </c>
      <c r="U2739" s="96" t="s">
        <v>484</v>
      </c>
      <c r="V2739" s="96" t="s">
        <v>39</v>
      </c>
      <c r="W2739" s="98">
        <v>1400</v>
      </c>
      <c r="X2739" s="98">
        <v>2612</v>
      </c>
      <c r="Y2739" s="99">
        <v>46156.667527465281</v>
      </c>
      <c r="Z2739" s="100">
        <v>46164</v>
      </c>
      <c r="AA2739" s="101"/>
      <c r="AB2739" s="101"/>
      <c r="AC2739" s="101"/>
      <c r="AD2739" s="102" t="s">
        <v>40</v>
      </c>
      <c r="AE2739" s="102" t="s">
        <v>40</v>
      </c>
      <c r="AF2739" s="102" t="s">
        <v>40</v>
      </c>
      <c r="AG2739" s="102" t="s">
        <v>40</v>
      </c>
      <c r="AH2739" s="102" t="s">
        <v>40</v>
      </c>
      <c r="AI2739" s="102" t="s">
        <v>40</v>
      </c>
      <c r="AJ2739" s="102" t="s">
        <v>40</v>
      </c>
      <c r="AK2739" s="102" t="s">
        <v>40</v>
      </c>
      <c r="AL2739" s="102" t="s">
        <v>40</v>
      </c>
      <c r="AM2739" s="102" t="s">
        <v>40</v>
      </c>
      <c r="AN2739" s="102" t="s">
        <v>40</v>
      </c>
      <c r="AO2739" s="102" t="s">
        <v>40</v>
      </c>
      <c r="AP2739" s="102" t="s">
        <v>40</v>
      </c>
      <c r="AQ2739" s="102" t="s">
        <v>40</v>
      </c>
      <c r="AR2739" s="101"/>
    </row>
    <row r="2740" spans="1:44" ht="21">
      <c r="A2740" t="str">
        <f>VLOOKUP(Q2740,'Rotas x Madrugada'!A:C,2,0)</f>
        <v>Retira</v>
      </c>
      <c r="B2740" t="str">
        <f>VLOOKUP(Q2740,'Rotas x Madrugada'!A:C,3,0)</f>
        <v>Não</v>
      </c>
      <c r="D2740" s="19">
        <f t="shared" si="84"/>
        <v>46164</v>
      </c>
      <c r="E2740" s="19">
        <f>IF(A2740="RETIRA",Z2740,VLOOKUP(Q2740,'Rotas x Madrugada'!A:D,4,0))</f>
        <v>46164</v>
      </c>
      <c r="F2740" s="19">
        <f>IF(A2740="RETIRA",Z2740,Z2740+2)</f>
        <v>46164</v>
      </c>
      <c r="G2740" s="19" t="str">
        <f>CONCATENATE(U2740,"-",V2740)</f>
        <v>FUM04-CC</v>
      </c>
      <c r="H2740" s="19" t="e">
        <f t="shared" ca="1" si="85"/>
        <v>#N/A</v>
      </c>
      <c r="I2740" s="46">
        <f ca="1">Z2740-$B$1</f>
        <v>7</v>
      </c>
      <c r="J2740" s="46" t="e">
        <f>VLOOKUP(G2740,'D. Produção'!A:B,2,)</f>
        <v>#N/A</v>
      </c>
      <c r="K2740" s="87">
        <v>336784</v>
      </c>
      <c r="L2740" s="88" t="s">
        <v>61</v>
      </c>
      <c r="M2740" s="87">
        <v>1</v>
      </c>
      <c r="N2740" s="87">
        <v>5462892</v>
      </c>
      <c r="O2740" s="88" t="s">
        <v>35</v>
      </c>
      <c r="P2740" s="88" t="s">
        <v>707</v>
      </c>
      <c r="Q2740" s="88" t="s">
        <v>62</v>
      </c>
      <c r="R2740" s="89">
        <v>0.28960000000000002</v>
      </c>
      <c r="S2740" s="89">
        <v>2.8957999999999999</v>
      </c>
      <c r="T2740" s="87">
        <v>1</v>
      </c>
      <c r="U2740" s="88" t="s">
        <v>501</v>
      </c>
      <c r="V2740" s="88" t="s">
        <v>236</v>
      </c>
      <c r="W2740" s="90">
        <v>495</v>
      </c>
      <c r="X2740" s="90">
        <v>585</v>
      </c>
      <c r="Y2740" s="91">
        <v>46156.663243020834</v>
      </c>
      <c r="Z2740" s="92">
        <v>46164</v>
      </c>
      <c r="AA2740" s="93"/>
      <c r="AB2740" s="93"/>
      <c r="AC2740" s="94" t="s">
        <v>40</v>
      </c>
      <c r="AD2740" s="94" t="s">
        <v>40</v>
      </c>
      <c r="AE2740" s="94" t="s">
        <v>40</v>
      </c>
      <c r="AF2740" s="94" t="s">
        <v>40</v>
      </c>
      <c r="AG2740" s="94" t="s">
        <v>40</v>
      </c>
      <c r="AH2740" s="94" t="s">
        <v>40</v>
      </c>
      <c r="AI2740" s="94" t="s">
        <v>40</v>
      </c>
      <c r="AJ2740" s="94" t="s">
        <v>40</v>
      </c>
      <c r="AK2740" s="94" t="s">
        <v>40</v>
      </c>
      <c r="AL2740" s="94" t="s">
        <v>40</v>
      </c>
      <c r="AM2740" s="94" t="s">
        <v>40</v>
      </c>
      <c r="AN2740" s="94" t="s">
        <v>40</v>
      </c>
      <c r="AO2740" s="94" t="s">
        <v>40</v>
      </c>
      <c r="AP2740" s="94" t="s">
        <v>40</v>
      </c>
      <c r="AQ2740" s="94" t="s">
        <v>40</v>
      </c>
      <c r="AR2740" s="93"/>
    </row>
    <row r="2741" spans="1:44" ht="21">
      <c r="A2741" t="str">
        <f>VLOOKUP(Q2741,'Rotas x Madrugada'!A:C,2,0)</f>
        <v>Retira</v>
      </c>
      <c r="B2741" t="str">
        <f>VLOOKUP(Q2741,'Rotas x Madrugada'!A:C,3,0)</f>
        <v>Não</v>
      </c>
      <c r="D2741" s="19">
        <f t="shared" si="84"/>
        <v>46164</v>
      </c>
      <c r="E2741" s="19">
        <f>IF(A2741="RETIRA",Z2741,VLOOKUP(Q2741,'Rotas x Madrugada'!A:D,4,0))</f>
        <v>46164</v>
      </c>
      <c r="F2741" s="19">
        <f>IF(A2741="RETIRA",Z2741,Z2741+2)</f>
        <v>46164</v>
      </c>
      <c r="G2741" s="19" t="str">
        <f>CONCATENATE(U2741,"-",V2741)</f>
        <v>MBI03-CC</v>
      </c>
      <c r="H2741" s="19" t="str">
        <f t="shared" ca="1" si="85"/>
        <v>OK</v>
      </c>
      <c r="I2741" s="46">
        <f ca="1">Z2741-$B$1</f>
        <v>7</v>
      </c>
      <c r="J2741" s="46">
        <f>VLOOKUP(G2741,'D. Produção'!A:B,2,)</f>
        <v>1</v>
      </c>
      <c r="K2741" s="95">
        <v>336784</v>
      </c>
      <c r="L2741" s="96" t="s">
        <v>121</v>
      </c>
      <c r="M2741" s="95">
        <v>2</v>
      </c>
      <c r="N2741" s="95">
        <v>5462893</v>
      </c>
      <c r="O2741" s="96" t="s">
        <v>35</v>
      </c>
      <c r="P2741" s="96" t="s">
        <v>707</v>
      </c>
      <c r="Q2741" s="96" t="s">
        <v>62</v>
      </c>
      <c r="R2741" s="97">
        <v>0.25</v>
      </c>
      <c r="S2741" s="97">
        <v>1.875</v>
      </c>
      <c r="T2741" s="95">
        <v>1</v>
      </c>
      <c r="U2741" s="96" t="s">
        <v>249</v>
      </c>
      <c r="V2741" s="96" t="s">
        <v>236</v>
      </c>
      <c r="W2741" s="98">
        <v>500</v>
      </c>
      <c r="X2741" s="98">
        <v>500</v>
      </c>
      <c r="Y2741" s="99">
        <v>46156.663243020834</v>
      </c>
      <c r="Z2741" s="100">
        <v>46164</v>
      </c>
      <c r="AA2741" s="101"/>
      <c r="AB2741" s="101"/>
      <c r="AC2741" s="102" t="s">
        <v>40</v>
      </c>
      <c r="AD2741" s="102" t="s">
        <v>40</v>
      </c>
      <c r="AE2741" s="102" t="s">
        <v>40</v>
      </c>
      <c r="AF2741" s="102" t="s">
        <v>40</v>
      </c>
      <c r="AG2741" s="102" t="s">
        <v>40</v>
      </c>
      <c r="AH2741" s="102" t="s">
        <v>40</v>
      </c>
      <c r="AI2741" s="102" t="s">
        <v>40</v>
      </c>
      <c r="AJ2741" s="102" t="s">
        <v>40</v>
      </c>
      <c r="AK2741" s="102" t="s">
        <v>40</v>
      </c>
      <c r="AL2741" s="102" t="s">
        <v>40</v>
      </c>
      <c r="AM2741" s="102" t="s">
        <v>40</v>
      </c>
      <c r="AN2741" s="102" t="s">
        <v>40</v>
      </c>
      <c r="AO2741" s="102" t="s">
        <v>40</v>
      </c>
      <c r="AP2741" s="102" t="s">
        <v>40</v>
      </c>
      <c r="AQ2741" s="102" t="s">
        <v>40</v>
      </c>
      <c r="AR2741" s="101"/>
    </row>
    <row r="2742" spans="1:44" ht="21">
      <c r="A2742" t="str">
        <f>VLOOKUP(Q2742,'Rotas x Madrugada'!A:C,2,0)</f>
        <v>NA</v>
      </c>
      <c r="B2742" t="str">
        <f>VLOOKUP(Q2742,'Rotas x Madrugada'!A:C,3,0)</f>
        <v>Não</v>
      </c>
      <c r="D2742" s="19">
        <f t="shared" si="84"/>
        <v>46168</v>
      </c>
      <c r="E2742" s="19">
        <f>IF(A2742="RETIRA",Z2742,VLOOKUP(Q2742,'Rotas x Madrugada'!A:D,4,0))</f>
        <v>46146</v>
      </c>
      <c r="F2742" s="19">
        <f>IF(A2742="RETIRA",Z2742,Z2742+2)</f>
        <v>46168</v>
      </c>
      <c r="G2742" s="19" t="str">
        <f>CONCATENATE(U2742,"-",V2742)</f>
        <v>ESI04-EFQ</v>
      </c>
      <c r="H2742" s="19" t="str">
        <f t="shared" ca="1" si="85"/>
        <v>OK</v>
      </c>
      <c r="I2742" s="46">
        <f ca="1">Z2742-$B$1</f>
        <v>9</v>
      </c>
      <c r="J2742" s="46">
        <f>VLOOKUP(G2742,'D. Produção'!A:B,2,)</f>
        <v>1</v>
      </c>
      <c r="K2742" s="87">
        <v>335671</v>
      </c>
      <c r="L2742" s="88" t="s">
        <v>61</v>
      </c>
      <c r="M2742" s="87">
        <v>1</v>
      </c>
      <c r="N2742" s="87">
        <v>5454274</v>
      </c>
      <c r="O2742" s="88" t="s">
        <v>35</v>
      </c>
      <c r="P2742" s="88" t="s">
        <v>594</v>
      </c>
      <c r="Q2742" s="88" t="s">
        <v>142</v>
      </c>
      <c r="R2742" s="89">
        <v>2.2885</v>
      </c>
      <c r="S2742" s="89">
        <v>22.885200000000001</v>
      </c>
      <c r="T2742" s="87">
        <v>1</v>
      </c>
      <c r="U2742" s="88" t="s">
        <v>212</v>
      </c>
      <c r="V2742" s="88" t="s">
        <v>346</v>
      </c>
      <c r="W2742" s="90">
        <v>1560</v>
      </c>
      <c r="X2742" s="90">
        <v>1467</v>
      </c>
      <c r="Y2742" s="91">
        <v>46153.97702982639</v>
      </c>
      <c r="Z2742" s="92">
        <v>46166</v>
      </c>
      <c r="AA2742" s="93"/>
      <c r="AB2742" s="93"/>
      <c r="AC2742" s="93"/>
      <c r="AD2742" s="93"/>
      <c r="AE2742" s="93"/>
      <c r="AF2742" s="93"/>
      <c r="AG2742" s="94" t="s">
        <v>40</v>
      </c>
      <c r="AH2742" s="94" t="s">
        <v>40</v>
      </c>
      <c r="AI2742" s="94" t="s">
        <v>40</v>
      </c>
      <c r="AJ2742" s="94" t="s">
        <v>40</v>
      </c>
      <c r="AK2742" s="94" t="s">
        <v>40</v>
      </c>
      <c r="AL2742" s="93"/>
      <c r="AM2742" s="94" t="s">
        <v>40</v>
      </c>
      <c r="AN2742" s="94" t="s">
        <v>40</v>
      </c>
      <c r="AO2742" s="94" t="s">
        <v>40</v>
      </c>
      <c r="AP2742" s="93"/>
      <c r="AQ2742" s="94" t="s">
        <v>40</v>
      </c>
      <c r="AR2742" s="93"/>
    </row>
    <row r="2743" spans="1:44" ht="21">
      <c r="A2743" t="str">
        <f>VLOOKUP(Q2743,'Rotas x Madrugada'!A:C,2,0)</f>
        <v>NA</v>
      </c>
      <c r="B2743" t="str">
        <f>VLOOKUP(Q2743,'Rotas x Madrugada'!A:C,3,0)</f>
        <v>Não</v>
      </c>
      <c r="D2743" s="19">
        <f t="shared" si="84"/>
        <v>46168</v>
      </c>
      <c r="E2743" s="19">
        <f>IF(A2743="RETIRA",Z2743,VLOOKUP(Q2743,'Rotas x Madrugada'!A:D,4,0))</f>
        <v>46146</v>
      </c>
      <c r="F2743" s="19">
        <f>IF(A2743="RETIRA",Z2743,Z2743+2)</f>
        <v>46168</v>
      </c>
      <c r="G2743" s="19" t="str">
        <f>CONCATENATE(U2743,"-",V2743)</f>
        <v>ESI04-EFQ</v>
      </c>
      <c r="H2743" s="19" t="str">
        <f t="shared" ca="1" si="85"/>
        <v>OK</v>
      </c>
      <c r="I2743" s="46">
        <f ca="1">Z2743-$B$1</f>
        <v>9</v>
      </c>
      <c r="J2743" s="46">
        <f>VLOOKUP(G2743,'D. Produção'!A:B,2,)</f>
        <v>1</v>
      </c>
      <c r="K2743" s="95">
        <v>335671</v>
      </c>
      <c r="L2743" s="96" t="s">
        <v>121</v>
      </c>
      <c r="M2743" s="95">
        <v>2</v>
      </c>
      <c r="N2743" s="95">
        <v>5454275</v>
      </c>
      <c r="O2743" s="96" t="s">
        <v>35</v>
      </c>
      <c r="P2743" s="96" t="s">
        <v>594</v>
      </c>
      <c r="Q2743" s="96" t="s">
        <v>142</v>
      </c>
      <c r="R2743" s="97">
        <v>2.3292000000000002</v>
      </c>
      <c r="S2743" s="97">
        <v>23.291599999999999</v>
      </c>
      <c r="T2743" s="95">
        <v>1</v>
      </c>
      <c r="U2743" s="96" t="s">
        <v>212</v>
      </c>
      <c r="V2743" s="96" t="s">
        <v>346</v>
      </c>
      <c r="W2743" s="98">
        <v>1603</v>
      </c>
      <c r="X2743" s="98">
        <v>1453</v>
      </c>
      <c r="Y2743" s="99">
        <v>46153.97702982639</v>
      </c>
      <c r="Z2743" s="100">
        <v>46166</v>
      </c>
      <c r="AA2743" s="101"/>
      <c r="AB2743" s="101"/>
      <c r="AC2743" s="101"/>
      <c r="AD2743" s="101"/>
      <c r="AE2743" s="101"/>
      <c r="AF2743" s="101"/>
      <c r="AG2743" s="102" t="s">
        <v>40</v>
      </c>
      <c r="AH2743" s="102" t="s">
        <v>40</v>
      </c>
      <c r="AI2743" s="102" t="s">
        <v>40</v>
      </c>
      <c r="AJ2743" s="102" t="s">
        <v>40</v>
      </c>
      <c r="AK2743" s="102" t="s">
        <v>40</v>
      </c>
      <c r="AL2743" s="101"/>
      <c r="AM2743" s="102" t="s">
        <v>40</v>
      </c>
      <c r="AN2743" s="102" t="s">
        <v>40</v>
      </c>
      <c r="AO2743" s="102" t="s">
        <v>40</v>
      </c>
      <c r="AP2743" s="101"/>
      <c r="AQ2743" s="102" t="s">
        <v>40</v>
      </c>
      <c r="AR2743" s="101"/>
    </row>
    <row r="2744" spans="1:44" ht="31.5">
      <c r="A2744" t="str">
        <f>VLOOKUP(Q2744,'Rotas x Madrugada'!A:C,2,0)</f>
        <v>J</v>
      </c>
      <c r="B2744" t="str">
        <f>VLOOKUP(Q2744,'Rotas x Madrugada'!A:C,3,0)</f>
        <v>Sim</v>
      </c>
      <c r="D2744" s="19">
        <f t="shared" si="84"/>
        <v>46169</v>
      </c>
      <c r="E2744" s="19">
        <f>IF(A2744="RETIRA",Z2744,VLOOKUP(Q2744,'Rotas x Madrugada'!A:D,4,0))</f>
        <v>46146</v>
      </c>
      <c r="F2744" s="19">
        <f>IF(A2744="RETIRA",Z2744,Z2744+2)</f>
        <v>46169</v>
      </c>
      <c r="G2744" s="19" t="str">
        <f>CONCATENATE(U2744,"-",V2744)</f>
        <v>INC08-LCF</v>
      </c>
      <c r="H2744" s="19" t="e">
        <f t="shared" ca="1" si="85"/>
        <v>#N/A</v>
      </c>
      <c r="I2744" s="46">
        <f ca="1">Z2744-$B$1</f>
        <v>10</v>
      </c>
      <c r="J2744" s="46" t="e">
        <f>VLOOKUP(G2744,'D. Produção'!A:B,2,)</f>
        <v>#N/A</v>
      </c>
      <c r="K2744" s="87">
        <v>335023</v>
      </c>
      <c r="L2744" s="88" t="s">
        <v>61</v>
      </c>
      <c r="M2744" s="87">
        <v>1</v>
      </c>
      <c r="N2744" s="87">
        <v>5458397</v>
      </c>
      <c r="O2744" s="88" t="s">
        <v>35</v>
      </c>
      <c r="P2744" s="88" t="s">
        <v>167</v>
      </c>
      <c r="Q2744" s="88" t="s">
        <v>168</v>
      </c>
      <c r="R2744" s="89">
        <v>1.0649999999999999</v>
      </c>
      <c r="S2744" s="89">
        <v>21.3</v>
      </c>
      <c r="T2744" s="87">
        <v>1</v>
      </c>
      <c r="U2744" s="88" t="s">
        <v>63</v>
      </c>
      <c r="V2744" s="88" t="s">
        <v>448</v>
      </c>
      <c r="W2744" s="90">
        <v>1000</v>
      </c>
      <c r="X2744" s="90">
        <v>1065</v>
      </c>
      <c r="Y2744" s="91">
        <v>46155.467916284724</v>
      </c>
      <c r="Z2744" s="92">
        <v>46167</v>
      </c>
      <c r="AA2744" s="93"/>
      <c r="AB2744" s="93"/>
      <c r="AC2744" s="93"/>
      <c r="AD2744" s="93"/>
      <c r="AE2744" s="94" t="s">
        <v>40</v>
      </c>
      <c r="AF2744" s="94" t="s">
        <v>40</v>
      </c>
      <c r="AG2744" s="94" t="s">
        <v>40</v>
      </c>
      <c r="AH2744" s="94" t="s">
        <v>40</v>
      </c>
      <c r="AI2744" s="94" t="s">
        <v>40</v>
      </c>
      <c r="AJ2744" s="94" t="s">
        <v>40</v>
      </c>
      <c r="AK2744" s="93"/>
      <c r="AL2744" s="93"/>
      <c r="AM2744" s="94" t="s">
        <v>40</v>
      </c>
      <c r="AN2744" s="94" t="s">
        <v>40</v>
      </c>
      <c r="AO2744" s="94" t="s">
        <v>40</v>
      </c>
      <c r="AP2744" s="93"/>
      <c r="AQ2744" s="94" t="s">
        <v>40</v>
      </c>
      <c r="AR2744" s="93"/>
    </row>
    <row r="2745" spans="1:44" ht="31.5">
      <c r="A2745" t="str">
        <f>VLOOKUP(Q2745,'Rotas x Madrugada'!A:C,2,0)</f>
        <v>J</v>
      </c>
      <c r="B2745" t="str">
        <f>VLOOKUP(Q2745,'Rotas x Madrugada'!A:C,3,0)</f>
        <v>Sim</v>
      </c>
      <c r="D2745" s="19">
        <f t="shared" si="84"/>
        <v>46169</v>
      </c>
      <c r="E2745" s="19">
        <f>IF(A2745="RETIRA",Z2745,VLOOKUP(Q2745,'Rotas x Madrugada'!A:D,4,0))</f>
        <v>46146</v>
      </c>
      <c r="F2745" s="19">
        <f>IF(A2745="RETIRA",Z2745,Z2745+2)</f>
        <v>46169</v>
      </c>
      <c r="G2745" s="19" t="str">
        <f>CONCATENATE(U2745,"-",V2745)</f>
        <v>INC08-LCF</v>
      </c>
      <c r="H2745" s="19" t="e">
        <f t="shared" ca="1" si="85"/>
        <v>#N/A</v>
      </c>
      <c r="I2745" s="46">
        <f ca="1">Z2745-$B$1</f>
        <v>10</v>
      </c>
      <c r="J2745" s="46" t="e">
        <f>VLOOKUP(G2745,'D. Produção'!A:B,2,)</f>
        <v>#N/A</v>
      </c>
      <c r="K2745" s="95">
        <v>335023</v>
      </c>
      <c r="L2745" s="96" t="s">
        <v>61</v>
      </c>
      <c r="M2745" s="95">
        <v>1</v>
      </c>
      <c r="N2745" s="95">
        <v>5458398</v>
      </c>
      <c r="O2745" s="96" t="s">
        <v>35</v>
      </c>
      <c r="P2745" s="96" t="s">
        <v>167</v>
      </c>
      <c r="Q2745" s="96" t="s">
        <v>168</v>
      </c>
      <c r="R2745" s="97">
        <v>1.0649999999999999</v>
      </c>
      <c r="S2745" s="97">
        <v>21.3</v>
      </c>
      <c r="T2745" s="95">
        <v>1</v>
      </c>
      <c r="U2745" s="96" t="s">
        <v>63</v>
      </c>
      <c r="V2745" s="96" t="s">
        <v>448</v>
      </c>
      <c r="W2745" s="98">
        <v>1000</v>
      </c>
      <c r="X2745" s="98">
        <v>1065</v>
      </c>
      <c r="Y2745" s="99">
        <v>46155.467916284724</v>
      </c>
      <c r="Z2745" s="100">
        <v>46167</v>
      </c>
      <c r="AA2745" s="101"/>
      <c r="AB2745" s="101"/>
      <c r="AC2745" s="101"/>
      <c r="AD2745" s="101"/>
      <c r="AE2745" s="102" t="s">
        <v>40</v>
      </c>
      <c r="AF2745" s="102" t="s">
        <v>40</v>
      </c>
      <c r="AG2745" s="102" t="s">
        <v>40</v>
      </c>
      <c r="AH2745" s="102" t="s">
        <v>40</v>
      </c>
      <c r="AI2745" s="102" t="s">
        <v>40</v>
      </c>
      <c r="AJ2745" s="102" t="s">
        <v>40</v>
      </c>
      <c r="AK2745" s="101"/>
      <c r="AL2745" s="101"/>
      <c r="AM2745" s="102" t="s">
        <v>40</v>
      </c>
      <c r="AN2745" s="102" t="s">
        <v>40</v>
      </c>
      <c r="AO2745" s="102" t="s">
        <v>40</v>
      </c>
      <c r="AP2745" s="101"/>
      <c r="AQ2745" s="102" t="s">
        <v>40</v>
      </c>
      <c r="AR2745" s="101"/>
    </row>
    <row r="2746" spans="1:44" ht="31.5">
      <c r="A2746" t="str">
        <f>VLOOKUP(Q2746,'Rotas x Madrugada'!A:C,2,0)</f>
        <v>J</v>
      </c>
      <c r="B2746" t="str">
        <f>VLOOKUP(Q2746,'Rotas x Madrugada'!A:C,3,0)</f>
        <v>Sim</v>
      </c>
      <c r="D2746" s="19">
        <f t="shared" si="84"/>
        <v>46169</v>
      </c>
      <c r="E2746" s="19">
        <f>IF(A2746="RETIRA",Z2746,VLOOKUP(Q2746,'Rotas x Madrugada'!A:D,4,0))</f>
        <v>46146</v>
      </c>
      <c r="F2746" s="19">
        <f>IF(A2746="RETIRA",Z2746,Z2746+2)</f>
        <v>46169</v>
      </c>
      <c r="G2746" s="19" t="str">
        <f>CONCATENATE(U2746,"-",V2746)</f>
        <v>INC08-LCF</v>
      </c>
      <c r="H2746" s="19" t="e">
        <f t="shared" ca="1" si="85"/>
        <v>#N/A</v>
      </c>
      <c r="I2746" s="46">
        <f ca="1">Z2746-$B$1</f>
        <v>10</v>
      </c>
      <c r="J2746" s="46" t="e">
        <f>VLOOKUP(G2746,'D. Produção'!A:B,2,)</f>
        <v>#N/A</v>
      </c>
      <c r="K2746" s="87">
        <v>335023</v>
      </c>
      <c r="L2746" s="88" t="s">
        <v>61</v>
      </c>
      <c r="M2746" s="87">
        <v>1</v>
      </c>
      <c r="N2746" s="87">
        <v>5458399</v>
      </c>
      <c r="O2746" s="88" t="s">
        <v>35</v>
      </c>
      <c r="P2746" s="88" t="s">
        <v>167</v>
      </c>
      <c r="Q2746" s="88" t="s">
        <v>168</v>
      </c>
      <c r="R2746" s="89">
        <v>1.0649999999999999</v>
      </c>
      <c r="S2746" s="89">
        <v>21.3</v>
      </c>
      <c r="T2746" s="87">
        <v>1</v>
      </c>
      <c r="U2746" s="88" t="s">
        <v>63</v>
      </c>
      <c r="V2746" s="88" t="s">
        <v>448</v>
      </c>
      <c r="W2746" s="90">
        <v>1000</v>
      </c>
      <c r="X2746" s="90">
        <v>1065</v>
      </c>
      <c r="Y2746" s="91">
        <v>46155.467916284724</v>
      </c>
      <c r="Z2746" s="92">
        <v>46167</v>
      </c>
      <c r="AA2746" s="93"/>
      <c r="AB2746" s="93"/>
      <c r="AC2746" s="93"/>
      <c r="AD2746" s="93"/>
      <c r="AE2746" s="94" t="s">
        <v>40</v>
      </c>
      <c r="AF2746" s="94" t="s">
        <v>40</v>
      </c>
      <c r="AG2746" s="94" t="s">
        <v>40</v>
      </c>
      <c r="AH2746" s="94" t="s">
        <v>40</v>
      </c>
      <c r="AI2746" s="94" t="s">
        <v>40</v>
      </c>
      <c r="AJ2746" s="94" t="s">
        <v>40</v>
      </c>
      <c r="AK2746" s="93"/>
      <c r="AL2746" s="93"/>
      <c r="AM2746" s="94" t="s">
        <v>40</v>
      </c>
      <c r="AN2746" s="94" t="s">
        <v>40</v>
      </c>
      <c r="AO2746" s="94" t="s">
        <v>40</v>
      </c>
      <c r="AP2746" s="93"/>
      <c r="AQ2746" s="94" t="s">
        <v>40</v>
      </c>
      <c r="AR2746" s="93"/>
    </row>
    <row r="2747" spans="1:44" ht="31.5">
      <c r="A2747" t="str">
        <f>VLOOKUP(Q2747,'Rotas x Madrugada'!A:C,2,0)</f>
        <v>J</v>
      </c>
      <c r="B2747" t="str">
        <f>VLOOKUP(Q2747,'Rotas x Madrugada'!A:C,3,0)</f>
        <v>Sim</v>
      </c>
      <c r="D2747" s="19">
        <f t="shared" si="84"/>
        <v>46169</v>
      </c>
      <c r="E2747" s="19">
        <f>IF(A2747="RETIRA",Z2747,VLOOKUP(Q2747,'Rotas x Madrugada'!A:D,4,0))</f>
        <v>46146</v>
      </c>
      <c r="F2747" s="19">
        <f>IF(A2747="RETIRA",Z2747,Z2747+2)</f>
        <v>46169</v>
      </c>
      <c r="G2747" s="19" t="str">
        <f>CONCATENATE(U2747,"-",V2747)</f>
        <v>INC08-LCF</v>
      </c>
      <c r="H2747" s="19" t="e">
        <f t="shared" ca="1" si="85"/>
        <v>#N/A</v>
      </c>
      <c r="I2747" s="46">
        <f ca="1">Z2747-$B$1</f>
        <v>10</v>
      </c>
      <c r="J2747" s="46" t="e">
        <f>VLOOKUP(G2747,'D. Produção'!A:B,2,)</f>
        <v>#N/A</v>
      </c>
      <c r="K2747" s="95">
        <v>335023</v>
      </c>
      <c r="L2747" s="96" t="s">
        <v>121</v>
      </c>
      <c r="M2747" s="95">
        <v>2</v>
      </c>
      <c r="N2747" s="95">
        <v>5458401</v>
      </c>
      <c r="O2747" s="96" t="s">
        <v>35</v>
      </c>
      <c r="P2747" s="96" t="s">
        <v>167</v>
      </c>
      <c r="Q2747" s="96" t="s">
        <v>168</v>
      </c>
      <c r="R2747" s="97">
        <v>1.2572000000000001</v>
      </c>
      <c r="S2747" s="97">
        <v>25.143999999999998</v>
      </c>
      <c r="T2747" s="95">
        <v>1</v>
      </c>
      <c r="U2747" s="96" t="s">
        <v>63</v>
      </c>
      <c r="V2747" s="96" t="s">
        <v>448</v>
      </c>
      <c r="W2747" s="98">
        <v>1175</v>
      </c>
      <c r="X2747" s="98">
        <v>1070</v>
      </c>
      <c r="Y2747" s="99">
        <v>46155.467916284724</v>
      </c>
      <c r="Z2747" s="100">
        <v>46167</v>
      </c>
      <c r="AA2747" s="101"/>
      <c r="AB2747" s="101"/>
      <c r="AC2747" s="101"/>
      <c r="AD2747" s="101"/>
      <c r="AE2747" s="102" t="s">
        <v>40</v>
      </c>
      <c r="AF2747" s="102" t="s">
        <v>40</v>
      </c>
      <c r="AG2747" s="102" t="s">
        <v>40</v>
      </c>
      <c r="AH2747" s="102" t="s">
        <v>40</v>
      </c>
      <c r="AI2747" s="102" t="s">
        <v>40</v>
      </c>
      <c r="AJ2747" s="102" t="s">
        <v>40</v>
      </c>
      <c r="AK2747" s="101"/>
      <c r="AL2747" s="101"/>
      <c r="AM2747" s="102" t="s">
        <v>40</v>
      </c>
      <c r="AN2747" s="102" t="s">
        <v>40</v>
      </c>
      <c r="AO2747" s="102" t="s">
        <v>40</v>
      </c>
      <c r="AP2747" s="101"/>
      <c r="AQ2747" s="102" t="s">
        <v>40</v>
      </c>
      <c r="AR2747" s="101"/>
    </row>
    <row r="2748" spans="1:44" ht="31.5">
      <c r="A2748" t="str">
        <f>VLOOKUP(Q2748,'Rotas x Madrugada'!A:C,2,0)</f>
        <v>J</v>
      </c>
      <c r="B2748" t="str">
        <f>VLOOKUP(Q2748,'Rotas x Madrugada'!A:C,3,0)</f>
        <v>Sim</v>
      </c>
      <c r="D2748" s="19">
        <f t="shared" si="84"/>
        <v>46169</v>
      </c>
      <c r="E2748" s="19">
        <f>IF(A2748="RETIRA",Z2748,VLOOKUP(Q2748,'Rotas x Madrugada'!A:D,4,0))</f>
        <v>46146</v>
      </c>
      <c r="F2748" s="19">
        <f>IF(A2748="RETIRA",Z2748,Z2748+2)</f>
        <v>46169</v>
      </c>
      <c r="G2748" s="19" t="str">
        <f>CONCATENATE(U2748,"-",V2748)</f>
        <v>INC08-LCF</v>
      </c>
      <c r="H2748" s="19" t="e">
        <f t="shared" ca="1" si="85"/>
        <v>#N/A</v>
      </c>
      <c r="I2748" s="46">
        <f ca="1">Z2748-$B$1</f>
        <v>10</v>
      </c>
      <c r="J2748" s="46" t="e">
        <f>VLOOKUP(G2748,'D. Produção'!A:B,2,)</f>
        <v>#N/A</v>
      </c>
      <c r="K2748" s="87">
        <v>335023</v>
      </c>
      <c r="L2748" s="88" t="s">
        <v>121</v>
      </c>
      <c r="M2748" s="87">
        <v>2</v>
      </c>
      <c r="N2748" s="87">
        <v>5458402</v>
      </c>
      <c r="O2748" s="88" t="s">
        <v>35</v>
      </c>
      <c r="P2748" s="88" t="s">
        <v>167</v>
      </c>
      <c r="Q2748" s="88" t="s">
        <v>168</v>
      </c>
      <c r="R2748" s="89">
        <v>1.2572000000000001</v>
      </c>
      <c r="S2748" s="89">
        <v>25.143999999999998</v>
      </c>
      <c r="T2748" s="87">
        <v>1</v>
      </c>
      <c r="U2748" s="88" t="s">
        <v>63</v>
      </c>
      <c r="V2748" s="88" t="s">
        <v>448</v>
      </c>
      <c r="W2748" s="90">
        <v>1175</v>
      </c>
      <c r="X2748" s="90">
        <v>1070</v>
      </c>
      <c r="Y2748" s="91">
        <v>46155.467916284724</v>
      </c>
      <c r="Z2748" s="92">
        <v>46167</v>
      </c>
      <c r="AA2748" s="93"/>
      <c r="AB2748" s="93"/>
      <c r="AC2748" s="93"/>
      <c r="AD2748" s="93"/>
      <c r="AE2748" s="94" t="s">
        <v>40</v>
      </c>
      <c r="AF2748" s="94" t="s">
        <v>40</v>
      </c>
      <c r="AG2748" s="94" t="s">
        <v>40</v>
      </c>
      <c r="AH2748" s="94" t="s">
        <v>40</v>
      </c>
      <c r="AI2748" s="94" t="s">
        <v>40</v>
      </c>
      <c r="AJ2748" s="94" t="s">
        <v>40</v>
      </c>
      <c r="AK2748" s="93"/>
      <c r="AL2748" s="93"/>
      <c r="AM2748" s="94" t="s">
        <v>40</v>
      </c>
      <c r="AN2748" s="94" t="s">
        <v>40</v>
      </c>
      <c r="AO2748" s="94" t="s">
        <v>40</v>
      </c>
      <c r="AP2748" s="93"/>
      <c r="AQ2748" s="94" t="s">
        <v>40</v>
      </c>
      <c r="AR2748" s="93"/>
    </row>
    <row r="2749" spans="1:44" ht="31.5">
      <c r="A2749" t="str">
        <f>VLOOKUP(Q2749,'Rotas x Madrugada'!A:C,2,0)</f>
        <v>J</v>
      </c>
      <c r="B2749" t="str">
        <f>VLOOKUP(Q2749,'Rotas x Madrugada'!A:C,3,0)</f>
        <v>Sim</v>
      </c>
      <c r="D2749" s="19">
        <f t="shared" si="84"/>
        <v>46169</v>
      </c>
      <c r="E2749" s="19">
        <f>IF(A2749="RETIRA",Z2749,VLOOKUP(Q2749,'Rotas x Madrugada'!A:D,4,0))</f>
        <v>46146</v>
      </c>
      <c r="F2749" s="19">
        <f>IF(A2749="RETIRA",Z2749,Z2749+2)</f>
        <v>46169</v>
      </c>
      <c r="G2749" s="19" t="str">
        <f>CONCATENATE(U2749,"-",V2749)</f>
        <v>INC08-LCF</v>
      </c>
      <c r="H2749" s="19" t="e">
        <f t="shared" ca="1" si="85"/>
        <v>#N/A</v>
      </c>
      <c r="I2749" s="46">
        <f ca="1">Z2749-$B$1</f>
        <v>10</v>
      </c>
      <c r="J2749" s="46" t="e">
        <f>VLOOKUP(G2749,'D. Produção'!A:B,2,)</f>
        <v>#N/A</v>
      </c>
      <c r="K2749" s="95">
        <v>335023</v>
      </c>
      <c r="L2749" s="96" t="s">
        <v>121</v>
      </c>
      <c r="M2749" s="95">
        <v>2</v>
      </c>
      <c r="N2749" s="95">
        <v>5458403</v>
      </c>
      <c r="O2749" s="96" t="s">
        <v>35</v>
      </c>
      <c r="P2749" s="96" t="s">
        <v>167</v>
      </c>
      <c r="Q2749" s="96" t="s">
        <v>168</v>
      </c>
      <c r="R2749" s="97">
        <v>1.2572000000000001</v>
      </c>
      <c r="S2749" s="97">
        <v>25.143999999999998</v>
      </c>
      <c r="T2749" s="95">
        <v>1</v>
      </c>
      <c r="U2749" s="96" t="s">
        <v>63</v>
      </c>
      <c r="V2749" s="96" t="s">
        <v>448</v>
      </c>
      <c r="W2749" s="98">
        <v>1175</v>
      </c>
      <c r="X2749" s="98">
        <v>1070</v>
      </c>
      <c r="Y2749" s="99">
        <v>46155.467916284724</v>
      </c>
      <c r="Z2749" s="100">
        <v>46167</v>
      </c>
      <c r="AA2749" s="101"/>
      <c r="AB2749" s="101"/>
      <c r="AC2749" s="101"/>
      <c r="AD2749" s="101"/>
      <c r="AE2749" s="102" t="s">
        <v>40</v>
      </c>
      <c r="AF2749" s="102" t="s">
        <v>40</v>
      </c>
      <c r="AG2749" s="102" t="s">
        <v>40</v>
      </c>
      <c r="AH2749" s="102" t="s">
        <v>40</v>
      </c>
      <c r="AI2749" s="102" t="s">
        <v>40</v>
      </c>
      <c r="AJ2749" s="102" t="s">
        <v>40</v>
      </c>
      <c r="AK2749" s="101"/>
      <c r="AL2749" s="101"/>
      <c r="AM2749" s="102" t="s">
        <v>40</v>
      </c>
      <c r="AN2749" s="102" t="s">
        <v>40</v>
      </c>
      <c r="AO2749" s="102" t="s">
        <v>40</v>
      </c>
      <c r="AP2749" s="101"/>
      <c r="AQ2749" s="102" t="s">
        <v>40</v>
      </c>
      <c r="AR2749" s="101"/>
    </row>
    <row r="2750" spans="1:44">
      <c r="A2750" t="str">
        <f>VLOOKUP(Q2750,'Rotas x Madrugada'!A:C,2,0)</f>
        <v>B</v>
      </c>
      <c r="B2750" t="str">
        <f>VLOOKUP(Q2750,'Rotas x Madrugada'!A:C,3,0)</f>
        <v>Dep.</v>
      </c>
      <c r="D2750" s="19">
        <f t="shared" si="84"/>
        <v>46169</v>
      </c>
      <c r="E2750" s="19">
        <f>IF(A2750="RETIRA",Z2750,VLOOKUP(Q2750,'Rotas x Madrugada'!A:D,4,0))</f>
        <v>46146</v>
      </c>
      <c r="F2750" s="19">
        <f>IF(A2750="RETIRA",Z2750,Z2750+2)</f>
        <v>46169</v>
      </c>
      <c r="G2750" s="19" t="str">
        <f>CONCATENATE(U2750,"-",V2750)</f>
        <v>INC06-LTEK</v>
      </c>
      <c r="H2750" s="19" t="e">
        <f t="shared" ca="1" si="85"/>
        <v>#N/A</v>
      </c>
      <c r="I2750" s="46">
        <f ca="1">Z2750-$B$1</f>
        <v>10</v>
      </c>
      <c r="J2750" s="46" t="e">
        <f>VLOOKUP(G2750,'D. Produção'!A:B,2,)</f>
        <v>#N/A</v>
      </c>
      <c r="K2750" s="87">
        <v>335038</v>
      </c>
      <c r="L2750" s="88" t="s">
        <v>61</v>
      </c>
      <c r="M2750" s="87">
        <v>1</v>
      </c>
      <c r="N2750" s="87">
        <v>5450637</v>
      </c>
      <c r="O2750" s="88" t="s">
        <v>35</v>
      </c>
      <c r="P2750" s="88" t="s">
        <v>485</v>
      </c>
      <c r="Q2750" s="88" t="s">
        <v>144</v>
      </c>
      <c r="R2750" s="89">
        <v>0.86580000000000001</v>
      </c>
      <c r="S2750" s="89">
        <v>12.987</v>
      </c>
      <c r="T2750" s="87">
        <v>1</v>
      </c>
      <c r="U2750" s="88" t="s">
        <v>185</v>
      </c>
      <c r="V2750" s="88" t="s">
        <v>486</v>
      </c>
      <c r="W2750" s="90">
        <v>1170</v>
      </c>
      <c r="X2750" s="90">
        <v>740</v>
      </c>
      <c r="Y2750" s="91">
        <v>46149.734674733794</v>
      </c>
      <c r="Z2750" s="92">
        <v>46167</v>
      </c>
      <c r="AA2750" s="93"/>
      <c r="AB2750" s="93"/>
      <c r="AC2750" s="93"/>
      <c r="AD2750" s="93"/>
      <c r="AE2750" s="93"/>
      <c r="AF2750" s="93"/>
      <c r="AG2750" s="93"/>
      <c r="AH2750" s="93"/>
      <c r="AI2750" s="94" t="s">
        <v>40</v>
      </c>
      <c r="AJ2750" s="94" t="s">
        <v>40</v>
      </c>
      <c r="AK2750" s="93"/>
      <c r="AL2750" s="93"/>
      <c r="AM2750" s="93"/>
      <c r="AN2750" s="93"/>
      <c r="AO2750" s="94" t="s">
        <v>40</v>
      </c>
      <c r="AP2750" s="93"/>
      <c r="AQ2750" s="94" t="s">
        <v>40</v>
      </c>
      <c r="AR2750" s="93"/>
    </row>
    <row r="2751" spans="1:44">
      <c r="A2751" t="str">
        <f>VLOOKUP(Q2751,'Rotas x Madrugada'!A:C,2,0)</f>
        <v>B</v>
      </c>
      <c r="B2751" t="str">
        <f>VLOOKUP(Q2751,'Rotas x Madrugada'!A:C,3,0)</f>
        <v>Dep.</v>
      </c>
      <c r="D2751" s="19">
        <f t="shared" si="84"/>
        <v>46169</v>
      </c>
      <c r="E2751" s="19">
        <f>IF(A2751="RETIRA",Z2751,VLOOKUP(Q2751,'Rotas x Madrugada'!A:D,4,0))</f>
        <v>46146</v>
      </c>
      <c r="F2751" s="19">
        <f>IF(A2751="RETIRA",Z2751,Z2751+2)</f>
        <v>46169</v>
      </c>
      <c r="G2751" s="19" t="str">
        <f>CONCATENATE(U2751,"-",V2751)</f>
        <v>INC06-LTEK</v>
      </c>
      <c r="H2751" s="19" t="e">
        <f t="shared" ca="1" si="85"/>
        <v>#N/A</v>
      </c>
      <c r="I2751" s="46">
        <f ca="1">Z2751-$B$1</f>
        <v>10</v>
      </c>
      <c r="J2751" s="46" t="e">
        <f>VLOOKUP(G2751,'D. Produção'!A:B,2,)</f>
        <v>#N/A</v>
      </c>
      <c r="K2751" s="95">
        <v>335038</v>
      </c>
      <c r="L2751" s="96" t="s">
        <v>61</v>
      </c>
      <c r="M2751" s="95">
        <v>1</v>
      </c>
      <c r="N2751" s="95">
        <v>5450638</v>
      </c>
      <c r="O2751" s="96" t="s">
        <v>35</v>
      </c>
      <c r="P2751" s="96" t="s">
        <v>485</v>
      </c>
      <c r="Q2751" s="96" t="s">
        <v>144</v>
      </c>
      <c r="R2751" s="97">
        <v>0.86580000000000001</v>
      </c>
      <c r="S2751" s="97">
        <v>12.987</v>
      </c>
      <c r="T2751" s="95">
        <v>1</v>
      </c>
      <c r="U2751" s="96" t="s">
        <v>185</v>
      </c>
      <c r="V2751" s="96" t="s">
        <v>486</v>
      </c>
      <c r="W2751" s="98">
        <v>1170</v>
      </c>
      <c r="X2751" s="98">
        <v>740</v>
      </c>
      <c r="Y2751" s="99">
        <v>46149.734674733794</v>
      </c>
      <c r="Z2751" s="100">
        <v>46167</v>
      </c>
      <c r="AA2751" s="101"/>
      <c r="AB2751" s="101"/>
      <c r="AC2751" s="101"/>
      <c r="AD2751" s="101"/>
      <c r="AE2751" s="101"/>
      <c r="AF2751" s="101"/>
      <c r="AG2751" s="101"/>
      <c r="AH2751" s="101"/>
      <c r="AI2751" s="102" t="s">
        <v>40</v>
      </c>
      <c r="AJ2751" s="102" t="s">
        <v>40</v>
      </c>
      <c r="AK2751" s="101"/>
      <c r="AL2751" s="101"/>
      <c r="AM2751" s="101"/>
      <c r="AN2751" s="101"/>
      <c r="AO2751" s="102" t="s">
        <v>40</v>
      </c>
      <c r="AP2751" s="101"/>
      <c r="AQ2751" s="102" t="s">
        <v>40</v>
      </c>
      <c r="AR2751" s="101"/>
    </row>
    <row r="2752" spans="1:44">
      <c r="A2752" t="str">
        <f>VLOOKUP(Q2752,'Rotas x Madrugada'!A:C,2,0)</f>
        <v>B</v>
      </c>
      <c r="B2752" t="str">
        <f>VLOOKUP(Q2752,'Rotas x Madrugada'!A:C,3,0)</f>
        <v>Dep.</v>
      </c>
      <c r="D2752" s="19">
        <f t="shared" si="84"/>
        <v>46169</v>
      </c>
      <c r="E2752" s="19">
        <f>IF(A2752="RETIRA",Z2752,VLOOKUP(Q2752,'Rotas x Madrugada'!A:D,4,0))</f>
        <v>46146</v>
      </c>
      <c r="F2752" s="19">
        <f>IF(A2752="RETIRA",Z2752,Z2752+2)</f>
        <v>46169</v>
      </c>
      <c r="G2752" s="19" t="str">
        <f>CONCATENATE(U2752,"-",V2752)</f>
        <v>INC06-LTEK</v>
      </c>
      <c r="H2752" s="19" t="e">
        <f t="shared" ca="1" si="85"/>
        <v>#N/A</v>
      </c>
      <c r="I2752" s="46">
        <f ca="1">Z2752-$B$1</f>
        <v>10</v>
      </c>
      <c r="J2752" s="46" t="e">
        <f>VLOOKUP(G2752,'D. Produção'!A:B,2,)</f>
        <v>#N/A</v>
      </c>
      <c r="K2752" s="87">
        <v>335039</v>
      </c>
      <c r="L2752" s="88" t="s">
        <v>61</v>
      </c>
      <c r="M2752" s="87">
        <v>1</v>
      </c>
      <c r="N2752" s="87">
        <v>5450645</v>
      </c>
      <c r="O2752" s="88" t="s">
        <v>35</v>
      </c>
      <c r="P2752" s="88" t="s">
        <v>485</v>
      </c>
      <c r="Q2752" s="88" t="s">
        <v>144</v>
      </c>
      <c r="R2752" s="89">
        <v>1.6791</v>
      </c>
      <c r="S2752" s="89">
        <v>25.186499999999999</v>
      </c>
      <c r="T2752" s="87">
        <v>1</v>
      </c>
      <c r="U2752" s="88" t="s">
        <v>185</v>
      </c>
      <c r="V2752" s="88" t="s">
        <v>486</v>
      </c>
      <c r="W2752" s="90">
        <v>1382</v>
      </c>
      <c r="X2752" s="90">
        <v>1215</v>
      </c>
      <c r="Y2752" s="91">
        <v>46149.734676006941</v>
      </c>
      <c r="Z2752" s="92">
        <v>46167</v>
      </c>
      <c r="AA2752" s="93"/>
      <c r="AB2752" s="93"/>
      <c r="AC2752" s="93"/>
      <c r="AD2752" s="93"/>
      <c r="AE2752" s="93"/>
      <c r="AF2752" s="93"/>
      <c r="AG2752" s="93"/>
      <c r="AH2752" s="93"/>
      <c r="AI2752" s="94" t="s">
        <v>40</v>
      </c>
      <c r="AJ2752" s="94" t="s">
        <v>40</v>
      </c>
      <c r="AK2752" s="93"/>
      <c r="AL2752" s="93"/>
      <c r="AM2752" s="93"/>
      <c r="AN2752" s="93"/>
      <c r="AO2752" s="94" t="s">
        <v>40</v>
      </c>
      <c r="AP2752" s="93"/>
      <c r="AQ2752" s="94" t="s">
        <v>40</v>
      </c>
      <c r="AR2752" s="93"/>
    </row>
    <row r="2753" spans="1:44">
      <c r="A2753" t="str">
        <f>VLOOKUP(Q2753,'Rotas x Madrugada'!A:C,2,0)</f>
        <v>B</v>
      </c>
      <c r="B2753" t="str">
        <f>VLOOKUP(Q2753,'Rotas x Madrugada'!A:C,3,0)</f>
        <v>Dep.</v>
      </c>
      <c r="D2753" s="19">
        <f t="shared" si="84"/>
        <v>46169</v>
      </c>
      <c r="E2753" s="19">
        <f>IF(A2753="RETIRA",Z2753,VLOOKUP(Q2753,'Rotas x Madrugada'!A:D,4,0))</f>
        <v>46146</v>
      </c>
      <c r="F2753" s="19">
        <f>IF(A2753="RETIRA",Z2753,Z2753+2)</f>
        <v>46169</v>
      </c>
      <c r="G2753" s="19" t="str">
        <f>CONCATENATE(U2753,"-",V2753)</f>
        <v>INC06-LTEK</v>
      </c>
      <c r="H2753" s="19" t="e">
        <f t="shared" ca="1" si="85"/>
        <v>#N/A</v>
      </c>
      <c r="I2753" s="46">
        <f ca="1">Z2753-$B$1</f>
        <v>10</v>
      </c>
      <c r="J2753" s="46" t="e">
        <f>VLOOKUP(G2753,'D. Produção'!A:B,2,)</f>
        <v>#N/A</v>
      </c>
      <c r="K2753" s="95">
        <v>335039</v>
      </c>
      <c r="L2753" s="96" t="s">
        <v>61</v>
      </c>
      <c r="M2753" s="95">
        <v>1</v>
      </c>
      <c r="N2753" s="95">
        <v>5450646</v>
      </c>
      <c r="O2753" s="96" t="s">
        <v>35</v>
      </c>
      <c r="P2753" s="96" t="s">
        <v>485</v>
      </c>
      <c r="Q2753" s="96" t="s">
        <v>144</v>
      </c>
      <c r="R2753" s="97">
        <v>1.6791</v>
      </c>
      <c r="S2753" s="97">
        <v>25.186499999999999</v>
      </c>
      <c r="T2753" s="95">
        <v>1</v>
      </c>
      <c r="U2753" s="96" t="s">
        <v>185</v>
      </c>
      <c r="V2753" s="96" t="s">
        <v>486</v>
      </c>
      <c r="W2753" s="98">
        <v>1382</v>
      </c>
      <c r="X2753" s="98">
        <v>1215</v>
      </c>
      <c r="Y2753" s="99">
        <v>46149.734676006941</v>
      </c>
      <c r="Z2753" s="100">
        <v>46167</v>
      </c>
      <c r="AA2753" s="101"/>
      <c r="AB2753" s="101"/>
      <c r="AC2753" s="101"/>
      <c r="AD2753" s="101"/>
      <c r="AE2753" s="101"/>
      <c r="AF2753" s="101"/>
      <c r="AG2753" s="101"/>
      <c r="AH2753" s="101"/>
      <c r="AI2753" s="102" t="s">
        <v>40</v>
      </c>
      <c r="AJ2753" s="102" t="s">
        <v>40</v>
      </c>
      <c r="AK2753" s="101"/>
      <c r="AL2753" s="101"/>
      <c r="AM2753" s="101"/>
      <c r="AN2753" s="101"/>
      <c r="AO2753" s="102" t="s">
        <v>40</v>
      </c>
      <c r="AP2753" s="101"/>
      <c r="AQ2753" s="102" t="s">
        <v>40</v>
      </c>
      <c r="AR2753" s="101"/>
    </row>
    <row r="2754" spans="1:44">
      <c r="A2754" t="str">
        <f>VLOOKUP(Q2754,'Rotas x Madrugada'!A:C,2,0)</f>
        <v>B</v>
      </c>
      <c r="B2754" t="str">
        <f>VLOOKUP(Q2754,'Rotas x Madrugada'!A:C,3,0)</f>
        <v>Dep.</v>
      </c>
      <c r="D2754" s="19">
        <f t="shared" si="84"/>
        <v>46169</v>
      </c>
      <c r="E2754" s="19">
        <f>IF(A2754="RETIRA",Z2754,VLOOKUP(Q2754,'Rotas x Madrugada'!A:D,4,0))</f>
        <v>46146</v>
      </c>
      <c r="F2754" s="19">
        <f>IF(A2754="RETIRA",Z2754,Z2754+2)</f>
        <v>46169</v>
      </c>
      <c r="G2754" s="19" t="str">
        <f>CONCATENATE(U2754,"-",V2754)</f>
        <v>INC06-LTEK</v>
      </c>
      <c r="H2754" s="19" t="e">
        <f t="shared" ca="1" si="85"/>
        <v>#N/A</v>
      </c>
      <c r="I2754" s="46">
        <f ca="1">Z2754-$B$1</f>
        <v>10</v>
      </c>
      <c r="J2754" s="46" t="e">
        <f>VLOOKUP(G2754,'D. Produção'!A:B,2,)</f>
        <v>#N/A</v>
      </c>
      <c r="K2754" s="87">
        <v>335039</v>
      </c>
      <c r="L2754" s="88" t="s">
        <v>121</v>
      </c>
      <c r="M2754" s="87">
        <v>2</v>
      </c>
      <c r="N2754" s="87">
        <v>5450647</v>
      </c>
      <c r="O2754" s="88" t="s">
        <v>35</v>
      </c>
      <c r="P2754" s="88" t="s">
        <v>485</v>
      </c>
      <c r="Q2754" s="88" t="s">
        <v>144</v>
      </c>
      <c r="R2754" s="89">
        <v>1.6791</v>
      </c>
      <c r="S2754" s="89">
        <v>25.186499999999999</v>
      </c>
      <c r="T2754" s="87">
        <v>1</v>
      </c>
      <c r="U2754" s="88" t="s">
        <v>185</v>
      </c>
      <c r="V2754" s="88" t="s">
        <v>486</v>
      </c>
      <c r="W2754" s="90">
        <v>1382</v>
      </c>
      <c r="X2754" s="90">
        <v>1215</v>
      </c>
      <c r="Y2754" s="91">
        <v>46149.734676006941</v>
      </c>
      <c r="Z2754" s="92">
        <v>46167</v>
      </c>
      <c r="AA2754" s="93"/>
      <c r="AB2754" s="93"/>
      <c r="AC2754" s="93"/>
      <c r="AD2754" s="93"/>
      <c r="AE2754" s="93"/>
      <c r="AF2754" s="93"/>
      <c r="AG2754" s="93"/>
      <c r="AH2754" s="93"/>
      <c r="AI2754" s="94" t="s">
        <v>40</v>
      </c>
      <c r="AJ2754" s="94" t="s">
        <v>40</v>
      </c>
      <c r="AK2754" s="93"/>
      <c r="AL2754" s="93"/>
      <c r="AM2754" s="93"/>
      <c r="AN2754" s="93"/>
      <c r="AO2754" s="94" t="s">
        <v>40</v>
      </c>
      <c r="AP2754" s="93"/>
      <c r="AQ2754" s="94" t="s">
        <v>40</v>
      </c>
      <c r="AR2754" s="93"/>
    </row>
    <row r="2755" spans="1:44">
      <c r="A2755" t="str">
        <f>VLOOKUP(Q2755,'Rotas x Madrugada'!A:C,2,0)</f>
        <v>B</v>
      </c>
      <c r="B2755" t="str">
        <f>VLOOKUP(Q2755,'Rotas x Madrugada'!A:C,3,0)</f>
        <v>Dep.</v>
      </c>
      <c r="D2755" s="19">
        <f t="shared" si="84"/>
        <v>46169</v>
      </c>
      <c r="E2755" s="19">
        <f>IF(A2755="RETIRA",Z2755,VLOOKUP(Q2755,'Rotas x Madrugada'!A:D,4,0))</f>
        <v>46146</v>
      </c>
      <c r="F2755" s="19">
        <f>IF(A2755="RETIRA",Z2755,Z2755+2)</f>
        <v>46169</v>
      </c>
      <c r="G2755" s="19" t="str">
        <f>CONCATENATE(U2755,"-",V2755)</f>
        <v>INC06-LTEK</v>
      </c>
      <c r="H2755" s="19" t="e">
        <f t="shared" ca="1" si="85"/>
        <v>#N/A</v>
      </c>
      <c r="I2755" s="46">
        <f ca="1">Z2755-$B$1</f>
        <v>10</v>
      </c>
      <c r="J2755" s="46" t="e">
        <f>VLOOKUP(G2755,'D. Produção'!A:B,2,)</f>
        <v>#N/A</v>
      </c>
      <c r="K2755" s="95">
        <v>335039</v>
      </c>
      <c r="L2755" s="96" t="s">
        <v>121</v>
      </c>
      <c r="M2755" s="95">
        <v>2</v>
      </c>
      <c r="N2755" s="95">
        <v>5450648</v>
      </c>
      <c r="O2755" s="96" t="s">
        <v>35</v>
      </c>
      <c r="P2755" s="96" t="s">
        <v>485</v>
      </c>
      <c r="Q2755" s="96" t="s">
        <v>144</v>
      </c>
      <c r="R2755" s="97">
        <v>1.6791</v>
      </c>
      <c r="S2755" s="97">
        <v>25.186499999999999</v>
      </c>
      <c r="T2755" s="95">
        <v>1</v>
      </c>
      <c r="U2755" s="96" t="s">
        <v>185</v>
      </c>
      <c r="V2755" s="96" t="s">
        <v>486</v>
      </c>
      <c r="W2755" s="98">
        <v>1382</v>
      </c>
      <c r="X2755" s="98">
        <v>1215</v>
      </c>
      <c r="Y2755" s="99">
        <v>46149.734676006941</v>
      </c>
      <c r="Z2755" s="100">
        <v>46167</v>
      </c>
      <c r="AA2755" s="101"/>
      <c r="AB2755" s="101"/>
      <c r="AC2755" s="101"/>
      <c r="AD2755" s="101"/>
      <c r="AE2755" s="101"/>
      <c r="AF2755" s="101"/>
      <c r="AG2755" s="101"/>
      <c r="AH2755" s="101"/>
      <c r="AI2755" s="102" t="s">
        <v>40</v>
      </c>
      <c r="AJ2755" s="102" t="s">
        <v>40</v>
      </c>
      <c r="AK2755" s="101"/>
      <c r="AL2755" s="101"/>
      <c r="AM2755" s="101"/>
      <c r="AN2755" s="101"/>
      <c r="AO2755" s="102" t="s">
        <v>40</v>
      </c>
      <c r="AP2755" s="101"/>
      <c r="AQ2755" s="102" t="s">
        <v>40</v>
      </c>
      <c r="AR2755" s="101"/>
    </row>
    <row r="2756" spans="1:44">
      <c r="A2756" t="str">
        <f>VLOOKUP(Q2756,'Rotas x Madrugada'!A:C,2,0)</f>
        <v>B</v>
      </c>
      <c r="B2756" t="str">
        <f>VLOOKUP(Q2756,'Rotas x Madrugada'!A:C,3,0)</f>
        <v>Dep.</v>
      </c>
      <c r="D2756" s="19">
        <f t="shared" ref="D2756:D2819" si="86">IF(E2756&gt;F2756,E2756,F2756)</f>
        <v>46169</v>
      </c>
      <c r="E2756" s="19">
        <f>IF(A2756="RETIRA",Z2756,VLOOKUP(Q2756,'Rotas x Madrugada'!A:D,4,0))</f>
        <v>46146</v>
      </c>
      <c r="F2756" s="19">
        <f>IF(A2756="RETIRA",Z2756,Z2756+2)</f>
        <v>46169</v>
      </c>
      <c r="G2756" s="19" t="str">
        <f>CONCATENATE(U2756,"-",V2756)</f>
        <v>INC06-LTEK</v>
      </c>
      <c r="H2756" s="19" t="e">
        <f t="shared" ca="1" si="85"/>
        <v>#N/A</v>
      </c>
      <c r="I2756" s="46">
        <f ca="1">Z2756-$B$1</f>
        <v>10</v>
      </c>
      <c r="J2756" s="46" t="e">
        <f>VLOOKUP(G2756,'D. Produção'!A:B,2,)</f>
        <v>#N/A</v>
      </c>
      <c r="K2756" s="87">
        <v>335039</v>
      </c>
      <c r="L2756" s="88" t="s">
        <v>143</v>
      </c>
      <c r="M2756" s="87">
        <v>3</v>
      </c>
      <c r="N2756" s="87">
        <v>5450649</v>
      </c>
      <c r="O2756" s="88" t="s">
        <v>35</v>
      </c>
      <c r="P2756" s="88" t="s">
        <v>485</v>
      </c>
      <c r="Q2756" s="88" t="s">
        <v>144</v>
      </c>
      <c r="R2756" s="89">
        <v>1.6791</v>
      </c>
      <c r="S2756" s="89">
        <v>25.186499999999999</v>
      </c>
      <c r="T2756" s="87">
        <v>1</v>
      </c>
      <c r="U2756" s="88" t="s">
        <v>185</v>
      </c>
      <c r="V2756" s="88" t="s">
        <v>486</v>
      </c>
      <c r="W2756" s="90">
        <v>1382</v>
      </c>
      <c r="X2756" s="90">
        <v>1215</v>
      </c>
      <c r="Y2756" s="91">
        <v>46149.734676006941</v>
      </c>
      <c r="Z2756" s="92">
        <v>46167</v>
      </c>
      <c r="AA2756" s="93"/>
      <c r="AB2756" s="93"/>
      <c r="AC2756" s="93"/>
      <c r="AD2756" s="93"/>
      <c r="AE2756" s="93"/>
      <c r="AF2756" s="93"/>
      <c r="AG2756" s="93"/>
      <c r="AH2756" s="93"/>
      <c r="AI2756" s="94" t="s">
        <v>40</v>
      </c>
      <c r="AJ2756" s="94" t="s">
        <v>40</v>
      </c>
      <c r="AK2756" s="93"/>
      <c r="AL2756" s="93"/>
      <c r="AM2756" s="93"/>
      <c r="AN2756" s="93"/>
      <c r="AO2756" s="94" t="s">
        <v>40</v>
      </c>
      <c r="AP2756" s="93"/>
      <c r="AQ2756" s="94" t="s">
        <v>40</v>
      </c>
      <c r="AR2756" s="93"/>
    </row>
    <row r="2757" spans="1:44">
      <c r="A2757" t="str">
        <f>VLOOKUP(Q2757,'Rotas x Madrugada'!A:C,2,0)</f>
        <v>B</v>
      </c>
      <c r="B2757" t="str">
        <f>VLOOKUP(Q2757,'Rotas x Madrugada'!A:C,3,0)</f>
        <v>Dep.</v>
      </c>
      <c r="D2757" s="19">
        <f t="shared" si="86"/>
        <v>46169</v>
      </c>
      <c r="E2757" s="19">
        <f>IF(A2757="RETIRA",Z2757,VLOOKUP(Q2757,'Rotas x Madrugada'!A:D,4,0))</f>
        <v>46146</v>
      </c>
      <c r="F2757" s="19">
        <f>IF(A2757="RETIRA",Z2757,Z2757+2)</f>
        <v>46169</v>
      </c>
      <c r="G2757" s="19" t="str">
        <f>CONCATENATE(U2757,"-",V2757)</f>
        <v>INC06-LTEK</v>
      </c>
      <c r="H2757" s="19" t="e">
        <f t="shared" ref="H2757:H2820" ca="1" si="87">IF(I2757&lt;-10,"PROBLEMA",IF(I2757&lt;J2757,"URGENTE",IF(I2757=J2757,"PRODUZIR","OK")))</f>
        <v>#N/A</v>
      </c>
      <c r="I2757" s="46">
        <f ca="1">Z2757-$B$1</f>
        <v>10</v>
      </c>
      <c r="J2757" s="46" t="e">
        <f>VLOOKUP(G2757,'D. Produção'!A:B,2,)</f>
        <v>#N/A</v>
      </c>
      <c r="K2757" s="95">
        <v>335039</v>
      </c>
      <c r="L2757" s="96" t="s">
        <v>143</v>
      </c>
      <c r="M2757" s="95">
        <v>3</v>
      </c>
      <c r="N2757" s="95">
        <v>5450650</v>
      </c>
      <c r="O2757" s="96" t="s">
        <v>35</v>
      </c>
      <c r="P2757" s="96" t="s">
        <v>485</v>
      </c>
      <c r="Q2757" s="96" t="s">
        <v>144</v>
      </c>
      <c r="R2757" s="97">
        <v>1.6791</v>
      </c>
      <c r="S2757" s="97">
        <v>25.186499999999999</v>
      </c>
      <c r="T2757" s="95">
        <v>1</v>
      </c>
      <c r="U2757" s="96" t="s">
        <v>185</v>
      </c>
      <c r="V2757" s="96" t="s">
        <v>486</v>
      </c>
      <c r="W2757" s="98">
        <v>1382</v>
      </c>
      <c r="X2757" s="98">
        <v>1215</v>
      </c>
      <c r="Y2757" s="99">
        <v>46149.734676006941</v>
      </c>
      <c r="Z2757" s="100">
        <v>46167</v>
      </c>
      <c r="AA2757" s="101"/>
      <c r="AB2757" s="101"/>
      <c r="AC2757" s="101"/>
      <c r="AD2757" s="101"/>
      <c r="AE2757" s="101"/>
      <c r="AF2757" s="101"/>
      <c r="AG2757" s="101"/>
      <c r="AH2757" s="101"/>
      <c r="AI2757" s="102" t="s">
        <v>40</v>
      </c>
      <c r="AJ2757" s="102" t="s">
        <v>40</v>
      </c>
      <c r="AK2757" s="101"/>
      <c r="AL2757" s="101"/>
      <c r="AM2757" s="101"/>
      <c r="AN2757" s="101"/>
      <c r="AO2757" s="102" t="s">
        <v>40</v>
      </c>
      <c r="AP2757" s="101"/>
      <c r="AQ2757" s="102" t="s">
        <v>40</v>
      </c>
      <c r="AR2757" s="101"/>
    </row>
    <row r="2758" spans="1:44">
      <c r="A2758" t="str">
        <f>VLOOKUP(Q2758,'Rotas x Madrugada'!A:C,2,0)</f>
        <v>B</v>
      </c>
      <c r="B2758" t="str">
        <f>VLOOKUP(Q2758,'Rotas x Madrugada'!A:C,3,0)</f>
        <v>Dep.</v>
      </c>
      <c r="D2758" s="19">
        <f t="shared" si="86"/>
        <v>46169</v>
      </c>
      <c r="E2758" s="19">
        <f>IF(A2758="RETIRA",Z2758,VLOOKUP(Q2758,'Rotas x Madrugada'!A:D,4,0))</f>
        <v>46146</v>
      </c>
      <c r="F2758" s="19">
        <f>IF(A2758="RETIRA",Z2758,Z2758+2)</f>
        <v>46169</v>
      </c>
      <c r="G2758" s="19" t="str">
        <f>CONCATENATE(U2758,"-",V2758)</f>
        <v>INC06-LTEK</v>
      </c>
      <c r="H2758" s="19" t="e">
        <f t="shared" ca="1" si="87"/>
        <v>#N/A</v>
      </c>
      <c r="I2758" s="46">
        <f ca="1">Z2758-$B$1</f>
        <v>10</v>
      </c>
      <c r="J2758" s="46" t="e">
        <f>VLOOKUP(G2758,'D. Produção'!A:B,2,)</f>
        <v>#N/A</v>
      </c>
      <c r="K2758" s="87">
        <v>335039</v>
      </c>
      <c r="L2758" s="88" t="s">
        <v>132</v>
      </c>
      <c r="M2758" s="87">
        <v>4</v>
      </c>
      <c r="N2758" s="87">
        <v>5450651</v>
      </c>
      <c r="O2758" s="88" t="s">
        <v>35</v>
      </c>
      <c r="P2758" s="88" t="s">
        <v>485</v>
      </c>
      <c r="Q2758" s="88" t="s">
        <v>144</v>
      </c>
      <c r="R2758" s="89">
        <v>1.6791</v>
      </c>
      <c r="S2758" s="89">
        <v>25.186499999999999</v>
      </c>
      <c r="T2758" s="87">
        <v>1</v>
      </c>
      <c r="U2758" s="88" t="s">
        <v>185</v>
      </c>
      <c r="V2758" s="88" t="s">
        <v>486</v>
      </c>
      <c r="W2758" s="90">
        <v>1382</v>
      </c>
      <c r="X2758" s="90">
        <v>1215</v>
      </c>
      <c r="Y2758" s="91">
        <v>46149.734676006941</v>
      </c>
      <c r="Z2758" s="92">
        <v>46167</v>
      </c>
      <c r="AA2758" s="93"/>
      <c r="AB2758" s="93"/>
      <c r="AC2758" s="93"/>
      <c r="AD2758" s="93"/>
      <c r="AE2758" s="93"/>
      <c r="AF2758" s="93"/>
      <c r="AG2758" s="93"/>
      <c r="AH2758" s="93"/>
      <c r="AI2758" s="94" t="s">
        <v>40</v>
      </c>
      <c r="AJ2758" s="94" t="s">
        <v>40</v>
      </c>
      <c r="AK2758" s="93"/>
      <c r="AL2758" s="93"/>
      <c r="AM2758" s="93"/>
      <c r="AN2758" s="93"/>
      <c r="AO2758" s="94" t="s">
        <v>40</v>
      </c>
      <c r="AP2758" s="93"/>
      <c r="AQ2758" s="94" t="s">
        <v>40</v>
      </c>
      <c r="AR2758" s="93"/>
    </row>
    <row r="2759" spans="1:44">
      <c r="A2759" t="str">
        <f>VLOOKUP(Q2759,'Rotas x Madrugada'!A:C,2,0)</f>
        <v>B</v>
      </c>
      <c r="B2759" t="str">
        <f>VLOOKUP(Q2759,'Rotas x Madrugada'!A:C,3,0)</f>
        <v>Dep.</v>
      </c>
      <c r="D2759" s="19">
        <f t="shared" si="86"/>
        <v>46169</v>
      </c>
      <c r="E2759" s="19">
        <f>IF(A2759="RETIRA",Z2759,VLOOKUP(Q2759,'Rotas x Madrugada'!A:D,4,0))</f>
        <v>46146</v>
      </c>
      <c r="F2759" s="19">
        <f>IF(A2759="RETIRA",Z2759,Z2759+2)</f>
        <v>46169</v>
      </c>
      <c r="G2759" s="19" t="str">
        <f>CONCATENATE(U2759,"-",V2759)</f>
        <v>INC06-LTEK</v>
      </c>
      <c r="H2759" s="19" t="e">
        <f t="shared" ca="1" si="87"/>
        <v>#N/A</v>
      </c>
      <c r="I2759" s="46">
        <f ca="1">Z2759-$B$1</f>
        <v>10</v>
      </c>
      <c r="J2759" s="46" t="e">
        <f>VLOOKUP(G2759,'D. Produção'!A:B,2,)</f>
        <v>#N/A</v>
      </c>
      <c r="K2759" s="95">
        <v>335039</v>
      </c>
      <c r="L2759" s="96" t="s">
        <v>132</v>
      </c>
      <c r="M2759" s="95">
        <v>4</v>
      </c>
      <c r="N2759" s="95">
        <v>5450652</v>
      </c>
      <c r="O2759" s="96" t="s">
        <v>35</v>
      </c>
      <c r="P2759" s="96" t="s">
        <v>485</v>
      </c>
      <c r="Q2759" s="96" t="s">
        <v>144</v>
      </c>
      <c r="R2759" s="97">
        <v>1.6791</v>
      </c>
      <c r="S2759" s="97">
        <v>25.186499999999999</v>
      </c>
      <c r="T2759" s="95">
        <v>1</v>
      </c>
      <c r="U2759" s="96" t="s">
        <v>185</v>
      </c>
      <c r="V2759" s="96" t="s">
        <v>486</v>
      </c>
      <c r="W2759" s="98">
        <v>1382</v>
      </c>
      <c r="X2759" s="98">
        <v>1215</v>
      </c>
      <c r="Y2759" s="99">
        <v>46149.734676006941</v>
      </c>
      <c r="Z2759" s="100">
        <v>46167</v>
      </c>
      <c r="AA2759" s="101"/>
      <c r="AB2759" s="101"/>
      <c r="AC2759" s="101"/>
      <c r="AD2759" s="101"/>
      <c r="AE2759" s="101"/>
      <c r="AF2759" s="101"/>
      <c r="AG2759" s="101"/>
      <c r="AH2759" s="101"/>
      <c r="AI2759" s="102" t="s">
        <v>40</v>
      </c>
      <c r="AJ2759" s="102" t="s">
        <v>40</v>
      </c>
      <c r="AK2759" s="101"/>
      <c r="AL2759" s="101"/>
      <c r="AM2759" s="101"/>
      <c r="AN2759" s="101"/>
      <c r="AO2759" s="102" t="s">
        <v>40</v>
      </c>
      <c r="AP2759" s="101"/>
      <c r="AQ2759" s="102" t="s">
        <v>40</v>
      </c>
      <c r="AR2759" s="101"/>
    </row>
    <row r="2760" spans="1:44">
      <c r="A2760" t="str">
        <f>VLOOKUP(Q2760,'Rotas x Madrugada'!A:C,2,0)</f>
        <v>B</v>
      </c>
      <c r="B2760" t="str">
        <f>VLOOKUP(Q2760,'Rotas x Madrugada'!A:C,3,0)</f>
        <v>Dep.</v>
      </c>
      <c r="D2760" s="19">
        <f t="shared" si="86"/>
        <v>46169</v>
      </c>
      <c r="E2760" s="19">
        <f>IF(A2760="RETIRA",Z2760,VLOOKUP(Q2760,'Rotas x Madrugada'!A:D,4,0))</f>
        <v>46146</v>
      </c>
      <c r="F2760" s="19">
        <f>IF(A2760="RETIRA",Z2760,Z2760+2)</f>
        <v>46169</v>
      </c>
      <c r="G2760" s="19" t="str">
        <f>CONCATENATE(U2760,"-",V2760)</f>
        <v>INC06-LTEK</v>
      </c>
      <c r="H2760" s="19" t="e">
        <f t="shared" ca="1" si="87"/>
        <v>#N/A</v>
      </c>
      <c r="I2760" s="46">
        <f ca="1">Z2760-$B$1</f>
        <v>10</v>
      </c>
      <c r="J2760" s="46" t="e">
        <f>VLOOKUP(G2760,'D. Produção'!A:B,2,)</f>
        <v>#N/A</v>
      </c>
      <c r="K2760" s="87">
        <v>335039</v>
      </c>
      <c r="L2760" s="88" t="s">
        <v>92</v>
      </c>
      <c r="M2760" s="87">
        <v>5</v>
      </c>
      <c r="N2760" s="87">
        <v>5450653</v>
      </c>
      <c r="O2760" s="88" t="s">
        <v>35</v>
      </c>
      <c r="P2760" s="88" t="s">
        <v>485</v>
      </c>
      <c r="Q2760" s="88" t="s">
        <v>144</v>
      </c>
      <c r="R2760" s="89">
        <v>1.6791</v>
      </c>
      <c r="S2760" s="89">
        <v>25.186499999999999</v>
      </c>
      <c r="T2760" s="87">
        <v>1</v>
      </c>
      <c r="U2760" s="88" t="s">
        <v>185</v>
      </c>
      <c r="V2760" s="88" t="s">
        <v>486</v>
      </c>
      <c r="W2760" s="90">
        <v>1382</v>
      </c>
      <c r="X2760" s="90">
        <v>1215</v>
      </c>
      <c r="Y2760" s="91">
        <v>46149.734676006941</v>
      </c>
      <c r="Z2760" s="92">
        <v>46167</v>
      </c>
      <c r="AA2760" s="93"/>
      <c r="AB2760" s="93"/>
      <c r="AC2760" s="93"/>
      <c r="AD2760" s="93"/>
      <c r="AE2760" s="93"/>
      <c r="AF2760" s="93"/>
      <c r="AG2760" s="93"/>
      <c r="AH2760" s="93"/>
      <c r="AI2760" s="94" t="s">
        <v>40</v>
      </c>
      <c r="AJ2760" s="94" t="s">
        <v>40</v>
      </c>
      <c r="AK2760" s="93"/>
      <c r="AL2760" s="93"/>
      <c r="AM2760" s="93"/>
      <c r="AN2760" s="93"/>
      <c r="AO2760" s="94" t="s">
        <v>40</v>
      </c>
      <c r="AP2760" s="93"/>
      <c r="AQ2760" s="94" t="s">
        <v>40</v>
      </c>
      <c r="AR2760" s="93"/>
    </row>
    <row r="2761" spans="1:44">
      <c r="A2761" t="str">
        <f>VLOOKUP(Q2761,'Rotas x Madrugada'!A:C,2,0)</f>
        <v>B</v>
      </c>
      <c r="B2761" t="str">
        <f>VLOOKUP(Q2761,'Rotas x Madrugada'!A:C,3,0)</f>
        <v>Dep.</v>
      </c>
      <c r="D2761" s="19">
        <f t="shared" si="86"/>
        <v>46169</v>
      </c>
      <c r="E2761" s="19">
        <f>IF(A2761="RETIRA",Z2761,VLOOKUP(Q2761,'Rotas x Madrugada'!A:D,4,0))</f>
        <v>46146</v>
      </c>
      <c r="F2761" s="19">
        <f>IF(A2761="RETIRA",Z2761,Z2761+2)</f>
        <v>46169</v>
      </c>
      <c r="G2761" s="19" t="str">
        <f>CONCATENATE(U2761,"-",V2761)</f>
        <v>INC06-LTEK</v>
      </c>
      <c r="H2761" s="19" t="e">
        <f t="shared" ca="1" si="87"/>
        <v>#N/A</v>
      </c>
      <c r="I2761" s="46">
        <f ca="1">Z2761-$B$1</f>
        <v>10</v>
      </c>
      <c r="J2761" s="46" t="e">
        <f>VLOOKUP(G2761,'D. Produção'!A:B,2,)</f>
        <v>#N/A</v>
      </c>
      <c r="K2761" s="95">
        <v>335039</v>
      </c>
      <c r="L2761" s="96" t="s">
        <v>92</v>
      </c>
      <c r="M2761" s="95">
        <v>5</v>
      </c>
      <c r="N2761" s="95">
        <v>5450654</v>
      </c>
      <c r="O2761" s="96" t="s">
        <v>35</v>
      </c>
      <c r="P2761" s="96" t="s">
        <v>485</v>
      </c>
      <c r="Q2761" s="96" t="s">
        <v>144</v>
      </c>
      <c r="R2761" s="97">
        <v>1.6791</v>
      </c>
      <c r="S2761" s="97">
        <v>25.186499999999999</v>
      </c>
      <c r="T2761" s="95">
        <v>1</v>
      </c>
      <c r="U2761" s="96" t="s">
        <v>185</v>
      </c>
      <c r="V2761" s="96" t="s">
        <v>486</v>
      </c>
      <c r="W2761" s="98">
        <v>1382</v>
      </c>
      <c r="X2761" s="98">
        <v>1215</v>
      </c>
      <c r="Y2761" s="99">
        <v>46149.734676006941</v>
      </c>
      <c r="Z2761" s="100">
        <v>46167</v>
      </c>
      <c r="AA2761" s="101"/>
      <c r="AB2761" s="101"/>
      <c r="AC2761" s="101"/>
      <c r="AD2761" s="101"/>
      <c r="AE2761" s="101"/>
      <c r="AF2761" s="101"/>
      <c r="AG2761" s="101"/>
      <c r="AH2761" s="101"/>
      <c r="AI2761" s="102" t="s">
        <v>40</v>
      </c>
      <c r="AJ2761" s="102" t="s">
        <v>40</v>
      </c>
      <c r="AK2761" s="101"/>
      <c r="AL2761" s="101"/>
      <c r="AM2761" s="101"/>
      <c r="AN2761" s="101"/>
      <c r="AO2761" s="102" t="s">
        <v>40</v>
      </c>
      <c r="AP2761" s="101"/>
      <c r="AQ2761" s="102" t="s">
        <v>40</v>
      </c>
      <c r="AR2761" s="101"/>
    </row>
    <row r="2762" spans="1:44">
      <c r="A2762" t="str">
        <f>VLOOKUP(Q2762,'Rotas x Madrugada'!A:C,2,0)</f>
        <v>B</v>
      </c>
      <c r="B2762" t="str">
        <f>VLOOKUP(Q2762,'Rotas x Madrugada'!A:C,3,0)</f>
        <v>Dep.</v>
      </c>
      <c r="D2762" s="19">
        <f t="shared" si="86"/>
        <v>46169</v>
      </c>
      <c r="E2762" s="19">
        <f>IF(A2762="RETIRA",Z2762,VLOOKUP(Q2762,'Rotas x Madrugada'!A:D,4,0))</f>
        <v>46146</v>
      </c>
      <c r="F2762" s="19">
        <f>IF(A2762="RETIRA",Z2762,Z2762+2)</f>
        <v>46169</v>
      </c>
      <c r="G2762" s="19" t="str">
        <f>CONCATENATE(U2762,"-",V2762)</f>
        <v>INC06-LTEK</v>
      </c>
      <c r="H2762" s="19" t="e">
        <f t="shared" ca="1" si="87"/>
        <v>#N/A</v>
      </c>
      <c r="I2762" s="46">
        <f ca="1">Z2762-$B$1</f>
        <v>10</v>
      </c>
      <c r="J2762" s="46" t="e">
        <f>VLOOKUP(G2762,'D. Produção'!A:B,2,)</f>
        <v>#N/A</v>
      </c>
      <c r="K2762" s="87">
        <v>335039</v>
      </c>
      <c r="L2762" s="88" t="s">
        <v>97</v>
      </c>
      <c r="M2762" s="87">
        <v>6</v>
      </c>
      <c r="N2762" s="87">
        <v>5450655</v>
      </c>
      <c r="O2762" s="88" t="s">
        <v>35</v>
      </c>
      <c r="P2762" s="88" t="s">
        <v>485</v>
      </c>
      <c r="Q2762" s="88" t="s">
        <v>144</v>
      </c>
      <c r="R2762" s="89">
        <v>1.6791</v>
      </c>
      <c r="S2762" s="89">
        <v>25.186499999999999</v>
      </c>
      <c r="T2762" s="87">
        <v>1</v>
      </c>
      <c r="U2762" s="88" t="s">
        <v>185</v>
      </c>
      <c r="V2762" s="88" t="s">
        <v>486</v>
      </c>
      <c r="W2762" s="90">
        <v>1382</v>
      </c>
      <c r="X2762" s="90">
        <v>1215</v>
      </c>
      <c r="Y2762" s="91">
        <v>46149.734676006941</v>
      </c>
      <c r="Z2762" s="92">
        <v>46167</v>
      </c>
      <c r="AA2762" s="93"/>
      <c r="AB2762" s="93"/>
      <c r="AC2762" s="93"/>
      <c r="AD2762" s="93"/>
      <c r="AE2762" s="93"/>
      <c r="AF2762" s="93"/>
      <c r="AG2762" s="93"/>
      <c r="AH2762" s="93"/>
      <c r="AI2762" s="94" t="s">
        <v>40</v>
      </c>
      <c r="AJ2762" s="94" t="s">
        <v>40</v>
      </c>
      <c r="AK2762" s="93"/>
      <c r="AL2762" s="93"/>
      <c r="AM2762" s="93"/>
      <c r="AN2762" s="93"/>
      <c r="AO2762" s="94" t="s">
        <v>40</v>
      </c>
      <c r="AP2762" s="93"/>
      <c r="AQ2762" s="94" t="s">
        <v>40</v>
      </c>
      <c r="AR2762" s="93"/>
    </row>
    <row r="2763" spans="1:44">
      <c r="A2763" t="str">
        <f>VLOOKUP(Q2763,'Rotas x Madrugada'!A:C,2,0)</f>
        <v>B</v>
      </c>
      <c r="B2763" t="str">
        <f>VLOOKUP(Q2763,'Rotas x Madrugada'!A:C,3,0)</f>
        <v>Dep.</v>
      </c>
      <c r="D2763" s="19">
        <f t="shared" si="86"/>
        <v>46169</v>
      </c>
      <c r="E2763" s="19">
        <f>IF(A2763="RETIRA",Z2763,VLOOKUP(Q2763,'Rotas x Madrugada'!A:D,4,0))</f>
        <v>46146</v>
      </c>
      <c r="F2763" s="19">
        <f>IF(A2763="RETIRA",Z2763,Z2763+2)</f>
        <v>46169</v>
      </c>
      <c r="G2763" s="19" t="str">
        <f>CONCATENATE(U2763,"-",V2763)</f>
        <v>INC06-LTEK</v>
      </c>
      <c r="H2763" s="19" t="e">
        <f t="shared" ca="1" si="87"/>
        <v>#N/A</v>
      </c>
      <c r="I2763" s="46">
        <f ca="1">Z2763-$B$1</f>
        <v>10</v>
      </c>
      <c r="J2763" s="46" t="e">
        <f>VLOOKUP(G2763,'D. Produção'!A:B,2,)</f>
        <v>#N/A</v>
      </c>
      <c r="K2763" s="95">
        <v>335039</v>
      </c>
      <c r="L2763" s="96" t="s">
        <v>97</v>
      </c>
      <c r="M2763" s="95">
        <v>6</v>
      </c>
      <c r="N2763" s="95">
        <v>5450656</v>
      </c>
      <c r="O2763" s="96" t="s">
        <v>35</v>
      </c>
      <c r="P2763" s="96" t="s">
        <v>485</v>
      </c>
      <c r="Q2763" s="96" t="s">
        <v>144</v>
      </c>
      <c r="R2763" s="97">
        <v>1.6791</v>
      </c>
      <c r="S2763" s="97">
        <v>25.186499999999999</v>
      </c>
      <c r="T2763" s="95">
        <v>1</v>
      </c>
      <c r="U2763" s="96" t="s">
        <v>185</v>
      </c>
      <c r="V2763" s="96" t="s">
        <v>486</v>
      </c>
      <c r="W2763" s="98">
        <v>1382</v>
      </c>
      <c r="X2763" s="98">
        <v>1215</v>
      </c>
      <c r="Y2763" s="99">
        <v>46149.734676006941</v>
      </c>
      <c r="Z2763" s="100">
        <v>46167</v>
      </c>
      <c r="AA2763" s="101"/>
      <c r="AB2763" s="101"/>
      <c r="AC2763" s="101"/>
      <c r="AD2763" s="101"/>
      <c r="AE2763" s="101"/>
      <c r="AF2763" s="101"/>
      <c r="AG2763" s="101"/>
      <c r="AH2763" s="101"/>
      <c r="AI2763" s="102" t="s">
        <v>40</v>
      </c>
      <c r="AJ2763" s="102" t="s">
        <v>40</v>
      </c>
      <c r="AK2763" s="101"/>
      <c r="AL2763" s="101"/>
      <c r="AM2763" s="101"/>
      <c r="AN2763" s="101"/>
      <c r="AO2763" s="102" t="s">
        <v>40</v>
      </c>
      <c r="AP2763" s="101"/>
      <c r="AQ2763" s="102" t="s">
        <v>40</v>
      </c>
      <c r="AR2763" s="101"/>
    </row>
    <row r="2764" spans="1:44">
      <c r="A2764" t="str">
        <f>VLOOKUP(Q2764,'Rotas x Madrugada'!A:C,2,0)</f>
        <v>B</v>
      </c>
      <c r="B2764" t="str">
        <f>VLOOKUP(Q2764,'Rotas x Madrugada'!A:C,3,0)</f>
        <v>Dep.</v>
      </c>
      <c r="D2764" s="19">
        <f t="shared" si="86"/>
        <v>46169</v>
      </c>
      <c r="E2764" s="19">
        <f>IF(A2764="RETIRA",Z2764,VLOOKUP(Q2764,'Rotas x Madrugada'!A:D,4,0))</f>
        <v>46146</v>
      </c>
      <c r="F2764" s="19">
        <f>IF(A2764="RETIRA",Z2764,Z2764+2)</f>
        <v>46169</v>
      </c>
      <c r="G2764" s="19" t="str">
        <f>CONCATENATE(U2764,"-",V2764)</f>
        <v>INC06-LTEK</v>
      </c>
      <c r="H2764" s="19" t="e">
        <f t="shared" ca="1" si="87"/>
        <v>#N/A</v>
      </c>
      <c r="I2764" s="46">
        <f ca="1">Z2764-$B$1</f>
        <v>10</v>
      </c>
      <c r="J2764" s="46" t="e">
        <f>VLOOKUP(G2764,'D. Produção'!A:B,2,)</f>
        <v>#N/A</v>
      </c>
      <c r="K2764" s="87">
        <v>335040</v>
      </c>
      <c r="L2764" s="88" t="s">
        <v>61</v>
      </c>
      <c r="M2764" s="87">
        <v>1</v>
      </c>
      <c r="N2764" s="87">
        <v>5450658</v>
      </c>
      <c r="O2764" s="88" t="s">
        <v>35</v>
      </c>
      <c r="P2764" s="88" t="s">
        <v>485</v>
      </c>
      <c r="Q2764" s="88" t="s">
        <v>144</v>
      </c>
      <c r="R2764" s="89">
        <v>0.86580000000000001</v>
      </c>
      <c r="S2764" s="89">
        <v>12.987</v>
      </c>
      <c r="T2764" s="87">
        <v>1</v>
      </c>
      <c r="U2764" s="88" t="s">
        <v>185</v>
      </c>
      <c r="V2764" s="88" t="s">
        <v>486</v>
      </c>
      <c r="W2764" s="90">
        <v>1170</v>
      </c>
      <c r="X2764" s="90">
        <v>740</v>
      </c>
      <c r="Y2764" s="91">
        <v>46149.734675381944</v>
      </c>
      <c r="Z2764" s="92">
        <v>46167</v>
      </c>
      <c r="AA2764" s="93"/>
      <c r="AB2764" s="93"/>
      <c r="AC2764" s="93"/>
      <c r="AD2764" s="93"/>
      <c r="AE2764" s="93"/>
      <c r="AF2764" s="93"/>
      <c r="AG2764" s="93"/>
      <c r="AH2764" s="93"/>
      <c r="AI2764" s="94" t="s">
        <v>40</v>
      </c>
      <c r="AJ2764" s="94" t="s">
        <v>40</v>
      </c>
      <c r="AK2764" s="93"/>
      <c r="AL2764" s="93"/>
      <c r="AM2764" s="93"/>
      <c r="AN2764" s="93"/>
      <c r="AO2764" s="94" t="s">
        <v>40</v>
      </c>
      <c r="AP2764" s="93"/>
      <c r="AQ2764" s="94" t="s">
        <v>40</v>
      </c>
      <c r="AR2764" s="93"/>
    </row>
    <row r="2765" spans="1:44">
      <c r="A2765" t="str">
        <f>VLOOKUP(Q2765,'Rotas x Madrugada'!A:C,2,0)</f>
        <v>B</v>
      </c>
      <c r="B2765" t="str">
        <f>VLOOKUP(Q2765,'Rotas x Madrugada'!A:C,3,0)</f>
        <v>Dep.</v>
      </c>
      <c r="D2765" s="19">
        <f t="shared" si="86"/>
        <v>46169</v>
      </c>
      <c r="E2765" s="19">
        <f>IF(A2765="RETIRA",Z2765,VLOOKUP(Q2765,'Rotas x Madrugada'!A:D,4,0))</f>
        <v>46146</v>
      </c>
      <c r="F2765" s="19">
        <f>IF(A2765="RETIRA",Z2765,Z2765+2)</f>
        <v>46169</v>
      </c>
      <c r="G2765" s="19" t="str">
        <f>CONCATENATE(U2765,"-",V2765)</f>
        <v>INC06-LTEK</v>
      </c>
      <c r="H2765" s="19" t="e">
        <f t="shared" ca="1" si="87"/>
        <v>#N/A</v>
      </c>
      <c r="I2765" s="46">
        <f ca="1">Z2765-$B$1</f>
        <v>10</v>
      </c>
      <c r="J2765" s="46" t="e">
        <f>VLOOKUP(G2765,'D. Produção'!A:B,2,)</f>
        <v>#N/A</v>
      </c>
      <c r="K2765" s="95">
        <v>335040</v>
      </c>
      <c r="L2765" s="96" t="s">
        <v>61</v>
      </c>
      <c r="M2765" s="95">
        <v>1</v>
      </c>
      <c r="N2765" s="95">
        <v>5450659</v>
      </c>
      <c r="O2765" s="96" t="s">
        <v>35</v>
      </c>
      <c r="P2765" s="96" t="s">
        <v>485</v>
      </c>
      <c r="Q2765" s="96" t="s">
        <v>144</v>
      </c>
      <c r="R2765" s="97">
        <v>0.86580000000000001</v>
      </c>
      <c r="S2765" s="97">
        <v>12.987</v>
      </c>
      <c r="T2765" s="95">
        <v>1</v>
      </c>
      <c r="U2765" s="96" t="s">
        <v>185</v>
      </c>
      <c r="V2765" s="96" t="s">
        <v>486</v>
      </c>
      <c r="W2765" s="98">
        <v>1170</v>
      </c>
      <c r="X2765" s="98">
        <v>740</v>
      </c>
      <c r="Y2765" s="99">
        <v>46149.734675381944</v>
      </c>
      <c r="Z2765" s="100">
        <v>46167</v>
      </c>
      <c r="AA2765" s="101"/>
      <c r="AB2765" s="101"/>
      <c r="AC2765" s="101"/>
      <c r="AD2765" s="101"/>
      <c r="AE2765" s="101"/>
      <c r="AF2765" s="101"/>
      <c r="AG2765" s="101"/>
      <c r="AH2765" s="101"/>
      <c r="AI2765" s="102" t="s">
        <v>40</v>
      </c>
      <c r="AJ2765" s="102" t="s">
        <v>40</v>
      </c>
      <c r="AK2765" s="101"/>
      <c r="AL2765" s="101"/>
      <c r="AM2765" s="101"/>
      <c r="AN2765" s="101"/>
      <c r="AO2765" s="102" t="s">
        <v>40</v>
      </c>
      <c r="AP2765" s="101"/>
      <c r="AQ2765" s="102" t="s">
        <v>40</v>
      </c>
      <c r="AR2765" s="101"/>
    </row>
    <row r="2766" spans="1:44">
      <c r="A2766" t="str">
        <f>VLOOKUP(Q2766,'Rotas x Madrugada'!A:C,2,0)</f>
        <v>B</v>
      </c>
      <c r="B2766" t="str">
        <f>VLOOKUP(Q2766,'Rotas x Madrugada'!A:C,3,0)</f>
        <v>Dep.</v>
      </c>
      <c r="D2766" s="19">
        <f t="shared" si="86"/>
        <v>46169</v>
      </c>
      <c r="E2766" s="19">
        <f>IF(A2766="RETIRA",Z2766,VLOOKUP(Q2766,'Rotas x Madrugada'!A:D,4,0))</f>
        <v>46146</v>
      </c>
      <c r="F2766" s="19">
        <f>IF(A2766="RETIRA",Z2766,Z2766+2)</f>
        <v>46169</v>
      </c>
      <c r="G2766" s="19" t="str">
        <f>CONCATENATE(U2766,"-",V2766)</f>
        <v>INC06-LTEK</v>
      </c>
      <c r="H2766" s="19" t="e">
        <f t="shared" ca="1" si="87"/>
        <v>#N/A</v>
      </c>
      <c r="I2766" s="46">
        <f ca="1">Z2766-$B$1</f>
        <v>10</v>
      </c>
      <c r="J2766" s="46" t="e">
        <f>VLOOKUP(G2766,'D. Produção'!A:B,2,)</f>
        <v>#N/A</v>
      </c>
      <c r="K2766" s="87">
        <v>335041</v>
      </c>
      <c r="L2766" s="88" t="s">
        <v>61</v>
      </c>
      <c r="M2766" s="87">
        <v>1</v>
      </c>
      <c r="N2766" s="87">
        <v>5450662</v>
      </c>
      <c r="O2766" s="88" t="s">
        <v>35</v>
      </c>
      <c r="P2766" s="88" t="s">
        <v>485</v>
      </c>
      <c r="Q2766" s="88" t="s">
        <v>144</v>
      </c>
      <c r="R2766" s="89">
        <v>1.6791</v>
      </c>
      <c r="S2766" s="89">
        <v>25.186499999999999</v>
      </c>
      <c r="T2766" s="87">
        <v>1</v>
      </c>
      <c r="U2766" s="88" t="s">
        <v>185</v>
      </c>
      <c r="V2766" s="88" t="s">
        <v>486</v>
      </c>
      <c r="W2766" s="90">
        <v>1382</v>
      </c>
      <c r="X2766" s="90">
        <v>1215</v>
      </c>
      <c r="Y2766" s="91">
        <v>46149.734676504631</v>
      </c>
      <c r="Z2766" s="92">
        <v>46167</v>
      </c>
      <c r="AA2766" s="93"/>
      <c r="AB2766" s="93"/>
      <c r="AC2766" s="93"/>
      <c r="AD2766" s="93"/>
      <c r="AE2766" s="93"/>
      <c r="AF2766" s="93"/>
      <c r="AG2766" s="93"/>
      <c r="AH2766" s="93"/>
      <c r="AI2766" s="94" t="s">
        <v>40</v>
      </c>
      <c r="AJ2766" s="94" t="s">
        <v>40</v>
      </c>
      <c r="AK2766" s="93"/>
      <c r="AL2766" s="93"/>
      <c r="AM2766" s="93"/>
      <c r="AN2766" s="93"/>
      <c r="AO2766" s="94" t="s">
        <v>40</v>
      </c>
      <c r="AP2766" s="93"/>
      <c r="AQ2766" s="94" t="s">
        <v>40</v>
      </c>
      <c r="AR2766" s="93"/>
    </row>
    <row r="2767" spans="1:44">
      <c r="A2767" t="str">
        <f>VLOOKUP(Q2767,'Rotas x Madrugada'!A:C,2,0)</f>
        <v>B</v>
      </c>
      <c r="B2767" t="str">
        <f>VLOOKUP(Q2767,'Rotas x Madrugada'!A:C,3,0)</f>
        <v>Dep.</v>
      </c>
      <c r="D2767" s="19">
        <f t="shared" si="86"/>
        <v>46169</v>
      </c>
      <c r="E2767" s="19">
        <f>IF(A2767="RETIRA",Z2767,VLOOKUP(Q2767,'Rotas x Madrugada'!A:D,4,0))</f>
        <v>46146</v>
      </c>
      <c r="F2767" s="19">
        <f>IF(A2767="RETIRA",Z2767,Z2767+2)</f>
        <v>46169</v>
      </c>
      <c r="G2767" s="19" t="str">
        <f>CONCATENATE(U2767,"-",V2767)</f>
        <v>INC06-LTEK</v>
      </c>
      <c r="H2767" s="19" t="e">
        <f t="shared" ca="1" si="87"/>
        <v>#N/A</v>
      </c>
      <c r="I2767" s="46">
        <f ca="1">Z2767-$B$1</f>
        <v>10</v>
      </c>
      <c r="J2767" s="46" t="e">
        <f>VLOOKUP(G2767,'D. Produção'!A:B,2,)</f>
        <v>#N/A</v>
      </c>
      <c r="K2767" s="95">
        <v>335041</v>
      </c>
      <c r="L2767" s="96" t="s">
        <v>61</v>
      </c>
      <c r="M2767" s="95">
        <v>1</v>
      </c>
      <c r="N2767" s="95">
        <v>5450663</v>
      </c>
      <c r="O2767" s="96" t="s">
        <v>35</v>
      </c>
      <c r="P2767" s="96" t="s">
        <v>485</v>
      </c>
      <c r="Q2767" s="96" t="s">
        <v>144</v>
      </c>
      <c r="R2767" s="97">
        <v>1.6791</v>
      </c>
      <c r="S2767" s="97">
        <v>25.186499999999999</v>
      </c>
      <c r="T2767" s="95">
        <v>1</v>
      </c>
      <c r="U2767" s="96" t="s">
        <v>185</v>
      </c>
      <c r="V2767" s="96" t="s">
        <v>486</v>
      </c>
      <c r="W2767" s="98">
        <v>1382</v>
      </c>
      <c r="X2767" s="98">
        <v>1215</v>
      </c>
      <c r="Y2767" s="99">
        <v>46149.734676504631</v>
      </c>
      <c r="Z2767" s="100">
        <v>46167</v>
      </c>
      <c r="AA2767" s="101"/>
      <c r="AB2767" s="101"/>
      <c r="AC2767" s="101"/>
      <c r="AD2767" s="101"/>
      <c r="AE2767" s="101"/>
      <c r="AF2767" s="101"/>
      <c r="AG2767" s="101"/>
      <c r="AH2767" s="101"/>
      <c r="AI2767" s="102" t="s">
        <v>40</v>
      </c>
      <c r="AJ2767" s="102" t="s">
        <v>40</v>
      </c>
      <c r="AK2767" s="101"/>
      <c r="AL2767" s="101"/>
      <c r="AM2767" s="101"/>
      <c r="AN2767" s="101"/>
      <c r="AO2767" s="102" t="s">
        <v>40</v>
      </c>
      <c r="AP2767" s="101"/>
      <c r="AQ2767" s="102" t="s">
        <v>40</v>
      </c>
      <c r="AR2767" s="101"/>
    </row>
    <row r="2768" spans="1:44">
      <c r="A2768" t="str">
        <f>VLOOKUP(Q2768,'Rotas x Madrugada'!A:C,2,0)</f>
        <v>B</v>
      </c>
      <c r="B2768" t="str">
        <f>VLOOKUP(Q2768,'Rotas x Madrugada'!A:C,3,0)</f>
        <v>Dep.</v>
      </c>
      <c r="D2768" s="19">
        <f t="shared" si="86"/>
        <v>46169</v>
      </c>
      <c r="E2768" s="19">
        <f>IF(A2768="RETIRA",Z2768,VLOOKUP(Q2768,'Rotas x Madrugada'!A:D,4,0))</f>
        <v>46146</v>
      </c>
      <c r="F2768" s="19">
        <f>IF(A2768="RETIRA",Z2768,Z2768+2)</f>
        <v>46169</v>
      </c>
      <c r="G2768" s="19" t="str">
        <f>CONCATENATE(U2768,"-",V2768)</f>
        <v>INC06-LTEK</v>
      </c>
      <c r="H2768" s="19" t="e">
        <f t="shared" ca="1" si="87"/>
        <v>#N/A</v>
      </c>
      <c r="I2768" s="46">
        <f ca="1">Z2768-$B$1</f>
        <v>10</v>
      </c>
      <c r="J2768" s="46" t="e">
        <f>VLOOKUP(G2768,'D. Produção'!A:B,2,)</f>
        <v>#N/A</v>
      </c>
      <c r="K2768" s="87">
        <v>335041</v>
      </c>
      <c r="L2768" s="88" t="s">
        <v>121</v>
      </c>
      <c r="M2768" s="87">
        <v>2</v>
      </c>
      <c r="N2768" s="87">
        <v>5450664</v>
      </c>
      <c r="O2768" s="88" t="s">
        <v>35</v>
      </c>
      <c r="P2768" s="88" t="s">
        <v>485</v>
      </c>
      <c r="Q2768" s="88" t="s">
        <v>144</v>
      </c>
      <c r="R2768" s="89">
        <v>1.6791</v>
      </c>
      <c r="S2768" s="89">
        <v>25.186499999999999</v>
      </c>
      <c r="T2768" s="87">
        <v>1</v>
      </c>
      <c r="U2768" s="88" t="s">
        <v>185</v>
      </c>
      <c r="V2768" s="88" t="s">
        <v>486</v>
      </c>
      <c r="W2768" s="90">
        <v>1382</v>
      </c>
      <c r="X2768" s="90">
        <v>1215</v>
      </c>
      <c r="Y2768" s="91">
        <v>46149.734676504631</v>
      </c>
      <c r="Z2768" s="92">
        <v>46167</v>
      </c>
      <c r="AA2768" s="93"/>
      <c r="AB2768" s="93"/>
      <c r="AC2768" s="93"/>
      <c r="AD2768" s="93"/>
      <c r="AE2768" s="93"/>
      <c r="AF2768" s="93"/>
      <c r="AG2768" s="93"/>
      <c r="AH2768" s="93"/>
      <c r="AI2768" s="94" t="s">
        <v>40</v>
      </c>
      <c r="AJ2768" s="94" t="s">
        <v>40</v>
      </c>
      <c r="AK2768" s="93"/>
      <c r="AL2768" s="93"/>
      <c r="AM2768" s="93"/>
      <c r="AN2768" s="93"/>
      <c r="AO2768" s="94" t="s">
        <v>40</v>
      </c>
      <c r="AP2768" s="93"/>
      <c r="AQ2768" s="94" t="s">
        <v>40</v>
      </c>
      <c r="AR2768" s="93"/>
    </row>
    <row r="2769" spans="1:44">
      <c r="A2769" t="str">
        <f>VLOOKUP(Q2769,'Rotas x Madrugada'!A:C,2,0)</f>
        <v>B</v>
      </c>
      <c r="B2769" t="str">
        <f>VLOOKUP(Q2769,'Rotas x Madrugada'!A:C,3,0)</f>
        <v>Dep.</v>
      </c>
      <c r="D2769" s="19">
        <f t="shared" si="86"/>
        <v>46169</v>
      </c>
      <c r="E2769" s="19">
        <f>IF(A2769="RETIRA",Z2769,VLOOKUP(Q2769,'Rotas x Madrugada'!A:D,4,0))</f>
        <v>46146</v>
      </c>
      <c r="F2769" s="19">
        <f>IF(A2769="RETIRA",Z2769,Z2769+2)</f>
        <v>46169</v>
      </c>
      <c r="G2769" s="19" t="str">
        <f>CONCATENATE(U2769,"-",V2769)</f>
        <v>INC06-LTEK</v>
      </c>
      <c r="H2769" s="19" t="e">
        <f t="shared" ca="1" si="87"/>
        <v>#N/A</v>
      </c>
      <c r="I2769" s="46">
        <f ca="1">Z2769-$B$1</f>
        <v>10</v>
      </c>
      <c r="J2769" s="46" t="e">
        <f>VLOOKUP(G2769,'D. Produção'!A:B,2,)</f>
        <v>#N/A</v>
      </c>
      <c r="K2769" s="95">
        <v>335041</v>
      </c>
      <c r="L2769" s="96" t="s">
        <v>121</v>
      </c>
      <c r="M2769" s="95">
        <v>2</v>
      </c>
      <c r="N2769" s="95">
        <v>5450665</v>
      </c>
      <c r="O2769" s="96" t="s">
        <v>35</v>
      </c>
      <c r="P2769" s="96" t="s">
        <v>485</v>
      </c>
      <c r="Q2769" s="96" t="s">
        <v>144</v>
      </c>
      <c r="R2769" s="97">
        <v>1.6791</v>
      </c>
      <c r="S2769" s="97">
        <v>25.186499999999999</v>
      </c>
      <c r="T2769" s="95">
        <v>1</v>
      </c>
      <c r="U2769" s="96" t="s">
        <v>185</v>
      </c>
      <c r="V2769" s="96" t="s">
        <v>486</v>
      </c>
      <c r="W2769" s="98">
        <v>1382</v>
      </c>
      <c r="X2769" s="98">
        <v>1215</v>
      </c>
      <c r="Y2769" s="99">
        <v>46149.734676504631</v>
      </c>
      <c r="Z2769" s="100">
        <v>46167</v>
      </c>
      <c r="AA2769" s="101"/>
      <c r="AB2769" s="101"/>
      <c r="AC2769" s="101"/>
      <c r="AD2769" s="101"/>
      <c r="AE2769" s="101"/>
      <c r="AF2769" s="101"/>
      <c r="AG2769" s="101"/>
      <c r="AH2769" s="101"/>
      <c r="AI2769" s="102" t="s">
        <v>40</v>
      </c>
      <c r="AJ2769" s="102" t="s">
        <v>40</v>
      </c>
      <c r="AK2769" s="101"/>
      <c r="AL2769" s="101"/>
      <c r="AM2769" s="101"/>
      <c r="AN2769" s="101"/>
      <c r="AO2769" s="102" t="s">
        <v>40</v>
      </c>
      <c r="AP2769" s="101"/>
      <c r="AQ2769" s="102" t="s">
        <v>40</v>
      </c>
      <c r="AR2769" s="101"/>
    </row>
    <row r="2770" spans="1:44">
      <c r="A2770" t="str">
        <f>VLOOKUP(Q2770,'Rotas x Madrugada'!A:C,2,0)</f>
        <v>B</v>
      </c>
      <c r="B2770" t="str">
        <f>VLOOKUP(Q2770,'Rotas x Madrugada'!A:C,3,0)</f>
        <v>Dep.</v>
      </c>
      <c r="D2770" s="19">
        <f t="shared" si="86"/>
        <v>46169</v>
      </c>
      <c r="E2770" s="19">
        <f>IF(A2770="RETIRA",Z2770,VLOOKUP(Q2770,'Rotas x Madrugada'!A:D,4,0))</f>
        <v>46146</v>
      </c>
      <c r="F2770" s="19">
        <f>IF(A2770="RETIRA",Z2770,Z2770+2)</f>
        <v>46169</v>
      </c>
      <c r="G2770" s="19" t="str">
        <f>CONCATENATE(U2770,"-",V2770)</f>
        <v>INC06-LTEK</v>
      </c>
      <c r="H2770" s="19" t="e">
        <f t="shared" ca="1" si="87"/>
        <v>#N/A</v>
      </c>
      <c r="I2770" s="46">
        <f ca="1">Z2770-$B$1</f>
        <v>10</v>
      </c>
      <c r="J2770" s="46" t="e">
        <f>VLOOKUP(G2770,'D. Produção'!A:B,2,)</f>
        <v>#N/A</v>
      </c>
      <c r="K2770" s="87">
        <v>335042</v>
      </c>
      <c r="L2770" s="88" t="s">
        <v>61</v>
      </c>
      <c r="M2770" s="87">
        <v>1</v>
      </c>
      <c r="N2770" s="87">
        <v>5450667</v>
      </c>
      <c r="O2770" s="88" t="s">
        <v>35</v>
      </c>
      <c r="P2770" s="88" t="s">
        <v>485</v>
      </c>
      <c r="Q2770" s="88" t="s">
        <v>144</v>
      </c>
      <c r="R2770" s="89">
        <v>1.2152000000000001</v>
      </c>
      <c r="S2770" s="89">
        <v>18.228000000000002</v>
      </c>
      <c r="T2770" s="87">
        <v>1</v>
      </c>
      <c r="U2770" s="88" t="s">
        <v>185</v>
      </c>
      <c r="V2770" s="88" t="s">
        <v>486</v>
      </c>
      <c r="W2770" s="90">
        <v>980</v>
      </c>
      <c r="X2770" s="90">
        <v>1240</v>
      </c>
      <c r="Y2770" s="91">
        <v>46149.734677858796</v>
      </c>
      <c r="Z2770" s="92">
        <v>46167</v>
      </c>
      <c r="AA2770" s="93"/>
      <c r="AB2770" s="93"/>
      <c r="AC2770" s="93"/>
      <c r="AD2770" s="93"/>
      <c r="AE2770" s="93"/>
      <c r="AF2770" s="93"/>
      <c r="AG2770" s="93"/>
      <c r="AH2770" s="93"/>
      <c r="AI2770" s="94" t="s">
        <v>40</v>
      </c>
      <c r="AJ2770" s="94" t="s">
        <v>40</v>
      </c>
      <c r="AK2770" s="93"/>
      <c r="AL2770" s="93"/>
      <c r="AM2770" s="93"/>
      <c r="AN2770" s="93"/>
      <c r="AO2770" s="94" t="s">
        <v>40</v>
      </c>
      <c r="AP2770" s="93"/>
      <c r="AQ2770" s="94" t="s">
        <v>40</v>
      </c>
      <c r="AR2770" s="93"/>
    </row>
    <row r="2771" spans="1:44">
      <c r="A2771" t="str">
        <f>VLOOKUP(Q2771,'Rotas x Madrugada'!A:C,2,0)</f>
        <v>B</v>
      </c>
      <c r="B2771" t="str">
        <f>VLOOKUP(Q2771,'Rotas x Madrugada'!A:C,3,0)</f>
        <v>Dep.</v>
      </c>
      <c r="D2771" s="19">
        <f t="shared" si="86"/>
        <v>46169</v>
      </c>
      <c r="E2771" s="19">
        <f>IF(A2771="RETIRA",Z2771,VLOOKUP(Q2771,'Rotas x Madrugada'!A:D,4,0))</f>
        <v>46146</v>
      </c>
      <c r="F2771" s="19">
        <f>IF(A2771="RETIRA",Z2771,Z2771+2)</f>
        <v>46169</v>
      </c>
      <c r="G2771" s="19" t="str">
        <f>CONCATENATE(U2771,"-",V2771)</f>
        <v>INC06-LTEK</v>
      </c>
      <c r="H2771" s="19" t="e">
        <f t="shared" ca="1" si="87"/>
        <v>#N/A</v>
      </c>
      <c r="I2771" s="46">
        <f ca="1">Z2771-$B$1</f>
        <v>10</v>
      </c>
      <c r="J2771" s="46" t="e">
        <f>VLOOKUP(G2771,'D. Produção'!A:B,2,)</f>
        <v>#N/A</v>
      </c>
      <c r="K2771" s="95">
        <v>335042</v>
      </c>
      <c r="L2771" s="96" t="s">
        <v>61</v>
      </c>
      <c r="M2771" s="95">
        <v>1</v>
      </c>
      <c r="N2771" s="95">
        <v>5450668</v>
      </c>
      <c r="O2771" s="96" t="s">
        <v>35</v>
      </c>
      <c r="P2771" s="96" t="s">
        <v>485</v>
      </c>
      <c r="Q2771" s="96" t="s">
        <v>144</v>
      </c>
      <c r="R2771" s="97">
        <v>1.2152000000000001</v>
      </c>
      <c r="S2771" s="97">
        <v>18.228000000000002</v>
      </c>
      <c r="T2771" s="95">
        <v>1</v>
      </c>
      <c r="U2771" s="96" t="s">
        <v>185</v>
      </c>
      <c r="V2771" s="96" t="s">
        <v>486</v>
      </c>
      <c r="W2771" s="98">
        <v>980</v>
      </c>
      <c r="X2771" s="98">
        <v>1240</v>
      </c>
      <c r="Y2771" s="99">
        <v>46149.734677858796</v>
      </c>
      <c r="Z2771" s="100">
        <v>46167</v>
      </c>
      <c r="AA2771" s="101"/>
      <c r="AB2771" s="101"/>
      <c r="AC2771" s="101"/>
      <c r="AD2771" s="101"/>
      <c r="AE2771" s="101"/>
      <c r="AF2771" s="101"/>
      <c r="AG2771" s="101"/>
      <c r="AH2771" s="101"/>
      <c r="AI2771" s="102" t="s">
        <v>40</v>
      </c>
      <c r="AJ2771" s="102" t="s">
        <v>40</v>
      </c>
      <c r="AK2771" s="101"/>
      <c r="AL2771" s="101"/>
      <c r="AM2771" s="101"/>
      <c r="AN2771" s="101"/>
      <c r="AO2771" s="102" t="s">
        <v>40</v>
      </c>
      <c r="AP2771" s="101"/>
      <c r="AQ2771" s="102" t="s">
        <v>40</v>
      </c>
      <c r="AR2771" s="101"/>
    </row>
    <row r="2772" spans="1:44">
      <c r="A2772" t="str">
        <f>VLOOKUP(Q2772,'Rotas x Madrugada'!A:C,2,0)</f>
        <v>B</v>
      </c>
      <c r="B2772" t="str">
        <f>VLOOKUP(Q2772,'Rotas x Madrugada'!A:C,3,0)</f>
        <v>Dep.</v>
      </c>
      <c r="D2772" s="19">
        <f t="shared" si="86"/>
        <v>46169</v>
      </c>
      <c r="E2772" s="19">
        <f>IF(A2772="RETIRA",Z2772,VLOOKUP(Q2772,'Rotas x Madrugada'!A:D,4,0))</f>
        <v>46146</v>
      </c>
      <c r="F2772" s="19">
        <f>IF(A2772="RETIRA",Z2772,Z2772+2)</f>
        <v>46169</v>
      </c>
      <c r="G2772" s="19" t="str">
        <f>CONCATENATE(U2772,"-",V2772)</f>
        <v>INC06-LTEX</v>
      </c>
      <c r="H2772" s="19" t="e">
        <f t="shared" ca="1" si="87"/>
        <v>#N/A</v>
      </c>
      <c r="I2772" s="46">
        <f ca="1">Z2772-$B$1</f>
        <v>10</v>
      </c>
      <c r="J2772" s="46" t="e">
        <f>VLOOKUP(G2772,'D. Produção'!A:B,2,)</f>
        <v>#N/A</v>
      </c>
      <c r="K2772" s="87">
        <v>335044</v>
      </c>
      <c r="L2772" s="88" t="s">
        <v>61</v>
      </c>
      <c r="M2772" s="87">
        <v>1</v>
      </c>
      <c r="N2772" s="87">
        <v>5450673</v>
      </c>
      <c r="O2772" s="88" t="s">
        <v>35</v>
      </c>
      <c r="P2772" s="88" t="s">
        <v>485</v>
      </c>
      <c r="Q2772" s="88" t="s">
        <v>144</v>
      </c>
      <c r="R2772" s="89">
        <v>1.3038000000000001</v>
      </c>
      <c r="S2772" s="89">
        <v>19.556999999999999</v>
      </c>
      <c r="T2772" s="87">
        <v>1</v>
      </c>
      <c r="U2772" s="88" t="s">
        <v>185</v>
      </c>
      <c r="V2772" s="88" t="s">
        <v>595</v>
      </c>
      <c r="W2772" s="90">
        <v>1060</v>
      </c>
      <c r="X2772" s="90">
        <v>1230</v>
      </c>
      <c r="Y2772" s="91">
        <v>46149.73467928241</v>
      </c>
      <c r="Z2772" s="92">
        <v>46167</v>
      </c>
      <c r="AA2772" s="93"/>
      <c r="AB2772" s="93"/>
      <c r="AC2772" s="93"/>
      <c r="AD2772" s="94" t="s">
        <v>40</v>
      </c>
      <c r="AE2772" s="93"/>
      <c r="AF2772" s="94" t="s">
        <v>40</v>
      </c>
      <c r="AG2772" s="93"/>
      <c r="AH2772" s="94" t="s">
        <v>40</v>
      </c>
      <c r="AI2772" s="94" t="s">
        <v>40</v>
      </c>
      <c r="AJ2772" s="94" t="s">
        <v>40</v>
      </c>
      <c r="AK2772" s="93"/>
      <c r="AL2772" s="93"/>
      <c r="AM2772" s="93"/>
      <c r="AN2772" s="93"/>
      <c r="AO2772" s="94" t="s">
        <v>40</v>
      </c>
      <c r="AP2772" s="93"/>
      <c r="AQ2772" s="94" t="s">
        <v>40</v>
      </c>
      <c r="AR2772" s="93"/>
    </row>
    <row r="2773" spans="1:44">
      <c r="A2773" t="str">
        <f>VLOOKUP(Q2773,'Rotas x Madrugada'!A:C,2,0)</f>
        <v>B</v>
      </c>
      <c r="B2773" t="str">
        <f>VLOOKUP(Q2773,'Rotas x Madrugada'!A:C,3,0)</f>
        <v>Dep.</v>
      </c>
      <c r="D2773" s="19">
        <f t="shared" si="86"/>
        <v>46169</v>
      </c>
      <c r="E2773" s="19">
        <f>IF(A2773="RETIRA",Z2773,VLOOKUP(Q2773,'Rotas x Madrugada'!A:D,4,0))</f>
        <v>46146</v>
      </c>
      <c r="F2773" s="19">
        <f>IF(A2773="RETIRA",Z2773,Z2773+2)</f>
        <v>46169</v>
      </c>
      <c r="G2773" s="19" t="str">
        <f>CONCATENATE(U2773,"-",V2773)</f>
        <v>INC06-LTEX</v>
      </c>
      <c r="H2773" s="19" t="e">
        <f t="shared" ca="1" si="87"/>
        <v>#N/A</v>
      </c>
      <c r="I2773" s="46">
        <f ca="1">Z2773-$B$1</f>
        <v>10</v>
      </c>
      <c r="J2773" s="46" t="e">
        <f>VLOOKUP(G2773,'D. Produção'!A:B,2,)</f>
        <v>#N/A</v>
      </c>
      <c r="K2773" s="95">
        <v>335044</v>
      </c>
      <c r="L2773" s="96" t="s">
        <v>61</v>
      </c>
      <c r="M2773" s="95">
        <v>1</v>
      </c>
      <c r="N2773" s="95">
        <v>5450674</v>
      </c>
      <c r="O2773" s="96" t="s">
        <v>35</v>
      </c>
      <c r="P2773" s="96" t="s">
        <v>485</v>
      </c>
      <c r="Q2773" s="96" t="s">
        <v>144</v>
      </c>
      <c r="R2773" s="97">
        <v>1.3038000000000001</v>
      </c>
      <c r="S2773" s="97">
        <v>19.556999999999999</v>
      </c>
      <c r="T2773" s="95">
        <v>1</v>
      </c>
      <c r="U2773" s="96" t="s">
        <v>185</v>
      </c>
      <c r="V2773" s="96" t="s">
        <v>595</v>
      </c>
      <c r="W2773" s="98">
        <v>1060</v>
      </c>
      <c r="X2773" s="98">
        <v>1230</v>
      </c>
      <c r="Y2773" s="99">
        <v>46149.73467928241</v>
      </c>
      <c r="Z2773" s="100">
        <v>46167</v>
      </c>
      <c r="AA2773" s="101"/>
      <c r="AB2773" s="101"/>
      <c r="AC2773" s="101"/>
      <c r="AD2773" s="102" t="s">
        <v>40</v>
      </c>
      <c r="AE2773" s="101"/>
      <c r="AF2773" s="102" t="s">
        <v>40</v>
      </c>
      <c r="AG2773" s="101"/>
      <c r="AH2773" s="102" t="s">
        <v>40</v>
      </c>
      <c r="AI2773" s="102" t="s">
        <v>40</v>
      </c>
      <c r="AJ2773" s="102" t="s">
        <v>40</v>
      </c>
      <c r="AK2773" s="101"/>
      <c r="AL2773" s="101"/>
      <c r="AM2773" s="101"/>
      <c r="AN2773" s="101"/>
      <c r="AO2773" s="102" t="s">
        <v>40</v>
      </c>
      <c r="AP2773" s="101"/>
      <c r="AQ2773" s="102" t="s">
        <v>40</v>
      </c>
      <c r="AR2773" s="101"/>
    </row>
    <row r="2774" spans="1:44">
      <c r="A2774" t="str">
        <f>VLOOKUP(Q2774,'Rotas x Madrugada'!A:C,2,0)</f>
        <v>B</v>
      </c>
      <c r="B2774" t="str">
        <f>VLOOKUP(Q2774,'Rotas x Madrugada'!A:C,3,0)</f>
        <v>Dep.</v>
      </c>
      <c r="D2774" s="19">
        <f t="shared" si="86"/>
        <v>46169</v>
      </c>
      <c r="E2774" s="19">
        <f>IF(A2774="RETIRA",Z2774,VLOOKUP(Q2774,'Rotas x Madrugada'!A:D,4,0))</f>
        <v>46146</v>
      </c>
      <c r="F2774" s="19">
        <f>IF(A2774="RETIRA",Z2774,Z2774+2)</f>
        <v>46169</v>
      </c>
      <c r="G2774" s="19" t="str">
        <f>CONCATENATE(U2774,"-",V2774)</f>
        <v>INC06-LTEK</v>
      </c>
      <c r="H2774" s="19" t="e">
        <f t="shared" ca="1" si="87"/>
        <v>#N/A</v>
      </c>
      <c r="I2774" s="46">
        <f ca="1">Z2774-$B$1</f>
        <v>10</v>
      </c>
      <c r="J2774" s="46" t="e">
        <f>VLOOKUP(G2774,'D. Produção'!A:B,2,)</f>
        <v>#N/A</v>
      </c>
      <c r="K2774" s="87">
        <v>335046</v>
      </c>
      <c r="L2774" s="88" t="s">
        <v>61</v>
      </c>
      <c r="M2774" s="87">
        <v>1</v>
      </c>
      <c r="N2774" s="87">
        <v>5450682</v>
      </c>
      <c r="O2774" s="88" t="s">
        <v>35</v>
      </c>
      <c r="P2774" s="88" t="s">
        <v>485</v>
      </c>
      <c r="Q2774" s="88" t="s">
        <v>144</v>
      </c>
      <c r="R2774" s="89">
        <v>1.8104</v>
      </c>
      <c r="S2774" s="89">
        <v>27.155999999999999</v>
      </c>
      <c r="T2774" s="87">
        <v>1</v>
      </c>
      <c r="U2774" s="88" t="s">
        <v>185</v>
      </c>
      <c r="V2774" s="88" t="s">
        <v>486</v>
      </c>
      <c r="W2774" s="90">
        <v>1490</v>
      </c>
      <c r="X2774" s="90">
        <v>1215</v>
      </c>
      <c r="Y2774" s="91">
        <v>46149.734677083332</v>
      </c>
      <c r="Z2774" s="92">
        <v>46167</v>
      </c>
      <c r="AA2774" s="93"/>
      <c r="AB2774" s="93"/>
      <c r="AC2774" s="93"/>
      <c r="AD2774" s="93"/>
      <c r="AE2774" s="93"/>
      <c r="AF2774" s="93"/>
      <c r="AG2774" s="93"/>
      <c r="AH2774" s="93"/>
      <c r="AI2774" s="94" t="s">
        <v>40</v>
      </c>
      <c r="AJ2774" s="94" t="s">
        <v>40</v>
      </c>
      <c r="AK2774" s="93"/>
      <c r="AL2774" s="93"/>
      <c r="AM2774" s="93"/>
      <c r="AN2774" s="93"/>
      <c r="AO2774" s="94" t="s">
        <v>40</v>
      </c>
      <c r="AP2774" s="93"/>
      <c r="AQ2774" s="94" t="s">
        <v>40</v>
      </c>
      <c r="AR2774" s="93"/>
    </row>
    <row r="2775" spans="1:44">
      <c r="A2775" t="str">
        <f>VLOOKUP(Q2775,'Rotas x Madrugada'!A:C,2,0)</f>
        <v>B</v>
      </c>
      <c r="B2775" t="str">
        <f>VLOOKUP(Q2775,'Rotas x Madrugada'!A:C,3,0)</f>
        <v>Dep.</v>
      </c>
      <c r="D2775" s="19">
        <f t="shared" si="86"/>
        <v>46169</v>
      </c>
      <c r="E2775" s="19">
        <f>IF(A2775="RETIRA",Z2775,VLOOKUP(Q2775,'Rotas x Madrugada'!A:D,4,0))</f>
        <v>46146</v>
      </c>
      <c r="F2775" s="19">
        <f>IF(A2775="RETIRA",Z2775,Z2775+2)</f>
        <v>46169</v>
      </c>
      <c r="G2775" s="19" t="str">
        <f>CONCATENATE(U2775,"-",V2775)</f>
        <v>INC06-LTEK</v>
      </c>
      <c r="H2775" s="19" t="e">
        <f t="shared" ca="1" si="87"/>
        <v>#N/A</v>
      </c>
      <c r="I2775" s="46">
        <f ca="1">Z2775-$B$1</f>
        <v>10</v>
      </c>
      <c r="J2775" s="46" t="e">
        <f>VLOOKUP(G2775,'D. Produção'!A:B,2,)</f>
        <v>#N/A</v>
      </c>
      <c r="K2775" s="95">
        <v>335046</v>
      </c>
      <c r="L2775" s="96" t="s">
        <v>61</v>
      </c>
      <c r="M2775" s="95">
        <v>1</v>
      </c>
      <c r="N2775" s="95">
        <v>5450683</v>
      </c>
      <c r="O2775" s="96" t="s">
        <v>35</v>
      </c>
      <c r="P2775" s="96" t="s">
        <v>485</v>
      </c>
      <c r="Q2775" s="96" t="s">
        <v>144</v>
      </c>
      <c r="R2775" s="97">
        <v>1.8104</v>
      </c>
      <c r="S2775" s="97">
        <v>27.155999999999999</v>
      </c>
      <c r="T2775" s="95">
        <v>1</v>
      </c>
      <c r="U2775" s="96" t="s">
        <v>185</v>
      </c>
      <c r="V2775" s="96" t="s">
        <v>486</v>
      </c>
      <c r="W2775" s="98">
        <v>1490</v>
      </c>
      <c r="X2775" s="98">
        <v>1215</v>
      </c>
      <c r="Y2775" s="99">
        <v>46149.734677083332</v>
      </c>
      <c r="Z2775" s="100">
        <v>46167</v>
      </c>
      <c r="AA2775" s="101"/>
      <c r="AB2775" s="101"/>
      <c r="AC2775" s="101"/>
      <c r="AD2775" s="101"/>
      <c r="AE2775" s="101"/>
      <c r="AF2775" s="101"/>
      <c r="AG2775" s="101"/>
      <c r="AH2775" s="101"/>
      <c r="AI2775" s="102" t="s">
        <v>40</v>
      </c>
      <c r="AJ2775" s="102" t="s">
        <v>40</v>
      </c>
      <c r="AK2775" s="101"/>
      <c r="AL2775" s="101"/>
      <c r="AM2775" s="101"/>
      <c r="AN2775" s="101"/>
      <c r="AO2775" s="102" t="s">
        <v>40</v>
      </c>
      <c r="AP2775" s="101"/>
      <c r="AQ2775" s="102" t="s">
        <v>40</v>
      </c>
      <c r="AR2775" s="101"/>
    </row>
    <row r="2776" spans="1:44">
      <c r="A2776" t="str">
        <f>VLOOKUP(Q2776,'Rotas x Madrugada'!A:C,2,0)</f>
        <v>B</v>
      </c>
      <c r="B2776" t="str">
        <f>VLOOKUP(Q2776,'Rotas x Madrugada'!A:C,3,0)</f>
        <v>Dep.</v>
      </c>
      <c r="D2776" s="19">
        <f t="shared" si="86"/>
        <v>46169</v>
      </c>
      <c r="E2776" s="19">
        <f>IF(A2776="RETIRA",Z2776,VLOOKUP(Q2776,'Rotas x Madrugada'!A:D,4,0))</f>
        <v>46146</v>
      </c>
      <c r="F2776" s="19">
        <f>IF(A2776="RETIRA",Z2776,Z2776+2)</f>
        <v>46169</v>
      </c>
      <c r="G2776" s="19" t="str">
        <f>CONCATENATE(U2776,"-",V2776)</f>
        <v>INC06-LTEK</v>
      </c>
      <c r="H2776" s="19" t="e">
        <f t="shared" ca="1" si="87"/>
        <v>#N/A</v>
      </c>
      <c r="I2776" s="46">
        <f ca="1">Z2776-$B$1</f>
        <v>10</v>
      </c>
      <c r="J2776" s="46" t="e">
        <f>VLOOKUP(G2776,'D. Produção'!A:B,2,)</f>
        <v>#N/A</v>
      </c>
      <c r="K2776" s="87">
        <v>335046</v>
      </c>
      <c r="L2776" s="88" t="s">
        <v>121</v>
      </c>
      <c r="M2776" s="87">
        <v>2</v>
      </c>
      <c r="N2776" s="87">
        <v>5450684</v>
      </c>
      <c r="O2776" s="88" t="s">
        <v>35</v>
      </c>
      <c r="P2776" s="88" t="s">
        <v>485</v>
      </c>
      <c r="Q2776" s="88" t="s">
        <v>144</v>
      </c>
      <c r="R2776" s="89">
        <v>1.8104</v>
      </c>
      <c r="S2776" s="89">
        <v>27.155999999999999</v>
      </c>
      <c r="T2776" s="87">
        <v>1</v>
      </c>
      <c r="U2776" s="88" t="s">
        <v>185</v>
      </c>
      <c r="V2776" s="88" t="s">
        <v>486</v>
      </c>
      <c r="W2776" s="90">
        <v>1490</v>
      </c>
      <c r="X2776" s="90">
        <v>1215</v>
      </c>
      <c r="Y2776" s="91">
        <v>46149.734677083332</v>
      </c>
      <c r="Z2776" s="92">
        <v>46167</v>
      </c>
      <c r="AA2776" s="93"/>
      <c r="AB2776" s="93"/>
      <c r="AC2776" s="93"/>
      <c r="AD2776" s="93"/>
      <c r="AE2776" s="93"/>
      <c r="AF2776" s="93"/>
      <c r="AG2776" s="93"/>
      <c r="AH2776" s="93"/>
      <c r="AI2776" s="94" t="s">
        <v>40</v>
      </c>
      <c r="AJ2776" s="94" t="s">
        <v>40</v>
      </c>
      <c r="AK2776" s="93"/>
      <c r="AL2776" s="93"/>
      <c r="AM2776" s="93"/>
      <c r="AN2776" s="93"/>
      <c r="AO2776" s="94" t="s">
        <v>40</v>
      </c>
      <c r="AP2776" s="93"/>
      <c r="AQ2776" s="94" t="s">
        <v>40</v>
      </c>
      <c r="AR2776" s="93"/>
    </row>
    <row r="2777" spans="1:44">
      <c r="A2777" t="str">
        <f>VLOOKUP(Q2777,'Rotas x Madrugada'!A:C,2,0)</f>
        <v>B</v>
      </c>
      <c r="B2777" t="str">
        <f>VLOOKUP(Q2777,'Rotas x Madrugada'!A:C,3,0)</f>
        <v>Dep.</v>
      </c>
      <c r="D2777" s="19">
        <f t="shared" si="86"/>
        <v>46169</v>
      </c>
      <c r="E2777" s="19">
        <f>IF(A2777="RETIRA",Z2777,VLOOKUP(Q2777,'Rotas x Madrugada'!A:D,4,0))</f>
        <v>46146</v>
      </c>
      <c r="F2777" s="19">
        <f>IF(A2777="RETIRA",Z2777,Z2777+2)</f>
        <v>46169</v>
      </c>
      <c r="G2777" s="19" t="str">
        <f>CONCATENATE(U2777,"-",V2777)</f>
        <v>INC06-LTEK</v>
      </c>
      <c r="H2777" s="19" t="e">
        <f t="shared" ca="1" si="87"/>
        <v>#N/A</v>
      </c>
      <c r="I2777" s="46">
        <f ca="1">Z2777-$B$1</f>
        <v>10</v>
      </c>
      <c r="J2777" s="46" t="e">
        <f>VLOOKUP(G2777,'D. Produção'!A:B,2,)</f>
        <v>#N/A</v>
      </c>
      <c r="K2777" s="95">
        <v>335046</v>
      </c>
      <c r="L2777" s="96" t="s">
        <v>121</v>
      </c>
      <c r="M2777" s="95">
        <v>2</v>
      </c>
      <c r="N2777" s="95">
        <v>5450685</v>
      </c>
      <c r="O2777" s="96" t="s">
        <v>35</v>
      </c>
      <c r="P2777" s="96" t="s">
        <v>485</v>
      </c>
      <c r="Q2777" s="96" t="s">
        <v>144</v>
      </c>
      <c r="R2777" s="97">
        <v>1.8104</v>
      </c>
      <c r="S2777" s="97">
        <v>27.155999999999999</v>
      </c>
      <c r="T2777" s="95">
        <v>1</v>
      </c>
      <c r="U2777" s="96" t="s">
        <v>185</v>
      </c>
      <c r="V2777" s="96" t="s">
        <v>486</v>
      </c>
      <c r="W2777" s="98">
        <v>1490</v>
      </c>
      <c r="X2777" s="98">
        <v>1215</v>
      </c>
      <c r="Y2777" s="99">
        <v>46149.734677083332</v>
      </c>
      <c r="Z2777" s="100">
        <v>46167</v>
      </c>
      <c r="AA2777" s="101"/>
      <c r="AB2777" s="101"/>
      <c r="AC2777" s="101"/>
      <c r="AD2777" s="101"/>
      <c r="AE2777" s="101"/>
      <c r="AF2777" s="101"/>
      <c r="AG2777" s="101"/>
      <c r="AH2777" s="101"/>
      <c r="AI2777" s="102" t="s">
        <v>40</v>
      </c>
      <c r="AJ2777" s="102" t="s">
        <v>40</v>
      </c>
      <c r="AK2777" s="101"/>
      <c r="AL2777" s="101"/>
      <c r="AM2777" s="101"/>
      <c r="AN2777" s="101"/>
      <c r="AO2777" s="102" t="s">
        <v>40</v>
      </c>
      <c r="AP2777" s="101"/>
      <c r="AQ2777" s="102" t="s">
        <v>40</v>
      </c>
      <c r="AR2777" s="101"/>
    </row>
    <row r="2778" spans="1:44">
      <c r="A2778" t="str">
        <f>VLOOKUP(Q2778,'Rotas x Madrugada'!A:C,2,0)</f>
        <v>B</v>
      </c>
      <c r="B2778" t="str">
        <f>VLOOKUP(Q2778,'Rotas x Madrugada'!A:C,3,0)</f>
        <v>Dep.</v>
      </c>
      <c r="D2778" s="19">
        <f t="shared" si="86"/>
        <v>46169</v>
      </c>
      <c r="E2778" s="19">
        <f>IF(A2778="RETIRA",Z2778,VLOOKUP(Q2778,'Rotas x Madrugada'!A:D,4,0))</f>
        <v>46146</v>
      </c>
      <c r="F2778" s="19">
        <f>IF(A2778="RETIRA",Z2778,Z2778+2)</f>
        <v>46169</v>
      </c>
      <c r="G2778" s="19" t="str">
        <f>CONCATENATE(U2778,"-",V2778)</f>
        <v>INC06-LTEK</v>
      </c>
      <c r="H2778" s="19" t="e">
        <f t="shared" ca="1" si="87"/>
        <v>#N/A</v>
      </c>
      <c r="I2778" s="46">
        <f ca="1">Z2778-$B$1</f>
        <v>10</v>
      </c>
      <c r="J2778" s="46" t="e">
        <f>VLOOKUP(G2778,'D. Produção'!A:B,2,)</f>
        <v>#N/A</v>
      </c>
      <c r="K2778" s="87">
        <v>335046</v>
      </c>
      <c r="L2778" s="88" t="s">
        <v>143</v>
      </c>
      <c r="M2778" s="87">
        <v>3</v>
      </c>
      <c r="N2778" s="87">
        <v>5450686</v>
      </c>
      <c r="O2778" s="88" t="s">
        <v>35</v>
      </c>
      <c r="P2778" s="88" t="s">
        <v>485</v>
      </c>
      <c r="Q2778" s="88" t="s">
        <v>144</v>
      </c>
      <c r="R2778" s="89">
        <v>1.8104</v>
      </c>
      <c r="S2778" s="89">
        <v>27.155999999999999</v>
      </c>
      <c r="T2778" s="87">
        <v>1</v>
      </c>
      <c r="U2778" s="88" t="s">
        <v>185</v>
      </c>
      <c r="V2778" s="88" t="s">
        <v>486</v>
      </c>
      <c r="W2778" s="90">
        <v>1490</v>
      </c>
      <c r="X2778" s="90">
        <v>1215</v>
      </c>
      <c r="Y2778" s="91">
        <v>46149.734677083332</v>
      </c>
      <c r="Z2778" s="92">
        <v>46167</v>
      </c>
      <c r="AA2778" s="93"/>
      <c r="AB2778" s="93"/>
      <c r="AC2778" s="93"/>
      <c r="AD2778" s="93"/>
      <c r="AE2778" s="93"/>
      <c r="AF2778" s="93"/>
      <c r="AG2778" s="93"/>
      <c r="AH2778" s="93"/>
      <c r="AI2778" s="94" t="s">
        <v>40</v>
      </c>
      <c r="AJ2778" s="94" t="s">
        <v>40</v>
      </c>
      <c r="AK2778" s="93"/>
      <c r="AL2778" s="93"/>
      <c r="AM2778" s="93"/>
      <c r="AN2778" s="93"/>
      <c r="AO2778" s="94" t="s">
        <v>40</v>
      </c>
      <c r="AP2778" s="93"/>
      <c r="AQ2778" s="94" t="s">
        <v>40</v>
      </c>
      <c r="AR2778" s="93"/>
    </row>
    <row r="2779" spans="1:44">
      <c r="A2779" t="str">
        <f>VLOOKUP(Q2779,'Rotas x Madrugada'!A:C,2,0)</f>
        <v>B</v>
      </c>
      <c r="B2779" t="str">
        <f>VLOOKUP(Q2779,'Rotas x Madrugada'!A:C,3,0)</f>
        <v>Dep.</v>
      </c>
      <c r="D2779" s="19">
        <f t="shared" si="86"/>
        <v>46169</v>
      </c>
      <c r="E2779" s="19">
        <f>IF(A2779="RETIRA",Z2779,VLOOKUP(Q2779,'Rotas x Madrugada'!A:D,4,0))</f>
        <v>46146</v>
      </c>
      <c r="F2779" s="19">
        <f>IF(A2779="RETIRA",Z2779,Z2779+2)</f>
        <v>46169</v>
      </c>
      <c r="G2779" s="19" t="str">
        <f>CONCATENATE(U2779,"-",V2779)</f>
        <v>INC06-LTEK</v>
      </c>
      <c r="H2779" s="19" t="e">
        <f t="shared" ca="1" si="87"/>
        <v>#N/A</v>
      </c>
      <c r="I2779" s="46">
        <f ca="1">Z2779-$B$1</f>
        <v>10</v>
      </c>
      <c r="J2779" s="46" t="e">
        <f>VLOOKUP(G2779,'D. Produção'!A:B,2,)</f>
        <v>#N/A</v>
      </c>
      <c r="K2779" s="95">
        <v>335046</v>
      </c>
      <c r="L2779" s="96" t="s">
        <v>143</v>
      </c>
      <c r="M2779" s="95">
        <v>3</v>
      </c>
      <c r="N2779" s="95">
        <v>5450687</v>
      </c>
      <c r="O2779" s="96" t="s">
        <v>35</v>
      </c>
      <c r="P2779" s="96" t="s">
        <v>485</v>
      </c>
      <c r="Q2779" s="96" t="s">
        <v>144</v>
      </c>
      <c r="R2779" s="97">
        <v>1.8104</v>
      </c>
      <c r="S2779" s="97">
        <v>27.155999999999999</v>
      </c>
      <c r="T2779" s="95">
        <v>1</v>
      </c>
      <c r="U2779" s="96" t="s">
        <v>185</v>
      </c>
      <c r="V2779" s="96" t="s">
        <v>486</v>
      </c>
      <c r="W2779" s="98">
        <v>1490</v>
      </c>
      <c r="X2779" s="98">
        <v>1215</v>
      </c>
      <c r="Y2779" s="99">
        <v>46149.734677083332</v>
      </c>
      <c r="Z2779" s="100">
        <v>46167</v>
      </c>
      <c r="AA2779" s="101"/>
      <c r="AB2779" s="101"/>
      <c r="AC2779" s="101"/>
      <c r="AD2779" s="101"/>
      <c r="AE2779" s="101"/>
      <c r="AF2779" s="101"/>
      <c r="AG2779" s="101"/>
      <c r="AH2779" s="101"/>
      <c r="AI2779" s="102" t="s">
        <v>40</v>
      </c>
      <c r="AJ2779" s="102" t="s">
        <v>40</v>
      </c>
      <c r="AK2779" s="101"/>
      <c r="AL2779" s="101"/>
      <c r="AM2779" s="101"/>
      <c r="AN2779" s="101"/>
      <c r="AO2779" s="102" t="s">
        <v>40</v>
      </c>
      <c r="AP2779" s="101"/>
      <c r="AQ2779" s="102" t="s">
        <v>40</v>
      </c>
      <c r="AR2779" s="101"/>
    </row>
    <row r="2780" spans="1:44">
      <c r="A2780" t="str">
        <f>VLOOKUP(Q2780,'Rotas x Madrugada'!A:C,2,0)</f>
        <v>B</v>
      </c>
      <c r="B2780" t="str">
        <f>VLOOKUP(Q2780,'Rotas x Madrugada'!A:C,3,0)</f>
        <v>Dep.</v>
      </c>
      <c r="D2780" s="19">
        <f t="shared" si="86"/>
        <v>46169</v>
      </c>
      <c r="E2780" s="19">
        <f>IF(A2780="RETIRA",Z2780,VLOOKUP(Q2780,'Rotas x Madrugada'!A:D,4,0))</f>
        <v>46146</v>
      </c>
      <c r="F2780" s="19">
        <f>IF(A2780="RETIRA",Z2780,Z2780+2)</f>
        <v>46169</v>
      </c>
      <c r="G2780" s="19" t="str">
        <f>CONCATENATE(U2780,"-",V2780)</f>
        <v>INC06-LTEK</v>
      </c>
      <c r="H2780" s="19" t="e">
        <f t="shared" ca="1" si="87"/>
        <v>#N/A</v>
      </c>
      <c r="I2780" s="46">
        <f ca="1">Z2780-$B$1</f>
        <v>10</v>
      </c>
      <c r="J2780" s="46" t="e">
        <f>VLOOKUP(G2780,'D. Produção'!A:B,2,)</f>
        <v>#N/A</v>
      </c>
      <c r="K2780" s="87">
        <v>335046</v>
      </c>
      <c r="L2780" s="88" t="s">
        <v>132</v>
      </c>
      <c r="M2780" s="87">
        <v>4</v>
      </c>
      <c r="N2780" s="87">
        <v>5450688</v>
      </c>
      <c r="O2780" s="88" t="s">
        <v>35</v>
      </c>
      <c r="P2780" s="88" t="s">
        <v>485</v>
      </c>
      <c r="Q2780" s="88" t="s">
        <v>144</v>
      </c>
      <c r="R2780" s="89">
        <v>1.8104</v>
      </c>
      <c r="S2780" s="89">
        <v>27.155999999999999</v>
      </c>
      <c r="T2780" s="87">
        <v>1</v>
      </c>
      <c r="U2780" s="88" t="s">
        <v>185</v>
      </c>
      <c r="V2780" s="88" t="s">
        <v>486</v>
      </c>
      <c r="W2780" s="90">
        <v>1490</v>
      </c>
      <c r="X2780" s="90">
        <v>1215</v>
      </c>
      <c r="Y2780" s="91">
        <v>46149.734677083332</v>
      </c>
      <c r="Z2780" s="92">
        <v>46167</v>
      </c>
      <c r="AA2780" s="93"/>
      <c r="AB2780" s="93"/>
      <c r="AC2780" s="93"/>
      <c r="AD2780" s="93"/>
      <c r="AE2780" s="93"/>
      <c r="AF2780" s="93"/>
      <c r="AG2780" s="93"/>
      <c r="AH2780" s="93"/>
      <c r="AI2780" s="94" t="s">
        <v>40</v>
      </c>
      <c r="AJ2780" s="94" t="s">
        <v>40</v>
      </c>
      <c r="AK2780" s="93"/>
      <c r="AL2780" s="93"/>
      <c r="AM2780" s="93"/>
      <c r="AN2780" s="93"/>
      <c r="AO2780" s="94" t="s">
        <v>40</v>
      </c>
      <c r="AP2780" s="93"/>
      <c r="AQ2780" s="94" t="s">
        <v>40</v>
      </c>
      <c r="AR2780" s="93"/>
    </row>
    <row r="2781" spans="1:44">
      <c r="A2781" t="str">
        <f>VLOOKUP(Q2781,'Rotas x Madrugada'!A:C,2,0)</f>
        <v>B</v>
      </c>
      <c r="B2781" t="str">
        <f>VLOOKUP(Q2781,'Rotas x Madrugada'!A:C,3,0)</f>
        <v>Dep.</v>
      </c>
      <c r="D2781" s="19">
        <f t="shared" si="86"/>
        <v>46169</v>
      </c>
      <c r="E2781" s="19">
        <f>IF(A2781="RETIRA",Z2781,VLOOKUP(Q2781,'Rotas x Madrugada'!A:D,4,0))</f>
        <v>46146</v>
      </c>
      <c r="F2781" s="19">
        <f>IF(A2781="RETIRA",Z2781,Z2781+2)</f>
        <v>46169</v>
      </c>
      <c r="G2781" s="19" t="str">
        <f>CONCATENATE(U2781,"-",V2781)</f>
        <v>INC06-LTEK</v>
      </c>
      <c r="H2781" s="19" t="e">
        <f t="shared" ca="1" si="87"/>
        <v>#N/A</v>
      </c>
      <c r="I2781" s="46">
        <f ca="1">Z2781-$B$1</f>
        <v>10</v>
      </c>
      <c r="J2781" s="46" t="e">
        <f>VLOOKUP(G2781,'D. Produção'!A:B,2,)</f>
        <v>#N/A</v>
      </c>
      <c r="K2781" s="95">
        <v>335046</v>
      </c>
      <c r="L2781" s="96" t="s">
        <v>132</v>
      </c>
      <c r="M2781" s="95">
        <v>4</v>
      </c>
      <c r="N2781" s="95">
        <v>5450689</v>
      </c>
      <c r="O2781" s="96" t="s">
        <v>35</v>
      </c>
      <c r="P2781" s="96" t="s">
        <v>485</v>
      </c>
      <c r="Q2781" s="96" t="s">
        <v>144</v>
      </c>
      <c r="R2781" s="97">
        <v>1.8104</v>
      </c>
      <c r="S2781" s="97">
        <v>27.155999999999999</v>
      </c>
      <c r="T2781" s="95">
        <v>1</v>
      </c>
      <c r="U2781" s="96" t="s">
        <v>185</v>
      </c>
      <c r="V2781" s="96" t="s">
        <v>486</v>
      </c>
      <c r="W2781" s="98">
        <v>1490</v>
      </c>
      <c r="X2781" s="98">
        <v>1215</v>
      </c>
      <c r="Y2781" s="99">
        <v>46149.734677083332</v>
      </c>
      <c r="Z2781" s="100">
        <v>46167</v>
      </c>
      <c r="AA2781" s="101"/>
      <c r="AB2781" s="101"/>
      <c r="AC2781" s="101"/>
      <c r="AD2781" s="101"/>
      <c r="AE2781" s="101"/>
      <c r="AF2781" s="101"/>
      <c r="AG2781" s="101"/>
      <c r="AH2781" s="101"/>
      <c r="AI2781" s="102" t="s">
        <v>40</v>
      </c>
      <c r="AJ2781" s="102" t="s">
        <v>40</v>
      </c>
      <c r="AK2781" s="101"/>
      <c r="AL2781" s="101"/>
      <c r="AM2781" s="101"/>
      <c r="AN2781" s="101"/>
      <c r="AO2781" s="102" t="s">
        <v>40</v>
      </c>
      <c r="AP2781" s="101"/>
      <c r="AQ2781" s="102" t="s">
        <v>40</v>
      </c>
      <c r="AR2781" s="101"/>
    </row>
    <row r="2782" spans="1:44">
      <c r="A2782" t="str">
        <f>VLOOKUP(Q2782,'Rotas x Madrugada'!A:C,2,0)</f>
        <v>B</v>
      </c>
      <c r="B2782" t="str">
        <f>VLOOKUP(Q2782,'Rotas x Madrugada'!A:C,3,0)</f>
        <v>Dep.</v>
      </c>
      <c r="D2782" s="19">
        <f t="shared" si="86"/>
        <v>46169</v>
      </c>
      <c r="E2782" s="19">
        <f>IF(A2782="RETIRA",Z2782,VLOOKUP(Q2782,'Rotas x Madrugada'!A:D,4,0))</f>
        <v>46146</v>
      </c>
      <c r="F2782" s="19">
        <f>IF(A2782="RETIRA",Z2782,Z2782+2)</f>
        <v>46169</v>
      </c>
      <c r="G2782" s="19" t="str">
        <f>CONCATENATE(U2782,"-",V2782)</f>
        <v>INC06-LTEK</v>
      </c>
      <c r="H2782" s="19" t="e">
        <f t="shared" ca="1" si="87"/>
        <v>#N/A</v>
      </c>
      <c r="I2782" s="46">
        <f ca="1">Z2782-$B$1</f>
        <v>10</v>
      </c>
      <c r="J2782" s="46" t="e">
        <f>VLOOKUP(G2782,'D. Produção'!A:B,2,)</f>
        <v>#N/A</v>
      </c>
      <c r="K2782" s="87">
        <v>335047</v>
      </c>
      <c r="L2782" s="88" t="s">
        <v>61</v>
      </c>
      <c r="M2782" s="87">
        <v>1</v>
      </c>
      <c r="N2782" s="87">
        <v>5450691</v>
      </c>
      <c r="O2782" s="88" t="s">
        <v>35</v>
      </c>
      <c r="P2782" s="88" t="s">
        <v>485</v>
      </c>
      <c r="Q2782" s="88" t="s">
        <v>144</v>
      </c>
      <c r="R2782" s="89">
        <v>1.169</v>
      </c>
      <c r="S2782" s="89">
        <v>17.535</v>
      </c>
      <c r="T2782" s="87">
        <v>1</v>
      </c>
      <c r="U2782" s="88" t="s">
        <v>185</v>
      </c>
      <c r="V2782" s="88" t="s">
        <v>486</v>
      </c>
      <c r="W2782" s="90">
        <v>1670</v>
      </c>
      <c r="X2782" s="90">
        <v>700</v>
      </c>
      <c r="Y2782" s="91">
        <v>46149.734680590278</v>
      </c>
      <c r="Z2782" s="92">
        <v>46167</v>
      </c>
      <c r="AA2782" s="93"/>
      <c r="AB2782" s="93"/>
      <c r="AC2782" s="93"/>
      <c r="AD2782" s="93"/>
      <c r="AE2782" s="93"/>
      <c r="AF2782" s="93"/>
      <c r="AG2782" s="93"/>
      <c r="AH2782" s="93"/>
      <c r="AI2782" s="94" t="s">
        <v>40</v>
      </c>
      <c r="AJ2782" s="94" t="s">
        <v>40</v>
      </c>
      <c r="AK2782" s="93"/>
      <c r="AL2782" s="93"/>
      <c r="AM2782" s="93"/>
      <c r="AN2782" s="93"/>
      <c r="AO2782" s="94" t="s">
        <v>40</v>
      </c>
      <c r="AP2782" s="93"/>
      <c r="AQ2782" s="94" t="s">
        <v>40</v>
      </c>
      <c r="AR2782" s="93"/>
    </row>
    <row r="2783" spans="1:44">
      <c r="A2783" t="str">
        <f>VLOOKUP(Q2783,'Rotas x Madrugada'!A:C,2,0)</f>
        <v>B</v>
      </c>
      <c r="B2783" t="str">
        <f>VLOOKUP(Q2783,'Rotas x Madrugada'!A:C,3,0)</f>
        <v>Dep.</v>
      </c>
      <c r="D2783" s="19">
        <f t="shared" si="86"/>
        <v>46169</v>
      </c>
      <c r="E2783" s="19">
        <f>IF(A2783="RETIRA",Z2783,VLOOKUP(Q2783,'Rotas x Madrugada'!A:D,4,0))</f>
        <v>46146</v>
      </c>
      <c r="F2783" s="19">
        <f>IF(A2783="RETIRA",Z2783,Z2783+2)</f>
        <v>46169</v>
      </c>
      <c r="G2783" s="19" t="str">
        <f>CONCATENATE(U2783,"-",V2783)</f>
        <v>INC06-LTEK</v>
      </c>
      <c r="H2783" s="19" t="e">
        <f t="shared" ca="1" si="87"/>
        <v>#N/A</v>
      </c>
      <c r="I2783" s="46">
        <f ca="1">Z2783-$B$1</f>
        <v>10</v>
      </c>
      <c r="J2783" s="46" t="e">
        <f>VLOOKUP(G2783,'D. Produção'!A:B,2,)</f>
        <v>#N/A</v>
      </c>
      <c r="K2783" s="95">
        <v>335047</v>
      </c>
      <c r="L2783" s="96" t="s">
        <v>61</v>
      </c>
      <c r="M2783" s="95">
        <v>1</v>
      </c>
      <c r="N2783" s="95">
        <v>5450692</v>
      </c>
      <c r="O2783" s="96" t="s">
        <v>35</v>
      </c>
      <c r="P2783" s="96" t="s">
        <v>485</v>
      </c>
      <c r="Q2783" s="96" t="s">
        <v>144</v>
      </c>
      <c r="R2783" s="97">
        <v>1.169</v>
      </c>
      <c r="S2783" s="97">
        <v>17.535</v>
      </c>
      <c r="T2783" s="95">
        <v>1</v>
      </c>
      <c r="U2783" s="96" t="s">
        <v>185</v>
      </c>
      <c r="V2783" s="96" t="s">
        <v>486</v>
      </c>
      <c r="W2783" s="98">
        <v>1670</v>
      </c>
      <c r="X2783" s="98">
        <v>700</v>
      </c>
      <c r="Y2783" s="99">
        <v>46149.734680590278</v>
      </c>
      <c r="Z2783" s="100">
        <v>46167</v>
      </c>
      <c r="AA2783" s="101"/>
      <c r="AB2783" s="101"/>
      <c r="AC2783" s="101"/>
      <c r="AD2783" s="101"/>
      <c r="AE2783" s="101"/>
      <c r="AF2783" s="101"/>
      <c r="AG2783" s="101"/>
      <c r="AH2783" s="101"/>
      <c r="AI2783" s="102" t="s">
        <v>40</v>
      </c>
      <c r="AJ2783" s="102" t="s">
        <v>40</v>
      </c>
      <c r="AK2783" s="101"/>
      <c r="AL2783" s="101"/>
      <c r="AM2783" s="101"/>
      <c r="AN2783" s="101"/>
      <c r="AO2783" s="102" t="s">
        <v>40</v>
      </c>
      <c r="AP2783" s="101"/>
      <c r="AQ2783" s="102" t="s">
        <v>40</v>
      </c>
      <c r="AR2783" s="101"/>
    </row>
    <row r="2784" spans="1:44">
      <c r="A2784" t="str">
        <f>VLOOKUP(Q2784,'Rotas x Madrugada'!A:C,2,0)</f>
        <v>B</v>
      </c>
      <c r="B2784" t="str">
        <f>VLOOKUP(Q2784,'Rotas x Madrugada'!A:C,3,0)</f>
        <v>Dep.</v>
      </c>
      <c r="D2784" s="19">
        <f t="shared" si="86"/>
        <v>46169</v>
      </c>
      <c r="E2784" s="19">
        <f>IF(A2784="RETIRA",Z2784,VLOOKUP(Q2784,'Rotas x Madrugada'!A:D,4,0))</f>
        <v>46146</v>
      </c>
      <c r="F2784" s="19">
        <f>IF(A2784="RETIRA",Z2784,Z2784+2)</f>
        <v>46169</v>
      </c>
      <c r="G2784" s="19" t="str">
        <f>CONCATENATE(U2784,"-",V2784)</f>
        <v>INC06-LTEK</v>
      </c>
      <c r="H2784" s="19" t="e">
        <f t="shared" ca="1" si="87"/>
        <v>#N/A</v>
      </c>
      <c r="I2784" s="46">
        <f ca="1">Z2784-$B$1</f>
        <v>10</v>
      </c>
      <c r="J2784" s="46" t="e">
        <f>VLOOKUP(G2784,'D. Produção'!A:B,2,)</f>
        <v>#N/A</v>
      </c>
      <c r="K2784" s="87">
        <v>335048</v>
      </c>
      <c r="L2784" s="88" t="s">
        <v>61</v>
      </c>
      <c r="M2784" s="87">
        <v>1</v>
      </c>
      <c r="N2784" s="87">
        <v>5450695</v>
      </c>
      <c r="O2784" s="88" t="s">
        <v>35</v>
      </c>
      <c r="P2784" s="88" t="s">
        <v>485</v>
      </c>
      <c r="Q2784" s="88" t="s">
        <v>144</v>
      </c>
      <c r="R2784" s="89">
        <v>1.7343</v>
      </c>
      <c r="S2784" s="89">
        <v>26.014500000000002</v>
      </c>
      <c r="T2784" s="87">
        <v>1</v>
      </c>
      <c r="U2784" s="88" t="s">
        <v>185</v>
      </c>
      <c r="V2784" s="88" t="s">
        <v>486</v>
      </c>
      <c r="W2784" s="90">
        <v>1410</v>
      </c>
      <c r="X2784" s="90">
        <v>1230</v>
      </c>
      <c r="Y2784" s="91">
        <v>46149.734678321758</v>
      </c>
      <c r="Z2784" s="92">
        <v>46167</v>
      </c>
      <c r="AA2784" s="93"/>
      <c r="AB2784" s="93"/>
      <c r="AC2784" s="93"/>
      <c r="AD2784" s="93"/>
      <c r="AE2784" s="93"/>
      <c r="AF2784" s="93"/>
      <c r="AG2784" s="93"/>
      <c r="AH2784" s="93"/>
      <c r="AI2784" s="94" t="s">
        <v>40</v>
      </c>
      <c r="AJ2784" s="94" t="s">
        <v>40</v>
      </c>
      <c r="AK2784" s="93"/>
      <c r="AL2784" s="93"/>
      <c r="AM2784" s="93"/>
      <c r="AN2784" s="93"/>
      <c r="AO2784" s="94" t="s">
        <v>40</v>
      </c>
      <c r="AP2784" s="93"/>
      <c r="AQ2784" s="94" t="s">
        <v>40</v>
      </c>
      <c r="AR2784" s="93"/>
    </row>
    <row r="2785" spans="1:44">
      <c r="A2785" t="str">
        <f>VLOOKUP(Q2785,'Rotas x Madrugada'!A:C,2,0)</f>
        <v>B</v>
      </c>
      <c r="B2785" t="str">
        <f>VLOOKUP(Q2785,'Rotas x Madrugada'!A:C,3,0)</f>
        <v>Dep.</v>
      </c>
      <c r="D2785" s="19">
        <f t="shared" si="86"/>
        <v>46169</v>
      </c>
      <c r="E2785" s="19">
        <f>IF(A2785="RETIRA",Z2785,VLOOKUP(Q2785,'Rotas x Madrugada'!A:D,4,0))</f>
        <v>46146</v>
      </c>
      <c r="F2785" s="19">
        <f>IF(A2785="RETIRA",Z2785,Z2785+2)</f>
        <v>46169</v>
      </c>
      <c r="G2785" s="19" t="str">
        <f>CONCATENATE(U2785,"-",V2785)</f>
        <v>INC06-LTEK</v>
      </c>
      <c r="H2785" s="19" t="e">
        <f t="shared" ca="1" si="87"/>
        <v>#N/A</v>
      </c>
      <c r="I2785" s="46">
        <f ca="1">Z2785-$B$1</f>
        <v>10</v>
      </c>
      <c r="J2785" s="46" t="e">
        <f>VLOOKUP(G2785,'D. Produção'!A:B,2,)</f>
        <v>#N/A</v>
      </c>
      <c r="K2785" s="95">
        <v>335048</v>
      </c>
      <c r="L2785" s="96" t="s">
        <v>61</v>
      </c>
      <c r="M2785" s="95">
        <v>1</v>
      </c>
      <c r="N2785" s="95">
        <v>5450694</v>
      </c>
      <c r="O2785" s="96" t="s">
        <v>35</v>
      </c>
      <c r="P2785" s="96" t="s">
        <v>485</v>
      </c>
      <c r="Q2785" s="96" t="s">
        <v>144</v>
      </c>
      <c r="R2785" s="97">
        <v>1.7343</v>
      </c>
      <c r="S2785" s="97">
        <v>26.014500000000002</v>
      </c>
      <c r="T2785" s="95">
        <v>1</v>
      </c>
      <c r="U2785" s="96" t="s">
        <v>185</v>
      </c>
      <c r="V2785" s="96" t="s">
        <v>486</v>
      </c>
      <c r="W2785" s="98">
        <v>1410</v>
      </c>
      <c r="X2785" s="98">
        <v>1230</v>
      </c>
      <c r="Y2785" s="99">
        <v>46149.734678321758</v>
      </c>
      <c r="Z2785" s="100">
        <v>46167</v>
      </c>
      <c r="AA2785" s="101"/>
      <c r="AB2785" s="101"/>
      <c r="AC2785" s="101"/>
      <c r="AD2785" s="101"/>
      <c r="AE2785" s="101"/>
      <c r="AF2785" s="101"/>
      <c r="AG2785" s="101"/>
      <c r="AH2785" s="101"/>
      <c r="AI2785" s="102" t="s">
        <v>40</v>
      </c>
      <c r="AJ2785" s="102" t="s">
        <v>40</v>
      </c>
      <c r="AK2785" s="101"/>
      <c r="AL2785" s="101"/>
      <c r="AM2785" s="101"/>
      <c r="AN2785" s="101"/>
      <c r="AO2785" s="102" t="s">
        <v>40</v>
      </c>
      <c r="AP2785" s="101"/>
      <c r="AQ2785" s="102" t="s">
        <v>40</v>
      </c>
      <c r="AR2785" s="101"/>
    </row>
    <row r="2786" spans="1:44">
      <c r="A2786" t="str">
        <f>VLOOKUP(Q2786,'Rotas x Madrugada'!A:C,2,0)</f>
        <v>B</v>
      </c>
      <c r="B2786" t="str">
        <f>VLOOKUP(Q2786,'Rotas x Madrugada'!A:C,3,0)</f>
        <v>Dep.</v>
      </c>
      <c r="D2786" s="19">
        <f t="shared" si="86"/>
        <v>46169</v>
      </c>
      <c r="E2786" s="19">
        <f>IF(A2786="RETIRA",Z2786,VLOOKUP(Q2786,'Rotas x Madrugada'!A:D,4,0))</f>
        <v>46146</v>
      </c>
      <c r="F2786" s="19">
        <f>IF(A2786="RETIRA",Z2786,Z2786+2)</f>
        <v>46169</v>
      </c>
      <c r="G2786" s="19" t="str">
        <f>CONCATENATE(U2786,"-",V2786)</f>
        <v>INC06-LTEK</v>
      </c>
      <c r="H2786" s="19" t="e">
        <f t="shared" ca="1" si="87"/>
        <v>#N/A</v>
      </c>
      <c r="I2786" s="46">
        <f ca="1">Z2786-$B$1</f>
        <v>10</v>
      </c>
      <c r="J2786" s="46" t="e">
        <f>VLOOKUP(G2786,'D. Produção'!A:B,2,)</f>
        <v>#N/A</v>
      </c>
      <c r="K2786" s="87">
        <v>335049</v>
      </c>
      <c r="L2786" s="88" t="s">
        <v>61</v>
      </c>
      <c r="M2786" s="87">
        <v>1</v>
      </c>
      <c r="N2786" s="87">
        <v>5450698</v>
      </c>
      <c r="O2786" s="88" t="s">
        <v>35</v>
      </c>
      <c r="P2786" s="88" t="s">
        <v>485</v>
      </c>
      <c r="Q2786" s="88" t="s">
        <v>144</v>
      </c>
      <c r="R2786" s="89">
        <v>1.169</v>
      </c>
      <c r="S2786" s="89">
        <v>17.535</v>
      </c>
      <c r="T2786" s="87">
        <v>1</v>
      </c>
      <c r="U2786" s="88" t="s">
        <v>185</v>
      </c>
      <c r="V2786" s="88" t="s">
        <v>486</v>
      </c>
      <c r="W2786" s="90">
        <v>1670</v>
      </c>
      <c r="X2786" s="90">
        <v>700</v>
      </c>
      <c r="Y2786" s="91">
        <v>46149.73467982639</v>
      </c>
      <c r="Z2786" s="92">
        <v>46167</v>
      </c>
      <c r="AA2786" s="93"/>
      <c r="AB2786" s="93"/>
      <c r="AC2786" s="93"/>
      <c r="AD2786" s="93"/>
      <c r="AE2786" s="93"/>
      <c r="AF2786" s="93"/>
      <c r="AG2786" s="93"/>
      <c r="AH2786" s="93"/>
      <c r="AI2786" s="94" t="s">
        <v>40</v>
      </c>
      <c r="AJ2786" s="94" t="s">
        <v>40</v>
      </c>
      <c r="AK2786" s="93"/>
      <c r="AL2786" s="93"/>
      <c r="AM2786" s="93"/>
      <c r="AN2786" s="93"/>
      <c r="AO2786" s="94" t="s">
        <v>40</v>
      </c>
      <c r="AP2786" s="93"/>
      <c r="AQ2786" s="94" t="s">
        <v>40</v>
      </c>
      <c r="AR2786" s="93"/>
    </row>
    <row r="2787" spans="1:44">
      <c r="A2787" t="str">
        <f>VLOOKUP(Q2787,'Rotas x Madrugada'!A:C,2,0)</f>
        <v>B</v>
      </c>
      <c r="B2787" t="str">
        <f>VLOOKUP(Q2787,'Rotas x Madrugada'!A:C,3,0)</f>
        <v>Dep.</v>
      </c>
      <c r="D2787" s="19">
        <f t="shared" si="86"/>
        <v>46169</v>
      </c>
      <c r="E2787" s="19">
        <f>IF(A2787="RETIRA",Z2787,VLOOKUP(Q2787,'Rotas x Madrugada'!A:D,4,0))</f>
        <v>46146</v>
      </c>
      <c r="F2787" s="19">
        <f>IF(A2787="RETIRA",Z2787,Z2787+2)</f>
        <v>46169</v>
      </c>
      <c r="G2787" s="19" t="str">
        <f>CONCATENATE(U2787,"-",V2787)</f>
        <v>INC06-LTEK</v>
      </c>
      <c r="H2787" s="19" t="e">
        <f t="shared" ca="1" si="87"/>
        <v>#N/A</v>
      </c>
      <c r="I2787" s="46">
        <f ca="1">Z2787-$B$1</f>
        <v>10</v>
      </c>
      <c r="J2787" s="46" t="e">
        <f>VLOOKUP(G2787,'D. Produção'!A:B,2,)</f>
        <v>#N/A</v>
      </c>
      <c r="K2787" s="95">
        <v>335049</v>
      </c>
      <c r="L2787" s="96" t="s">
        <v>61</v>
      </c>
      <c r="M2787" s="95">
        <v>1</v>
      </c>
      <c r="N2787" s="95">
        <v>5450699</v>
      </c>
      <c r="O2787" s="96" t="s">
        <v>35</v>
      </c>
      <c r="P2787" s="96" t="s">
        <v>485</v>
      </c>
      <c r="Q2787" s="96" t="s">
        <v>144</v>
      </c>
      <c r="R2787" s="97">
        <v>1.169</v>
      </c>
      <c r="S2787" s="97">
        <v>17.535</v>
      </c>
      <c r="T2787" s="95">
        <v>1</v>
      </c>
      <c r="U2787" s="96" t="s">
        <v>185</v>
      </c>
      <c r="V2787" s="96" t="s">
        <v>486</v>
      </c>
      <c r="W2787" s="98">
        <v>1670</v>
      </c>
      <c r="X2787" s="98">
        <v>700</v>
      </c>
      <c r="Y2787" s="99">
        <v>46149.73467982639</v>
      </c>
      <c r="Z2787" s="100">
        <v>46167</v>
      </c>
      <c r="AA2787" s="101"/>
      <c r="AB2787" s="101"/>
      <c r="AC2787" s="101"/>
      <c r="AD2787" s="101"/>
      <c r="AE2787" s="101"/>
      <c r="AF2787" s="101"/>
      <c r="AG2787" s="101"/>
      <c r="AH2787" s="101"/>
      <c r="AI2787" s="102" t="s">
        <v>40</v>
      </c>
      <c r="AJ2787" s="102" t="s">
        <v>40</v>
      </c>
      <c r="AK2787" s="101"/>
      <c r="AL2787" s="101"/>
      <c r="AM2787" s="101"/>
      <c r="AN2787" s="101"/>
      <c r="AO2787" s="102" t="s">
        <v>40</v>
      </c>
      <c r="AP2787" s="101"/>
      <c r="AQ2787" s="102" t="s">
        <v>40</v>
      </c>
      <c r="AR2787" s="101"/>
    </row>
    <row r="2788" spans="1:44">
      <c r="A2788" t="str">
        <f>VLOOKUP(Q2788,'Rotas x Madrugada'!A:C,2,0)</f>
        <v>B</v>
      </c>
      <c r="B2788" t="str">
        <f>VLOOKUP(Q2788,'Rotas x Madrugada'!A:C,3,0)</f>
        <v>Dep.</v>
      </c>
      <c r="D2788" s="19">
        <f t="shared" si="86"/>
        <v>46169</v>
      </c>
      <c r="E2788" s="19">
        <f>IF(A2788="RETIRA",Z2788,VLOOKUP(Q2788,'Rotas x Madrugada'!A:D,4,0))</f>
        <v>46146</v>
      </c>
      <c r="F2788" s="19">
        <f>IF(A2788="RETIRA",Z2788,Z2788+2)</f>
        <v>46169</v>
      </c>
      <c r="G2788" s="19" t="str">
        <f>CONCATENATE(U2788,"-",V2788)</f>
        <v>INC06-LTEK</v>
      </c>
      <c r="H2788" s="19" t="e">
        <f t="shared" ca="1" si="87"/>
        <v>#N/A</v>
      </c>
      <c r="I2788" s="46">
        <f ca="1">Z2788-$B$1</f>
        <v>10</v>
      </c>
      <c r="J2788" s="46" t="e">
        <f>VLOOKUP(G2788,'D. Produção'!A:B,2,)</f>
        <v>#N/A</v>
      </c>
      <c r="K2788" s="87">
        <v>335049</v>
      </c>
      <c r="L2788" s="88" t="s">
        <v>121</v>
      </c>
      <c r="M2788" s="87">
        <v>2</v>
      </c>
      <c r="N2788" s="87">
        <v>5450700</v>
      </c>
      <c r="O2788" s="88" t="s">
        <v>35</v>
      </c>
      <c r="P2788" s="88" t="s">
        <v>485</v>
      </c>
      <c r="Q2788" s="88" t="s">
        <v>144</v>
      </c>
      <c r="R2788" s="89">
        <v>1.169</v>
      </c>
      <c r="S2788" s="89">
        <v>17.535</v>
      </c>
      <c r="T2788" s="87">
        <v>1</v>
      </c>
      <c r="U2788" s="88" t="s">
        <v>185</v>
      </c>
      <c r="V2788" s="88" t="s">
        <v>486</v>
      </c>
      <c r="W2788" s="90">
        <v>1670</v>
      </c>
      <c r="X2788" s="90">
        <v>700</v>
      </c>
      <c r="Y2788" s="91">
        <v>46149.73467982639</v>
      </c>
      <c r="Z2788" s="92">
        <v>46167</v>
      </c>
      <c r="AA2788" s="93"/>
      <c r="AB2788" s="93"/>
      <c r="AC2788" s="93"/>
      <c r="AD2788" s="93"/>
      <c r="AE2788" s="93"/>
      <c r="AF2788" s="93"/>
      <c r="AG2788" s="93"/>
      <c r="AH2788" s="93"/>
      <c r="AI2788" s="94" t="s">
        <v>40</v>
      </c>
      <c r="AJ2788" s="94" t="s">
        <v>40</v>
      </c>
      <c r="AK2788" s="93"/>
      <c r="AL2788" s="93"/>
      <c r="AM2788" s="93"/>
      <c r="AN2788" s="93"/>
      <c r="AO2788" s="94" t="s">
        <v>40</v>
      </c>
      <c r="AP2788" s="93"/>
      <c r="AQ2788" s="94" t="s">
        <v>40</v>
      </c>
      <c r="AR2788" s="93"/>
    </row>
    <row r="2789" spans="1:44">
      <c r="A2789" t="str">
        <f>VLOOKUP(Q2789,'Rotas x Madrugada'!A:C,2,0)</f>
        <v>B</v>
      </c>
      <c r="B2789" t="str">
        <f>VLOOKUP(Q2789,'Rotas x Madrugada'!A:C,3,0)</f>
        <v>Dep.</v>
      </c>
      <c r="D2789" s="19">
        <f t="shared" si="86"/>
        <v>46169</v>
      </c>
      <c r="E2789" s="19">
        <f>IF(A2789="RETIRA",Z2789,VLOOKUP(Q2789,'Rotas x Madrugada'!A:D,4,0))</f>
        <v>46146</v>
      </c>
      <c r="F2789" s="19">
        <f>IF(A2789="RETIRA",Z2789,Z2789+2)</f>
        <v>46169</v>
      </c>
      <c r="G2789" s="19" t="str">
        <f>CONCATENATE(U2789,"-",V2789)</f>
        <v>INC06-LTEK</v>
      </c>
      <c r="H2789" s="19" t="e">
        <f t="shared" ca="1" si="87"/>
        <v>#N/A</v>
      </c>
      <c r="I2789" s="46">
        <f ca="1">Z2789-$B$1</f>
        <v>10</v>
      </c>
      <c r="J2789" s="46" t="e">
        <f>VLOOKUP(G2789,'D. Produção'!A:B,2,)</f>
        <v>#N/A</v>
      </c>
      <c r="K2789" s="95">
        <v>335049</v>
      </c>
      <c r="L2789" s="96" t="s">
        <v>121</v>
      </c>
      <c r="M2789" s="95">
        <v>2</v>
      </c>
      <c r="N2789" s="95">
        <v>5450701</v>
      </c>
      <c r="O2789" s="96" t="s">
        <v>35</v>
      </c>
      <c r="P2789" s="96" t="s">
        <v>485</v>
      </c>
      <c r="Q2789" s="96" t="s">
        <v>144</v>
      </c>
      <c r="R2789" s="97">
        <v>1.169</v>
      </c>
      <c r="S2789" s="97">
        <v>17.535</v>
      </c>
      <c r="T2789" s="95">
        <v>1</v>
      </c>
      <c r="U2789" s="96" t="s">
        <v>185</v>
      </c>
      <c r="V2789" s="96" t="s">
        <v>486</v>
      </c>
      <c r="W2789" s="98">
        <v>1670</v>
      </c>
      <c r="X2789" s="98">
        <v>700</v>
      </c>
      <c r="Y2789" s="99">
        <v>46149.73467982639</v>
      </c>
      <c r="Z2789" s="100">
        <v>46167</v>
      </c>
      <c r="AA2789" s="101"/>
      <c r="AB2789" s="101"/>
      <c r="AC2789" s="101"/>
      <c r="AD2789" s="101"/>
      <c r="AE2789" s="101"/>
      <c r="AF2789" s="101"/>
      <c r="AG2789" s="101"/>
      <c r="AH2789" s="101"/>
      <c r="AI2789" s="102" t="s">
        <v>40</v>
      </c>
      <c r="AJ2789" s="102" t="s">
        <v>40</v>
      </c>
      <c r="AK2789" s="101"/>
      <c r="AL2789" s="101"/>
      <c r="AM2789" s="101"/>
      <c r="AN2789" s="101"/>
      <c r="AO2789" s="102" t="s">
        <v>40</v>
      </c>
      <c r="AP2789" s="101"/>
      <c r="AQ2789" s="102" t="s">
        <v>40</v>
      </c>
      <c r="AR2789" s="101"/>
    </row>
    <row r="2790" spans="1:44" ht="21">
      <c r="A2790" t="str">
        <f>VLOOKUP(Q2790,'Rotas x Madrugada'!A:C,2,0)</f>
        <v>C</v>
      </c>
      <c r="B2790" t="str">
        <f>VLOOKUP(Q2790,'Rotas x Madrugada'!A:C,3,0)</f>
        <v>Sim</v>
      </c>
      <c r="D2790" s="19">
        <f t="shared" si="86"/>
        <v>46169</v>
      </c>
      <c r="E2790" s="19">
        <f>IF(A2790="RETIRA",Z2790,VLOOKUP(Q2790,'Rotas x Madrugada'!A:D,4,0))</f>
        <v>46148</v>
      </c>
      <c r="F2790" s="19">
        <f>IF(A2790="RETIRA",Z2790,Z2790+2)</f>
        <v>46169</v>
      </c>
      <c r="G2790" s="19" t="str">
        <f>CONCATENATE(U2790,"-",V2790)</f>
        <v>ACD06-TF</v>
      </c>
      <c r="H2790" s="19" t="e">
        <f t="shared" ca="1" si="87"/>
        <v>#N/A</v>
      </c>
      <c r="I2790" s="46">
        <f ca="1">Z2790-$B$1</f>
        <v>10</v>
      </c>
      <c r="J2790" s="46" t="e">
        <f>VLOOKUP(G2790,'D. Produção'!A:B,2,)</f>
        <v>#N/A</v>
      </c>
      <c r="K2790" s="87">
        <v>335940</v>
      </c>
      <c r="L2790" s="88" t="s">
        <v>143</v>
      </c>
      <c r="M2790" s="87">
        <v>3</v>
      </c>
      <c r="N2790" s="87">
        <v>5456336</v>
      </c>
      <c r="O2790" s="88" t="s">
        <v>35</v>
      </c>
      <c r="P2790" s="88" t="s">
        <v>315</v>
      </c>
      <c r="Q2790" s="88" t="s">
        <v>255</v>
      </c>
      <c r="R2790" s="89">
        <v>0.37859999999999999</v>
      </c>
      <c r="S2790" s="89">
        <v>5.6791</v>
      </c>
      <c r="T2790" s="87">
        <v>1</v>
      </c>
      <c r="U2790" s="88" t="s">
        <v>567</v>
      </c>
      <c r="V2790" s="88" t="s">
        <v>96</v>
      </c>
      <c r="W2790" s="90">
        <v>847</v>
      </c>
      <c r="X2790" s="90">
        <v>447</v>
      </c>
      <c r="Y2790" s="91">
        <v>46154.558336921298</v>
      </c>
      <c r="Z2790" s="92">
        <v>46167</v>
      </c>
      <c r="AA2790" s="93"/>
      <c r="AB2790" s="93"/>
      <c r="AC2790" s="93"/>
      <c r="AD2790" s="93"/>
      <c r="AE2790" s="94" t="s">
        <v>40</v>
      </c>
      <c r="AF2790" s="94" t="s">
        <v>40</v>
      </c>
      <c r="AG2790" s="94" t="s">
        <v>40</v>
      </c>
      <c r="AH2790" s="94" t="s">
        <v>40</v>
      </c>
      <c r="AI2790" s="94" t="s">
        <v>40</v>
      </c>
      <c r="AJ2790" s="94" t="s">
        <v>40</v>
      </c>
      <c r="AK2790" s="94" t="s">
        <v>40</v>
      </c>
      <c r="AL2790" s="93"/>
      <c r="AM2790" s="93"/>
      <c r="AN2790" s="94" t="s">
        <v>40</v>
      </c>
      <c r="AO2790" s="94" t="s">
        <v>40</v>
      </c>
      <c r="AP2790" s="94" t="s">
        <v>40</v>
      </c>
      <c r="AQ2790" s="94" t="s">
        <v>40</v>
      </c>
      <c r="AR2790" s="93"/>
    </row>
    <row r="2791" spans="1:44" ht="21">
      <c r="A2791" t="str">
        <f>VLOOKUP(Q2791,'Rotas x Madrugada'!A:C,2,0)</f>
        <v>C</v>
      </c>
      <c r="B2791" t="str">
        <f>VLOOKUP(Q2791,'Rotas x Madrugada'!A:C,3,0)</f>
        <v>Sim</v>
      </c>
      <c r="D2791" s="19">
        <f t="shared" si="86"/>
        <v>46169</v>
      </c>
      <c r="E2791" s="19">
        <f>IF(A2791="RETIRA",Z2791,VLOOKUP(Q2791,'Rotas x Madrugada'!A:D,4,0))</f>
        <v>46148</v>
      </c>
      <c r="F2791" s="19">
        <f>IF(A2791="RETIRA",Z2791,Z2791+2)</f>
        <v>46169</v>
      </c>
      <c r="G2791" s="19" t="str">
        <f>CONCATENATE(U2791,"-",V2791)</f>
        <v>ACD06-TF</v>
      </c>
      <c r="H2791" s="19" t="e">
        <f t="shared" ca="1" si="87"/>
        <v>#N/A</v>
      </c>
      <c r="I2791" s="46">
        <f ca="1">Z2791-$B$1</f>
        <v>10</v>
      </c>
      <c r="J2791" s="46" t="e">
        <f>VLOOKUP(G2791,'D. Produção'!A:B,2,)</f>
        <v>#N/A</v>
      </c>
      <c r="K2791" s="95">
        <v>335940</v>
      </c>
      <c r="L2791" s="96" t="s">
        <v>132</v>
      </c>
      <c r="M2791" s="95">
        <v>4</v>
      </c>
      <c r="N2791" s="95">
        <v>5456337</v>
      </c>
      <c r="O2791" s="96" t="s">
        <v>35</v>
      </c>
      <c r="P2791" s="96" t="s">
        <v>315</v>
      </c>
      <c r="Q2791" s="96" t="s">
        <v>255</v>
      </c>
      <c r="R2791" s="97">
        <v>0.37859999999999999</v>
      </c>
      <c r="S2791" s="97">
        <v>5.6791</v>
      </c>
      <c r="T2791" s="95">
        <v>1</v>
      </c>
      <c r="U2791" s="96" t="s">
        <v>567</v>
      </c>
      <c r="V2791" s="96" t="s">
        <v>96</v>
      </c>
      <c r="W2791" s="98">
        <v>847</v>
      </c>
      <c r="X2791" s="98">
        <v>447</v>
      </c>
      <c r="Y2791" s="99">
        <v>46154.558336921298</v>
      </c>
      <c r="Z2791" s="100">
        <v>46167</v>
      </c>
      <c r="AA2791" s="101"/>
      <c r="AB2791" s="101"/>
      <c r="AC2791" s="101"/>
      <c r="AD2791" s="101"/>
      <c r="AE2791" s="102" t="s">
        <v>40</v>
      </c>
      <c r="AF2791" s="102" t="s">
        <v>40</v>
      </c>
      <c r="AG2791" s="102" t="s">
        <v>40</v>
      </c>
      <c r="AH2791" s="102" t="s">
        <v>40</v>
      </c>
      <c r="AI2791" s="102" t="s">
        <v>40</v>
      </c>
      <c r="AJ2791" s="102" t="s">
        <v>40</v>
      </c>
      <c r="AK2791" s="102" t="s">
        <v>40</v>
      </c>
      <c r="AL2791" s="101"/>
      <c r="AM2791" s="101"/>
      <c r="AN2791" s="102" t="s">
        <v>40</v>
      </c>
      <c r="AO2791" s="102" t="s">
        <v>40</v>
      </c>
      <c r="AP2791" s="102" t="s">
        <v>40</v>
      </c>
      <c r="AQ2791" s="102" t="s">
        <v>40</v>
      </c>
      <c r="AR2791" s="101"/>
    </row>
    <row r="2792" spans="1:44" ht="21">
      <c r="A2792" t="str">
        <f>VLOOKUP(Q2792,'Rotas x Madrugada'!A:C,2,0)</f>
        <v>C</v>
      </c>
      <c r="B2792" t="str">
        <f>VLOOKUP(Q2792,'Rotas x Madrugada'!A:C,3,0)</f>
        <v>Sim</v>
      </c>
      <c r="D2792" s="19">
        <f t="shared" si="86"/>
        <v>46169</v>
      </c>
      <c r="E2792" s="19">
        <f>IF(A2792="RETIRA",Z2792,VLOOKUP(Q2792,'Rotas x Madrugada'!A:D,4,0))</f>
        <v>46148</v>
      </c>
      <c r="F2792" s="19">
        <f>IF(A2792="RETIRA",Z2792,Z2792+2)</f>
        <v>46169</v>
      </c>
      <c r="G2792" s="19" t="str">
        <f>CONCATENATE(U2792,"-",V2792)</f>
        <v>ACD06-TF</v>
      </c>
      <c r="H2792" s="19" t="e">
        <f t="shared" ca="1" si="87"/>
        <v>#N/A</v>
      </c>
      <c r="I2792" s="46">
        <f ca="1">Z2792-$B$1</f>
        <v>10</v>
      </c>
      <c r="J2792" s="46" t="e">
        <f>VLOOKUP(G2792,'D. Produção'!A:B,2,)</f>
        <v>#N/A</v>
      </c>
      <c r="K2792" s="87">
        <v>335940</v>
      </c>
      <c r="L2792" s="88" t="s">
        <v>97</v>
      </c>
      <c r="M2792" s="87">
        <v>6</v>
      </c>
      <c r="N2792" s="87">
        <v>5456339</v>
      </c>
      <c r="O2792" s="88" t="s">
        <v>35</v>
      </c>
      <c r="P2792" s="88" t="s">
        <v>315</v>
      </c>
      <c r="Q2792" s="88" t="s">
        <v>255</v>
      </c>
      <c r="R2792" s="89">
        <v>0.60209999999999997</v>
      </c>
      <c r="S2792" s="89">
        <v>9.0315999999999992</v>
      </c>
      <c r="T2792" s="87">
        <v>1</v>
      </c>
      <c r="U2792" s="88" t="s">
        <v>567</v>
      </c>
      <c r="V2792" s="88" t="s">
        <v>96</v>
      </c>
      <c r="W2792" s="90">
        <v>1347</v>
      </c>
      <c r="X2792" s="90">
        <v>447</v>
      </c>
      <c r="Y2792" s="91">
        <v>46154.558336921298</v>
      </c>
      <c r="Z2792" s="92">
        <v>46167</v>
      </c>
      <c r="AA2792" s="93"/>
      <c r="AB2792" s="93"/>
      <c r="AC2792" s="93"/>
      <c r="AD2792" s="93"/>
      <c r="AE2792" s="94" t="s">
        <v>40</v>
      </c>
      <c r="AF2792" s="94" t="s">
        <v>40</v>
      </c>
      <c r="AG2792" s="94" t="s">
        <v>40</v>
      </c>
      <c r="AH2792" s="94" t="s">
        <v>40</v>
      </c>
      <c r="AI2792" s="94" t="s">
        <v>40</v>
      </c>
      <c r="AJ2792" s="94" t="s">
        <v>40</v>
      </c>
      <c r="AK2792" s="94" t="s">
        <v>40</v>
      </c>
      <c r="AL2792" s="93"/>
      <c r="AM2792" s="93"/>
      <c r="AN2792" s="94" t="s">
        <v>40</v>
      </c>
      <c r="AO2792" s="94" t="s">
        <v>40</v>
      </c>
      <c r="AP2792" s="94" t="s">
        <v>40</v>
      </c>
      <c r="AQ2792" s="94" t="s">
        <v>40</v>
      </c>
      <c r="AR2792" s="93"/>
    </row>
    <row r="2793" spans="1:44" ht="21">
      <c r="A2793" t="str">
        <f>VLOOKUP(Q2793,'Rotas x Madrugada'!A:C,2,0)</f>
        <v>C</v>
      </c>
      <c r="B2793" t="str">
        <f>VLOOKUP(Q2793,'Rotas x Madrugada'!A:C,3,0)</f>
        <v>Sim</v>
      </c>
      <c r="D2793" s="19">
        <f t="shared" si="86"/>
        <v>46169</v>
      </c>
      <c r="E2793" s="19">
        <f>IF(A2793="RETIRA",Z2793,VLOOKUP(Q2793,'Rotas x Madrugada'!A:D,4,0))</f>
        <v>46148</v>
      </c>
      <c r="F2793" s="19">
        <f>IF(A2793="RETIRA",Z2793,Z2793+2)</f>
        <v>46169</v>
      </c>
      <c r="G2793" s="19" t="str">
        <f>CONCATENATE(U2793,"-",V2793)</f>
        <v>ACD06-TF</v>
      </c>
      <c r="H2793" s="19" t="e">
        <f t="shared" ca="1" si="87"/>
        <v>#N/A</v>
      </c>
      <c r="I2793" s="46">
        <f ca="1">Z2793-$B$1</f>
        <v>10</v>
      </c>
      <c r="J2793" s="46" t="e">
        <f>VLOOKUP(G2793,'D. Produção'!A:B,2,)</f>
        <v>#N/A</v>
      </c>
      <c r="K2793" s="95">
        <v>335940</v>
      </c>
      <c r="L2793" s="96" t="s">
        <v>100</v>
      </c>
      <c r="M2793" s="95">
        <v>9</v>
      </c>
      <c r="N2793" s="95">
        <v>5456342</v>
      </c>
      <c r="O2793" s="96" t="s">
        <v>35</v>
      </c>
      <c r="P2793" s="96" t="s">
        <v>315</v>
      </c>
      <c r="Q2793" s="96" t="s">
        <v>255</v>
      </c>
      <c r="R2793" s="97">
        <v>0.94850000000000001</v>
      </c>
      <c r="S2793" s="97">
        <v>14.2272</v>
      </c>
      <c r="T2793" s="95">
        <v>1</v>
      </c>
      <c r="U2793" s="96" t="s">
        <v>567</v>
      </c>
      <c r="V2793" s="96" t="s">
        <v>96</v>
      </c>
      <c r="W2793" s="98">
        <v>760</v>
      </c>
      <c r="X2793" s="98">
        <v>1248</v>
      </c>
      <c r="Y2793" s="99">
        <v>46154.558336921298</v>
      </c>
      <c r="Z2793" s="100">
        <v>46167</v>
      </c>
      <c r="AA2793" s="101"/>
      <c r="AB2793" s="101"/>
      <c r="AC2793" s="101"/>
      <c r="AD2793" s="101"/>
      <c r="AE2793" s="102" t="s">
        <v>40</v>
      </c>
      <c r="AF2793" s="102" t="s">
        <v>40</v>
      </c>
      <c r="AG2793" s="102" t="s">
        <v>40</v>
      </c>
      <c r="AH2793" s="102" t="s">
        <v>40</v>
      </c>
      <c r="AI2793" s="102" t="s">
        <v>40</v>
      </c>
      <c r="AJ2793" s="102" t="s">
        <v>40</v>
      </c>
      <c r="AK2793" s="102" t="s">
        <v>40</v>
      </c>
      <c r="AL2793" s="101"/>
      <c r="AM2793" s="101"/>
      <c r="AN2793" s="102" t="s">
        <v>40</v>
      </c>
      <c r="AO2793" s="102" t="s">
        <v>40</v>
      </c>
      <c r="AP2793" s="102" t="s">
        <v>40</v>
      </c>
      <c r="AQ2793" s="102" t="s">
        <v>40</v>
      </c>
      <c r="AR2793" s="101"/>
    </row>
    <row r="2794" spans="1:44" ht="21">
      <c r="A2794" t="str">
        <f>VLOOKUP(Q2794,'Rotas x Madrugada'!A:C,2,0)</f>
        <v>C</v>
      </c>
      <c r="B2794" t="str">
        <f>VLOOKUP(Q2794,'Rotas x Madrugada'!A:C,3,0)</f>
        <v>Sim</v>
      </c>
      <c r="D2794" s="19">
        <f t="shared" si="86"/>
        <v>46169</v>
      </c>
      <c r="E2794" s="19">
        <f>IF(A2794="RETIRA",Z2794,VLOOKUP(Q2794,'Rotas x Madrugada'!A:D,4,0))</f>
        <v>46148</v>
      </c>
      <c r="F2794" s="19">
        <f>IF(A2794="RETIRA",Z2794,Z2794+2)</f>
        <v>46169</v>
      </c>
      <c r="G2794" s="19" t="str">
        <f>CONCATENATE(U2794,"-",V2794)</f>
        <v>ACD06-TF</v>
      </c>
      <c r="H2794" s="19" t="e">
        <f t="shared" ca="1" si="87"/>
        <v>#N/A</v>
      </c>
      <c r="I2794" s="46">
        <f ca="1">Z2794-$B$1</f>
        <v>10</v>
      </c>
      <c r="J2794" s="46" t="e">
        <f>VLOOKUP(G2794,'D. Produção'!A:B,2,)</f>
        <v>#N/A</v>
      </c>
      <c r="K2794" s="87">
        <v>335940</v>
      </c>
      <c r="L2794" s="88" t="s">
        <v>101</v>
      </c>
      <c r="M2794" s="87">
        <v>10</v>
      </c>
      <c r="N2794" s="87">
        <v>5456343</v>
      </c>
      <c r="O2794" s="88" t="s">
        <v>35</v>
      </c>
      <c r="P2794" s="88" t="s">
        <v>315</v>
      </c>
      <c r="Q2794" s="88" t="s">
        <v>255</v>
      </c>
      <c r="R2794" s="89">
        <v>0.94850000000000001</v>
      </c>
      <c r="S2794" s="89">
        <v>14.2272</v>
      </c>
      <c r="T2794" s="87">
        <v>1</v>
      </c>
      <c r="U2794" s="88" t="s">
        <v>567</v>
      </c>
      <c r="V2794" s="88" t="s">
        <v>96</v>
      </c>
      <c r="W2794" s="90">
        <v>760</v>
      </c>
      <c r="X2794" s="90">
        <v>1248</v>
      </c>
      <c r="Y2794" s="91">
        <v>46154.558336921298</v>
      </c>
      <c r="Z2794" s="92">
        <v>46167</v>
      </c>
      <c r="AA2794" s="93"/>
      <c r="AB2794" s="93"/>
      <c r="AC2794" s="93"/>
      <c r="AD2794" s="93"/>
      <c r="AE2794" s="94" t="s">
        <v>40</v>
      </c>
      <c r="AF2794" s="94" t="s">
        <v>40</v>
      </c>
      <c r="AG2794" s="94" t="s">
        <v>40</v>
      </c>
      <c r="AH2794" s="94" t="s">
        <v>40</v>
      </c>
      <c r="AI2794" s="94" t="s">
        <v>40</v>
      </c>
      <c r="AJ2794" s="94" t="s">
        <v>40</v>
      </c>
      <c r="AK2794" s="94" t="s">
        <v>40</v>
      </c>
      <c r="AL2794" s="93"/>
      <c r="AM2794" s="93"/>
      <c r="AN2794" s="94" t="s">
        <v>40</v>
      </c>
      <c r="AO2794" s="94" t="s">
        <v>40</v>
      </c>
      <c r="AP2794" s="94" t="s">
        <v>40</v>
      </c>
      <c r="AQ2794" s="94" t="s">
        <v>40</v>
      </c>
      <c r="AR2794" s="93"/>
    </row>
    <row r="2795" spans="1:44" ht="21">
      <c r="A2795" t="str">
        <f>VLOOKUP(Q2795,'Rotas x Madrugada'!A:C,2,0)</f>
        <v>C</v>
      </c>
      <c r="B2795" t="str">
        <f>VLOOKUP(Q2795,'Rotas x Madrugada'!A:C,3,0)</f>
        <v>Sim</v>
      </c>
      <c r="D2795" s="19">
        <f t="shared" si="86"/>
        <v>46169</v>
      </c>
      <c r="E2795" s="19">
        <f>IF(A2795="RETIRA",Z2795,VLOOKUP(Q2795,'Rotas x Madrugada'!A:D,4,0))</f>
        <v>46148</v>
      </c>
      <c r="F2795" s="19">
        <f>IF(A2795="RETIRA",Z2795,Z2795+2)</f>
        <v>46169</v>
      </c>
      <c r="G2795" s="19" t="str">
        <f>CONCATENATE(U2795,"-",V2795)</f>
        <v>ACD06-TF</v>
      </c>
      <c r="H2795" s="19" t="e">
        <f t="shared" ca="1" si="87"/>
        <v>#N/A</v>
      </c>
      <c r="I2795" s="46">
        <f ca="1">Z2795-$B$1</f>
        <v>10</v>
      </c>
      <c r="J2795" s="46" t="e">
        <f>VLOOKUP(G2795,'D. Produção'!A:B,2,)</f>
        <v>#N/A</v>
      </c>
      <c r="K2795" s="95">
        <v>335940</v>
      </c>
      <c r="L2795" s="96" t="s">
        <v>102</v>
      </c>
      <c r="M2795" s="95">
        <v>11</v>
      </c>
      <c r="N2795" s="95">
        <v>5456344</v>
      </c>
      <c r="O2795" s="96" t="s">
        <v>35</v>
      </c>
      <c r="P2795" s="96" t="s">
        <v>315</v>
      </c>
      <c r="Q2795" s="96" t="s">
        <v>255</v>
      </c>
      <c r="R2795" s="97">
        <v>0.94850000000000001</v>
      </c>
      <c r="S2795" s="97">
        <v>14.2272</v>
      </c>
      <c r="T2795" s="95">
        <v>1</v>
      </c>
      <c r="U2795" s="96" t="s">
        <v>567</v>
      </c>
      <c r="V2795" s="96" t="s">
        <v>96</v>
      </c>
      <c r="W2795" s="98">
        <v>760</v>
      </c>
      <c r="X2795" s="98">
        <v>1248</v>
      </c>
      <c r="Y2795" s="99">
        <v>46154.558336921298</v>
      </c>
      <c r="Z2795" s="100">
        <v>46167</v>
      </c>
      <c r="AA2795" s="101"/>
      <c r="AB2795" s="101"/>
      <c r="AC2795" s="101"/>
      <c r="AD2795" s="101"/>
      <c r="AE2795" s="102" t="s">
        <v>40</v>
      </c>
      <c r="AF2795" s="102" t="s">
        <v>40</v>
      </c>
      <c r="AG2795" s="102" t="s">
        <v>40</v>
      </c>
      <c r="AH2795" s="102" t="s">
        <v>40</v>
      </c>
      <c r="AI2795" s="102" t="s">
        <v>40</v>
      </c>
      <c r="AJ2795" s="102" t="s">
        <v>40</v>
      </c>
      <c r="AK2795" s="102" t="s">
        <v>40</v>
      </c>
      <c r="AL2795" s="101"/>
      <c r="AM2795" s="101"/>
      <c r="AN2795" s="102" t="s">
        <v>40</v>
      </c>
      <c r="AO2795" s="102" t="s">
        <v>40</v>
      </c>
      <c r="AP2795" s="102" t="s">
        <v>40</v>
      </c>
      <c r="AQ2795" s="102" t="s">
        <v>40</v>
      </c>
      <c r="AR2795" s="101"/>
    </row>
    <row r="2796" spans="1:44" ht="21">
      <c r="A2796" t="str">
        <f>VLOOKUP(Q2796,'Rotas x Madrugada'!A:C,2,0)</f>
        <v>C</v>
      </c>
      <c r="B2796" t="str">
        <f>VLOOKUP(Q2796,'Rotas x Madrugada'!A:C,3,0)</f>
        <v>Sim</v>
      </c>
      <c r="D2796" s="19">
        <f t="shared" si="86"/>
        <v>46169</v>
      </c>
      <c r="E2796" s="19">
        <f>IF(A2796="RETIRA",Z2796,VLOOKUP(Q2796,'Rotas x Madrugada'!A:D,4,0))</f>
        <v>46148</v>
      </c>
      <c r="F2796" s="19">
        <f>IF(A2796="RETIRA",Z2796,Z2796+2)</f>
        <v>46169</v>
      </c>
      <c r="G2796" s="19" t="str">
        <f>CONCATENATE(U2796,"-",V2796)</f>
        <v>ACD06-TF</v>
      </c>
      <c r="H2796" s="19" t="e">
        <f t="shared" ca="1" si="87"/>
        <v>#N/A</v>
      </c>
      <c r="I2796" s="46">
        <f ca="1">Z2796-$B$1</f>
        <v>10</v>
      </c>
      <c r="J2796" s="46" t="e">
        <f>VLOOKUP(G2796,'D. Produção'!A:B,2,)</f>
        <v>#N/A</v>
      </c>
      <c r="K2796" s="87">
        <v>335940</v>
      </c>
      <c r="L2796" s="88" t="s">
        <v>103</v>
      </c>
      <c r="M2796" s="87">
        <v>12</v>
      </c>
      <c r="N2796" s="87">
        <v>5456345</v>
      </c>
      <c r="O2796" s="88" t="s">
        <v>35</v>
      </c>
      <c r="P2796" s="88" t="s">
        <v>315</v>
      </c>
      <c r="Q2796" s="88" t="s">
        <v>255</v>
      </c>
      <c r="R2796" s="89">
        <v>0.94850000000000001</v>
      </c>
      <c r="S2796" s="89">
        <v>14.2272</v>
      </c>
      <c r="T2796" s="87">
        <v>1</v>
      </c>
      <c r="U2796" s="88" t="s">
        <v>567</v>
      </c>
      <c r="V2796" s="88" t="s">
        <v>96</v>
      </c>
      <c r="W2796" s="90">
        <v>760</v>
      </c>
      <c r="X2796" s="90">
        <v>1248</v>
      </c>
      <c r="Y2796" s="91">
        <v>46154.558336921298</v>
      </c>
      <c r="Z2796" s="92">
        <v>46167</v>
      </c>
      <c r="AA2796" s="93"/>
      <c r="AB2796" s="93"/>
      <c r="AC2796" s="93"/>
      <c r="AD2796" s="93"/>
      <c r="AE2796" s="94" t="s">
        <v>40</v>
      </c>
      <c r="AF2796" s="94" t="s">
        <v>40</v>
      </c>
      <c r="AG2796" s="94" t="s">
        <v>40</v>
      </c>
      <c r="AH2796" s="94" t="s">
        <v>40</v>
      </c>
      <c r="AI2796" s="94" t="s">
        <v>40</v>
      </c>
      <c r="AJ2796" s="94" t="s">
        <v>40</v>
      </c>
      <c r="AK2796" s="94" t="s">
        <v>40</v>
      </c>
      <c r="AL2796" s="93"/>
      <c r="AM2796" s="93"/>
      <c r="AN2796" s="94" t="s">
        <v>40</v>
      </c>
      <c r="AO2796" s="94" t="s">
        <v>40</v>
      </c>
      <c r="AP2796" s="94" t="s">
        <v>40</v>
      </c>
      <c r="AQ2796" s="94" t="s">
        <v>40</v>
      </c>
      <c r="AR2796" s="93"/>
    </row>
    <row r="2797" spans="1:44">
      <c r="A2797" t="str">
        <f>VLOOKUP(Q2797,'Rotas x Madrugada'!A:C,2,0)</f>
        <v>C</v>
      </c>
      <c r="B2797" t="str">
        <f>VLOOKUP(Q2797,'Rotas x Madrugada'!A:C,3,0)</f>
        <v>Sim</v>
      </c>
      <c r="D2797" s="19">
        <f t="shared" si="86"/>
        <v>46169</v>
      </c>
      <c r="E2797" s="19">
        <f>IF(A2797="RETIRA",Z2797,VLOOKUP(Q2797,'Rotas x Madrugada'!A:D,4,0))</f>
        <v>46148</v>
      </c>
      <c r="F2797" s="19">
        <f>IF(A2797="RETIRA",Z2797,Z2797+2)</f>
        <v>46169</v>
      </c>
      <c r="G2797" s="19" t="str">
        <f>CONCATENATE(U2797,"-",V2797)</f>
        <v>LMINC08-PF</v>
      </c>
      <c r="H2797" s="19" t="str">
        <f t="shared" ca="1" si="87"/>
        <v>OK</v>
      </c>
      <c r="I2797" s="46">
        <f ca="1">Z2797-$B$1</f>
        <v>10</v>
      </c>
      <c r="J2797" s="46">
        <f>VLOOKUP(G2797,'D. Produção'!A:B,2,)</f>
        <v>4</v>
      </c>
      <c r="K2797" s="95">
        <v>336029</v>
      </c>
      <c r="L2797" s="96" t="s">
        <v>61</v>
      </c>
      <c r="M2797" s="95">
        <v>1</v>
      </c>
      <c r="N2797" s="95">
        <v>5457063</v>
      </c>
      <c r="O2797" s="96" t="s">
        <v>35</v>
      </c>
      <c r="P2797" s="96" t="s">
        <v>609</v>
      </c>
      <c r="Q2797" s="96" t="s">
        <v>255</v>
      </c>
      <c r="R2797" s="97">
        <v>0.90710000000000002</v>
      </c>
      <c r="S2797" s="97">
        <v>18.1416</v>
      </c>
      <c r="T2797" s="95">
        <v>1</v>
      </c>
      <c r="U2797" s="96" t="s">
        <v>251</v>
      </c>
      <c r="V2797" s="96" t="s">
        <v>39</v>
      </c>
      <c r="W2797" s="98">
        <v>707</v>
      </c>
      <c r="X2797" s="98">
        <v>1283</v>
      </c>
      <c r="Y2797" s="99">
        <v>46154.672997685186</v>
      </c>
      <c r="Z2797" s="100">
        <v>46167</v>
      </c>
      <c r="AA2797" s="101"/>
      <c r="AB2797" s="101"/>
      <c r="AC2797" s="101"/>
      <c r="AD2797" s="102" t="s">
        <v>40</v>
      </c>
      <c r="AE2797" s="102" t="s">
        <v>40</v>
      </c>
      <c r="AF2797" s="102" t="s">
        <v>40</v>
      </c>
      <c r="AG2797" s="102" t="s">
        <v>40</v>
      </c>
      <c r="AH2797" s="102" t="s">
        <v>40</v>
      </c>
      <c r="AI2797" s="102" t="s">
        <v>40</v>
      </c>
      <c r="AJ2797" s="102" t="s">
        <v>40</v>
      </c>
      <c r="AK2797" s="102" t="s">
        <v>40</v>
      </c>
      <c r="AL2797" s="102" t="s">
        <v>40</v>
      </c>
      <c r="AM2797" s="102" t="s">
        <v>40</v>
      </c>
      <c r="AN2797" s="102" t="s">
        <v>40</v>
      </c>
      <c r="AO2797" s="102" t="s">
        <v>40</v>
      </c>
      <c r="AP2797" s="102" t="s">
        <v>40</v>
      </c>
      <c r="AQ2797" s="102" t="s">
        <v>40</v>
      </c>
      <c r="AR2797" s="101"/>
    </row>
    <row r="2798" spans="1:44">
      <c r="A2798" t="str">
        <f>VLOOKUP(Q2798,'Rotas x Madrugada'!A:C,2,0)</f>
        <v>C</v>
      </c>
      <c r="B2798" t="str">
        <f>VLOOKUP(Q2798,'Rotas x Madrugada'!A:C,3,0)</f>
        <v>Sim</v>
      </c>
      <c r="D2798" s="19">
        <f t="shared" si="86"/>
        <v>46169</v>
      </c>
      <c r="E2798" s="19">
        <f>IF(A2798="RETIRA",Z2798,VLOOKUP(Q2798,'Rotas x Madrugada'!A:D,4,0))</f>
        <v>46148</v>
      </c>
      <c r="F2798" s="19">
        <f>IF(A2798="RETIRA",Z2798,Z2798+2)</f>
        <v>46169</v>
      </c>
      <c r="G2798" s="19" t="str">
        <f>CONCATENATE(U2798,"-",V2798)</f>
        <v>LMINC08-PF</v>
      </c>
      <c r="H2798" s="19" t="str">
        <f t="shared" ca="1" si="87"/>
        <v>OK</v>
      </c>
      <c r="I2798" s="46">
        <f ca="1">Z2798-$B$1</f>
        <v>10</v>
      </c>
      <c r="J2798" s="46">
        <f>VLOOKUP(G2798,'D. Produção'!A:B,2,)</f>
        <v>4</v>
      </c>
      <c r="K2798" s="87">
        <v>336029</v>
      </c>
      <c r="L2798" s="88" t="s">
        <v>121</v>
      </c>
      <c r="M2798" s="87">
        <v>2</v>
      </c>
      <c r="N2798" s="87">
        <v>5457064</v>
      </c>
      <c r="O2798" s="88" t="s">
        <v>35</v>
      </c>
      <c r="P2798" s="88" t="s">
        <v>609</v>
      </c>
      <c r="Q2798" s="88" t="s">
        <v>255</v>
      </c>
      <c r="R2798" s="89">
        <v>0.90710000000000002</v>
      </c>
      <c r="S2798" s="89">
        <v>18.1416</v>
      </c>
      <c r="T2798" s="87">
        <v>1</v>
      </c>
      <c r="U2798" s="88" t="s">
        <v>251</v>
      </c>
      <c r="V2798" s="88" t="s">
        <v>39</v>
      </c>
      <c r="W2798" s="90">
        <v>707</v>
      </c>
      <c r="X2798" s="90">
        <v>1283</v>
      </c>
      <c r="Y2798" s="91">
        <v>46154.672997685186</v>
      </c>
      <c r="Z2798" s="92">
        <v>46167</v>
      </c>
      <c r="AA2798" s="93"/>
      <c r="AB2798" s="93"/>
      <c r="AC2798" s="93"/>
      <c r="AD2798" s="94" t="s">
        <v>40</v>
      </c>
      <c r="AE2798" s="94" t="s">
        <v>40</v>
      </c>
      <c r="AF2798" s="94" t="s">
        <v>40</v>
      </c>
      <c r="AG2798" s="94" t="s">
        <v>40</v>
      </c>
      <c r="AH2798" s="94" t="s">
        <v>40</v>
      </c>
      <c r="AI2798" s="94" t="s">
        <v>40</v>
      </c>
      <c r="AJ2798" s="94" t="s">
        <v>40</v>
      </c>
      <c r="AK2798" s="94" t="s">
        <v>40</v>
      </c>
      <c r="AL2798" s="94" t="s">
        <v>40</v>
      </c>
      <c r="AM2798" s="94" t="s">
        <v>40</v>
      </c>
      <c r="AN2798" s="94" t="s">
        <v>40</v>
      </c>
      <c r="AO2798" s="94" t="s">
        <v>40</v>
      </c>
      <c r="AP2798" s="94" t="s">
        <v>40</v>
      </c>
      <c r="AQ2798" s="94" t="s">
        <v>40</v>
      </c>
      <c r="AR2798" s="93"/>
    </row>
    <row r="2799" spans="1:44">
      <c r="A2799" t="str">
        <f>VLOOKUP(Q2799,'Rotas x Madrugada'!A:C,2,0)</f>
        <v>C</v>
      </c>
      <c r="B2799" t="str">
        <f>VLOOKUP(Q2799,'Rotas x Madrugada'!A:C,3,0)</f>
        <v>Sim</v>
      </c>
      <c r="D2799" s="19">
        <f t="shared" si="86"/>
        <v>46169</v>
      </c>
      <c r="E2799" s="19">
        <f>IF(A2799="RETIRA",Z2799,VLOOKUP(Q2799,'Rotas x Madrugada'!A:D,4,0))</f>
        <v>46148</v>
      </c>
      <c r="F2799" s="19">
        <f>IF(A2799="RETIRA",Z2799,Z2799+2)</f>
        <v>46169</v>
      </c>
      <c r="G2799" s="19" t="str">
        <f>CONCATENATE(U2799,"-",V2799)</f>
        <v>LMINC08-PF</v>
      </c>
      <c r="H2799" s="19" t="str">
        <f t="shared" ca="1" si="87"/>
        <v>OK</v>
      </c>
      <c r="I2799" s="46">
        <f ca="1">Z2799-$B$1</f>
        <v>10</v>
      </c>
      <c r="J2799" s="46">
        <f>VLOOKUP(G2799,'D. Produção'!A:B,2,)</f>
        <v>4</v>
      </c>
      <c r="K2799" s="95">
        <v>336029</v>
      </c>
      <c r="L2799" s="96" t="s">
        <v>143</v>
      </c>
      <c r="M2799" s="95">
        <v>3</v>
      </c>
      <c r="N2799" s="95">
        <v>5457065</v>
      </c>
      <c r="O2799" s="96" t="s">
        <v>35</v>
      </c>
      <c r="P2799" s="96" t="s">
        <v>609</v>
      </c>
      <c r="Q2799" s="96" t="s">
        <v>255</v>
      </c>
      <c r="R2799" s="97">
        <v>0.62770000000000004</v>
      </c>
      <c r="S2799" s="97">
        <v>12.5535</v>
      </c>
      <c r="T2799" s="95">
        <v>1</v>
      </c>
      <c r="U2799" s="96" t="s">
        <v>251</v>
      </c>
      <c r="V2799" s="96" t="s">
        <v>39</v>
      </c>
      <c r="W2799" s="98">
        <v>1546</v>
      </c>
      <c r="X2799" s="98">
        <v>406</v>
      </c>
      <c r="Y2799" s="99">
        <v>46154.672997685186</v>
      </c>
      <c r="Z2799" s="100">
        <v>46167</v>
      </c>
      <c r="AA2799" s="101"/>
      <c r="AB2799" s="101"/>
      <c r="AC2799" s="101"/>
      <c r="AD2799" s="102" t="s">
        <v>40</v>
      </c>
      <c r="AE2799" s="102" t="s">
        <v>40</v>
      </c>
      <c r="AF2799" s="102" t="s">
        <v>40</v>
      </c>
      <c r="AG2799" s="102" t="s">
        <v>40</v>
      </c>
      <c r="AH2799" s="102" t="s">
        <v>40</v>
      </c>
      <c r="AI2799" s="102" t="s">
        <v>40</v>
      </c>
      <c r="AJ2799" s="102" t="s">
        <v>40</v>
      </c>
      <c r="AK2799" s="102" t="s">
        <v>40</v>
      </c>
      <c r="AL2799" s="102" t="s">
        <v>40</v>
      </c>
      <c r="AM2799" s="102" t="s">
        <v>40</v>
      </c>
      <c r="AN2799" s="102" t="s">
        <v>40</v>
      </c>
      <c r="AO2799" s="102" t="s">
        <v>40</v>
      </c>
      <c r="AP2799" s="102" t="s">
        <v>40</v>
      </c>
      <c r="AQ2799" s="102" t="s">
        <v>40</v>
      </c>
      <c r="AR2799" s="101"/>
    </row>
    <row r="2800" spans="1:44">
      <c r="A2800" t="str">
        <f>VLOOKUP(Q2800,'Rotas x Madrugada'!A:C,2,0)</f>
        <v>C</v>
      </c>
      <c r="B2800" t="str">
        <f>VLOOKUP(Q2800,'Rotas x Madrugada'!A:C,3,0)</f>
        <v>Sim</v>
      </c>
      <c r="D2800" s="19">
        <f t="shared" si="86"/>
        <v>46169</v>
      </c>
      <c r="E2800" s="19">
        <f>IF(A2800="RETIRA",Z2800,VLOOKUP(Q2800,'Rotas x Madrugada'!A:D,4,0))</f>
        <v>46148</v>
      </c>
      <c r="F2800" s="19">
        <f>IF(A2800="RETIRA",Z2800,Z2800+2)</f>
        <v>46169</v>
      </c>
      <c r="G2800" s="19" t="str">
        <f>CONCATENATE(U2800,"-",V2800)</f>
        <v>LMINC08-PF</v>
      </c>
      <c r="H2800" s="19" t="str">
        <f t="shared" ca="1" si="87"/>
        <v>OK</v>
      </c>
      <c r="I2800" s="46">
        <f ca="1">Z2800-$B$1</f>
        <v>10</v>
      </c>
      <c r="J2800" s="46">
        <f>VLOOKUP(G2800,'D. Produção'!A:B,2,)</f>
        <v>4</v>
      </c>
      <c r="K2800" s="87">
        <v>336029</v>
      </c>
      <c r="L2800" s="88" t="s">
        <v>132</v>
      </c>
      <c r="M2800" s="87">
        <v>4</v>
      </c>
      <c r="N2800" s="87">
        <v>5457066</v>
      </c>
      <c r="O2800" s="88" t="s">
        <v>35</v>
      </c>
      <c r="P2800" s="88" t="s">
        <v>609</v>
      </c>
      <c r="Q2800" s="88" t="s">
        <v>255</v>
      </c>
      <c r="R2800" s="89">
        <v>0.97299999999999998</v>
      </c>
      <c r="S2800" s="89">
        <v>19.4602</v>
      </c>
      <c r="T2800" s="87">
        <v>1</v>
      </c>
      <c r="U2800" s="88" t="s">
        <v>251</v>
      </c>
      <c r="V2800" s="88" t="s">
        <v>39</v>
      </c>
      <c r="W2800" s="90">
        <v>522</v>
      </c>
      <c r="X2800" s="90">
        <v>1864</v>
      </c>
      <c r="Y2800" s="91">
        <v>46154.672997685186</v>
      </c>
      <c r="Z2800" s="92">
        <v>46167</v>
      </c>
      <c r="AA2800" s="93"/>
      <c r="AB2800" s="93"/>
      <c r="AC2800" s="93"/>
      <c r="AD2800" s="94" t="s">
        <v>40</v>
      </c>
      <c r="AE2800" s="94" t="s">
        <v>40</v>
      </c>
      <c r="AF2800" s="94" t="s">
        <v>40</v>
      </c>
      <c r="AG2800" s="94" t="s">
        <v>40</v>
      </c>
      <c r="AH2800" s="94" t="s">
        <v>40</v>
      </c>
      <c r="AI2800" s="94" t="s">
        <v>40</v>
      </c>
      <c r="AJ2800" s="94" t="s">
        <v>40</v>
      </c>
      <c r="AK2800" s="94" t="s">
        <v>40</v>
      </c>
      <c r="AL2800" s="94" t="s">
        <v>40</v>
      </c>
      <c r="AM2800" s="94" t="s">
        <v>40</v>
      </c>
      <c r="AN2800" s="94" t="s">
        <v>40</v>
      </c>
      <c r="AO2800" s="94" t="s">
        <v>40</v>
      </c>
      <c r="AP2800" s="94" t="s">
        <v>40</v>
      </c>
      <c r="AQ2800" s="94" t="s">
        <v>40</v>
      </c>
      <c r="AR2800" s="93"/>
    </row>
    <row r="2801" spans="1:44" ht="21">
      <c r="A2801" t="str">
        <f>VLOOKUP(Q2801,'Rotas x Madrugada'!A:C,2,0)</f>
        <v>Retira</v>
      </c>
      <c r="B2801" t="str">
        <f>VLOOKUP(Q2801,'Rotas x Madrugada'!A:C,3,0)</f>
        <v>Não</v>
      </c>
      <c r="D2801" s="19">
        <f t="shared" si="86"/>
        <v>46167</v>
      </c>
      <c r="E2801" s="19">
        <f>IF(A2801="RETIRA",Z2801,VLOOKUP(Q2801,'Rotas x Madrugada'!A:D,4,0))</f>
        <v>46167</v>
      </c>
      <c r="F2801" s="19">
        <f>IF(A2801="RETIRA",Z2801,Z2801+2)</f>
        <v>46167</v>
      </c>
      <c r="G2801" s="19" t="str">
        <f>CONCATENATE(U2801,"-",V2801)</f>
        <v>INC08-TFS</v>
      </c>
      <c r="H2801" s="19" t="e">
        <f t="shared" ca="1" si="87"/>
        <v>#N/A</v>
      </c>
      <c r="I2801" s="46">
        <f ca="1">Z2801-$B$1</f>
        <v>10</v>
      </c>
      <c r="J2801" s="46" t="e">
        <f>VLOOKUP(G2801,'D. Produção'!A:B,2,)</f>
        <v>#N/A</v>
      </c>
      <c r="K2801" s="95">
        <v>336347</v>
      </c>
      <c r="L2801" s="96" t="s">
        <v>61</v>
      </c>
      <c r="M2801" s="95">
        <v>1</v>
      </c>
      <c r="N2801" s="95">
        <v>5459682</v>
      </c>
      <c r="O2801" s="96" t="s">
        <v>35</v>
      </c>
      <c r="P2801" s="96" t="s">
        <v>569</v>
      </c>
      <c r="Q2801" s="96" t="s">
        <v>62</v>
      </c>
      <c r="R2801" s="97">
        <v>0.25130000000000002</v>
      </c>
      <c r="S2801" s="97">
        <v>5.0259999999999998</v>
      </c>
      <c r="T2801" s="95">
        <v>1</v>
      </c>
      <c r="U2801" s="96" t="s">
        <v>63</v>
      </c>
      <c r="V2801" s="96" t="s">
        <v>679</v>
      </c>
      <c r="W2801" s="98">
        <v>359</v>
      </c>
      <c r="X2801" s="98">
        <v>700</v>
      </c>
      <c r="Y2801" s="99">
        <v>46155.628207870373</v>
      </c>
      <c r="Z2801" s="100">
        <v>46167</v>
      </c>
      <c r="AA2801" s="101"/>
      <c r="AB2801" s="101"/>
      <c r="AC2801" s="101"/>
      <c r="AD2801" s="101"/>
      <c r="AE2801" s="102" t="s">
        <v>40</v>
      </c>
      <c r="AF2801" s="102" t="s">
        <v>40</v>
      </c>
      <c r="AG2801" s="102" t="s">
        <v>40</v>
      </c>
      <c r="AH2801" s="102" t="s">
        <v>40</v>
      </c>
      <c r="AI2801" s="102" t="s">
        <v>40</v>
      </c>
      <c r="AJ2801" s="102" t="s">
        <v>40</v>
      </c>
      <c r="AK2801" s="102" t="s">
        <v>40</v>
      </c>
      <c r="AL2801" s="101"/>
      <c r="AM2801" s="101"/>
      <c r="AN2801" s="102" t="s">
        <v>40</v>
      </c>
      <c r="AO2801" s="102" t="s">
        <v>40</v>
      </c>
      <c r="AP2801" s="101"/>
      <c r="AQ2801" s="101"/>
      <c r="AR2801" s="101"/>
    </row>
    <row r="2802" spans="1:44" ht="31.5">
      <c r="A2802" t="str">
        <f>VLOOKUP(Q2802,'Rotas x Madrugada'!A:C,2,0)</f>
        <v>K</v>
      </c>
      <c r="B2802" t="str">
        <f>VLOOKUP(Q2802,'Rotas x Madrugada'!A:C,3,0)</f>
        <v>Sim</v>
      </c>
      <c r="D2802" s="19">
        <f t="shared" si="86"/>
        <v>46169</v>
      </c>
      <c r="E2802" s="19">
        <f>IF(A2802="RETIRA",Z2802,VLOOKUP(Q2802,'Rotas x Madrugada'!A:D,4,0))</f>
        <v>46146</v>
      </c>
      <c r="F2802" s="19">
        <f>IF(A2802="RETIRA",Z2802,Z2802+2)</f>
        <v>46169</v>
      </c>
      <c r="G2802" s="19" t="str">
        <f>CONCATENATE(U2802,"-",V2802)</f>
        <v>INC06-TF</v>
      </c>
      <c r="H2802" s="19" t="str">
        <f t="shared" ca="1" si="87"/>
        <v>OK</v>
      </c>
      <c r="I2802" s="46">
        <f ca="1">Z2802-$B$1</f>
        <v>10</v>
      </c>
      <c r="J2802" s="46">
        <f>VLOOKUP(G2802,'D. Produção'!A:B,2,)</f>
        <v>2</v>
      </c>
      <c r="K2802" s="87">
        <v>336477</v>
      </c>
      <c r="L2802" s="88" t="s">
        <v>132</v>
      </c>
      <c r="M2802" s="87">
        <v>4</v>
      </c>
      <c r="N2802" s="87">
        <v>5460596</v>
      </c>
      <c r="O2802" s="88" t="s">
        <v>35</v>
      </c>
      <c r="P2802" s="88" t="s">
        <v>680</v>
      </c>
      <c r="Q2802" s="88" t="s">
        <v>125</v>
      </c>
      <c r="R2802" s="89">
        <v>2.9379</v>
      </c>
      <c r="S2802" s="89">
        <v>44.067999999999998</v>
      </c>
      <c r="T2802" s="87">
        <v>1</v>
      </c>
      <c r="U2802" s="88" t="s">
        <v>185</v>
      </c>
      <c r="V2802" s="88" t="s">
        <v>96</v>
      </c>
      <c r="W2802" s="90">
        <v>1523</v>
      </c>
      <c r="X2802" s="90">
        <v>1929</v>
      </c>
      <c r="Y2802" s="91">
        <v>46156.416623495374</v>
      </c>
      <c r="Z2802" s="92">
        <v>46167</v>
      </c>
      <c r="AA2802" s="93"/>
      <c r="AB2802" s="93"/>
      <c r="AC2802" s="93"/>
      <c r="AD2802" s="93"/>
      <c r="AE2802" s="94" t="s">
        <v>40</v>
      </c>
      <c r="AF2802" s="94" t="s">
        <v>40</v>
      </c>
      <c r="AG2802" s="94" t="s">
        <v>40</v>
      </c>
      <c r="AH2802" s="94" t="s">
        <v>40</v>
      </c>
      <c r="AI2802" s="94" t="s">
        <v>40</v>
      </c>
      <c r="AJ2802" s="94" t="s">
        <v>40</v>
      </c>
      <c r="AK2802" s="94" t="s">
        <v>40</v>
      </c>
      <c r="AL2802" s="93"/>
      <c r="AM2802" s="93"/>
      <c r="AN2802" s="94" t="s">
        <v>40</v>
      </c>
      <c r="AO2802" s="94" t="s">
        <v>40</v>
      </c>
      <c r="AP2802" s="94" t="s">
        <v>40</v>
      </c>
      <c r="AQ2802" s="94" t="s">
        <v>40</v>
      </c>
      <c r="AR2802" s="93"/>
    </row>
    <row r="2803" spans="1:44" ht="31.5">
      <c r="A2803" t="str">
        <f>VLOOKUP(Q2803,'Rotas x Madrugada'!A:C,2,0)</f>
        <v>K</v>
      </c>
      <c r="B2803" t="str">
        <f>VLOOKUP(Q2803,'Rotas x Madrugada'!A:C,3,0)</f>
        <v>Sim</v>
      </c>
      <c r="D2803" s="19">
        <f t="shared" si="86"/>
        <v>46169</v>
      </c>
      <c r="E2803" s="19">
        <f>IF(A2803="RETIRA",Z2803,VLOOKUP(Q2803,'Rotas x Madrugada'!A:D,4,0))</f>
        <v>46146</v>
      </c>
      <c r="F2803" s="19">
        <f>IF(A2803="RETIRA",Z2803,Z2803+2)</f>
        <v>46169</v>
      </c>
      <c r="G2803" s="19" t="str">
        <f>CONCATENATE(U2803,"-",V2803)</f>
        <v>INC06-TF</v>
      </c>
      <c r="H2803" s="19" t="str">
        <f t="shared" ca="1" si="87"/>
        <v>OK</v>
      </c>
      <c r="I2803" s="46">
        <f ca="1">Z2803-$B$1</f>
        <v>10</v>
      </c>
      <c r="J2803" s="46">
        <f>VLOOKUP(G2803,'D. Produção'!A:B,2,)</f>
        <v>2</v>
      </c>
      <c r="K2803" s="95">
        <v>336477</v>
      </c>
      <c r="L2803" s="96" t="s">
        <v>92</v>
      </c>
      <c r="M2803" s="95">
        <v>5</v>
      </c>
      <c r="N2803" s="95">
        <v>5460597</v>
      </c>
      <c r="O2803" s="96" t="s">
        <v>35</v>
      </c>
      <c r="P2803" s="96" t="s">
        <v>680</v>
      </c>
      <c r="Q2803" s="96" t="s">
        <v>125</v>
      </c>
      <c r="R2803" s="97">
        <v>2.9379</v>
      </c>
      <c r="S2803" s="97">
        <v>44.067999999999998</v>
      </c>
      <c r="T2803" s="95">
        <v>1</v>
      </c>
      <c r="U2803" s="96" t="s">
        <v>185</v>
      </c>
      <c r="V2803" s="96" t="s">
        <v>96</v>
      </c>
      <c r="W2803" s="98">
        <v>1523</v>
      </c>
      <c r="X2803" s="98">
        <v>1929</v>
      </c>
      <c r="Y2803" s="99">
        <v>46156.416623495374</v>
      </c>
      <c r="Z2803" s="100">
        <v>46167</v>
      </c>
      <c r="AA2803" s="101"/>
      <c r="AB2803" s="101"/>
      <c r="AC2803" s="101"/>
      <c r="AD2803" s="101"/>
      <c r="AE2803" s="102" t="s">
        <v>40</v>
      </c>
      <c r="AF2803" s="102" t="s">
        <v>40</v>
      </c>
      <c r="AG2803" s="102" t="s">
        <v>40</v>
      </c>
      <c r="AH2803" s="102" t="s">
        <v>40</v>
      </c>
      <c r="AI2803" s="102" t="s">
        <v>40</v>
      </c>
      <c r="AJ2803" s="102" t="s">
        <v>40</v>
      </c>
      <c r="AK2803" s="102" t="s">
        <v>40</v>
      </c>
      <c r="AL2803" s="101"/>
      <c r="AM2803" s="101"/>
      <c r="AN2803" s="102" t="s">
        <v>40</v>
      </c>
      <c r="AO2803" s="102" t="s">
        <v>40</v>
      </c>
      <c r="AP2803" s="102" t="s">
        <v>40</v>
      </c>
      <c r="AQ2803" s="102" t="s">
        <v>40</v>
      </c>
      <c r="AR2803" s="101"/>
    </row>
    <row r="2804" spans="1:44" ht="31.5">
      <c r="A2804" t="str">
        <f>VLOOKUP(Q2804,'Rotas x Madrugada'!A:C,2,0)</f>
        <v>K</v>
      </c>
      <c r="B2804" t="str">
        <f>VLOOKUP(Q2804,'Rotas x Madrugada'!A:C,3,0)</f>
        <v>Sim</v>
      </c>
      <c r="D2804" s="19">
        <f t="shared" si="86"/>
        <v>46169</v>
      </c>
      <c r="E2804" s="19">
        <f>IF(A2804="RETIRA",Z2804,VLOOKUP(Q2804,'Rotas x Madrugada'!A:D,4,0))</f>
        <v>46146</v>
      </c>
      <c r="F2804" s="19">
        <f>IF(A2804="RETIRA",Z2804,Z2804+2)</f>
        <v>46169</v>
      </c>
      <c r="G2804" s="19" t="str">
        <f>CONCATENATE(U2804,"-",V2804)</f>
        <v>INC06-TF</v>
      </c>
      <c r="H2804" s="19" t="str">
        <f t="shared" ca="1" si="87"/>
        <v>OK</v>
      </c>
      <c r="I2804" s="46">
        <f ca="1">Z2804-$B$1</f>
        <v>10</v>
      </c>
      <c r="J2804" s="46">
        <f>VLOOKUP(G2804,'D. Produção'!A:B,2,)</f>
        <v>2</v>
      </c>
      <c r="K2804" s="87">
        <v>336477</v>
      </c>
      <c r="L2804" s="88" t="s">
        <v>97</v>
      </c>
      <c r="M2804" s="87">
        <v>6</v>
      </c>
      <c r="N2804" s="87">
        <v>5460598</v>
      </c>
      <c r="O2804" s="88" t="s">
        <v>35</v>
      </c>
      <c r="P2804" s="88" t="s">
        <v>680</v>
      </c>
      <c r="Q2804" s="88" t="s">
        <v>125</v>
      </c>
      <c r="R2804" s="89">
        <v>2.9379</v>
      </c>
      <c r="S2804" s="89">
        <v>44.067999999999998</v>
      </c>
      <c r="T2804" s="87">
        <v>1</v>
      </c>
      <c r="U2804" s="88" t="s">
        <v>185</v>
      </c>
      <c r="V2804" s="88" t="s">
        <v>96</v>
      </c>
      <c r="W2804" s="90">
        <v>1523</v>
      </c>
      <c r="X2804" s="90">
        <v>1929</v>
      </c>
      <c r="Y2804" s="91">
        <v>46156.416623495374</v>
      </c>
      <c r="Z2804" s="92">
        <v>46167</v>
      </c>
      <c r="AA2804" s="93"/>
      <c r="AB2804" s="93"/>
      <c r="AC2804" s="93"/>
      <c r="AD2804" s="93"/>
      <c r="AE2804" s="94" t="s">
        <v>40</v>
      </c>
      <c r="AF2804" s="94" t="s">
        <v>40</v>
      </c>
      <c r="AG2804" s="94" t="s">
        <v>40</v>
      </c>
      <c r="AH2804" s="94" t="s">
        <v>40</v>
      </c>
      <c r="AI2804" s="94" t="s">
        <v>40</v>
      </c>
      <c r="AJ2804" s="94" t="s">
        <v>40</v>
      </c>
      <c r="AK2804" s="94" t="s">
        <v>40</v>
      </c>
      <c r="AL2804" s="93"/>
      <c r="AM2804" s="93"/>
      <c r="AN2804" s="94" t="s">
        <v>40</v>
      </c>
      <c r="AO2804" s="94" t="s">
        <v>40</v>
      </c>
      <c r="AP2804" s="94" t="s">
        <v>40</v>
      </c>
      <c r="AQ2804" s="94" t="s">
        <v>40</v>
      </c>
      <c r="AR2804" s="93"/>
    </row>
    <row r="2805" spans="1:44" ht="31.5">
      <c r="A2805" t="str">
        <f>VLOOKUP(Q2805,'Rotas x Madrugada'!A:C,2,0)</f>
        <v>K</v>
      </c>
      <c r="B2805" t="str">
        <f>VLOOKUP(Q2805,'Rotas x Madrugada'!A:C,3,0)</f>
        <v>Sim</v>
      </c>
      <c r="D2805" s="19">
        <f t="shared" si="86"/>
        <v>46169</v>
      </c>
      <c r="E2805" s="19">
        <f>IF(A2805="RETIRA",Z2805,VLOOKUP(Q2805,'Rotas x Madrugada'!A:D,4,0))</f>
        <v>46146</v>
      </c>
      <c r="F2805" s="19">
        <f>IF(A2805="RETIRA",Z2805,Z2805+2)</f>
        <v>46169</v>
      </c>
      <c r="G2805" s="19" t="str">
        <f>CONCATENATE(U2805,"-",V2805)</f>
        <v>INC06-TF</v>
      </c>
      <c r="H2805" s="19" t="str">
        <f t="shared" ca="1" si="87"/>
        <v>OK</v>
      </c>
      <c r="I2805" s="46">
        <f ca="1">Z2805-$B$1</f>
        <v>10</v>
      </c>
      <c r="J2805" s="46">
        <f>VLOOKUP(G2805,'D. Produção'!A:B,2,)</f>
        <v>2</v>
      </c>
      <c r="K2805" s="95">
        <v>336477</v>
      </c>
      <c r="L2805" s="96" t="s">
        <v>98</v>
      </c>
      <c r="M2805" s="95">
        <v>7</v>
      </c>
      <c r="N2805" s="95">
        <v>5460599</v>
      </c>
      <c r="O2805" s="96" t="s">
        <v>35</v>
      </c>
      <c r="P2805" s="96" t="s">
        <v>680</v>
      </c>
      <c r="Q2805" s="96" t="s">
        <v>125</v>
      </c>
      <c r="R2805" s="97">
        <v>2.9379</v>
      </c>
      <c r="S2805" s="97">
        <v>44.067999999999998</v>
      </c>
      <c r="T2805" s="95">
        <v>1</v>
      </c>
      <c r="U2805" s="96" t="s">
        <v>185</v>
      </c>
      <c r="V2805" s="96" t="s">
        <v>96</v>
      </c>
      <c r="W2805" s="98">
        <v>1523</v>
      </c>
      <c r="X2805" s="98">
        <v>1929</v>
      </c>
      <c r="Y2805" s="99">
        <v>46156.416623495374</v>
      </c>
      <c r="Z2805" s="100">
        <v>46167</v>
      </c>
      <c r="AA2805" s="101"/>
      <c r="AB2805" s="101"/>
      <c r="AC2805" s="101"/>
      <c r="AD2805" s="101"/>
      <c r="AE2805" s="102" t="s">
        <v>40</v>
      </c>
      <c r="AF2805" s="102" t="s">
        <v>40</v>
      </c>
      <c r="AG2805" s="102" t="s">
        <v>40</v>
      </c>
      <c r="AH2805" s="102" t="s">
        <v>40</v>
      </c>
      <c r="AI2805" s="102" t="s">
        <v>40</v>
      </c>
      <c r="AJ2805" s="102" t="s">
        <v>40</v>
      </c>
      <c r="AK2805" s="102" t="s">
        <v>40</v>
      </c>
      <c r="AL2805" s="101"/>
      <c r="AM2805" s="101"/>
      <c r="AN2805" s="102" t="s">
        <v>40</v>
      </c>
      <c r="AO2805" s="102" t="s">
        <v>40</v>
      </c>
      <c r="AP2805" s="102" t="s">
        <v>40</v>
      </c>
      <c r="AQ2805" s="102" t="s">
        <v>40</v>
      </c>
      <c r="AR2805" s="101"/>
    </row>
    <row r="2806" spans="1:44" ht="31.5">
      <c r="A2806" t="str">
        <f>VLOOKUP(Q2806,'Rotas x Madrugada'!A:C,2,0)</f>
        <v>K</v>
      </c>
      <c r="B2806" t="str">
        <f>VLOOKUP(Q2806,'Rotas x Madrugada'!A:C,3,0)</f>
        <v>Sim</v>
      </c>
      <c r="D2806" s="19">
        <f t="shared" si="86"/>
        <v>46169</v>
      </c>
      <c r="E2806" s="19">
        <f>IF(A2806="RETIRA",Z2806,VLOOKUP(Q2806,'Rotas x Madrugada'!A:D,4,0))</f>
        <v>46146</v>
      </c>
      <c r="F2806" s="19">
        <f>IF(A2806="RETIRA",Z2806,Z2806+2)</f>
        <v>46169</v>
      </c>
      <c r="G2806" s="19" t="str">
        <f>CONCATENATE(U2806,"-",V2806)</f>
        <v>INC06-TF</v>
      </c>
      <c r="H2806" s="19" t="str">
        <f t="shared" ca="1" si="87"/>
        <v>OK</v>
      </c>
      <c r="I2806" s="46">
        <f ca="1">Z2806-$B$1</f>
        <v>10</v>
      </c>
      <c r="J2806" s="46">
        <f>VLOOKUP(G2806,'D. Produção'!A:B,2,)</f>
        <v>2</v>
      </c>
      <c r="K2806" s="87">
        <v>336477</v>
      </c>
      <c r="L2806" s="88" t="s">
        <v>99</v>
      </c>
      <c r="M2806" s="87">
        <v>8</v>
      </c>
      <c r="N2806" s="87">
        <v>5460600</v>
      </c>
      <c r="O2806" s="88" t="s">
        <v>35</v>
      </c>
      <c r="P2806" s="88" t="s">
        <v>680</v>
      </c>
      <c r="Q2806" s="88" t="s">
        <v>125</v>
      </c>
      <c r="R2806" s="89">
        <v>1.1926000000000001</v>
      </c>
      <c r="S2806" s="89">
        <v>17.8889</v>
      </c>
      <c r="T2806" s="87">
        <v>1</v>
      </c>
      <c r="U2806" s="88" t="s">
        <v>185</v>
      </c>
      <c r="V2806" s="88" t="s">
        <v>96</v>
      </c>
      <c r="W2806" s="90">
        <v>630</v>
      </c>
      <c r="X2806" s="90">
        <v>1893</v>
      </c>
      <c r="Y2806" s="91">
        <v>46156.416623495374</v>
      </c>
      <c r="Z2806" s="92">
        <v>46167</v>
      </c>
      <c r="AA2806" s="93"/>
      <c r="AB2806" s="93"/>
      <c r="AC2806" s="93"/>
      <c r="AD2806" s="93"/>
      <c r="AE2806" s="94" t="s">
        <v>40</v>
      </c>
      <c r="AF2806" s="94" t="s">
        <v>40</v>
      </c>
      <c r="AG2806" s="94" t="s">
        <v>40</v>
      </c>
      <c r="AH2806" s="94" t="s">
        <v>40</v>
      </c>
      <c r="AI2806" s="94" t="s">
        <v>40</v>
      </c>
      <c r="AJ2806" s="94" t="s">
        <v>40</v>
      </c>
      <c r="AK2806" s="94" t="s">
        <v>40</v>
      </c>
      <c r="AL2806" s="93"/>
      <c r="AM2806" s="93"/>
      <c r="AN2806" s="94" t="s">
        <v>40</v>
      </c>
      <c r="AO2806" s="94" t="s">
        <v>40</v>
      </c>
      <c r="AP2806" s="94" t="s">
        <v>40</v>
      </c>
      <c r="AQ2806" s="94" t="s">
        <v>40</v>
      </c>
      <c r="AR2806" s="93"/>
    </row>
    <row r="2807" spans="1:44" ht="31.5">
      <c r="A2807" t="str">
        <f>VLOOKUP(Q2807,'Rotas x Madrugada'!A:C,2,0)</f>
        <v>K</v>
      </c>
      <c r="B2807" t="str">
        <f>VLOOKUP(Q2807,'Rotas x Madrugada'!A:C,3,0)</f>
        <v>Sim</v>
      </c>
      <c r="D2807" s="19">
        <f t="shared" si="86"/>
        <v>46169</v>
      </c>
      <c r="E2807" s="19">
        <f>IF(A2807="RETIRA",Z2807,VLOOKUP(Q2807,'Rotas x Madrugada'!A:D,4,0))</f>
        <v>46146</v>
      </c>
      <c r="F2807" s="19">
        <f>IF(A2807="RETIRA",Z2807,Z2807+2)</f>
        <v>46169</v>
      </c>
      <c r="G2807" s="19" t="str">
        <f>CONCATENATE(U2807,"-",V2807)</f>
        <v>INC06-TF</v>
      </c>
      <c r="H2807" s="19" t="str">
        <f t="shared" ca="1" si="87"/>
        <v>OK</v>
      </c>
      <c r="I2807" s="46">
        <f ca="1">Z2807-$B$1</f>
        <v>10</v>
      </c>
      <c r="J2807" s="46">
        <f>VLOOKUP(G2807,'D. Produção'!A:B,2,)</f>
        <v>2</v>
      </c>
      <c r="K2807" s="95">
        <v>336477</v>
      </c>
      <c r="L2807" s="96" t="s">
        <v>100</v>
      </c>
      <c r="M2807" s="95">
        <v>9</v>
      </c>
      <c r="N2807" s="95">
        <v>5460601</v>
      </c>
      <c r="O2807" s="96" t="s">
        <v>35</v>
      </c>
      <c r="P2807" s="96" t="s">
        <v>680</v>
      </c>
      <c r="Q2807" s="96" t="s">
        <v>125</v>
      </c>
      <c r="R2807" s="97">
        <v>1.1535</v>
      </c>
      <c r="S2807" s="97">
        <v>17.302900000000001</v>
      </c>
      <c r="T2807" s="95">
        <v>1</v>
      </c>
      <c r="U2807" s="96" t="s">
        <v>185</v>
      </c>
      <c r="V2807" s="96" t="s">
        <v>96</v>
      </c>
      <c r="W2807" s="98">
        <v>630</v>
      </c>
      <c r="X2807" s="98">
        <v>1831</v>
      </c>
      <c r="Y2807" s="99">
        <v>46156.416623495374</v>
      </c>
      <c r="Z2807" s="100">
        <v>46167</v>
      </c>
      <c r="AA2807" s="101"/>
      <c r="AB2807" s="101"/>
      <c r="AC2807" s="101"/>
      <c r="AD2807" s="101"/>
      <c r="AE2807" s="102" t="s">
        <v>40</v>
      </c>
      <c r="AF2807" s="102" t="s">
        <v>40</v>
      </c>
      <c r="AG2807" s="102" t="s">
        <v>40</v>
      </c>
      <c r="AH2807" s="102" t="s">
        <v>40</v>
      </c>
      <c r="AI2807" s="102" t="s">
        <v>40</v>
      </c>
      <c r="AJ2807" s="102" t="s">
        <v>40</v>
      </c>
      <c r="AK2807" s="102" t="s">
        <v>40</v>
      </c>
      <c r="AL2807" s="101"/>
      <c r="AM2807" s="101"/>
      <c r="AN2807" s="102" t="s">
        <v>40</v>
      </c>
      <c r="AO2807" s="102" t="s">
        <v>40</v>
      </c>
      <c r="AP2807" s="102" t="s">
        <v>40</v>
      </c>
      <c r="AQ2807" s="102" t="s">
        <v>40</v>
      </c>
      <c r="AR2807" s="101"/>
    </row>
    <row r="2808" spans="1:44" ht="31.5">
      <c r="A2808" t="str">
        <f>VLOOKUP(Q2808,'Rotas x Madrugada'!A:C,2,0)</f>
        <v>K</v>
      </c>
      <c r="B2808" t="str">
        <f>VLOOKUP(Q2808,'Rotas x Madrugada'!A:C,3,0)</f>
        <v>Sim</v>
      </c>
      <c r="D2808" s="19">
        <f t="shared" si="86"/>
        <v>46169</v>
      </c>
      <c r="E2808" s="19">
        <f>IF(A2808="RETIRA",Z2808,VLOOKUP(Q2808,'Rotas x Madrugada'!A:D,4,0))</f>
        <v>46146</v>
      </c>
      <c r="F2808" s="19">
        <f>IF(A2808="RETIRA",Z2808,Z2808+2)</f>
        <v>46169</v>
      </c>
      <c r="G2808" s="19" t="str">
        <f>CONCATENATE(U2808,"-",V2808)</f>
        <v>INC06-TF</v>
      </c>
      <c r="H2808" s="19" t="str">
        <f t="shared" ca="1" si="87"/>
        <v>OK</v>
      </c>
      <c r="I2808" s="46">
        <f ca="1">Z2808-$B$1</f>
        <v>10</v>
      </c>
      <c r="J2808" s="46">
        <f>VLOOKUP(G2808,'D. Produção'!A:B,2,)</f>
        <v>2</v>
      </c>
      <c r="K2808" s="87">
        <v>336477</v>
      </c>
      <c r="L2808" s="88" t="s">
        <v>101</v>
      </c>
      <c r="M2808" s="87">
        <v>10</v>
      </c>
      <c r="N2808" s="87">
        <v>5460602</v>
      </c>
      <c r="O2808" s="88" t="s">
        <v>35</v>
      </c>
      <c r="P2808" s="88" t="s">
        <v>680</v>
      </c>
      <c r="Q2808" s="88" t="s">
        <v>125</v>
      </c>
      <c r="R2808" s="89">
        <v>1.1857</v>
      </c>
      <c r="S2808" s="89">
        <v>17.7849</v>
      </c>
      <c r="T2808" s="87">
        <v>1</v>
      </c>
      <c r="U2808" s="88" t="s">
        <v>185</v>
      </c>
      <c r="V2808" s="88" t="s">
        <v>96</v>
      </c>
      <c r="W2808" s="90">
        <v>630</v>
      </c>
      <c r="X2808" s="90">
        <v>1882</v>
      </c>
      <c r="Y2808" s="91">
        <v>46156.416623495374</v>
      </c>
      <c r="Z2808" s="92">
        <v>46167</v>
      </c>
      <c r="AA2808" s="93"/>
      <c r="AB2808" s="93"/>
      <c r="AC2808" s="93"/>
      <c r="AD2808" s="93"/>
      <c r="AE2808" s="94" t="s">
        <v>40</v>
      </c>
      <c r="AF2808" s="94" t="s">
        <v>40</v>
      </c>
      <c r="AG2808" s="94" t="s">
        <v>40</v>
      </c>
      <c r="AH2808" s="94" t="s">
        <v>40</v>
      </c>
      <c r="AI2808" s="94" t="s">
        <v>40</v>
      </c>
      <c r="AJ2808" s="94" t="s">
        <v>40</v>
      </c>
      <c r="AK2808" s="94" t="s">
        <v>40</v>
      </c>
      <c r="AL2808" s="93"/>
      <c r="AM2808" s="93"/>
      <c r="AN2808" s="94" t="s">
        <v>40</v>
      </c>
      <c r="AO2808" s="94" t="s">
        <v>40</v>
      </c>
      <c r="AP2808" s="94" t="s">
        <v>40</v>
      </c>
      <c r="AQ2808" s="94" t="s">
        <v>40</v>
      </c>
      <c r="AR2808" s="93"/>
    </row>
    <row r="2809" spans="1:44" ht="31.5">
      <c r="A2809" t="str">
        <f>VLOOKUP(Q2809,'Rotas x Madrugada'!A:C,2,0)</f>
        <v>K</v>
      </c>
      <c r="B2809" t="str">
        <f>VLOOKUP(Q2809,'Rotas x Madrugada'!A:C,3,0)</f>
        <v>Sim</v>
      </c>
      <c r="D2809" s="19">
        <f t="shared" si="86"/>
        <v>46169</v>
      </c>
      <c r="E2809" s="19">
        <f>IF(A2809="RETIRA",Z2809,VLOOKUP(Q2809,'Rotas x Madrugada'!A:D,4,0))</f>
        <v>46146</v>
      </c>
      <c r="F2809" s="19">
        <f>IF(A2809="RETIRA",Z2809,Z2809+2)</f>
        <v>46169</v>
      </c>
      <c r="G2809" s="19" t="str">
        <f>CONCATENATE(U2809,"-",V2809)</f>
        <v>INC06-TF</v>
      </c>
      <c r="H2809" s="19" t="str">
        <f t="shared" ca="1" si="87"/>
        <v>OK</v>
      </c>
      <c r="I2809" s="46">
        <f ca="1">Z2809-$B$1</f>
        <v>10</v>
      </c>
      <c r="J2809" s="46">
        <f>VLOOKUP(G2809,'D. Produção'!A:B,2,)</f>
        <v>2</v>
      </c>
      <c r="K2809" s="95">
        <v>336477</v>
      </c>
      <c r="L2809" s="96" t="s">
        <v>102</v>
      </c>
      <c r="M2809" s="95">
        <v>11</v>
      </c>
      <c r="N2809" s="95">
        <v>5460603</v>
      </c>
      <c r="O2809" s="96" t="s">
        <v>35</v>
      </c>
      <c r="P2809" s="96" t="s">
        <v>680</v>
      </c>
      <c r="Q2809" s="96" t="s">
        <v>125</v>
      </c>
      <c r="R2809" s="97">
        <v>1.1957</v>
      </c>
      <c r="S2809" s="97">
        <v>17.9361</v>
      </c>
      <c r="T2809" s="95">
        <v>1</v>
      </c>
      <c r="U2809" s="96" t="s">
        <v>185</v>
      </c>
      <c r="V2809" s="96" t="s">
        <v>96</v>
      </c>
      <c r="W2809" s="98">
        <v>630</v>
      </c>
      <c r="X2809" s="98">
        <v>1898</v>
      </c>
      <c r="Y2809" s="99">
        <v>46156.416623495374</v>
      </c>
      <c r="Z2809" s="100">
        <v>46167</v>
      </c>
      <c r="AA2809" s="101"/>
      <c r="AB2809" s="101"/>
      <c r="AC2809" s="101"/>
      <c r="AD2809" s="101"/>
      <c r="AE2809" s="102" t="s">
        <v>40</v>
      </c>
      <c r="AF2809" s="102" t="s">
        <v>40</v>
      </c>
      <c r="AG2809" s="102" t="s">
        <v>40</v>
      </c>
      <c r="AH2809" s="102" t="s">
        <v>40</v>
      </c>
      <c r="AI2809" s="102" t="s">
        <v>40</v>
      </c>
      <c r="AJ2809" s="102" t="s">
        <v>40</v>
      </c>
      <c r="AK2809" s="102" t="s">
        <v>40</v>
      </c>
      <c r="AL2809" s="101"/>
      <c r="AM2809" s="101"/>
      <c r="AN2809" s="102" t="s">
        <v>40</v>
      </c>
      <c r="AO2809" s="102" t="s">
        <v>40</v>
      </c>
      <c r="AP2809" s="102" t="s">
        <v>40</v>
      </c>
      <c r="AQ2809" s="102" t="s">
        <v>40</v>
      </c>
      <c r="AR2809" s="101"/>
    </row>
    <row r="2810" spans="1:44" ht="31.5">
      <c r="A2810" t="str">
        <f>VLOOKUP(Q2810,'Rotas x Madrugada'!A:C,2,0)</f>
        <v>K</v>
      </c>
      <c r="B2810" t="str">
        <f>VLOOKUP(Q2810,'Rotas x Madrugada'!A:C,3,0)</f>
        <v>Sim</v>
      </c>
      <c r="D2810" s="19">
        <f t="shared" si="86"/>
        <v>46169</v>
      </c>
      <c r="E2810" s="19">
        <f>IF(A2810="RETIRA",Z2810,VLOOKUP(Q2810,'Rotas x Madrugada'!A:D,4,0))</f>
        <v>46146</v>
      </c>
      <c r="F2810" s="19">
        <f>IF(A2810="RETIRA",Z2810,Z2810+2)</f>
        <v>46169</v>
      </c>
      <c r="G2810" s="19" t="str">
        <f>CONCATENATE(U2810,"-",V2810)</f>
        <v>INC06-TF</v>
      </c>
      <c r="H2810" s="19" t="str">
        <f t="shared" ca="1" si="87"/>
        <v>OK</v>
      </c>
      <c r="I2810" s="46">
        <f ca="1">Z2810-$B$1</f>
        <v>10</v>
      </c>
      <c r="J2810" s="46">
        <f>VLOOKUP(G2810,'D. Produção'!A:B,2,)</f>
        <v>2</v>
      </c>
      <c r="K2810" s="87">
        <v>336477</v>
      </c>
      <c r="L2810" s="88" t="s">
        <v>103</v>
      </c>
      <c r="M2810" s="87">
        <v>12</v>
      </c>
      <c r="N2810" s="87">
        <v>5460604</v>
      </c>
      <c r="O2810" s="88" t="s">
        <v>35</v>
      </c>
      <c r="P2810" s="88" t="s">
        <v>680</v>
      </c>
      <c r="Q2810" s="88" t="s">
        <v>125</v>
      </c>
      <c r="R2810" s="89">
        <v>1.2282999999999999</v>
      </c>
      <c r="S2810" s="89">
        <v>18.424399999999999</v>
      </c>
      <c r="T2810" s="87">
        <v>1</v>
      </c>
      <c r="U2810" s="88" t="s">
        <v>185</v>
      </c>
      <c r="V2810" s="88" t="s">
        <v>96</v>
      </c>
      <c r="W2810" s="90">
        <v>653</v>
      </c>
      <c r="X2810" s="90">
        <v>1881</v>
      </c>
      <c r="Y2810" s="91">
        <v>46156.416623495374</v>
      </c>
      <c r="Z2810" s="92">
        <v>46167</v>
      </c>
      <c r="AA2810" s="93"/>
      <c r="AB2810" s="93"/>
      <c r="AC2810" s="93"/>
      <c r="AD2810" s="93"/>
      <c r="AE2810" s="94" t="s">
        <v>40</v>
      </c>
      <c r="AF2810" s="94" t="s">
        <v>40</v>
      </c>
      <c r="AG2810" s="94" t="s">
        <v>40</v>
      </c>
      <c r="AH2810" s="94" t="s">
        <v>40</v>
      </c>
      <c r="AI2810" s="94" t="s">
        <v>40</v>
      </c>
      <c r="AJ2810" s="94" t="s">
        <v>40</v>
      </c>
      <c r="AK2810" s="94" t="s">
        <v>40</v>
      </c>
      <c r="AL2810" s="93"/>
      <c r="AM2810" s="93"/>
      <c r="AN2810" s="94" t="s">
        <v>40</v>
      </c>
      <c r="AO2810" s="94" t="s">
        <v>40</v>
      </c>
      <c r="AP2810" s="94" t="s">
        <v>40</v>
      </c>
      <c r="AQ2810" s="94" t="s">
        <v>40</v>
      </c>
      <c r="AR2810" s="93"/>
    </row>
    <row r="2811" spans="1:44" ht="31.5">
      <c r="A2811" t="str">
        <f>VLOOKUP(Q2811,'Rotas x Madrugada'!A:C,2,0)</f>
        <v>K</v>
      </c>
      <c r="B2811" t="str">
        <f>VLOOKUP(Q2811,'Rotas x Madrugada'!A:C,3,0)</f>
        <v>Sim</v>
      </c>
      <c r="D2811" s="19">
        <f t="shared" si="86"/>
        <v>46169</v>
      </c>
      <c r="E2811" s="19">
        <f>IF(A2811="RETIRA",Z2811,VLOOKUP(Q2811,'Rotas x Madrugada'!A:D,4,0))</f>
        <v>46146</v>
      </c>
      <c r="F2811" s="19">
        <f>IF(A2811="RETIRA",Z2811,Z2811+2)</f>
        <v>46169</v>
      </c>
      <c r="G2811" s="19" t="str">
        <f>CONCATENATE(U2811,"-",V2811)</f>
        <v>INC06-TF</v>
      </c>
      <c r="H2811" s="19" t="str">
        <f t="shared" ca="1" si="87"/>
        <v>OK</v>
      </c>
      <c r="I2811" s="46">
        <f ca="1">Z2811-$B$1</f>
        <v>10</v>
      </c>
      <c r="J2811" s="46">
        <f>VLOOKUP(G2811,'D. Produção'!A:B,2,)</f>
        <v>2</v>
      </c>
      <c r="K2811" s="95">
        <v>336477</v>
      </c>
      <c r="L2811" s="96" t="s">
        <v>104</v>
      </c>
      <c r="M2811" s="95">
        <v>13</v>
      </c>
      <c r="N2811" s="95">
        <v>5460605</v>
      </c>
      <c r="O2811" s="96" t="s">
        <v>35</v>
      </c>
      <c r="P2811" s="96" t="s">
        <v>680</v>
      </c>
      <c r="Q2811" s="96" t="s">
        <v>125</v>
      </c>
      <c r="R2811" s="97">
        <v>1.2622</v>
      </c>
      <c r="S2811" s="97">
        <v>18.932500000000001</v>
      </c>
      <c r="T2811" s="95">
        <v>1</v>
      </c>
      <c r="U2811" s="96" t="s">
        <v>185</v>
      </c>
      <c r="V2811" s="96" t="s">
        <v>96</v>
      </c>
      <c r="W2811" s="98">
        <v>665</v>
      </c>
      <c r="X2811" s="98">
        <v>1898</v>
      </c>
      <c r="Y2811" s="99">
        <v>46156.416623495374</v>
      </c>
      <c r="Z2811" s="100">
        <v>46167</v>
      </c>
      <c r="AA2811" s="101"/>
      <c r="AB2811" s="101"/>
      <c r="AC2811" s="101"/>
      <c r="AD2811" s="101"/>
      <c r="AE2811" s="102" t="s">
        <v>40</v>
      </c>
      <c r="AF2811" s="102" t="s">
        <v>40</v>
      </c>
      <c r="AG2811" s="102" t="s">
        <v>40</v>
      </c>
      <c r="AH2811" s="102" t="s">
        <v>40</v>
      </c>
      <c r="AI2811" s="102" t="s">
        <v>40</v>
      </c>
      <c r="AJ2811" s="102" t="s">
        <v>40</v>
      </c>
      <c r="AK2811" s="102" t="s">
        <v>40</v>
      </c>
      <c r="AL2811" s="101"/>
      <c r="AM2811" s="101"/>
      <c r="AN2811" s="102" t="s">
        <v>40</v>
      </c>
      <c r="AO2811" s="102" t="s">
        <v>40</v>
      </c>
      <c r="AP2811" s="102" t="s">
        <v>40</v>
      </c>
      <c r="AQ2811" s="102" t="s">
        <v>40</v>
      </c>
      <c r="AR2811" s="101"/>
    </row>
    <row r="2812" spans="1:44" ht="31.5">
      <c r="A2812" t="str">
        <f>VLOOKUP(Q2812,'Rotas x Madrugada'!A:C,2,0)</f>
        <v>K</v>
      </c>
      <c r="B2812" t="str">
        <f>VLOOKUP(Q2812,'Rotas x Madrugada'!A:C,3,0)</f>
        <v>Sim</v>
      </c>
      <c r="D2812" s="19">
        <f t="shared" si="86"/>
        <v>46169</v>
      </c>
      <c r="E2812" s="19">
        <f>IF(A2812="RETIRA",Z2812,VLOOKUP(Q2812,'Rotas x Madrugada'!A:D,4,0))</f>
        <v>46146</v>
      </c>
      <c r="F2812" s="19">
        <f>IF(A2812="RETIRA",Z2812,Z2812+2)</f>
        <v>46169</v>
      </c>
      <c r="G2812" s="19" t="str">
        <f>CONCATENATE(U2812,"-",V2812)</f>
        <v>INC06-TF</v>
      </c>
      <c r="H2812" s="19" t="str">
        <f t="shared" ca="1" si="87"/>
        <v>OK</v>
      </c>
      <c r="I2812" s="46">
        <f ca="1">Z2812-$B$1</f>
        <v>10</v>
      </c>
      <c r="J2812" s="46">
        <f>VLOOKUP(G2812,'D. Produção'!A:B,2,)</f>
        <v>2</v>
      </c>
      <c r="K2812" s="87">
        <v>336477</v>
      </c>
      <c r="L2812" s="88" t="s">
        <v>105</v>
      </c>
      <c r="M2812" s="87">
        <v>14</v>
      </c>
      <c r="N2812" s="87">
        <v>5460606</v>
      </c>
      <c r="O2812" s="88" t="s">
        <v>35</v>
      </c>
      <c r="P2812" s="88" t="s">
        <v>680</v>
      </c>
      <c r="Q2812" s="88" t="s">
        <v>125</v>
      </c>
      <c r="R2812" s="89">
        <v>1.2686999999999999</v>
      </c>
      <c r="S2812" s="89">
        <v>19.030999999999999</v>
      </c>
      <c r="T2812" s="87">
        <v>1</v>
      </c>
      <c r="U2812" s="88" t="s">
        <v>185</v>
      </c>
      <c r="V2812" s="88" t="s">
        <v>96</v>
      </c>
      <c r="W2812" s="90">
        <v>635</v>
      </c>
      <c r="X2812" s="90">
        <v>1998</v>
      </c>
      <c r="Y2812" s="91">
        <v>46156.416623495374</v>
      </c>
      <c r="Z2812" s="92">
        <v>46167</v>
      </c>
      <c r="AA2812" s="93"/>
      <c r="AB2812" s="93"/>
      <c r="AC2812" s="93"/>
      <c r="AD2812" s="93"/>
      <c r="AE2812" s="94" t="s">
        <v>40</v>
      </c>
      <c r="AF2812" s="94" t="s">
        <v>40</v>
      </c>
      <c r="AG2812" s="94" t="s">
        <v>40</v>
      </c>
      <c r="AH2812" s="94" t="s">
        <v>40</v>
      </c>
      <c r="AI2812" s="94" t="s">
        <v>40</v>
      </c>
      <c r="AJ2812" s="94" t="s">
        <v>40</v>
      </c>
      <c r="AK2812" s="94" t="s">
        <v>40</v>
      </c>
      <c r="AL2812" s="93"/>
      <c r="AM2812" s="93"/>
      <c r="AN2812" s="94" t="s">
        <v>40</v>
      </c>
      <c r="AO2812" s="94" t="s">
        <v>40</v>
      </c>
      <c r="AP2812" s="94" t="s">
        <v>40</v>
      </c>
      <c r="AQ2812" s="94" t="s">
        <v>40</v>
      </c>
      <c r="AR2812" s="93"/>
    </row>
    <row r="2813" spans="1:44" ht="31.5">
      <c r="A2813" t="str">
        <f>VLOOKUP(Q2813,'Rotas x Madrugada'!A:C,2,0)</f>
        <v>K</v>
      </c>
      <c r="B2813" t="str">
        <f>VLOOKUP(Q2813,'Rotas x Madrugada'!A:C,3,0)</f>
        <v>Sim</v>
      </c>
      <c r="D2813" s="19">
        <f t="shared" si="86"/>
        <v>46169</v>
      </c>
      <c r="E2813" s="19">
        <f>IF(A2813="RETIRA",Z2813,VLOOKUP(Q2813,'Rotas x Madrugada'!A:D,4,0))</f>
        <v>46146</v>
      </c>
      <c r="F2813" s="19">
        <f>IF(A2813="RETIRA",Z2813,Z2813+2)</f>
        <v>46169</v>
      </c>
      <c r="G2813" s="19" t="str">
        <f>CONCATENATE(U2813,"-",V2813)</f>
        <v>INC06-TF</v>
      </c>
      <c r="H2813" s="19" t="str">
        <f t="shared" ca="1" si="87"/>
        <v>OK</v>
      </c>
      <c r="I2813" s="46">
        <f ca="1">Z2813-$B$1</f>
        <v>10</v>
      </c>
      <c r="J2813" s="46">
        <f>VLOOKUP(G2813,'D. Produção'!A:B,2,)</f>
        <v>2</v>
      </c>
      <c r="K2813" s="95">
        <v>336477</v>
      </c>
      <c r="L2813" s="96" t="s">
        <v>106</v>
      </c>
      <c r="M2813" s="95">
        <v>15</v>
      </c>
      <c r="N2813" s="95">
        <v>5460607</v>
      </c>
      <c r="O2813" s="96" t="s">
        <v>35</v>
      </c>
      <c r="P2813" s="96" t="s">
        <v>680</v>
      </c>
      <c r="Q2813" s="96" t="s">
        <v>125</v>
      </c>
      <c r="R2813" s="97">
        <v>1.2551000000000001</v>
      </c>
      <c r="S2813" s="97">
        <v>18.825900000000001</v>
      </c>
      <c r="T2813" s="95">
        <v>1</v>
      </c>
      <c r="U2813" s="96" t="s">
        <v>185</v>
      </c>
      <c r="V2813" s="96" t="s">
        <v>96</v>
      </c>
      <c r="W2813" s="98">
        <v>663</v>
      </c>
      <c r="X2813" s="98">
        <v>1893</v>
      </c>
      <c r="Y2813" s="99">
        <v>46156.416623495374</v>
      </c>
      <c r="Z2813" s="100">
        <v>46167</v>
      </c>
      <c r="AA2813" s="101"/>
      <c r="AB2813" s="101"/>
      <c r="AC2813" s="101"/>
      <c r="AD2813" s="101"/>
      <c r="AE2813" s="102" t="s">
        <v>40</v>
      </c>
      <c r="AF2813" s="102" t="s">
        <v>40</v>
      </c>
      <c r="AG2813" s="102" t="s">
        <v>40</v>
      </c>
      <c r="AH2813" s="102" t="s">
        <v>40</v>
      </c>
      <c r="AI2813" s="102" t="s">
        <v>40</v>
      </c>
      <c r="AJ2813" s="102" t="s">
        <v>40</v>
      </c>
      <c r="AK2813" s="102" t="s">
        <v>40</v>
      </c>
      <c r="AL2813" s="101"/>
      <c r="AM2813" s="101"/>
      <c r="AN2813" s="102" t="s">
        <v>40</v>
      </c>
      <c r="AO2813" s="102" t="s">
        <v>40</v>
      </c>
      <c r="AP2813" s="102" t="s">
        <v>40</v>
      </c>
      <c r="AQ2813" s="102" t="s">
        <v>40</v>
      </c>
      <c r="AR2813" s="101"/>
    </row>
    <row r="2814" spans="1:44" ht="31.5">
      <c r="A2814" t="str">
        <f>VLOOKUP(Q2814,'Rotas x Madrugada'!A:C,2,0)</f>
        <v>K</v>
      </c>
      <c r="B2814" t="str">
        <f>VLOOKUP(Q2814,'Rotas x Madrugada'!A:C,3,0)</f>
        <v>Sim</v>
      </c>
      <c r="D2814" s="19">
        <f t="shared" si="86"/>
        <v>46169</v>
      </c>
      <c r="E2814" s="19">
        <f>IF(A2814="RETIRA",Z2814,VLOOKUP(Q2814,'Rotas x Madrugada'!A:D,4,0))</f>
        <v>46146</v>
      </c>
      <c r="F2814" s="19">
        <f>IF(A2814="RETIRA",Z2814,Z2814+2)</f>
        <v>46169</v>
      </c>
      <c r="G2814" s="19" t="str">
        <f>CONCATENATE(U2814,"-",V2814)</f>
        <v>INC06-TF</v>
      </c>
      <c r="H2814" s="19" t="str">
        <f t="shared" ca="1" si="87"/>
        <v>OK</v>
      </c>
      <c r="I2814" s="46">
        <f ca="1">Z2814-$B$1</f>
        <v>10</v>
      </c>
      <c r="J2814" s="46">
        <f>VLOOKUP(G2814,'D. Produção'!A:B,2,)</f>
        <v>2</v>
      </c>
      <c r="K2814" s="87">
        <v>336477</v>
      </c>
      <c r="L2814" s="88" t="s">
        <v>107</v>
      </c>
      <c r="M2814" s="87">
        <v>16</v>
      </c>
      <c r="N2814" s="87">
        <v>5460608</v>
      </c>
      <c r="O2814" s="88" t="s">
        <v>35</v>
      </c>
      <c r="P2814" s="88" t="s">
        <v>680</v>
      </c>
      <c r="Q2814" s="88" t="s">
        <v>125</v>
      </c>
      <c r="R2814" s="89">
        <v>1.5680000000000001</v>
      </c>
      <c r="S2814" s="89">
        <v>23.5199</v>
      </c>
      <c r="T2814" s="87">
        <v>1</v>
      </c>
      <c r="U2814" s="88" t="s">
        <v>185</v>
      </c>
      <c r="V2814" s="88" t="s">
        <v>96</v>
      </c>
      <c r="W2814" s="90">
        <v>827</v>
      </c>
      <c r="X2814" s="90">
        <v>1896</v>
      </c>
      <c r="Y2814" s="91">
        <v>46156.416623495374</v>
      </c>
      <c r="Z2814" s="92">
        <v>46167</v>
      </c>
      <c r="AA2814" s="93"/>
      <c r="AB2814" s="93"/>
      <c r="AC2814" s="93"/>
      <c r="AD2814" s="93"/>
      <c r="AE2814" s="94" t="s">
        <v>40</v>
      </c>
      <c r="AF2814" s="94" t="s">
        <v>40</v>
      </c>
      <c r="AG2814" s="94" t="s">
        <v>40</v>
      </c>
      <c r="AH2814" s="94" t="s">
        <v>40</v>
      </c>
      <c r="AI2814" s="94" t="s">
        <v>40</v>
      </c>
      <c r="AJ2814" s="94" t="s">
        <v>40</v>
      </c>
      <c r="AK2814" s="94" t="s">
        <v>40</v>
      </c>
      <c r="AL2814" s="93"/>
      <c r="AM2814" s="93"/>
      <c r="AN2814" s="94" t="s">
        <v>40</v>
      </c>
      <c r="AO2814" s="94" t="s">
        <v>40</v>
      </c>
      <c r="AP2814" s="94" t="s">
        <v>40</v>
      </c>
      <c r="AQ2814" s="94" t="s">
        <v>40</v>
      </c>
      <c r="AR2814" s="93"/>
    </row>
    <row r="2815" spans="1:44" ht="31.5">
      <c r="A2815" t="str">
        <f>VLOOKUP(Q2815,'Rotas x Madrugada'!A:C,2,0)</f>
        <v>K</v>
      </c>
      <c r="B2815" t="str">
        <f>VLOOKUP(Q2815,'Rotas x Madrugada'!A:C,3,0)</f>
        <v>Sim</v>
      </c>
      <c r="D2815" s="19">
        <f t="shared" si="86"/>
        <v>46169</v>
      </c>
      <c r="E2815" s="19">
        <f>IF(A2815="RETIRA",Z2815,VLOOKUP(Q2815,'Rotas x Madrugada'!A:D,4,0))</f>
        <v>46146</v>
      </c>
      <c r="F2815" s="19">
        <f>IF(A2815="RETIRA",Z2815,Z2815+2)</f>
        <v>46169</v>
      </c>
      <c r="G2815" s="19" t="str">
        <f>CONCATENATE(U2815,"-",V2815)</f>
        <v>INC06-TF</v>
      </c>
      <c r="H2815" s="19" t="str">
        <f t="shared" ca="1" si="87"/>
        <v>OK</v>
      </c>
      <c r="I2815" s="46">
        <f ca="1">Z2815-$B$1</f>
        <v>10</v>
      </c>
      <c r="J2815" s="46">
        <f>VLOOKUP(G2815,'D. Produção'!A:B,2,)</f>
        <v>2</v>
      </c>
      <c r="K2815" s="95">
        <v>336477</v>
      </c>
      <c r="L2815" s="96" t="s">
        <v>108</v>
      </c>
      <c r="M2815" s="95">
        <v>17</v>
      </c>
      <c r="N2815" s="95">
        <v>5460609</v>
      </c>
      <c r="O2815" s="96" t="s">
        <v>35</v>
      </c>
      <c r="P2815" s="96" t="s">
        <v>680</v>
      </c>
      <c r="Q2815" s="96" t="s">
        <v>125</v>
      </c>
      <c r="R2815" s="97">
        <v>1.5629</v>
      </c>
      <c r="S2815" s="97">
        <v>23.443300000000001</v>
      </c>
      <c r="T2815" s="95">
        <v>1</v>
      </c>
      <c r="U2815" s="96" t="s">
        <v>185</v>
      </c>
      <c r="V2815" s="96" t="s">
        <v>96</v>
      </c>
      <c r="W2815" s="98">
        <v>830</v>
      </c>
      <c r="X2815" s="98">
        <v>1883</v>
      </c>
      <c r="Y2815" s="99">
        <v>46156.416623495374</v>
      </c>
      <c r="Z2815" s="100">
        <v>46167</v>
      </c>
      <c r="AA2815" s="101"/>
      <c r="AB2815" s="101"/>
      <c r="AC2815" s="101"/>
      <c r="AD2815" s="101"/>
      <c r="AE2815" s="102" t="s">
        <v>40</v>
      </c>
      <c r="AF2815" s="102" t="s">
        <v>40</v>
      </c>
      <c r="AG2815" s="102" t="s">
        <v>40</v>
      </c>
      <c r="AH2815" s="102" t="s">
        <v>40</v>
      </c>
      <c r="AI2815" s="102" t="s">
        <v>40</v>
      </c>
      <c r="AJ2815" s="102" t="s">
        <v>40</v>
      </c>
      <c r="AK2815" s="102" t="s">
        <v>40</v>
      </c>
      <c r="AL2815" s="101"/>
      <c r="AM2815" s="101"/>
      <c r="AN2815" s="102" t="s">
        <v>40</v>
      </c>
      <c r="AO2815" s="102" t="s">
        <v>40</v>
      </c>
      <c r="AP2815" s="102" t="s">
        <v>40</v>
      </c>
      <c r="AQ2815" s="102" t="s">
        <v>40</v>
      </c>
      <c r="AR2815" s="101"/>
    </row>
    <row r="2816" spans="1:44" ht="31.5">
      <c r="A2816" t="str">
        <f>VLOOKUP(Q2816,'Rotas x Madrugada'!A:C,2,0)</f>
        <v>K</v>
      </c>
      <c r="B2816" t="str">
        <f>VLOOKUP(Q2816,'Rotas x Madrugada'!A:C,3,0)</f>
        <v>Sim</v>
      </c>
      <c r="D2816" s="19">
        <f t="shared" si="86"/>
        <v>46169</v>
      </c>
      <c r="E2816" s="19">
        <f>IF(A2816="RETIRA",Z2816,VLOOKUP(Q2816,'Rotas x Madrugada'!A:D,4,0))</f>
        <v>46146</v>
      </c>
      <c r="F2816" s="19">
        <f>IF(A2816="RETIRA",Z2816,Z2816+2)</f>
        <v>46169</v>
      </c>
      <c r="G2816" s="19" t="str">
        <f>CONCATENATE(U2816,"-",V2816)</f>
        <v>INC06-TF</v>
      </c>
      <c r="H2816" s="19" t="str">
        <f t="shared" ca="1" si="87"/>
        <v>OK</v>
      </c>
      <c r="I2816" s="46">
        <f ca="1">Z2816-$B$1</f>
        <v>10</v>
      </c>
      <c r="J2816" s="46">
        <f>VLOOKUP(G2816,'D. Produção'!A:B,2,)</f>
        <v>2</v>
      </c>
      <c r="K2816" s="87">
        <v>336477</v>
      </c>
      <c r="L2816" s="88" t="s">
        <v>109</v>
      </c>
      <c r="M2816" s="87">
        <v>18</v>
      </c>
      <c r="N2816" s="87">
        <v>5460610</v>
      </c>
      <c r="O2816" s="88" t="s">
        <v>35</v>
      </c>
      <c r="P2816" s="88" t="s">
        <v>680</v>
      </c>
      <c r="Q2816" s="88" t="s">
        <v>125</v>
      </c>
      <c r="R2816" s="89">
        <v>1.5794999999999999</v>
      </c>
      <c r="S2816" s="89">
        <v>23.692399999999999</v>
      </c>
      <c r="T2816" s="87">
        <v>1</v>
      </c>
      <c r="U2816" s="88" t="s">
        <v>185</v>
      </c>
      <c r="V2816" s="88" t="s">
        <v>96</v>
      </c>
      <c r="W2816" s="90">
        <v>830</v>
      </c>
      <c r="X2816" s="90">
        <v>1903</v>
      </c>
      <c r="Y2816" s="91">
        <v>46156.416623495374</v>
      </c>
      <c r="Z2816" s="92">
        <v>46167</v>
      </c>
      <c r="AA2816" s="93"/>
      <c r="AB2816" s="93"/>
      <c r="AC2816" s="93"/>
      <c r="AD2816" s="93"/>
      <c r="AE2816" s="94" t="s">
        <v>40</v>
      </c>
      <c r="AF2816" s="94" t="s">
        <v>40</v>
      </c>
      <c r="AG2816" s="94" t="s">
        <v>40</v>
      </c>
      <c r="AH2816" s="94" t="s">
        <v>40</v>
      </c>
      <c r="AI2816" s="94" t="s">
        <v>40</v>
      </c>
      <c r="AJ2816" s="94" t="s">
        <v>40</v>
      </c>
      <c r="AK2816" s="94" t="s">
        <v>40</v>
      </c>
      <c r="AL2816" s="93"/>
      <c r="AM2816" s="93"/>
      <c r="AN2816" s="94" t="s">
        <v>40</v>
      </c>
      <c r="AO2816" s="94" t="s">
        <v>40</v>
      </c>
      <c r="AP2816" s="94" t="s">
        <v>40</v>
      </c>
      <c r="AQ2816" s="94" t="s">
        <v>40</v>
      </c>
      <c r="AR2816" s="93"/>
    </row>
    <row r="2817" spans="1:44" ht="31.5">
      <c r="A2817" t="str">
        <f>VLOOKUP(Q2817,'Rotas x Madrugada'!A:C,2,0)</f>
        <v>K</v>
      </c>
      <c r="B2817" t="str">
        <f>VLOOKUP(Q2817,'Rotas x Madrugada'!A:C,3,0)</f>
        <v>Sim</v>
      </c>
      <c r="D2817" s="19">
        <f t="shared" si="86"/>
        <v>46169</v>
      </c>
      <c r="E2817" s="19">
        <f>IF(A2817="RETIRA",Z2817,VLOOKUP(Q2817,'Rotas x Madrugada'!A:D,4,0))</f>
        <v>46146</v>
      </c>
      <c r="F2817" s="19">
        <f>IF(A2817="RETIRA",Z2817,Z2817+2)</f>
        <v>46169</v>
      </c>
      <c r="G2817" s="19" t="str">
        <f>CONCATENATE(U2817,"-",V2817)</f>
        <v>INC06-TF</v>
      </c>
      <c r="H2817" s="19" t="str">
        <f t="shared" ca="1" si="87"/>
        <v>OK</v>
      </c>
      <c r="I2817" s="46">
        <f ca="1">Z2817-$B$1</f>
        <v>10</v>
      </c>
      <c r="J2817" s="46">
        <f>VLOOKUP(G2817,'D. Produção'!A:B,2,)</f>
        <v>2</v>
      </c>
      <c r="K2817" s="95">
        <v>336477</v>
      </c>
      <c r="L2817" s="96" t="s">
        <v>110</v>
      </c>
      <c r="M2817" s="95">
        <v>19</v>
      </c>
      <c r="N2817" s="95">
        <v>5460611</v>
      </c>
      <c r="O2817" s="96" t="s">
        <v>35</v>
      </c>
      <c r="P2817" s="96" t="s">
        <v>680</v>
      </c>
      <c r="Q2817" s="96" t="s">
        <v>125</v>
      </c>
      <c r="R2817" s="97">
        <v>1.6535</v>
      </c>
      <c r="S2817" s="97">
        <v>24.802700000000002</v>
      </c>
      <c r="T2817" s="95">
        <v>1</v>
      </c>
      <c r="U2817" s="96" t="s">
        <v>185</v>
      </c>
      <c r="V2817" s="96" t="s">
        <v>96</v>
      </c>
      <c r="W2817" s="98">
        <v>828</v>
      </c>
      <c r="X2817" s="98">
        <v>1997</v>
      </c>
      <c r="Y2817" s="99">
        <v>46156.416623495374</v>
      </c>
      <c r="Z2817" s="100">
        <v>46167</v>
      </c>
      <c r="AA2817" s="101"/>
      <c r="AB2817" s="101"/>
      <c r="AC2817" s="101"/>
      <c r="AD2817" s="101"/>
      <c r="AE2817" s="102" t="s">
        <v>40</v>
      </c>
      <c r="AF2817" s="102" t="s">
        <v>40</v>
      </c>
      <c r="AG2817" s="102" t="s">
        <v>40</v>
      </c>
      <c r="AH2817" s="102" t="s">
        <v>40</v>
      </c>
      <c r="AI2817" s="102" t="s">
        <v>40</v>
      </c>
      <c r="AJ2817" s="102" t="s">
        <v>40</v>
      </c>
      <c r="AK2817" s="102" t="s">
        <v>40</v>
      </c>
      <c r="AL2817" s="101"/>
      <c r="AM2817" s="101"/>
      <c r="AN2817" s="102" t="s">
        <v>40</v>
      </c>
      <c r="AO2817" s="102" t="s">
        <v>40</v>
      </c>
      <c r="AP2817" s="102" t="s">
        <v>40</v>
      </c>
      <c r="AQ2817" s="102" t="s">
        <v>40</v>
      </c>
      <c r="AR2817" s="101"/>
    </row>
    <row r="2818" spans="1:44" ht="31.5">
      <c r="A2818" t="str">
        <f>VLOOKUP(Q2818,'Rotas x Madrugada'!A:C,2,0)</f>
        <v>K</v>
      </c>
      <c r="B2818" t="str">
        <f>VLOOKUP(Q2818,'Rotas x Madrugada'!A:C,3,0)</f>
        <v>Sim</v>
      </c>
      <c r="D2818" s="19">
        <f t="shared" si="86"/>
        <v>46169</v>
      </c>
      <c r="E2818" s="19">
        <f>IF(A2818="RETIRA",Z2818,VLOOKUP(Q2818,'Rotas x Madrugada'!A:D,4,0))</f>
        <v>46146</v>
      </c>
      <c r="F2818" s="19">
        <f>IF(A2818="RETIRA",Z2818,Z2818+2)</f>
        <v>46169</v>
      </c>
      <c r="G2818" s="19" t="str">
        <f>CONCATENATE(U2818,"-",V2818)</f>
        <v>INC06-TF</v>
      </c>
      <c r="H2818" s="19" t="str">
        <f t="shared" ca="1" si="87"/>
        <v>OK</v>
      </c>
      <c r="I2818" s="46">
        <f ca="1">Z2818-$B$1</f>
        <v>10</v>
      </c>
      <c r="J2818" s="46">
        <f>VLOOKUP(G2818,'D. Produção'!A:B,2,)</f>
        <v>2</v>
      </c>
      <c r="K2818" s="87">
        <v>336477</v>
      </c>
      <c r="L2818" s="88" t="s">
        <v>111</v>
      </c>
      <c r="M2818" s="87">
        <v>20</v>
      </c>
      <c r="N2818" s="87">
        <v>5460612</v>
      </c>
      <c r="O2818" s="88" t="s">
        <v>35</v>
      </c>
      <c r="P2818" s="88" t="s">
        <v>680</v>
      </c>
      <c r="Q2818" s="88" t="s">
        <v>125</v>
      </c>
      <c r="R2818" s="89">
        <v>1.3579000000000001</v>
      </c>
      <c r="S2818" s="89">
        <v>20.3688</v>
      </c>
      <c r="T2818" s="87">
        <v>1</v>
      </c>
      <c r="U2818" s="88" t="s">
        <v>185</v>
      </c>
      <c r="V2818" s="88" t="s">
        <v>96</v>
      </c>
      <c r="W2818" s="90">
        <v>690</v>
      </c>
      <c r="X2818" s="90">
        <v>1968</v>
      </c>
      <c r="Y2818" s="91">
        <v>46156.416623495374</v>
      </c>
      <c r="Z2818" s="92">
        <v>46167</v>
      </c>
      <c r="AA2818" s="93"/>
      <c r="AB2818" s="93"/>
      <c r="AC2818" s="93"/>
      <c r="AD2818" s="93"/>
      <c r="AE2818" s="94" t="s">
        <v>40</v>
      </c>
      <c r="AF2818" s="94" t="s">
        <v>40</v>
      </c>
      <c r="AG2818" s="94" t="s">
        <v>40</v>
      </c>
      <c r="AH2818" s="94" t="s">
        <v>40</v>
      </c>
      <c r="AI2818" s="94" t="s">
        <v>40</v>
      </c>
      <c r="AJ2818" s="94" t="s">
        <v>40</v>
      </c>
      <c r="AK2818" s="94" t="s">
        <v>40</v>
      </c>
      <c r="AL2818" s="93"/>
      <c r="AM2818" s="93"/>
      <c r="AN2818" s="94" t="s">
        <v>40</v>
      </c>
      <c r="AO2818" s="94" t="s">
        <v>40</v>
      </c>
      <c r="AP2818" s="94" t="s">
        <v>40</v>
      </c>
      <c r="AQ2818" s="94" t="s">
        <v>40</v>
      </c>
      <c r="AR2818" s="93"/>
    </row>
    <row r="2819" spans="1:44" ht="31.5">
      <c r="A2819" t="str">
        <f>VLOOKUP(Q2819,'Rotas x Madrugada'!A:C,2,0)</f>
        <v>K</v>
      </c>
      <c r="B2819" t="str">
        <f>VLOOKUP(Q2819,'Rotas x Madrugada'!A:C,3,0)</f>
        <v>Sim</v>
      </c>
      <c r="D2819" s="19">
        <f t="shared" si="86"/>
        <v>46169</v>
      </c>
      <c r="E2819" s="19">
        <f>IF(A2819="RETIRA",Z2819,VLOOKUP(Q2819,'Rotas x Madrugada'!A:D,4,0))</f>
        <v>46146</v>
      </c>
      <c r="F2819" s="19">
        <f>IF(A2819="RETIRA",Z2819,Z2819+2)</f>
        <v>46169</v>
      </c>
      <c r="G2819" s="19" t="str">
        <f>CONCATENATE(U2819,"-",V2819)</f>
        <v>INC06-TF</v>
      </c>
      <c r="H2819" s="19" t="str">
        <f t="shared" ca="1" si="87"/>
        <v>OK</v>
      </c>
      <c r="I2819" s="46">
        <f ca="1">Z2819-$B$1</f>
        <v>10</v>
      </c>
      <c r="J2819" s="46">
        <f>VLOOKUP(G2819,'D. Produção'!A:B,2,)</f>
        <v>2</v>
      </c>
      <c r="K2819" s="95">
        <v>336477</v>
      </c>
      <c r="L2819" s="96" t="s">
        <v>112</v>
      </c>
      <c r="M2819" s="95">
        <v>21</v>
      </c>
      <c r="N2819" s="95">
        <v>5460613</v>
      </c>
      <c r="O2819" s="96" t="s">
        <v>35</v>
      </c>
      <c r="P2819" s="96" t="s">
        <v>680</v>
      </c>
      <c r="Q2819" s="96" t="s">
        <v>125</v>
      </c>
      <c r="R2819" s="97">
        <v>1.3334999999999999</v>
      </c>
      <c r="S2819" s="97">
        <v>20.002199999999998</v>
      </c>
      <c r="T2819" s="95">
        <v>1</v>
      </c>
      <c r="U2819" s="96" t="s">
        <v>185</v>
      </c>
      <c r="V2819" s="96" t="s">
        <v>96</v>
      </c>
      <c r="W2819" s="98">
        <v>680</v>
      </c>
      <c r="X2819" s="98">
        <v>1961</v>
      </c>
      <c r="Y2819" s="99">
        <v>46156.416623495374</v>
      </c>
      <c r="Z2819" s="100">
        <v>46167</v>
      </c>
      <c r="AA2819" s="101"/>
      <c r="AB2819" s="101"/>
      <c r="AC2819" s="101"/>
      <c r="AD2819" s="101"/>
      <c r="AE2819" s="102" t="s">
        <v>40</v>
      </c>
      <c r="AF2819" s="102" t="s">
        <v>40</v>
      </c>
      <c r="AG2819" s="102" t="s">
        <v>40</v>
      </c>
      <c r="AH2819" s="102" t="s">
        <v>40</v>
      </c>
      <c r="AI2819" s="102" t="s">
        <v>40</v>
      </c>
      <c r="AJ2819" s="102" t="s">
        <v>40</v>
      </c>
      <c r="AK2819" s="102" t="s">
        <v>40</v>
      </c>
      <c r="AL2819" s="101"/>
      <c r="AM2819" s="101"/>
      <c r="AN2819" s="102" t="s">
        <v>40</v>
      </c>
      <c r="AO2819" s="102" t="s">
        <v>40</v>
      </c>
      <c r="AP2819" s="102" t="s">
        <v>40</v>
      </c>
      <c r="AQ2819" s="102" t="s">
        <v>40</v>
      </c>
      <c r="AR2819" s="101"/>
    </row>
    <row r="2820" spans="1:44" ht="31.5">
      <c r="A2820" t="str">
        <f>VLOOKUP(Q2820,'Rotas x Madrugada'!A:C,2,0)</f>
        <v>K</v>
      </c>
      <c r="B2820" t="str">
        <f>VLOOKUP(Q2820,'Rotas x Madrugada'!A:C,3,0)</f>
        <v>Sim</v>
      </c>
      <c r="D2820" s="19">
        <f t="shared" ref="D2820:D2883" si="88">IF(E2820&gt;F2820,E2820,F2820)</f>
        <v>46169</v>
      </c>
      <c r="E2820" s="19">
        <f>IF(A2820="RETIRA",Z2820,VLOOKUP(Q2820,'Rotas x Madrugada'!A:D,4,0))</f>
        <v>46146</v>
      </c>
      <c r="F2820" s="19">
        <f>IF(A2820="RETIRA",Z2820,Z2820+2)</f>
        <v>46169</v>
      </c>
      <c r="G2820" s="19" t="str">
        <f>CONCATENATE(U2820,"-",V2820)</f>
        <v>INC06-TF</v>
      </c>
      <c r="H2820" s="19" t="str">
        <f t="shared" ca="1" si="87"/>
        <v>OK</v>
      </c>
      <c r="I2820" s="46">
        <f ca="1">Z2820-$B$1</f>
        <v>10</v>
      </c>
      <c r="J2820" s="46">
        <f>VLOOKUP(G2820,'D. Produção'!A:B,2,)</f>
        <v>2</v>
      </c>
      <c r="K2820" s="87">
        <v>336477</v>
      </c>
      <c r="L2820" s="88" t="s">
        <v>113</v>
      </c>
      <c r="M2820" s="87">
        <v>22</v>
      </c>
      <c r="N2820" s="87">
        <v>5460614</v>
      </c>
      <c r="O2820" s="88" t="s">
        <v>35</v>
      </c>
      <c r="P2820" s="88" t="s">
        <v>680</v>
      </c>
      <c r="Q2820" s="88" t="s">
        <v>125</v>
      </c>
      <c r="R2820" s="89">
        <v>1.3531</v>
      </c>
      <c r="S2820" s="89">
        <v>20.296399999999998</v>
      </c>
      <c r="T2820" s="87">
        <v>1</v>
      </c>
      <c r="U2820" s="88" t="s">
        <v>185</v>
      </c>
      <c r="V2820" s="88" t="s">
        <v>96</v>
      </c>
      <c r="W2820" s="90">
        <v>690</v>
      </c>
      <c r="X2820" s="90">
        <v>1961</v>
      </c>
      <c r="Y2820" s="91">
        <v>46156.416623495374</v>
      </c>
      <c r="Z2820" s="92">
        <v>46167</v>
      </c>
      <c r="AA2820" s="93"/>
      <c r="AB2820" s="93"/>
      <c r="AC2820" s="93"/>
      <c r="AD2820" s="93"/>
      <c r="AE2820" s="94" t="s">
        <v>40</v>
      </c>
      <c r="AF2820" s="94" t="s">
        <v>40</v>
      </c>
      <c r="AG2820" s="94" t="s">
        <v>40</v>
      </c>
      <c r="AH2820" s="94" t="s">
        <v>40</v>
      </c>
      <c r="AI2820" s="94" t="s">
        <v>40</v>
      </c>
      <c r="AJ2820" s="94" t="s">
        <v>40</v>
      </c>
      <c r="AK2820" s="94" t="s">
        <v>40</v>
      </c>
      <c r="AL2820" s="93"/>
      <c r="AM2820" s="93"/>
      <c r="AN2820" s="94" t="s">
        <v>40</v>
      </c>
      <c r="AO2820" s="94" t="s">
        <v>40</v>
      </c>
      <c r="AP2820" s="94" t="s">
        <v>40</v>
      </c>
      <c r="AQ2820" s="94" t="s">
        <v>40</v>
      </c>
      <c r="AR2820" s="93"/>
    </row>
    <row r="2821" spans="1:44">
      <c r="A2821" t="str">
        <f>VLOOKUP(Q2821,'Rotas x Madrugada'!A:C,2,0)</f>
        <v>E</v>
      </c>
      <c r="B2821" t="str">
        <f>VLOOKUP(Q2821,'Rotas x Madrugada'!A:C,3,0)</f>
        <v>Não</v>
      </c>
      <c r="D2821" s="19">
        <f t="shared" si="88"/>
        <v>46169</v>
      </c>
      <c r="E2821" s="19">
        <f>IF(A2821="RETIRA",Z2821,VLOOKUP(Q2821,'Rotas x Madrugada'!A:D,4,0))</f>
        <v>46147</v>
      </c>
      <c r="F2821" s="19">
        <f>IF(A2821="RETIRA",Z2821,Z2821+2)</f>
        <v>46169</v>
      </c>
      <c r="G2821" s="19" t="str">
        <f>CONCATENATE(U2821,"-",V2821)</f>
        <v>LMINC08-PF</v>
      </c>
      <c r="H2821" s="19" t="str">
        <f t="shared" ref="H2821:H2884" ca="1" si="89">IF(I2821&lt;-10,"PROBLEMA",IF(I2821&lt;J2821,"URGENTE",IF(I2821=J2821,"PRODUZIR","OK")))</f>
        <v>OK</v>
      </c>
      <c r="I2821" s="46">
        <f ca="1">Z2821-$B$1</f>
        <v>10</v>
      </c>
      <c r="J2821" s="46">
        <f>VLOOKUP(G2821,'D. Produção'!A:B,2,)</f>
        <v>4</v>
      </c>
      <c r="K2821" s="95">
        <v>336620</v>
      </c>
      <c r="L2821" s="96" t="s">
        <v>61</v>
      </c>
      <c r="M2821" s="95">
        <v>1</v>
      </c>
      <c r="N2821" s="95">
        <v>5461597</v>
      </c>
      <c r="O2821" s="96" t="s">
        <v>35</v>
      </c>
      <c r="P2821" s="96" t="s">
        <v>36</v>
      </c>
      <c r="Q2821" s="96" t="s">
        <v>37</v>
      </c>
      <c r="R2821" s="97">
        <v>1.7285999999999999</v>
      </c>
      <c r="S2821" s="97">
        <v>34.571199999999997</v>
      </c>
      <c r="T2821" s="95">
        <v>1</v>
      </c>
      <c r="U2821" s="96" t="s">
        <v>251</v>
      </c>
      <c r="V2821" s="96" t="s">
        <v>39</v>
      </c>
      <c r="W2821" s="98">
        <v>747</v>
      </c>
      <c r="X2821" s="98">
        <v>2314</v>
      </c>
      <c r="Y2821" s="99">
        <v>46156.468202430558</v>
      </c>
      <c r="Z2821" s="100">
        <v>46167</v>
      </c>
      <c r="AA2821" s="101"/>
      <c r="AB2821" s="101"/>
      <c r="AC2821" s="101"/>
      <c r="AD2821" s="102" t="s">
        <v>40</v>
      </c>
      <c r="AE2821" s="102" t="s">
        <v>40</v>
      </c>
      <c r="AF2821" s="102" t="s">
        <v>40</v>
      </c>
      <c r="AG2821" s="102" t="s">
        <v>40</v>
      </c>
      <c r="AH2821" s="102" t="s">
        <v>40</v>
      </c>
      <c r="AI2821" s="102" t="s">
        <v>40</v>
      </c>
      <c r="AJ2821" s="102" t="s">
        <v>40</v>
      </c>
      <c r="AK2821" s="102" t="s">
        <v>40</v>
      </c>
      <c r="AL2821" s="102" t="s">
        <v>40</v>
      </c>
      <c r="AM2821" s="102" t="s">
        <v>40</v>
      </c>
      <c r="AN2821" s="102" t="s">
        <v>40</v>
      </c>
      <c r="AO2821" s="102" t="s">
        <v>40</v>
      </c>
      <c r="AP2821" s="102" t="s">
        <v>40</v>
      </c>
      <c r="AQ2821" s="102" t="s">
        <v>40</v>
      </c>
      <c r="AR2821" s="101"/>
    </row>
    <row r="2822" spans="1:44">
      <c r="A2822" t="str">
        <f>VLOOKUP(Q2822,'Rotas x Madrugada'!A:C,2,0)</f>
        <v>E</v>
      </c>
      <c r="B2822" t="str">
        <f>VLOOKUP(Q2822,'Rotas x Madrugada'!A:C,3,0)</f>
        <v>Não</v>
      </c>
      <c r="D2822" s="19">
        <f t="shared" si="88"/>
        <v>46169</v>
      </c>
      <c r="E2822" s="19">
        <f>IF(A2822="RETIRA",Z2822,VLOOKUP(Q2822,'Rotas x Madrugada'!A:D,4,0))</f>
        <v>46147</v>
      </c>
      <c r="F2822" s="19">
        <f>IF(A2822="RETIRA",Z2822,Z2822+2)</f>
        <v>46169</v>
      </c>
      <c r="G2822" s="19" t="str">
        <f>CONCATENATE(U2822,"-",V2822)</f>
        <v>LMINC08-PF</v>
      </c>
      <c r="H2822" s="19" t="str">
        <f t="shared" ca="1" si="89"/>
        <v>OK</v>
      </c>
      <c r="I2822" s="46">
        <f ca="1">Z2822-$B$1</f>
        <v>10</v>
      </c>
      <c r="J2822" s="46">
        <f>VLOOKUP(G2822,'D. Produção'!A:B,2,)</f>
        <v>4</v>
      </c>
      <c r="K2822" s="87">
        <v>336620</v>
      </c>
      <c r="L2822" s="88" t="s">
        <v>121</v>
      </c>
      <c r="M2822" s="87">
        <v>2</v>
      </c>
      <c r="N2822" s="87">
        <v>5461598</v>
      </c>
      <c r="O2822" s="88" t="s">
        <v>35</v>
      </c>
      <c r="P2822" s="88" t="s">
        <v>36</v>
      </c>
      <c r="Q2822" s="88" t="s">
        <v>37</v>
      </c>
      <c r="R2822" s="89">
        <v>1.7285999999999999</v>
      </c>
      <c r="S2822" s="89">
        <v>34.571199999999997</v>
      </c>
      <c r="T2822" s="87">
        <v>1</v>
      </c>
      <c r="U2822" s="88" t="s">
        <v>251</v>
      </c>
      <c r="V2822" s="88" t="s">
        <v>39</v>
      </c>
      <c r="W2822" s="90">
        <v>747</v>
      </c>
      <c r="X2822" s="90">
        <v>2314</v>
      </c>
      <c r="Y2822" s="91">
        <v>46156.468202430558</v>
      </c>
      <c r="Z2822" s="92">
        <v>46167</v>
      </c>
      <c r="AA2822" s="93"/>
      <c r="AB2822" s="93"/>
      <c r="AC2822" s="93"/>
      <c r="AD2822" s="94" t="s">
        <v>40</v>
      </c>
      <c r="AE2822" s="94" t="s">
        <v>40</v>
      </c>
      <c r="AF2822" s="94" t="s">
        <v>40</v>
      </c>
      <c r="AG2822" s="94" t="s">
        <v>40</v>
      </c>
      <c r="AH2822" s="94" t="s">
        <v>40</v>
      </c>
      <c r="AI2822" s="94" t="s">
        <v>40</v>
      </c>
      <c r="AJ2822" s="94" t="s">
        <v>40</v>
      </c>
      <c r="AK2822" s="94" t="s">
        <v>40</v>
      </c>
      <c r="AL2822" s="94" t="s">
        <v>40</v>
      </c>
      <c r="AM2822" s="94" t="s">
        <v>40</v>
      </c>
      <c r="AN2822" s="94" t="s">
        <v>40</v>
      </c>
      <c r="AO2822" s="94" t="s">
        <v>40</v>
      </c>
      <c r="AP2822" s="94" t="s">
        <v>40</v>
      </c>
      <c r="AQ2822" s="94" t="s">
        <v>40</v>
      </c>
      <c r="AR2822" s="93"/>
    </row>
    <row r="2823" spans="1:44">
      <c r="A2823" t="str">
        <f>VLOOKUP(Q2823,'Rotas x Madrugada'!A:C,2,0)</f>
        <v>E</v>
      </c>
      <c r="B2823" t="str">
        <f>VLOOKUP(Q2823,'Rotas x Madrugada'!A:C,3,0)</f>
        <v>Não</v>
      </c>
      <c r="D2823" s="19">
        <f t="shared" si="88"/>
        <v>46169</v>
      </c>
      <c r="E2823" s="19">
        <f>IF(A2823="RETIRA",Z2823,VLOOKUP(Q2823,'Rotas x Madrugada'!A:D,4,0))</f>
        <v>46147</v>
      </c>
      <c r="F2823" s="19">
        <f>IF(A2823="RETIRA",Z2823,Z2823+2)</f>
        <v>46169</v>
      </c>
      <c r="G2823" s="19" t="str">
        <f>CONCATENATE(U2823,"-",V2823)</f>
        <v>LMINC08-PF</v>
      </c>
      <c r="H2823" s="19" t="str">
        <f t="shared" ca="1" si="89"/>
        <v>OK</v>
      </c>
      <c r="I2823" s="46">
        <f ca="1">Z2823-$B$1</f>
        <v>10</v>
      </c>
      <c r="J2823" s="46">
        <f>VLOOKUP(G2823,'D. Produção'!A:B,2,)</f>
        <v>4</v>
      </c>
      <c r="K2823" s="95">
        <v>336620</v>
      </c>
      <c r="L2823" s="96" t="s">
        <v>143</v>
      </c>
      <c r="M2823" s="95">
        <v>3</v>
      </c>
      <c r="N2823" s="95">
        <v>5461599</v>
      </c>
      <c r="O2823" s="96" t="s">
        <v>35</v>
      </c>
      <c r="P2823" s="96" t="s">
        <v>36</v>
      </c>
      <c r="Q2823" s="96" t="s">
        <v>37</v>
      </c>
      <c r="R2823" s="97">
        <v>1.7285999999999999</v>
      </c>
      <c r="S2823" s="97">
        <v>34.571199999999997</v>
      </c>
      <c r="T2823" s="95">
        <v>1</v>
      </c>
      <c r="U2823" s="96" t="s">
        <v>251</v>
      </c>
      <c r="V2823" s="96" t="s">
        <v>39</v>
      </c>
      <c r="W2823" s="98">
        <v>747</v>
      </c>
      <c r="X2823" s="98">
        <v>2314</v>
      </c>
      <c r="Y2823" s="99">
        <v>46156.468202430558</v>
      </c>
      <c r="Z2823" s="100">
        <v>46167</v>
      </c>
      <c r="AA2823" s="101"/>
      <c r="AB2823" s="101"/>
      <c r="AC2823" s="101"/>
      <c r="AD2823" s="102" t="s">
        <v>40</v>
      </c>
      <c r="AE2823" s="102" t="s">
        <v>40</v>
      </c>
      <c r="AF2823" s="102" t="s">
        <v>40</v>
      </c>
      <c r="AG2823" s="102" t="s">
        <v>40</v>
      </c>
      <c r="AH2823" s="102" t="s">
        <v>40</v>
      </c>
      <c r="AI2823" s="102" t="s">
        <v>40</v>
      </c>
      <c r="AJ2823" s="102" t="s">
        <v>40</v>
      </c>
      <c r="AK2823" s="102" t="s">
        <v>40</v>
      </c>
      <c r="AL2823" s="102" t="s">
        <v>40</v>
      </c>
      <c r="AM2823" s="102" t="s">
        <v>40</v>
      </c>
      <c r="AN2823" s="102" t="s">
        <v>40</v>
      </c>
      <c r="AO2823" s="102" t="s">
        <v>40</v>
      </c>
      <c r="AP2823" s="102" t="s">
        <v>40</v>
      </c>
      <c r="AQ2823" s="102" t="s">
        <v>40</v>
      </c>
      <c r="AR2823" s="101"/>
    </row>
    <row r="2824" spans="1:44">
      <c r="A2824" t="str">
        <f>VLOOKUP(Q2824,'Rotas x Madrugada'!A:C,2,0)</f>
        <v>E</v>
      </c>
      <c r="B2824" t="str">
        <f>VLOOKUP(Q2824,'Rotas x Madrugada'!A:C,3,0)</f>
        <v>Não</v>
      </c>
      <c r="D2824" s="19">
        <f t="shared" si="88"/>
        <v>46169</v>
      </c>
      <c r="E2824" s="19">
        <f>IF(A2824="RETIRA",Z2824,VLOOKUP(Q2824,'Rotas x Madrugada'!A:D,4,0))</f>
        <v>46147</v>
      </c>
      <c r="F2824" s="19">
        <f>IF(A2824="RETIRA",Z2824,Z2824+2)</f>
        <v>46169</v>
      </c>
      <c r="G2824" s="19" t="str">
        <f>CONCATENATE(U2824,"-",V2824)</f>
        <v>LMINC08-PF</v>
      </c>
      <c r="H2824" s="19" t="str">
        <f t="shared" ca="1" si="89"/>
        <v>OK</v>
      </c>
      <c r="I2824" s="46">
        <f ca="1">Z2824-$B$1</f>
        <v>10</v>
      </c>
      <c r="J2824" s="46">
        <f>VLOOKUP(G2824,'D. Produção'!A:B,2,)</f>
        <v>4</v>
      </c>
      <c r="K2824" s="87">
        <v>336620</v>
      </c>
      <c r="L2824" s="88" t="s">
        <v>132</v>
      </c>
      <c r="M2824" s="87">
        <v>4</v>
      </c>
      <c r="N2824" s="87">
        <v>5461600</v>
      </c>
      <c r="O2824" s="88" t="s">
        <v>35</v>
      </c>
      <c r="P2824" s="88" t="s">
        <v>36</v>
      </c>
      <c r="Q2824" s="88" t="s">
        <v>37</v>
      </c>
      <c r="R2824" s="89">
        <v>1.7285999999999999</v>
      </c>
      <c r="S2824" s="89">
        <v>34.571199999999997</v>
      </c>
      <c r="T2824" s="87">
        <v>1</v>
      </c>
      <c r="U2824" s="88" t="s">
        <v>251</v>
      </c>
      <c r="V2824" s="88" t="s">
        <v>39</v>
      </c>
      <c r="W2824" s="90">
        <v>747</v>
      </c>
      <c r="X2824" s="90">
        <v>2314</v>
      </c>
      <c r="Y2824" s="91">
        <v>46156.468202430558</v>
      </c>
      <c r="Z2824" s="92">
        <v>46167</v>
      </c>
      <c r="AA2824" s="93"/>
      <c r="AB2824" s="93"/>
      <c r="AC2824" s="93"/>
      <c r="AD2824" s="94" t="s">
        <v>40</v>
      </c>
      <c r="AE2824" s="94" t="s">
        <v>40</v>
      </c>
      <c r="AF2824" s="94" t="s">
        <v>40</v>
      </c>
      <c r="AG2824" s="94" t="s">
        <v>40</v>
      </c>
      <c r="AH2824" s="94" t="s">
        <v>40</v>
      </c>
      <c r="AI2824" s="94" t="s">
        <v>40</v>
      </c>
      <c r="AJ2824" s="94" t="s">
        <v>40</v>
      </c>
      <c r="AK2824" s="94" t="s">
        <v>40</v>
      </c>
      <c r="AL2824" s="94" t="s">
        <v>40</v>
      </c>
      <c r="AM2824" s="94" t="s">
        <v>40</v>
      </c>
      <c r="AN2824" s="94" t="s">
        <v>40</v>
      </c>
      <c r="AO2824" s="94" t="s">
        <v>40</v>
      </c>
      <c r="AP2824" s="94" t="s">
        <v>40</v>
      </c>
      <c r="AQ2824" s="94" t="s">
        <v>40</v>
      </c>
      <c r="AR2824" s="93"/>
    </row>
    <row r="2825" spans="1:44">
      <c r="A2825" t="str">
        <f>VLOOKUP(Q2825,'Rotas x Madrugada'!A:C,2,0)</f>
        <v>E</v>
      </c>
      <c r="B2825" t="str">
        <f>VLOOKUP(Q2825,'Rotas x Madrugada'!A:C,3,0)</f>
        <v>Não</v>
      </c>
      <c r="D2825" s="19">
        <f t="shared" si="88"/>
        <v>46169</v>
      </c>
      <c r="E2825" s="19">
        <f>IF(A2825="RETIRA",Z2825,VLOOKUP(Q2825,'Rotas x Madrugada'!A:D,4,0))</f>
        <v>46147</v>
      </c>
      <c r="F2825" s="19">
        <f>IF(A2825="RETIRA",Z2825,Z2825+2)</f>
        <v>46169</v>
      </c>
      <c r="G2825" s="19" t="str">
        <f>CONCATENATE(U2825,"-",V2825)</f>
        <v>LMINC08-PF</v>
      </c>
      <c r="H2825" s="19" t="str">
        <f t="shared" ca="1" si="89"/>
        <v>OK</v>
      </c>
      <c r="I2825" s="46">
        <f ca="1">Z2825-$B$1</f>
        <v>10</v>
      </c>
      <c r="J2825" s="46">
        <f>VLOOKUP(G2825,'D. Produção'!A:B,2,)</f>
        <v>4</v>
      </c>
      <c r="K2825" s="95">
        <v>336620</v>
      </c>
      <c r="L2825" s="96" t="s">
        <v>92</v>
      </c>
      <c r="M2825" s="95">
        <v>5</v>
      </c>
      <c r="N2825" s="95">
        <v>5461601</v>
      </c>
      <c r="O2825" s="96" t="s">
        <v>35</v>
      </c>
      <c r="P2825" s="96" t="s">
        <v>36</v>
      </c>
      <c r="Q2825" s="96" t="s">
        <v>37</v>
      </c>
      <c r="R2825" s="97">
        <v>1.99</v>
      </c>
      <c r="S2825" s="97">
        <v>39.800800000000002</v>
      </c>
      <c r="T2825" s="95">
        <v>1</v>
      </c>
      <c r="U2825" s="96" t="s">
        <v>251</v>
      </c>
      <c r="V2825" s="96" t="s">
        <v>39</v>
      </c>
      <c r="W2825" s="98">
        <v>860</v>
      </c>
      <c r="X2825" s="98">
        <v>2314</v>
      </c>
      <c r="Y2825" s="99">
        <v>46156.468202430558</v>
      </c>
      <c r="Z2825" s="100">
        <v>46167</v>
      </c>
      <c r="AA2825" s="101"/>
      <c r="AB2825" s="101"/>
      <c r="AC2825" s="101"/>
      <c r="AD2825" s="102" t="s">
        <v>40</v>
      </c>
      <c r="AE2825" s="102" t="s">
        <v>40</v>
      </c>
      <c r="AF2825" s="102" t="s">
        <v>40</v>
      </c>
      <c r="AG2825" s="102" t="s">
        <v>40</v>
      </c>
      <c r="AH2825" s="102" t="s">
        <v>40</v>
      </c>
      <c r="AI2825" s="102" t="s">
        <v>40</v>
      </c>
      <c r="AJ2825" s="102" t="s">
        <v>40</v>
      </c>
      <c r="AK2825" s="102" t="s">
        <v>40</v>
      </c>
      <c r="AL2825" s="102" t="s">
        <v>40</v>
      </c>
      <c r="AM2825" s="102" t="s">
        <v>40</v>
      </c>
      <c r="AN2825" s="102" t="s">
        <v>40</v>
      </c>
      <c r="AO2825" s="102" t="s">
        <v>40</v>
      </c>
      <c r="AP2825" s="102" t="s">
        <v>40</v>
      </c>
      <c r="AQ2825" s="102" t="s">
        <v>40</v>
      </c>
      <c r="AR2825" s="101"/>
    </row>
    <row r="2826" spans="1:44">
      <c r="A2826" t="str">
        <f>VLOOKUP(Q2826,'Rotas x Madrugada'!A:C,2,0)</f>
        <v>E</v>
      </c>
      <c r="B2826" t="str">
        <f>VLOOKUP(Q2826,'Rotas x Madrugada'!A:C,3,0)</f>
        <v>Não</v>
      </c>
      <c r="D2826" s="19">
        <f t="shared" si="88"/>
        <v>46169</v>
      </c>
      <c r="E2826" s="19">
        <f>IF(A2826="RETIRA",Z2826,VLOOKUP(Q2826,'Rotas x Madrugada'!A:D,4,0))</f>
        <v>46147</v>
      </c>
      <c r="F2826" s="19">
        <f>IF(A2826="RETIRA",Z2826,Z2826+2)</f>
        <v>46169</v>
      </c>
      <c r="G2826" s="19" t="str">
        <f>CONCATENATE(U2826,"-",V2826)</f>
        <v>LMINC08-PF</v>
      </c>
      <c r="H2826" s="19" t="str">
        <f t="shared" ca="1" si="89"/>
        <v>OK</v>
      </c>
      <c r="I2826" s="46">
        <f ca="1">Z2826-$B$1</f>
        <v>10</v>
      </c>
      <c r="J2826" s="46">
        <f>VLOOKUP(G2826,'D. Produção'!A:B,2,)</f>
        <v>4</v>
      </c>
      <c r="K2826" s="87">
        <v>336620</v>
      </c>
      <c r="L2826" s="88" t="s">
        <v>97</v>
      </c>
      <c r="M2826" s="87">
        <v>6</v>
      </c>
      <c r="N2826" s="87">
        <v>5461602</v>
      </c>
      <c r="O2826" s="88" t="s">
        <v>35</v>
      </c>
      <c r="P2826" s="88" t="s">
        <v>36</v>
      </c>
      <c r="Q2826" s="88" t="s">
        <v>37</v>
      </c>
      <c r="R2826" s="89">
        <v>1.99</v>
      </c>
      <c r="S2826" s="89">
        <v>39.800800000000002</v>
      </c>
      <c r="T2826" s="87">
        <v>1</v>
      </c>
      <c r="U2826" s="88" t="s">
        <v>251</v>
      </c>
      <c r="V2826" s="88" t="s">
        <v>39</v>
      </c>
      <c r="W2826" s="90">
        <v>860</v>
      </c>
      <c r="X2826" s="90">
        <v>2314</v>
      </c>
      <c r="Y2826" s="91">
        <v>46156.468202430558</v>
      </c>
      <c r="Z2826" s="92">
        <v>46167</v>
      </c>
      <c r="AA2826" s="93"/>
      <c r="AB2826" s="93"/>
      <c r="AC2826" s="93"/>
      <c r="AD2826" s="94" t="s">
        <v>40</v>
      </c>
      <c r="AE2826" s="94" t="s">
        <v>40</v>
      </c>
      <c r="AF2826" s="94" t="s">
        <v>40</v>
      </c>
      <c r="AG2826" s="94" t="s">
        <v>40</v>
      </c>
      <c r="AH2826" s="94" t="s">
        <v>40</v>
      </c>
      <c r="AI2826" s="94" t="s">
        <v>40</v>
      </c>
      <c r="AJ2826" s="94" t="s">
        <v>40</v>
      </c>
      <c r="AK2826" s="94" t="s">
        <v>40</v>
      </c>
      <c r="AL2826" s="94" t="s">
        <v>40</v>
      </c>
      <c r="AM2826" s="94" t="s">
        <v>40</v>
      </c>
      <c r="AN2826" s="94" t="s">
        <v>40</v>
      </c>
      <c r="AO2826" s="94" t="s">
        <v>40</v>
      </c>
      <c r="AP2826" s="94" t="s">
        <v>40</v>
      </c>
      <c r="AQ2826" s="94" t="s">
        <v>40</v>
      </c>
      <c r="AR2826" s="93"/>
    </row>
    <row r="2827" spans="1:44">
      <c r="A2827" t="str">
        <f>VLOOKUP(Q2827,'Rotas x Madrugada'!A:C,2,0)</f>
        <v>E</v>
      </c>
      <c r="B2827" t="str">
        <f>VLOOKUP(Q2827,'Rotas x Madrugada'!A:C,3,0)</f>
        <v>Não</v>
      </c>
      <c r="D2827" s="19">
        <f t="shared" si="88"/>
        <v>46169</v>
      </c>
      <c r="E2827" s="19">
        <f>IF(A2827="RETIRA",Z2827,VLOOKUP(Q2827,'Rotas x Madrugada'!A:D,4,0))</f>
        <v>46147</v>
      </c>
      <c r="F2827" s="19">
        <f>IF(A2827="RETIRA",Z2827,Z2827+2)</f>
        <v>46169</v>
      </c>
      <c r="G2827" s="19" t="str">
        <f>CONCATENATE(U2827,"-",V2827)</f>
        <v>LMINC08-PF</v>
      </c>
      <c r="H2827" s="19" t="str">
        <f t="shared" ca="1" si="89"/>
        <v>OK</v>
      </c>
      <c r="I2827" s="46">
        <f ca="1">Z2827-$B$1</f>
        <v>10</v>
      </c>
      <c r="J2827" s="46">
        <f>VLOOKUP(G2827,'D. Produção'!A:B,2,)</f>
        <v>4</v>
      </c>
      <c r="K2827" s="95">
        <v>336620</v>
      </c>
      <c r="L2827" s="96" t="s">
        <v>98</v>
      </c>
      <c r="M2827" s="95">
        <v>7</v>
      </c>
      <c r="N2827" s="95">
        <v>5461603</v>
      </c>
      <c r="O2827" s="96" t="s">
        <v>35</v>
      </c>
      <c r="P2827" s="96" t="s">
        <v>36</v>
      </c>
      <c r="Q2827" s="96" t="s">
        <v>37</v>
      </c>
      <c r="R2827" s="97">
        <v>1.99</v>
      </c>
      <c r="S2827" s="97">
        <v>39.800800000000002</v>
      </c>
      <c r="T2827" s="95">
        <v>1</v>
      </c>
      <c r="U2827" s="96" t="s">
        <v>251</v>
      </c>
      <c r="V2827" s="96" t="s">
        <v>39</v>
      </c>
      <c r="W2827" s="98">
        <v>860</v>
      </c>
      <c r="X2827" s="98">
        <v>2314</v>
      </c>
      <c r="Y2827" s="99">
        <v>46156.468202430558</v>
      </c>
      <c r="Z2827" s="100">
        <v>46167</v>
      </c>
      <c r="AA2827" s="101"/>
      <c r="AB2827" s="101"/>
      <c r="AC2827" s="101"/>
      <c r="AD2827" s="102" t="s">
        <v>40</v>
      </c>
      <c r="AE2827" s="102" t="s">
        <v>40</v>
      </c>
      <c r="AF2827" s="102" t="s">
        <v>40</v>
      </c>
      <c r="AG2827" s="102" t="s">
        <v>40</v>
      </c>
      <c r="AH2827" s="102" t="s">
        <v>40</v>
      </c>
      <c r="AI2827" s="102" t="s">
        <v>40</v>
      </c>
      <c r="AJ2827" s="102" t="s">
        <v>40</v>
      </c>
      <c r="AK2827" s="102" t="s">
        <v>40</v>
      </c>
      <c r="AL2827" s="102" t="s">
        <v>40</v>
      </c>
      <c r="AM2827" s="102" t="s">
        <v>40</v>
      </c>
      <c r="AN2827" s="102" t="s">
        <v>40</v>
      </c>
      <c r="AO2827" s="102" t="s">
        <v>40</v>
      </c>
      <c r="AP2827" s="102" t="s">
        <v>40</v>
      </c>
      <c r="AQ2827" s="102" t="s">
        <v>40</v>
      </c>
      <c r="AR2827" s="101"/>
    </row>
    <row r="2828" spans="1:44">
      <c r="A2828" t="str">
        <f>VLOOKUP(Q2828,'Rotas x Madrugada'!A:C,2,0)</f>
        <v>E</v>
      </c>
      <c r="B2828" t="str">
        <f>VLOOKUP(Q2828,'Rotas x Madrugada'!A:C,3,0)</f>
        <v>Não</v>
      </c>
      <c r="D2828" s="19">
        <f t="shared" si="88"/>
        <v>46169</v>
      </c>
      <c r="E2828" s="19">
        <f>IF(A2828="RETIRA",Z2828,VLOOKUP(Q2828,'Rotas x Madrugada'!A:D,4,0))</f>
        <v>46147</v>
      </c>
      <c r="F2828" s="19">
        <f>IF(A2828="RETIRA",Z2828,Z2828+2)</f>
        <v>46169</v>
      </c>
      <c r="G2828" s="19" t="str">
        <f>CONCATENATE(U2828,"-",V2828)</f>
        <v>LMINC08-PF</v>
      </c>
      <c r="H2828" s="19" t="str">
        <f t="shared" ca="1" si="89"/>
        <v>OK</v>
      </c>
      <c r="I2828" s="46">
        <f ca="1">Z2828-$B$1</f>
        <v>10</v>
      </c>
      <c r="J2828" s="46">
        <f>VLOOKUP(G2828,'D. Produção'!A:B,2,)</f>
        <v>4</v>
      </c>
      <c r="K2828" s="87">
        <v>336620</v>
      </c>
      <c r="L2828" s="88" t="s">
        <v>99</v>
      </c>
      <c r="M2828" s="87">
        <v>8</v>
      </c>
      <c r="N2828" s="87">
        <v>5461604</v>
      </c>
      <c r="O2828" s="88" t="s">
        <v>35</v>
      </c>
      <c r="P2828" s="88" t="s">
        <v>36</v>
      </c>
      <c r="Q2828" s="88" t="s">
        <v>37</v>
      </c>
      <c r="R2828" s="89">
        <v>1.99</v>
      </c>
      <c r="S2828" s="89">
        <v>39.800800000000002</v>
      </c>
      <c r="T2828" s="87">
        <v>1</v>
      </c>
      <c r="U2828" s="88" t="s">
        <v>251</v>
      </c>
      <c r="V2828" s="88" t="s">
        <v>39</v>
      </c>
      <c r="W2828" s="90">
        <v>860</v>
      </c>
      <c r="X2828" s="90">
        <v>2314</v>
      </c>
      <c r="Y2828" s="91">
        <v>46156.468202430558</v>
      </c>
      <c r="Z2828" s="92">
        <v>46167</v>
      </c>
      <c r="AA2828" s="93"/>
      <c r="AB2828" s="93"/>
      <c r="AC2828" s="93"/>
      <c r="AD2828" s="94" t="s">
        <v>40</v>
      </c>
      <c r="AE2828" s="94" t="s">
        <v>40</v>
      </c>
      <c r="AF2828" s="94" t="s">
        <v>40</v>
      </c>
      <c r="AG2828" s="94" t="s">
        <v>40</v>
      </c>
      <c r="AH2828" s="94" t="s">
        <v>40</v>
      </c>
      <c r="AI2828" s="94" t="s">
        <v>40</v>
      </c>
      <c r="AJ2828" s="94" t="s">
        <v>40</v>
      </c>
      <c r="AK2828" s="94" t="s">
        <v>40</v>
      </c>
      <c r="AL2828" s="94" t="s">
        <v>40</v>
      </c>
      <c r="AM2828" s="94" t="s">
        <v>40</v>
      </c>
      <c r="AN2828" s="94" t="s">
        <v>40</v>
      </c>
      <c r="AO2828" s="94" t="s">
        <v>40</v>
      </c>
      <c r="AP2828" s="94" t="s">
        <v>40</v>
      </c>
      <c r="AQ2828" s="94" t="s">
        <v>40</v>
      </c>
      <c r="AR2828" s="93"/>
    </row>
    <row r="2829" spans="1:44">
      <c r="A2829" t="str">
        <f>VLOOKUP(Q2829,'Rotas x Madrugada'!A:C,2,0)</f>
        <v>E</v>
      </c>
      <c r="B2829" t="str">
        <f>VLOOKUP(Q2829,'Rotas x Madrugada'!A:C,3,0)</f>
        <v>Não</v>
      </c>
      <c r="D2829" s="19">
        <f t="shared" si="88"/>
        <v>46169</v>
      </c>
      <c r="E2829" s="19">
        <f>IF(A2829="RETIRA",Z2829,VLOOKUP(Q2829,'Rotas x Madrugada'!A:D,4,0))</f>
        <v>46147</v>
      </c>
      <c r="F2829" s="19">
        <f>IF(A2829="RETIRA",Z2829,Z2829+2)</f>
        <v>46169</v>
      </c>
      <c r="G2829" s="19" t="str">
        <f>CONCATENATE(U2829,"-",V2829)</f>
        <v>LMINC08-PF</v>
      </c>
      <c r="H2829" s="19" t="str">
        <f t="shared" ca="1" si="89"/>
        <v>OK</v>
      </c>
      <c r="I2829" s="46">
        <f ca="1">Z2829-$B$1</f>
        <v>10</v>
      </c>
      <c r="J2829" s="46">
        <f>VLOOKUP(G2829,'D. Produção'!A:B,2,)</f>
        <v>4</v>
      </c>
      <c r="K2829" s="95">
        <v>336620</v>
      </c>
      <c r="L2829" s="96" t="s">
        <v>100</v>
      </c>
      <c r="M2829" s="95">
        <v>9</v>
      </c>
      <c r="N2829" s="95">
        <v>5461605</v>
      </c>
      <c r="O2829" s="96" t="s">
        <v>35</v>
      </c>
      <c r="P2829" s="96" t="s">
        <v>36</v>
      </c>
      <c r="Q2829" s="96" t="s">
        <v>37</v>
      </c>
      <c r="R2829" s="97">
        <v>1.99</v>
      </c>
      <c r="S2829" s="97">
        <v>39.800800000000002</v>
      </c>
      <c r="T2829" s="95">
        <v>1</v>
      </c>
      <c r="U2829" s="96" t="s">
        <v>251</v>
      </c>
      <c r="V2829" s="96" t="s">
        <v>39</v>
      </c>
      <c r="W2829" s="98">
        <v>860</v>
      </c>
      <c r="X2829" s="98">
        <v>2314</v>
      </c>
      <c r="Y2829" s="99">
        <v>46156.468202430558</v>
      </c>
      <c r="Z2829" s="100">
        <v>46167</v>
      </c>
      <c r="AA2829" s="101"/>
      <c r="AB2829" s="101"/>
      <c r="AC2829" s="101"/>
      <c r="AD2829" s="102" t="s">
        <v>40</v>
      </c>
      <c r="AE2829" s="102" t="s">
        <v>40</v>
      </c>
      <c r="AF2829" s="102" t="s">
        <v>40</v>
      </c>
      <c r="AG2829" s="102" t="s">
        <v>40</v>
      </c>
      <c r="AH2829" s="102" t="s">
        <v>40</v>
      </c>
      <c r="AI2829" s="102" t="s">
        <v>40</v>
      </c>
      <c r="AJ2829" s="102" t="s">
        <v>40</v>
      </c>
      <c r="AK2829" s="102" t="s">
        <v>40</v>
      </c>
      <c r="AL2829" s="102" t="s">
        <v>40</v>
      </c>
      <c r="AM2829" s="102" t="s">
        <v>40</v>
      </c>
      <c r="AN2829" s="102" t="s">
        <v>40</v>
      </c>
      <c r="AO2829" s="102" t="s">
        <v>40</v>
      </c>
      <c r="AP2829" s="102" t="s">
        <v>40</v>
      </c>
      <c r="AQ2829" s="102" t="s">
        <v>40</v>
      </c>
      <c r="AR2829" s="101"/>
    </row>
    <row r="2830" spans="1:44">
      <c r="A2830" t="str">
        <f>VLOOKUP(Q2830,'Rotas x Madrugada'!A:C,2,0)</f>
        <v>E</v>
      </c>
      <c r="B2830" t="str">
        <f>VLOOKUP(Q2830,'Rotas x Madrugada'!A:C,3,0)</f>
        <v>Não</v>
      </c>
      <c r="D2830" s="19">
        <f t="shared" si="88"/>
        <v>46169</v>
      </c>
      <c r="E2830" s="19">
        <f>IF(A2830="RETIRA",Z2830,VLOOKUP(Q2830,'Rotas x Madrugada'!A:D,4,0))</f>
        <v>46147</v>
      </c>
      <c r="F2830" s="19">
        <f>IF(A2830="RETIRA",Z2830,Z2830+2)</f>
        <v>46169</v>
      </c>
      <c r="G2830" s="19" t="str">
        <f>CONCATENATE(U2830,"-",V2830)</f>
        <v>LMINC08-PF</v>
      </c>
      <c r="H2830" s="19" t="str">
        <f t="shared" ca="1" si="89"/>
        <v>OK</v>
      </c>
      <c r="I2830" s="46">
        <f ca="1">Z2830-$B$1</f>
        <v>10</v>
      </c>
      <c r="J2830" s="46">
        <f>VLOOKUP(G2830,'D. Produção'!A:B,2,)</f>
        <v>4</v>
      </c>
      <c r="K2830" s="87">
        <v>336620</v>
      </c>
      <c r="L2830" s="88" t="s">
        <v>101</v>
      </c>
      <c r="M2830" s="87">
        <v>10</v>
      </c>
      <c r="N2830" s="87">
        <v>5461606</v>
      </c>
      <c r="O2830" s="88" t="s">
        <v>35</v>
      </c>
      <c r="P2830" s="88" t="s">
        <v>36</v>
      </c>
      <c r="Q2830" s="88" t="s">
        <v>37</v>
      </c>
      <c r="R2830" s="89">
        <v>1.99</v>
      </c>
      <c r="S2830" s="89">
        <v>39.800800000000002</v>
      </c>
      <c r="T2830" s="87">
        <v>1</v>
      </c>
      <c r="U2830" s="88" t="s">
        <v>251</v>
      </c>
      <c r="V2830" s="88" t="s">
        <v>39</v>
      </c>
      <c r="W2830" s="90">
        <v>860</v>
      </c>
      <c r="X2830" s="90">
        <v>2314</v>
      </c>
      <c r="Y2830" s="91">
        <v>46156.468202430558</v>
      </c>
      <c r="Z2830" s="92">
        <v>46167</v>
      </c>
      <c r="AA2830" s="93"/>
      <c r="AB2830" s="93"/>
      <c r="AC2830" s="93"/>
      <c r="AD2830" s="94" t="s">
        <v>40</v>
      </c>
      <c r="AE2830" s="94" t="s">
        <v>40</v>
      </c>
      <c r="AF2830" s="94" t="s">
        <v>40</v>
      </c>
      <c r="AG2830" s="94" t="s">
        <v>40</v>
      </c>
      <c r="AH2830" s="94" t="s">
        <v>40</v>
      </c>
      <c r="AI2830" s="94" t="s">
        <v>40</v>
      </c>
      <c r="AJ2830" s="94" t="s">
        <v>40</v>
      </c>
      <c r="AK2830" s="94" t="s">
        <v>40</v>
      </c>
      <c r="AL2830" s="94" t="s">
        <v>40</v>
      </c>
      <c r="AM2830" s="94" t="s">
        <v>40</v>
      </c>
      <c r="AN2830" s="94" t="s">
        <v>40</v>
      </c>
      <c r="AO2830" s="94" t="s">
        <v>40</v>
      </c>
      <c r="AP2830" s="94" t="s">
        <v>40</v>
      </c>
      <c r="AQ2830" s="94" t="s">
        <v>40</v>
      </c>
      <c r="AR2830" s="93"/>
    </row>
    <row r="2831" spans="1:44">
      <c r="A2831" t="str">
        <f>VLOOKUP(Q2831,'Rotas x Madrugada'!A:C,2,0)</f>
        <v>E</v>
      </c>
      <c r="B2831" t="str">
        <f>VLOOKUP(Q2831,'Rotas x Madrugada'!A:C,3,0)</f>
        <v>Não</v>
      </c>
      <c r="D2831" s="19">
        <f t="shared" si="88"/>
        <v>46169</v>
      </c>
      <c r="E2831" s="19">
        <f>IF(A2831="RETIRA",Z2831,VLOOKUP(Q2831,'Rotas x Madrugada'!A:D,4,0))</f>
        <v>46147</v>
      </c>
      <c r="F2831" s="19">
        <f>IF(A2831="RETIRA",Z2831,Z2831+2)</f>
        <v>46169</v>
      </c>
      <c r="G2831" s="19" t="str">
        <f>CONCATENATE(U2831,"-",V2831)</f>
        <v>LMINC08-PF</v>
      </c>
      <c r="H2831" s="19" t="str">
        <f t="shared" ca="1" si="89"/>
        <v>OK</v>
      </c>
      <c r="I2831" s="46">
        <f ca="1">Z2831-$B$1</f>
        <v>10</v>
      </c>
      <c r="J2831" s="46">
        <f>VLOOKUP(G2831,'D. Produção'!A:B,2,)</f>
        <v>4</v>
      </c>
      <c r="K2831" s="95">
        <v>336620</v>
      </c>
      <c r="L2831" s="96" t="s">
        <v>102</v>
      </c>
      <c r="M2831" s="95">
        <v>11</v>
      </c>
      <c r="N2831" s="95">
        <v>5461607</v>
      </c>
      <c r="O2831" s="96" t="s">
        <v>35</v>
      </c>
      <c r="P2831" s="96" t="s">
        <v>36</v>
      </c>
      <c r="Q2831" s="96" t="s">
        <v>37</v>
      </c>
      <c r="R2831" s="97">
        <v>1.99</v>
      </c>
      <c r="S2831" s="97">
        <v>39.800800000000002</v>
      </c>
      <c r="T2831" s="95">
        <v>1</v>
      </c>
      <c r="U2831" s="96" t="s">
        <v>251</v>
      </c>
      <c r="V2831" s="96" t="s">
        <v>39</v>
      </c>
      <c r="W2831" s="98">
        <v>860</v>
      </c>
      <c r="X2831" s="98">
        <v>2314</v>
      </c>
      <c r="Y2831" s="99">
        <v>46156.468202430558</v>
      </c>
      <c r="Z2831" s="100">
        <v>46167</v>
      </c>
      <c r="AA2831" s="101"/>
      <c r="AB2831" s="101"/>
      <c r="AC2831" s="101"/>
      <c r="AD2831" s="102" t="s">
        <v>40</v>
      </c>
      <c r="AE2831" s="102" t="s">
        <v>40</v>
      </c>
      <c r="AF2831" s="102" t="s">
        <v>40</v>
      </c>
      <c r="AG2831" s="102" t="s">
        <v>40</v>
      </c>
      <c r="AH2831" s="102" t="s">
        <v>40</v>
      </c>
      <c r="AI2831" s="102" t="s">
        <v>40</v>
      </c>
      <c r="AJ2831" s="102" t="s">
        <v>40</v>
      </c>
      <c r="AK2831" s="102" t="s">
        <v>40</v>
      </c>
      <c r="AL2831" s="102" t="s">
        <v>40</v>
      </c>
      <c r="AM2831" s="102" t="s">
        <v>40</v>
      </c>
      <c r="AN2831" s="102" t="s">
        <v>40</v>
      </c>
      <c r="AO2831" s="102" t="s">
        <v>40</v>
      </c>
      <c r="AP2831" s="102" t="s">
        <v>40</v>
      </c>
      <c r="AQ2831" s="102" t="s">
        <v>40</v>
      </c>
      <c r="AR2831" s="101"/>
    </row>
    <row r="2832" spans="1:44">
      <c r="A2832" t="str">
        <f>VLOOKUP(Q2832,'Rotas x Madrugada'!A:C,2,0)</f>
        <v>E</v>
      </c>
      <c r="B2832" t="str">
        <f>VLOOKUP(Q2832,'Rotas x Madrugada'!A:C,3,0)</f>
        <v>Não</v>
      </c>
      <c r="D2832" s="19">
        <f t="shared" si="88"/>
        <v>46169</v>
      </c>
      <c r="E2832" s="19">
        <f>IF(A2832="RETIRA",Z2832,VLOOKUP(Q2832,'Rotas x Madrugada'!A:D,4,0))</f>
        <v>46147</v>
      </c>
      <c r="F2832" s="19">
        <f>IF(A2832="RETIRA",Z2832,Z2832+2)</f>
        <v>46169</v>
      </c>
      <c r="G2832" s="19" t="str">
        <f>CONCATENATE(U2832,"-",V2832)</f>
        <v>LMINC08-PF</v>
      </c>
      <c r="H2832" s="19" t="str">
        <f t="shared" ca="1" si="89"/>
        <v>OK</v>
      </c>
      <c r="I2832" s="46">
        <f ca="1">Z2832-$B$1</f>
        <v>10</v>
      </c>
      <c r="J2832" s="46">
        <f>VLOOKUP(G2832,'D. Produção'!A:B,2,)</f>
        <v>4</v>
      </c>
      <c r="K2832" s="87">
        <v>336620</v>
      </c>
      <c r="L2832" s="88" t="s">
        <v>103</v>
      </c>
      <c r="M2832" s="87">
        <v>12</v>
      </c>
      <c r="N2832" s="87">
        <v>5461608</v>
      </c>
      <c r="O2832" s="88" t="s">
        <v>35</v>
      </c>
      <c r="P2832" s="88" t="s">
        <v>36</v>
      </c>
      <c r="Q2832" s="88" t="s">
        <v>37</v>
      </c>
      <c r="R2832" s="89">
        <v>1.99</v>
      </c>
      <c r="S2832" s="89">
        <v>39.800800000000002</v>
      </c>
      <c r="T2832" s="87">
        <v>1</v>
      </c>
      <c r="U2832" s="88" t="s">
        <v>251</v>
      </c>
      <c r="V2832" s="88" t="s">
        <v>39</v>
      </c>
      <c r="W2832" s="90">
        <v>860</v>
      </c>
      <c r="X2832" s="90">
        <v>2314</v>
      </c>
      <c r="Y2832" s="91">
        <v>46156.468202430558</v>
      </c>
      <c r="Z2832" s="92">
        <v>46167</v>
      </c>
      <c r="AA2832" s="93"/>
      <c r="AB2832" s="93"/>
      <c r="AC2832" s="93"/>
      <c r="AD2832" s="94" t="s">
        <v>40</v>
      </c>
      <c r="AE2832" s="94" t="s">
        <v>40</v>
      </c>
      <c r="AF2832" s="94" t="s">
        <v>40</v>
      </c>
      <c r="AG2832" s="94" t="s">
        <v>40</v>
      </c>
      <c r="AH2832" s="94" t="s">
        <v>40</v>
      </c>
      <c r="AI2832" s="94" t="s">
        <v>40</v>
      </c>
      <c r="AJ2832" s="94" t="s">
        <v>40</v>
      </c>
      <c r="AK2832" s="94" t="s">
        <v>40</v>
      </c>
      <c r="AL2832" s="94" t="s">
        <v>40</v>
      </c>
      <c r="AM2832" s="94" t="s">
        <v>40</v>
      </c>
      <c r="AN2832" s="94" t="s">
        <v>40</v>
      </c>
      <c r="AO2832" s="94" t="s">
        <v>40</v>
      </c>
      <c r="AP2832" s="94" t="s">
        <v>40</v>
      </c>
      <c r="AQ2832" s="94" t="s">
        <v>40</v>
      </c>
      <c r="AR2832" s="93"/>
    </row>
    <row r="2833" spans="1:44">
      <c r="A2833" t="str">
        <f>VLOOKUP(Q2833,'Rotas x Madrugada'!A:C,2,0)</f>
        <v>E</v>
      </c>
      <c r="B2833" t="str">
        <f>VLOOKUP(Q2833,'Rotas x Madrugada'!A:C,3,0)</f>
        <v>Não</v>
      </c>
      <c r="D2833" s="19">
        <f t="shared" si="88"/>
        <v>46169</v>
      </c>
      <c r="E2833" s="19">
        <f>IF(A2833="RETIRA",Z2833,VLOOKUP(Q2833,'Rotas x Madrugada'!A:D,4,0))</f>
        <v>46147</v>
      </c>
      <c r="F2833" s="19">
        <f>IF(A2833="RETIRA",Z2833,Z2833+2)</f>
        <v>46169</v>
      </c>
      <c r="G2833" s="19" t="str">
        <f>CONCATENATE(U2833,"-",V2833)</f>
        <v>LMINC08-PF</v>
      </c>
      <c r="H2833" s="19" t="str">
        <f t="shared" ca="1" si="89"/>
        <v>OK</v>
      </c>
      <c r="I2833" s="46">
        <f ca="1">Z2833-$B$1</f>
        <v>10</v>
      </c>
      <c r="J2833" s="46">
        <f>VLOOKUP(G2833,'D. Produção'!A:B,2,)</f>
        <v>4</v>
      </c>
      <c r="K2833" s="95">
        <v>336620</v>
      </c>
      <c r="L2833" s="96" t="s">
        <v>104</v>
      </c>
      <c r="M2833" s="95">
        <v>13</v>
      </c>
      <c r="N2833" s="95">
        <v>5461609</v>
      </c>
      <c r="O2833" s="96" t="s">
        <v>35</v>
      </c>
      <c r="P2833" s="96" t="s">
        <v>36</v>
      </c>
      <c r="Q2833" s="96" t="s">
        <v>37</v>
      </c>
      <c r="R2833" s="97">
        <v>1.8093999999999999</v>
      </c>
      <c r="S2833" s="97">
        <v>36.188600000000001</v>
      </c>
      <c r="T2833" s="95">
        <v>1</v>
      </c>
      <c r="U2833" s="96" t="s">
        <v>251</v>
      </c>
      <c r="V2833" s="96" t="s">
        <v>39</v>
      </c>
      <c r="W2833" s="98">
        <v>867</v>
      </c>
      <c r="X2833" s="98">
        <v>2087</v>
      </c>
      <c r="Y2833" s="99">
        <v>46156.468202430558</v>
      </c>
      <c r="Z2833" s="100">
        <v>46167</v>
      </c>
      <c r="AA2833" s="101"/>
      <c r="AB2833" s="101"/>
      <c r="AC2833" s="101"/>
      <c r="AD2833" s="102" t="s">
        <v>40</v>
      </c>
      <c r="AE2833" s="102" t="s">
        <v>40</v>
      </c>
      <c r="AF2833" s="102" t="s">
        <v>40</v>
      </c>
      <c r="AG2833" s="102" t="s">
        <v>40</v>
      </c>
      <c r="AH2833" s="102" t="s">
        <v>40</v>
      </c>
      <c r="AI2833" s="102" t="s">
        <v>40</v>
      </c>
      <c r="AJ2833" s="102" t="s">
        <v>40</v>
      </c>
      <c r="AK2833" s="102" t="s">
        <v>40</v>
      </c>
      <c r="AL2833" s="102" t="s">
        <v>40</v>
      </c>
      <c r="AM2833" s="102" t="s">
        <v>40</v>
      </c>
      <c r="AN2833" s="102" t="s">
        <v>40</v>
      </c>
      <c r="AO2833" s="102" t="s">
        <v>40</v>
      </c>
      <c r="AP2833" s="102" t="s">
        <v>40</v>
      </c>
      <c r="AQ2833" s="102" t="s">
        <v>40</v>
      </c>
      <c r="AR2833" s="101"/>
    </row>
    <row r="2834" spans="1:44">
      <c r="A2834" t="str">
        <f>VLOOKUP(Q2834,'Rotas x Madrugada'!A:C,2,0)</f>
        <v>E</v>
      </c>
      <c r="B2834" t="str">
        <f>VLOOKUP(Q2834,'Rotas x Madrugada'!A:C,3,0)</f>
        <v>Não</v>
      </c>
      <c r="D2834" s="19">
        <f t="shared" si="88"/>
        <v>46169</v>
      </c>
      <c r="E2834" s="19">
        <f>IF(A2834="RETIRA",Z2834,VLOOKUP(Q2834,'Rotas x Madrugada'!A:D,4,0))</f>
        <v>46147</v>
      </c>
      <c r="F2834" s="19">
        <f>IF(A2834="RETIRA",Z2834,Z2834+2)</f>
        <v>46169</v>
      </c>
      <c r="G2834" s="19" t="str">
        <f>CONCATENATE(U2834,"-",V2834)</f>
        <v>LMINC08-PF</v>
      </c>
      <c r="H2834" s="19" t="str">
        <f t="shared" ca="1" si="89"/>
        <v>OK</v>
      </c>
      <c r="I2834" s="46">
        <f ca="1">Z2834-$B$1</f>
        <v>10</v>
      </c>
      <c r="J2834" s="46">
        <f>VLOOKUP(G2834,'D. Produção'!A:B,2,)</f>
        <v>4</v>
      </c>
      <c r="K2834" s="87">
        <v>336620</v>
      </c>
      <c r="L2834" s="88" t="s">
        <v>105</v>
      </c>
      <c r="M2834" s="87">
        <v>14</v>
      </c>
      <c r="N2834" s="87">
        <v>5461610</v>
      </c>
      <c r="O2834" s="88" t="s">
        <v>35</v>
      </c>
      <c r="P2834" s="88" t="s">
        <v>36</v>
      </c>
      <c r="Q2834" s="88" t="s">
        <v>37</v>
      </c>
      <c r="R2834" s="89">
        <v>1.8093999999999999</v>
      </c>
      <c r="S2834" s="89">
        <v>36.188600000000001</v>
      </c>
      <c r="T2834" s="87">
        <v>1</v>
      </c>
      <c r="U2834" s="88" t="s">
        <v>251</v>
      </c>
      <c r="V2834" s="88" t="s">
        <v>39</v>
      </c>
      <c r="W2834" s="90">
        <v>867</v>
      </c>
      <c r="X2834" s="90">
        <v>2087</v>
      </c>
      <c r="Y2834" s="91">
        <v>46156.468202430558</v>
      </c>
      <c r="Z2834" s="92">
        <v>46167</v>
      </c>
      <c r="AA2834" s="93"/>
      <c r="AB2834" s="93"/>
      <c r="AC2834" s="93"/>
      <c r="AD2834" s="94" t="s">
        <v>40</v>
      </c>
      <c r="AE2834" s="94" t="s">
        <v>40</v>
      </c>
      <c r="AF2834" s="94" t="s">
        <v>40</v>
      </c>
      <c r="AG2834" s="94" t="s">
        <v>40</v>
      </c>
      <c r="AH2834" s="94" t="s">
        <v>40</v>
      </c>
      <c r="AI2834" s="94" t="s">
        <v>40</v>
      </c>
      <c r="AJ2834" s="94" t="s">
        <v>40</v>
      </c>
      <c r="AK2834" s="94" t="s">
        <v>40</v>
      </c>
      <c r="AL2834" s="94" t="s">
        <v>40</v>
      </c>
      <c r="AM2834" s="94" t="s">
        <v>40</v>
      </c>
      <c r="AN2834" s="94" t="s">
        <v>40</v>
      </c>
      <c r="AO2834" s="94" t="s">
        <v>40</v>
      </c>
      <c r="AP2834" s="94" t="s">
        <v>40</v>
      </c>
      <c r="AQ2834" s="94" t="s">
        <v>40</v>
      </c>
      <c r="AR2834" s="93"/>
    </row>
    <row r="2835" spans="1:44">
      <c r="A2835" t="str">
        <f>VLOOKUP(Q2835,'Rotas x Madrugada'!A:C,2,0)</f>
        <v>E</v>
      </c>
      <c r="B2835" t="str">
        <f>VLOOKUP(Q2835,'Rotas x Madrugada'!A:C,3,0)</f>
        <v>Não</v>
      </c>
      <c r="D2835" s="19">
        <f t="shared" si="88"/>
        <v>46169</v>
      </c>
      <c r="E2835" s="19">
        <f>IF(A2835="RETIRA",Z2835,VLOOKUP(Q2835,'Rotas x Madrugada'!A:D,4,0))</f>
        <v>46147</v>
      </c>
      <c r="F2835" s="19">
        <f>IF(A2835="RETIRA",Z2835,Z2835+2)</f>
        <v>46169</v>
      </c>
      <c r="G2835" s="19" t="str">
        <f>CONCATENATE(U2835,"-",V2835)</f>
        <v>LMINC08-PF</v>
      </c>
      <c r="H2835" s="19" t="str">
        <f t="shared" ca="1" si="89"/>
        <v>OK</v>
      </c>
      <c r="I2835" s="46">
        <f ca="1">Z2835-$B$1</f>
        <v>10</v>
      </c>
      <c r="J2835" s="46">
        <f>VLOOKUP(G2835,'D. Produção'!A:B,2,)</f>
        <v>4</v>
      </c>
      <c r="K2835" s="95">
        <v>336620</v>
      </c>
      <c r="L2835" s="96" t="s">
        <v>106</v>
      </c>
      <c r="M2835" s="95">
        <v>15</v>
      </c>
      <c r="N2835" s="95">
        <v>5461611</v>
      </c>
      <c r="O2835" s="96" t="s">
        <v>35</v>
      </c>
      <c r="P2835" s="96" t="s">
        <v>36</v>
      </c>
      <c r="Q2835" s="96" t="s">
        <v>37</v>
      </c>
      <c r="R2835" s="97">
        <v>1.3749</v>
      </c>
      <c r="S2835" s="97">
        <v>27.497499999999999</v>
      </c>
      <c r="T2835" s="95">
        <v>1</v>
      </c>
      <c r="U2835" s="96" t="s">
        <v>251</v>
      </c>
      <c r="V2835" s="96" t="s">
        <v>39</v>
      </c>
      <c r="W2835" s="98">
        <v>724</v>
      </c>
      <c r="X2835" s="98">
        <v>1899</v>
      </c>
      <c r="Y2835" s="99">
        <v>46156.468202430558</v>
      </c>
      <c r="Z2835" s="100">
        <v>46167</v>
      </c>
      <c r="AA2835" s="101"/>
      <c r="AB2835" s="101"/>
      <c r="AC2835" s="101"/>
      <c r="AD2835" s="102" t="s">
        <v>40</v>
      </c>
      <c r="AE2835" s="102" t="s">
        <v>40</v>
      </c>
      <c r="AF2835" s="102" t="s">
        <v>40</v>
      </c>
      <c r="AG2835" s="102" t="s">
        <v>40</v>
      </c>
      <c r="AH2835" s="102" t="s">
        <v>40</v>
      </c>
      <c r="AI2835" s="102" t="s">
        <v>40</v>
      </c>
      <c r="AJ2835" s="102" t="s">
        <v>40</v>
      </c>
      <c r="AK2835" s="102" t="s">
        <v>40</v>
      </c>
      <c r="AL2835" s="102" t="s">
        <v>40</v>
      </c>
      <c r="AM2835" s="102" t="s">
        <v>40</v>
      </c>
      <c r="AN2835" s="102" t="s">
        <v>40</v>
      </c>
      <c r="AO2835" s="102" t="s">
        <v>40</v>
      </c>
      <c r="AP2835" s="102" t="s">
        <v>40</v>
      </c>
      <c r="AQ2835" s="102" t="s">
        <v>40</v>
      </c>
      <c r="AR2835" s="101"/>
    </row>
    <row r="2836" spans="1:44">
      <c r="A2836" t="str">
        <f>VLOOKUP(Q2836,'Rotas x Madrugada'!A:C,2,0)</f>
        <v>E</v>
      </c>
      <c r="B2836" t="str">
        <f>VLOOKUP(Q2836,'Rotas x Madrugada'!A:C,3,0)</f>
        <v>Não</v>
      </c>
      <c r="D2836" s="19">
        <f t="shared" si="88"/>
        <v>46169</v>
      </c>
      <c r="E2836" s="19">
        <f>IF(A2836="RETIRA",Z2836,VLOOKUP(Q2836,'Rotas x Madrugada'!A:D,4,0))</f>
        <v>46147</v>
      </c>
      <c r="F2836" s="19">
        <f>IF(A2836="RETIRA",Z2836,Z2836+2)</f>
        <v>46169</v>
      </c>
      <c r="G2836" s="19" t="str">
        <f>CONCATENATE(U2836,"-",V2836)</f>
        <v>LMINC08-PF</v>
      </c>
      <c r="H2836" s="19" t="str">
        <f t="shared" ca="1" si="89"/>
        <v>OK</v>
      </c>
      <c r="I2836" s="46">
        <f ca="1">Z2836-$B$1</f>
        <v>10</v>
      </c>
      <c r="J2836" s="46">
        <f>VLOOKUP(G2836,'D. Produção'!A:B,2,)</f>
        <v>4</v>
      </c>
      <c r="K2836" s="87">
        <v>336620</v>
      </c>
      <c r="L2836" s="88" t="s">
        <v>107</v>
      </c>
      <c r="M2836" s="87">
        <v>16</v>
      </c>
      <c r="N2836" s="87">
        <v>5461612</v>
      </c>
      <c r="O2836" s="88" t="s">
        <v>35</v>
      </c>
      <c r="P2836" s="88" t="s">
        <v>36</v>
      </c>
      <c r="Q2836" s="88" t="s">
        <v>37</v>
      </c>
      <c r="R2836" s="89">
        <v>1.3749</v>
      </c>
      <c r="S2836" s="89">
        <v>27.497499999999999</v>
      </c>
      <c r="T2836" s="87">
        <v>1</v>
      </c>
      <c r="U2836" s="88" t="s">
        <v>251</v>
      </c>
      <c r="V2836" s="88" t="s">
        <v>39</v>
      </c>
      <c r="W2836" s="90">
        <v>724</v>
      </c>
      <c r="X2836" s="90">
        <v>1899</v>
      </c>
      <c r="Y2836" s="91">
        <v>46156.468202430558</v>
      </c>
      <c r="Z2836" s="92">
        <v>46167</v>
      </c>
      <c r="AA2836" s="93"/>
      <c r="AB2836" s="93"/>
      <c r="AC2836" s="93"/>
      <c r="AD2836" s="94" t="s">
        <v>40</v>
      </c>
      <c r="AE2836" s="94" t="s">
        <v>40</v>
      </c>
      <c r="AF2836" s="94" t="s">
        <v>40</v>
      </c>
      <c r="AG2836" s="94" t="s">
        <v>40</v>
      </c>
      <c r="AH2836" s="94" t="s">
        <v>40</v>
      </c>
      <c r="AI2836" s="94" t="s">
        <v>40</v>
      </c>
      <c r="AJ2836" s="94" t="s">
        <v>40</v>
      </c>
      <c r="AK2836" s="94" t="s">
        <v>40</v>
      </c>
      <c r="AL2836" s="94" t="s">
        <v>40</v>
      </c>
      <c r="AM2836" s="94" t="s">
        <v>40</v>
      </c>
      <c r="AN2836" s="94" t="s">
        <v>40</v>
      </c>
      <c r="AO2836" s="94" t="s">
        <v>40</v>
      </c>
      <c r="AP2836" s="94" t="s">
        <v>40</v>
      </c>
      <c r="AQ2836" s="94" t="s">
        <v>40</v>
      </c>
      <c r="AR2836" s="93"/>
    </row>
    <row r="2837" spans="1:44">
      <c r="A2837" t="str">
        <f>VLOOKUP(Q2837,'Rotas x Madrugada'!A:C,2,0)</f>
        <v>E</v>
      </c>
      <c r="B2837" t="str">
        <f>VLOOKUP(Q2837,'Rotas x Madrugada'!A:C,3,0)</f>
        <v>Não</v>
      </c>
      <c r="D2837" s="19">
        <f t="shared" si="88"/>
        <v>46169</v>
      </c>
      <c r="E2837" s="19">
        <f>IF(A2837="RETIRA",Z2837,VLOOKUP(Q2837,'Rotas x Madrugada'!A:D,4,0))</f>
        <v>46147</v>
      </c>
      <c r="F2837" s="19">
        <f>IF(A2837="RETIRA",Z2837,Z2837+2)</f>
        <v>46169</v>
      </c>
      <c r="G2837" s="19" t="str">
        <f>CONCATENATE(U2837,"-",V2837)</f>
        <v>LMINC08-PF</v>
      </c>
      <c r="H2837" s="19" t="str">
        <f t="shared" ca="1" si="89"/>
        <v>OK</v>
      </c>
      <c r="I2837" s="46">
        <f ca="1">Z2837-$B$1</f>
        <v>10</v>
      </c>
      <c r="J2837" s="46">
        <f>VLOOKUP(G2837,'D. Produção'!A:B,2,)</f>
        <v>4</v>
      </c>
      <c r="K2837" s="95">
        <v>336620</v>
      </c>
      <c r="L2837" s="96" t="s">
        <v>108</v>
      </c>
      <c r="M2837" s="95">
        <v>17</v>
      </c>
      <c r="N2837" s="95">
        <v>5461613</v>
      </c>
      <c r="O2837" s="96" t="s">
        <v>35</v>
      </c>
      <c r="P2837" s="96" t="s">
        <v>36</v>
      </c>
      <c r="Q2837" s="96" t="s">
        <v>37</v>
      </c>
      <c r="R2837" s="97">
        <v>1.3965000000000001</v>
      </c>
      <c r="S2837" s="97">
        <v>27.93</v>
      </c>
      <c r="T2837" s="95">
        <v>1</v>
      </c>
      <c r="U2837" s="96" t="s">
        <v>251</v>
      </c>
      <c r="V2837" s="96" t="s">
        <v>39</v>
      </c>
      <c r="W2837" s="98">
        <v>735</v>
      </c>
      <c r="X2837" s="98">
        <v>1900</v>
      </c>
      <c r="Y2837" s="99">
        <v>46156.468202430558</v>
      </c>
      <c r="Z2837" s="100">
        <v>46167</v>
      </c>
      <c r="AA2837" s="101"/>
      <c r="AB2837" s="101"/>
      <c r="AC2837" s="101"/>
      <c r="AD2837" s="102" t="s">
        <v>40</v>
      </c>
      <c r="AE2837" s="102" t="s">
        <v>40</v>
      </c>
      <c r="AF2837" s="102" t="s">
        <v>40</v>
      </c>
      <c r="AG2837" s="102" t="s">
        <v>40</v>
      </c>
      <c r="AH2837" s="102" t="s">
        <v>40</v>
      </c>
      <c r="AI2837" s="102" t="s">
        <v>40</v>
      </c>
      <c r="AJ2837" s="102" t="s">
        <v>40</v>
      </c>
      <c r="AK2837" s="102" t="s">
        <v>40</v>
      </c>
      <c r="AL2837" s="102" t="s">
        <v>40</v>
      </c>
      <c r="AM2837" s="102" t="s">
        <v>40</v>
      </c>
      <c r="AN2837" s="102" t="s">
        <v>40</v>
      </c>
      <c r="AO2837" s="102" t="s">
        <v>40</v>
      </c>
      <c r="AP2837" s="102" t="s">
        <v>40</v>
      </c>
      <c r="AQ2837" s="102" t="s">
        <v>40</v>
      </c>
      <c r="AR2837" s="101"/>
    </row>
    <row r="2838" spans="1:44">
      <c r="A2838" t="str">
        <f>VLOOKUP(Q2838,'Rotas x Madrugada'!A:C,2,0)</f>
        <v>E</v>
      </c>
      <c r="B2838" t="str">
        <f>VLOOKUP(Q2838,'Rotas x Madrugada'!A:C,3,0)</f>
        <v>Não</v>
      </c>
      <c r="D2838" s="19">
        <f t="shared" si="88"/>
        <v>46169</v>
      </c>
      <c r="E2838" s="19">
        <f>IF(A2838="RETIRA",Z2838,VLOOKUP(Q2838,'Rotas x Madrugada'!A:D,4,0))</f>
        <v>46147</v>
      </c>
      <c r="F2838" s="19">
        <f>IF(A2838="RETIRA",Z2838,Z2838+2)</f>
        <v>46169</v>
      </c>
      <c r="G2838" s="19" t="str">
        <f>CONCATENATE(U2838,"-",V2838)</f>
        <v>LMINC08-PF</v>
      </c>
      <c r="H2838" s="19" t="str">
        <f t="shared" ca="1" si="89"/>
        <v>OK</v>
      </c>
      <c r="I2838" s="46">
        <f ca="1">Z2838-$B$1</f>
        <v>10</v>
      </c>
      <c r="J2838" s="46">
        <f>VLOOKUP(G2838,'D. Produção'!A:B,2,)</f>
        <v>4</v>
      </c>
      <c r="K2838" s="87">
        <v>336620</v>
      </c>
      <c r="L2838" s="88" t="s">
        <v>109</v>
      </c>
      <c r="M2838" s="87">
        <v>18</v>
      </c>
      <c r="N2838" s="87">
        <v>5461614</v>
      </c>
      <c r="O2838" s="88" t="s">
        <v>35</v>
      </c>
      <c r="P2838" s="88" t="s">
        <v>36</v>
      </c>
      <c r="Q2838" s="88" t="s">
        <v>37</v>
      </c>
      <c r="R2838" s="89">
        <v>1.3965000000000001</v>
      </c>
      <c r="S2838" s="89">
        <v>27.93</v>
      </c>
      <c r="T2838" s="87">
        <v>1</v>
      </c>
      <c r="U2838" s="88" t="s">
        <v>251</v>
      </c>
      <c r="V2838" s="88" t="s">
        <v>39</v>
      </c>
      <c r="W2838" s="90">
        <v>735</v>
      </c>
      <c r="X2838" s="90">
        <v>1900</v>
      </c>
      <c r="Y2838" s="91">
        <v>46156.468202430558</v>
      </c>
      <c r="Z2838" s="92">
        <v>46167</v>
      </c>
      <c r="AA2838" s="93"/>
      <c r="AB2838" s="93"/>
      <c r="AC2838" s="93"/>
      <c r="AD2838" s="94" t="s">
        <v>40</v>
      </c>
      <c r="AE2838" s="94" t="s">
        <v>40</v>
      </c>
      <c r="AF2838" s="94" t="s">
        <v>40</v>
      </c>
      <c r="AG2838" s="94" t="s">
        <v>40</v>
      </c>
      <c r="AH2838" s="94" t="s">
        <v>40</v>
      </c>
      <c r="AI2838" s="94" t="s">
        <v>40</v>
      </c>
      <c r="AJ2838" s="94" t="s">
        <v>40</v>
      </c>
      <c r="AK2838" s="94" t="s">
        <v>40</v>
      </c>
      <c r="AL2838" s="94" t="s">
        <v>40</v>
      </c>
      <c r="AM2838" s="94" t="s">
        <v>40</v>
      </c>
      <c r="AN2838" s="94" t="s">
        <v>40</v>
      </c>
      <c r="AO2838" s="94" t="s">
        <v>40</v>
      </c>
      <c r="AP2838" s="94" t="s">
        <v>40</v>
      </c>
      <c r="AQ2838" s="94" t="s">
        <v>40</v>
      </c>
      <c r="AR2838" s="93"/>
    </row>
    <row r="2839" spans="1:44">
      <c r="A2839" t="str">
        <f>VLOOKUP(Q2839,'Rotas x Madrugada'!A:C,2,0)</f>
        <v>E</v>
      </c>
      <c r="B2839" t="str">
        <f>VLOOKUP(Q2839,'Rotas x Madrugada'!A:C,3,0)</f>
        <v>Não</v>
      </c>
      <c r="D2839" s="19">
        <f t="shared" si="88"/>
        <v>46169</v>
      </c>
      <c r="E2839" s="19">
        <f>IF(A2839="RETIRA",Z2839,VLOOKUP(Q2839,'Rotas x Madrugada'!A:D,4,0))</f>
        <v>46147</v>
      </c>
      <c r="F2839" s="19">
        <f>IF(A2839="RETIRA",Z2839,Z2839+2)</f>
        <v>46169</v>
      </c>
      <c r="G2839" s="19" t="str">
        <f>CONCATENATE(U2839,"-",V2839)</f>
        <v>LMINC08-PF</v>
      </c>
      <c r="H2839" s="19" t="str">
        <f t="shared" ca="1" si="89"/>
        <v>OK</v>
      </c>
      <c r="I2839" s="46">
        <f ca="1">Z2839-$B$1</f>
        <v>10</v>
      </c>
      <c r="J2839" s="46">
        <f>VLOOKUP(G2839,'D. Produção'!A:B,2,)</f>
        <v>4</v>
      </c>
      <c r="K2839" s="95">
        <v>336620</v>
      </c>
      <c r="L2839" s="96" t="s">
        <v>110</v>
      </c>
      <c r="M2839" s="95">
        <v>19</v>
      </c>
      <c r="N2839" s="95">
        <v>5461615</v>
      </c>
      <c r="O2839" s="96" t="s">
        <v>35</v>
      </c>
      <c r="P2839" s="96" t="s">
        <v>36</v>
      </c>
      <c r="Q2839" s="96" t="s">
        <v>37</v>
      </c>
      <c r="R2839" s="97">
        <v>1.4155</v>
      </c>
      <c r="S2839" s="97">
        <v>28.31</v>
      </c>
      <c r="T2839" s="95">
        <v>1</v>
      </c>
      <c r="U2839" s="96" t="s">
        <v>251</v>
      </c>
      <c r="V2839" s="96" t="s">
        <v>39</v>
      </c>
      <c r="W2839" s="98">
        <v>745</v>
      </c>
      <c r="X2839" s="98">
        <v>1900</v>
      </c>
      <c r="Y2839" s="99">
        <v>46156.468202430558</v>
      </c>
      <c r="Z2839" s="100">
        <v>46167</v>
      </c>
      <c r="AA2839" s="101"/>
      <c r="AB2839" s="101"/>
      <c r="AC2839" s="101"/>
      <c r="AD2839" s="102" t="s">
        <v>40</v>
      </c>
      <c r="AE2839" s="102" t="s">
        <v>40</v>
      </c>
      <c r="AF2839" s="102" t="s">
        <v>40</v>
      </c>
      <c r="AG2839" s="102" t="s">
        <v>40</v>
      </c>
      <c r="AH2839" s="102" t="s">
        <v>40</v>
      </c>
      <c r="AI2839" s="102" t="s">
        <v>40</v>
      </c>
      <c r="AJ2839" s="102" t="s">
        <v>40</v>
      </c>
      <c r="AK2839" s="102" t="s">
        <v>40</v>
      </c>
      <c r="AL2839" s="102" t="s">
        <v>40</v>
      </c>
      <c r="AM2839" s="102" t="s">
        <v>40</v>
      </c>
      <c r="AN2839" s="102" t="s">
        <v>40</v>
      </c>
      <c r="AO2839" s="102" t="s">
        <v>40</v>
      </c>
      <c r="AP2839" s="102" t="s">
        <v>40</v>
      </c>
      <c r="AQ2839" s="102" t="s">
        <v>40</v>
      </c>
      <c r="AR2839" s="101"/>
    </row>
    <row r="2840" spans="1:44">
      <c r="A2840" t="str">
        <f>VLOOKUP(Q2840,'Rotas x Madrugada'!A:C,2,0)</f>
        <v>E</v>
      </c>
      <c r="B2840" t="str">
        <f>VLOOKUP(Q2840,'Rotas x Madrugada'!A:C,3,0)</f>
        <v>Não</v>
      </c>
      <c r="D2840" s="19">
        <f t="shared" si="88"/>
        <v>46169</v>
      </c>
      <c r="E2840" s="19">
        <f>IF(A2840="RETIRA",Z2840,VLOOKUP(Q2840,'Rotas x Madrugada'!A:D,4,0))</f>
        <v>46147</v>
      </c>
      <c r="F2840" s="19">
        <f>IF(A2840="RETIRA",Z2840,Z2840+2)</f>
        <v>46169</v>
      </c>
      <c r="G2840" s="19" t="str">
        <f>CONCATENATE(U2840,"-",V2840)</f>
        <v>LMINC08-PF</v>
      </c>
      <c r="H2840" s="19" t="str">
        <f t="shared" ca="1" si="89"/>
        <v>OK</v>
      </c>
      <c r="I2840" s="46">
        <f ca="1">Z2840-$B$1</f>
        <v>10</v>
      </c>
      <c r="J2840" s="46">
        <f>VLOOKUP(G2840,'D. Produção'!A:B,2,)</f>
        <v>4</v>
      </c>
      <c r="K2840" s="87">
        <v>336620</v>
      </c>
      <c r="L2840" s="88" t="s">
        <v>111</v>
      </c>
      <c r="M2840" s="87">
        <v>20</v>
      </c>
      <c r="N2840" s="87">
        <v>5461616</v>
      </c>
      <c r="O2840" s="88" t="s">
        <v>35</v>
      </c>
      <c r="P2840" s="88" t="s">
        <v>36</v>
      </c>
      <c r="Q2840" s="88" t="s">
        <v>37</v>
      </c>
      <c r="R2840" s="89">
        <v>1.4155</v>
      </c>
      <c r="S2840" s="89">
        <v>28.31</v>
      </c>
      <c r="T2840" s="87">
        <v>1</v>
      </c>
      <c r="U2840" s="88" t="s">
        <v>251</v>
      </c>
      <c r="V2840" s="88" t="s">
        <v>39</v>
      </c>
      <c r="W2840" s="90">
        <v>745</v>
      </c>
      <c r="X2840" s="90">
        <v>1900</v>
      </c>
      <c r="Y2840" s="91">
        <v>46156.468202430558</v>
      </c>
      <c r="Z2840" s="92">
        <v>46167</v>
      </c>
      <c r="AA2840" s="93"/>
      <c r="AB2840" s="93"/>
      <c r="AC2840" s="93"/>
      <c r="AD2840" s="94" t="s">
        <v>40</v>
      </c>
      <c r="AE2840" s="94" t="s">
        <v>40</v>
      </c>
      <c r="AF2840" s="94" t="s">
        <v>40</v>
      </c>
      <c r="AG2840" s="94" t="s">
        <v>40</v>
      </c>
      <c r="AH2840" s="94" t="s">
        <v>40</v>
      </c>
      <c r="AI2840" s="94" t="s">
        <v>40</v>
      </c>
      <c r="AJ2840" s="94" t="s">
        <v>40</v>
      </c>
      <c r="AK2840" s="94" t="s">
        <v>40</v>
      </c>
      <c r="AL2840" s="94" t="s">
        <v>40</v>
      </c>
      <c r="AM2840" s="94" t="s">
        <v>40</v>
      </c>
      <c r="AN2840" s="94" t="s">
        <v>40</v>
      </c>
      <c r="AO2840" s="94" t="s">
        <v>40</v>
      </c>
      <c r="AP2840" s="94" t="s">
        <v>40</v>
      </c>
      <c r="AQ2840" s="94" t="s">
        <v>40</v>
      </c>
      <c r="AR2840" s="93"/>
    </row>
    <row r="2841" spans="1:44">
      <c r="A2841" t="str">
        <f>VLOOKUP(Q2841,'Rotas x Madrugada'!A:C,2,0)</f>
        <v>E</v>
      </c>
      <c r="B2841" t="str">
        <f>VLOOKUP(Q2841,'Rotas x Madrugada'!A:C,3,0)</f>
        <v>Não</v>
      </c>
      <c r="D2841" s="19">
        <f t="shared" si="88"/>
        <v>46169</v>
      </c>
      <c r="E2841" s="19">
        <f>IF(A2841="RETIRA",Z2841,VLOOKUP(Q2841,'Rotas x Madrugada'!A:D,4,0))</f>
        <v>46147</v>
      </c>
      <c r="F2841" s="19">
        <f>IF(A2841="RETIRA",Z2841,Z2841+2)</f>
        <v>46169</v>
      </c>
      <c r="G2841" s="19" t="str">
        <f>CONCATENATE(U2841,"-",V2841)</f>
        <v>LMINC08-PF</v>
      </c>
      <c r="H2841" s="19" t="str">
        <f t="shared" ca="1" si="89"/>
        <v>OK</v>
      </c>
      <c r="I2841" s="46">
        <f ca="1">Z2841-$B$1</f>
        <v>10</v>
      </c>
      <c r="J2841" s="46">
        <f>VLOOKUP(G2841,'D. Produção'!A:B,2,)</f>
        <v>4</v>
      </c>
      <c r="K2841" s="95">
        <v>336620</v>
      </c>
      <c r="L2841" s="96" t="s">
        <v>112</v>
      </c>
      <c r="M2841" s="95">
        <v>21</v>
      </c>
      <c r="N2841" s="95">
        <v>5461617</v>
      </c>
      <c r="O2841" s="96" t="s">
        <v>35</v>
      </c>
      <c r="P2841" s="96" t="s">
        <v>36</v>
      </c>
      <c r="Q2841" s="96" t="s">
        <v>37</v>
      </c>
      <c r="R2841" s="97">
        <v>1.4155</v>
      </c>
      <c r="S2841" s="97">
        <v>28.31</v>
      </c>
      <c r="T2841" s="95">
        <v>1</v>
      </c>
      <c r="U2841" s="96" t="s">
        <v>251</v>
      </c>
      <c r="V2841" s="96" t="s">
        <v>39</v>
      </c>
      <c r="W2841" s="98">
        <v>745</v>
      </c>
      <c r="X2841" s="98">
        <v>1900</v>
      </c>
      <c r="Y2841" s="99">
        <v>46156.468202430558</v>
      </c>
      <c r="Z2841" s="100">
        <v>46167</v>
      </c>
      <c r="AA2841" s="101"/>
      <c r="AB2841" s="101"/>
      <c r="AC2841" s="101"/>
      <c r="AD2841" s="102" t="s">
        <v>40</v>
      </c>
      <c r="AE2841" s="102" t="s">
        <v>40</v>
      </c>
      <c r="AF2841" s="102" t="s">
        <v>40</v>
      </c>
      <c r="AG2841" s="102" t="s">
        <v>40</v>
      </c>
      <c r="AH2841" s="102" t="s">
        <v>40</v>
      </c>
      <c r="AI2841" s="102" t="s">
        <v>40</v>
      </c>
      <c r="AJ2841" s="102" t="s">
        <v>40</v>
      </c>
      <c r="AK2841" s="102" t="s">
        <v>40</v>
      </c>
      <c r="AL2841" s="102" t="s">
        <v>40</v>
      </c>
      <c r="AM2841" s="102" t="s">
        <v>40</v>
      </c>
      <c r="AN2841" s="102" t="s">
        <v>40</v>
      </c>
      <c r="AO2841" s="102" t="s">
        <v>40</v>
      </c>
      <c r="AP2841" s="102" t="s">
        <v>40</v>
      </c>
      <c r="AQ2841" s="102" t="s">
        <v>40</v>
      </c>
      <c r="AR2841" s="101"/>
    </row>
    <row r="2842" spans="1:44">
      <c r="A2842" t="str">
        <f>VLOOKUP(Q2842,'Rotas x Madrugada'!A:C,2,0)</f>
        <v>E</v>
      </c>
      <c r="B2842" t="str">
        <f>VLOOKUP(Q2842,'Rotas x Madrugada'!A:C,3,0)</f>
        <v>Não</v>
      </c>
      <c r="D2842" s="19">
        <f t="shared" si="88"/>
        <v>46169</v>
      </c>
      <c r="E2842" s="19">
        <f>IF(A2842="RETIRA",Z2842,VLOOKUP(Q2842,'Rotas x Madrugada'!A:D,4,0))</f>
        <v>46147</v>
      </c>
      <c r="F2842" s="19">
        <f>IF(A2842="RETIRA",Z2842,Z2842+2)</f>
        <v>46169</v>
      </c>
      <c r="G2842" s="19" t="str">
        <f>CONCATENATE(U2842,"-",V2842)</f>
        <v>LMINC08-PF</v>
      </c>
      <c r="H2842" s="19" t="str">
        <f t="shared" ca="1" si="89"/>
        <v>OK</v>
      </c>
      <c r="I2842" s="46">
        <f ca="1">Z2842-$B$1</f>
        <v>10</v>
      </c>
      <c r="J2842" s="46">
        <f>VLOOKUP(G2842,'D. Produção'!A:B,2,)</f>
        <v>4</v>
      </c>
      <c r="K2842" s="87">
        <v>336620</v>
      </c>
      <c r="L2842" s="88" t="s">
        <v>113</v>
      </c>
      <c r="M2842" s="87">
        <v>22</v>
      </c>
      <c r="N2842" s="87">
        <v>5461618</v>
      </c>
      <c r="O2842" s="88" t="s">
        <v>35</v>
      </c>
      <c r="P2842" s="88" t="s">
        <v>36</v>
      </c>
      <c r="Q2842" s="88" t="s">
        <v>37</v>
      </c>
      <c r="R2842" s="89">
        <v>1.4155</v>
      </c>
      <c r="S2842" s="89">
        <v>28.31</v>
      </c>
      <c r="T2842" s="87">
        <v>1</v>
      </c>
      <c r="U2842" s="88" t="s">
        <v>251</v>
      </c>
      <c r="V2842" s="88" t="s">
        <v>39</v>
      </c>
      <c r="W2842" s="90">
        <v>745</v>
      </c>
      <c r="X2842" s="90">
        <v>1900</v>
      </c>
      <c r="Y2842" s="91">
        <v>46156.468202430558</v>
      </c>
      <c r="Z2842" s="92">
        <v>46167</v>
      </c>
      <c r="AA2842" s="93"/>
      <c r="AB2842" s="93"/>
      <c r="AC2842" s="93"/>
      <c r="AD2842" s="94" t="s">
        <v>40</v>
      </c>
      <c r="AE2842" s="94" t="s">
        <v>40</v>
      </c>
      <c r="AF2842" s="94" t="s">
        <v>40</v>
      </c>
      <c r="AG2842" s="94" t="s">
        <v>40</v>
      </c>
      <c r="AH2842" s="94" t="s">
        <v>40</v>
      </c>
      <c r="AI2842" s="94" t="s">
        <v>40</v>
      </c>
      <c r="AJ2842" s="94" t="s">
        <v>40</v>
      </c>
      <c r="AK2842" s="94" t="s">
        <v>40</v>
      </c>
      <c r="AL2842" s="94" t="s">
        <v>40</v>
      </c>
      <c r="AM2842" s="94" t="s">
        <v>40</v>
      </c>
      <c r="AN2842" s="94" t="s">
        <v>40</v>
      </c>
      <c r="AO2842" s="94" t="s">
        <v>40</v>
      </c>
      <c r="AP2842" s="94" t="s">
        <v>40</v>
      </c>
      <c r="AQ2842" s="94" t="s">
        <v>40</v>
      </c>
      <c r="AR2842" s="93"/>
    </row>
    <row r="2843" spans="1:44">
      <c r="A2843" t="str">
        <f>VLOOKUP(Q2843,'Rotas x Madrugada'!A:C,2,0)</f>
        <v>E</v>
      </c>
      <c r="B2843" t="str">
        <f>VLOOKUP(Q2843,'Rotas x Madrugada'!A:C,3,0)</f>
        <v>Não</v>
      </c>
      <c r="D2843" s="19">
        <f t="shared" si="88"/>
        <v>46169</v>
      </c>
      <c r="E2843" s="19">
        <f>IF(A2843="RETIRA",Z2843,VLOOKUP(Q2843,'Rotas x Madrugada'!A:D,4,0))</f>
        <v>46147</v>
      </c>
      <c r="F2843" s="19">
        <f>IF(A2843="RETIRA",Z2843,Z2843+2)</f>
        <v>46169</v>
      </c>
      <c r="G2843" s="19" t="str">
        <f>CONCATENATE(U2843,"-",V2843)</f>
        <v>LMINC08-PF</v>
      </c>
      <c r="H2843" s="19" t="str">
        <f t="shared" ca="1" si="89"/>
        <v>OK</v>
      </c>
      <c r="I2843" s="46">
        <f ca="1">Z2843-$B$1</f>
        <v>10</v>
      </c>
      <c r="J2843" s="46">
        <f>VLOOKUP(G2843,'D. Produção'!A:B,2,)</f>
        <v>4</v>
      </c>
      <c r="K2843" s="95">
        <v>336620</v>
      </c>
      <c r="L2843" s="96" t="s">
        <v>114</v>
      </c>
      <c r="M2843" s="95">
        <v>23</v>
      </c>
      <c r="N2843" s="95">
        <v>5461619</v>
      </c>
      <c r="O2843" s="96" t="s">
        <v>35</v>
      </c>
      <c r="P2843" s="96" t="s">
        <v>36</v>
      </c>
      <c r="Q2843" s="96" t="s">
        <v>37</v>
      </c>
      <c r="R2843" s="97">
        <v>1.7416</v>
      </c>
      <c r="S2843" s="97">
        <v>34.831200000000003</v>
      </c>
      <c r="T2843" s="95">
        <v>1</v>
      </c>
      <c r="U2843" s="96" t="s">
        <v>251</v>
      </c>
      <c r="V2843" s="96" t="s">
        <v>39</v>
      </c>
      <c r="W2843" s="98">
        <v>920</v>
      </c>
      <c r="X2843" s="98">
        <v>1893</v>
      </c>
      <c r="Y2843" s="99">
        <v>46156.468202430558</v>
      </c>
      <c r="Z2843" s="100">
        <v>46167</v>
      </c>
      <c r="AA2843" s="101"/>
      <c r="AB2843" s="101"/>
      <c r="AC2843" s="101"/>
      <c r="AD2843" s="102" t="s">
        <v>40</v>
      </c>
      <c r="AE2843" s="102" t="s">
        <v>40</v>
      </c>
      <c r="AF2843" s="102" t="s">
        <v>40</v>
      </c>
      <c r="AG2843" s="102" t="s">
        <v>40</v>
      </c>
      <c r="AH2843" s="102" t="s">
        <v>40</v>
      </c>
      <c r="AI2843" s="102" t="s">
        <v>40</v>
      </c>
      <c r="AJ2843" s="102" t="s">
        <v>40</v>
      </c>
      <c r="AK2843" s="102" t="s">
        <v>40</v>
      </c>
      <c r="AL2843" s="102" t="s">
        <v>40</v>
      </c>
      <c r="AM2843" s="102" t="s">
        <v>40</v>
      </c>
      <c r="AN2843" s="102" t="s">
        <v>40</v>
      </c>
      <c r="AO2843" s="102" t="s">
        <v>40</v>
      </c>
      <c r="AP2843" s="102" t="s">
        <v>40</v>
      </c>
      <c r="AQ2843" s="102" t="s">
        <v>40</v>
      </c>
      <c r="AR2843" s="101"/>
    </row>
    <row r="2844" spans="1:44">
      <c r="A2844" t="str">
        <f>VLOOKUP(Q2844,'Rotas x Madrugada'!A:C,2,0)</f>
        <v>E</v>
      </c>
      <c r="B2844" t="str">
        <f>VLOOKUP(Q2844,'Rotas x Madrugada'!A:C,3,0)</f>
        <v>Não</v>
      </c>
      <c r="D2844" s="19">
        <f t="shared" si="88"/>
        <v>46169</v>
      </c>
      <c r="E2844" s="19">
        <f>IF(A2844="RETIRA",Z2844,VLOOKUP(Q2844,'Rotas x Madrugada'!A:D,4,0))</f>
        <v>46147</v>
      </c>
      <c r="F2844" s="19">
        <f>IF(A2844="RETIRA",Z2844,Z2844+2)</f>
        <v>46169</v>
      </c>
      <c r="G2844" s="19" t="str">
        <f>CONCATENATE(U2844,"-",V2844)</f>
        <v>LMINC08-PF</v>
      </c>
      <c r="H2844" s="19" t="str">
        <f t="shared" ca="1" si="89"/>
        <v>OK</v>
      </c>
      <c r="I2844" s="46">
        <f ca="1">Z2844-$B$1</f>
        <v>10</v>
      </c>
      <c r="J2844" s="46">
        <f>VLOOKUP(G2844,'D. Produção'!A:B,2,)</f>
        <v>4</v>
      </c>
      <c r="K2844" s="87">
        <v>336620</v>
      </c>
      <c r="L2844" s="88" t="s">
        <v>115</v>
      </c>
      <c r="M2844" s="87">
        <v>24</v>
      </c>
      <c r="N2844" s="87">
        <v>5461620</v>
      </c>
      <c r="O2844" s="88" t="s">
        <v>35</v>
      </c>
      <c r="P2844" s="88" t="s">
        <v>36</v>
      </c>
      <c r="Q2844" s="88" t="s">
        <v>37</v>
      </c>
      <c r="R2844" s="89">
        <v>1.7416</v>
      </c>
      <c r="S2844" s="89">
        <v>34.831200000000003</v>
      </c>
      <c r="T2844" s="87">
        <v>1</v>
      </c>
      <c r="U2844" s="88" t="s">
        <v>251</v>
      </c>
      <c r="V2844" s="88" t="s">
        <v>39</v>
      </c>
      <c r="W2844" s="90">
        <v>920</v>
      </c>
      <c r="X2844" s="90">
        <v>1893</v>
      </c>
      <c r="Y2844" s="91">
        <v>46156.468202430558</v>
      </c>
      <c r="Z2844" s="92">
        <v>46167</v>
      </c>
      <c r="AA2844" s="93"/>
      <c r="AB2844" s="93"/>
      <c r="AC2844" s="93"/>
      <c r="AD2844" s="94" t="s">
        <v>40</v>
      </c>
      <c r="AE2844" s="94" t="s">
        <v>40</v>
      </c>
      <c r="AF2844" s="94" t="s">
        <v>40</v>
      </c>
      <c r="AG2844" s="94" t="s">
        <v>40</v>
      </c>
      <c r="AH2844" s="94" t="s">
        <v>40</v>
      </c>
      <c r="AI2844" s="94" t="s">
        <v>40</v>
      </c>
      <c r="AJ2844" s="94" t="s">
        <v>40</v>
      </c>
      <c r="AK2844" s="94" t="s">
        <v>40</v>
      </c>
      <c r="AL2844" s="94" t="s">
        <v>40</v>
      </c>
      <c r="AM2844" s="94" t="s">
        <v>40</v>
      </c>
      <c r="AN2844" s="94" t="s">
        <v>40</v>
      </c>
      <c r="AO2844" s="94" t="s">
        <v>40</v>
      </c>
      <c r="AP2844" s="94" t="s">
        <v>40</v>
      </c>
      <c r="AQ2844" s="94" t="s">
        <v>40</v>
      </c>
      <c r="AR2844" s="93"/>
    </row>
    <row r="2845" spans="1:44">
      <c r="A2845" t="str">
        <f>VLOOKUP(Q2845,'Rotas x Madrugada'!A:C,2,0)</f>
        <v>E</v>
      </c>
      <c r="B2845" t="str">
        <f>VLOOKUP(Q2845,'Rotas x Madrugada'!A:C,3,0)</f>
        <v>Não</v>
      </c>
      <c r="D2845" s="19">
        <f t="shared" si="88"/>
        <v>46169</v>
      </c>
      <c r="E2845" s="19">
        <f>IF(A2845="RETIRA",Z2845,VLOOKUP(Q2845,'Rotas x Madrugada'!A:D,4,0))</f>
        <v>46147</v>
      </c>
      <c r="F2845" s="19">
        <f>IF(A2845="RETIRA",Z2845,Z2845+2)</f>
        <v>46169</v>
      </c>
      <c r="G2845" s="19" t="str">
        <f>CONCATENATE(U2845,"-",V2845)</f>
        <v>LMINC08-PF</v>
      </c>
      <c r="H2845" s="19" t="str">
        <f t="shared" ca="1" si="89"/>
        <v>OK</v>
      </c>
      <c r="I2845" s="46">
        <f ca="1">Z2845-$B$1</f>
        <v>10</v>
      </c>
      <c r="J2845" s="46">
        <f>VLOOKUP(G2845,'D. Produção'!A:B,2,)</f>
        <v>4</v>
      </c>
      <c r="K2845" s="95">
        <v>336620</v>
      </c>
      <c r="L2845" s="96" t="s">
        <v>183</v>
      </c>
      <c r="M2845" s="95">
        <v>25</v>
      </c>
      <c r="N2845" s="95">
        <v>5461621</v>
      </c>
      <c r="O2845" s="96" t="s">
        <v>35</v>
      </c>
      <c r="P2845" s="96" t="s">
        <v>36</v>
      </c>
      <c r="Q2845" s="96" t="s">
        <v>37</v>
      </c>
      <c r="R2845" s="97">
        <v>1.0351999999999999</v>
      </c>
      <c r="S2845" s="97">
        <v>20.703499999999998</v>
      </c>
      <c r="T2845" s="95">
        <v>1</v>
      </c>
      <c r="U2845" s="96" t="s">
        <v>251</v>
      </c>
      <c r="V2845" s="96" t="s">
        <v>39</v>
      </c>
      <c r="W2845" s="98">
        <v>1175</v>
      </c>
      <c r="X2845" s="98">
        <v>881</v>
      </c>
      <c r="Y2845" s="99">
        <v>46156.468202430558</v>
      </c>
      <c r="Z2845" s="100">
        <v>46167</v>
      </c>
      <c r="AA2845" s="101"/>
      <c r="AB2845" s="101"/>
      <c r="AC2845" s="101"/>
      <c r="AD2845" s="102" t="s">
        <v>40</v>
      </c>
      <c r="AE2845" s="102" t="s">
        <v>40</v>
      </c>
      <c r="AF2845" s="102" t="s">
        <v>40</v>
      </c>
      <c r="AG2845" s="102" t="s">
        <v>40</v>
      </c>
      <c r="AH2845" s="102" t="s">
        <v>40</v>
      </c>
      <c r="AI2845" s="102" t="s">
        <v>40</v>
      </c>
      <c r="AJ2845" s="102" t="s">
        <v>40</v>
      </c>
      <c r="AK2845" s="102" t="s">
        <v>40</v>
      </c>
      <c r="AL2845" s="102" t="s">
        <v>40</v>
      </c>
      <c r="AM2845" s="102" t="s">
        <v>40</v>
      </c>
      <c r="AN2845" s="102" t="s">
        <v>40</v>
      </c>
      <c r="AO2845" s="102" t="s">
        <v>40</v>
      </c>
      <c r="AP2845" s="102" t="s">
        <v>40</v>
      </c>
      <c r="AQ2845" s="102" t="s">
        <v>40</v>
      </c>
      <c r="AR2845" s="101"/>
    </row>
    <row r="2846" spans="1:44">
      <c r="A2846" t="str">
        <f>VLOOKUP(Q2846,'Rotas x Madrugada'!A:C,2,0)</f>
        <v>E</v>
      </c>
      <c r="B2846" t="str">
        <f>VLOOKUP(Q2846,'Rotas x Madrugada'!A:C,3,0)</f>
        <v>Não</v>
      </c>
      <c r="D2846" s="19">
        <f t="shared" si="88"/>
        <v>46169</v>
      </c>
      <c r="E2846" s="19">
        <f>IF(A2846="RETIRA",Z2846,VLOOKUP(Q2846,'Rotas x Madrugada'!A:D,4,0))</f>
        <v>46147</v>
      </c>
      <c r="F2846" s="19">
        <f>IF(A2846="RETIRA",Z2846,Z2846+2)</f>
        <v>46169</v>
      </c>
      <c r="G2846" s="19" t="str">
        <f>CONCATENATE(U2846,"-",V2846)</f>
        <v>LMINC08-PF</v>
      </c>
      <c r="H2846" s="19" t="str">
        <f t="shared" ca="1" si="89"/>
        <v>OK</v>
      </c>
      <c r="I2846" s="46">
        <f ca="1">Z2846-$B$1</f>
        <v>10</v>
      </c>
      <c r="J2846" s="46">
        <f>VLOOKUP(G2846,'D. Produção'!A:B,2,)</f>
        <v>4</v>
      </c>
      <c r="K2846" s="87">
        <v>336620</v>
      </c>
      <c r="L2846" s="88" t="s">
        <v>184</v>
      </c>
      <c r="M2846" s="87">
        <v>26</v>
      </c>
      <c r="N2846" s="87">
        <v>5461622</v>
      </c>
      <c r="O2846" s="88" t="s">
        <v>35</v>
      </c>
      <c r="P2846" s="88" t="s">
        <v>36</v>
      </c>
      <c r="Q2846" s="88" t="s">
        <v>37</v>
      </c>
      <c r="R2846" s="89">
        <v>1.0351999999999999</v>
      </c>
      <c r="S2846" s="89">
        <v>20.703499999999998</v>
      </c>
      <c r="T2846" s="87">
        <v>1</v>
      </c>
      <c r="U2846" s="88" t="s">
        <v>251</v>
      </c>
      <c r="V2846" s="88" t="s">
        <v>39</v>
      </c>
      <c r="W2846" s="90">
        <v>1175</v>
      </c>
      <c r="X2846" s="90">
        <v>881</v>
      </c>
      <c r="Y2846" s="91">
        <v>46156.468202430558</v>
      </c>
      <c r="Z2846" s="92">
        <v>46167</v>
      </c>
      <c r="AA2846" s="93"/>
      <c r="AB2846" s="93"/>
      <c r="AC2846" s="93"/>
      <c r="AD2846" s="94" t="s">
        <v>40</v>
      </c>
      <c r="AE2846" s="94" t="s">
        <v>40</v>
      </c>
      <c r="AF2846" s="94" t="s">
        <v>40</v>
      </c>
      <c r="AG2846" s="94" t="s">
        <v>40</v>
      </c>
      <c r="AH2846" s="94" t="s">
        <v>40</v>
      </c>
      <c r="AI2846" s="94" t="s">
        <v>40</v>
      </c>
      <c r="AJ2846" s="94" t="s">
        <v>40</v>
      </c>
      <c r="AK2846" s="94" t="s">
        <v>40</v>
      </c>
      <c r="AL2846" s="94" t="s">
        <v>40</v>
      </c>
      <c r="AM2846" s="94" t="s">
        <v>40</v>
      </c>
      <c r="AN2846" s="94" t="s">
        <v>40</v>
      </c>
      <c r="AO2846" s="94" t="s">
        <v>40</v>
      </c>
      <c r="AP2846" s="94" t="s">
        <v>40</v>
      </c>
      <c r="AQ2846" s="94" t="s">
        <v>40</v>
      </c>
      <c r="AR2846" s="93"/>
    </row>
    <row r="2847" spans="1:44">
      <c r="A2847" t="str">
        <f>VLOOKUP(Q2847,'Rotas x Madrugada'!A:C,2,0)</f>
        <v>E</v>
      </c>
      <c r="B2847" t="str">
        <f>VLOOKUP(Q2847,'Rotas x Madrugada'!A:C,3,0)</f>
        <v>Não</v>
      </c>
      <c r="D2847" s="19">
        <f t="shared" si="88"/>
        <v>46169</v>
      </c>
      <c r="E2847" s="19">
        <f>IF(A2847="RETIRA",Z2847,VLOOKUP(Q2847,'Rotas x Madrugada'!A:D,4,0))</f>
        <v>46147</v>
      </c>
      <c r="F2847" s="19">
        <f>IF(A2847="RETIRA",Z2847,Z2847+2)</f>
        <v>46169</v>
      </c>
      <c r="G2847" s="19" t="str">
        <f>CONCATENATE(U2847,"-",V2847)</f>
        <v>LMINC08-PF</v>
      </c>
      <c r="H2847" s="19" t="str">
        <f t="shared" ca="1" si="89"/>
        <v>OK</v>
      </c>
      <c r="I2847" s="46">
        <f ca="1">Z2847-$B$1</f>
        <v>10</v>
      </c>
      <c r="J2847" s="46">
        <f>VLOOKUP(G2847,'D. Produção'!A:B,2,)</f>
        <v>4</v>
      </c>
      <c r="K2847" s="95">
        <v>336620</v>
      </c>
      <c r="L2847" s="96" t="s">
        <v>162</v>
      </c>
      <c r="M2847" s="95">
        <v>27</v>
      </c>
      <c r="N2847" s="95">
        <v>5461623</v>
      </c>
      <c r="O2847" s="96" t="s">
        <v>35</v>
      </c>
      <c r="P2847" s="96" t="s">
        <v>36</v>
      </c>
      <c r="Q2847" s="96" t="s">
        <v>37</v>
      </c>
      <c r="R2847" s="97">
        <v>1.0783</v>
      </c>
      <c r="S2847" s="97">
        <v>21.566199999999998</v>
      </c>
      <c r="T2847" s="95">
        <v>1</v>
      </c>
      <c r="U2847" s="96" t="s">
        <v>251</v>
      </c>
      <c r="V2847" s="96" t="s">
        <v>39</v>
      </c>
      <c r="W2847" s="98">
        <v>693</v>
      </c>
      <c r="X2847" s="98">
        <v>1556</v>
      </c>
      <c r="Y2847" s="99">
        <v>46156.468202430558</v>
      </c>
      <c r="Z2847" s="100">
        <v>46167</v>
      </c>
      <c r="AA2847" s="101"/>
      <c r="AB2847" s="101"/>
      <c r="AC2847" s="101"/>
      <c r="AD2847" s="102" t="s">
        <v>40</v>
      </c>
      <c r="AE2847" s="102" t="s">
        <v>40</v>
      </c>
      <c r="AF2847" s="102" t="s">
        <v>40</v>
      </c>
      <c r="AG2847" s="102" t="s">
        <v>40</v>
      </c>
      <c r="AH2847" s="102" t="s">
        <v>40</v>
      </c>
      <c r="AI2847" s="102" t="s">
        <v>40</v>
      </c>
      <c r="AJ2847" s="102" t="s">
        <v>40</v>
      </c>
      <c r="AK2847" s="102" t="s">
        <v>40</v>
      </c>
      <c r="AL2847" s="102" t="s">
        <v>40</v>
      </c>
      <c r="AM2847" s="102" t="s">
        <v>40</v>
      </c>
      <c r="AN2847" s="102" t="s">
        <v>40</v>
      </c>
      <c r="AO2847" s="102" t="s">
        <v>40</v>
      </c>
      <c r="AP2847" s="102" t="s">
        <v>40</v>
      </c>
      <c r="AQ2847" s="102" t="s">
        <v>40</v>
      </c>
      <c r="AR2847" s="101"/>
    </row>
    <row r="2848" spans="1:44">
      <c r="A2848" t="str">
        <f>VLOOKUP(Q2848,'Rotas x Madrugada'!A:C,2,0)</f>
        <v>E</v>
      </c>
      <c r="B2848" t="str">
        <f>VLOOKUP(Q2848,'Rotas x Madrugada'!A:C,3,0)</f>
        <v>Não</v>
      </c>
      <c r="D2848" s="19">
        <f t="shared" si="88"/>
        <v>46169</v>
      </c>
      <c r="E2848" s="19">
        <f>IF(A2848="RETIRA",Z2848,VLOOKUP(Q2848,'Rotas x Madrugada'!A:D,4,0))</f>
        <v>46147</v>
      </c>
      <c r="F2848" s="19">
        <f>IF(A2848="RETIRA",Z2848,Z2848+2)</f>
        <v>46169</v>
      </c>
      <c r="G2848" s="19" t="str">
        <f>CONCATENATE(U2848,"-",V2848)</f>
        <v>LMINC08-PF</v>
      </c>
      <c r="H2848" s="19" t="str">
        <f t="shared" ca="1" si="89"/>
        <v>OK</v>
      </c>
      <c r="I2848" s="46">
        <f ca="1">Z2848-$B$1</f>
        <v>10</v>
      </c>
      <c r="J2848" s="46">
        <f>VLOOKUP(G2848,'D. Produção'!A:B,2,)</f>
        <v>4</v>
      </c>
      <c r="K2848" s="87">
        <v>336620</v>
      </c>
      <c r="L2848" s="88" t="s">
        <v>164</v>
      </c>
      <c r="M2848" s="87">
        <v>28</v>
      </c>
      <c r="N2848" s="87">
        <v>5461624</v>
      </c>
      <c r="O2848" s="88" t="s">
        <v>35</v>
      </c>
      <c r="P2848" s="88" t="s">
        <v>36</v>
      </c>
      <c r="Q2848" s="88" t="s">
        <v>37</v>
      </c>
      <c r="R2848" s="89">
        <v>1.0783</v>
      </c>
      <c r="S2848" s="89">
        <v>21.566199999999998</v>
      </c>
      <c r="T2848" s="87">
        <v>1</v>
      </c>
      <c r="U2848" s="88" t="s">
        <v>251</v>
      </c>
      <c r="V2848" s="88" t="s">
        <v>39</v>
      </c>
      <c r="W2848" s="90">
        <v>693</v>
      </c>
      <c r="X2848" s="90">
        <v>1556</v>
      </c>
      <c r="Y2848" s="91">
        <v>46156.468202430558</v>
      </c>
      <c r="Z2848" s="92">
        <v>46167</v>
      </c>
      <c r="AA2848" s="93"/>
      <c r="AB2848" s="93"/>
      <c r="AC2848" s="93"/>
      <c r="AD2848" s="94" t="s">
        <v>40</v>
      </c>
      <c r="AE2848" s="94" t="s">
        <v>40</v>
      </c>
      <c r="AF2848" s="94" t="s">
        <v>40</v>
      </c>
      <c r="AG2848" s="94" t="s">
        <v>40</v>
      </c>
      <c r="AH2848" s="94" t="s">
        <v>40</v>
      </c>
      <c r="AI2848" s="94" t="s">
        <v>40</v>
      </c>
      <c r="AJ2848" s="94" t="s">
        <v>40</v>
      </c>
      <c r="AK2848" s="94" t="s">
        <v>40</v>
      </c>
      <c r="AL2848" s="94" t="s">
        <v>40</v>
      </c>
      <c r="AM2848" s="94" t="s">
        <v>40</v>
      </c>
      <c r="AN2848" s="94" t="s">
        <v>40</v>
      </c>
      <c r="AO2848" s="94" t="s">
        <v>40</v>
      </c>
      <c r="AP2848" s="94" t="s">
        <v>40</v>
      </c>
      <c r="AQ2848" s="94" t="s">
        <v>40</v>
      </c>
      <c r="AR2848" s="93"/>
    </row>
    <row r="2849" spans="1:44">
      <c r="A2849" t="str">
        <f>VLOOKUP(Q2849,'Rotas x Madrugada'!A:C,2,0)</f>
        <v>E</v>
      </c>
      <c r="B2849" t="str">
        <f>VLOOKUP(Q2849,'Rotas x Madrugada'!A:C,3,0)</f>
        <v>Não</v>
      </c>
      <c r="D2849" s="19">
        <f t="shared" si="88"/>
        <v>46169</v>
      </c>
      <c r="E2849" s="19">
        <f>IF(A2849="RETIRA",Z2849,VLOOKUP(Q2849,'Rotas x Madrugada'!A:D,4,0))</f>
        <v>46147</v>
      </c>
      <c r="F2849" s="19">
        <f>IF(A2849="RETIRA",Z2849,Z2849+2)</f>
        <v>46169</v>
      </c>
      <c r="G2849" s="19" t="str">
        <f>CONCATENATE(U2849,"-",V2849)</f>
        <v>LMINC08-PF</v>
      </c>
      <c r="H2849" s="19" t="str">
        <f t="shared" ca="1" si="89"/>
        <v>OK</v>
      </c>
      <c r="I2849" s="46">
        <f ca="1">Z2849-$B$1</f>
        <v>10</v>
      </c>
      <c r="J2849" s="46">
        <f>VLOOKUP(G2849,'D. Produção'!A:B,2,)</f>
        <v>4</v>
      </c>
      <c r="K2849" s="95">
        <v>336620</v>
      </c>
      <c r="L2849" s="96" t="s">
        <v>199</v>
      </c>
      <c r="M2849" s="95">
        <v>29</v>
      </c>
      <c r="N2849" s="95">
        <v>5461625</v>
      </c>
      <c r="O2849" s="96" t="s">
        <v>35</v>
      </c>
      <c r="P2849" s="96" t="s">
        <v>36</v>
      </c>
      <c r="Q2849" s="96" t="s">
        <v>37</v>
      </c>
      <c r="R2849" s="97">
        <v>1.0783</v>
      </c>
      <c r="S2849" s="97">
        <v>21.566199999999998</v>
      </c>
      <c r="T2849" s="95">
        <v>1</v>
      </c>
      <c r="U2849" s="96" t="s">
        <v>251</v>
      </c>
      <c r="V2849" s="96" t="s">
        <v>39</v>
      </c>
      <c r="W2849" s="98">
        <v>693</v>
      </c>
      <c r="X2849" s="98">
        <v>1556</v>
      </c>
      <c r="Y2849" s="99">
        <v>46156.468202430558</v>
      </c>
      <c r="Z2849" s="100">
        <v>46167</v>
      </c>
      <c r="AA2849" s="101"/>
      <c r="AB2849" s="101"/>
      <c r="AC2849" s="101"/>
      <c r="AD2849" s="102" t="s">
        <v>40</v>
      </c>
      <c r="AE2849" s="102" t="s">
        <v>40</v>
      </c>
      <c r="AF2849" s="102" t="s">
        <v>40</v>
      </c>
      <c r="AG2849" s="102" t="s">
        <v>40</v>
      </c>
      <c r="AH2849" s="102" t="s">
        <v>40</v>
      </c>
      <c r="AI2849" s="102" t="s">
        <v>40</v>
      </c>
      <c r="AJ2849" s="102" t="s">
        <v>40</v>
      </c>
      <c r="AK2849" s="102" t="s">
        <v>40</v>
      </c>
      <c r="AL2849" s="102" t="s">
        <v>40</v>
      </c>
      <c r="AM2849" s="102" t="s">
        <v>40</v>
      </c>
      <c r="AN2849" s="102" t="s">
        <v>40</v>
      </c>
      <c r="AO2849" s="102" t="s">
        <v>40</v>
      </c>
      <c r="AP2849" s="102" t="s">
        <v>40</v>
      </c>
      <c r="AQ2849" s="102" t="s">
        <v>40</v>
      </c>
      <c r="AR2849" s="101"/>
    </row>
    <row r="2850" spans="1:44">
      <c r="A2850" t="str">
        <f>VLOOKUP(Q2850,'Rotas x Madrugada'!A:C,2,0)</f>
        <v>E</v>
      </c>
      <c r="B2850" t="str">
        <f>VLOOKUP(Q2850,'Rotas x Madrugada'!A:C,3,0)</f>
        <v>Não</v>
      </c>
      <c r="D2850" s="19">
        <f t="shared" si="88"/>
        <v>46169</v>
      </c>
      <c r="E2850" s="19">
        <f>IF(A2850="RETIRA",Z2850,VLOOKUP(Q2850,'Rotas x Madrugada'!A:D,4,0))</f>
        <v>46147</v>
      </c>
      <c r="F2850" s="19">
        <f>IF(A2850="RETIRA",Z2850,Z2850+2)</f>
        <v>46169</v>
      </c>
      <c r="G2850" s="19" t="str">
        <f>CONCATENATE(U2850,"-",V2850)</f>
        <v>LMINC08-PF</v>
      </c>
      <c r="H2850" s="19" t="str">
        <f t="shared" ca="1" si="89"/>
        <v>OK</v>
      </c>
      <c r="I2850" s="46">
        <f ca="1">Z2850-$B$1</f>
        <v>10</v>
      </c>
      <c r="J2850" s="46">
        <f>VLOOKUP(G2850,'D. Produção'!A:B,2,)</f>
        <v>4</v>
      </c>
      <c r="K2850" s="87">
        <v>336620</v>
      </c>
      <c r="L2850" s="88" t="s">
        <v>147</v>
      </c>
      <c r="M2850" s="87">
        <v>30</v>
      </c>
      <c r="N2850" s="87">
        <v>5461626</v>
      </c>
      <c r="O2850" s="88" t="s">
        <v>35</v>
      </c>
      <c r="P2850" s="88" t="s">
        <v>36</v>
      </c>
      <c r="Q2850" s="88" t="s">
        <v>37</v>
      </c>
      <c r="R2850" s="89">
        <v>1.0783</v>
      </c>
      <c r="S2850" s="89">
        <v>21.566199999999998</v>
      </c>
      <c r="T2850" s="87">
        <v>1</v>
      </c>
      <c r="U2850" s="88" t="s">
        <v>251</v>
      </c>
      <c r="V2850" s="88" t="s">
        <v>39</v>
      </c>
      <c r="W2850" s="90">
        <v>693</v>
      </c>
      <c r="X2850" s="90">
        <v>1556</v>
      </c>
      <c r="Y2850" s="91">
        <v>46156.468202430558</v>
      </c>
      <c r="Z2850" s="92">
        <v>46167</v>
      </c>
      <c r="AA2850" s="93"/>
      <c r="AB2850" s="93"/>
      <c r="AC2850" s="93"/>
      <c r="AD2850" s="94" t="s">
        <v>40</v>
      </c>
      <c r="AE2850" s="94" t="s">
        <v>40</v>
      </c>
      <c r="AF2850" s="94" t="s">
        <v>40</v>
      </c>
      <c r="AG2850" s="94" t="s">
        <v>40</v>
      </c>
      <c r="AH2850" s="94" t="s">
        <v>40</v>
      </c>
      <c r="AI2850" s="94" t="s">
        <v>40</v>
      </c>
      <c r="AJ2850" s="94" t="s">
        <v>40</v>
      </c>
      <c r="AK2850" s="94" t="s">
        <v>40</v>
      </c>
      <c r="AL2850" s="94" t="s">
        <v>40</v>
      </c>
      <c r="AM2850" s="94" t="s">
        <v>40</v>
      </c>
      <c r="AN2850" s="94" t="s">
        <v>40</v>
      </c>
      <c r="AO2850" s="94" t="s">
        <v>40</v>
      </c>
      <c r="AP2850" s="94" t="s">
        <v>40</v>
      </c>
      <c r="AQ2850" s="94" t="s">
        <v>40</v>
      </c>
      <c r="AR2850" s="93"/>
    </row>
    <row r="2851" spans="1:44">
      <c r="A2851" t="str">
        <f>VLOOKUP(Q2851,'Rotas x Madrugada'!A:C,2,0)</f>
        <v>E</v>
      </c>
      <c r="B2851" t="str">
        <f>VLOOKUP(Q2851,'Rotas x Madrugada'!A:C,3,0)</f>
        <v>Não</v>
      </c>
      <c r="D2851" s="19">
        <f t="shared" si="88"/>
        <v>46169</v>
      </c>
      <c r="E2851" s="19">
        <f>IF(A2851="RETIRA",Z2851,VLOOKUP(Q2851,'Rotas x Madrugada'!A:D,4,0))</f>
        <v>46147</v>
      </c>
      <c r="F2851" s="19">
        <f>IF(A2851="RETIRA",Z2851,Z2851+2)</f>
        <v>46169</v>
      </c>
      <c r="G2851" s="19" t="str">
        <f>CONCATENATE(U2851,"-",V2851)</f>
        <v>LMINC08-PF</v>
      </c>
      <c r="H2851" s="19" t="str">
        <f t="shared" ca="1" si="89"/>
        <v>OK</v>
      </c>
      <c r="I2851" s="46">
        <f ca="1">Z2851-$B$1</f>
        <v>10</v>
      </c>
      <c r="J2851" s="46">
        <f>VLOOKUP(G2851,'D. Produção'!A:B,2,)</f>
        <v>4</v>
      </c>
      <c r="K2851" s="95">
        <v>336620</v>
      </c>
      <c r="L2851" s="96" t="s">
        <v>148</v>
      </c>
      <c r="M2851" s="95">
        <v>31</v>
      </c>
      <c r="N2851" s="95">
        <v>5461627</v>
      </c>
      <c r="O2851" s="96" t="s">
        <v>35</v>
      </c>
      <c r="P2851" s="96" t="s">
        <v>36</v>
      </c>
      <c r="Q2851" s="96" t="s">
        <v>37</v>
      </c>
      <c r="R2851" s="97">
        <v>1.9894000000000001</v>
      </c>
      <c r="S2851" s="97">
        <v>39.7883</v>
      </c>
      <c r="T2851" s="95">
        <v>1</v>
      </c>
      <c r="U2851" s="96" t="s">
        <v>251</v>
      </c>
      <c r="V2851" s="96" t="s">
        <v>39</v>
      </c>
      <c r="W2851" s="98">
        <v>814</v>
      </c>
      <c r="X2851" s="98">
        <v>2444</v>
      </c>
      <c r="Y2851" s="99">
        <v>46156.468202430558</v>
      </c>
      <c r="Z2851" s="100">
        <v>46167</v>
      </c>
      <c r="AA2851" s="101"/>
      <c r="AB2851" s="101"/>
      <c r="AC2851" s="101"/>
      <c r="AD2851" s="102" t="s">
        <v>40</v>
      </c>
      <c r="AE2851" s="102" t="s">
        <v>40</v>
      </c>
      <c r="AF2851" s="102" t="s">
        <v>40</v>
      </c>
      <c r="AG2851" s="102" t="s">
        <v>40</v>
      </c>
      <c r="AH2851" s="102" t="s">
        <v>40</v>
      </c>
      <c r="AI2851" s="102" t="s">
        <v>40</v>
      </c>
      <c r="AJ2851" s="102" t="s">
        <v>40</v>
      </c>
      <c r="AK2851" s="102" t="s">
        <v>40</v>
      </c>
      <c r="AL2851" s="102" t="s">
        <v>40</v>
      </c>
      <c r="AM2851" s="102" t="s">
        <v>40</v>
      </c>
      <c r="AN2851" s="102" t="s">
        <v>40</v>
      </c>
      <c r="AO2851" s="102" t="s">
        <v>40</v>
      </c>
      <c r="AP2851" s="102" t="s">
        <v>40</v>
      </c>
      <c r="AQ2851" s="102" t="s">
        <v>40</v>
      </c>
      <c r="AR2851" s="101"/>
    </row>
    <row r="2852" spans="1:44">
      <c r="A2852" t="str">
        <f>VLOOKUP(Q2852,'Rotas x Madrugada'!A:C,2,0)</f>
        <v>E</v>
      </c>
      <c r="B2852" t="str">
        <f>VLOOKUP(Q2852,'Rotas x Madrugada'!A:C,3,0)</f>
        <v>Não</v>
      </c>
      <c r="D2852" s="19">
        <f t="shared" si="88"/>
        <v>46169</v>
      </c>
      <c r="E2852" s="19">
        <f>IF(A2852="RETIRA",Z2852,VLOOKUP(Q2852,'Rotas x Madrugada'!A:D,4,0))</f>
        <v>46147</v>
      </c>
      <c r="F2852" s="19">
        <f>IF(A2852="RETIRA",Z2852,Z2852+2)</f>
        <v>46169</v>
      </c>
      <c r="G2852" s="19" t="str">
        <f>CONCATENATE(U2852,"-",V2852)</f>
        <v>LMINC08-PF</v>
      </c>
      <c r="H2852" s="19" t="str">
        <f t="shared" ca="1" si="89"/>
        <v>OK</v>
      </c>
      <c r="I2852" s="46">
        <f ca="1">Z2852-$B$1</f>
        <v>10</v>
      </c>
      <c r="J2852" s="46">
        <f>VLOOKUP(G2852,'D. Produção'!A:B,2,)</f>
        <v>4</v>
      </c>
      <c r="K2852" s="87">
        <v>336620</v>
      </c>
      <c r="L2852" s="88" t="s">
        <v>116</v>
      </c>
      <c r="M2852" s="87">
        <v>32</v>
      </c>
      <c r="N2852" s="87">
        <v>5461628</v>
      </c>
      <c r="O2852" s="88" t="s">
        <v>35</v>
      </c>
      <c r="P2852" s="88" t="s">
        <v>36</v>
      </c>
      <c r="Q2852" s="88" t="s">
        <v>37</v>
      </c>
      <c r="R2852" s="89">
        <v>1.9894000000000001</v>
      </c>
      <c r="S2852" s="89">
        <v>39.7883</v>
      </c>
      <c r="T2852" s="87">
        <v>1</v>
      </c>
      <c r="U2852" s="88" t="s">
        <v>251</v>
      </c>
      <c r="V2852" s="88" t="s">
        <v>39</v>
      </c>
      <c r="W2852" s="90">
        <v>814</v>
      </c>
      <c r="X2852" s="90">
        <v>2444</v>
      </c>
      <c r="Y2852" s="91">
        <v>46156.468202430558</v>
      </c>
      <c r="Z2852" s="92">
        <v>46167</v>
      </c>
      <c r="AA2852" s="93"/>
      <c r="AB2852" s="93"/>
      <c r="AC2852" s="93"/>
      <c r="AD2852" s="94" t="s">
        <v>40</v>
      </c>
      <c r="AE2852" s="94" t="s">
        <v>40</v>
      </c>
      <c r="AF2852" s="94" t="s">
        <v>40</v>
      </c>
      <c r="AG2852" s="94" t="s">
        <v>40</v>
      </c>
      <c r="AH2852" s="94" t="s">
        <v>40</v>
      </c>
      <c r="AI2852" s="94" t="s">
        <v>40</v>
      </c>
      <c r="AJ2852" s="94" t="s">
        <v>40</v>
      </c>
      <c r="AK2852" s="94" t="s">
        <v>40</v>
      </c>
      <c r="AL2852" s="94" t="s">
        <v>40</v>
      </c>
      <c r="AM2852" s="94" t="s">
        <v>40</v>
      </c>
      <c r="AN2852" s="94" t="s">
        <v>40</v>
      </c>
      <c r="AO2852" s="94" t="s">
        <v>40</v>
      </c>
      <c r="AP2852" s="94" t="s">
        <v>40</v>
      </c>
      <c r="AQ2852" s="94" t="s">
        <v>40</v>
      </c>
      <c r="AR2852" s="93"/>
    </row>
    <row r="2853" spans="1:44">
      <c r="A2853" t="str">
        <f>VLOOKUP(Q2853,'Rotas x Madrugada'!A:C,2,0)</f>
        <v>E</v>
      </c>
      <c r="B2853" t="str">
        <f>VLOOKUP(Q2853,'Rotas x Madrugada'!A:C,3,0)</f>
        <v>Não</v>
      </c>
      <c r="D2853" s="19">
        <f t="shared" si="88"/>
        <v>46169</v>
      </c>
      <c r="E2853" s="19">
        <f>IF(A2853="RETIRA",Z2853,VLOOKUP(Q2853,'Rotas x Madrugada'!A:D,4,0))</f>
        <v>46147</v>
      </c>
      <c r="F2853" s="19">
        <f>IF(A2853="RETIRA",Z2853,Z2853+2)</f>
        <v>46169</v>
      </c>
      <c r="G2853" s="19" t="str">
        <f>CONCATENATE(U2853,"-",V2853)</f>
        <v>LMINC08-PF</v>
      </c>
      <c r="H2853" s="19" t="str">
        <f t="shared" ca="1" si="89"/>
        <v>OK</v>
      </c>
      <c r="I2853" s="46">
        <f ca="1">Z2853-$B$1</f>
        <v>10</v>
      </c>
      <c r="J2853" s="46">
        <f>VLOOKUP(G2853,'D. Produção'!A:B,2,)</f>
        <v>4</v>
      </c>
      <c r="K2853" s="95">
        <v>336620</v>
      </c>
      <c r="L2853" s="96" t="s">
        <v>149</v>
      </c>
      <c r="M2853" s="95">
        <v>33</v>
      </c>
      <c r="N2853" s="95">
        <v>5461629</v>
      </c>
      <c r="O2853" s="96" t="s">
        <v>35</v>
      </c>
      <c r="P2853" s="96" t="s">
        <v>36</v>
      </c>
      <c r="Q2853" s="96" t="s">
        <v>37</v>
      </c>
      <c r="R2853" s="97">
        <v>1.9894000000000001</v>
      </c>
      <c r="S2853" s="97">
        <v>39.7883</v>
      </c>
      <c r="T2853" s="95">
        <v>1</v>
      </c>
      <c r="U2853" s="96" t="s">
        <v>251</v>
      </c>
      <c r="V2853" s="96" t="s">
        <v>39</v>
      </c>
      <c r="W2853" s="98">
        <v>814</v>
      </c>
      <c r="X2853" s="98">
        <v>2444</v>
      </c>
      <c r="Y2853" s="99">
        <v>46156.468202430558</v>
      </c>
      <c r="Z2853" s="100">
        <v>46167</v>
      </c>
      <c r="AA2853" s="101"/>
      <c r="AB2853" s="101"/>
      <c r="AC2853" s="101"/>
      <c r="AD2853" s="102" t="s">
        <v>40</v>
      </c>
      <c r="AE2853" s="102" t="s">
        <v>40</v>
      </c>
      <c r="AF2853" s="102" t="s">
        <v>40</v>
      </c>
      <c r="AG2853" s="102" t="s">
        <v>40</v>
      </c>
      <c r="AH2853" s="102" t="s">
        <v>40</v>
      </c>
      <c r="AI2853" s="102" t="s">
        <v>40</v>
      </c>
      <c r="AJ2853" s="102" t="s">
        <v>40</v>
      </c>
      <c r="AK2853" s="102" t="s">
        <v>40</v>
      </c>
      <c r="AL2853" s="102" t="s">
        <v>40</v>
      </c>
      <c r="AM2853" s="102" t="s">
        <v>40</v>
      </c>
      <c r="AN2853" s="102" t="s">
        <v>40</v>
      </c>
      <c r="AO2853" s="102" t="s">
        <v>40</v>
      </c>
      <c r="AP2853" s="102" t="s">
        <v>40</v>
      </c>
      <c r="AQ2853" s="102" t="s">
        <v>40</v>
      </c>
      <c r="AR2853" s="101"/>
    </row>
    <row r="2854" spans="1:44">
      <c r="A2854" t="str">
        <f>VLOOKUP(Q2854,'Rotas x Madrugada'!A:C,2,0)</f>
        <v>E</v>
      </c>
      <c r="B2854" t="str">
        <f>VLOOKUP(Q2854,'Rotas x Madrugada'!A:C,3,0)</f>
        <v>Não</v>
      </c>
      <c r="D2854" s="19">
        <f t="shared" si="88"/>
        <v>46169</v>
      </c>
      <c r="E2854" s="19">
        <f>IF(A2854="RETIRA",Z2854,VLOOKUP(Q2854,'Rotas x Madrugada'!A:D,4,0))</f>
        <v>46147</v>
      </c>
      <c r="F2854" s="19">
        <f>IF(A2854="RETIRA",Z2854,Z2854+2)</f>
        <v>46169</v>
      </c>
      <c r="G2854" s="19" t="str">
        <f>CONCATENATE(U2854,"-",V2854)</f>
        <v>LMINC08-PF</v>
      </c>
      <c r="H2854" s="19" t="str">
        <f t="shared" ca="1" si="89"/>
        <v>OK</v>
      </c>
      <c r="I2854" s="46">
        <f ca="1">Z2854-$B$1</f>
        <v>10</v>
      </c>
      <c r="J2854" s="46">
        <f>VLOOKUP(G2854,'D. Produção'!A:B,2,)</f>
        <v>4</v>
      </c>
      <c r="K2854" s="87">
        <v>336620</v>
      </c>
      <c r="L2854" s="88" t="s">
        <v>150</v>
      </c>
      <c r="M2854" s="87">
        <v>34</v>
      </c>
      <c r="N2854" s="87">
        <v>5461630</v>
      </c>
      <c r="O2854" s="88" t="s">
        <v>35</v>
      </c>
      <c r="P2854" s="88" t="s">
        <v>36</v>
      </c>
      <c r="Q2854" s="88" t="s">
        <v>37</v>
      </c>
      <c r="R2854" s="89">
        <v>1.9894000000000001</v>
      </c>
      <c r="S2854" s="89">
        <v>39.7883</v>
      </c>
      <c r="T2854" s="87">
        <v>1</v>
      </c>
      <c r="U2854" s="88" t="s">
        <v>251</v>
      </c>
      <c r="V2854" s="88" t="s">
        <v>39</v>
      </c>
      <c r="W2854" s="90">
        <v>814</v>
      </c>
      <c r="X2854" s="90">
        <v>2444</v>
      </c>
      <c r="Y2854" s="91">
        <v>46156.468202430558</v>
      </c>
      <c r="Z2854" s="92">
        <v>46167</v>
      </c>
      <c r="AA2854" s="93"/>
      <c r="AB2854" s="93"/>
      <c r="AC2854" s="93"/>
      <c r="AD2854" s="94" t="s">
        <v>40</v>
      </c>
      <c r="AE2854" s="94" t="s">
        <v>40</v>
      </c>
      <c r="AF2854" s="94" t="s">
        <v>40</v>
      </c>
      <c r="AG2854" s="94" t="s">
        <v>40</v>
      </c>
      <c r="AH2854" s="94" t="s">
        <v>40</v>
      </c>
      <c r="AI2854" s="94" t="s">
        <v>40</v>
      </c>
      <c r="AJ2854" s="94" t="s">
        <v>40</v>
      </c>
      <c r="AK2854" s="94" t="s">
        <v>40</v>
      </c>
      <c r="AL2854" s="94" t="s">
        <v>40</v>
      </c>
      <c r="AM2854" s="94" t="s">
        <v>40</v>
      </c>
      <c r="AN2854" s="94" t="s">
        <v>40</v>
      </c>
      <c r="AO2854" s="94" t="s">
        <v>40</v>
      </c>
      <c r="AP2854" s="94" t="s">
        <v>40</v>
      </c>
      <c r="AQ2854" s="94" t="s">
        <v>40</v>
      </c>
      <c r="AR2854" s="93"/>
    </row>
    <row r="2855" spans="1:44">
      <c r="A2855" t="str">
        <f>VLOOKUP(Q2855,'Rotas x Madrugada'!A:C,2,0)</f>
        <v>E</v>
      </c>
      <c r="B2855" t="str">
        <f>VLOOKUP(Q2855,'Rotas x Madrugada'!A:C,3,0)</f>
        <v>Não</v>
      </c>
      <c r="D2855" s="19">
        <f t="shared" si="88"/>
        <v>46169</v>
      </c>
      <c r="E2855" s="19">
        <f>IF(A2855="RETIRA",Z2855,VLOOKUP(Q2855,'Rotas x Madrugada'!A:D,4,0))</f>
        <v>46147</v>
      </c>
      <c r="F2855" s="19">
        <f>IF(A2855="RETIRA",Z2855,Z2855+2)</f>
        <v>46169</v>
      </c>
      <c r="G2855" s="19" t="str">
        <f>CONCATENATE(U2855,"-",V2855)</f>
        <v>LMINC08-PF</v>
      </c>
      <c r="H2855" s="19" t="str">
        <f t="shared" ca="1" si="89"/>
        <v>OK</v>
      </c>
      <c r="I2855" s="46">
        <f ca="1">Z2855-$B$1</f>
        <v>10</v>
      </c>
      <c r="J2855" s="46">
        <f>VLOOKUP(G2855,'D. Produção'!A:B,2,)</f>
        <v>4</v>
      </c>
      <c r="K2855" s="95">
        <v>336620</v>
      </c>
      <c r="L2855" s="96" t="s">
        <v>151</v>
      </c>
      <c r="M2855" s="95">
        <v>35</v>
      </c>
      <c r="N2855" s="95">
        <v>5461631</v>
      </c>
      <c r="O2855" s="96" t="s">
        <v>35</v>
      </c>
      <c r="P2855" s="96" t="s">
        <v>36</v>
      </c>
      <c r="Q2855" s="96" t="s">
        <v>37</v>
      </c>
      <c r="R2855" s="97">
        <v>1.9894000000000001</v>
      </c>
      <c r="S2855" s="97">
        <v>39.7883</v>
      </c>
      <c r="T2855" s="95">
        <v>1</v>
      </c>
      <c r="U2855" s="96" t="s">
        <v>251</v>
      </c>
      <c r="V2855" s="96" t="s">
        <v>39</v>
      </c>
      <c r="W2855" s="98">
        <v>814</v>
      </c>
      <c r="X2855" s="98">
        <v>2444</v>
      </c>
      <c r="Y2855" s="99">
        <v>46156.468202430558</v>
      </c>
      <c r="Z2855" s="100">
        <v>46167</v>
      </c>
      <c r="AA2855" s="101"/>
      <c r="AB2855" s="101"/>
      <c r="AC2855" s="101"/>
      <c r="AD2855" s="102" t="s">
        <v>40</v>
      </c>
      <c r="AE2855" s="102" t="s">
        <v>40</v>
      </c>
      <c r="AF2855" s="102" t="s">
        <v>40</v>
      </c>
      <c r="AG2855" s="102" t="s">
        <v>40</v>
      </c>
      <c r="AH2855" s="102" t="s">
        <v>40</v>
      </c>
      <c r="AI2855" s="102" t="s">
        <v>40</v>
      </c>
      <c r="AJ2855" s="102" t="s">
        <v>40</v>
      </c>
      <c r="AK2855" s="102" t="s">
        <v>40</v>
      </c>
      <c r="AL2855" s="102" t="s">
        <v>40</v>
      </c>
      <c r="AM2855" s="102" t="s">
        <v>40</v>
      </c>
      <c r="AN2855" s="102" t="s">
        <v>40</v>
      </c>
      <c r="AO2855" s="102" t="s">
        <v>40</v>
      </c>
      <c r="AP2855" s="102" t="s">
        <v>40</v>
      </c>
      <c r="AQ2855" s="102" t="s">
        <v>40</v>
      </c>
      <c r="AR2855" s="101"/>
    </row>
    <row r="2856" spans="1:44">
      <c r="A2856" t="str">
        <f>VLOOKUP(Q2856,'Rotas x Madrugada'!A:C,2,0)</f>
        <v>E</v>
      </c>
      <c r="B2856" t="str">
        <f>VLOOKUP(Q2856,'Rotas x Madrugada'!A:C,3,0)</f>
        <v>Não</v>
      </c>
      <c r="D2856" s="19">
        <f t="shared" si="88"/>
        <v>46169</v>
      </c>
      <c r="E2856" s="19">
        <f>IF(A2856="RETIRA",Z2856,VLOOKUP(Q2856,'Rotas x Madrugada'!A:D,4,0))</f>
        <v>46147</v>
      </c>
      <c r="F2856" s="19">
        <f>IF(A2856="RETIRA",Z2856,Z2856+2)</f>
        <v>46169</v>
      </c>
      <c r="G2856" s="19" t="str">
        <f>CONCATENATE(U2856,"-",V2856)</f>
        <v>LMINC08-PF</v>
      </c>
      <c r="H2856" s="19" t="str">
        <f t="shared" ca="1" si="89"/>
        <v>OK</v>
      </c>
      <c r="I2856" s="46">
        <f ca="1">Z2856-$B$1</f>
        <v>10</v>
      </c>
      <c r="J2856" s="46">
        <f>VLOOKUP(G2856,'D. Produção'!A:B,2,)</f>
        <v>4</v>
      </c>
      <c r="K2856" s="87">
        <v>336620</v>
      </c>
      <c r="L2856" s="88" t="s">
        <v>186</v>
      </c>
      <c r="M2856" s="87">
        <v>36</v>
      </c>
      <c r="N2856" s="87">
        <v>5461632</v>
      </c>
      <c r="O2856" s="88" t="s">
        <v>35</v>
      </c>
      <c r="P2856" s="88" t="s">
        <v>36</v>
      </c>
      <c r="Q2856" s="88" t="s">
        <v>37</v>
      </c>
      <c r="R2856" s="89">
        <v>1.9894000000000001</v>
      </c>
      <c r="S2856" s="89">
        <v>39.7883</v>
      </c>
      <c r="T2856" s="87">
        <v>1</v>
      </c>
      <c r="U2856" s="88" t="s">
        <v>251</v>
      </c>
      <c r="V2856" s="88" t="s">
        <v>39</v>
      </c>
      <c r="W2856" s="90">
        <v>814</v>
      </c>
      <c r="X2856" s="90">
        <v>2444</v>
      </c>
      <c r="Y2856" s="91">
        <v>46156.468202430558</v>
      </c>
      <c r="Z2856" s="92">
        <v>46167</v>
      </c>
      <c r="AA2856" s="93"/>
      <c r="AB2856" s="93"/>
      <c r="AC2856" s="93"/>
      <c r="AD2856" s="94" t="s">
        <v>40</v>
      </c>
      <c r="AE2856" s="94" t="s">
        <v>40</v>
      </c>
      <c r="AF2856" s="94" t="s">
        <v>40</v>
      </c>
      <c r="AG2856" s="94" t="s">
        <v>40</v>
      </c>
      <c r="AH2856" s="94" t="s">
        <v>40</v>
      </c>
      <c r="AI2856" s="94" t="s">
        <v>40</v>
      </c>
      <c r="AJ2856" s="94" t="s">
        <v>40</v>
      </c>
      <c r="AK2856" s="94" t="s">
        <v>40</v>
      </c>
      <c r="AL2856" s="94" t="s">
        <v>40</v>
      </c>
      <c r="AM2856" s="94" t="s">
        <v>40</v>
      </c>
      <c r="AN2856" s="94" t="s">
        <v>40</v>
      </c>
      <c r="AO2856" s="94" t="s">
        <v>40</v>
      </c>
      <c r="AP2856" s="94" t="s">
        <v>40</v>
      </c>
      <c r="AQ2856" s="94" t="s">
        <v>40</v>
      </c>
      <c r="AR2856" s="93"/>
    </row>
    <row r="2857" spans="1:44">
      <c r="A2857" t="str">
        <f>VLOOKUP(Q2857,'Rotas x Madrugada'!A:C,2,0)</f>
        <v>E</v>
      </c>
      <c r="B2857" t="str">
        <f>VLOOKUP(Q2857,'Rotas x Madrugada'!A:C,3,0)</f>
        <v>Não</v>
      </c>
      <c r="D2857" s="19">
        <f t="shared" si="88"/>
        <v>46169</v>
      </c>
      <c r="E2857" s="19">
        <f>IF(A2857="RETIRA",Z2857,VLOOKUP(Q2857,'Rotas x Madrugada'!A:D,4,0))</f>
        <v>46147</v>
      </c>
      <c r="F2857" s="19">
        <f>IF(A2857="RETIRA",Z2857,Z2857+2)</f>
        <v>46169</v>
      </c>
      <c r="G2857" s="19" t="str">
        <f>CONCATENATE(U2857,"-",V2857)</f>
        <v>LMINC08-PF</v>
      </c>
      <c r="H2857" s="19" t="str">
        <f t="shared" ca="1" si="89"/>
        <v>OK</v>
      </c>
      <c r="I2857" s="46">
        <f ca="1">Z2857-$B$1</f>
        <v>10</v>
      </c>
      <c r="J2857" s="46">
        <f>VLOOKUP(G2857,'D. Produção'!A:B,2,)</f>
        <v>4</v>
      </c>
      <c r="K2857" s="95">
        <v>336620</v>
      </c>
      <c r="L2857" s="96" t="s">
        <v>152</v>
      </c>
      <c r="M2857" s="95">
        <v>37</v>
      </c>
      <c r="N2857" s="95">
        <v>5461633</v>
      </c>
      <c r="O2857" s="96" t="s">
        <v>35</v>
      </c>
      <c r="P2857" s="96" t="s">
        <v>36</v>
      </c>
      <c r="Q2857" s="96" t="s">
        <v>37</v>
      </c>
      <c r="R2857" s="97">
        <v>1.9894000000000001</v>
      </c>
      <c r="S2857" s="97">
        <v>39.7883</v>
      </c>
      <c r="T2857" s="95">
        <v>1</v>
      </c>
      <c r="U2857" s="96" t="s">
        <v>251</v>
      </c>
      <c r="V2857" s="96" t="s">
        <v>39</v>
      </c>
      <c r="W2857" s="98">
        <v>814</v>
      </c>
      <c r="X2857" s="98">
        <v>2444</v>
      </c>
      <c r="Y2857" s="99">
        <v>46156.468202430558</v>
      </c>
      <c r="Z2857" s="100">
        <v>46167</v>
      </c>
      <c r="AA2857" s="101"/>
      <c r="AB2857" s="101"/>
      <c r="AC2857" s="101"/>
      <c r="AD2857" s="102" t="s">
        <v>40</v>
      </c>
      <c r="AE2857" s="102" t="s">
        <v>40</v>
      </c>
      <c r="AF2857" s="102" t="s">
        <v>40</v>
      </c>
      <c r="AG2857" s="102" t="s">
        <v>40</v>
      </c>
      <c r="AH2857" s="102" t="s">
        <v>40</v>
      </c>
      <c r="AI2857" s="102" t="s">
        <v>40</v>
      </c>
      <c r="AJ2857" s="102" t="s">
        <v>40</v>
      </c>
      <c r="AK2857" s="102" t="s">
        <v>40</v>
      </c>
      <c r="AL2857" s="102" t="s">
        <v>40</v>
      </c>
      <c r="AM2857" s="102" t="s">
        <v>40</v>
      </c>
      <c r="AN2857" s="102" t="s">
        <v>40</v>
      </c>
      <c r="AO2857" s="102" t="s">
        <v>40</v>
      </c>
      <c r="AP2857" s="102" t="s">
        <v>40</v>
      </c>
      <c r="AQ2857" s="102" t="s">
        <v>40</v>
      </c>
      <c r="AR2857" s="101"/>
    </row>
    <row r="2858" spans="1:44">
      <c r="A2858" t="str">
        <f>VLOOKUP(Q2858,'Rotas x Madrugada'!A:C,2,0)</f>
        <v>E</v>
      </c>
      <c r="B2858" t="str">
        <f>VLOOKUP(Q2858,'Rotas x Madrugada'!A:C,3,0)</f>
        <v>Não</v>
      </c>
      <c r="D2858" s="19">
        <f t="shared" si="88"/>
        <v>46169</v>
      </c>
      <c r="E2858" s="19">
        <f>IF(A2858="RETIRA",Z2858,VLOOKUP(Q2858,'Rotas x Madrugada'!A:D,4,0))</f>
        <v>46147</v>
      </c>
      <c r="F2858" s="19">
        <f>IF(A2858="RETIRA",Z2858,Z2858+2)</f>
        <v>46169</v>
      </c>
      <c r="G2858" s="19" t="str">
        <f>CONCATENATE(U2858,"-",V2858)</f>
        <v>LMINC08-PF</v>
      </c>
      <c r="H2858" s="19" t="str">
        <f t="shared" ca="1" si="89"/>
        <v>OK</v>
      </c>
      <c r="I2858" s="46">
        <f ca="1">Z2858-$B$1</f>
        <v>10</v>
      </c>
      <c r="J2858" s="46">
        <f>VLOOKUP(G2858,'D. Produção'!A:B,2,)</f>
        <v>4</v>
      </c>
      <c r="K2858" s="87">
        <v>336620</v>
      </c>
      <c r="L2858" s="88" t="s">
        <v>34</v>
      </c>
      <c r="M2858" s="87">
        <v>38</v>
      </c>
      <c r="N2858" s="87">
        <v>5461634</v>
      </c>
      <c r="O2858" s="88" t="s">
        <v>35</v>
      </c>
      <c r="P2858" s="88" t="s">
        <v>36</v>
      </c>
      <c r="Q2858" s="88" t="s">
        <v>37</v>
      </c>
      <c r="R2858" s="89">
        <v>1.9894000000000001</v>
      </c>
      <c r="S2858" s="89">
        <v>39.7883</v>
      </c>
      <c r="T2858" s="87">
        <v>1</v>
      </c>
      <c r="U2858" s="88" t="s">
        <v>251</v>
      </c>
      <c r="V2858" s="88" t="s">
        <v>39</v>
      </c>
      <c r="W2858" s="90">
        <v>814</v>
      </c>
      <c r="X2858" s="90">
        <v>2444</v>
      </c>
      <c r="Y2858" s="91">
        <v>46156.468202430558</v>
      </c>
      <c r="Z2858" s="92">
        <v>46167</v>
      </c>
      <c r="AA2858" s="93"/>
      <c r="AB2858" s="93"/>
      <c r="AC2858" s="93"/>
      <c r="AD2858" s="94" t="s">
        <v>40</v>
      </c>
      <c r="AE2858" s="94" t="s">
        <v>40</v>
      </c>
      <c r="AF2858" s="94" t="s">
        <v>40</v>
      </c>
      <c r="AG2858" s="94" t="s">
        <v>40</v>
      </c>
      <c r="AH2858" s="94" t="s">
        <v>40</v>
      </c>
      <c r="AI2858" s="94" t="s">
        <v>40</v>
      </c>
      <c r="AJ2858" s="94" t="s">
        <v>40</v>
      </c>
      <c r="AK2858" s="94" t="s">
        <v>40</v>
      </c>
      <c r="AL2858" s="94" t="s">
        <v>40</v>
      </c>
      <c r="AM2858" s="94" t="s">
        <v>40</v>
      </c>
      <c r="AN2858" s="94" t="s">
        <v>40</v>
      </c>
      <c r="AO2858" s="94" t="s">
        <v>40</v>
      </c>
      <c r="AP2858" s="94" t="s">
        <v>40</v>
      </c>
      <c r="AQ2858" s="94" t="s">
        <v>40</v>
      </c>
      <c r="AR2858" s="93"/>
    </row>
    <row r="2859" spans="1:44">
      <c r="A2859" t="str">
        <f>VLOOKUP(Q2859,'Rotas x Madrugada'!A:C,2,0)</f>
        <v>E</v>
      </c>
      <c r="B2859" t="str">
        <f>VLOOKUP(Q2859,'Rotas x Madrugada'!A:C,3,0)</f>
        <v>Não</v>
      </c>
      <c r="D2859" s="19">
        <f t="shared" si="88"/>
        <v>46169</v>
      </c>
      <c r="E2859" s="19">
        <f>IF(A2859="RETIRA",Z2859,VLOOKUP(Q2859,'Rotas x Madrugada'!A:D,4,0))</f>
        <v>46147</v>
      </c>
      <c r="F2859" s="19">
        <f>IF(A2859="RETIRA",Z2859,Z2859+2)</f>
        <v>46169</v>
      </c>
      <c r="G2859" s="19" t="str">
        <f>CONCATENATE(U2859,"-",V2859)</f>
        <v>LMINC08-PF</v>
      </c>
      <c r="H2859" s="19" t="str">
        <f t="shared" ca="1" si="89"/>
        <v>OK</v>
      </c>
      <c r="I2859" s="46">
        <f ca="1">Z2859-$B$1</f>
        <v>10</v>
      </c>
      <c r="J2859" s="46">
        <f>VLOOKUP(G2859,'D. Produção'!A:B,2,)</f>
        <v>4</v>
      </c>
      <c r="K2859" s="95">
        <v>336620</v>
      </c>
      <c r="L2859" s="96" t="s">
        <v>153</v>
      </c>
      <c r="M2859" s="95">
        <v>39</v>
      </c>
      <c r="N2859" s="95">
        <v>5461635</v>
      </c>
      <c r="O2859" s="96" t="s">
        <v>35</v>
      </c>
      <c r="P2859" s="96" t="s">
        <v>36</v>
      </c>
      <c r="Q2859" s="96" t="s">
        <v>37</v>
      </c>
      <c r="R2859" s="97">
        <v>2.6960000000000002</v>
      </c>
      <c r="S2859" s="97">
        <v>53.919400000000003</v>
      </c>
      <c r="T2859" s="95">
        <v>1</v>
      </c>
      <c r="U2859" s="96" t="s">
        <v>251</v>
      </c>
      <c r="V2859" s="96" t="s">
        <v>39</v>
      </c>
      <c r="W2859" s="98">
        <v>1104</v>
      </c>
      <c r="X2859" s="98">
        <v>2442</v>
      </c>
      <c r="Y2859" s="99">
        <v>46156.468202430558</v>
      </c>
      <c r="Z2859" s="100">
        <v>46167</v>
      </c>
      <c r="AA2859" s="101"/>
      <c r="AB2859" s="101"/>
      <c r="AC2859" s="101"/>
      <c r="AD2859" s="102" t="s">
        <v>40</v>
      </c>
      <c r="AE2859" s="102" t="s">
        <v>40</v>
      </c>
      <c r="AF2859" s="102" t="s">
        <v>40</v>
      </c>
      <c r="AG2859" s="102" t="s">
        <v>40</v>
      </c>
      <c r="AH2859" s="102" t="s">
        <v>40</v>
      </c>
      <c r="AI2859" s="102" t="s">
        <v>40</v>
      </c>
      <c r="AJ2859" s="102" t="s">
        <v>40</v>
      </c>
      <c r="AK2859" s="102" t="s">
        <v>40</v>
      </c>
      <c r="AL2859" s="102" t="s">
        <v>40</v>
      </c>
      <c r="AM2859" s="102" t="s">
        <v>40</v>
      </c>
      <c r="AN2859" s="102" t="s">
        <v>40</v>
      </c>
      <c r="AO2859" s="102" t="s">
        <v>40</v>
      </c>
      <c r="AP2859" s="102" t="s">
        <v>40</v>
      </c>
      <c r="AQ2859" s="102" t="s">
        <v>40</v>
      </c>
      <c r="AR2859" s="101"/>
    </row>
    <row r="2860" spans="1:44">
      <c r="A2860" t="str">
        <f>VLOOKUP(Q2860,'Rotas x Madrugada'!A:C,2,0)</f>
        <v>E</v>
      </c>
      <c r="B2860" t="str">
        <f>VLOOKUP(Q2860,'Rotas x Madrugada'!A:C,3,0)</f>
        <v>Não</v>
      </c>
      <c r="D2860" s="19">
        <f t="shared" si="88"/>
        <v>46169</v>
      </c>
      <c r="E2860" s="19">
        <f>IF(A2860="RETIRA",Z2860,VLOOKUP(Q2860,'Rotas x Madrugada'!A:D,4,0))</f>
        <v>46147</v>
      </c>
      <c r="F2860" s="19">
        <f>IF(A2860="RETIRA",Z2860,Z2860+2)</f>
        <v>46169</v>
      </c>
      <c r="G2860" s="19" t="str">
        <f>CONCATENATE(U2860,"-",V2860)</f>
        <v>LMINC08-PF</v>
      </c>
      <c r="H2860" s="19" t="str">
        <f t="shared" ca="1" si="89"/>
        <v>OK</v>
      </c>
      <c r="I2860" s="46">
        <f ca="1">Z2860-$B$1</f>
        <v>10</v>
      </c>
      <c r="J2860" s="46">
        <f>VLOOKUP(G2860,'D. Produção'!A:B,2,)</f>
        <v>4</v>
      </c>
      <c r="K2860" s="87">
        <v>336620</v>
      </c>
      <c r="L2860" s="88" t="s">
        <v>41</v>
      </c>
      <c r="M2860" s="87">
        <v>40</v>
      </c>
      <c r="N2860" s="87">
        <v>5461636</v>
      </c>
      <c r="O2860" s="88" t="s">
        <v>35</v>
      </c>
      <c r="P2860" s="88" t="s">
        <v>36</v>
      </c>
      <c r="Q2860" s="88" t="s">
        <v>37</v>
      </c>
      <c r="R2860" s="89">
        <v>2.6960000000000002</v>
      </c>
      <c r="S2860" s="89">
        <v>53.919400000000003</v>
      </c>
      <c r="T2860" s="87">
        <v>1</v>
      </c>
      <c r="U2860" s="88" t="s">
        <v>251</v>
      </c>
      <c r="V2860" s="88" t="s">
        <v>39</v>
      </c>
      <c r="W2860" s="90">
        <v>1104</v>
      </c>
      <c r="X2860" s="90">
        <v>2442</v>
      </c>
      <c r="Y2860" s="91">
        <v>46156.468202430558</v>
      </c>
      <c r="Z2860" s="92">
        <v>46167</v>
      </c>
      <c r="AA2860" s="93"/>
      <c r="AB2860" s="93"/>
      <c r="AC2860" s="93"/>
      <c r="AD2860" s="94" t="s">
        <v>40</v>
      </c>
      <c r="AE2860" s="94" t="s">
        <v>40</v>
      </c>
      <c r="AF2860" s="94" t="s">
        <v>40</v>
      </c>
      <c r="AG2860" s="94" t="s">
        <v>40</v>
      </c>
      <c r="AH2860" s="94" t="s">
        <v>40</v>
      </c>
      <c r="AI2860" s="94" t="s">
        <v>40</v>
      </c>
      <c r="AJ2860" s="94" t="s">
        <v>40</v>
      </c>
      <c r="AK2860" s="94" t="s">
        <v>40</v>
      </c>
      <c r="AL2860" s="94" t="s">
        <v>40</v>
      </c>
      <c r="AM2860" s="94" t="s">
        <v>40</v>
      </c>
      <c r="AN2860" s="94" t="s">
        <v>40</v>
      </c>
      <c r="AO2860" s="94" t="s">
        <v>40</v>
      </c>
      <c r="AP2860" s="94" t="s">
        <v>40</v>
      </c>
      <c r="AQ2860" s="94" t="s">
        <v>40</v>
      </c>
      <c r="AR2860" s="93"/>
    </row>
    <row r="2861" spans="1:44">
      <c r="A2861" t="str">
        <f>VLOOKUP(Q2861,'Rotas x Madrugada'!A:C,2,0)</f>
        <v>E</v>
      </c>
      <c r="B2861" t="str">
        <f>VLOOKUP(Q2861,'Rotas x Madrugada'!A:C,3,0)</f>
        <v>Não</v>
      </c>
      <c r="D2861" s="19">
        <f t="shared" si="88"/>
        <v>46169</v>
      </c>
      <c r="E2861" s="19">
        <f>IF(A2861="RETIRA",Z2861,VLOOKUP(Q2861,'Rotas x Madrugada'!A:D,4,0))</f>
        <v>46147</v>
      </c>
      <c r="F2861" s="19">
        <f>IF(A2861="RETIRA",Z2861,Z2861+2)</f>
        <v>46169</v>
      </c>
      <c r="G2861" s="19" t="str">
        <f>CONCATENATE(U2861,"-",V2861)</f>
        <v>LMINC08-PF</v>
      </c>
      <c r="H2861" s="19" t="str">
        <f t="shared" ca="1" si="89"/>
        <v>OK</v>
      </c>
      <c r="I2861" s="46">
        <f ca="1">Z2861-$B$1</f>
        <v>10</v>
      </c>
      <c r="J2861" s="46">
        <f>VLOOKUP(G2861,'D. Produção'!A:B,2,)</f>
        <v>4</v>
      </c>
      <c r="K2861" s="95">
        <v>336620</v>
      </c>
      <c r="L2861" s="96" t="s">
        <v>154</v>
      </c>
      <c r="M2861" s="95">
        <v>41</v>
      </c>
      <c r="N2861" s="95">
        <v>5461637</v>
      </c>
      <c r="O2861" s="96" t="s">
        <v>35</v>
      </c>
      <c r="P2861" s="96" t="s">
        <v>36</v>
      </c>
      <c r="Q2861" s="96" t="s">
        <v>37</v>
      </c>
      <c r="R2861" s="97">
        <v>2.6960000000000002</v>
      </c>
      <c r="S2861" s="97">
        <v>53.919400000000003</v>
      </c>
      <c r="T2861" s="95">
        <v>1</v>
      </c>
      <c r="U2861" s="96" t="s">
        <v>251</v>
      </c>
      <c r="V2861" s="96" t="s">
        <v>39</v>
      </c>
      <c r="W2861" s="98">
        <v>1104</v>
      </c>
      <c r="X2861" s="98">
        <v>2442</v>
      </c>
      <c r="Y2861" s="99">
        <v>46156.468202430558</v>
      </c>
      <c r="Z2861" s="100">
        <v>46167</v>
      </c>
      <c r="AA2861" s="101"/>
      <c r="AB2861" s="101"/>
      <c r="AC2861" s="101"/>
      <c r="AD2861" s="102" t="s">
        <v>40</v>
      </c>
      <c r="AE2861" s="102" t="s">
        <v>40</v>
      </c>
      <c r="AF2861" s="102" t="s">
        <v>40</v>
      </c>
      <c r="AG2861" s="102" t="s">
        <v>40</v>
      </c>
      <c r="AH2861" s="102" t="s">
        <v>40</v>
      </c>
      <c r="AI2861" s="102" t="s">
        <v>40</v>
      </c>
      <c r="AJ2861" s="102" t="s">
        <v>40</v>
      </c>
      <c r="AK2861" s="102" t="s">
        <v>40</v>
      </c>
      <c r="AL2861" s="102" t="s">
        <v>40</v>
      </c>
      <c r="AM2861" s="102" t="s">
        <v>40</v>
      </c>
      <c r="AN2861" s="102" t="s">
        <v>40</v>
      </c>
      <c r="AO2861" s="102" t="s">
        <v>40</v>
      </c>
      <c r="AP2861" s="102" t="s">
        <v>40</v>
      </c>
      <c r="AQ2861" s="102" t="s">
        <v>40</v>
      </c>
      <c r="AR2861" s="101"/>
    </row>
    <row r="2862" spans="1:44">
      <c r="A2862" t="str">
        <f>VLOOKUP(Q2862,'Rotas x Madrugada'!A:C,2,0)</f>
        <v>E</v>
      </c>
      <c r="B2862" t="str">
        <f>VLOOKUP(Q2862,'Rotas x Madrugada'!A:C,3,0)</f>
        <v>Não</v>
      </c>
      <c r="D2862" s="19">
        <f t="shared" si="88"/>
        <v>46169</v>
      </c>
      <c r="E2862" s="19">
        <f>IF(A2862="RETIRA",Z2862,VLOOKUP(Q2862,'Rotas x Madrugada'!A:D,4,0))</f>
        <v>46147</v>
      </c>
      <c r="F2862" s="19">
        <f>IF(A2862="RETIRA",Z2862,Z2862+2)</f>
        <v>46169</v>
      </c>
      <c r="G2862" s="19" t="str">
        <f>CONCATENATE(U2862,"-",V2862)</f>
        <v>LMINC08-PF</v>
      </c>
      <c r="H2862" s="19" t="str">
        <f t="shared" ca="1" si="89"/>
        <v>OK</v>
      </c>
      <c r="I2862" s="46">
        <f ca="1">Z2862-$B$1</f>
        <v>10</v>
      </c>
      <c r="J2862" s="46">
        <f>VLOOKUP(G2862,'D. Produção'!A:B,2,)</f>
        <v>4</v>
      </c>
      <c r="K2862" s="87">
        <v>336620</v>
      </c>
      <c r="L2862" s="88" t="s">
        <v>155</v>
      </c>
      <c r="M2862" s="87">
        <v>42</v>
      </c>
      <c r="N2862" s="87">
        <v>5461638</v>
      </c>
      <c r="O2862" s="88" t="s">
        <v>35</v>
      </c>
      <c r="P2862" s="88" t="s">
        <v>36</v>
      </c>
      <c r="Q2862" s="88" t="s">
        <v>37</v>
      </c>
      <c r="R2862" s="89">
        <v>2.0409000000000002</v>
      </c>
      <c r="S2862" s="89">
        <v>40.819000000000003</v>
      </c>
      <c r="T2862" s="87">
        <v>1</v>
      </c>
      <c r="U2862" s="88" t="s">
        <v>251</v>
      </c>
      <c r="V2862" s="88" t="s">
        <v>39</v>
      </c>
      <c r="W2862" s="90">
        <v>819</v>
      </c>
      <c r="X2862" s="90">
        <v>2492</v>
      </c>
      <c r="Y2862" s="91">
        <v>46156.468202430558</v>
      </c>
      <c r="Z2862" s="92">
        <v>46167</v>
      </c>
      <c r="AA2862" s="93"/>
      <c r="AB2862" s="93"/>
      <c r="AC2862" s="93"/>
      <c r="AD2862" s="94" t="s">
        <v>40</v>
      </c>
      <c r="AE2862" s="94" t="s">
        <v>40</v>
      </c>
      <c r="AF2862" s="94" t="s">
        <v>40</v>
      </c>
      <c r="AG2862" s="94" t="s">
        <v>40</v>
      </c>
      <c r="AH2862" s="94" t="s">
        <v>40</v>
      </c>
      <c r="AI2862" s="94" t="s">
        <v>40</v>
      </c>
      <c r="AJ2862" s="94" t="s">
        <v>40</v>
      </c>
      <c r="AK2862" s="94" t="s">
        <v>40</v>
      </c>
      <c r="AL2862" s="94" t="s">
        <v>40</v>
      </c>
      <c r="AM2862" s="94" t="s">
        <v>40</v>
      </c>
      <c r="AN2862" s="94" t="s">
        <v>40</v>
      </c>
      <c r="AO2862" s="94" t="s">
        <v>40</v>
      </c>
      <c r="AP2862" s="94" t="s">
        <v>40</v>
      </c>
      <c r="AQ2862" s="94" t="s">
        <v>40</v>
      </c>
      <c r="AR2862" s="93"/>
    </row>
    <row r="2863" spans="1:44">
      <c r="A2863" t="str">
        <f>VLOOKUP(Q2863,'Rotas x Madrugada'!A:C,2,0)</f>
        <v>E</v>
      </c>
      <c r="B2863" t="str">
        <f>VLOOKUP(Q2863,'Rotas x Madrugada'!A:C,3,0)</f>
        <v>Não</v>
      </c>
      <c r="D2863" s="19">
        <f t="shared" si="88"/>
        <v>46169</v>
      </c>
      <c r="E2863" s="19">
        <f>IF(A2863="RETIRA",Z2863,VLOOKUP(Q2863,'Rotas x Madrugada'!A:D,4,0))</f>
        <v>46147</v>
      </c>
      <c r="F2863" s="19">
        <f>IF(A2863="RETIRA",Z2863,Z2863+2)</f>
        <v>46169</v>
      </c>
      <c r="G2863" s="19" t="str">
        <f>CONCATENATE(U2863,"-",V2863)</f>
        <v>LMINC08-PF</v>
      </c>
      <c r="H2863" s="19" t="str">
        <f t="shared" ca="1" si="89"/>
        <v>OK</v>
      </c>
      <c r="I2863" s="46">
        <f ca="1">Z2863-$B$1</f>
        <v>10</v>
      </c>
      <c r="J2863" s="46">
        <f>VLOOKUP(G2863,'D. Produção'!A:B,2,)</f>
        <v>4</v>
      </c>
      <c r="K2863" s="95">
        <v>336620</v>
      </c>
      <c r="L2863" s="96" t="s">
        <v>156</v>
      </c>
      <c r="M2863" s="95">
        <v>43</v>
      </c>
      <c r="N2863" s="95">
        <v>5461639</v>
      </c>
      <c r="O2863" s="96" t="s">
        <v>35</v>
      </c>
      <c r="P2863" s="96" t="s">
        <v>36</v>
      </c>
      <c r="Q2863" s="96" t="s">
        <v>37</v>
      </c>
      <c r="R2863" s="97">
        <v>2.0409000000000002</v>
      </c>
      <c r="S2863" s="97">
        <v>40.819000000000003</v>
      </c>
      <c r="T2863" s="95">
        <v>1</v>
      </c>
      <c r="U2863" s="96" t="s">
        <v>251</v>
      </c>
      <c r="V2863" s="96" t="s">
        <v>39</v>
      </c>
      <c r="W2863" s="98">
        <v>819</v>
      </c>
      <c r="X2863" s="98">
        <v>2492</v>
      </c>
      <c r="Y2863" s="99">
        <v>46156.468202430558</v>
      </c>
      <c r="Z2863" s="100">
        <v>46167</v>
      </c>
      <c r="AA2863" s="101"/>
      <c r="AB2863" s="101"/>
      <c r="AC2863" s="101"/>
      <c r="AD2863" s="102" t="s">
        <v>40</v>
      </c>
      <c r="AE2863" s="102" t="s">
        <v>40</v>
      </c>
      <c r="AF2863" s="102" t="s">
        <v>40</v>
      </c>
      <c r="AG2863" s="102" t="s">
        <v>40</v>
      </c>
      <c r="AH2863" s="102" t="s">
        <v>40</v>
      </c>
      <c r="AI2863" s="102" t="s">
        <v>40</v>
      </c>
      <c r="AJ2863" s="102" t="s">
        <v>40</v>
      </c>
      <c r="AK2863" s="102" t="s">
        <v>40</v>
      </c>
      <c r="AL2863" s="102" t="s">
        <v>40</v>
      </c>
      <c r="AM2863" s="102" t="s">
        <v>40</v>
      </c>
      <c r="AN2863" s="102" t="s">
        <v>40</v>
      </c>
      <c r="AO2863" s="102" t="s">
        <v>40</v>
      </c>
      <c r="AP2863" s="102" t="s">
        <v>40</v>
      </c>
      <c r="AQ2863" s="102" t="s">
        <v>40</v>
      </c>
      <c r="AR2863" s="101"/>
    </row>
    <row r="2864" spans="1:44">
      <c r="A2864" t="str">
        <f>VLOOKUP(Q2864,'Rotas x Madrugada'!A:C,2,0)</f>
        <v>E</v>
      </c>
      <c r="B2864" t="str">
        <f>VLOOKUP(Q2864,'Rotas x Madrugada'!A:C,3,0)</f>
        <v>Não</v>
      </c>
      <c r="D2864" s="19">
        <f t="shared" si="88"/>
        <v>46169</v>
      </c>
      <c r="E2864" s="19">
        <f>IF(A2864="RETIRA",Z2864,VLOOKUP(Q2864,'Rotas x Madrugada'!A:D,4,0))</f>
        <v>46147</v>
      </c>
      <c r="F2864" s="19">
        <f>IF(A2864="RETIRA",Z2864,Z2864+2)</f>
        <v>46169</v>
      </c>
      <c r="G2864" s="19" t="str">
        <f>CONCATENATE(U2864,"-",V2864)</f>
        <v>LMINC08-PF</v>
      </c>
      <c r="H2864" s="19" t="str">
        <f t="shared" ca="1" si="89"/>
        <v>OK</v>
      </c>
      <c r="I2864" s="46">
        <f ca="1">Z2864-$B$1</f>
        <v>10</v>
      </c>
      <c r="J2864" s="46">
        <f>VLOOKUP(G2864,'D. Produção'!A:B,2,)</f>
        <v>4</v>
      </c>
      <c r="K2864" s="87">
        <v>336620</v>
      </c>
      <c r="L2864" s="88" t="s">
        <v>157</v>
      </c>
      <c r="M2864" s="87">
        <v>44</v>
      </c>
      <c r="N2864" s="87">
        <v>5461640</v>
      </c>
      <c r="O2864" s="88" t="s">
        <v>35</v>
      </c>
      <c r="P2864" s="88" t="s">
        <v>36</v>
      </c>
      <c r="Q2864" s="88" t="s">
        <v>37</v>
      </c>
      <c r="R2864" s="89">
        <v>2.0409000000000002</v>
      </c>
      <c r="S2864" s="89">
        <v>40.819000000000003</v>
      </c>
      <c r="T2864" s="87">
        <v>1</v>
      </c>
      <c r="U2864" s="88" t="s">
        <v>251</v>
      </c>
      <c r="V2864" s="88" t="s">
        <v>39</v>
      </c>
      <c r="W2864" s="90">
        <v>819</v>
      </c>
      <c r="X2864" s="90">
        <v>2492</v>
      </c>
      <c r="Y2864" s="91">
        <v>46156.468202430558</v>
      </c>
      <c r="Z2864" s="92">
        <v>46167</v>
      </c>
      <c r="AA2864" s="93"/>
      <c r="AB2864" s="93"/>
      <c r="AC2864" s="93"/>
      <c r="AD2864" s="94" t="s">
        <v>40</v>
      </c>
      <c r="AE2864" s="94" t="s">
        <v>40</v>
      </c>
      <c r="AF2864" s="94" t="s">
        <v>40</v>
      </c>
      <c r="AG2864" s="94" t="s">
        <v>40</v>
      </c>
      <c r="AH2864" s="94" t="s">
        <v>40</v>
      </c>
      <c r="AI2864" s="94" t="s">
        <v>40</v>
      </c>
      <c r="AJ2864" s="94" t="s">
        <v>40</v>
      </c>
      <c r="AK2864" s="94" t="s">
        <v>40</v>
      </c>
      <c r="AL2864" s="94" t="s">
        <v>40</v>
      </c>
      <c r="AM2864" s="94" t="s">
        <v>40</v>
      </c>
      <c r="AN2864" s="94" t="s">
        <v>40</v>
      </c>
      <c r="AO2864" s="94" t="s">
        <v>40</v>
      </c>
      <c r="AP2864" s="94" t="s">
        <v>40</v>
      </c>
      <c r="AQ2864" s="94" t="s">
        <v>40</v>
      </c>
      <c r="AR2864" s="93"/>
    </row>
    <row r="2865" spans="1:44">
      <c r="A2865" t="str">
        <f>VLOOKUP(Q2865,'Rotas x Madrugada'!A:C,2,0)</f>
        <v>E</v>
      </c>
      <c r="B2865" t="str">
        <f>VLOOKUP(Q2865,'Rotas x Madrugada'!A:C,3,0)</f>
        <v>Não</v>
      </c>
      <c r="D2865" s="19">
        <f t="shared" si="88"/>
        <v>46169</v>
      </c>
      <c r="E2865" s="19">
        <f>IF(A2865="RETIRA",Z2865,VLOOKUP(Q2865,'Rotas x Madrugada'!A:D,4,0))</f>
        <v>46147</v>
      </c>
      <c r="F2865" s="19">
        <f>IF(A2865="RETIRA",Z2865,Z2865+2)</f>
        <v>46169</v>
      </c>
      <c r="G2865" s="19" t="str">
        <f>CONCATENATE(U2865,"-",V2865)</f>
        <v>LMINC08-PF</v>
      </c>
      <c r="H2865" s="19" t="str">
        <f t="shared" ca="1" si="89"/>
        <v>OK</v>
      </c>
      <c r="I2865" s="46">
        <f ca="1">Z2865-$B$1</f>
        <v>10</v>
      </c>
      <c r="J2865" s="46">
        <f>VLOOKUP(G2865,'D. Produção'!A:B,2,)</f>
        <v>4</v>
      </c>
      <c r="K2865" s="95">
        <v>336620</v>
      </c>
      <c r="L2865" s="96" t="s">
        <v>158</v>
      </c>
      <c r="M2865" s="95">
        <v>45</v>
      </c>
      <c r="N2865" s="95">
        <v>5461641</v>
      </c>
      <c r="O2865" s="96" t="s">
        <v>35</v>
      </c>
      <c r="P2865" s="96" t="s">
        <v>36</v>
      </c>
      <c r="Q2865" s="96" t="s">
        <v>37</v>
      </c>
      <c r="R2865" s="97">
        <v>2.0409000000000002</v>
      </c>
      <c r="S2865" s="97">
        <v>40.819000000000003</v>
      </c>
      <c r="T2865" s="95">
        <v>1</v>
      </c>
      <c r="U2865" s="96" t="s">
        <v>251</v>
      </c>
      <c r="V2865" s="96" t="s">
        <v>39</v>
      </c>
      <c r="W2865" s="98">
        <v>819</v>
      </c>
      <c r="X2865" s="98">
        <v>2492</v>
      </c>
      <c r="Y2865" s="99">
        <v>46156.468202430558</v>
      </c>
      <c r="Z2865" s="100">
        <v>46167</v>
      </c>
      <c r="AA2865" s="101"/>
      <c r="AB2865" s="101"/>
      <c r="AC2865" s="101"/>
      <c r="AD2865" s="102" t="s">
        <v>40</v>
      </c>
      <c r="AE2865" s="102" t="s">
        <v>40</v>
      </c>
      <c r="AF2865" s="102" t="s">
        <v>40</v>
      </c>
      <c r="AG2865" s="102" t="s">
        <v>40</v>
      </c>
      <c r="AH2865" s="102" t="s">
        <v>40</v>
      </c>
      <c r="AI2865" s="102" t="s">
        <v>40</v>
      </c>
      <c r="AJ2865" s="102" t="s">
        <v>40</v>
      </c>
      <c r="AK2865" s="102" t="s">
        <v>40</v>
      </c>
      <c r="AL2865" s="102" t="s">
        <v>40</v>
      </c>
      <c r="AM2865" s="102" t="s">
        <v>40</v>
      </c>
      <c r="AN2865" s="102" t="s">
        <v>40</v>
      </c>
      <c r="AO2865" s="102" t="s">
        <v>40</v>
      </c>
      <c r="AP2865" s="102" t="s">
        <v>40</v>
      </c>
      <c r="AQ2865" s="102" t="s">
        <v>40</v>
      </c>
      <c r="AR2865" s="101"/>
    </row>
    <row r="2866" spans="1:44">
      <c r="A2866" t="str">
        <f>VLOOKUP(Q2866,'Rotas x Madrugada'!A:C,2,0)</f>
        <v>E</v>
      </c>
      <c r="B2866" t="str">
        <f>VLOOKUP(Q2866,'Rotas x Madrugada'!A:C,3,0)</f>
        <v>Não</v>
      </c>
      <c r="D2866" s="19">
        <f t="shared" si="88"/>
        <v>46169</v>
      </c>
      <c r="E2866" s="19">
        <f>IF(A2866="RETIRA",Z2866,VLOOKUP(Q2866,'Rotas x Madrugada'!A:D,4,0))</f>
        <v>46147</v>
      </c>
      <c r="F2866" s="19">
        <f>IF(A2866="RETIRA",Z2866,Z2866+2)</f>
        <v>46169</v>
      </c>
      <c r="G2866" s="19" t="str">
        <f>CONCATENATE(U2866,"-",V2866)</f>
        <v>LMINC08-PF</v>
      </c>
      <c r="H2866" s="19" t="str">
        <f t="shared" ca="1" si="89"/>
        <v>OK</v>
      </c>
      <c r="I2866" s="46">
        <f ca="1">Z2866-$B$1</f>
        <v>10</v>
      </c>
      <c r="J2866" s="46">
        <f>VLOOKUP(G2866,'D. Produção'!A:B,2,)</f>
        <v>4</v>
      </c>
      <c r="K2866" s="87">
        <v>336620</v>
      </c>
      <c r="L2866" s="88" t="s">
        <v>129</v>
      </c>
      <c r="M2866" s="87">
        <v>46</v>
      </c>
      <c r="N2866" s="87">
        <v>5461642</v>
      </c>
      <c r="O2866" s="88" t="s">
        <v>35</v>
      </c>
      <c r="P2866" s="88" t="s">
        <v>36</v>
      </c>
      <c r="Q2866" s="88" t="s">
        <v>37</v>
      </c>
      <c r="R2866" s="89">
        <v>1.4762</v>
      </c>
      <c r="S2866" s="89">
        <v>29.523499999999999</v>
      </c>
      <c r="T2866" s="87">
        <v>1</v>
      </c>
      <c r="U2866" s="88" t="s">
        <v>251</v>
      </c>
      <c r="V2866" s="88" t="s">
        <v>39</v>
      </c>
      <c r="W2866" s="90">
        <v>685</v>
      </c>
      <c r="X2866" s="90">
        <v>2155</v>
      </c>
      <c r="Y2866" s="91">
        <v>46156.468202430558</v>
      </c>
      <c r="Z2866" s="92">
        <v>46167</v>
      </c>
      <c r="AA2866" s="93"/>
      <c r="AB2866" s="93"/>
      <c r="AC2866" s="93"/>
      <c r="AD2866" s="94" t="s">
        <v>40</v>
      </c>
      <c r="AE2866" s="94" t="s">
        <v>40</v>
      </c>
      <c r="AF2866" s="94" t="s">
        <v>40</v>
      </c>
      <c r="AG2866" s="94" t="s">
        <v>40</v>
      </c>
      <c r="AH2866" s="94" t="s">
        <v>40</v>
      </c>
      <c r="AI2866" s="94" t="s">
        <v>40</v>
      </c>
      <c r="AJ2866" s="94" t="s">
        <v>40</v>
      </c>
      <c r="AK2866" s="94" t="s">
        <v>40</v>
      </c>
      <c r="AL2866" s="94" t="s">
        <v>40</v>
      </c>
      <c r="AM2866" s="94" t="s">
        <v>40</v>
      </c>
      <c r="AN2866" s="94" t="s">
        <v>40</v>
      </c>
      <c r="AO2866" s="94" t="s">
        <v>40</v>
      </c>
      <c r="AP2866" s="94" t="s">
        <v>40</v>
      </c>
      <c r="AQ2866" s="94" t="s">
        <v>40</v>
      </c>
      <c r="AR2866" s="93"/>
    </row>
    <row r="2867" spans="1:44">
      <c r="A2867" t="str">
        <f>VLOOKUP(Q2867,'Rotas x Madrugada'!A:C,2,0)</f>
        <v>E</v>
      </c>
      <c r="B2867" t="str">
        <f>VLOOKUP(Q2867,'Rotas x Madrugada'!A:C,3,0)</f>
        <v>Não</v>
      </c>
      <c r="D2867" s="19">
        <f t="shared" si="88"/>
        <v>46169</v>
      </c>
      <c r="E2867" s="19">
        <f>IF(A2867="RETIRA",Z2867,VLOOKUP(Q2867,'Rotas x Madrugada'!A:D,4,0))</f>
        <v>46147</v>
      </c>
      <c r="F2867" s="19">
        <f>IF(A2867="RETIRA",Z2867,Z2867+2)</f>
        <v>46169</v>
      </c>
      <c r="G2867" s="19" t="str">
        <f>CONCATENATE(U2867,"-",V2867)</f>
        <v>LMINC08-PF</v>
      </c>
      <c r="H2867" s="19" t="str">
        <f t="shared" ca="1" si="89"/>
        <v>OK</v>
      </c>
      <c r="I2867" s="46">
        <f ca="1">Z2867-$B$1</f>
        <v>10</v>
      </c>
      <c r="J2867" s="46">
        <f>VLOOKUP(G2867,'D. Produção'!A:B,2,)</f>
        <v>4</v>
      </c>
      <c r="K2867" s="95">
        <v>336620</v>
      </c>
      <c r="L2867" s="96" t="s">
        <v>159</v>
      </c>
      <c r="M2867" s="95">
        <v>47</v>
      </c>
      <c r="N2867" s="95">
        <v>5461643</v>
      </c>
      <c r="O2867" s="96" t="s">
        <v>35</v>
      </c>
      <c r="P2867" s="96" t="s">
        <v>36</v>
      </c>
      <c r="Q2867" s="96" t="s">
        <v>37</v>
      </c>
      <c r="R2867" s="97">
        <v>1.4762</v>
      </c>
      <c r="S2867" s="97">
        <v>29.523499999999999</v>
      </c>
      <c r="T2867" s="95">
        <v>1</v>
      </c>
      <c r="U2867" s="96" t="s">
        <v>251</v>
      </c>
      <c r="V2867" s="96" t="s">
        <v>39</v>
      </c>
      <c r="W2867" s="98">
        <v>685</v>
      </c>
      <c r="X2867" s="98">
        <v>2155</v>
      </c>
      <c r="Y2867" s="99">
        <v>46156.468202430558</v>
      </c>
      <c r="Z2867" s="100">
        <v>46167</v>
      </c>
      <c r="AA2867" s="101"/>
      <c r="AB2867" s="101"/>
      <c r="AC2867" s="101"/>
      <c r="AD2867" s="102" t="s">
        <v>40</v>
      </c>
      <c r="AE2867" s="102" t="s">
        <v>40</v>
      </c>
      <c r="AF2867" s="102" t="s">
        <v>40</v>
      </c>
      <c r="AG2867" s="102" t="s">
        <v>40</v>
      </c>
      <c r="AH2867" s="102" t="s">
        <v>40</v>
      </c>
      <c r="AI2867" s="102" t="s">
        <v>40</v>
      </c>
      <c r="AJ2867" s="102" t="s">
        <v>40</v>
      </c>
      <c r="AK2867" s="102" t="s">
        <v>40</v>
      </c>
      <c r="AL2867" s="102" t="s">
        <v>40</v>
      </c>
      <c r="AM2867" s="102" t="s">
        <v>40</v>
      </c>
      <c r="AN2867" s="102" t="s">
        <v>40</v>
      </c>
      <c r="AO2867" s="102" t="s">
        <v>40</v>
      </c>
      <c r="AP2867" s="102" t="s">
        <v>40</v>
      </c>
      <c r="AQ2867" s="102" t="s">
        <v>40</v>
      </c>
      <c r="AR2867" s="101"/>
    </row>
    <row r="2868" spans="1:44" ht="31.5">
      <c r="A2868" t="str">
        <f>VLOOKUP(Q2868,'Rotas x Madrugada'!A:C,2,0)</f>
        <v>D</v>
      </c>
      <c r="B2868" t="str">
        <f>VLOOKUP(Q2868,'Rotas x Madrugada'!A:C,3,0)</f>
        <v>Dep.</v>
      </c>
      <c r="D2868" s="19">
        <f t="shared" si="88"/>
        <v>46169</v>
      </c>
      <c r="E2868" s="19">
        <f>IF(A2868="RETIRA",Z2868,VLOOKUP(Q2868,'Rotas x Madrugada'!A:D,4,0))</f>
        <v>46147</v>
      </c>
      <c r="F2868" s="19">
        <f>IF(A2868="RETIRA",Z2868,Z2868+2)</f>
        <v>46169</v>
      </c>
      <c r="G2868" s="19" t="str">
        <f>CONCATENATE(U2868,"-",V2868)</f>
        <v>INC06-TF</v>
      </c>
      <c r="H2868" s="19" t="str">
        <f t="shared" ca="1" si="89"/>
        <v>OK</v>
      </c>
      <c r="I2868" s="46">
        <f ca="1">Z2868-$B$1</f>
        <v>10</v>
      </c>
      <c r="J2868" s="46">
        <f>VLOOKUP(G2868,'D. Produção'!A:B,2,)</f>
        <v>2</v>
      </c>
      <c r="K2868" s="87">
        <v>336633</v>
      </c>
      <c r="L2868" s="88" t="s">
        <v>61</v>
      </c>
      <c r="M2868" s="87">
        <v>1</v>
      </c>
      <c r="N2868" s="87">
        <v>5461671</v>
      </c>
      <c r="O2868" s="88" t="s">
        <v>35</v>
      </c>
      <c r="P2868" s="88" t="s">
        <v>262</v>
      </c>
      <c r="Q2868" s="88" t="s">
        <v>127</v>
      </c>
      <c r="R2868" s="89">
        <v>0.57120000000000004</v>
      </c>
      <c r="S2868" s="89">
        <v>8.5679999999999996</v>
      </c>
      <c r="T2868" s="87">
        <v>1</v>
      </c>
      <c r="U2868" s="88" t="s">
        <v>185</v>
      </c>
      <c r="V2868" s="88" t="s">
        <v>96</v>
      </c>
      <c r="W2868" s="90">
        <v>672</v>
      </c>
      <c r="X2868" s="90">
        <v>850</v>
      </c>
      <c r="Y2868" s="91">
        <v>46156.474480324076</v>
      </c>
      <c r="Z2868" s="92">
        <v>46167</v>
      </c>
      <c r="AA2868" s="93"/>
      <c r="AB2868" s="93"/>
      <c r="AC2868" s="93"/>
      <c r="AD2868" s="93"/>
      <c r="AE2868" s="94" t="s">
        <v>40</v>
      </c>
      <c r="AF2868" s="94" t="s">
        <v>40</v>
      </c>
      <c r="AG2868" s="94" t="s">
        <v>40</v>
      </c>
      <c r="AH2868" s="94" t="s">
        <v>40</v>
      </c>
      <c r="AI2868" s="94" t="s">
        <v>40</v>
      </c>
      <c r="AJ2868" s="94" t="s">
        <v>40</v>
      </c>
      <c r="AK2868" s="94" t="s">
        <v>40</v>
      </c>
      <c r="AL2868" s="93"/>
      <c r="AM2868" s="93"/>
      <c r="AN2868" s="94" t="s">
        <v>40</v>
      </c>
      <c r="AO2868" s="94" t="s">
        <v>40</v>
      </c>
      <c r="AP2868" s="94" t="s">
        <v>40</v>
      </c>
      <c r="AQ2868" s="94" t="s">
        <v>40</v>
      </c>
      <c r="AR2868" s="93"/>
    </row>
    <row r="2869" spans="1:44">
      <c r="A2869" t="str">
        <f>VLOOKUP(Q2869,'Rotas x Madrugada'!A:C,2,0)</f>
        <v>D</v>
      </c>
      <c r="B2869" t="str">
        <f>VLOOKUP(Q2869,'Rotas x Madrugada'!A:C,3,0)</f>
        <v>Dep.</v>
      </c>
      <c r="D2869" s="19">
        <f t="shared" si="88"/>
        <v>46169</v>
      </c>
      <c r="E2869" s="19">
        <f>IF(A2869="RETIRA",Z2869,VLOOKUP(Q2869,'Rotas x Madrugada'!A:D,4,0))</f>
        <v>46147</v>
      </c>
      <c r="F2869" s="19">
        <f>IF(A2869="RETIRA",Z2869,Z2869+2)</f>
        <v>46169</v>
      </c>
      <c r="G2869" s="19" t="str">
        <f>CONCATENATE(U2869,"-",V2869)</f>
        <v>INC08-PCB</v>
      </c>
      <c r="H2869" s="19" t="str">
        <f t="shared" ca="1" si="89"/>
        <v>OK</v>
      </c>
      <c r="I2869" s="46">
        <f ca="1">Z2869-$B$1</f>
        <v>10</v>
      </c>
      <c r="J2869" s="46">
        <f>VLOOKUP(G2869,'D. Produção'!A:B,2,)</f>
        <v>2</v>
      </c>
      <c r="K2869" s="95">
        <v>336651</v>
      </c>
      <c r="L2869" s="96" t="s">
        <v>78</v>
      </c>
      <c r="M2869" s="95">
        <v>1</v>
      </c>
      <c r="N2869" s="95">
        <v>5461727</v>
      </c>
      <c r="O2869" s="96" t="s">
        <v>35</v>
      </c>
      <c r="P2869" s="96" t="s">
        <v>219</v>
      </c>
      <c r="Q2869" s="96" t="s">
        <v>127</v>
      </c>
      <c r="R2869" s="97">
        <v>1.222</v>
      </c>
      <c r="S2869" s="97">
        <v>24.44</v>
      </c>
      <c r="T2869" s="95">
        <v>1</v>
      </c>
      <c r="U2869" s="96" t="s">
        <v>63</v>
      </c>
      <c r="V2869" s="96" t="s">
        <v>79</v>
      </c>
      <c r="W2869" s="98">
        <v>650</v>
      </c>
      <c r="X2869" s="98">
        <v>1880</v>
      </c>
      <c r="Y2869" s="99">
        <v>46156.548009293983</v>
      </c>
      <c r="Z2869" s="100">
        <v>46167</v>
      </c>
      <c r="AA2869" s="101"/>
      <c r="AB2869" s="101"/>
      <c r="AC2869" s="101"/>
      <c r="AD2869" s="101"/>
      <c r="AE2869" s="101"/>
      <c r="AF2869" s="101"/>
      <c r="AG2869" s="101"/>
      <c r="AH2869" s="101"/>
      <c r="AI2869" s="102" t="s">
        <v>40</v>
      </c>
      <c r="AJ2869" s="102" t="s">
        <v>40</v>
      </c>
      <c r="AK2869" s="102" t="s">
        <v>40</v>
      </c>
      <c r="AL2869" s="102" t="s">
        <v>40</v>
      </c>
      <c r="AM2869" s="101"/>
      <c r="AN2869" s="102" t="s">
        <v>40</v>
      </c>
      <c r="AO2869" s="102" t="s">
        <v>40</v>
      </c>
      <c r="AP2869" s="102" t="s">
        <v>40</v>
      </c>
      <c r="AQ2869" s="102" t="s">
        <v>40</v>
      </c>
      <c r="AR2869" s="101"/>
    </row>
    <row r="2870" spans="1:44">
      <c r="A2870" t="str">
        <f>VLOOKUP(Q2870,'Rotas x Madrugada'!A:C,2,0)</f>
        <v>D</v>
      </c>
      <c r="B2870" t="str">
        <f>VLOOKUP(Q2870,'Rotas x Madrugada'!A:C,3,0)</f>
        <v>Dep.</v>
      </c>
      <c r="D2870" s="19">
        <f t="shared" si="88"/>
        <v>46169</v>
      </c>
      <c r="E2870" s="19">
        <f>IF(A2870="RETIRA",Z2870,VLOOKUP(Q2870,'Rotas x Madrugada'!A:D,4,0))</f>
        <v>46147</v>
      </c>
      <c r="F2870" s="19">
        <f>IF(A2870="RETIRA",Z2870,Z2870+2)</f>
        <v>46169</v>
      </c>
      <c r="G2870" s="19" t="str">
        <f>CONCATENATE(U2870,"-",V2870)</f>
        <v>INC08-FB</v>
      </c>
      <c r="H2870" s="19" t="str">
        <f t="shared" ca="1" si="89"/>
        <v>OK</v>
      </c>
      <c r="I2870" s="46">
        <f ca="1">Z2870-$B$1</f>
        <v>10</v>
      </c>
      <c r="J2870" s="46">
        <f>VLOOKUP(G2870,'D. Produção'!A:B,2,)</f>
        <v>2</v>
      </c>
      <c r="K2870" s="87">
        <v>336651</v>
      </c>
      <c r="L2870" s="88" t="s">
        <v>80</v>
      </c>
      <c r="M2870" s="87">
        <v>2</v>
      </c>
      <c r="N2870" s="87">
        <v>5461728</v>
      </c>
      <c r="O2870" s="88" t="s">
        <v>35</v>
      </c>
      <c r="P2870" s="88" t="s">
        <v>219</v>
      </c>
      <c r="Q2870" s="88" t="s">
        <v>127</v>
      </c>
      <c r="R2870" s="89">
        <v>1.1992</v>
      </c>
      <c r="S2870" s="89">
        <v>23.984999999999999</v>
      </c>
      <c r="T2870" s="87">
        <v>1</v>
      </c>
      <c r="U2870" s="88" t="s">
        <v>63</v>
      </c>
      <c r="V2870" s="88" t="s">
        <v>64</v>
      </c>
      <c r="W2870" s="90">
        <v>650</v>
      </c>
      <c r="X2870" s="90">
        <v>1845</v>
      </c>
      <c r="Y2870" s="91">
        <v>46156.548009293983</v>
      </c>
      <c r="Z2870" s="92">
        <v>46167</v>
      </c>
      <c r="AA2870" s="93"/>
      <c r="AB2870" s="93"/>
      <c r="AC2870" s="93"/>
      <c r="AD2870" s="93"/>
      <c r="AE2870" s="94" t="s">
        <v>40</v>
      </c>
      <c r="AF2870" s="94" t="s">
        <v>40</v>
      </c>
      <c r="AG2870" s="94" t="s">
        <v>40</v>
      </c>
      <c r="AH2870" s="94" t="s">
        <v>40</v>
      </c>
      <c r="AI2870" s="94" t="s">
        <v>40</v>
      </c>
      <c r="AJ2870" s="94" t="s">
        <v>40</v>
      </c>
      <c r="AK2870" s="94" t="s">
        <v>40</v>
      </c>
      <c r="AL2870" s="94" t="s">
        <v>40</v>
      </c>
      <c r="AM2870" s="93"/>
      <c r="AN2870" s="94" t="s">
        <v>40</v>
      </c>
      <c r="AO2870" s="94" t="s">
        <v>40</v>
      </c>
      <c r="AP2870" s="94" t="s">
        <v>40</v>
      </c>
      <c r="AQ2870" s="94" t="s">
        <v>40</v>
      </c>
      <c r="AR2870" s="93"/>
    </row>
    <row r="2871" spans="1:44">
      <c r="A2871" t="str">
        <f>VLOOKUP(Q2871,'Rotas x Madrugada'!A:C,2,0)</f>
        <v>D</v>
      </c>
      <c r="B2871" t="str">
        <f>VLOOKUP(Q2871,'Rotas x Madrugada'!A:C,3,0)</f>
        <v>Dep.</v>
      </c>
      <c r="D2871" s="19">
        <f t="shared" si="88"/>
        <v>46169</v>
      </c>
      <c r="E2871" s="19">
        <f>IF(A2871="RETIRA",Z2871,VLOOKUP(Q2871,'Rotas x Madrugada'!A:D,4,0))</f>
        <v>46147</v>
      </c>
      <c r="F2871" s="19">
        <f>IF(A2871="RETIRA",Z2871,Z2871+2)</f>
        <v>46169</v>
      </c>
      <c r="G2871" s="19" t="str">
        <f>CONCATENATE(U2871,"-",V2871)</f>
        <v>INC08-PCB</v>
      </c>
      <c r="H2871" s="19" t="str">
        <f t="shared" ca="1" si="89"/>
        <v>OK</v>
      </c>
      <c r="I2871" s="46">
        <f ca="1">Z2871-$B$1</f>
        <v>10</v>
      </c>
      <c r="J2871" s="46">
        <f>VLOOKUP(G2871,'D. Produção'!A:B,2,)</f>
        <v>2</v>
      </c>
      <c r="K2871" s="95">
        <v>336651</v>
      </c>
      <c r="L2871" s="96" t="s">
        <v>180</v>
      </c>
      <c r="M2871" s="95">
        <v>3</v>
      </c>
      <c r="N2871" s="95">
        <v>5461729</v>
      </c>
      <c r="O2871" s="96" t="s">
        <v>35</v>
      </c>
      <c r="P2871" s="96" t="s">
        <v>219</v>
      </c>
      <c r="Q2871" s="96" t="s">
        <v>127</v>
      </c>
      <c r="R2871" s="97">
        <v>1.034</v>
      </c>
      <c r="S2871" s="97">
        <v>20.68</v>
      </c>
      <c r="T2871" s="95">
        <v>1</v>
      </c>
      <c r="U2871" s="96" t="s">
        <v>63</v>
      </c>
      <c r="V2871" s="96" t="s">
        <v>79</v>
      </c>
      <c r="W2871" s="98">
        <v>550</v>
      </c>
      <c r="X2871" s="98">
        <v>1880</v>
      </c>
      <c r="Y2871" s="99">
        <v>46156.548009293983</v>
      </c>
      <c r="Z2871" s="100">
        <v>46167</v>
      </c>
      <c r="AA2871" s="101"/>
      <c r="AB2871" s="101"/>
      <c r="AC2871" s="101"/>
      <c r="AD2871" s="101"/>
      <c r="AE2871" s="101"/>
      <c r="AF2871" s="101"/>
      <c r="AG2871" s="101"/>
      <c r="AH2871" s="101"/>
      <c r="AI2871" s="102" t="s">
        <v>40</v>
      </c>
      <c r="AJ2871" s="102" t="s">
        <v>40</v>
      </c>
      <c r="AK2871" s="102" t="s">
        <v>40</v>
      </c>
      <c r="AL2871" s="102" t="s">
        <v>40</v>
      </c>
      <c r="AM2871" s="101"/>
      <c r="AN2871" s="102" t="s">
        <v>40</v>
      </c>
      <c r="AO2871" s="102" t="s">
        <v>40</v>
      </c>
      <c r="AP2871" s="102" t="s">
        <v>40</v>
      </c>
      <c r="AQ2871" s="102" t="s">
        <v>40</v>
      </c>
      <c r="AR2871" s="101"/>
    </row>
    <row r="2872" spans="1:44">
      <c r="A2872" t="str">
        <f>VLOOKUP(Q2872,'Rotas x Madrugada'!A:C,2,0)</f>
        <v>D</v>
      </c>
      <c r="B2872" t="str">
        <f>VLOOKUP(Q2872,'Rotas x Madrugada'!A:C,3,0)</f>
        <v>Dep.</v>
      </c>
      <c r="D2872" s="19">
        <f t="shared" si="88"/>
        <v>46169</v>
      </c>
      <c r="E2872" s="19">
        <f>IF(A2872="RETIRA",Z2872,VLOOKUP(Q2872,'Rotas x Madrugada'!A:D,4,0))</f>
        <v>46147</v>
      </c>
      <c r="F2872" s="19">
        <f>IF(A2872="RETIRA",Z2872,Z2872+2)</f>
        <v>46169</v>
      </c>
      <c r="G2872" s="19" t="str">
        <f>CONCATENATE(U2872,"-",V2872)</f>
        <v>INC08-PCB</v>
      </c>
      <c r="H2872" s="19" t="str">
        <f t="shared" ca="1" si="89"/>
        <v>OK</v>
      </c>
      <c r="I2872" s="46">
        <f ca="1">Z2872-$B$1</f>
        <v>10</v>
      </c>
      <c r="J2872" s="46">
        <f>VLOOKUP(G2872,'D. Produção'!A:B,2,)</f>
        <v>2</v>
      </c>
      <c r="K2872" s="87">
        <v>336651</v>
      </c>
      <c r="L2872" s="88" t="s">
        <v>181</v>
      </c>
      <c r="M2872" s="87">
        <v>4</v>
      </c>
      <c r="N2872" s="87">
        <v>5461730</v>
      </c>
      <c r="O2872" s="88" t="s">
        <v>35</v>
      </c>
      <c r="P2872" s="88" t="s">
        <v>219</v>
      </c>
      <c r="Q2872" s="88" t="s">
        <v>127</v>
      </c>
      <c r="R2872" s="89">
        <v>1.034</v>
      </c>
      <c r="S2872" s="89">
        <v>20.68</v>
      </c>
      <c r="T2872" s="87">
        <v>1</v>
      </c>
      <c r="U2872" s="88" t="s">
        <v>63</v>
      </c>
      <c r="V2872" s="88" t="s">
        <v>79</v>
      </c>
      <c r="W2872" s="90">
        <v>550</v>
      </c>
      <c r="X2872" s="90">
        <v>1880</v>
      </c>
      <c r="Y2872" s="91">
        <v>46156.548009293983</v>
      </c>
      <c r="Z2872" s="92">
        <v>46167</v>
      </c>
      <c r="AA2872" s="93"/>
      <c r="AB2872" s="93"/>
      <c r="AC2872" s="93"/>
      <c r="AD2872" s="93"/>
      <c r="AE2872" s="93"/>
      <c r="AF2872" s="93"/>
      <c r="AG2872" s="93"/>
      <c r="AH2872" s="93"/>
      <c r="AI2872" s="94" t="s">
        <v>40</v>
      </c>
      <c r="AJ2872" s="94" t="s">
        <v>40</v>
      </c>
      <c r="AK2872" s="94" t="s">
        <v>40</v>
      </c>
      <c r="AL2872" s="94" t="s">
        <v>40</v>
      </c>
      <c r="AM2872" s="93"/>
      <c r="AN2872" s="94" t="s">
        <v>40</v>
      </c>
      <c r="AO2872" s="94" t="s">
        <v>40</v>
      </c>
      <c r="AP2872" s="94" t="s">
        <v>40</v>
      </c>
      <c r="AQ2872" s="94" t="s">
        <v>40</v>
      </c>
      <c r="AR2872" s="93"/>
    </row>
    <row r="2873" spans="1:44">
      <c r="A2873" t="str">
        <f>VLOOKUP(Q2873,'Rotas x Madrugada'!A:C,2,0)</f>
        <v>D</v>
      </c>
      <c r="B2873" t="str">
        <f>VLOOKUP(Q2873,'Rotas x Madrugada'!A:C,3,0)</f>
        <v>Dep.</v>
      </c>
      <c r="D2873" s="19">
        <f t="shared" si="88"/>
        <v>46169</v>
      </c>
      <c r="E2873" s="19">
        <f>IF(A2873="RETIRA",Z2873,VLOOKUP(Q2873,'Rotas x Madrugada'!A:D,4,0))</f>
        <v>46147</v>
      </c>
      <c r="F2873" s="19">
        <f>IF(A2873="RETIRA",Z2873,Z2873+2)</f>
        <v>46169</v>
      </c>
      <c r="G2873" s="19" t="str">
        <f>CONCATENATE(U2873,"-",V2873)</f>
        <v>INC08-FB</v>
      </c>
      <c r="H2873" s="19" t="str">
        <f t="shared" ca="1" si="89"/>
        <v>OK</v>
      </c>
      <c r="I2873" s="46">
        <f ca="1">Z2873-$B$1</f>
        <v>10</v>
      </c>
      <c r="J2873" s="46">
        <f>VLOOKUP(G2873,'D. Produção'!A:B,2,)</f>
        <v>2</v>
      </c>
      <c r="K2873" s="95">
        <v>336651</v>
      </c>
      <c r="L2873" s="96" t="s">
        <v>171</v>
      </c>
      <c r="M2873" s="95">
        <v>5</v>
      </c>
      <c r="N2873" s="95">
        <v>5461731</v>
      </c>
      <c r="O2873" s="96" t="s">
        <v>35</v>
      </c>
      <c r="P2873" s="96" t="s">
        <v>219</v>
      </c>
      <c r="Q2873" s="96" t="s">
        <v>127</v>
      </c>
      <c r="R2873" s="97">
        <v>0.92249999999999999</v>
      </c>
      <c r="S2873" s="97">
        <v>18.45</v>
      </c>
      <c r="T2873" s="95">
        <v>1</v>
      </c>
      <c r="U2873" s="96" t="s">
        <v>63</v>
      </c>
      <c r="V2873" s="96" t="s">
        <v>64</v>
      </c>
      <c r="W2873" s="98">
        <v>500</v>
      </c>
      <c r="X2873" s="98">
        <v>1845</v>
      </c>
      <c r="Y2873" s="99">
        <v>46156.548009293983</v>
      </c>
      <c r="Z2873" s="100">
        <v>46167</v>
      </c>
      <c r="AA2873" s="101"/>
      <c r="AB2873" s="101"/>
      <c r="AC2873" s="101"/>
      <c r="AD2873" s="101"/>
      <c r="AE2873" s="102" t="s">
        <v>40</v>
      </c>
      <c r="AF2873" s="102" t="s">
        <v>40</v>
      </c>
      <c r="AG2873" s="102" t="s">
        <v>40</v>
      </c>
      <c r="AH2873" s="102" t="s">
        <v>40</v>
      </c>
      <c r="AI2873" s="102" t="s">
        <v>40</v>
      </c>
      <c r="AJ2873" s="102" t="s">
        <v>40</v>
      </c>
      <c r="AK2873" s="102" t="s">
        <v>40</v>
      </c>
      <c r="AL2873" s="102" t="s">
        <v>40</v>
      </c>
      <c r="AM2873" s="101"/>
      <c r="AN2873" s="102" t="s">
        <v>40</v>
      </c>
      <c r="AO2873" s="102" t="s">
        <v>40</v>
      </c>
      <c r="AP2873" s="102" t="s">
        <v>40</v>
      </c>
      <c r="AQ2873" s="102" t="s">
        <v>40</v>
      </c>
      <c r="AR2873" s="101"/>
    </row>
    <row r="2874" spans="1:44">
      <c r="A2874" t="str">
        <f>VLOOKUP(Q2874,'Rotas x Madrugada'!A:C,2,0)</f>
        <v>D</v>
      </c>
      <c r="B2874" t="str">
        <f>VLOOKUP(Q2874,'Rotas x Madrugada'!A:C,3,0)</f>
        <v>Dep.</v>
      </c>
      <c r="D2874" s="19">
        <f t="shared" si="88"/>
        <v>46169</v>
      </c>
      <c r="E2874" s="19">
        <f>IF(A2874="RETIRA",Z2874,VLOOKUP(Q2874,'Rotas x Madrugada'!A:D,4,0))</f>
        <v>46147</v>
      </c>
      <c r="F2874" s="19">
        <f>IF(A2874="RETIRA",Z2874,Z2874+2)</f>
        <v>46169</v>
      </c>
      <c r="G2874" s="19" t="str">
        <f>CONCATENATE(U2874,"-",V2874)</f>
        <v>INC08-FB</v>
      </c>
      <c r="H2874" s="19" t="str">
        <f t="shared" ca="1" si="89"/>
        <v>OK</v>
      </c>
      <c r="I2874" s="46">
        <f ca="1">Z2874-$B$1</f>
        <v>10</v>
      </c>
      <c r="J2874" s="46">
        <f>VLOOKUP(G2874,'D. Produção'!A:B,2,)</f>
        <v>2</v>
      </c>
      <c r="K2874" s="87">
        <v>336651</v>
      </c>
      <c r="L2874" s="88" t="s">
        <v>172</v>
      </c>
      <c r="M2874" s="87">
        <v>6</v>
      </c>
      <c r="N2874" s="87">
        <v>5461732</v>
      </c>
      <c r="O2874" s="88" t="s">
        <v>35</v>
      </c>
      <c r="P2874" s="88" t="s">
        <v>219</v>
      </c>
      <c r="Q2874" s="88" t="s">
        <v>127</v>
      </c>
      <c r="R2874" s="89">
        <v>0.92249999999999999</v>
      </c>
      <c r="S2874" s="89">
        <v>18.45</v>
      </c>
      <c r="T2874" s="87">
        <v>1</v>
      </c>
      <c r="U2874" s="88" t="s">
        <v>63</v>
      </c>
      <c r="V2874" s="88" t="s">
        <v>64</v>
      </c>
      <c r="W2874" s="90">
        <v>500</v>
      </c>
      <c r="X2874" s="90">
        <v>1845</v>
      </c>
      <c r="Y2874" s="91">
        <v>46156.548009293983</v>
      </c>
      <c r="Z2874" s="92">
        <v>46167</v>
      </c>
      <c r="AA2874" s="93"/>
      <c r="AB2874" s="93"/>
      <c r="AC2874" s="93"/>
      <c r="AD2874" s="93"/>
      <c r="AE2874" s="94" t="s">
        <v>40</v>
      </c>
      <c r="AF2874" s="94" t="s">
        <v>40</v>
      </c>
      <c r="AG2874" s="94" t="s">
        <v>40</v>
      </c>
      <c r="AH2874" s="94" t="s">
        <v>40</v>
      </c>
      <c r="AI2874" s="94" t="s">
        <v>40</v>
      </c>
      <c r="AJ2874" s="94" t="s">
        <v>40</v>
      </c>
      <c r="AK2874" s="94" t="s">
        <v>40</v>
      </c>
      <c r="AL2874" s="94" t="s">
        <v>40</v>
      </c>
      <c r="AM2874" s="93"/>
      <c r="AN2874" s="94" t="s">
        <v>40</v>
      </c>
      <c r="AO2874" s="94" t="s">
        <v>40</v>
      </c>
      <c r="AP2874" s="94" t="s">
        <v>40</v>
      </c>
      <c r="AQ2874" s="94" t="s">
        <v>40</v>
      </c>
      <c r="AR2874" s="93"/>
    </row>
    <row r="2875" spans="1:44" ht="21">
      <c r="A2875" t="str">
        <f>VLOOKUP(Q2875,'Rotas x Madrugada'!A:C,2,0)</f>
        <v>K</v>
      </c>
      <c r="B2875" t="str">
        <f>VLOOKUP(Q2875,'Rotas x Madrugada'!A:C,3,0)</f>
        <v>Sim</v>
      </c>
      <c r="D2875" s="19">
        <f t="shared" si="88"/>
        <v>46169</v>
      </c>
      <c r="E2875" s="19">
        <f>IF(A2875="RETIRA",Z2875,VLOOKUP(Q2875,'Rotas x Madrugada'!A:D,4,0))</f>
        <v>46146</v>
      </c>
      <c r="F2875" s="19">
        <f>IF(A2875="RETIRA",Z2875,Z2875+2)</f>
        <v>46169</v>
      </c>
      <c r="G2875" s="19" t="str">
        <f>CONCATENATE(U2875,"-",V2875)</f>
        <v>ACD06-TF</v>
      </c>
      <c r="H2875" s="19" t="e">
        <f t="shared" ca="1" si="89"/>
        <v>#N/A</v>
      </c>
      <c r="I2875" s="46">
        <f ca="1">Z2875-$B$1</f>
        <v>10</v>
      </c>
      <c r="J2875" s="46" t="e">
        <f>VLOOKUP(G2875,'D. Produção'!A:B,2,)</f>
        <v>#N/A</v>
      </c>
      <c r="K2875" s="95">
        <v>336674</v>
      </c>
      <c r="L2875" s="96" t="s">
        <v>61</v>
      </c>
      <c r="M2875" s="95">
        <v>1</v>
      </c>
      <c r="N2875" s="95">
        <v>5461805</v>
      </c>
      <c r="O2875" s="96" t="s">
        <v>35</v>
      </c>
      <c r="P2875" s="96" t="s">
        <v>163</v>
      </c>
      <c r="Q2875" s="96" t="s">
        <v>125</v>
      </c>
      <c r="R2875" s="97">
        <v>1.3435999999999999</v>
      </c>
      <c r="S2875" s="97">
        <v>20.153199999999998</v>
      </c>
      <c r="T2875" s="95">
        <v>1</v>
      </c>
      <c r="U2875" s="96" t="s">
        <v>567</v>
      </c>
      <c r="V2875" s="96" t="s">
        <v>96</v>
      </c>
      <c r="W2875" s="98">
        <v>689</v>
      </c>
      <c r="X2875" s="98">
        <v>1950</v>
      </c>
      <c r="Y2875" s="99">
        <v>46156.59981443287</v>
      </c>
      <c r="Z2875" s="100">
        <v>46167</v>
      </c>
      <c r="AA2875" s="101"/>
      <c r="AB2875" s="101"/>
      <c r="AC2875" s="101"/>
      <c r="AD2875" s="101"/>
      <c r="AE2875" s="102" t="s">
        <v>40</v>
      </c>
      <c r="AF2875" s="102" t="s">
        <v>40</v>
      </c>
      <c r="AG2875" s="102" t="s">
        <v>40</v>
      </c>
      <c r="AH2875" s="102" t="s">
        <v>40</v>
      </c>
      <c r="AI2875" s="102" t="s">
        <v>40</v>
      </c>
      <c r="AJ2875" s="102" t="s">
        <v>40</v>
      </c>
      <c r="AK2875" s="102" t="s">
        <v>40</v>
      </c>
      <c r="AL2875" s="101"/>
      <c r="AM2875" s="101"/>
      <c r="AN2875" s="102" t="s">
        <v>40</v>
      </c>
      <c r="AO2875" s="102" t="s">
        <v>40</v>
      </c>
      <c r="AP2875" s="102" t="s">
        <v>40</v>
      </c>
      <c r="AQ2875" s="102" t="s">
        <v>40</v>
      </c>
      <c r="AR2875" s="101"/>
    </row>
    <row r="2876" spans="1:44">
      <c r="A2876" t="str">
        <f>VLOOKUP(Q2876,'Rotas x Madrugada'!A:C,2,0)</f>
        <v>D</v>
      </c>
      <c r="B2876" t="str">
        <f>VLOOKUP(Q2876,'Rotas x Madrugada'!A:C,3,0)</f>
        <v>Dep.</v>
      </c>
      <c r="D2876" s="19">
        <f t="shared" si="88"/>
        <v>46169</v>
      </c>
      <c r="E2876" s="19">
        <f>IF(A2876="RETIRA",Z2876,VLOOKUP(Q2876,'Rotas x Madrugada'!A:D,4,0))</f>
        <v>46147</v>
      </c>
      <c r="F2876" s="19">
        <f>IF(A2876="RETIRA",Z2876,Z2876+2)</f>
        <v>46169</v>
      </c>
      <c r="G2876" s="19" t="str">
        <f>CONCATENATE(U2876,"-",V2876)</f>
        <v>INC08-TF</v>
      </c>
      <c r="H2876" s="19" t="str">
        <f t="shared" ca="1" si="89"/>
        <v>OK</v>
      </c>
      <c r="I2876" s="46">
        <f ca="1">Z2876-$B$1</f>
        <v>10</v>
      </c>
      <c r="J2876" s="46">
        <f>VLOOKUP(G2876,'D. Produção'!A:B,2,)</f>
        <v>2</v>
      </c>
      <c r="K2876" s="87">
        <v>336709</v>
      </c>
      <c r="L2876" s="88" t="s">
        <v>61</v>
      </c>
      <c r="M2876" s="87">
        <v>1</v>
      </c>
      <c r="N2876" s="87">
        <v>5462147</v>
      </c>
      <c r="O2876" s="88" t="s">
        <v>35</v>
      </c>
      <c r="P2876" s="88" t="s">
        <v>613</v>
      </c>
      <c r="Q2876" s="88" t="s">
        <v>127</v>
      </c>
      <c r="R2876" s="89">
        <v>2.7277</v>
      </c>
      <c r="S2876" s="89">
        <v>54.553199999999997</v>
      </c>
      <c r="T2876" s="87">
        <v>1</v>
      </c>
      <c r="U2876" s="88" t="s">
        <v>63</v>
      </c>
      <c r="V2876" s="88" t="s">
        <v>96</v>
      </c>
      <c r="W2876" s="90">
        <v>1063</v>
      </c>
      <c r="X2876" s="90">
        <v>2566</v>
      </c>
      <c r="Y2876" s="91">
        <v>46156.643824733794</v>
      </c>
      <c r="Z2876" s="92">
        <v>46167</v>
      </c>
      <c r="AA2876" s="93"/>
      <c r="AB2876" s="93"/>
      <c r="AC2876" s="93"/>
      <c r="AD2876" s="93"/>
      <c r="AE2876" s="94" t="s">
        <v>40</v>
      </c>
      <c r="AF2876" s="94" t="s">
        <v>40</v>
      </c>
      <c r="AG2876" s="94" t="s">
        <v>40</v>
      </c>
      <c r="AH2876" s="94" t="s">
        <v>40</v>
      </c>
      <c r="AI2876" s="94" t="s">
        <v>40</v>
      </c>
      <c r="AJ2876" s="94" t="s">
        <v>40</v>
      </c>
      <c r="AK2876" s="94" t="s">
        <v>40</v>
      </c>
      <c r="AL2876" s="93"/>
      <c r="AM2876" s="93"/>
      <c r="AN2876" s="94" t="s">
        <v>40</v>
      </c>
      <c r="AO2876" s="94" t="s">
        <v>40</v>
      </c>
      <c r="AP2876" s="94" t="s">
        <v>40</v>
      </c>
      <c r="AQ2876" s="94" t="s">
        <v>40</v>
      </c>
      <c r="AR2876" s="93"/>
    </row>
    <row r="2877" spans="1:44">
      <c r="A2877" t="str">
        <f>VLOOKUP(Q2877,'Rotas x Madrugada'!A:C,2,0)</f>
        <v>D</v>
      </c>
      <c r="B2877" t="str">
        <f>VLOOKUP(Q2877,'Rotas x Madrugada'!A:C,3,0)</f>
        <v>Dep.</v>
      </c>
      <c r="D2877" s="19">
        <f t="shared" si="88"/>
        <v>46169</v>
      </c>
      <c r="E2877" s="19">
        <f>IF(A2877="RETIRA",Z2877,VLOOKUP(Q2877,'Rotas x Madrugada'!A:D,4,0))</f>
        <v>46147</v>
      </c>
      <c r="F2877" s="19">
        <f>IF(A2877="RETIRA",Z2877,Z2877+2)</f>
        <v>46169</v>
      </c>
      <c r="G2877" s="19" t="str">
        <f>CONCATENATE(U2877,"-",V2877)</f>
        <v>INC08-TF</v>
      </c>
      <c r="H2877" s="19" t="str">
        <f t="shared" ca="1" si="89"/>
        <v>OK</v>
      </c>
      <c r="I2877" s="46">
        <f ca="1">Z2877-$B$1</f>
        <v>10</v>
      </c>
      <c r="J2877" s="46">
        <f>VLOOKUP(G2877,'D. Produção'!A:B,2,)</f>
        <v>2</v>
      </c>
      <c r="K2877" s="95">
        <v>336709</v>
      </c>
      <c r="L2877" s="96" t="s">
        <v>121</v>
      </c>
      <c r="M2877" s="95">
        <v>2</v>
      </c>
      <c r="N2877" s="95">
        <v>5462148</v>
      </c>
      <c r="O2877" s="96" t="s">
        <v>35</v>
      </c>
      <c r="P2877" s="96" t="s">
        <v>613</v>
      </c>
      <c r="Q2877" s="96" t="s">
        <v>127</v>
      </c>
      <c r="R2877" s="97">
        <v>2.7277</v>
      </c>
      <c r="S2877" s="97">
        <v>54.553199999999997</v>
      </c>
      <c r="T2877" s="95">
        <v>1</v>
      </c>
      <c r="U2877" s="96" t="s">
        <v>63</v>
      </c>
      <c r="V2877" s="96" t="s">
        <v>96</v>
      </c>
      <c r="W2877" s="98">
        <v>1063</v>
      </c>
      <c r="X2877" s="98">
        <v>2566</v>
      </c>
      <c r="Y2877" s="99">
        <v>46156.643824733794</v>
      </c>
      <c r="Z2877" s="100">
        <v>46167</v>
      </c>
      <c r="AA2877" s="101"/>
      <c r="AB2877" s="101"/>
      <c r="AC2877" s="101"/>
      <c r="AD2877" s="101"/>
      <c r="AE2877" s="102" t="s">
        <v>40</v>
      </c>
      <c r="AF2877" s="102" t="s">
        <v>40</v>
      </c>
      <c r="AG2877" s="102" t="s">
        <v>40</v>
      </c>
      <c r="AH2877" s="102" t="s">
        <v>40</v>
      </c>
      <c r="AI2877" s="102" t="s">
        <v>40</v>
      </c>
      <c r="AJ2877" s="102" t="s">
        <v>40</v>
      </c>
      <c r="AK2877" s="102" t="s">
        <v>40</v>
      </c>
      <c r="AL2877" s="101"/>
      <c r="AM2877" s="101"/>
      <c r="AN2877" s="102" t="s">
        <v>40</v>
      </c>
      <c r="AO2877" s="102" t="s">
        <v>40</v>
      </c>
      <c r="AP2877" s="102" t="s">
        <v>40</v>
      </c>
      <c r="AQ2877" s="102" t="s">
        <v>40</v>
      </c>
      <c r="AR2877" s="101"/>
    </row>
    <row r="2878" spans="1:44">
      <c r="A2878" t="str">
        <f>VLOOKUP(Q2878,'Rotas x Madrugada'!A:C,2,0)</f>
        <v>D</v>
      </c>
      <c r="B2878" t="str">
        <f>VLOOKUP(Q2878,'Rotas x Madrugada'!A:C,3,0)</f>
        <v>Dep.</v>
      </c>
      <c r="D2878" s="19">
        <f t="shared" si="88"/>
        <v>46169</v>
      </c>
      <c r="E2878" s="19">
        <f>IF(A2878="RETIRA",Z2878,VLOOKUP(Q2878,'Rotas x Madrugada'!A:D,4,0))</f>
        <v>46147</v>
      </c>
      <c r="F2878" s="19">
        <f>IF(A2878="RETIRA",Z2878,Z2878+2)</f>
        <v>46169</v>
      </c>
      <c r="G2878" s="19" t="str">
        <f>CONCATENATE(U2878,"-",V2878)</f>
        <v>INC08-TF</v>
      </c>
      <c r="H2878" s="19" t="str">
        <f t="shared" ca="1" si="89"/>
        <v>OK</v>
      </c>
      <c r="I2878" s="46">
        <f ca="1">Z2878-$B$1</f>
        <v>10</v>
      </c>
      <c r="J2878" s="46">
        <f>VLOOKUP(G2878,'D. Produção'!A:B,2,)</f>
        <v>2</v>
      </c>
      <c r="K2878" s="87">
        <v>336709</v>
      </c>
      <c r="L2878" s="88" t="s">
        <v>143</v>
      </c>
      <c r="M2878" s="87">
        <v>3</v>
      </c>
      <c r="N2878" s="87">
        <v>5462149</v>
      </c>
      <c r="O2878" s="88" t="s">
        <v>35</v>
      </c>
      <c r="P2878" s="88" t="s">
        <v>613</v>
      </c>
      <c r="Q2878" s="88" t="s">
        <v>127</v>
      </c>
      <c r="R2878" s="89">
        <v>2.7277</v>
      </c>
      <c r="S2878" s="89">
        <v>54.553199999999997</v>
      </c>
      <c r="T2878" s="87">
        <v>1</v>
      </c>
      <c r="U2878" s="88" t="s">
        <v>63</v>
      </c>
      <c r="V2878" s="88" t="s">
        <v>96</v>
      </c>
      <c r="W2878" s="90">
        <v>1063</v>
      </c>
      <c r="X2878" s="90">
        <v>2566</v>
      </c>
      <c r="Y2878" s="91">
        <v>46156.643824733794</v>
      </c>
      <c r="Z2878" s="92">
        <v>46167</v>
      </c>
      <c r="AA2878" s="93"/>
      <c r="AB2878" s="93"/>
      <c r="AC2878" s="93"/>
      <c r="AD2878" s="93"/>
      <c r="AE2878" s="94" t="s">
        <v>40</v>
      </c>
      <c r="AF2878" s="94" t="s">
        <v>40</v>
      </c>
      <c r="AG2878" s="94" t="s">
        <v>40</v>
      </c>
      <c r="AH2878" s="94" t="s">
        <v>40</v>
      </c>
      <c r="AI2878" s="94" t="s">
        <v>40</v>
      </c>
      <c r="AJ2878" s="94" t="s">
        <v>40</v>
      </c>
      <c r="AK2878" s="94" t="s">
        <v>40</v>
      </c>
      <c r="AL2878" s="93"/>
      <c r="AM2878" s="93"/>
      <c r="AN2878" s="94" t="s">
        <v>40</v>
      </c>
      <c r="AO2878" s="94" t="s">
        <v>40</v>
      </c>
      <c r="AP2878" s="94" t="s">
        <v>40</v>
      </c>
      <c r="AQ2878" s="94" t="s">
        <v>40</v>
      </c>
      <c r="AR2878" s="93"/>
    </row>
    <row r="2879" spans="1:44">
      <c r="A2879" t="str">
        <f>VLOOKUP(Q2879,'Rotas x Madrugada'!A:C,2,0)</f>
        <v>D</v>
      </c>
      <c r="B2879" t="str">
        <f>VLOOKUP(Q2879,'Rotas x Madrugada'!A:C,3,0)</f>
        <v>Dep.</v>
      </c>
      <c r="D2879" s="19">
        <f t="shared" si="88"/>
        <v>46169</v>
      </c>
      <c r="E2879" s="19">
        <f>IF(A2879="RETIRA",Z2879,VLOOKUP(Q2879,'Rotas x Madrugada'!A:D,4,0))</f>
        <v>46147</v>
      </c>
      <c r="F2879" s="19">
        <f>IF(A2879="RETIRA",Z2879,Z2879+2)</f>
        <v>46169</v>
      </c>
      <c r="G2879" s="19" t="str">
        <f>CONCATENATE(U2879,"-",V2879)</f>
        <v>INC08-TF</v>
      </c>
      <c r="H2879" s="19" t="str">
        <f t="shared" ca="1" si="89"/>
        <v>OK</v>
      </c>
      <c r="I2879" s="46">
        <f ca="1">Z2879-$B$1</f>
        <v>10</v>
      </c>
      <c r="J2879" s="46">
        <f>VLOOKUP(G2879,'D. Produção'!A:B,2,)</f>
        <v>2</v>
      </c>
      <c r="K2879" s="95">
        <v>336709</v>
      </c>
      <c r="L2879" s="96" t="s">
        <v>132</v>
      </c>
      <c r="M2879" s="95">
        <v>4</v>
      </c>
      <c r="N2879" s="95">
        <v>5462150</v>
      </c>
      <c r="O2879" s="96" t="s">
        <v>35</v>
      </c>
      <c r="P2879" s="96" t="s">
        <v>613</v>
      </c>
      <c r="Q2879" s="96" t="s">
        <v>127</v>
      </c>
      <c r="R2879" s="97">
        <v>2.7277</v>
      </c>
      <c r="S2879" s="97">
        <v>54.553199999999997</v>
      </c>
      <c r="T2879" s="95">
        <v>1</v>
      </c>
      <c r="U2879" s="96" t="s">
        <v>63</v>
      </c>
      <c r="V2879" s="96" t="s">
        <v>96</v>
      </c>
      <c r="W2879" s="98">
        <v>1063</v>
      </c>
      <c r="X2879" s="98">
        <v>2566</v>
      </c>
      <c r="Y2879" s="99">
        <v>46156.643824733794</v>
      </c>
      <c r="Z2879" s="100">
        <v>46167</v>
      </c>
      <c r="AA2879" s="101"/>
      <c r="AB2879" s="101"/>
      <c r="AC2879" s="101"/>
      <c r="AD2879" s="101"/>
      <c r="AE2879" s="102" t="s">
        <v>40</v>
      </c>
      <c r="AF2879" s="102" t="s">
        <v>40</v>
      </c>
      <c r="AG2879" s="102" t="s">
        <v>40</v>
      </c>
      <c r="AH2879" s="102" t="s">
        <v>40</v>
      </c>
      <c r="AI2879" s="102" t="s">
        <v>40</v>
      </c>
      <c r="AJ2879" s="102" t="s">
        <v>40</v>
      </c>
      <c r="AK2879" s="102" t="s">
        <v>40</v>
      </c>
      <c r="AL2879" s="101"/>
      <c r="AM2879" s="101"/>
      <c r="AN2879" s="102" t="s">
        <v>40</v>
      </c>
      <c r="AO2879" s="102" t="s">
        <v>40</v>
      </c>
      <c r="AP2879" s="102" t="s">
        <v>40</v>
      </c>
      <c r="AQ2879" s="102" t="s">
        <v>40</v>
      </c>
      <c r="AR2879" s="101"/>
    </row>
    <row r="2880" spans="1:44">
      <c r="A2880" t="str">
        <f>VLOOKUP(Q2880,'Rotas x Madrugada'!A:C,2,0)</f>
        <v>D</v>
      </c>
      <c r="B2880" t="str">
        <f>VLOOKUP(Q2880,'Rotas x Madrugada'!A:C,3,0)</f>
        <v>Dep.</v>
      </c>
      <c r="D2880" s="19">
        <f t="shared" si="88"/>
        <v>46169</v>
      </c>
      <c r="E2880" s="19">
        <f>IF(A2880="RETIRA",Z2880,VLOOKUP(Q2880,'Rotas x Madrugada'!A:D,4,0))</f>
        <v>46147</v>
      </c>
      <c r="F2880" s="19">
        <f>IF(A2880="RETIRA",Z2880,Z2880+2)</f>
        <v>46169</v>
      </c>
      <c r="G2880" s="19" t="str">
        <f>CONCATENATE(U2880,"-",V2880)</f>
        <v>INC08-TF</v>
      </c>
      <c r="H2880" s="19" t="str">
        <f t="shared" ca="1" si="89"/>
        <v>OK</v>
      </c>
      <c r="I2880" s="46">
        <f ca="1">Z2880-$B$1</f>
        <v>10</v>
      </c>
      <c r="J2880" s="46">
        <f>VLOOKUP(G2880,'D. Produção'!A:B,2,)</f>
        <v>2</v>
      </c>
      <c r="K2880" s="87">
        <v>336709</v>
      </c>
      <c r="L2880" s="88" t="s">
        <v>92</v>
      </c>
      <c r="M2880" s="87">
        <v>5</v>
      </c>
      <c r="N2880" s="87">
        <v>5462151</v>
      </c>
      <c r="O2880" s="88" t="s">
        <v>35</v>
      </c>
      <c r="P2880" s="88" t="s">
        <v>613</v>
      </c>
      <c r="Q2880" s="88" t="s">
        <v>127</v>
      </c>
      <c r="R2880" s="89">
        <v>2.7277</v>
      </c>
      <c r="S2880" s="89">
        <v>54.553199999999997</v>
      </c>
      <c r="T2880" s="87">
        <v>1</v>
      </c>
      <c r="U2880" s="88" t="s">
        <v>63</v>
      </c>
      <c r="V2880" s="88" t="s">
        <v>96</v>
      </c>
      <c r="W2880" s="90">
        <v>1063</v>
      </c>
      <c r="X2880" s="90">
        <v>2566</v>
      </c>
      <c r="Y2880" s="91">
        <v>46156.643824733794</v>
      </c>
      <c r="Z2880" s="92">
        <v>46167</v>
      </c>
      <c r="AA2880" s="93"/>
      <c r="AB2880" s="93"/>
      <c r="AC2880" s="93"/>
      <c r="AD2880" s="93"/>
      <c r="AE2880" s="94" t="s">
        <v>40</v>
      </c>
      <c r="AF2880" s="94" t="s">
        <v>40</v>
      </c>
      <c r="AG2880" s="94" t="s">
        <v>40</v>
      </c>
      <c r="AH2880" s="94" t="s">
        <v>40</v>
      </c>
      <c r="AI2880" s="94" t="s">
        <v>40</v>
      </c>
      <c r="AJ2880" s="94" t="s">
        <v>40</v>
      </c>
      <c r="AK2880" s="94" t="s">
        <v>40</v>
      </c>
      <c r="AL2880" s="93"/>
      <c r="AM2880" s="93"/>
      <c r="AN2880" s="94" t="s">
        <v>40</v>
      </c>
      <c r="AO2880" s="94" t="s">
        <v>40</v>
      </c>
      <c r="AP2880" s="94" t="s">
        <v>40</v>
      </c>
      <c r="AQ2880" s="94" t="s">
        <v>40</v>
      </c>
      <c r="AR2880" s="93"/>
    </row>
    <row r="2881" spans="1:44">
      <c r="A2881" t="str">
        <f>VLOOKUP(Q2881,'Rotas x Madrugada'!A:C,2,0)</f>
        <v>D</v>
      </c>
      <c r="B2881" t="str">
        <f>VLOOKUP(Q2881,'Rotas x Madrugada'!A:C,3,0)</f>
        <v>Dep.</v>
      </c>
      <c r="D2881" s="19">
        <f t="shared" si="88"/>
        <v>46169</v>
      </c>
      <c r="E2881" s="19">
        <f>IF(A2881="RETIRA",Z2881,VLOOKUP(Q2881,'Rotas x Madrugada'!A:D,4,0))</f>
        <v>46147</v>
      </c>
      <c r="F2881" s="19">
        <f>IF(A2881="RETIRA",Z2881,Z2881+2)</f>
        <v>46169</v>
      </c>
      <c r="G2881" s="19" t="str">
        <f>CONCATENATE(U2881,"-",V2881)</f>
        <v>INC08-TF</v>
      </c>
      <c r="H2881" s="19" t="str">
        <f t="shared" ca="1" si="89"/>
        <v>OK</v>
      </c>
      <c r="I2881" s="46">
        <f ca="1">Z2881-$B$1</f>
        <v>10</v>
      </c>
      <c r="J2881" s="46">
        <f>VLOOKUP(G2881,'D. Produção'!A:B,2,)</f>
        <v>2</v>
      </c>
      <c r="K2881" s="95">
        <v>336709</v>
      </c>
      <c r="L2881" s="96" t="s">
        <v>97</v>
      </c>
      <c r="M2881" s="95">
        <v>6</v>
      </c>
      <c r="N2881" s="95">
        <v>5462152</v>
      </c>
      <c r="O2881" s="96" t="s">
        <v>35</v>
      </c>
      <c r="P2881" s="96" t="s">
        <v>613</v>
      </c>
      <c r="Q2881" s="96" t="s">
        <v>127</v>
      </c>
      <c r="R2881" s="97">
        <v>2.7277</v>
      </c>
      <c r="S2881" s="97">
        <v>54.553199999999997</v>
      </c>
      <c r="T2881" s="95">
        <v>1</v>
      </c>
      <c r="U2881" s="96" t="s">
        <v>63</v>
      </c>
      <c r="V2881" s="96" t="s">
        <v>96</v>
      </c>
      <c r="W2881" s="98">
        <v>1063</v>
      </c>
      <c r="X2881" s="98">
        <v>2566</v>
      </c>
      <c r="Y2881" s="99">
        <v>46156.643824733794</v>
      </c>
      <c r="Z2881" s="100">
        <v>46167</v>
      </c>
      <c r="AA2881" s="101"/>
      <c r="AB2881" s="101"/>
      <c r="AC2881" s="101"/>
      <c r="AD2881" s="101"/>
      <c r="AE2881" s="102" t="s">
        <v>40</v>
      </c>
      <c r="AF2881" s="102" t="s">
        <v>40</v>
      </c>
      <c r="AG2881" s="102" t="s">
        <v>40</v>
      </c>
      <c r="AH2881" s="102" t="s">
        <v>40</v>
      </c>
      <c r="AI2881" s="102" t="s">
        <v>40</v>
      </c>
      <c r="AJ2881" s="102" t="s">
        <v>40</v>
      </c>
      <c r="AK2881" s="102" t="s">
        <v>40</v>
      </c>
      <c r="AL2881" s="101"/>
      <c r="AM2881" s="101"/>
      <c r="AN2881" s="102" t="s">
        <v>40</v>
      </c>
      <c r="AO2881" s="102" t="s">
        <v>40</v>
      </c>
      <c r="AP2881" s="102" t="s">
        <v>40</v>
      </c>
      <c r="AQ2881" s="102" t="s">
        <v>40</v>
      </c>
      <c r="AR2881" s="101"/>
    </row>
    <row r="2882" spans="1:44">
      <c r="A2882" t="str">
        <f>VLOOKUP(Q2882,'Rotas x Madrugada'!A:C,2,0)</f>
        <v>P</v>
      </c>
      <c r="B2882" t="str">
        <f>VLOOKUP(Q2882,'Rotas x Madrugada'!A:C,3,0)</f>
        <v>Sim</v>
      </c>
      <c r="D2882" s="19">
        <f t="shared" si="88"/>
        <v>46170</v>
      </c>
      <c r="E2882" s="19">
        <f>IF(A2882="RETIRA",Z2882,VLOOKUP(Q2882,'Rotas x Madrugada'!A:D,4,0))</f>
        <v>46146</v>
      </c>
      <c r="F2882" s="19">
        <f>IF(A2882="RETIRA",Z2882,Z2882+2)</f>
        <v>46170</v>
      </c>
      <c r="G2882" s="19" t="str">
        <f>CONCATENATE(U2882,"-",V2882)</f>
        <v>LMLT06-PF</v>
      </c>
      <c r="H2882" s="19" t="str">
        <f t="shared" ca="1" si="89"/>
        <v>OK</v>
      </c>
      <c r="I2882" s="46">
        <f ca="1">Z2882-$B$1</f>
        <v>11</v>
      </c>
      <c r="J2882" s="46">
        <f>VLOOKUP(G2882,'D. Produção'!A:B,2,)</f>
        <v>4</v>
      </c>
      <c r="K2882" s="87">
        <v>333367</v>
      </c>
      <c r="L2882" s="88" t="s">
        <v>61</v>
      </c>
      <c r="M2882" s="87">
        <v>1</v>
      </c>
      <c r="N2882" s="87">
        <v>5438742</v>
      </c>
      <c r="O2882" s="88" t="s">
        <v>35</v>
      </c>
      <c r="P2882" s="88" t="s">
        <v>252</v>
      </c>
      <c r="Q2882" s="88" t="s">
        <v>198</v>
      </c>
      <c r="R2882" s="89">
        <v>0.73080000000000001</v>
      </c>
      <c r="S2882" s="89">
        <v>10.9617</v>
      </c>
      <c r="T2882" s="87">
        <v>1</v>
      </c>
      <c r="U2882" s="88" t="s">
        <v>197</v>
      </c>
      <c r="V2882" s="88" t="s">
        <v>39</v>
      </c>
      <c r="W2882" s="90">
        <v>351</v>
      </c>
      <c r="X2882" s="90">
        <v>2082</v>
      </c>
      <c r="Y2882" s="91">
        <v>46142.577768090276</v>
      </c>
      <c r="Z2882" s="92">
        <v>46168</v>
      </c>
      <c r="AA2882" s="93"/>
      <c r="AB2882" s="93"/>
      <c r="AC2882" s="93"/>
      <c r="AD2882" s="94" t="s">
        <v>40</v>
      </c>
      <c r="AE2882" s="94" t="s">
        <v>40</v>
      </c>
      <c r="AF2882" s="94" t="s">
        <v>40</v>
      </c>
      <c r="AG2882" s="94" t="s">
        <v>40</v>
      </c>
      <c r="AH2882" s="94" t="s">
        <v>40</v>
      </c>
      <c r="AI2882" s="94" t="s">
        <v>40</v>
      </c>
      <c r="AJ2882" s="94" t="s">
        <v>40</v>
      </c>
      <c r="AK2882" s="94" t="s">
        <v>40</v>
      </c>
      <c r="AL2882" s="94" t="s">
        <v>40</v>
      </c>
      <c r="AM2882" s="94" t="s">
        <v>40</v>
      </c>
      <c r="AN2882" s="94" t="s">
        <v>40</v>
      </c>
      <c r="AO2882" s="94" t="s">
        <v>40</v>
      </c>
      <c r="AP2882" s="94" t="s">
        <v>40</v>
      </c>
      <c r="AQ2882" s="94" t="s">
        <v>40</v>
      </c>
      <c r="AR2882" s="93"/>
    </row>
    <row r="2883" spans="1:44" ht="21">
      <c r="A2883" t="str">
        <f>VLOOKUP(Q2883,'Rotas x Madrugada'!A:C,2,0)</f>
        <v>P</v>
      </c>
      <c r="B2883" t="str">
        <f>VLOOKUP(Q2883,'Rotas x Madrugada'!A:C,3,0)</f>
        <v>Sim</v>
      </c>
      <c r="D2883" s="19">
        <f t="shared" si="88"/>
        <v>46170</v>
      </c>
      <c r="E2883" s="19">
        <f>IF(A2883="RETIRA",Z2883,VLOOKUP(Q2883,'Rotas x Madrugada'!A:D,4,0))</f>
        <v>46146</v>
      </c>
      <c r="F2883" s="19">
        <f>IF(A2883="RETIRA",Z2883,Z2883+2)</f>
        <v>46170</v>
      </c>
      <c r="G2883" s="19" t="str">
        <f>CONCATENATE(U2883,"-",V2883)</f>
        <v>MBI03-CC</v>
      </c>
      <c r="H2883" s="19" t="str">
        <f t="shared" ca="1" si="89"/>
        <v>OK</v>
      </c>
      <c r="I2883" s="46">
        <f ca="1">Z2883-$B$1</f>
        <v>11</v>
      </c>
      <c r="J2883" s="46">
        <f>VLOOKUP(G2883,'D. Produção'!A:B,2,)</f>
        <v>1</v>
      </c>
      <c r="K2883" s="95">
        <v>336225</v>
      </c>
      <c r="L2883" s="96" t="s">
        <v>61</v>
      </c>
      <c r="M2883" s="95">
        <v>1</v>
      </c>
      <c r="N2883" s="95">
        <v>5458465</v>
      </c>
      <c r="O2883" s="96" t="s">
        <v>35</v>
      </c>
      <c r="P2883" s="96" t="s">
        <v>344</v>
      </c>
      <c r="Q2883" s="96" t="s">
        <v>198</v>
      </c>
      <c r="R2883" s="97">
        <v>0.20380000000000001</v>
      </c>
      <c r="S2883" s="97">
        <v>1.5288999999999999</v>
      </c>
      <c r="T2883" s="95">
        <v>1</v>
      </c>
      <c r="U2883" s="96" t="s">
        <v>249</v>
      </c>
      <c r="V2883" s="96" t="s">
        <v>236</v>
      </c>
      <c r="W2883" s="98">
        <v>450</v>
      </c>
      <c r="X2883" s="98">
        <v>453</v>
      </c>
      <c r="Y2883" s="99">
        <v>46156.492145173608</v>
      </c>
      <c r="Z2883" s="100">
        <v>46168</v>
      </c>
      <c r="AA2883" s="101"/>
      <c r="AB2883" s="101"/>
      <c r="AC2883" s="102" t="s">
        <v>40</v>
      </c>
      <c r="AD2883" s="102" t="s">
        <v>40</v>
      </c>
      <c r="AE2883" s="102" t="s">
        <v>40</v>
      </c>
      <c r="AF2883" s="102" t="s">
        <v>40</v>
      </c>
      <c r="AG2883" s="102" t="s">
        <v>40</v>
      </c>
      <c r="AH2883" s="102" t="s">
        <v>40</v>
      </c>
      <c r="AI2883" s="102" t="s">
        <v>40</v>
      </c>
      <c r="AJ2883" s="102" t="s">
        <v>40</v>
      </c>
      <c r="AK2883" s="102" t="s">
        <v>40</v>
      </c>
      <c r="AL2883" s="102" t="s">
        <v>40</v>
      </c>
      <c r="AM2883" s="102" t="s">
        <v>40</v>
      </c>
      <c r="AN2883" s="102" t="s">
        <v>40</v>
      </c>
      <c r="AO2883" s="102" t="s">
        <v>40</v>
      </c>
      <c r="AP2883" s="102" t="s">
        <v>40</v>
      </c>
      <c r="AQ2883" s="102" t="s">
        <v>40</v>
      </c>
      <c r="AR2883" s="101"/>
    </row>
    <row r="2884" spans="1:44" ht="21">
      <c r="A2884" t="str">
        <f>VLOOKUP(Q2884,'Rotas x Madrugada'!A:C,2,0)</f>
        <v>P</v>
      </c>
      <c r="B2884" t="str">
        <f>VLOOKUP(Q2884,'Rotas x Madrugada'!A:C,3,0)</f>
        <v>Sim</v>
      </c>
      <c r="D2884" s="19">
        <f t="shared" ref="D2884:D2947" si="90">IF(E2884&gt;F2884,E2884,F2884)</f>
        <v>46170</v>
      </c>
      <c r="E2884" s="19">
        <f>IF(A2884="RETIRA",Z2884,VLOOKUP(Q2884,'Rotas x Madrugada'!A:D,4,0))</f>
        <v>46146</v>
      </c>
      <c r="F2884" s="19">
        <f>IF(A2884="RETIRA",Z2884,Z2884+2)</f>
        <v>46170</v>
      </c>
      <c r="G2884" s="19" t="str">
        <f>CONCATENATE(U2884,"-",V2884)</f>
        <v>MBI03-CC</v>
      </c>
      <c r="H2884" s="19" t="str">
        <f t="shared" ca="1" si="89"/>
        <v>OK</v>
      </c>
      <c r="I2884" s="46">
        <f ca="1">Z2884-$B$1</f>
        <v>11</v>
      </c>
      <c r="J2884" s="46">
        <f>VLOOKUP(G2884,'D. Produção'!A:B,2,)</f>
        <v>1</v>
      </c>
      <c r="K2884" s="87">
        <v>336225</v>
      </c>
      <c r="L2884" s="88" t="s">
        <v>121</v>
      </c>
      <c r="M2884" s="87">
        <v>2</v>
      </c>
      <c r="N2884" s="87">
        <v>5458466</v>
      </c>
      <c r="O2884" s="88" t="s">
        <v>35</v>
      </c>
      <c r="P2884" s="88" t="s">
        <v>344</v>
      </c>
      <c r="Q2884" s="88" t="s">
        <v>198</v>
      </c>
      <c r="R2884" s="89">
        <v>0.20380000000000001</v>
      </c>
      <c r="S2884" s="89">
        <v>1.5288999999999999</v>
      </c>
      <c r="T2884" s="87">
        <v>1</v>
      </c>
      <c r="U2884" s="88" t="s">
        <v>249</v>
      </c>
      <c r="V2884" s="88" t="s">
        <v>236</v>
      </c>
      <c r="W2884" s="90">
        <v>450</v>
      </c>
      <c r="X2884" s="90">
        <v>453</v>
      </c>
      <c r="Y2884" s="91">
        <v>46156.492145173608</v>
      </c>
      <c r="Z2884" s="92">
        <v>46168</v>
      </c>
      <c r="AA2884" s="93"/>
      <c r="AB2884" s="93"/>
      <c r="AC2884" s="94" t="s">
        <v>40</v>
      </c>
      <c r="AD2884" s="94" t="s">
        <v>40</v>
      </c>
      <c r="AE2884" s="94" t="s">
        <v>40</v>
      </c>
      <c r="AF2884" s="94" t="s">
        <v>40</v>
      </c>
      <c r="AG2884" s="94" t="s">
        <v>40</v>
      </c>
      <c r="AH2884" s="94" t="s">
        <v>40</v>
      </c>
      <c r="AI2884" s="94" t="s">
        <v>40</v>
      </c>
      <c r="AJ2884" s="94" t="s">
        <v>40</v>
      </c>
      <c r="AK2884" s="94" t="s">
        <v>40</v>
      </c>
      <c r="AL2884" s="94" t="s">
        <v>40</v>
      </c>
      <c r="AM2884" s="94" t="s">
        <v>40</v>
      </c>
      <c r="AN2884" s="94" t="s">
        <v>40</v>
      </c>
      <c r="AO2884" s="94" t="s">
        <v>40</v>
      </c>
      <c r="AP2884" s="94" t="s">
        <v>40</v>
      </c>
      <c r="AQ2884" s="94" t="s">
        <v>40</v>
      </c>
      <c r="AR2884" s="93"/>
    </row>
    <row r="2885" spans="1:44" ht="21">
      <c r="A2885" t="str">
        <f>VLOOKUP(Q2885,'Rotas x Madrugada'!A:C,2,0)</f>
        <v>P</v>
      </c>
      <c r="B2885" t="str">
        <f>VLOOKUP(Q2885,'Rotas x Madrugada'!A:C,3,0)</f>
        <v>Sim</v>
      </c>
      <c r="D2885" s="19">
        <f t="shared" si="90"/>
        <v>46170</v>
      </c>
      <c r="E2885" s="19">
        <f>IF(A2885="RETIRA",Z2885,VLOOKUP(Q2885,'Rotas x Madrugada'!A:D,4,0))</f>
        <v>46146</v>
      </c>
      <c r="F2885" s="19">
        <f>IF(A2885="RETIRA",Z2885,Z2885+2)</f>
        <v>46170</v>
      </c>
      <c r="G2885" s="19" t="str">
        <f>CONCATENATE(U2885,"-",V2885)</f>
        <v>MBI03-CC</v>
      </c>
      <c r="H2885" s="19" t="str">
        <f t="shared" ref="H2885:H2948" ca="1" si="91">IF(I2885&lt;-10,"PROBLEMA",IF(I2885&lt;J2885,"URGENTE",IF(I2885=J2885,"PRODUZIR","OK")))</f>
        <v>OK</v>
      </c>
      <c r="I2885" s="46">
        <f ca="1">Z2885-$B$1</f>
        <v>11</v>
      </c>
      <c r="J2885" s="46">
        <f>VLOOKUP(G2885,'D. Produção'!A:B,2,)</f>
        <v>1</v>
      </c>
      <c r="K2885" s="95">
        <v>336225</v>
      </c>
      <c r="L2885" s="96" t="s">
        <v>143</v>
      </c>
      <c r="M2885" s="95">
        <v>3</v>
      </c>
      <c r="N2885" s="95">
        <v>5458467</v>
      </c>
      <c r="O2885" s="96" t="s">
        <v>35</v>
      </c>
      <c r="P2885" s="96" t="s">
        <v>344</v>
      </c>
      <c r="Q2885" s="96" t="s">
        <v>198</v>
      </c>
      <c r="R2885" s="97">
        <v>0.20380000000000001</v>
      </c>
      <c r="S2885" s="97">
        <v>1.5288999999999999</v>
      </c>
      <c r="T2885" s="95">
        <v>1</v>
      </c>
      <c r="U2885" s="96" t="s">
        <v>249</v>
      </c>
      <c r="V2885" s="96" t="s">
        <v>236</v>
      </c>
      <c r="W2885" s="98">
        <v>450</v>
      </c>
      <c r="X2885" s="98">
        <v>453</v>
      </c>
      <c r="Y2885" s="99">
        <v>46156.492145173608</v>
      </c>
      <c r="Z2885" s="100">
        <v>46168</v>
      </c>
      <c r="AA2885" s="101"/>
      <c r="AB2885" s="101"/>
      <c r="AC2885" s="102" t="s">
        <v>40</v>
      </c>
      <c r="AD2885" s="102" t="s">
        <v>40</v>
      </c>
      <c r="AE2885" s="102" t="s">
        <v>40</v>
      </c>
      <c r="AF2885" s="102" t="s">
        <v>40</v>
      </c>
      <c r="AG2885" s="102" t="s">
        <v>40</v>
      </c>
      <c r="AH2885" s="102" t="s">
        <v>40</v>
      </c>
      <c r="AI2885" s="102" t="s">
        <v>40</v>
      </c>
      <c r="AJ2885" s="102" t="s">
        <v>40</v>
      </c>
      <c r="AK2885" s="102" t="s">
        <v>40</v>
      </c>
      <c r="AL2885" s="102" t="s">
        <v>40</v>
      </c>
      <c r="AM2885" s="102" t="s">
        <v>40</v>
      </c>
      <c r="AN2885" s="102" t="s">
        <v>40</v>
      </c>
      <c r="AO2885" s="102" t="s">
        <v>40</v>
      </c>
      <c r="AP2885" s="102" t="s">
        <v>40</v>
      </c>
      <c r="AQ2885" s="102" t="s">
        <v>40</v>
      </c>
      <c r="AR2885" s="101"/>
    </row>
    <row r="2886" spans="1:44" ht="21">
      <c r="A2886" t="str">
        <f>VLOOKUP(Q2886,'Rotas x Madrugada'!A:C,2,0)</f>
        <v>P</v>
      </c>
      <c r="B2886" t="str">
        <f>VLOOKUP(Q2886,'Rotas x Madrugada'!A:C,3,0)</f>
        <v>Sim</v>
      </c>
      <c r="D2886" s="19">
        <f t="shared" si="90"/>
        <v>46170</v>
      </c>
      <c r="E2886" s="19">
        <f>IF(A2886="RETIRA",Z2886,VLOOKUP(Q2886,'Rotas x Madrugada'!A:D,4,0))</f>
        <v>46146</v>
      </c>
      <c r="F2886" s="19">
        <f>IF(A2886="RETIRA",Z2886,Z2886+2)</f>
        <v>46170</v>
      </c>
      <c r="G2886" s="19" t="str">
        <f>CONCATENATE(U2886,"-",V2886)</f>
        <v>MBI03-CC</v>
      </c>
      <c r="H2886" s="19" t="str">
        <f t="shared" ca="1" si="91"/>
        <v>OK</v>
      </c>
      <c r="I2886" s="46">
        <f ca="1">Z2886-$B$1</f>
        <v>11</v>
      </c>
      <c r="J2886" s="46">
        <f>VLOOKUP(G2886,'D. Produção'!A:B,2,)</f>
        <v>1</v>
      </c>
      <c r="K2886" s="87">
        <v>336225</v>
      </c>
      <c r="L2886" s="88" t="s">
        <v>132</v>
      </c>
      <c r="M2886" s="87">
        <v>4</v>
      </c>
      <c r="N2886" s="87">
        <v>5458468</v>
      </c>
      <c r="O2886" s="88" t="s">
        <v>35</v>
      </c>
      <c r="P2886" s="88" t="s">
        <v>344</v>
      </c>
      <c r="Q2886" s="88" t="s">
        <v>198</v>
      </c>
      <c r="R2886" s="89">
        <v>0.20380000000000001</v>
      </c>
      <c r="S2886" s="89">
        <v>1.5288999999999999</v>
      </c>
      <c r="T2886" s="87">
        <v>1</v>
      </c>
      <c r="U2886" s="88" t="s">
        <v>249</v>
      </c>
      <c r="V2886" s="88" t="s">
        <v>236</v>
      </c>
      <c r="W2886" s="90">
        <v>450</v>
      </c>
      <c r="X2886" s="90">
        <v>453</v>
      </c>
      <c r="Y2886" s="91">
        <v>46156.492145173608</v>
      </c>
      <c r="Z2886" s="92">
        <v>46168</v>
      </c>
      <c r="AA2886" s="93"/>
      <c r="AB2886" s="93"/>
      <c r="AC2886" s="94" t="s">
        <v>40</v>
      </c>
      <c r="AD2886" s="94" t="s">
        <v>40</v>
      </c>
      <c r="AE2886" s="94" t="s">
        <v>40</v>
      </c>
      <c r="AF2886" s="94" t="s">
        <v>40</v>
      </c>
      <c r="AG2886" s="94" t="s">
        <v>40</v>
      </c>
      <c r="AH2886" s="94" t="s">
        <v>40</v>
      </c>
      <c r="AI2886" s="94" t="s">
        <v>40</v>
      </c>
      <c r="AJ2886" s="94" t="s">
        <v>40</v>
      </c>
      <c r="AK2886" s="94" t="s">
        <v>40</v>
      </c>
      <c r="AL2886" s="94" t="s">
        <v>40</v>
      </c>
      <c r="AM2886" s="94" t="s">
        <v>40</v>
      </c>
      <c r="AN2886" s="94" t="s">
        <v>40</v>
      </c>
      <c r="AO2886" s="94" t="s">
        <v>40</v>
      </c>
      <c r="AP2886" s="94" t="s">
        <v>40</v>
      </c>
      <c r="AQ2886" s="94" t="s">
        <v>40</v>
      </c>
      <c r="AR2886" s="93"/>
    </row>
    <row r="2887" spans="1:44" ht="21">
      <c r="A2887" t="str">
        <f>VLOOKUP(Q2887,'Rotas x Madrugada'!A:C,2,0)</f>
        <v>P</v>
      </c>
      <c r="B2887" t="str">
        <f>VLOOKUP(Q2887,'Rotas x Madrugada'!A:C,3,0)</f>
        <v>Sim</v>
      </c>
      <c r="D2887" s="19">
        <f t="shared" si="90"/>
        <v>46170</v>
      </c>
      <c r="E2887" s="19">
        <f>IF(A2887="RETIRA",Z2887,VLOOKUP(Q2887,'Rotas x Madrugada'!A:D,4,0))</f>
        <v>46146</v>
      </c>
      <c r="F2887" s="19">
        <f>IF(A2887="RETIRA",Z2887,Z2887+2)</f>
        <v>46170</v>
      </c>
      <c r="G2887" s="19" t="str">
        <f>CONCATENATE(U2887,"-",V2887)</f>
        <v>MBI03-CC</v>
      </c>
      <c r="H2887" s="19" t="str">
        <f t="shared" ca="1" si="91"/>
        <v>OK</v>
      </c>
      <c r="I2887" s="46">
        <f ca="1">Z2887-$B$1</f>
        <v>11</v>
      </c>
      <c r="J2887" s="46">
        <f>VLOOKUP(G2887,'D. Produção'!A:B,2,)</f>
        <v>1</v>
      </c>
      <c r="K2887" s="95">
        <v>336225</v>
      </c>
      <c r="L2887" s="96" t="s">
        <v>92</v>
      </c>
      <c r="M2887" s="95">
        <v>5</v>
      </c>
      <c r="N2887" s="95">
        <v>5458469</v>
      </c>
      <c r="O2887" s="96" t="s">
        <v>35</v>
      </c>
      <c r="P2887" s="96" t="s">
        <v>344</v>
      </c>
      <c r="Q2887" s="96" t="s">
        <v>198</v>
      </c>
      <c r="R2887" s="97">
        <v>0.20380000000000001</v>
      </c>
      <c r="S2887" s="97">
        <v>1.5288999999999999</v>
      </c>
      <c r="T2887" s="95">
        <v>1</v>
      </c>
      <c r="U2887" s="96" t="s">
        <v>249</v>
      </c>
      <c r="V2887" s="96" t="s">
        <v>236</v>
      </c>
      <c r="W2887" s="98">
        <v>450</v>
      </c>
      <c r="X2887" s="98">
        <v>453</v>
      </c>
      <c r="Y2887" s="99">
        <v>46156.492145173608</v>
      </c>
      <c r="Z2887" s="100">
        <v>46168</v>
      </c>
      <c r="AA2887" s="101"/>
      <c r="AB2887" s="101"/>
      <c r="AC2887" s="102" t="s">
        <v>40</v>
      </c>
      <c r="AD2887" s="102" t="s">
        <v>40</v>
      </c>
      <c r="AE2887" s="102" t="s">
        <v>40</v>
      </c>
      <c r="AF2887" s="102" t="s">
        <v>40</v>
      </c>
      <c r="AG2887" s="102" t="s">
        <v>40</v>
      </c>
      <c r="AH2887" s="102" t="s">
        <v>40</v>
      </c>
      <c r="AI2887" s="102" t="s">
        <v>40</v>
      </c>
      <c r="AJ2887" s="102" t="s">
        <v>40</v>
      </c>
      <c r="AK2887" s="102" t="s">
        <v>40</v>
      </c>
      <c r="AL2887" s="102" t="s">
        <v>40</v>
      </c>
      <c r="AM2887" s="102" t="s">
        <v>40</v>
      </c>
      <c r="AN2887" s="102" t="s">
        <v>40</v>
      </c>
      <c r="AO2887" s="102" t="s">
        <v>40</v>
      </c>
      <c r="AP2887" s="102" t="s">
        <v>40</v>
      </c>
      <c r="AQ2887" s="102" t="s">
        <v>40</v>
      </c>
      <c r="AR2887" s="101"/>
    </row>
    <row r="2888" spans="1:44" ht="21">
      <c r="A2888" t="str">
        <f>VLOOKUP(Q2888,'Rotas x Madrugada'!A:C,2,0)</f>
        <v>P</v>
      </c>
      <c r="B2888" t="str">
        <f>VLOOKUP(Q2888,'Rotas x Madrugada'!A:C,3,0)</f>
        <v>Sim</v>
      </c>
      <c r="D2888" s="19">
        <f t="shared" si="90"/>
        <v>46170</v>
      </c>
      <c r="E2888" s="19">
        <f>IF(A2888="RETIRA",Z2888,VLOOKUP(Q2888,'Rotas x Madrugada'!A:D,4,0))</f>
        <v>46146</v>
      </c>
      <c r="F2888" s="19">
        <f>IF(A2888="RETIRA",Z2888,Z2888+2)</f>
        <v>46170</v>
      </c>
      <c r="G2888" s="19" t="str">
        <f>CONCATENATE(U2888,"-",V2888)</f>
        <v>MBI03-CC</v>
      </c>
      <c r="H2888" s="19" t="str">
        <f t="shared" ca="1" si="91"/>
        <v>OK</v>
      </c>
      <c r="I2888" s="46">
        <f ca="1">Z2888-$B$1</f>
        <v>11</v>
      </c>
      <c r="J2888" s="46">
        <f>VLOOKUP(G2888,'D. Produção'!A:B,2,)</f>
        <v>1</v>
      </c>
      <c r="K2888" s="87">
        <v>336225</v>
      </c>
      <c r="L2888" s="88" t="s">
        <v>97</v>
      </c>
      <c r="M2888" s="87">
        <v>6</v>
      </c>
      <c r="N2888" s="87">
        <v>5458470</v>
      </c>
      <c r="O2888" s="88" t="s">
        <v>35</v>
      </c>
      <c r="P2888" s="88" t="s">
        <v>344</v>
      </c>
      <c r="Q2888" s="88" t="s">
        <v>198</v>
      </c>
      <c r="R2888" s="89">
        <v>0.20380000000000001</v>
      </c>
      <c r="S2888" s="89">
        <v>1.5288999999999999</v>
      </c>
      <c r="T2888" s="87">
        <v>1</v>
      </c>
      <c r="U2888" s="88" t="s">
        <v>249</v>
      </c>
      <c r="V2888" s="88" t="s">
        <v>236</v>
      </c>
      <c r="W2888" s="90">
        <v>450</v>
      </c>
      <c r="X2888" s="90">
        <v>453</v>
      </c>
      <c r="Y2888" s="91">
        <v>46156.492145173608</v>
      </c>
      <c r="Z2888" s="92">
        <v>46168</v>
      </c>
      <c r="AA2888" s="93"/>
      <c r="AB2888" s="93"/>
      <c r="AC2888" s="94" t="s">
        <v>40</v>
      </c>
      <c r="AD2888" s="94" t="s">
        <v>40</v>
      </c>
      <c r="AE2888" s="94" t="s">
        <v>40</v>
      </c>
      <c r="AF2888" s="94" t="s">
        <v>40</v>
      </c>
      <c r="AG2888" s="94" t="s">
        <v>40</v>
      </c>
      <c r="AH2888" s="94" t="s">
        <v>40</v>
      </c>
      <c r="AI2888" s="94" t="s">
        <v>40</v>
      </c>
      <c r="AJ2888" s="94" t="s">
        <v>40</v>
      </c>
      <c r="AK2888" s="94" t="s">
        <v>40</v>
      </c>
      <c r="AL2888" s="94" t="s">
        <v>40</v>
      </c>
      <c r="AM2888" s="94" t="s">
        <v>40</v>
      </c>
      <c r="AN2888" s="94" t="s">
        <v>40</v>
      </c>
      <c r="AO2888" s="94" t="s">
        <v>40</v>
      </c>
      <c r="AP2888" s="94" t="s">
        <v>40</v>
      </c>
      <c r="AQ2888" s="94" t="s">
        <v>40</v>
      </c>
      <c r="AR2888" s="93"/>
    </row>
    <row r="2889" spans="1:44" ht="21">
      <c r="A2889" t="str">
        <f>VLOOKUP(Q2889,'Rotas x Madrugada'!A:C,2,0)</f>
        <v>P</v>
      </c>
      <c r="B2889" t="str">
        <f>VLOOKUP(Q2889,'Rotas x Madrugada'!A:C,3,0)</f>
        <v>Sim</v>
      </c>
      <c r="D2889" s="19">
        <f t="shared" si="90"/>
        <v>46170</v>
      </c>
      <c r="E2889" s="19">
        <f>IF(A2889="RETIRA",Z2889,VLOOKUP(Q2889,'Rotas x Madrugada'!A:D,4,0))</f>
        <v>46146</v>
      </c>
      <c r="F2889" s="19">
        <f>IF(A2889="RETIRA",Z2889,Z2889+2)</f>
        <v>46170</v>
      </c>
      <c r="G2889" s="19" t="str">
        <f>CONCATENATE(U2889,"-",V2889)</f>
        <v>MBI03-CC</v>
      </c>
      <c r="H2889" s="19" t="str">
        <f t="shared" ca="1" si="91"/>
        <v>OK</v>
      </c>
      <c r="I2889" s="46">
        <f ca="1">Z2889-$B$1</f>
        <v>11</v>
      </c>
      <c r="J2889" s="46">
        <f>VLOOKUP(G2889,'D. Produção'!A:B,2,)</f>
        <v>1</v>
      </c>
      <c r="K2889" s="95">
        <v>336225</v>
      </c>
      <c r="L2889" s="96" t="s">
        <v>98</v>
      </c>
      <c r="M2889" s="95">
        <v>7</v>
      </c>
      <c r="N2889" s="95">
        <v>5458471</v>
      </c>
      <c r="O2889" s="96" t="s">
        <v>35</v>
      </c>
      <c r="P2889" s="96" t="s">
        <v>344</v>
      </c>
      <c r="Q2889" s="96" t="s">
        <v>198</v>
      </c>
      <c r="R2889" s="97">
        <v>0.20380000000000001</v>
      </c>
      <c r="S2889" s="97">
        <v>1.5288999999999999</v>
      </c>
      <c r="T2889" s="95">
        <v>1</v>
      </c>
      <c r="U2889" s="96" t="s">
        <v>249</v>
      </c>
      <c r="V2889" s="96" t="s">
        <v>236</v>
      </c>
      <c r="W2889" s="98">
        <v>450</v>
      </c>
      <c r="X2889" s="98">
        <v>453</v>
      </c>
      <c r="Y2889" s="99">
        <v>46156.492145173608</v>
      </c>
      <c r="Z2889" s="100">
        <v>46168</v>
      </c>
      <c r="AA2889" s="101"/>
      <c r="AB2889" s="101"/>
      <c r="AC2889" s="102" t="s">
        <v>40</v>
      </c>
      <c r="AD2889" s="102" t="s">
        <v>40</v>
      </c>
      <c r="AE2889" s="102" t="s">
        <v>40</v>
      </c>
      <c r="AF2889" s="102" t="s">
        <v>40</v>
      </c>
      <c r="AG2889" s="102" t="s">
        <v>40</v>
      </c>
      <c r="AH2889" s="102" t="s">
        <v>40</v>
      </c>
      <c r="AI2889" s="102" t="s">
        <v>40</v>
      </c>
      <c r="AJ2889" s="102" t="s">
        <v>40</v>
      </c>
      <c r="AK2889" s="102" t="s">
        <v>40</v>
      </c>
      <c r="AL2889" s="102" t="s">
        <v>40</v>
      </c>
      <c r="AM2889" s="102" t="s">
        <v>40</v>
      </c>
      <c r="AN2889" s="102" t="s">
        <v>40</v>
      </c>
      <c r="AO2889" s="102" t="s">
        <v>40</v>
      </c>
      <c r="AP2889" s="102" t="s">
        <v>40</v>
      </c>
      <c r="AQ2889" s="102" t="s">
        <v>40</v>
      </c>
      <c r="AR2889" s="101"/>
    </row>
    <row r="2890" spans="1:44" ht="21">
      <c r="A2890" t="str">
        <f>VLOOKUP(Q2890,'Rotas x Madrugada'!A:C,2,0)</f>
        <v>P</v>
      </c>
      <c r="B2890" t="str">
        <f>VLOOKUP(Q2890,'Rotas x Madrugada'!A:C,3,0)</f>
        <v>Sim</v>
      </c>
      <c r="D2890" s="19">
        <f t="shared" si="90"/>
        <v>46170</v>
      </c>
      <c r="E2890" s="19">
        <f>IF(A2890="RETIRA",Z2890,VLOOKUP(Q2890,'Rotas x Madrugada'!A:D,4,0))</f>
        <v>46146</v>
      </c>
      <c r="F2890" s="19">
        <f>IF(A2890="RETIRA",Z2890,Z2890+2)</f>
        <v>46170</v>
      </c>
      <c r="G2890" s="19" t="str">
        <f>CONCATENATE(U2890,"-",V2890)</f>
        <v>MBI03-CC</v>
      </c>
      <c r="H2890" s="19" t="str">
        <f t="shared" ca="1" si="91"/>
        <v>OK</v>
      </c>
      <c r="I2890" s="46">
        <f ca="1">Z2890-$B$1</f>
        <v>11</v>
      </c>
      <c r="J2890" s="46">
        <f>VLOOKUP(G2890,'D. Produção'!A:B,2,)</f>
        <v>1</v>
      </c>
      <c r="K2890" s="87">
        <v>336225</v>
      </c>
      <c r="L2890" s="88" t="s">
        <v>99</v>
      </c>
      <c r="M2890" s="87">
        <v>8</v>
      </c>
      <c r="N2890" s="87">
        <v>5458472</v>
      </c>
      <c r="O2890" s="88" t="s">
        <v>35</v>
      </c>
      <c r="P2890" s="88" t="s">
        <v>344</v>
      </c>
      <c r="Q2890" s="88" t="s">
        <v>198</v>
      </c>
      <c r="R2890" s="89">
        <v>0.20380000000000001</v>
      </c>
      <c r="S2890" s="89">
        <v>1.5288999999999999</v>
      </c>
      <c r="T2890" s="87">
        <v>1</v>
      </c>
      <c r="U2890" s="88" t="s">
        <v>249</v>
      </c>
      <c r="V2890" s="88" t="s">
        <v>236</v>
      </c>
      <c r="W2890" s="90">
        <v>450</v>
      </c>
      <c r="X2890" s="90">
        <v>453</v>
      </c>
      <c r="Y2890" s="91">
        <v>46156.492145173608</v>
      </c>
      <c r="Z2890" s="92">
        <v>46168</v>
      </c>
      <c r="AA2890" s="93"/>
      <c r="AB2890" s="93"/>
      <c r="AC2890" s="94" t="s">
        <v>40</v>
      </c>
      <c r="AD2890" s="94" t="s">
        <v>40</v>
      </c>
      <c r="AE2890" s="94" t="s">
        <v>40</v>
      </c>
      <c r="AF2890" s="94" t="s">
        <v>40</v>
      </c>
      <c r="AG2890" s="94" t="s">
        <v>40</v>
      </c>
      <c r="AH2890" s="94" t="s">
        <v>40</v>
      </c>
      <c r="AI2890" s="94" t="s">
        <v>40</v>
      </c>
      <c r="AJ2890" s="94" t="s">
        <v>40</v>
      </c>
      <c r="AK2890" s="94" t="s">
        <v>40</v>
      </c>
      <c r="AL2890" s="94" t="s">
        <v>40</v>
      </c>
      <c r="AM2890" s="94" t="s">
        <v>40</v>
      </c>
      <c r="AN2890" s="94" t="s">
        <v>40</v>
      </c>
      <c r="AO2890" s="94" t="s">
        <v>40</v>
      </c>
      <c r="AP2890" s="94" t="s">
        <v>40</v>
      </c>
      <c r="AQ2890" s="94" t="s">
        <v>40</v>
      </c>
      <c r="AR2890" s="93"/>
    </row>
    <row r="2891" spans="1:44" ht="21">
      <c r="A2891" t="str">
        <f>VLOOKUP(Q2891,'Rotas x Madrugada'!A:C,2,0)</f>
        <v>P</v>
      </c>
      <c r="B2891" t="str">
        <f>VLOOKUP(Q2891,'Rotas x Madrugada'!A:C,3,0)</f>
        <v>Sim</v>
      </c>
      <c r="D2891" s="19">
        <f t="shared" si="90"/>
        <v>46170</v>
      </c>
      <c r="E2891" s="19">
        <f>IF(A2891="RETIRA",Z2891,VLOOKUP(Q2891,'Rotas x Madrugada'!A:D,4,0))</f>
        <v>46146</v>
      </c>
      <c r="F2891" s="19">
        <f>IF(A2891="RETIRA",Z2891,Z2891+2)</f>
        <v>46170</v>
      </c>
      <c r="G2891" s="19" t="str">
        <f>CONCATENATE(U2891,"-",V2891)</f>
        <v>MBI03-CC</v>
      </c>
      <c r="H2891" s="19" t="str">
        <f t="shared" ca="1" si="91"/>
        <v>OK</v>
      </c>
      <c r="I2891" s="46">
        <f ca="1">Z2891-$B$1</f>
        <v>11</v>
      </c>
      <c r="J2891" s="46">
        <f>VLOOKUP(G2891,'D. Produção'!A:B,2,)</f>
        <v>1</v>
      </c>
      <c r="K2891" s="95">
        <v>336225</v>
      </c>
      <c r="L2891" s="96" t="s">
        <v>100</v>
      </c>
      <c r="M2891" s="95">
        <v>9</v>
      </c>
      <c r="N2891" s="95">
        <v>5458473</v>
      </c>
      <c r="O2891" s="96" t="s">
        <v>35</v>
      </c>
      <c r="P2891" s="96" t="s">
        <v>344</v>
      </c>
      <c r="Q2891" s="96" t="s">
        <v>198</v>
      </c>
      <c r="R2891" s="97">
        <v>0.20380000000000001</v>
      </c>
      <c r="S2891" s="97">
        <v>1.5288999999999999</v>
      </c>
      <c r="T2891" s="95">
        <v>1</v>
      </c>
      <c r="U2891" s="96" t="s">
        <v>249</v>
      </c>
      <c r="V2891" s="96" t="s">
        <v>236</v>
      </c>
      <c r="W2891" s="98">
        <v>450</v>
      </c>
      <c r="X2891" s="98">
        <v>453</v>
      </c>
      <c r="Y2891" s="99">
        <v>46156.492145173608</v>
      </c>
      <c r="Z2891" s="100">
        <v>46168</v>
      </c>
      <c r="AA2891" s="101"/>
      <c r="AB2891" s="101"/>
      <c r="AC2891" s="102" t="s">
        <v>40</v>
      </c>
      <c r="AD2891" s="102" t="s">
        <v>40</v>
      </c>
      <c r="AE2891" s="102" t="s">
        <v>40</v>
      </c>
      <c r="AF2891" s="102" t="s">
        <v>40</v>
      </c>
      <c r="AG2891" s="102" t="s">
        <v>40</v>
      </c>
      <c r="AH2891" s="102" t="s">
        <v>40</v>
      </c>
      <c r="AI2891" s="102" t="s">
        <v>40</v>
      </c>
      <c r="AJ2891" s="102" t="s">
        <v>40</v>
      </c>
      <c r="AK2891" s="102" t="s">
        <v>40</v>
      </c>
      <c r="AL2891" s="102" t="s">
        <v>40</v>
      </c>
      <c r="AM2891" s="102" t="s">
        <v>40</v>
      </c>
      <c r="AN2891" s="102" t="s">
        <v>40</v>
      </c>
      <c r="AO2891" s="102" t="s">
        <v>40</v>
      </c>
      <c r="AP2891" s="102" t="s">
        <v>40</v>
      </c>
      <c r="AQ2891" s="102" t="s">
        <v>40</v>
      </c>
      <c r="AR2891" s="101"/>
    </row>
    <row r="2892" spans="1:44" ht="21">
      <c r="A2892" t="str">
        <f>VLOOKUP(Q2892,'Rotas x Madrugada'!A:C,2,0)</f>
        <v>P</v>
      </c>
      <c r="B2892" t="str">
        <f>VLOOKUP(Q2892,'Rotas x Madrugada'!A:C,3,0)</f>
        <v>Sim</v>
      </c>
      <c r="D2892" s="19">
        <f t="shared" si="90"/>
        <v>46170</v>
      </c>
      <c r="E2892" s="19">
        <f>IF(A2892="RETIRA",Z2892,VLOOKUP(Q2892,'Rotas x Madrugada'!A:D,4,0))</f>
        <v>46146</v>
      </c>
      <c r="F2892" s="19">
        <f>IF(A2892="RETIRA",Z2892,Z2892+2)</f>
        <v>46170</v>
      </c>
      <c r="G2892" s="19" t="str">
        <f>CONCATENATE(U2892,"-",V2892)</f>
        <v>MBI03-CC</v>
      </c>
      <c r="H2892" s="19" t="str">
        <f t="shared" ca="1" si="91"/>
        <v>OK</v>
      </c>
      <c r="I2892" s="46">
        <f ca="1">Z2892-$B$1</f>
        <v>11</v>
      </c>
      <c r="J2892" s="46">
        <f>VLOOKUP(G2892,'D. Produção'!A:B,2,)</f>
        <v>1</v>
      </c>
      <c r="K2892" s="87">
        <v>336225</v>
      </c>
      <c r="L2892" s="88" t="s">
        <v>101</v>
      </c>
      <c r="M2892" s="87">
        <v>10</v>
      </c>
      <c r="N2892" s="87">
        <v>5458474</v>
      </c>
      <c r="O2892" s="88" t="s">
        <v>35</v>
      </c>
      <c r="P2892" s="88" t="s">
        <v>344</v>
      </c>
      <c r="Q2892" s="88" t="s">
        <v>198</v>
      </c>
      <c r="R2892" s="89">
        <v>0.20380000000000001</v>
      </c>
      <c r="S2892" s="89">
        <v>1.5288999999999999</v>
      </c>
      <c r="T2892" s="87">
        <v>1</v>
      </c>
      <c r="U2892" s="88" t="s">
        <v>249</v>
      </c>
      <c r="V2892" s="88" t="s">
        <v>236</v>
      </c>
      <c r="W2892" s="90">
        <v>450</v>
      </c>
      <c r="X2892" s="90">
        <v>453</v>
      </c>
      <c r="Y2892" s="91">
        <v>46156.492145173608</v>
      </c>
      <c r="Z2892" s="92">
        <v>46168</v>
      </c>
      <c r="AA2892" s="93"/>
      <c r="AB2892" s="93"/>
      <c r="AC2892" s="94" t="s">
        <v>40</v>
      </c>
      <c r="AD2892" s="94" t="s">
        <v>40</v>
      </c>
      <c r="AE2892" s="94" t="s">
        <v>40</v>
      </c>
      <c r="AF2892" s="94" t="s">
        <v>40</v>
      </c>
      <c r="AG2892" s="94" t="s">
        <v>40</v>
      </c>
      <c r="AH2892" s="94" t="s">
        <v>40</v>
      </c>
      <c r="AI2892" s="94" t="s">
        <v>40</v>
      </c>
      <c r="AJ2892" s="94" t="s">
        <v>40</v>
      </c>
      <c r="AK2892" s="94" t="s">
        <v>40</v>
      </c>
      <c r="AL2892" s="94" t="s">
        <v>40</v>
      </c>
      <c r="AM2892" s="94" t="s">
        <v>40</v>
      </c>
      <c r="AN2892" s="94" t="s">
        <v>40</v>
      </c>
      <c r="AO2892" s="94" t="s">
        <v>40</v>
      </c>
      <c r="AP2892" s="94" t="s">
        <v>40</v>
      </c>
      <c r="AQ2892" s="94" t="s">
        <v>40</v>
      </c>
      <c r="AR2892" s="93"/>
    </row>
    <row r="2893" spans="1:44" ht="21">
      <c r="A2893" t="str">
        <f>VLOOKUP(Q2893,'Rotas x Madrugada'!A:C,2,0)</f>
        <v>P</v>
      </c>
      <c r="B2893" t="str">
        <f>VLOOKUP(Q2893,'Rotas x Madrugada'!A:C,3,0)</f>
        <v>Sim</v>
      </c>
      <c r="D2893" s="19">
        <f t="shared" si="90"/>
        <v>46170</v>
      </c>
      <c r="E2893" s="19">
        <f>IF(A2893="RETIRA",Z2893,VLOOKUP(Q2893,'Rotas x Madrugada'!A:D,4,0))</f>
        <v>46146</v>
      </c>
      <c r="F2893" s="19">
        <f>IF(A2893="RETIRA",Z2893,Z2893+2)</f>
        <v>46170</v>
      </c>
      <c r="G2893" s="19" t="str">
        <f>CONCATENATE(U2893,"-",V2893)</f>
        <v>MBI03-CC</v>
      </c>
      <c r="H2893" s="19" t="str">
        <f t="shared" ca="1" si="91"/>
        <v>OK</v>
      </c>
      <c r="I2893" s="46">
        <f ca="1">Z2893-$B$1</f>
        <v>11</v>
      </c>
      <c r="J2893" s="46">
        <f>VLOOKUP(G2893,'D. Produção'!A:B,2,)</f>
        <v>1</v>
      </c>
      <c r="K2893" s="95">
        <v>336225</v>
      </c>
      <c r="L2893" s="96" t="s">
        <v>102</v>
      </c>
      <c r="M2893" s="95">
        <v>11</v>
      </c>
      <c r="N2893" s="95">
        <v>5458475</v>
      </c>
      <c r="O2893" s="96" t="s">
        <v>35</v>
      </c>
      <c r="P2893" s="96" t="s">
        <v>344</v>
      </c>
      <c r="Q2893" s="96" t="s">
        <v>198</v>
      </c>
      <c r="R2893" s="97">
        <v>0.20380000000000001</v>
      </c>
      <c r="S2893" s="97">
        <v>1.5288999999999999</v>
      </c>
      <c r="T2893" s="95">
        <v>1</v>
      </c>
      <c r="U2893" s="96" t="s">
        <v>249</v>
      </c>
      <c r="V2893" s="96" t="s">
        <v>236</v>
      </c>
      <c r="W2893" s="98">
        <v>450</v>
      </c>
      <c r="X2893" s="98">
        <v>453</v>
      </c>
      <c r="Y2893" s="99">
        <v>46156.492145173608</v>
      </c>
      <c r="Z2893" s="100">
        <v>46168</v>
      </c>
      <c r="AA2893" s="101"/>
      <c r="AB2893" s="101"/>
      <c r="AC2893" s="102" t="s">
        <v>40</v>
      </c>
      <c r="AD2893" s="102" t="s">
        <v>40</v>
      </c>
      <c r="AE2893" s="102" t="s">
        <v>40</v>
      </c>
      <c r="AF2893" s="102" t="s">
        <v>40</v>
      </c>
      <c r="AG2893" s="102" t="s">
        <v>40</v>
      </c>
      <c r="AH2893" s="102" t="s">
        <v>40</v>
      </c>
      <c r="AI2893" s="102" t="s">
        <v>40</v>
      </c>
      <c r="AJ2893" s="102" t="s">
        <v>40</v>
      </c>
      <c r="AK2893" s="102" t="s">
        <v>40</v>
      </c>
      <c r="AL2893" s="102" t="s">
        <v>40</v>
      </c>
      <c r="AM2893" s="102" t="s">
        <v>40</v>
      </c>
      <c r="AN2893" s="102" t="s">
        <v>40</v>
      </c>
      <c r="AO2893" s="102" t="s">
        <v>40</v>
      </c>
      <c r="AP2893" s="102" t="s">
        <v>40</v>
      </c>
      <c r="AQ2893" s="102" t="s">
        <v>40</v>
      </c>
      <c r="AR2893" s="101"/>
    </row>
    <row r="2894" spans="1:44" ht="21">
      <c r="A2894" t="str">
        <f>VLOOKUP(Q2894,'Rotas x Madrugada'!A:C,2,0)</f>
        <v>P</v>
      </c>
      <c r="B2894" t="str">
        <f>VLOOKUP(Q2894,'Rotas x Madrugada'!A:C,3,0)</f>
        <v>Sim</v>
      </c>
      <c r="D2894" s="19">
        <f t="shared" si="90"/>
        <v>46170</v>
      </c>
      <c r="E2894" s="19">
        <f>IF(A2894="RETIRA",Z2894,VLOOKUP(Q2894,'Rotas x Madrugada'!A:D,4,0))</f>
        <v>46146</v>
      </c>
      <c r="F2894" s="19">
        <f>IF(A2894="RETIRA",Z2894,Z2894+2)</f>
        <v>46170</v>
      </c>
      <c r="G2894" s="19" t="str">
        <f>CONCATENATE(U2894,"-",V2894)</f>
        <v>MBI03-CC</v>
      </c>
      <c r="H2894" s="19" t="str">
        <f t="shared" ca="1" si="91"/>
        <v>OK</v>
      </c>
      <c r="I2894" s="46">
        <f ca="1">Z2894-$B$1</f>
        <v>11</v>
      </c>
      <c r="J2894" s="46">
        <f>VLOOKUP(G2894,'D. Produção'!A:B,2,)</f>
        <v>1</v>
      </c>
      <c r="K2894" s="87">
        <v>336225</v>
      </c>
      <c r="L2894" s="88" t="s">
        <v>103</v>
      </c>
      <c r="M2894" s="87">
        <v>12</v>
      </c>
      <c r="N2894" s="87">
        <v>5458476</v>
      </c>
      <c r="O2894" s="88" t="s">
        <v>35</v>
      </c>
      <c r="P2894" s="88" t="s">
        <v>344</v>
      </c>
      <c r="Q2894" s="88" t="s">
        <v>198</v>
      </c>
      <c r="R2894" s="89">
        <v>0.20380000000000001</v>
      </c>
      <c r="S2894" s="89">
        <v>1.5288999999999999</v>
      </c>
      <c r="T2894" s="87">
        <v>1</v>
      </c>
      <c r="U2894" s="88" t="s">
        <v>249</v>
      </c>
      <c r="V2894" s="88" t="s">
        <v>236</v>
      </c>
      <c r="W2894" s="90">
        <v>450</v>
      </c>
      <c r="X2894" s="90">
        <v>453</v>
      </c>
      <c r="Y2894" s="91">
        <v>46156.492145173608</v>
      </c>
      <c r="Z2894" s="92">
        <v>46168</v>
      </c>
      <c r="AA2894" s="93"/>
      <c r="AB2894" s="93"/>
      <c r="AC2894" s="94" t="s">
        <v>40</v>
      </c>
      <c r="AD2894" s="94" t="s">
        <v>40</v>
      </c>
      <c r="AE2894" s="94" t="s">
        <v>40</v>
      </c>
      <c r="AF2894" s="94" t="s">
        <v>40</v>
      </c>
      <c r="AG2894" s="94" t="s">
        <v>40</v>
      </c>
      <c r="AH2894" s="94" t="s">
        <v>40</v>
      </c>
      <c r="AI2894" s="94" t="s">
        <v>40</v>
      </c>
      <c r="AJ2894" s="94" t="s">
        <v>40</v>
      </c>
      <c r="AK2894" s="94" t="s">
        <v>40</v>
      </c>
      <c r="AL2894" s="94" t="s">
        <v>40</v>
      </c>
      <c r="AM2894" s="94" t="s">
        <v>40</v>
      </c>
      <c r="AN2894" s="94" t="s">
        <v>40</v>
      </c>
      <c r="AO2894" s="94" t="s">
        <v>40</v>
      </c>
      <c r="AP2894" s="94" t="s">
        <v>40</v>
      </c>
      <c r="AQ2894" s="94" t="s">
        <v>40</v>
      </c>
      <c r="AR2894" s="93"/>
    </row>
    <row r="2895" spans="1:44" ht="21">
      <c r="A2895" t="str">
        <f>VLOOKUP(Q2895,'Rotas x Madrugada'!A:C,2,0)</f>
        <v>P</v>
      </c>
      <c r="B2895" t="str">
        <f>VLOOKUP(Q2895,'Rotas x Madrugada'!A:C,3,0)</f>
        <v>Sim</v>
      </c>
      <c r="D2895" s="19">
        <f t="shared" si="90"/>
        <v>46170</v>
      </c>
      <c r="E2895" s="19">
        <f>IF(A2895="RETIRA",Z2895,VLOOKUP(Q2895,'Rotas x Madrugada'!A:D,4,0))</f>
        <v>46146</v>
      </c>
      <c r="F2895" s="19">
        <f>IF(A2895="RETIRA",Z2895,Z2895+2)</f>
        <v>46170</v>
      </c>
      <c r="G2895" s="19" t="str">
        <f>CONCATENATE(U2895,"-",V2895)</f>
        <v>MBI03-CC</v>
      </c>
      <c r="H2895" s="19" t="str">
        <f t="shared" ca="1" si="91"/>
        <v>OK</v>
      </c>
      <c r="I2895" s="46">
        <f ca="1">Z2895-$B$1</f>
        <v>11</v>
      </c>
      <c r="J2895" s="46">
        <f>VLOOKUP(G2895,'D. Produção'!A:B,2,)</f>
        <v>1</v>
      </c>
      <c r="K2895" s="95">
        <v>336225</v>
      </c>
      <c r="L2895" s="96" t="s">
        <v>104</v>
      </c>
      <c r="M2895" s="95">
        <v>13</v>
      </c>
      <c r="N2895" s="95">
        <v>5458477</v>
      </c>
      <c r="O2895" s="96" t="s">
        <v>35</v>
      </c>
      <c r="P2895" s="96" t="s">
        <v>344</v>
      </c>
      <c r="Q2895" s="96" t="s">
        <v>198</v>
      </c>
      <c r="R2895" s="97">
        <v>0.20380000000000001</v>
      </c>
      <c r="S2895" s="97">
        <v>1.5288999999999999</v>
      </c>
      <c r="T2895" s="95">
        <v>1</v>
      </c>
      <c r="U2895" s="96" t="s">
        <v>249</v>
      </c>
      <c r="V2895" s="96" t="s">
        <v>236</v>
      </c>
      <c r="W2895" s="98">
        <v>450</v>
      </c>
      <c r="X2895" s="98">
        <v>453</v>
      </c>
      <c r="Y2895" s="99">
        <v>46156.492145173608</v>
      </c>
      <c r="Z2895" s="100">
        <v>46168</v>
      </c>
      <c r="AA2895" s="101"/>
      <c r="AB2895" s="101"/>
      <c r="AC2895" s="102" t="s">
        <v>40</v>
      </c>
      <c r="AD2895" s="102" t="s">
        <v>40</v>
      </c>
      <c r="AE2895" s="102" t="s">
        <v>40</v>
      </c>
      <c r="AF2895" s="102" t="s">
        <v>40</v>
      </c>
      <c r="AG2895" s="102" t="s">
        <v>40</v>
      </c>
      <c r="AH2895" s="102" t="s">
        <v>40</v>
      </c>
      <c r="AI2895" s="102" t="s">
        <v>40</v>
      </c>
      <c r="AJ2895" s="102" t="s">
        <v>40</v>
      </c>
      <c r="AK2895" s="102" t="s">
        <v>40</v>
      </c>
      <c r="AL2895" s="102" t="s">
        <v>40</v>
      </c>
      <c r="AM2895" s="102" t="s">
        <v>40</v>
      </c>
      <c r="AN2895" s="102" t="s">
        <v>40</v>
      </c>
      <c r="AO2895" s="102" t="s">
        <v>40</v>
      </c>
      <c r="AP2895" s="102" t="s">
        <v>40</v>
      </c>
      <c r="AQ2895" s="102" t="s">
        <v>40</v>
      </c>
      <c r="AR2895" s="101"/>
    </row>
    <row r="2896" spans="1:44" ht="21">
      <c r="A2896" t="str">
        <f>VLOOKUP(Q2896,'Rotas x Madrugada'!A:C,2,0)</f>
        <v>P</v>
      </c>
      <c r="B2896" t="str">
        <f>VLOOKUP(Q2896,'Rotas x Madrugada'!A:C,3,0)</f>
        <v>Sim</v>
      </c>
      <c r="D2896" s="19">
        <f t="shared" si="90"/>
        <v>46170</v>
      </c>
      <c r="E2896" s="19">
        <f>IF(A2896="RETIRA",Z2896,VLOOKUP(Q2896,'Rotas x Madrugada'!A:D,4,0))</f>
        <v>46146</v>
      </c>
      <c r="F2896" s="19">
        <f>IF(A2896="RETIRA",Z2896,Z2896+2)</f>
        <v>46170</v>
      </c>
      <c r="G2896" s="19" t="str">
        <f>CONCATENATE(U2896,"-",V2896)</f>
        <v>MBI03-CC</v>
      </c>
      <c r="H2896" s="19" t="str">
        <f t="shared" ca="1" si="91"/>
        <v>OK</v>
      </c>
      <c r="I2896" s="46">
        <f ca="1">Z2896-$B$1</f>
        <v>11</v>
      </c>
      <c r="J2896" s="46">
        <f>VLOOKUP(G2896,'D. Produção'!A:B,2,)</f>
        <v>1</v>
      </c>
      <c r="K2896" s="87">
        <v>336225</v>
      </c>
      <c r="L2896" s="88" t="s">
        <v>105</v>
      </c>
      <c r="M2896" s="87">
        <v>14</v>
      </c>
      <c r="N2896" s="87">
        <v>5458478</v>
      </c>
      <c r="O2896" s="88" t="s">
        <v>35</v>
      </c>
      <c r="P2896" s="88" t="s">
        <v>344</v>
      </c>
      <c r="Q2896" s="88" t="s">
        <v>198</v>
      </c>
      <c r="R2896" s="89">
        <v>0.20380000000000001</v>
      </c>
      <c r="S2896" s="89">
        <v>1.5288999999999999</v>
      </c>
      <c r="T2896" s="87">
        <v>1</v>
      </c>
      <c r="U2896" s="88" t="s">
        <v>249</v>
      </c>
      <c r="V2896" s="88" t="s">
        <v>236</v>
      </c>
      <c r="W2896" s="90">
        <v>450</v>
      </c>
      <c r="X2896" s="90">
        <v>453</v>
      </c>
      <c r="Y2896" s="91">
        <v>46156.492145173608</v>
      </c>
      <c r="Z2896" s="92">
        <v>46168</v>
      </c>
      <c r="AA2896" s="93"/>
      <c r="AB2896" s="93"/>
      <c r="AC2896" s="94" t="s">
        <v>40</v>
      </c>
      <c r="AD2896" s="94" t="s">
        <v>40</v>
      </c>
      <c r="AE2896" s="94" t="s">
        <v>40</v>
      </c>
      <c r="AF2896" s="94" t="s">
        <v>40</v>
      </c>
      <c r="AG2896" s="94" t="s">
        <v>40</v>
      </c>
      <c r="AH2896" s="94" t="s">
        <v>40</v>
      </c>
      <c r="AI2896" s="94" t="s">
        <v>40</v>
      </c>
      <c r="AJ2896" s="94" t="s">
        <v>40</v>
      </c>
      <c r="AK2896" s="94" t="s">
        <v>40</v>
      </c>
      <c r="AL2896" s="94" t="s">
        <v>40</v>
      </c>
      <c r="AM2896" s="94" t="s">
        <v>40</v>
      </c>
      <c r="AN2896" s="94" t="s">
        <v>40</v>
      </c>
      <c r="AO2896" s="94" t="s">
        <v>40</v>
      </c>
      <c r="AP2896" s="94" t="s">
        <v>40</v>
      </c>
      <c r="AQ2896" s="94" t="s">
        <v>40</v>
      </c>
      <c r="AR2896" s="93"/>
    </row>
    <row r="2897" spans="1:44" ht="21">
      <c r="A2897" t="str">
        <f>VLOOKUP(Q2897,'Rotas x Madrugada'!A:C,2,0)</f>
        <v>P</v>
      </c>
      <c r="B2897" t="str">
        <f>VLOOKUP(Q2897,'Rotas x Madrugada'!A:C,3,0)</f>
        <v>Sim</v>
      </c>
      <c r="D2897" s="19">
        <f t="shared" si="90"/>
        <v>46170</v>
      </c>
      <c r="E2897" s="19">
        <f>IF(A2897="RETIRA",Z2897,VLOOKUP(Q2897,'Rotas x Madrugada'!A:D,4,0))</f>
        <v>46146</v>
      </c>
      <c r="F2897" s="19">
        <f>IF(A2897="RETIRA",Z2897,Z2897+2)</f>
        <v>46170</v>
      </c>
      <c r="G2897" s="19" t="str">
        <f>CONCATENATE(U2897,"-",V2897)</f>
        <v>MBI03-CC</v>
      </c>
      <c r="H2897" s="19" t="str">
        <f t="shared" ca="1" si="91"/>
        <v>OK</v>
      </c>
      <c r="I2897" s="46">
        <f ca="1">Z2897-$B$1</f>
        <v>11</v>
      </c>
      <c r="J2897" s="46">
        <f>VLOOKUP(G2897,'D. Produção'!A:B,2,)</f>
        <v>1</v>
      </c>
      <c r="K2897" s="95">
        <v>336225</v>
      </c>
      <c r="L2897" s="96" t="s">
        <v>106</v>
      </c>
      <c r="M2897" s="95">
        <v>15</v>
      </c>
      <c r="N2897" s="95">
        <v>5458479</v>
      </c>
      <c r="O2897" s="96" t="s">
        <v>35</v>
      </c>
      <c r="P2897" s="96" t="s">
        <v>344</v>
      </c>
      <c r="Q2897" s="96" t="s">
        <v>198</v>
      </c>
      <c r="R2897" s="97">
        <v>0.20380000000000001</v>
      </c>
      <c r="S2897" s="97">
        <v>1.5288999999999999</v>
      </c>
      <c r="T2897" s="95">
        <v>1</v>
      </c>
      <c r="U2897" s="96" t="s">
        <v>249</v>
      </c>
      <c r="V2897" s="96" t="s">
        <v>236</v>
      </c>
      <c r="W2897" s="98">
        <v>450</v>
      </c>
      <c r="X2897" s="98">
        <v>453</v>
      </c>
      <c r="Y2897" s="99">
        <v>46156.492145173608</v>
      </c>
      <c r="Z2897" s="100">
        <v>46168</v>
      </c>
      <c r="AA2897" s="101"/>
      <c r="AB2897" s="101"/>
      <c r="AC2897" s="102" t="s">
        <v>40</v>
      </c>
      <c r="AD2897" s="102" t="s">
        <v>40</v>
      </c>
      <c r="AE2897" s="102" t="s">
        <v>40</v>
      </c>
      <c r="AF2897" s="102" t="s">
        <v>40</v>
      </c>
      <c r="AG2897" s="102" t="s">
        <v>40</v>
      </c>
      <c r="AH2897" s="102" t="s">
        <v>40</v>
      </c>
      <c r="AI2897" s="102" t="s">
        <v>40</v>
      </c>
      <c r="AJ2897" s="102" t="s">
        <v>40</v>
      </c>
      <c r="AK2897" s="102" t="s">
        <v>40</v>
      </c>
      <c r="AL2897" s="102" t="s">
        <v>40</v>
      </c>
      <c r="AM2897" s="102" t="s">
        <v>40</v>
      </c>
      <c r="AN2897" s="102" t="s">
        <v>40</v>
      </c>
      <c r="AO2897" s="102" t="s">
        <v>40</v>
      </c>
      <c r="AP2897" s="102" t="s">
        <v>40</v>
      </c>
      <c r="AQ2897" s="102" t="s">
        <v>40</v>
      </c>
      <c r="AR2897" s="101"/>
    </row>
    <row r="2898" spans="1:44" ht="21">
      <c r="A2898" t="str">
        <f>VLOOKUP(Q2898,'Rotas x Madrugada'!A:C,2,0)</f>
        <v>P</v>
      </c>
      <c r="B2898" t="str">
        <f>VLOOKUP(Q2898,'Rotas x Madrugada'!A:C,3,0)</f>
        <v>Sim</v>
      </c>
      <c r="D2898" s="19">
        <f t="shared" si="90"/>
        <v>46170</v>
      </c>
      <c r="E2898" s="19">
        <f>IF(A2898="RETIRA",Z2898,VLOOKUP(Q2898,'Rotas x Madrugada'!A:D,4,0))</f>
        <v>46146</v>
      </c>
      <c r="F2898" s="19">
        <f>IF(A2898="RETIRA",Z2898,Z2898+2)</f>
        <v>46170</v>
      </c>
      <c r="G2898" s="19" t="str">
        <f>CONCATENATE(U2898,"-",V2898)</f>
        <v>MBI03-CC</v>
      </c>
      <c r="H2898" s="19" t="str">
        <f t="shared" ca="1" si="91"/>
        <v>OK</v>
      </c>
      <c r="I2898" s="46">
        <f ca="1">Z2898-$B$1</f>
        <v>11</v>
      </c>
      <c r="J2898" s="46">
        <f>VLOOKUP(G2898,'D. Produção'!A:B,2,)</f>
        <v>1</v>
      </c>
      <c r="K2898" s="87">
        <v>336225</v>
      </c>
      <c r="L2898" s="88" t="s">
        <v>107</v>
      </c>
      <c r="M2898" s="87">
        <v>16</v>
      </c>
      <c r="N2898" s="87">
        <v>5458480</v>
      </c>
      <c r="O2898" s="88" t="s">
        <v>35</v>
      </c>
      <c r="P2898" s="88" t="s">
        <v>344</v>
      </c>
      <c r="Q2898" s="88" t="s">
        <v>198</v>
      </c>
      <c r="R2898" s="89">
        <v>0.20380000000000001</v>
      </c>
      <c r="S2898" s="89">
        <v>1.5288999999999999</v>
      </c>
      <c r="T2898" s="87">
        <v>1</v>
      </c>
      <c r="U2898" s="88" t="s">
        <v>249</v>
      </c>
      <c r="V2898" s="88" t="s">
        <v>236</v>
      </c>
      <c r="W2898" s="90">
        <v>450</v>
      </c>
      <c r="X2898" s="90">
        <v>453</v>
      </c>
      <c r="Y2898" s="91">
        <v>46156.492145173608</v>
      </c>
      <c r="Z2898" s="92">
        <v>46168</v>
      </c>
      <c r="AA2898" s="93"/>
      <c r="AB2898" s="93"/>
      <c r="AC2898" s="94" t="s">
        <v>40</v>
      </c>
      <c r="AD2898" s="94" t="s">
        <v>40</v>
      </c>
      <c r="AE2898" s="94" t="s">
        <v>40</v>
      </c>
      <c r="AF2898" s="94" t="s">
        <v>40</v>
      </c>
      <c r="AG2898" s="94" t="s">
        <v>40</v>
      </c>
      <c r="AH2898" s="94" t="s">
        <v>40</v>
      </c>
      <c r="AI2898" s="94" t="s">
        <v>40</v>
      </c>
      <c r="AJ2898" s="94" t="s">
        <v>40</v>
      </c>
      <c r="AK2898" s="94" t="s">
        <v>40</v>
      </c>
      <c r="AL2898" s="94" t="s">
        <v>40</v>
      </c>
      <c r="AM2898" s="94" t="s">
        <v>40</v>
      </c>
      <c r="AN2898" s="94" t="s">
        <v>40</v>
      </c>
      <c r="AO2898" s="94" t="s">
        <v>40</v>
      </c>
      <c r="AP2898" s="94" t="s">
        <v>40</v>
      </c>
      <c r="AQ2898" s="94" t="s">
        <v>40</v>
      </c>
      <c r="AR2898" s="93"/>
    </row>
    <row r="2899" spans="1:44" ht="21">
      <c r="A2899" t="str">
        <f>VLOOKUP(Q2899,'Rotas x Madrugada'!A:C,2,0)</f>
        <v>P</v>
      </c>
      <c r="B2899" t="str">
        <f>VLOOKUP(Q2899,'Rotas x Madrugada'!A:C,3,0)</f>
        <v>Sim</v>
      </c>
      <c r="D2899" s="19">
        <f t="shared" si="90"/>
        <v>46170</v>
      </c>
      <c r="E2899" s="19">
        <f>IF(A2899="RETIRA",Z2899,VLOOKUP(Q2899,'Rotas x Madrugada'!A:D,4,0))</f>
        <v>46146</v>
      </c>
      <c r="F2899" s="19">
        <f>IF(A2899="RETIRA",Z2899,Z2899+2)</f>
        <v>46170</v>
      </c>
      <c r="G2899" s="19" t="str">
        <f>CONCATENATE(U2899,"-",V2899)</f>
        <v>INC06-TF</v>
      </c>
      <c r="H2899" s="19" t="str">
        <f t="shared" ca="1" si="91"/>
        <v>OK</v>
      </c>
      <c r="I2899" s="46">
        <f ca="1">Z2899-$B$1</f>
        <v>11</v>
      </c>
      <c r="J2899" s="46">
        <f>VLOOKUP(G2899,'D. Produção'!A:B,2,)</f>
        <v>2</v>
      </c>
      <c r="K2899" s="95">
        <v>336225</v>
      </c>
      <c r="L2899" s="96" t="s">
        <v>108</v>
      </c>
      <c r="M2899" s="95">
        <v>17</v>
      </c>
      <c r="N2899" s="95">
        <v>5458481</v>
      </c>
      <c r="O2899" s="96" t="s">
        <v>35</v>
      </c>
      <c r="P2899" s="96" t="s">
        <v>344</v>
      </c>
      <c r="Q2899" s="96" t="s">
        <v>198</v>
      </c>
      <c r="R2899" s="97">
        <v>0.46850000000000003</v>
      </c>
      <c r="S2899" s="97">
        <v>7.0274999999999999</v>
      </c>
      <c r="T2899" s="95">
        <v>1</v>
      </c>
      <c r="U2899" s="96" t="s">
        <v>185</v>
      </c>
      <c r="V2899" s="96" t="s">
        <v>96</v>
      </c>
      <c r="W2899" s="98">
        <v>500</v>
      </c>
      <c r="X2899" s="98">
        <v>937</v>
      </c>
      <c r="Y2899" s="99">
        <v>46156.492145173608</v>
      </c>
      <c r="Z2899" s="100">
        <v>46168</v>
      </c>
      <c r="AA2899" s="101"/>
      <c r="AB2899" s="101"/>
      <c r="AC2899" s="101"/>
      <c r="AD2899" s="101"/>
      <c r="AE2899" s="102" t="s">
        <v>40</v>
      </c>
      <c r="AF2899" s="102" t="s">
        <v>40</v>
      </c>
      <c r="AG2899" s="102" t="s">
        <v>40</v>
      </c>
      <c r="AH2899" s="102" t="s">
        <v>40</v>
      </c>
      <c r="AI2899" s="102" t="s">
        <v>40</v>
      </c>
      <c r="AJ2899" s="102" t="s">
        <v>40</v>
      </c>
      <c r="AK2899" s="102" t="s">
        <v>40</v>
      </c>
      <c r="AL2899" s="101"/>
      <c r="AM2899" s="101"/>
      <c r="AN2899" s="102" t="s">
        <v>40</v>
      </c>
      <c r="AO2899" s="102" t="s">
        <v>40</v>
      </c>
      <c r="AP2899" s="102" t="s">
        <v>40</v>
      </c>
      <c r="AQ2899" s="102" t="s">
        <v>40</v>
      </c>
      <c r="AR2899" s="101"/>
    </row>
    <row r="2900" spans="1:44" ht="21">
      <c r="A2900" t="str">
        <f>VLOOKUP(Q2900,'Rotas x Madrugada'!A:C,2,0)</f>
        <v>P</v>
      </c>
      <c r="B2900" t="str">
        <f>VLOOKUP(Q2900,'Rotas x Madrugada'!A:C,3,0)</f>
        <v>Sim</v>
      </c>
      <c r="D2900" s="19">
        <f t="shared" si="90"/>
        <v>46170</v>
      </c>
      <c r="E2900" s="19">
        <f>IF(A2900="RETIRA",Z2900,VLOOKUP(Q2900,'Rotas x Madrugada'!A:D,4,0))</f>
        <v>46146</v>
      </c>
      <c r="F2900" s="19">
        <f>IF(A2900="RETIRA",Z2900,Z2900+2)</f>
        <v>46170</v>
      </c>
      <c r="G2900" s="19" t="str">
        <f>CONCATENATE(U2900,"-",V2900)</f>
        <v>INC06-TF</v>
      </c>
      <c r="H2900" s="19" t="str">
        <f t="shared" ca="1" si="91"/>
        <v>OK</v>
      </c>
      <c r="I2900" s="46">
        <f ca="1">Z2900-$B$1</f>
        <v>11</v>
      </c>
      <c r="J2900" s="46">
        <f>VLOOKUP(G2900,'D. Produção'!A:B,2,)</f>
        <v>2</v>
      </c>
      <c r="K2900" s="87">
        <v>336225</v>
      </c>
      <c r="L2900" s="88" t="s">
        <v>109</v>
      </c>
      <c r="M2900" s="87">
        <v>18</v>
      </c>
      <c r="N2900" s="87">
        <v>5458482</v>
      </c>
      <c r="O2900" s="88" t="s">
        <v>35</v>
      </c>
      <c r="P2900" s="88" t="s">
        <v>344</v>
      </c>
      <c r="Q2900" s="88" t="s">
        <v>198</v>
      </c>
      <c r="R2900" s="89">
        <v>0.46850000000000003</v>
      </c>
      <c r="S2900" s="89">
        <v>7.0274999999999999</v>
      </c>
      <c r="T2900" s="87">
        <v>1</v>
      </c>
      <c r="U2900" s="88" t="s">
        <v>185</v>
      </c>
      <c r="V2900" s="88" t="s">
        <v>96</v>
      </c>
      <c r="W2900" s="90">
        <v>500</v>
      </c>
      <c r="X2900" s="90">
        <v>937</v>
      </c>
      <c r="Y2900" s="91">
        <v>46156.492145173608</v>
      </c>
      <c r="Z2900" s="92">
        <v>46168</v>
      </c>
      <c r="AA2900" s="93"/>
      <c r="AB2900" s="93"/>
      <c r="AC2900" s="93"/>
      <c r="AD2900" s="93"/>
      <c r="AE2900" s="94" t="s">
        <v>40</v>
      </c>
      <c r="AF2900" s="94" t="s">
        <v>40</v>
      </c>
      <c r="AG2900" s="94" t="s">
        <v>40</v>
      </c>
      <c r="AH2900" s="94" t="s">
        <v>40</v>
      </c>
      <c r="AI2900" s="94" t="s">
        <v>40</v>
      </c>
      <c r="AJ2900" s="94" t="s">
        <v>40</v>
      </c>
      <c r="AK2900" s="94" t="s">
        <v>40</v>
      </c>
      <c r="AL2900" s="93"/>
      <c r="AM2900" s="93"/>
      <c r="AN2900" s="94" t="s">
        <v>40</v>
      </c>
      <c r="AO2900" s="94" t="s">
        <v>40</v>
      </c>
      <c r="AP2900" s="94" t="s">
        <v>40</v>
      </c>
      <c r="AQ2900" s="94" t="s">
        <v>40</v>
      </c>
      <c r="AR2900" s="93"/>
    </row>
    <row r="2901" spans="1:44" ht="21">
      <c r="A2901" t="str">
        <f>VLOOKUP(Q2901,'Rotas x Madrugada'!A:C,2,0)</f>
        <v>P</v>
      </c>
      <c r="B2901" t="str">
        <f>VLOOKUP(Q2901,'Rotas x Madrugada'!A:C,3,0)</f>
        <v>Sim</v>
      </c>
      <c r="D2901" s="19">
        <f t="shared" si="90"/>
        <v>46170</v>
      </c>
      <c r="E2901" s="19">
        <f>IF(A2901="RETIRA",Z2901,VLOOKUP(Q2901,'Rotas x Madrugada'!A:D,4,0))</f>
        <v>46146</v>
      </c>
      <c r="F2901" s="19">
        <f>IF(A2901="RETIRA",Z2901,Z2901+2)</f>
        <v>46170</v>
      </c>
      <c r="G2901" s="19" t="str">
        <f>CONCATENATE(U2901,"-",V2901)</f>
        <v>INC06-TF</v>
      </c>
      <c r="H2901" s="19" t="str">
        <f t="shared" ca="1" si="91"/>
        <v>OK</v>
      </c>
      <c r="I2901" s="46">
        <f ca="1">Z2901-$B$1</f>
        <v>11</v>
      </c>
      <c r="J2901" s="46">
        <f>VLOOKUP(G2901,'D. Produção'!A:B,2,)</f>
        <v>2</v>
      </c>
      <c r="K2901" s="95">
        <v>336225</v>
      </c>
      <c r="L2901" s="96" t="s">
        <v>110</v>
      </c>
      <c r="M2901" s="95">
        <v>19</v>
      </c>
      <c r="N2901" s="95">
        <v>5458483</v>
      </c>
      <c r="O2901" s="96" t="s">
        <v>35</v>
      </c>
      <c r="P2901" s="96" t="s">
        <v>344</v>
      </c>
      <c r="Q2901" s="96" t="s">
        <v>198</v>
      </c>
      <c r="R2901" s="97">
        <v>0.46850000000000003</v>
      </c>
      <c r="S2901" s="97">
        <v>7.0274999999999999</v>
      </c>
      <c r="T2901" s="95">
        <v>1</v>
      </c>
      <c r="U2901" s="96" t="s">
        <v>185</v>
      </c>
      <c r="V2901" s="96" t="s">
        <v>96</v>
      </c>
      <c r="W2901" s="98">
        <v>500</v>
      </c>
      <c r="X2901" s="98">
        <v>937</v>
      </c>
      <c r="Y2901" s="99">
        <v>46156.492145173608</v>
      </c>
      <c r="Z2901" s="100">
        <v>46168</v>
      </c>
      <c r="AA2901" s="101"/>
      <c r="AB2901" s="101"/>
      <c r="AC2901" s="101"/>
      <c r="AD2901" s="101"/>
      <c r="AE2901" s="102" t="s">
        <v>40</v>
      </c>
      <c r="AF2901" s="102" t="s">
        <v>40</v>
      </c>
      <c r="AG2901" s="102" t="s">
        <v>40</v>
      </c>
      <c r="AH2901" s="102" t="s">
        <v>40</v>
      </c>
      <c r="AI2901" s="102" t="s">
        <v>40</v>
      </c>
      <c r="AJ2901" s="102" t="s">
        <v>40</v>
      </c>
      <c r="AK2901" s="102" t="s">
        <v>40</v>
      </c>
      <c r="AL2901" s="101"/>
      <c r="AM2901" s="101"/>
      <c r="AN2901" s="102" t="s">
        <v>40</v>
      </c>
      <c r="AO2901" s="102" t="s">
        <v>40</v>
      </c>
      <c r="AP2901" s="102" t="s">
        <v>40</v>
      </c>
      <c r="AQ2901" s="102" t="s">
        <v>40</v>
      </c>
      <c r="AR2901" s="101"/>
    </row>
    <row r="2902" spans="1:44" ht="21">
      <c r="A2902" t="str">
        <f>VLOOKUP(Q2902,'Rotas x Madrugada'!A:C,2,0)</f>
        <v>P</v>
      </c>
      <c r="B2902" t="str">
        <f>VLOOKUP(Q2902,'Rotas x Madrugada'!A:C,3,0)</f>
        <v>Sim</v>
      </c>
      <c r="D2902" s="19">
        <f t="shared" si="90"/>
        <v>46170</v>
      </c>
      <c r="E2902" s="19">
        <f>IF(A2902="RETIRA",Z2902,VLOOKUP(Q2902,'Rotas x Madrugada'!A:D,4,0))</f>
        <v>46146</v>
      </c>
      <c r="F2902" s="19">
        <f>IF(A2902="RETIRA",Z2902,Z2902+2)</f>
        <v>46170</v>
      </c>
      <c r="G2902" s="19" t="str">
        <f>CONCATENATE(U2902,"-",V2902)</f>
        <v>INC06-TF</v>
      </c>
      <c r="H2902" s="19" t="str">
        <f t="shared" ca="1" si="91"/>
        <v>OK</v>
      </c>
      <c r="I2902" s="46">
        <f ca="1">Z2902-$B$1</f>
        <v>11</v>
      </c>
      <c r="J2902" s="46">
        <f>VLOOKUP(G2902,'D. Produção'!A:B,2,)</f>
        <v>2</v>
      </c>
      <c r="K2902" s="87">
        <v>336225</v>
      </c>
      <c r="L2902" s="88" t="s">
        <v>111</v>
      </c>
      <c r="M2902" s="87">
        <v>20</v>
      </c>
      <c r="N2902" s="87">
        <v>5458484</v>
      </c>
      <c r="O2902" s="88" t="s">
        <v>35</v>
      </c>
      <c r="P2902" s="88" t="s">
        <v>344</v>
      </c>
      <c r="Q2902" s="88" t="s">
        <v>198</v>
      </c>
      <c r="R2902" s="89">
        <v>0.46850000000000003</v>
      </c>
      <c r="S2902" s="89">
        <v>7.0274999999999999</v>
      </c>
      <c r="T2902" s="87">
        <v>1</v>
      </c>
      <c r="U2902" s="88" t="s">
        <v>185</v>
      </c>
      <c r="V2902" s="88" t="s">
        <v>96</v>
      </c>
      <c r="W2902" s="90">
        <v>500</v>
      </c>
      <c r="X2902" s="90">
        <v>937</v>
      </c>
      <c r="Y2902" s="91">
        <v>46156.492145173608</v>
      </c>
      <c r="Z2902" s="92">
        <v>46168</v>
      </c>
      <c r="AA2902" s="93"/>
      <c r="AB2902" s="93"/>
      <c r="AC2902" s="93"/>
      <c r="AD2902" s="93"/>
      <c r="AE2902" s="94" t="s">
        <v>40</v>
      </c>
      <c r="AF2902" s="94" t="s">
        <v>40</v>
      </c>
      <c r="AG2902" s="94" t="s">
        <v>40</v>
      </c>
      <c r="AH2902" s="94" t="s">
        <v>40</v>
      </c>
      <c r="AI2902" s="94" t="s">
        <v>40</v>
      </c>
      <c r="AJ2902" s="94" t="s">
        <v>40</v>
      </c>
      <c r="AK2902" s="94" t="s">
        <v>40</v>
      </c>
      <c r="AL2902" s="93"/>
      <c r="AM2902" s="93"/>
      <c r="AN2902" s="94" t="s">
        <v>40</v>
      </c>
      <c r="AO2902" s="94" t="s">
        <v>40</v>
      </c>
      <c r="AP2902" s="94" t="s">
        <v>40</v>
      </c>
      <c r="AQ2902" s="94" t="s">
        <v>40</v>
      </c>
      <c r="AR2902" s="93"/>
    </row>
    <row r="2903" spans="1:44" ht="21">
      <c r="A2903" t="str">
        <f>VLOOKUP(Q2903,'Rotas x Madrugada'!A:C,2,0)</f>
        <v>P</v>
      </c>
      <c r="B2903" t="str">
        <f>VLOOKUP(Q2903,'Rotas x Madrugada'!A:C,3,0)</f>
        <v>Sim</v>
      </c>
      <c r="D2903" s="19">
        <f t="shared" si="90"/>
        <v>46170</v>
      </c>
      <c r="E2903" s="19">
        <f>IF(A2903="RETIRA",Z2903,VLOOKUP(Q2903,'Rotas x Madrugada'!A:D,4,0))</f>
        <v>46146</v>
      </c>
      <c r="F2903" s="19">
        <f>IF(A2903="RETIRA",Z2903,Z2903+2)</f>
        <v>46170</v>
      </c>
      <c r="G2903" s="19" t="str">
        <f>CONCATENATE(U2903,"-",V2903)</f>
        <v>INC06-TF</v>
      </c>
      <c r="H2903" s="19" t="str">
        <f t="shared" ca="1" si="91"/>
        <v>OK</v>
      </c>
      <c r="I2903" s="46">
        <f ca="1">Z2903-$B$1</f>
        <v>11</v>
      </c>
      <c r="J2903" s="46">
        <f>VLOOKUP(G2903,'D. Produção'!A:B,2,)</f>
        <v>2</v>
      </c>
      <c r="K2903" s="95">
        <v>336225</v>
      </c>
      <c r="L2903" s="96" t="s">
        <v>112</v>
      </c>
      <c r="M2903" s="95">
        <v>21</v>
      </c>
      <c r="N2903" s="95">
        <v>5458485</v>
      </c>
      <c r="O2903" s="96" t="s">
        <v>35</v>
      </c>
      <c r="P2903" s="96" t="s">
        <v>344</v>
      </c>
      <c r="Q2903" s="96" t="s">
        <v>198</v>
      </c>
      <c r="R2903" s="97">
        <v>0.46850000000000003</v>
      </c>
      <c r="S2903" s="97">
        <v>7.0274999999999999</v>
      </c>
      <c r="T2903" s="95">
        <v>1</v>
      </c>
      <c r="U2903" s="96" t="s">
        <v>185</v>
      </c>
      <c r="V2903" s="96" t="s">
        <v>96</v>
      </c>
      <c r="W2903" s="98">
        <v>500</v>
      </c>
      <c r="X2903" s="98">
        <v>937</v>
      </c>
      <c r="Y2903" s="99">
        <v>46156.492145173608</v>
      </c>
      <c r="Z2903" s="100">
        <v>46168</v>
      </c>
      <c r="AA2903" s="101"/>
      <c r="AB2903" s="101"/>
      <c r="AC2903" s="101"/>
      <c r="AD2903" s="101"/>
      <c r="AE2903" s="102" t="s">
        <v>40</v>
      </c>
      <c r="AF2903" s="102" t="s">
        <v>40</v>
      </c>
      <c r="AG2903" s="102" t="s">
        <v>40</v>
      </c>
      <c r="AH2903" s="102" t="s">
        <v>40</v>
      </c>
      <c r="AI2903" s="102" t="s">
        <v>40</v>
      </c>
      <c r="AJ2903" s="102" t="s">
        <v>40</v>
      </c>
      <c r="AK2903" s="102" t="s">
        <v>40</v>
      </c>
      <c r="AL2903" s="101"/>
      <c r="AM2903" s="101"/>
      <c r="AN2903" s="102" t="s">
        <v>40</v>
      </c>
      <c r="AO2903" s="102" t="s">
        <v>40</v>
      </c>
      <c r="AP2903" s="102" t="s">
        <v>40</v>
      </c>
      <c r="AQ2903" s="102" t="s">
        <v>40</v>
      </c>
      <c r="AR2903" s="101"/>
    </row>
    <row r="2904" spans="1:44" ht="21">
      <c r="A2904" t="str">
        <f>VLOOKUP(Q2904,'Rotas x Madrugada'!A:C,2,0)</f>
        <v>P</v>
      </c>
      <c r="B2904" t="str">
        <f>VLOOKUP(Q2904,'Rotas x Madrugada'!A:C,3,0)</f>
        <v>Sim</v>
      </c>
      <c r="D2904" s="19">
        <f t="shared" si="90"/>
        <v>46170</v>
      </c>
      <c r="E2904" s="19">
        <f>IF(A2904="RETIRA",Z2904,VLOOKUP(Q2904,'Rotas x Madrugada'!A:D,4,0))</f>
        <v>46146</v>
      </c>
      <c r="F2904" s="19">
        <f>IF(A2904="RETIRA",Z2904,Z2904+2)</f>
        <v>46170</v>
      </c>
      <c r="G2904" s="19" t="str">
        <f>CONCATENATE(U2904,"-",V2904)</f>
        <v>INC06-TF</v>
      </c>
      <c r="H2904" s="19" t="str">
        <f t="shared" ca="1" si="91"/>
        <v>OK</v>
      </c>
      <c r="I2904" s="46">
        <f ca="1">Z2904-$B$1</f>
        <v>11</v>
      </c>
      <c r="J2904" s="46">
        <f>VLOOKUP(G2904,'D. Produção'!A:B,2,)</f>
        <v>2</v>
      </c>
      <c r="K2904" s="87">
        <v>336225</v>
      </c>
      <c r="L2904" s="88" t="s">
        <v>113</v>
      </c>
      <c r="M2904" s="87">
        <v>22</v>
      </c>
      <c r="N2904" s="87">
        <v>5458486</v>
      </c>
      <c r="O2904" s="88" t="s">
        <v>35</v>
      </c>
      <c r="P2904" s="88" t="s">
        <v>344</v>
      </c>
      <c r="Q2904" s="88" t="s">
        <v>198</v>
      </c>
      <c r="R2904" s="89">
        <v>0.46850000000000003</v>
      </c>
      <c r="S2904" s="89">
        <v>7.0274999999999999</v>
      </c>
      <c r="T2904" s="87">
        <v>1</v>
      </c>
      <c r="U2904" s="88" t="s">
        <v>185</v>
      </c>
      <c r="V2904" s="88" t="s">
        <v>96</v>
      </c>
      <c r="W2904" s="90">
        <v>500</v>
      </c>
      <c r="X2904" s="90">
        <v>937</v>
      </c>
      <c r="Y2904" s="91">
        <v>46156.492145173608</v>
      </c>
      <c r="Z2904" s="92">
        <v>46168</v>
      </c>
      <c r="AA2904" s="93"/>
      <c r="AB2904" s="93"/>
      <c r="AC2904" s="93"/>
      <c r="AD2904" s="93"/>
      <c r="AE2904" s="94" t="s">
        <v>40</v>
      </c>
      <c r="AF2904" s="94" t="s">
        <v>40</v>
      </c>
      <c r="AG2904" s="94" t="s">
        <v>40</v>
      </c>
      <c r="AH2904" s="94" t="s">
        <v>40</v>
      </c>
      <c r="AI2904" s="94" t="s">
        <v>40</v>
      </c>
      <c r="AJ2904" s="94" t="s">
        <v>40</v>
      </c>
      <c r="AK2904" s="94" t="s">
        <v>40</v>
      </c>
      <c r="AL2904" s="93"/>
      <c r="AM2904" s="93"/>
      <c r="AN2904" s="94" t="s">
        <v>40</v>
      </c>
      <c r="AO2904" s="94" t="s">
        <v>40</v>
      </c>
      <c r="AP2904" s="94" t="s">
        <v>40</v>
      </c>
      <c r="AQ2904" s="94" t="s">
        <v>40</v>
      </c>
      <c r="AR2904" s="93"/>
    </row>
    <row r="2905" spans="1:44" ht="21">
      <c r="A2905" t="str">
        <f>VLOOKUP(Q2905,'Rotas x Madrugada'!A:C,2,0)</f>
        <v>P</v>
      </c>
      <c r="B2905" t="str">
        <f>VLOOKUP(Q2905,'Rotas x Madrugada'!A:C,3,0)</f>
        <v>Sim</v>
      </c>
      <c r="D2905" s="19">
        <f t="shared" si="90"/>
        <v>46170</v>
      </c>
      <c r="E2905" s="19">
        <f>IF(A2905="RETIRA",Z2905,VLOOKUP(Q2905,'Rotas x Madrugada'!A:D,4,0))</f>
        <v>46146</v>
      </c>
      <c r="F2905" s="19">
        <f>IF(A2905="RETIRA",Z2905,Z2905+2)</f>
        <v>46170</v>
      </c>
      <c r="G2905" s="19" t="str">
        <f>CONCATENATE(U2905,"-",V2905)</f>
        <v>INC06-TF</v>
      </c>
      <c r="H2905" s="19" t="str">
        <f t="shared" ca="1" si="91"/>
        <v>OK</v>
      </c>
      <c r="I2905" s="46">
        <f ca="1">Z2905-$B$1</f>
        <v>11</v>
      </c>
      <c r="J2905" s="46">
        <f>VLOOKUP(G2905,'D. Produção'!A:B,2,)</f>
        <v>2</v>
      </c>
      <c r="K2905" s="95">
        <v>336225</v>
      </c>
      <c r="L2905" s="96" t="s">
        <v>114</v>
      </c>
      <c r="M2905" s="95">
        <v>23</v>
      </c>
      <c r="N2905" s="95">
        <v>5458487</v>
      </c>
      <c r="O2905" s="96" t="s">
        <v>35</v>
      </c>
      <c r="P2905" s="96" t="s">
        <v>344</v>
      </c>
      <c r="Q2905" s="96" t="s">
        <v>198</v>
      </c>
      <c r="R2905" s="97">
        <v>0.46850000000000003</v>
      </c>
      <c r="S2905" s="97">
        <v>7.0274999999999999</v>
      </c>
      <c r="T2905" s="95">
        <v>1</v>
      </c>
      <c r="U2905" s="96" t="s">
        <v>185</v>
      </c>
      <c r="V2905" s="96" t="s">
        <v>96</v>
      </c>
      <c r="W2905" s="98">
        <v>500</v>
      </c>
      <c r="X2905" s="98">
        <v>937</v>
      </c>
      <c r="Y2905" s="99">
        <v>46156.492145173608</v>
      </c>
      <c r="Z2905" s="100">
        <v>46168</v>
      </c>
      <c r="AA2905" s="101"/>
      <c r="AB2905" s="101"/>
      <c r="AC2905" s="101"/>
      <c r="AD2905" s="101"/>
      <c r="AE2905" s="102" t="s">
        <v>40</v>
      </c>
      <c r="AF2905" s="102" t="s">
        <v>40</v>
      </c>
      <c r="AG2905" s="102" t="s">
        <v>40</v>
      </c>
      <c r="AH2905" s="102" t="s">
        <v>40</v>
      </c>
      <c r="AI2905" s="102" t="s">
        <v>40</v>
      </c>
      <c r="AJ2905" s="102" t="s">
        <v>40</v>
      </c>
      <c r="AK2905" s="102" t="s">
        <v>40</v>
      </c>
      <c r="AL2905" s="101"/>
      <c r="AM2905" s="101"/>
      <c r="AN2905" s="102" t="s">
        <v>40</v>
      </c>
      <c r="AO2905" s="102" t="s">
        <v>40</v>
      </c>
      <c r="AP2905" s="102" t="s">
        <v>40</v>
      </c>
      <c r="AQ2905" s="102" t="s">
        <v>40</v>
      </c>
      <c r="AR2905" s="101"/>
    </row>
    <row r="2906" spans="1:44" ht="21">
      <c r="A2906" t="str">
        <f>VLOOKUP(Q2906,'Rotas x Madrugada'!A:C,2,0)</f>
        <v>P</v>
      </c>
      <c r="B2906" t="str">
        <f>VLOOKUP(Q2906,'Rotas x Madrugada'!A:C,3,0)</f>
        <v>Sim</v>
      </c>
      <c r="D2906" s="19">
        <f t="shared" si="90"/>
        <v>46170</v>
      </c>
      <c r="E2906" s="19">
        <f>IF(A2906="RETIRA",Z2906,VLOOKUP(Q2906,'Rotas x Madrugada'!A:D,4,0))</f>
        <v>46146</v>
      </c>
      <c r="F2906" s="19">
        <f>IF(A2906="RETIRA",Z2906,Z2906+2)</f>
        <v>46170</v>
      </c>
      <c r="G2906" s="19" t="str">
        <f>CONCATENATE(U2906,"-",V2906)</f>
        <v>INC06-TF</v>
      </c>
      <c r="H2906" s="19" t="str">
        <f t="shared" ca="1" si="91"/>
        <v>OK</v>
      </c>
      <c r="I2906" s="46">
        <f ca="1">Z2906-$B$1</f>
        <v>11</v>
      </c>
      <c r="J2906" s="46">
        <f>VLOOKUP(G2906,'D. Produção'!A:B,2,)</f>
        <v>2</v>
      </c>
      <c r="K2906" s="87">
        <v>336225</v>
      </c>
      <c r="L2906" s="88" t="s">
        <v>115</v>
      </c>
      <c r="M2906" s="87">
        <v>24</v>
      </c>
      <c r="N2906" s="87">
        <v>5458488</v>
      </c>
      <c r="O2906" s="88" t="s">
        <v>35</v>
      </c>
      <c r="P2906" s="88" t="s">
        <v>344</v>
      </c>
      <c r="Q2906" s="88" t="s">
        <v>198</v>
      </c>
      <c r="R2906" s="89">
        <v>0.46850000000000003</v>
      </c>
      <c r="S2906" s="89">
        <v>7.0274999999999999</v>
      </c>
      <c r="T2906" s="87">
        <v>1</v>
      </c>
      <c r="U2906" s="88" t="s">
        <v>185</v>
      </c>
      <c r="V2906" s="88" t="s">
        <v>96</v>
      </c>
      <c r="W2906" s="90">
        <v>500</v>
      </c>
      <c r="X2906" s="90">
        <v>937</v>
      </c>
      <c r="Y2906" s="91">
        <v>46156.492145173608</v>
      </c>
      <c r="Z2906" s="92">
        <v>46168</v>
      </c>
      <c r="AA2906" s="93"/>
      <c r="AB2906" s="93"/>
      <c r="AC2906" s="93"/>
      <c r="AD2906" s="93"/>
      <c r="AE2906" s="94" t="s">
        <v>40</v>
      </c>
      <c r="AF2906" s="94" t="s">
        <v>40</v>
      </c>
      <c r="AG2906" s="94" t="s">
        <v>40</v>
      </c>
      <c r="AH2906" s="94" t="s">
        <v>40</v>
      </c>
      <c r="AI2906" s="94" t="s">
        <v>40</v>
      </c>
      <c r="AJ2906" s="94" t="s">
        <v>40</v>
      </c>
      <c r="AK2906" s="94" t="s">
        <v>40</v>
      </c>
      <c r="AL2906" s="93"/>
      <c r="AM2906" s="93"/>
      <c r="AN2906" s="94" t="s">
        <v>40</v>
      </c>
      <c r="AO2906" s="94" t="s">
        <v>40</v>
      </c>
      <c r="AP2906" s="94" t="s">
        <v>40</v>
      </c>
      <c r="AQ2906" s="94" t="s">
        <v>40</v>
      </c>
      <c r="AR2906" s="93"/>
    </row>
    <row r="2907" spans="1:44" ht="21">
      <c r="A2907" t="str">
        <f>VLOOKUP(Q2907,'Rotas x Madrugada'!A:C,2,0)</f>
        <v>P</v>
      </c>
      <c r="B2907" t="str">
        <f>VLOOKUP(Q2907,'Rotas x Madrugada'!A:C,3,0)</f>
        <v>Sim</v>
      </c>
      <c r="D2907" s="19">
        <f t="shared" si="90"/>
        <v>46170</v>
      </c>
      <c r="E2907" s="19">
        <f>IF(A2907="RETIRA",Z2907,VLOOKUP(Q2907,'Rotas x Madrugada'!A:D,4,0))</f>
        <v>46146</v>
      </c>
      <c r="F2907" s="19">
        <f>IF(A2907="RETIRA",Z2907,Z2907+2)</f>
        <v>46170</v>
      </c>
      <c r="G2907" s="19" t="str">
        <f>CONCATENATE(U2907,"-",V2907)</f>
        <v>INC06-TF</v>
      </c>
      <c r="H2907" s="19" t="str">
        <f t="shared" ca="1" si="91"/>
        <v>OK</v>
      </c>
      <c r="I2907" s="46">
        <f ca="1">Z2907-$B$1</f>
        <v>11</v>
      </c>
      <c r="J2907" s="46">
        <f>VLOOKUP(G2907,'D. Produção'!A:B,2,)</f>
        <v>2</v>
      </c>
      <c r="K2907" s="95">
        <v>336225</v>
      </c>
      <c r="L2907" s="96" t="s">
        <v>183</v>
      </c>
      <c r="M2907" s="95">
        <v>25</v>
      </c>
      <c r="N2907" s="95">
        <v>5458489</v>
      </c>
      <c r="O2907" s="96" t="s">
        <v>35</v>
      </c>
      <c r="P2907" s="96" t="s">
        <v>344</v>
      </c>
      <c r="Q2907" s="96" t="s">
        <v>198</v>
      </c>
      <c r="R2907" s="97">
        <v>0.46850000000000003</v>
      </c>
      <c r="S2907" s="97">
        <v>7.0274999999999999</v>
      </c>
      <c r="T2907" s="95">
        <v>1</v>
      </c>
      <c r="U2907" s="96" t="s">
        <v>185</v>
      </c>
      <c r="V2907" s="96" t="s">
        <v>96</v>
      </c>
      <c r="W2907" s="98">
        <v>500</v>
      </c>
      <c r="X2907" s="98">
        <v>937</v>
      </c>
      <c r="Y2907" s="99">
        <v>46156.492145173608</v>
      </c>
      <c r="Z2907" s="100">
        <v>46168</v>
      </c>
      <c r="AA2907" s="101"/>
      <c r="AB2907" s="101"/>
      <c r="AC2907" s="101"/>
      <c r="AD2907" s="101"/>
      <c r="AE2907" s="102" t="s">
        <v>40</v>
      </c>
      <c r="AF2907" s="102" t="s">
        <v>40</v>
      </c>
      <c r="AG2907" s="102" t="s">
        <v>40</v>
      </c>
      <c r="AH2907" s="102" t="s">
        <v>40</v>
      </c>
      <c r="AI2907" s="102" t="s">
        <v>40</v>
      </c>
      <c r="AJ2907" s="102" t="s">
        <v>40</v>
      </c>
      <c r="AK2907" s="102" t="s">
        <v>40</v>
      </c>
      <c r="AL2907" s="101"/>
      <c r="AM2907" s="101"/>
      <c r="AN2907" s="102" t="s">
        <v>40</v>
      </c>
      <c r="AO2907" s="102" t="s">
        <v>40</v>
      </c>
      <c r="AP2907" s="102" t="s">
        <v>40</v>
      </c>
      <c r="AQ2907" s="102" t="s">
        <v>40</v>
      </c>
      <c r="AR2907" s="101"/>
    </row>
    <row r="2908" spans="1:44" ht="21">
      <c r="A2908" t="str">
        <f>VLOOKUP(Q2908,'Rotas x Madrugada'!A:C,2,0)</f>
        <v>P</v>
      </c>
      <c r="B2908" t="str">
        <f>VLOOKUP(Q2908,'Rotas x Madrugada'!A:C,3,0)</f>
        <v>Sim</v>
      </c>
      <c r="D2908" s="19">
        <f t="shared" si="90"/>
        <v>46170</v>
      </c>
      <c r="E2908" s="19">
        <f>IF(A2908="RETIRA",Z2908,VLOOKUP(Q2908,'Rotas x Madrugada'!A:D,4,0))</f>
        <v>46146</v>
      </c>
      <c r="F2908" s="19">
        <f>IF(A2908="RETIRA",Z2908,Z2908+2)</f>
        <v>46170</v>
      </c>
      <c r="G2908" s="19" t="str">
        <f>CONCATENATE(U2908,"-",V2908)</f>
        <v>INC06-TF</v>
      </c>
      <c r="H2908" s="19" t="str">
        <f t="shared" ca="1" si="91"/>
        <v>OK</v>
      </c>
      <c r="I2908" s="46">
        <f ca="1">Z2908-$B$1</f>
        <v>11</v>
      </c>
      <c r="J2908" s="46">
        <f>VLOOKUP(G2908,'D. Produção'!A:B,2,)</f>
        <v>2</v>
      </c>
      <c r="K2908" s="87">
        <v>336225</v>
      </c>
      <c r="L2908" s="88" t="s">
        <v>184</v>
      </c>
      <c r="M2908" s="87">
        <v>26</v>
      </c>
      <c r="N2908" s="87">
        <v>5458490</v>
      </c>
      <c r="O2908" s="88" t="s">
        <v>35</v>
      </c>
      <c r="P2908" s="88" t="s">
        <v>344</v>
      </c>
      <c r="Q2908" s="88" t="s">
        <v>198</v>
      </c>
      <c r="R2908" s="89">
        <v>0.46850000000000003</v>
      </c>
      <c r="S2908" s="89">
        <v>7.0274999999999999</v>
      </c>
      <c r="T2908" s="87">
        <v>1</v>
      </c>
      <c r="U2908" s="88" t="s">
        <v>185</v>
      </c>
      <c r="V2908" s="88" t="s">
        <v>96</v>
      </c>
      <c r="W2908" s="90">
        <v>500</v>
      </c>
      <c r="X2908" s="90">
        <v>937</v>
      </c>
      <c r="Y2908" s="91">
        <v>46156.492145173608</v>
      </c>
      <c r="Z2908" s="92">
        <v>46168</v>
      </c>
      <c r="AA2908" s="93"/>
      <c r="AB2908" s="93"/>
      <c r="AC2908" s="93"/>
      <c r="AD2908" s="93"/>
      <c r="AE2908" s="94" t="s">
        <v>40</v>
      </c>
      <c r="AF2908" s="94" t="s">
        <v>40</v>
      </c>
      <c r="AG2908" s="94" t="s">
        <v>40</v>
      </c>
      <c r="AH2908" s="94" t="s">
        <v>40</v>
      </c>
      <c r="AI2908" s="94" t="s">
        <v>40</v>
      </c>
      <c r="AJ2908" s="94" t="s">
        <v>40</v>
      </c>
      <c r="AK2908" s="94" t="s">
        <v>40</v>
      </c>
      <c r="AL2908" s="93"/>
      <c r="AM2908" s="93"/>
      <c r="AN2908" s="94" t="s">
        <v>40</v>
      </c>
      <c r="AO2908" s="94" t="s">
        <v>40</v>
      </c>
      <c r="AP2908" s="94" t="s">
        <v>40</v>
      </c>
      <c r="AQ2908" s="94" t="s">
        <v>40</v>
      </c>
      <c r="AR2908" s="93"/>
    </row>
    <row r="2909" spans="1:44" ht="21">
      <c r="A2909" t="str">
        <f>VLOOKUP(Q2909,'Rotas x Madrugada'!A:C,2,0)</f>
        <v>P</v>
      </c>
      <c r="B2909" t="str">
        <f>VLOOKUP(Q2909,'Rotas x Madrugada'!A:C,3,0)</f>
        <v>Sim</v>
      </c>
      <c r="D2909" s="19">
        <f t="shared" si="90"/>
        <v>46170</v>
      </c>
      <c r="E2909" s="19">
        <f>IF(A2909="RETIRA",Z2909,VLOOKUP(Q2909,'Rotas x Madrugada'!A:D,4,0))</f>
        <v>46146</v>
      </c>
      <c r="F2909" s="19">
        <f>IF(A2909="RETIRA",Z2909,Z2909+2)</f>
        <v>46170</v>
      </c>
      <c r="G2909" s="19" t="str">
        <f>CONCATENATE(U2909,"-",V2909)</f>
        <v>INC06-TF</v>
      </c>
      <c r="H2909" s="19" t="str">
        <f t="shared" ca="1" si="91"/>
        <v>OK</v>
      </c>
      <c r="I2909" s="46">
        <f ca="1">Z2909-$B$1</f>
        <v>11</v>
      </c>
      <c r="J2909" s="46">
        <f>VLOOKUP(G2909,'D. Produção'!A:B,2,)</f>
        <v>2</v>
      </c>
      <c r="K2909" s="95">
        <v>336225</v>
      </c>
      <c r="L2909" s="96" t="s">
        <v>162</v>
      </c>
      <c r="M2909" s="95">
        <v>27</v>
      </c>
      <c r="N2909" s="95">
        <v>5458491</v>
      </c>
      <c r="O2909" s="96" t="s">
        <v>35</v>
      </c>
      <c r="P2909" s="96" t="s">
        <v>344</v>
      </c>
      <c r="Q2909" s="96" t="s">
        <v>198</v>
      </c>
      <c r="R2909" s="97">
        <v>0.46850000000000003</v>
      </c>
      <c r="S2909" s="97">
        <v>7.0274999999999999</v>
      </c>
      <c r="T2909" s="95">
        <v>1</v>
      </c>
      <c r="U2909" s="96" t="s">
        <v>185</v>
      </c>
      <c r="V2909" s="96" t="s">
        <v>96</v>
      </c>
      <c r="W2909" s="98">
        <v>500</v>
      </c>
      <c r="X2909" s="98">
        <v>937</v>
      </c>
      <c r="Y2909" s="99">
        <v>46156.492145173608</v>
      </c>
      <c r="Z2909" s="100">
        <v>46168</v>
      </c>
      <c r="AA2909" s="101"/>
      <c r="AB2909" s="101"/>
      <c r="AC2909" s="101"/>
      <c r="AD2909" s="101"/>
      <c r="AE2909" s="102" t="s">
        <v>40</v>
      </c>
      <c r="AF2909" s="102" t="s">
        <v>40</v>
      </c>
      <c r="AG2909" s="102" t="s">
        <v>40</v>
      </c>
      <c r="AH2909" s="102" t="s">
        <v>40</v>
      </c>
      <c r="AI2909" s="102" t="s">
        <v>40</v>
      </c>
      <c r="AJ2909" s="102" t="s">
        <v>40</v>
      </c>
      <c r="AK2909" s="102" t="s">
        <v>40</v>
      </c>
      <c r="AL2909" s="101"/>
      <c r="AM2909" s="101"/>
      <c r="AN2909" s="102" t="s">
        <v>40</v>
      </c>
      <c r="AO2909" s="102" t="s">
        <v>40</v>
      </c>
      <c r="AP2909" s="102" t="s">
        <v>40</v>
      </c>
      <c r="AQ2909" s="102" t="s">
        <v>40</v>
      </c>
      <c r="AR2909" s="101"/>
    </row>
    <row r="2910" spans="1:44" ht="21">
      <c r="A2910" t="str">
        <f>VLOOKUP(Q2910,'Rotas x Madrugada'!A:C,2,0)</f>
        <v>P</v>
      </c>
      <c r="B2910" t="str">
        <f>VLOOKUP(Q2910,'Rotas x Madrugada'!A:C,3,0)</f>
        <v>Sim</v>
      </c>
      <c r="D2910" s="19">
        <f t="shared" si="90"/>
        <v>46170</v>
      </c>
      <c r="E2910" s="19">
        <f>IF(A2910="RETIRA",Z2910,VLOOKUP(Q2910,'Rotas x Madrugada'!A:D,4,0))</f>
        <v>46146</v>
      </c>
      <c r="F2910" s="19">
        <f>IF(A2910="RETIRA",Z2910,Z2910+2)</f>
        <v>46170</v>
      </c>
      <c r="G2910" s="19" t="str">
        <f>CONCATENATE(U2910,"-",V2910)</f>
        <v>INC06-TF</v>
      </c>
      <c r="H2910" s="19" t="str">
        <f t="shared" ca="1" si="91"/>
        <v>OK</v>
      </c>
      <c r="I2910" s="46">
        <f ca="1">Z2910-$B$1</f>
        <v>11</v>
      </c>
      <c r="J2910" s="46">
        <f>VLOOKUP(G2910,'D. Produção'!A:B,2,)</f>
        <v>2</v>
      </c>
      <c r="K2910" s="87">
        <v>336225</v>
      </c>
      <c r="L2910" s="88" t="s">
        <v>164</v>
      </c>
      <c r="M2910" s="87">
        <v>28</v>
      </c>
      <c r="N2910" s="87">
        <v>5458492</v>
      </c>
      <c r="O2910" s="88" t="s">
        <v>35</v>
      </c>
      <c r="P2910" s="88" t="s">
        <v>344</v>
      </c>
      <c r="Q2910" s="88" t="s">
        <v>198</v>
      </c>
      <c r="R2910" s="89">
        <v>0.46850000000000003</v>
      </c>
      <c r="S2910" s="89">
        <v>7.0274999999999999</v>
      </c>
      <c r="T2910" s="87">
        <v>1</v>
      </c>
      <c r="U2910" s="88" t="s">
        <v>185</v>
      </c>
      <c r="V2910" s="88" t="s">
        <v>96</v>
      </c>
      <c r="W2910" s="90">
        <v>500</v>
      </c>
      <c r="X2910" s="90">
        <v>937</v>
      </c>
      <c r="Y2910" s="91">
        <v>46156.492145173608</v>
      </c>
      <c r="Z2910" s="92">
        <v>46168</v>
      </c>
      <c r="AA2910" s="93"/>
      <c r="AB2910" s="93"/>
      <c r="AC2910" s="93"/>
      <c r="AD2910" s="93"/>
      <c r="AE2910" s="94" t="s">
        <v>40</v>
      </c>
      <c r="AF2910" s="94" t="s">
        <v>40</v>
      </c>
      <c r="AG2910" s="94" t="s">
        <v>40</v>
      </c>
      <c r="AH2910" s="94" t="s">
        <v>40</v>
      </c>
      <c r="AI2910" s="94" t="s">
        <v>40</v>
      </c>
      <c r="AJ2910" s="94" t="s">
        <v>40</v>
      </c>
      <c r="AK2910" s="94" t="s">
        <v>40</v>
      </c>
      <c r="AL2910" s="93"/>
      <c r="AM2910" s="93"/>
      <c r="AN2910" s="94" t="s">
        <v>40</v>
      </c>
      <c r="AO2910" s="94" t="s">
        <v>40</v>
      </c>
      <c r="AP2910" s="94" t="s">
        <v>40</v>
      </c>
      <c r="AQ2910" s="94" t="s">
        <v>40</v>
      </c>
      <c r="AR2910" s="93"/>
    </row>
    <row r="2911" spans="1:44" ht="21">
      <c r="A2911" t="str">
        <f>VLOOKUP(Q2911,'Rotas x Madrugada'!A:C,2,0)</f>
        <v>P</v>
      </c>
      <c r="B2911" t="str">
        <f>VLOOKUP(Q2911,'Rotas x Madrugada'!A:C,3,0)</f>
        <v>Sim</v>
      </c>
      <c r="D2911" s="19">
        <f t="shared" si="90"/>
        <v>46170</v>
      </c>
      <c r="E2911" s="19">
        <f>IF(A2911="RETIRA",Z2911,VLOOKUP(Q2911,'Rotas x Madrugada'!A:D,4,0))</f>
        <v>46146</v>
      </c>
      <c r="F2911" s="19">
        <f>IF(A2911="RETIRA",Z2911,Z2911+2)</f>
        <v>46170</v>
      </c>
      <c r="G2911" s="19" t="str">
        <f>CONCATENATE(U2911,"-",V2911)</f>
        <v>INC06-TF</v>
      </c>
      <c r="H2911" s="19" t="str">
        <f t="shared" ca="1" si="91"/>
        <v>OK</v>
      </c>
      <c r="I2911" s="46">
        <f ca="1">Z2911-$B$1</f>
        <v>11</v>
      </c>
      <c r="J2911" s="46">
        <f>VLOOKUP(G2911,'D. Produção'!A:B,2,)</f>
        <v>2</v>
      </c>
      <c r="K2911" s="95">
        <v>336225</v>
      </c>
      <c r="L2911" s="96" t="s">
        <v>199</v>
      </c>
      <c r="M2911" s="95">
        <v>29</v>
      </c>
      <c r="N2911" s="95">
        <v>5458493</v>
      </c>
      <c r="O2911" s="96" t="s">
        <v>35</v>
      </c>
      <c r="P2911" s="96" t="s">
        <v>344</v>
      </c>
      <c r="Q2911" s="96" t="s">
        <v>198</v>
      </c>
      <c r="R2911" s="97">
        <v>0.46850000000000003</v>
      </c>
      <c r="S2911" s="97">
        <v>7.0274999999999999</v>
      </c>
      <c r="T2911" s="95">
        <v>1</v>
      </c>
      <c r="U2911" s="96" t="s">
        <v>185</v>
      </c>
      <c r="V2911" s="96" t="s">
        <v>96</v>
      </c>
      <c r="W2911" s="98">
        <v>500</v>
      </c>
      <c r="X2911" s="98">
        <v>937</v>
      </c>
      <c r="Y2911" s="99">
        <v>46156.492145173608</v>
      </c>
      <c r="Z2911" s="100">
        <v>46168</v>
      </c>
      <c r="AA2911" s="101"/>
      <c r="AB2911" s="101"/>
      <c r="AC2911" s="101"/>
      <c r="AD2911" s="101"/>
      <c r="AE2911" s="102" t="s">
        <v>40</v>
      </c>
      <c r="AF2911" s="102" t="s">
        <v>40</v>
      </c>
      <c r="AG2911" s="102" t="s">
        <v>40</v>
      </c>
      <c r="AH2911" s="102" t="s">
        <v>40</v>
      </c>
      <c r="AI2911" s="102" t="s">
        <v>40</v>
      </c>
      <c r="AJ2911" s="102" t="s">
        <v>40</v>
      </c>
      <c r="AK2911" s="102" t="s">
        <v>40</v>
      </c>
      <c r="AL2911" s="101"/>
      <c r="AM2911" s="101"/>
      <c r="AN2911" s="102" t="s">
        <v>40</v>
      </c>
      <c r="AO2911" s="102" t="s">
        <v>40</v>
      </c>
      <c r="AP2911" s="102" t="s">
        <v>40</v>
      </c>
      <c r="AQ2911" s="102" t="s">
        <v>40</v>
      </c>
      <c r="AR2911" s="101"/>
    </row>
    <row r="2912" spans="1:44" ht="21">
      <c r="A2912" t="str">
        <f>VLOOKUP(Q2912,'Rotas x Madrugada'!A:C,2,0)</f>
        <v>P</v>
      </c>
      <c r="B2912" t="str">
        <f>VLOOKUP(Q2912,'Rotas x Madrugada'!A:C,3,0)</f>
        <v>Sim</v>
      </c>
      <c r="D2912" s="19">
        <f t="shared" si="90"/>
        <v>46170</v>
      </c>
      <c r="E2912" s="19">
        <f>IF(A2912="RETIRA",Z2912,VLOOKUP(Q2912,'Rotas x Madrugada'!A:D,4,0))</f>
        <v>46146</v>
      </c>
      <c r="F2912" s="19">
        <f>IF(A2912="RETIRA",Z2912,Z2912+2)</f>
        <v>46170</v>
      </c>
      <c r="G2912" s="19" t="str">
        <f>CONCATENATE(U2912,"-",V2912)</f>
        <v>INC06-TF</v>
      </c>
      <c r="H2912" s="19" t="str">
        <f t="shared" ca="1" si="91"/>
        <v>OK</v>
      </c>
      <c r="I2912" s="46">
        <f ca="1">Z2912-$B$1</f>
        <v>11</v>
      </c>
      <c r="J2912" s="46">
        <f>VLOOKUP(G2912,'D. Produção'!A:B,2,)</f>
        <v>2</v>
      </c>
      <c r="K2912" s="87">
        <v>336225</v>
      </c>
      <c r="L2912" s="88" t="s">
        <v>147</v>
      </c>
      <c r="M2912" s="87">
        <v>30</v>
      </c>
      <c r="N2912" s="87">
        <v>5458494</v>
      </c>
      <c r="O2912" s="88" t="s">
        <v>35</v>
      </c>
      <c r="P2912" s="88" t="s">
        <v>344</v>
      </c>
      <c r="Q2912" s="88" t="s">
        <v>198</v>
      </c>
      <c r="R2912" s="89">
        <v>0.46850000000000003</v>
      </c>
      <c r="S2912" s="89">
        <v>7.0274999999999999</v>
      </c>
      <c r="T2912" s="87">
        <v>1</v>
      </c>
      <c r="U2912" s="88" t="s">
        <v>185</v>
      </c>
      <c r="V2912" s="88" t="s">
        <v>96</v>
      </c>
      <c r="W2912" s="90">
        <v>500</v>
      </c>
      <c r="X2912" s="90">
        <v>937</v>
      </c>
      <c r="Y2912" s="91">
        <v>46156.492145173608</v>
      </c>
      <c r="Z2912" s="92">
        <v>46168</v>
      </c>
      <c r="AA2912" s="93"/>
      <c r="AB2912" s="93"/>
      <c r="AC2912" s="93"/>
      <c r="AD2912" s="93"/>
      <c r="AE2912" s="94" t="s">
        <v>40</v>
      </c>
      <c r="AF2912" s="94" t="s">
        <v>40</v>
      </c>
      <c r="AG2912" s="94" t="s">
        <v>40</v>
      </c>
      <c r="AH2912" s="94" t="s">
        <v>40</v>
      </c>
      <c r="AI2912" s="94" t="s">
        <v>40</v>
      </c>
      <c r="AJ2912" s="94" t="s">
        <v>40</v>
      </c>
      <c r="AK2912" s="94" t="s">
        <v>40</v>
      </c>
      <c r="AL2912" s="93"/>
      <c r="AM2912" s="93"/>
      <c r="AN2912" s="94" t="s">
        <v>40</v>
      </c>
      <c r="AO2912" s="94" t="s">
        <v>40</v>
      </c>
      <c r="AP2912" s="94" t="s">
        <v>40</v>
      </c>
      <c r="AQ2912" s="94" t="s">
        <v>40</v>
      </c>
      <c r="AR2912" s="93"/>
    </row>
    <row r="2913" spans="1:44" ht="21">
      <c r="A2913" t="str">
        <f>VLOOKUP(Q2913,'Rotas x Madrugada'!A:C,2,0)</f>
        <v>P</v>
      </c>
      <c r="B2913" t="str">
        <f>VLOOKUP(Q2913,'Rotas x Madrugada'!A:C,3,0)</f>
        <v>Sim</v>
      </c>
      <c r="D2913" s="19">
        <f t="shared" si="90"/>
        <v>46170</v>
      </c>
      <c r="E2913" s="19">
        <f>IF(A2913="RETIRA",Z2913,VLOOKUP(Q2913,'Rotas x Madrugada'!A:D,4,0))</f>
        <v>46146</v>
      </c>
      <c r="F2913" s="19">
        <f>IF(A2913="RETIRA",Z2913,Z2913+2)</f>
        <v>46170</v>
      </c>
      <c r="G2913" s="19" t="str">
        <f>CONCATENATE(U2913,"-",V2913)</f>
        <v>INC06-TF</v>
      </c>
      <c r="H2913" s="19" t="str">
        <f t="shared" ca="1" si="91"/>
        <v>OK</v>
      </c>
      <c r="I2913" s="46">
        <f ca="1">Z2913-$B$1</f>
        <v>11</v>
      </c>
      <c r="J2913" s="46">
        <f>VLOOKUP(G2913,'D. Produção'!A:B,2,)</f>
        <v>2</v>
      </c>
      <c r="K2913" s="95">
        <v>336225</v>
      </c>
      <c r="L2913" s="96" t="s">
        <v>148</v>
      </c>
      <c r="M2913" s="95">
        <v>31</v>
      </c>
      <c r="N2913" s="95">
        <v>5458495</v>
      </c>
      <c r="O2913" s="96" t="s">
        <v>35</v>
      </c>
      <c r="P2913" s="96" t="s">
        <v>344</v>
      </c>
      <c r="Q2913" s="96" t="s">
        <v>198</v>
      </c>
      <c r="R2913" s="97">
        <v>0.46850000000000003</v>
      </c>
      <c r="S2913" s="97">
        <v>7.0274999999999999</v>
      </c>
      <c r="T2913" s="95">
        <v>1</v>
      </c>
      <c r="U2913" s="96" t="s">
        <v>185</v>
      </c>
      <c r="V2913" s="96" t="s">
        <v>96</v>
      </c>
      <c r="W2913" s="98">
        <v>500</v>
      </c>
      <c r="X2913" s="98">
        <v>937</v>
      </c>
      <c r="Y2913" s="99">
        <v>46156.492145173608</v>
      </c>
      <c r="Z2913" s="100">
        <v>46168</v>
      </c>
      <c r="AA2913" s="101"/>
      <c r="AB2913" s="101"/>
      <c r="AC2913" s="101"/>
      <c r="AD2913" s="101"/>
      <c r="AE2913" s="102" t="s">
        <v>40</v>
      </c>
      <c r="AF2913" s="102" t="s">
        <v>40</v>
      </c>
      <c r="AG2913" s="102" t="s">
        <v>40</v>
      </c>
      <c r="AH2913" s="102" t="s">
        <v>40</v>
      </c>
      <c r="AI2913" s="102" t="s">
        <v>40</v>
      </c>
      <c r="AJ2913" s="102" t="s">
        <v>40</v>
      </c>
      <c r="AK2913" s="102" t="s">
        <v>40</v>
      </c>
      <c r="AL2913" s="101"/>
      <c r="AM2913" s="101"/>
      <c r="AN2913" s="102" t="s">
        <v>40</v>
      </c>
      <c r="AO2913" s="102" t="s">
        <v>40</v>
      </c>
      <c r="AP2913" s="102" t="s">
        <v>40</v>
      </c>
      <c r="AQ2913" s="102" t="s">
        <v>40</v>
      </c>
      <c r="AR2913" s="101"/>
    </row>
    <row r="2914" spans="1:44" ht="21">
      <c r="A2914" t="str">
        <f>VLOOKUP(Q2914,'Rotas x Madrugada'!A:C,2,0)</f>
        <v>P</v>
      </c>
      <c r="B2914" t="str">
        <f>VLOOKUP(Q2914,'Rotas x Madrugada'!A:C,3,0)</f>
        <v>Sim</v>
      </c>
      <c r="D2914" s="19">
        <f t="shared" si="90"/>
        <v>46170</v>
      </c>
      <c r="E2914" s="19">
        <f>IF(A2914="RETIRA",Z2914,VLOOKUP(Q2914,'Rotas x Madrugada'!A:D,4,0))</f>
        <v>46146</v>
      </c>
      <c r="F2914" s="19">
        <f>IF(A2914="RETIRA",Z2914,Z2914+2)</f>
        <v>46170</v>
      </c>
      <c r="G2914" s="19" t="str">
        <f>CONCATENATE(U2914,"-",V2914)</f>
        <v>INC06-TF</v>
      </c>
      <c r="H2914" s="19" t="str">
        <f t="shared" ca="1" si="91"/>
        <v>OK</v>
      </c>
      <c r="I2914" s="46">
        <f ca="1">Z2914-$B$1</f>
        <v>11</v>
      </c>
      <c r="J2914" s="46">
        <f>VLOOKUP(G2914,'D. Produção'!A:B,2,)</f>
        <v>2</v>
      </c>
      <c r="K2914" s="87">
        <v>336225</v>
      </c>
      <c r="L2914" s="88" t="s">
        <v>116</v>
      </c>
      <c r="M2914" s="87">
        <v>32</v>
      </c>
      <c r="N2914" s="87">
        <v>5458496</v>
      </c>
      <c r="O2914" s="88" t="s">
        <v>35</v>
      </c>
      <c r="P2914" s="88" t="s">
        <v>344</v>
      </c>
      <c r="Q2914" s="88" t="s">
        <v>198</v>
      </c>
      <c r="R2914" s="89">
        <v>0.46850000000000003</v>
      </c>
      <c r="S2914" s="89">
        <v>7.0274999999999999</v>
      </c>
      <c r="T2914" s="87">
        <v>1</v>
      </c>
      <c r="U2914" s="88" t="s">
        <v>185</v>
      </c>
      <c r="V2914" s="88" t="s">
        <v>96</v>
      </c>
      <c r="W2914" s="90">
        <v>500</v>
      </c>
      <c r="X2914" s="90">
        <v>937</v>
      </c>
      <c r="Y2914" s="91">
        <v>46156.492145173608</v>
      </c>
      <c r="Z2914" s="92">
        <v>46168</v>
      </c>
      <c r="AA2914" s="93"/>
      <c r="AB2914" s="93"/>
      <c r="AC2914" s="93"/>
      <c r="AD2914" s="93"/>
      <c r="AE2914" s="94" t="s">
        <v>40</v>
      </c>
      <c r="AF2914" s="94" t="s">
        <v>40</v>
      </c>
      <c r="AG2914" s="94" t="s">
        <v>40</v>
      </c>
      <c r="AH2914" s="94" t="s">
        <v>40</v>
      </c>
      <c r="AI2914" s="94" t="s">
        <v>40</v>
      </c>
      <c r="AJ2914" s="94" t="s">
        <v>40</v>
      </c>
      <c r="AK2914" s="94" t="s">
        <v>40</v>
      </c>
      <c r="AL2914" s="93"/>
      <c r="AM2914" s="93"/>
      <c r="AN2914" s="94" t="s">
        <v>40</v>
      </c>
      <c r="AO2914" s="94" t="s">
        <v>40</v>
      </c>
      <c r="AP2914" s="94" t="s">
        <v>40</v>
      </c>
      <c r="AQ2914" s="94" t="s">
        <v>40</v>
      </c>
      <c r="AR2914" s="93"/>
    </row>
    <row r="2915" spans="1:44" ht="21">
      <c r="A2915" t="str">
        <f>VLOOKUP(Q2915,'Rotas x Madrugada'!A:C,2,0)</f>
        <v>P</v>
      </c>
      <c r="B2915" t="str">
        <f>VLOOKUP(Q2915,'Rotas x Madrugada'!A:C,3,0)</f>
        <v>Sim</v>
      </c>
      <c r="D2915" s="19">
        <f t="shared" si="90"/>
        <v>46170</v>
      </c>
      <c r="E2915" s="19">
        <f>IF(A2915="RETIRA",Z2915,VLOOKUP(Q2915,'Rotas x Madrugada'!A:D,4,0))</f>
        <v>46146</v>
      </c>
      <c r="F2915" s="19">
        <f>IF(A2915="RETIRA",Z2915,Z2915+2)</f>
        <v>46170</v>
      </c>
      <c r="G2915" s="19" t="str">
        <f>CONCATENATE(U2915,"-",V2915)</f>
        <v>INC06-TF</v>
      </c>
      <c r="H2915" s="19" t="str">
        <f t="shared" ca="1" si="91"/>
        <v>OK</v>
      </c>
      <c r="I2915" s="46">
        <f ca="1">Z2915-$B$1</f>
        <v>11</v>
      </c>
      <c r="J2915" s="46">
        <f>VLOOKUP(G2915,'D. Produção'!A:B,2,)</f>
        <v>2</v>
      </c>
      <c r="K2915" s="95">
        <v>336225</v>
      </c>
      <c r="L2915" s="96" t="s">
        <v>149</v>
      </c>
      <c r="M2915" s="95">
        <v>33</v>
      </c>
      <c r="N2915" s="95">
        <v>5458497</v>
      </c>
      <c r="O2915" s="96" t="s">
        <v>35</v>
      </c>
      <c r="P2915" s="96" t="s">
        <v>344</v>
      </c>
      <c r="Q2915" s="96" t="s">
        <v>198</v>
      </c>
      <c r="R2915" s="97">
        <v>0.46850000000000003</v>
      </c>
      <c r="S2915" s="97">
        <v>7.0274999999999999</v>
      </c>
      <c r="T2915" s="95">
        <v>1</v>
      </c>
      <c r="U2915" s="96" t="s">
        <v>185</v>
      </c>
      <c r="V2915" s="96" t="s">
        <v>96</v>
      </c>
      <c r="W2915" s="98">
        <v>500</v>
      </c>
      <c r="X2915" s="98">
        <v>937</v>
      </c>
      <c r="Y2915" s="99">
        <v>46156.492145173608</v>
      </c>
      <c r="Z2915" s="100">
        <v>46168</v>
      </c>
      <c r="AA2915" s="101"/>
      <c r="AB2915" s="101"/>
      <c r="AC2915" s="101"/>
      <c r="AD2915" s="101"/>
      <c r="AE2915" s="102" t="s">
        <v>40</v>
      </c>
      <c r="AF2915" s="102" t="s">
        <v>40</v>
      </c>
      <c r="AG2915" s="102" t="s">
        <v>40</v>
      </c>
      <c r="AH2915" s="102" t="s">
        <v>40</v>
      </c>
      <c r="AI2915" s="102" t="s">
        <v>40</v>
      </c>
      <c r="AJ2915" s="102" t="s">
        <v>40</v>
      </c>
      <c r="AK2915" s="102" t="s">
        <v>40</v>
      </c>
      <c r="AL2915" s="101"/>
      <c r="AM2915" s="101"/>
      <c r="AN2915" s="102" t="s">
        <v>40</v>
      </c>
      <c r="AO2915" s="102" t="s">
        <v>40</v>
      </c>
      <c r="AP2915" s="102" t="s">
        <v>40</v>
      </c>
      <c r="AQ2915" s="102" t="s">
        <v>40</v>
      </c>
      <c r="AR2915" s="101"/>
    </row>
    <row r="2916" spans="1:44" ht="21">
      <c r="A2916" t="str">
        <f>VLOOKUP(Q2916,'Rotas x Madrugada'!A:C,2,0)</f>
        <v>P</v>
      </c>
      <c r="B2916" t="str">
        <f>VLOOKUP(Q2916,'Rotas x Madrugada'!A:C,3,0)</f>
        <v>Sim</v>
      </c>
      <c r="D2916" s="19">
        <f t="shared" si="90"/>
        <v>46170</v>
      </c>
      <c r="E2916" s="19">
        <f>IF(A2916="RETIRA",Z2916,VLOOKUP(Q2916,'Rotas x Madrugada'!A:D,4,0))</f>
        <v>46146</v>
      </c>
      <c r="F2916" s="19">
        <f>IF(A2916="RETIRA",Z2916,Z2916+2)</f>
        <v>46170</v>
      </c>
      <c r="G2916" s="19" t="str">
        <f>CONCATENATE(U2916,"-",V2916)</f>
        <v>INC06-TF</v>
      </c>
      <c r="H2916" s="19" t="str">
        <f t="shared" ca="1" si="91"/>
        <v>OK</v>
      </c>
      <c r="I2916" s="46">
        <f ca="1">Z2916-$B$1</f>
        <v>11</v>
      </c>
      <c r="J2916" s="46">
        <f>VLOOKUP(G2916,'D. Produção'!A:B,2,)</f>
        <v>2</v>
      </c>
      <c r="K2916" s="87">
        <v>336225</v>
      </c>
      <c r="L2916" s="88" t="s">
        <v>150</v>
      </c>
      <c r="M2916" s="87">
        <v>34</v>
      </c>
      <c r="N2916" s="87">
        <v>5458498</v>
      </c>
      <c r="O2916" s="88" t="s">
        <v>35</v>
      </c>
      <c r="P2916" s="88" t="s">
        <v>344</v>
      </c>
      <c r="Q2916" s="88" t="s">
        <v>198</v>
      </c>
      <c r="R2916" s="89">
        <v>0.46850000000000003</v>
      </c>
      <c r="S2916" s="89">
        <v>7.0274999999999999</v>
      </c>
      <c r="T2916" s="87">
        <v>1</v>
      </c>
      <c r="U2916" s="88" t="s">
        <v>185</v>
      </c>
      <c r="V2916" s="88" t="s">
        <v>96</v>
      </c>
      <c r="W2916" s="90">
        <v>500</v>
      </c>
      <c r="X2916" s="90">
        <v>937</v>
      </c>
      <c r="Y2916" s="91">
        <v>46156.492145173608</v>
      </c>
      <c r="Z2916" s="92">
        <v>46168</v>
      </c>
      <c r="AA2916" s="93"/>
      <c r="AB2916" s="93"/>
      <c r="AC2916" s="93"/>
      <c r="AD2916" s="93"/>
      <c r="AE2916" s="94" t="s">
        <v>40</v>
      </c>
      <c r="AF2916" s="94" t="s">
        <v>40</v>
      </c>
      <c r="AG2916" s="94" t="s">
        <v>40</v>
      </c>
      <c r="AH2916" s="94" t="s">
        <v>40</v>
      </c>
      <c r="AI2916" s="94" t="s">
        <v>40</v>
      </c>
      <c r="AJ2916" s="94" t="s">
        <v>40</v>
      </c>
      <c r="AK2916" s="94" t="s">
        <v>40</v>
      </c>
      <c r="AL2916" s="93"/>
      <c r="AM2916" s="93"/>
      <c r="AN2916" s="94" t="s">
        <v>40</v>
      </c>
      <c r="AO2916" s="94" t="s">
        <v>40</v>
      </c>
      <c r="AP2916" s="94" t="s">
        <v>40</v>
      </c>
      <c r="AQ2916" s="94" t="s">
        <v>40</v>
      </c>
      <c r="AR2916" s="93"/>
    </row>
    <row r="2917" spans="1:44" ht="21">
      <c r="A2917" t="str">
        <f>VLOOKUP(Q2917,'Rotas x Madrugada'!A:C,2,0)</f>
        <v>P</v>
      </c>
      <c r="B2917" t="str">
        <f>VLOOKUP(Q2917,'Rotas x Madrugada'!A:C,3,0)</f>
        <v>Sim</v>
      </c>
      <c r="D2917" s="19">
        <f t="shared" si="90"/>
        <v>46170</v>
      </c>
      <c r="E2917" s="19">
        <f>IF(A2917="RETIRA",Z2917,VLOOKUP(Q2917,'Rotas x Madrugada'!A:D,4,0))</f>
        <v>46146</v>
      </c>
      <c r="F2917" s="19">
        <f>IF(A2917="RETIRA",Z2917,Z2917+2)</f>
        <v>46170</v>
      </c>
      <c r="G2917" s="19" t="str">
        <f>CONCATENATE(U2917,"-",V2917)</f>
        <v>INC06-TF</v>
      </c>
      <c r="H2917" s="19" t="str">
        <f t="shared" ca="1" si="91"/>
        <v>OK</v>
      </c>
      <c r="I2917" s="46">
        <f ca="1">Z2917-$B$1</f>
        <v>11</v>
      </c>
      <c r="J2917" s="46">
        <f>VLOOKUP(G2917,'D. Produção'!A:B,2,)</f>
        <v>2</v>
      </c>
      <c r="K2917" s="95">
        <v>336225</v>
      </c>
      <c r="L2917" s="96" t="s">
        <v>151</v>
      </c>
      <c r="M2917" s="95">
        <v>35</v>
      </c>
      <c r="N2917" s="95">
        <v>5458499</v>
      </c>
      <c r="O2917" s="96" t="s">
        <v>35</v>
      </c>
      <c r="P2917" s="96" t="s">
        <v>344</v>
      </c>
      <c r="Q2917" s="96" t="s">
        <v>198</v>
      </c>
      <c r="R2917" s="97">
        <v>0.46850000000000003</v>
      </c>
      <c r="S2917" s="97">
        <v>7.0274999999999999</v>
      </c>
      <c r="T2917" s="95">
        <v>1</v>
      </c>
      <c r="U2917" s="96" t="s">
        <v>185</v>
      </c>
      <c r="V2917" s="96" t="s">
        <v>96</v>
      </c>
      <c r="W2917" s="98">
        <v>500</v>
      </c>
      <c r="X2917" s="98">
        <v>937</v>
      </c>
      <c r="Y2917" s="99">
        <v>46156.492145173608</v>
      </c>
      <c r="Z2917" s="100">
        <v>46168</v>
      </c>
      <c r="AA2917" s="101"/>
      <c r="AB2917" s="101"/>
      <c r="AC2917" s="101"/>
      <c r="AD2917" s="101"/>
      <c r="AE2917" s="102" t="s">
        <v>40</v>
      </c>
      <c r="AF2917" s="102" t="s">
        <v>40</v>
      </c>
      <c r="AG2917" s="102" t="s">
        <v>40</v>
      </c>
      <c r="AH2917" s="102" t="s">
        <v>40</v>
      </c>
      <c r="AI2917" s="102" t="s">
        <v>40</v>
      </c>
      <c r="AJ2917" s="102" t="s">
        <v>40</v>
      </c>
      <c r="AK2917" s="102" t="s">
        <v>40</v>
      </c>
      <c r="AL2917" s="101"/>
      <c r="AM2917" s="101"/>
      <c r="AN2917" s="102" t="s">
        <v>40</v>
      </c>
      <c r="AO2917" s="102" t="s">
        <v>40</v>
      </c>
      <c r="AP2917" s="102" t="s">
        <v>40</v>
      </c>
      <c r="AQ2917" s="102" t="s">
        <v>40</v>
      </c>
      <c r="AR2917" s="101"/>
    </row>
    <row r="2918" spans="1:44" ht="21">
      <c r="A2918" t="str">
        <f>VLOOKUP(Q2918,'Rotas x Madrugada'!A:C,2,0)</f>
        <v>P</v>
      </c>
      <c r="B2918" t="str">
        <f>VLOOKUP(Q2918,'Rotas x Madrugada'!A:C,3,0)</f>
        <v>Sim</v>
      </c>
      <c r="D2918" s="19">
        <f t="shared" si="90"/>
        <v>46170</v>
      </c>
      <c r="E2918" s="19">
        <f>IF(A2918="RETIRA",Z2918,VLOOKUP(Q2918,'Rotas x Madrugada'!A:D,4,0))</f>
        <v>46146</v>
      </c>
      <c r="F2918" s="19">
        <f>IF(A2918="RETIRA",Z2918,Z2918+2)</f>
        <v>46170</v>
      </c>
      <c r="G2918" s="19" t="str">
        <f>CONCATENATE(U2918,"-",V2918)</f>
        <v>INC06-TF</v>
      </c>
      <c r="H2918" s="19" t="str">
        <f t="shared" ca="1" si="91"/>
        <v>OK</v>
      </c>
      <c r="I2918" s="46">
        <f ca="1">Z2918-$B$1</f>
        <v>11</v>
      </c>
      <c r="J2918" s="46">
        <f>VLOOKUP(G2918,'D. Produção'!A:B,2,)</f>
        <v>2</v>
      </c>
      <c r="K2918" s="87">
        <v>336225</v>
      </c>
      <c r="L2918" s="88" t="s">
        <v>186</v>
      </c>
      <c r="M2918" s="87">
        <v>36</v>
      </c>
      <c r="N2918" s="87">
        <v>5458500</v>
      </c>
      <c r="O2918" s="88" t="s">
        <v>35</v>
      </c>
      <c r="P2918" s="88" t="s">
        <v>344</v>
      </c>
      <c r="Q2918" s="88" t="s">
        <v>198</v>
      </c>
      <c r="R2918" s="89">
        <v>0.46850000000000003</v>
      </c>
      <c r="S2918" s="89">
        <v>7.0274999999999999</v>
      </c>
      <c r="T2918" s="87">
        <v>1</v>
      </c>
      <c r="U2918" s="88" t="s">
        <v>185</v>
      </c>
      <c r="V2918" s="88" t="s">
        <v>96</v>
      </c>
      <c r="W2918" s="90">
        <v>500</v>
      </c>
      <c r="X2918" s="90">
        <v>937</v>
      </c>
      <c r="Y2918" s="91">
        <v>46156.492145173608</v>
      </c>
      <c r="Z2918" s="92">
        <v>46168</v>
      </c>
      <c r="AA2918" s="93"/>
      <c r="AB2918" s="93"/>
      <c r="AC2918" s="93"/>
      <c r="AD2918" s="93"/>
      <c r="AE2918" s="94" t="s">
        <v>40</v>
      </c>
      <c r="AF2918" s="94" t="s">
        <v>40</v>
      </c>
      <c r="AG2918" s="94" t="s">
        <v>40</v>
      </c>
      <c r="AH2918" s="94" t="s">
        <v>40</v>
      </c>
      <c r="AI2918" s="94" t="s">
        <v>40</v>
      </c>
      <c r="AJ2918" s="94" t="s">
        <v>40</v>
      </c>
      <c r="AK2918" s="94" t="s">
        <v>40</v>
      </c>
      <c r="AL2918" s="93"/>
      <c r="AM2918" s="93"/>
      <c r="AN2918" s="94" t="s">
        <v>40</v>
      </c>
      <c r="AO2918" s="94" t="s">
        <v>40</v>
      </c>
      <c r="AP2918" s="94" t="s">
        <v>40</v>
      </c>
      <c r="AQ2918" s="94" t="s">
        <v>40</v>
      </c>
      <c r="AR2918" s="93"/>
    </row>
    <row r="2919" spans="1:44" ht="21">
      <c r="A2919" t="str">
        <f>VLOOKUP(Q2919,'Rotas x Madrugada'!A:C,2,0)</f>
        <v>P</v>
      </c>
      <c r="B2919" t="str">
        <f>VLOOKUP(Q2919,'Rotas x Madrugada'!A:C,3,0)</f>
        <v>Sim</v>
      </c>
      <c r="D2919" s="19">
        <f t="shared" si="90"/>
        <v>46170</v>
      </c>
      <c r="E2919" s="19">
        <f>IF(A2919="RETIRA",Z2919,VLOOKUP(Q2919,'Rotas x Madrugada'!A:D,4,0))</f>
        <v>46146</v>
      </c>
      <c r="F2919" s="19">
        <f>IF(A2919="RETIRA",Z2919,Z2919+2)</f>
        <v>46170</v>
      </c>
      <c r="G2919" s="19" t="str">
        <f>CONCATENATE(U2919,"-",V2919)</f>
        <v>INC06-TF</v>
      </c>
      <c r="H2919" s="19" t="str">
        <f t="shared" ca="1" si="91"/>
        <v>OK</v>
      </c>
      <c r="I2919" s="46">
        <f ca="1">Z2919-$B$1</f>
        <v>11</v>
      </c>
      <c r="J2919" s="46">
        <f>VLOOKUP(G2919,'D. Produção'!A:B,2,)</f>
        <v>2</v>
      </c>
      <c r="K2919" s="95">
        <v>336225</v>
      </c>
      <c r="L2919" s="96" t="s">
        <v>152</v>
      </c>
      <c r="M2919" s="95">
        <v>37</v>
      </c>
      <c r="N2919" s="95">
        <v>5458501</v>
      </c>
      <c r="O2919" s="96" t="s">
        <v>35</v>
      </c>
      <c r="P2919" s="96" t="s">
        <v>344</v>
      </c>
      <c r="Q2919" s="96" t="s">
        <v>198</v>
      </c>
      <c r="R2919" s="97">
        <v>0.46850000000000003</v>
      </c>
      <c r="S2919" s="97">
        <v>7.0274999999999999</v>
      </c>
      <c r="T2919" s="95">
        <v>1</v>
      </c>
      <c r="U2919" s="96" t="s">
        <v>185</v>
      </c>
      <c r="V2919" s="96" t="s">
        <v>96</v>
      </c>
      <c r="W2919" s="98">
        <v>500</v>
      </c>
      <c r="X2919" s="98">
        <v>937</v>
      </c>
      <c r="Y2919" s="99">
        <v>46156.492145173608</v>
      </c>
      <c r="Z2919" s="100">
        <v>46168</v>
      </c>
      <c r="AA2919" s="101"/>
      <c r="AB2919" s="101"/>
      <c r="AC2919" s="101"/>
      <c r="AD2919" s="101"/>
      <c r="AE2919" s="102" t="s">
        <v>40</v>
      </c>
      <c r="AF2919" s="102" t="s">
        <v>40</v>
      </c>
      <c r="AG2919" s="102" t="s">
        <v>40</v>
      </c>
      <c r="AH2919" s="102" t="s">
        <v>40</v>
      </c>
      <c r="AI2919" s="102" t="s">
        <v>40</v>
      </c>
      <c r="AJ2919" s="102" t="s">
        <v>40</v>
      </c>
      <c r="AK2919" s="102" t="s">
        <v>40</v>
      </c>
      <c r="AL2919" s="101"/>
      <c r="AM2919" s="101"/>
      <c r="AN2919" s="102" t="s">
        <v>40</v>
      </c>
      <c r="AO2919" s="102" t="s">
        <v>40</v>
      </c>
      <c r="AP2919" s="102" t="s">
        <v>40</v>
      </c>
      <c r="AQ2919" s="102" t="s">
        <v>40</v>
      </c>
      <c r="AR2919" s="101"/>
    </row>
    <row r="2920" spans="1:44" ht="21">
      <c r="A2920" t="str">
        <f>VLOOKUP(Q2920,'Rotas x Madrugada'!A:C,2,0)</f>
        <v>P</v>
      </c>
      <c r="B2920" t="str">
        <f>VLOOKUP(Q2920,'Rotas x Madrugada'!A:C,3,0)</f>
        <v>Sim</v>
      </c>
      <c r="D2920" s="19">
        <f t="shared" si="90"/>
        <v>46170</v>
      </c>
      <c r="E2920" s="19">
        <f>IF(A2920="RETIRA",Z2920,VLOOKUP(Q2920,'Rotas x Madrugada'!A:D,4,0))</f>
        <v>46146</v>
      </c>
      <c r="F2920" s="19">
        <f>IF(A2920="RETIRA",Z2920,Z2920+2)</f>
        <v>46170</v>
      </c>
      <c r="G2920" s="19" t="str">
        <f>CONCATENATE(U2920,"-",V2920)</f>
        <v>INC06-TF</v>
      </c>
      <c r="H2920" s="19" t="str">
        <f t="shared" ca="1" si="91"/>
        <v>OK</v>
      </c>
      <c r="I2920" s="46">
        <f ca="1">Z2920-$B$1</f>
        <v>11</v>
      </c>
      <c r="J2920" s="46">
        <f>VLOOKUP(G2920,'D. Produção'!A:B,2,)</f>
        <v>2</v>
      </c>
      <c r="K2920" s="87">
        <v>336225</v>
      </c>
      <c r="L2920" s="88" t="s">
        <v>34</v>
      </c>
      <c r="M2920" s="87">
        <v>38</v>
      </c>
      <c r="N2920" s="87">
        <v>5458502</v>
      </c>
      <c r="O2920" s="88" t="s">
        <v>35</v>
      </c>
      <c r="P2920" s="88" t="s">
        <v>344</v>
      </c>
      <c r="Q2920" s="88" t="s">
        <v>198</v>
      </c>
      <c r="R2920" s="89">
        <v>0.46850000000000003</v>
      </c>
      <c r="S2920" s="89">
        <v>7.0274999999999999</v>
      </c>
      <c r="T2920" s="87">
        <v>1</v>
      </c>
      <c r="U2920" s="88" t="s">
        <v>185</v>
      </c>
      <c r="V2920" s="88" t="s">
        <v>96</v>
      </c>
      <c r="W2920" s="90">
        <v>500</v>
      </c>
      <c r="X2920" s="90">
        <v>937</v>
      </c>
      <c r="Y2920" s="91">
        <v>46156.492145173608</v>
      </c>
      <c r="Z2920" s="92">
        <v>46168</v>
      </c>
      <c r="AA2920" s="93"/>
      <c r="AB2920" s="93"/>
      <c r="AC2920" s="93"/>
      <c r="AD2920" s="93"/>
      <c r="AE2920" s="94" t="s">
        <v>40</v>
      </c>
      <c r="AF2920" s="94" t="s">
        <v>40</v>
      </c>
      <c r="AG2920" s="94" t="s">
        <v>40</v>
      </c>
      <c r="AH2920" s="94" t="s">
        <v>40</v>
      </c>
      <c r="AI2920" s="94" t="s">
        <v>40</v>
      </c>
      <c r="AJ2920" s="94" t="s">
        <v>40</v>
      </c>
      <c r="AK2920" s="94" t="s">
        <v>40</v>
      </c>
      <c r="AL2920" s="93"/>
      <c r="AM2920" s="93"/>
      <c r="AN2920" s="94" t="s">
        <v>40</v>
      </c>
      <c r="AO2920" s="94" t="s">
        <v>40</v>
      </c>
      <c r="AP2920" s="94" t="s">
        <v>40</v>
      </c>
      <c r="AQ2920" s="94" t="s">
        <v>40</v>
      </c>
      <c r="AR2920" s="93"/>
    </row>
    <row r="2921" spans="1:44" ht="21">
      <c r="A2921" t="str">
        <f>VLOOKUP(Q2921,'Rotas x Madrugada'!A:C,2,0)</f>
        <v>P</v>
      </c>
      <c r="B2921" t="str">
        <f>VLOOKUP(Q2921,'Rotas x Madrugada'!A:C,3,0)</f>
        <v>Sim</v>
      </c>
      <c r="D2921" s="19">
        <f t="shared" si="90"/>
        <v>46170</v>
      </c>
      <c r="E2921" s="19">
        <f>IF(A2921="RETIRA",Z2921,VLOOKUP(Q2921,'Rotas x Madrugada'!A:D,4,0))</f>
        <v>46146</v>
      </c>
      <c r="F2921" s="19">
        <f>IF(A2921="RETIRA",Z2921,Z2921+2)</f>
        <v>46170</v>
      </c>
      <c r="G2921" s="19" t="str">
        <f>CONCATENATE(U2921,"-",V2921)</f>
        <v>INC06-TF</v>
      </c>
      <c r="H2921" s="19" t="str">
        <f t="shared" ca="1" si="91"/>
        <v>OK</v>
      </c>
      <c r="I2921" s="46">
        <f ca="1">Z2921-$B$1</f>
        <v>11</v>
      </c>
      <c r="J2921" s="46">
        <f>VLOOKUP(G2921,'D. Produção'!A:B,2,)</f>
        <v>2</v>
      </c>
      <c r="K2921" s="95">
        <v>336225</v>
      </c>
      <c r="L2921" s="96" t="s">
        <v>153</v>
      </c>
      <c r="M2921" s="95">
        <v>39</v>
      </c>
      <c r="N2921" s="95">
        <v>5458503</v>
      </c>
      <c r="O2921" s="96" t="s">
        <v>35</v>
      </c>
      <c r="P2921" s="96" t="s">
        <v>344</v>
      </c>
      <c r="Q2921" s="96" t="s">
        <v>198</v>
      </c>
      <c r="R2921" s="97">
        <v>0.46850000000000003</v>
      </c>
      <c r="S2921" s="97">
        <v>7.0274999999999999</v>
      </c>
      <c r="T2921" s="95">
        <v>1</v>
      </c>
      <c r="U2921" s="96" t="s">
        <v>185</v>
      </c>
      <c r="V2921" s="96" t="s">
        <v>96</v>
      </c>
      <c r="W2921" s="98">
        <v>500</v>
      </c>
      <c r="X2921" s="98">
        <v>937</v>
      </c>
      <c r="Y2921" s="99">
        <v>46156.492145173608</v>
      </c>
      <c r="Z2921" s="100">
        <v>46168</v>
      </c>
      <c r="AA2921" s="101"/>
      <c r="AB2921" s="101"/>
      <c r="AC2921" s="101"/>
      <c r="AD2921" s="101"/>
      <c r="AE2921" s="102" t="s">
        <v>40</v>
      </c>
      <c r="AF2921" s="102" t="s">
        <v>40</v>
      </c>
      <c r="AG2921" s="102" t="s">
        <v>40</v>
      </c>
      <c r="AH2921" s="102" t="s">
        <v>40</v>
      </c>
      <c r="AI2921" s="102" t="s">
        <v>40</v>
      </c>
      <c r="AJ2921" s="102" t="s">
        <v>40</v>
      </c>
      <c r="AK2921" s="102" t="s">
        <v>40</v>
      </c>
      <c r="AL2921" s="101"/>
      <c r="AM2921" s="101"/>
      <c r="AN2921" s="102" t="s">
        <v>40</v>
      </c>
      <c r="AO2921" s="102" t="s">
        <v>40</v>
      </c>
      <c r="AP2921" s="102" t="s">
        <v>40</v>
      </c>
      <c r="AQ2921" s="102" t="s">
        <v>40</v>
      </c>
      <c r="AR2921" s="101"/>
    </row>
    <row r="2922" spans="1:44" ht="21">
      <c r="A2922" t="str">
        <f>VLOOKUP(Q2922,'Rotas x Madrugada'!A:C,2,0)</f>
        <v>P</v>
      </c>
      <c r="B2922" t="str">
        <f>VLOOKUP(Q2922,'Rotas x Madrugada'!A:C,3,0)</f>
        <v>Sim</v>
      </c>
      <c r="D2922" s="19">
        <f t="shared" si="90"/>
        <v>46170</v>
      </c>
      <c r="E2922" s="19">
        <f>IF(A2922="RETIRA",Z2922,VLOOKUP(Q2922,'Rotas x Madrugada'!A:D,4,0))</f>
        <v>46146</v>
      </c>
      <c r="F2922" s="19">
        <f>IF(A2922="RETIRA",Z2922,Z2922+2)</f>
        <v>46170</v>
      </c>
      <c r="G2922" s="19" t="str">
        <f>CONCATENATE(U2922,"-",V2922)</f>
        <v>INC06-TF</v>
      </c>
      <c r="H2922" s="19" t="str">
        <f t="shared" ca="1" si="91"/>
        <v>OK</v>
      </c>
      <c r="I2922" s="46">
        <f ca="1">Z2922-$B$1</f>
        <v>11</v>
      </c>
      <c r="J2922" s="46">
        <f>VLOOKUP(G2922,'D. Produção'!A:B,2,)</f>
        <v>2</v>
      </c>
      <c r="K2922" s="87">
        <v>336225</v>
      </c>
      <c r="L2922" s="88" t="s">
        <v>41</v>
      </c>
      <c r="M2922" s="87">
        <v>40</v>
      </c>
      <c r="N2922" s="87">
        <v>5458504</v>
      </c>
      <c r="O2922" s="88" t="s">
        <v>35</v>
      </c>
      <c r="P2922" s="88" t="s">
        <v>344</v>
      </c>
      <c r="Q2922" s="88" t="s">
        <v>198</v>
      </c>
      <c r="R2922" s="89">
        <v>0.46850000000000003</v>
      </c>
      <c r="S2922" s="89">
        <v>7.0274999999999999</v>
      </c>
      <c r="T2922" s="87">
        <v>1</v>
      </c>
      <c r="U2922" s="88" t="s">
        <v>185</v>
      </c>
      <c r="V2922" s="88" t="s">
        <v>96</v>
      </c>
      <c r="W2922" s="90">
        <v>500</v>
      </c>
      <c r="X2922" s="90">
        <v>937</v>
      </c>
      <c r="Y2922" s="91">
        <v>46156.492145173608</v>
      </c>
      <c r="Z2922" s="92">
        <v>46168</v>
      </c>
      <c r="AA2922" s="93"/>
      <c r="AB2922" s="93"/>
      <c r="AC2922" s="93"/>
      <c r="AD2922" s="93"/>
      <c r="AE2922" s="94" t="s">
        <v>40</v>
      </c>
      <c r="AF2922" s="94" t="s">
        <v>40</v>
      </c>
      <c r="AG2922" s="94" t="s">
        <v>40</v>
      </c>
      <c r="AH2922" s="94" t="s">
        <v>40</v>
      </c>
      <c r="AI2922" s="94" t="s">
        <v>40</v>
      </c>
      <c r="AJ2922" s="94" t="s">
        <v>40</v>
      </c>
      <c r="AK2922" s="94" t="s">
        <v>40</v>
      </c>
      <c r="AL2922" s="93"/>
      <c r="AM2922" s="93"/>
      <c r="AN2922" s="94" t="s">
        <v>40</v>
      </c>
      <c r="AO2922" s="94" t="s">
        <v>40</v>
      </c>
      <c r="AP2922" s="94" t="s">
        <v>40</v>
      </c>
      <c r="AQ2922" s="94" t="s">
        <v>40</v>
      </c>
      <c r="AR2922" s="93"/>
    </row>
    <row r="2923" spans="1:44" ht="21">
      <c r="A2923" t="str">
        <f>VLOOKUP(Q2923,'Rotas x Madrugada'!A:C,2,0)</f>
        <v>P</v>
      </c>
      <c r="B2923" t="str">
        <f>VLOOKUP(Q2923,'Rotas x Madrugada'!A:C,3,0)</f>
        <v>Sim</v>
      </c>
      <c r="D2923" s="19">
        <f t="shared" si="90"/>
        <v>46170</v>
      </c>
      <c r="E2923" s="19">
        <f>IF(A2923="RETIRA",Z2923,VLOOKUP(Q2923,'Rotas x Madrugada'!A:D,4,0))</f>
        <v>46146</v>
      </c>
      <c r="F2923" s="19">
        <f>IF(A2923="RETIRA",Z2923,Z2923+2)</f>
        <v>46170</v>
      </c>
      <c r="G2923" s="19" t="str">
        <f>CONCATENATE(U2923,"-",V2923)</f>
        <v>INC06-TF</v>
      </c>
      <c r="H2923" s="19" t="str">
        <f t="shared" ca="1" si="91"/>
        <v>OK</v>
      </c>
      <c r="I2923" s="46">
        <f ca="1">Z2923-$B$1</f>
        <v>11</v>
      </c>
      <c r="J2923" s="46">
        <f>VLOOKUP(G2923,'D. Produção'!A:B,2,)</f>
        <v>2</v>
      </c>
      <c r="K2923" s="95">
        <v>336225</v>
      </c>
      <c r="L2923" s="96" t="s">
        <v>154</v>
      </c>
      <c r="M2923" s="95">
        <v>41</v>
      </c>
      <c r="N2923" s="95">
        <v>5458505</v>
      </c>
      <c r="O2923" s="96" t="s">
        <v>35</v>
      </c>
      <c r="P2923" s="96" t="s">
        <v>344</v>
      </c>
      <c r="Q2923" s="96" t="s">
        <v>198</v>
      </c>
      <c r="R2923" s="97">
        <v>0.46850000000000003</v>
      </c>
      <c r="S2923" s="97">
        <v>7.0274999999999999</v>
      </c>
      <c r="T2923" s="95">
        <v>1</v>
      </c>
      <c r="U2923" s="96" t="s">
        <v>185</v>
      </c>
      <c r="V2923" s="96" t="s">
        <v>96</v>
      </c>
      <c r="W2923" s="98">
        <v>500</v>
      </c>
      <c r="X2923" s="98">
        <v>937</v>
      </c>
      <c r="Y2923" s="99">
        <v>46156.492145173608</v>
      </c>
      <c r="Z2923" s="100">
        <v>46168</v>
      </c>
      <c r="AA2923" s="101"/>
      <c r="AB2923" s="101"/>
      <c r="AC2923" s="101"/>
      <c r="AD2923" s="101"/>
      <c r="AE2923" s="102" t="s">
        <v>40</v>
      </c>
      <c r="AF2923" s="102" t="s">
        <v>40</v>
      </c>
      <c r="AG2923" s="102" t="s">
        <v>40</v>
      </c>
      <c r="AH2923" s="102" t="s">
        <v>40</v>
      </c>
      <c r="AI2923" s="102" t="s">
        <v>40</v>
      </c>
      <c r="AJ2923" s="102" t="s">
        <v>40</v>
      </c>
      <c r="AK2923" s="102" t="s">
        <v>40</v>
      </c>
      <c r="AL2923" s="101"/>
      <c r="AM2923" s="101"/>
      <c r="AN2923" s="102" t="s">
        <v>40</v>
      </c>
      <c r="AO2923" s="102" t="s">
        <v>40</v>
      </c>
      <c r="AP2923" s="102" t="s">
        <v>40</v>
      </c>
      <c r="AQ2923" s="102" t="s">
        <v>40</v>
      </c>
      <c r="AR2923" s="101"/>
    </row>
    <row r="2924" spans="1:44" ht="21">
      <c r="A2924" t="str">
        <f>VLOOKUP(Q2924,'Rotas x Madrugada'!A:C,2,0)</f>
        <v>P</v>
      </c>
      <c r="B2924" t="str">
        <f>VLOOKUP(Q2924,'Rotas x Madrugada'!A:C,3,0)</f>
        <v>Sim</v>
      </c>
      <c r="D2924" s="19">
        <f t="shared" si="90"/>
        <v>46170</v>
      </c>
      <c r="E2924" s="19">
        <f>IF(A2924="RETIRA",Z2924,VLOOKUP(Q2924,'Rotas x Madrugada'!A:D,4,0))</f>
        <v>46146</v>
      </c>
      <c r="F2924" s="19">
        <f>IF(A2924="RETIRA",Z2924,Z2924+2)</f>
        <v>46170</v>
      </c>
      <c r="G2924" s="19" t="str">
        <f>CONCATENATE(U2924,"-",V2924)</f>
        <v>INC06-TF</v>
      </c>
      <c r="H2924" s="19" t="str">
        <f t="shared" ca="1" si="91"/>
        <v>OK</v>
      </c>
      <c r="I2924" s="46">
        <f ca="1">Z2924-$B$1</f>
        <v>11</v>
      </c>
      <c r="J2924" s="46">
        <f>VLOOKUP(G2924,'D. Produção'!A:B,2,)</f>
        <v>2</v>
      </c>
      <c r="K2924" s="87">
        <v>336225</v>
      </c>
      <c r="L2924" s="88" t="s">
        <v>155</v>
      </c>
      <c r="M2924" s="87">
        <v>42</v>
      </c>
      <c r="N2924" s="87">
        <v>5458506</v>
      </c>
      <c r="O2924" s="88" t="s">
        <v>35</v>
      </c>
      <c r="P2924" s="88" t="s">
        <v>344</v>
      </c>
      <c r="Q2924" s="88" t="s">
        <v>198</v>
      </c>
      <c r="R2924" s="89">
        <v>0.46850000000000003</v>
      </c>
      <c r="S2924" s="89">
        <v>7.0274999999999999</v>
      </c>
      <c r="T2924" s="87">
        <v>1</v>
      </c>
      <c r="U2924" s="88" t="s">
        <v>185</v>
      </c>
      <c r="V2924" s="88" t="s">
        <v>96</v>
      </c>
      <c r="W2924" s="90">
        <v>500</v>
      </c>
      <c r="X2924" s="90">
        <v>937</v>
      </c>
      <c r="Y2924" s="91">
        <v>46156.492145173608</v>
      </c>
      <c r="Z2924" s="92">
        <v>46168</v>
      </c>
      <c r="AA2924" s="93"/>
      <c r="AB2924" s="93"/>
      <c r="AC2924" s="93"/>
      <c r="AD2924" s="93"/>
      <c r="AE2924" s="94" t="s">
        <v>40</v>
      </c>
      <c r="AF2924" s="94" t="s">
        <v>40</v>
      </c>
      <c r="AG2924" s="94" t="s">
        <v>40</v>
      </c>
      <c r="AH2924" s="94" t="s">
        <v>40</v>
      </c>
      <c r="AI2924" s="94" t="s">
        <v>40</v>
      </c>
      <c r="AJ2924" s="94" t="s">
        <v>40</v>
      </c>
      <c r="AK2924" s="94" t="s">
        <v>40</v>
      </c>
      <c r="AL2924" s="93"/>
      <c r="AM2924" s="93"/>
      <c r="AN2924" s="94" t="s">
        <v>40</v>
      </c>
      <c r="AO2924" s="94" t="s">
        <v>40</v>
      </c>
      <c r="AP2924" s="94" t="s">
        <v>40</v>
      </c>
      <c r="AQ2924" s="94" t="s">
        <v>40</v>
      </c>
      <c r="AR2924" s="93"/>
    </row>
    <row r="2925" spans="1:44" ht="21">
      <c r="A2925" t="str">
        <f>VLOOKUP(Q2925,'Rotas x Madrugada'!A:C,2,0)</f>
        <v>P</v>
      </c>
      <c r="B2925" t="str">
        <f>VLOOKUP(Q2925,'Rotas x Madrugada'!A:C,3,0)</f>
        <v>Sim</v>
      </c>
      <c r="D2925" s="19">
        <f t="shared" si="90"/>
        <v>46170</v>
      </c>
      <c r="E2925" s="19">
        <f>IF(A2925="RETIRA",Z2925,VLOOKUP(Q2925,'Rotas x Madrugada'!A:D,4,0))</f>
        <v>46146</v>
      </c>
      <c r="F2925" s="19">
        <f>IF(A2925="RETIRA",Z2925,Z2925+2)</f>
        <v>46170</v>
      </c>
      <c r="G2925" s="19" t="str">
        <f>CONCATENATE(U2925,"-",V2925)</f>
        <v>INC06-TF</v>
      </c>
      <c r="H2925" s="19" t="str">
        <f t="shared" ca="1" si="91"/>
        <v>OK</v>
      </c>
      <c r="I2925" s="46">
        <f ca="1">Z2925-$B$1</f>
        <v>11</v>
      </c>
      <c r="J2925" s="46">
        <f>VLOOKUP(G2925,'D. Produção'!A:B,2,)</f>
        <v>2</v>
      </c>
      <c r="K2925" s="95">
        <v>336225</v>
      </c>
      <c r="L2925" s="96" t="s">
        <v>156</v>
      </c>
      <c r="M2925" s="95">
        <v>43</v>
      </c>
      <c r="N2925" s="95">
        <v>5458507</v>
      </c>
      <c r="O2925" s="96" t="s">
        <v>35</v>
      </c>
      <c r="P2925" s="96" t="s">
        <v>344</v>
      </c>
      <c r="Q2925" s="96" t="s">
        <v>198</v>
      </c>
      <c r="R2925" s="97">
        <v>0.46850000000000003</v>
      </c>
      <c r="S2925" s="97">
        <v>7.0274999999999999</v>
      </c>
      <c r="T2925" s="95">
        <v>1</v>
      </c>
      <c r="U2925" s="96" t="s">
        <v>185</v>
      </c>
      <c r="V2925" s="96" t="s">
        <v>96</v>
      </c>
      <c r="W2925" s="98">
        <v>500</v>
      </c>
      <c r="X2925" s="98">
        <v>937</v>
      </c>
      <c r="Y2925" s="99">
        <v>46156.492145173608</v>
      </c>
      <c r="Z2925" s="100">
        <v>46168</v>
      </c>
      <c r="AA2925" s="101"/>
      <c r="AB2925" s="101"/>
      <c r="AC2925" s="101"/>
      <c r="AD2925" s="101"/>
      <c r="AE2925" s="102" t="s">
        <v>40</v>
      </c>
      <c r="AF2925" s="102" t="s">
        <v>40</v>
      </c>
      <c r="AG2925" s="102" t="s">
        <v>40</v>
      </c>
      <c r="AH2925" s="102" t="s">
        <v>40</v>
      </c>
      <c r="AI2925" s="102" t="s">
        <v>40</v>
      </c>
      <c r="AJ2925" s="102" t="s">
        <v>40</v>
      </c>
      <c r="AK2925" s="102" t="s">
        <v>40</v>
      </c>
      <c r="AL2925" s="101"/>
      <c r="AM2925" s="101"/>
      <c r="AN2925" s="102" t="s">
        <v>40</v>
      </c>
      <c r="AO2925" s="102" t="s">
        <v>40</v>
      </c>
      <c r="AP2925" s="102" t="s">
        <v>40</v>
      </c>
      <c r="AQ2925" s="102" t="s">
        <v>40</v>
      </c>
      <c r="AR2925" s="101"/>
    </row>
    <row r="2926" spans="1:44" ht="21">
      <c r="A2926" t="str">
        <f>VLOOKUP(Q2926,'Rotas x Madrugada'!A:C,2,0)</f>
        <v>P</v>
      </c>
      <c r="B2926" t="str">
        <f>VLOOKUP(Q2926,'Rotas x Madrugada'!A:C,3,0)</f>
        <v>Sim</v>
      </c>
      <c r="D2926" s="19">
        <f t="shared" si="90"/>
        <v>46170</v>
      </c>
      <c r="E2926" s="19">
        <f>IF(A2926="RETIRA",Z2926,VLOOKUP(Q2926,'Rotas x Madrugada'!A:D,4,0))</f>
        <v>46146</v>
      </c>
      <c r="F2926" s="19">
        <f>IF(A2926="RETIRA",Z2926,Z2926+2)</f>
        <v>46170</v>
      </c>
      <c r="G2926" s="19" t="str">
        <f>CONCATENATE(U2926,"-",V2926)</f>
        <v>INC06-TF</v>
      </c>
      <c r="H2926" s="19" t="str">
        <f t="shared" ca="1" si="91"/>
        <v>OK</v>
      </c>
      <c r="I2926" s="46">
        <f ca="1">Z2926-$B$1</f>
        <v>11</v>
      </c>
      <c r="J2926" s="46">
        <f>VLOOKUP(G2926,'D. Produção'!A:B,2,)</f>
        <v>2</v>
      </c>
      <c r="K2926" s="87">
        <v>336225</v>
      </c>
      <c r="L2926" s="88" t="s">
        <v>157</v>
      </c>
      <c r="M2926" s="87">
        <v>44</v>
      </c>
      <c r="N2926" s="87">
        <v>5458508</v>
      </c>
      <c r="O2926" s="88" t="s">
        <v>35</v>
      </c>
      <c r="P2926" s="88" t="s">
        <v>344</v>
      </c>
      <c r="Q2926" s="88" t="s">
        <v>198</v>
      </c>
      <c r="R2926" s="89">
        <v>0.46850000000000003</v>
      </c>
      <c r="S2926" s="89">
        <v>7.0274999999999999</v>
      </c>
      <c r="T2926" s="87">
        <v>1</v>
      </c>
      <c r="U2926" s="88" t="s">
        <v>185</v>
      </c>
      <c r="V2926" s="88" t="s">
        <v>96</v>
      </c>
      <c r="W2926" s="90">
        <v>500</v>
      </c>
      <c r="X2926" s="90">
        <v>937</v>
      </c>
      <c r="Y2926" s="91">
        <v>46156.492145173608</v>
      </c>
      <c r="Z2926" s="92">
        <v>46168</v>
      </c>
      <c r="AA2926" s="93"/>
      <c r="AB2926" s="93"/>
      <c r="AC2926" s="93"/>
      <c r="AD2926" s="93"/>
      <c r="AE2926" s="94" t="s">
        <v>40</v>
      </c>
      <c r="AF2926" s="94" t="s">
        <v>40</v>
      </c>
      <c r="AG2926" s="94" t="s">
        <v>40</v>
      </c>
      <c r="AH2926" s="94" t="s">
        <v>40</v>
      </c>
      <c r="AI2926" s="94" t="s">
        <v>40</v>
      </c>
      <c r="AJ2926" s="94" t="s">
        <v>40</v>
      </c>
      <c r="AK2926" s="94" t="s">
        <v>40</v>
      </c>
      <c r="AL2926" s="93"/>
      <c r="AM2926" s="93"/>
      <c r="AN2926" s="94" t="s">
        <v>40</v>
      </c>
      <c r="AO2926" s="94" t="s">
        <v>40</v>
      </c>
      <c r="AP2926" s="94" t="s">
        <v>40</v>
      </c>
      <c r="AQ2926" s="94" t="s">
        <v>40</v>
      </c>
      <c r="AR2926" s="93"/>
    </row>
    <row r="2927" spans="1:44" ht="21">
      <c r="A2927" t="str">
        <f>VLOOKUP(Q2927,'Rotas x Madrugada'!A:C,2,0)</f>
        <v>P</v>
      </c>
      <c r="B2927" t="str">
        <f>VLOOKUP(Q2927,'Rotas x Madrugada'!A:C,3,0)</f>
        <v>Sim</v>
      </c>
      <c r="D2927" s="19">
        <f t="shared" si="90"/>
        <v>46170</v>
      </c>
      <c r="E2927" s="19">
        <f>IF(A2927="RETIRA",Z2927,VLOOKUP(Q2927,'Rotas x Madrugada'!A:D,4,0))</f>
        <v>46146</v>
      </c>
      <c r="F2927" s="19">
        <f>IF(A2927="RETIRA",Z2927,Z2927+2)</f>
        <v>46170</v>
      </c>
      <c r="G2927" s="19" t="str">
        <f>CONCATENATE(U2927,"-",V2927)</f>
        <v>INC06-TF</v>
      </c>
      <c r="H2927" s="19" t="str">
        <f t="shared" ca="1" si="91"/>
        <v>OK</v>
      </c>
      <c r="I2927" s="46">
        <f ca="1">Z2927-$B$1</f>
        <v>11</v>
      </c>
      <c r="J2927" s="46">
        <f>VLOOKUP(G2927,'D. Produção'!A:B,2,)</f>
        <v>2</v>
      </c>
      <c r="K2927" s="95">
        <v>336225</v>
      </c>
      <c r="L2927" s="96" t="s">
        <v>158</v>
      </c>
      <c r="M2927" s="95">
        <v>45</v>
      </c>
      <c r="N2927" s="95">
        <v>5458509</v>
      </c>
      <c r="O2927" s="96" t="s">
        <v>35</v>
      </c>
      <c r="P2927" s="96" t="s">
        <v>344</v>
      </c>
      <c r="Q2927" s="96" t="s">
        <v>198</v>
      </c>
      <c r="R2927" s="97">
        <v>0.46850000000000003</v>
      </c>
      <c r="S2927" s="97">
        <v>7.0274999999999999</v>
      </c>
      <c r="T2927" s="95">
        <v>1</v>
      </c>
      <c r="U2927" s="96" t="s">
        <v>185</v>
      </c>
      <c r="V2927" s="96" t="s">
        <v>96</v>
      </c>
      <c r="W2927" s="98">
        <v>500</v>
      </c>
      <c r="X2927" s="98">
        <v>937</v>
      </c>
      <c r="Y2927" s="99">
        <v>46156.492145173608</v>
      </c>
      <c r="Z2927" s="100">
        <v>46168</v>
      </c>
      <c r="AA2927" s="101"/>
      <c r="AB2927" s="101"/>
      <c r="AC2927" s="101"/>
      <c r="AD2927" s="101"/>
      <c r="AE2927" s="102" t="s">
        <v>40</v>
      </c>
      <c r="AF2927" s="102" t="s">
        <v>40</v>
      </c>
      <c r="AG2927" s="102" t="s">
        <v>40</v>
      </c>
      <c r="AH2927" s="102" t="s">
        <v>40</v>
      </c>
      <c r="AI2927" s="102" t="s">
        <v>40</v>
      </c>
      <c r="AJ2927" s="102" t="s">
        <v>40</v>
      </c>
      <c r="AK2927" s="102" t="s">
        <v>40</v>
      </c>
      <c r="AL2927" s="101"/>
      <c r="AM2927" s="101"/>
      <c r="AN2927" s="102" t="s">
        <v>40</v>
      </c>
      <c r="AO2927" s="102" t="s">
        <v>40</v>
      </c>
      <c r="AP2927" s="102" t="s">
        <v>40</v>
      </c>
      <c r="AQ2927" s="102" t="s">
        <v>40</v>
      </c>
      <c r="AR2927" s="101"/>
    </row>
    <row r="2928" spans="1:44" ht="21">
      <c r="A2928" t="str">
        <f>VLOOKUP(Q2928,'Rotas x Madrugada'!A:C,2,0)</f>
        <v>P</v>
      </c>
      <c r="B2928" t="str">
        <f>VLOOKUP(Q2928,'Rotas x Madrugada'!A:C,3,0)</f>
        <v>Sim</v>
      </c>
      <c r="D2928" s="19">
        <f t="shared" si="90"/>
        <v>46170</v>
      </c>
      <c r="E2928" s="19">
        <f>IF(A2928="RETIRA",Z2928,VLOOKUP(Q2928,'Rotas x Madrugada'!A:D,4,0))</f>
        <v>46146</v>
      </c>
      <c r="F2928" s="19">
        <f>IF(A2928="RETIRA",Z2928,Z2928+2)</f>
        <v>46170</v>
      </c>
      <c r="G2928" s="19" t="str">
        <f>CONCATENATE(U2928,"-",V2928)</f>
        <v>INC06-TF</v>
      </c>
      <c r="H2928" s="19" t="str">
        <f t="shared" ca="1" si="91"/>
        <v>OK</v>
      </c>
      <c r="I2928" s="46">
        <f ca="1">Z2928-$B$1</f>
        <v>11</v>
      </c>
      <c r="J2928" s="46">
        <f>VLOOKUP(G2928,'D. Produção'!A:B,2,)</f>
        <v>2</v>
      </c>
      <c r="K2928" s="87">
        <v>336225</v>
      </c>
      <c r="L2928" s="88" t="s">
        <v>129</v>
      </c>
      <c r="M2928" s="87">
        <v>46</v>
      </c>
      <c r="N2928" s="87">
        <v>5458510</v>
      </c>
      <c r="O2928" s="88" t="s">
        <v>35</v>
      </c>
      <c r="P2928" s="88" t="s">
        <v>344</v>
      </c>
      <c r="Q2928" s="88" t="s">
        <v>198</v>
      </c>
      <c r="R2928" s="89">
        <v>0.46850000000000003</v>
      </c>
      <c r="S2928" s="89">
        <v>7.0274999999999999</v>
      </c>
      <c r="T2928" s="87">
        <v>1</v>
      </c>
      <c r="U2928" s="88" t="s">
        <v>185</v>
      </c>
      <c r="V2928" s="88" t="s">
        <v>96</v>
      </c>
      <c r="W2928" s="90">
        <v>500</v>
      </c>
      <c r="X2928" s="90">
        <v>937</v>
      </c>
      <c r="Y2928" s="91">
        <v>46156.492145173608</v>
      </c>
      <c r="Z2928" s="92">
        <v>46168</v>
      </c>
      <c r="AA2928" s="93"/>
      <c r="AB2928" s="93"/>
      <c r="AC2928" s="93"/>
      <c r="AD2928" s="93"/>
      <c r="AE2928" s="94" t="s">
        <v>40</v>
      </c>
      <c r="AF2928" s="94" t="s">
        <v>40</v>
      </c>
      <c r="AG2928" s="94" t="s">
        <v>40</v>
      </c>
      <c r="AH2928" s="94" t="s">
        <v>40</v>
      </c>
      <c r="AI2928" s="94" t="s">
        <v>40</v>
      </c>
      <c r="AJ2928" s="94" t="s">
        <v>40</v>
      </c>
      <c r="AK2928" s="94" t="s">
        <v>40</v>
      </c>
      <c r="AL2928" s="93"/>
      <c r="AM2928" s="93"/>
      <c r="AN2928" s="94" t="s">
        <v>40</v>
      </c>
      <c r="AO2928" s="94" t="s">
        <v>40</v>
      </c>
      <c r="AP2928" s="94" t="s">
        <v>40</v>
      </c>
      <c r="AQ2928" s="94" t="s">
        <v>40</v>
      </c>
      <c r="AR2928" s="93"/>
    </row>
    <row r="2929" spans="1:44" ht="21">
      <c r="A2929" t="str">
        <f>VLOOKUP(Q2929,'Rotas x Madrugada'!A:C,2,0)</f>
        <v>P</v>
      </c>
      <c r="B2929" t="str">
        <f>VLOOKUP(Q2929,'Rotas x Madrugada'!A:C,3,0)</f>
        <v>Sim</v>
      </c>
      <c r="D2929" s="19">
        <f t="shared" si="90"/>
        <v>46170</v>
      </c>
      <c r="E2929" s="19">
        <f>IF(A2929="RETIRA",Z2929,VLOOKUP(Q2929,'Rotas x Madrugada'!A:D,4,0))</f>
        <v>46146</v>
      </c>
      <c r="F2929" s="19">
        <f>IF(A2929="RETIRA",Z2929,Z2929+2)</f>
        <v>46170</v>
      </c>
      <c r="G2929" s="19" t="str">
        <f>CONCATENATE(U2929,"-",V2929)</f>
        <v>INC06-TF</v>
      </c>
      <c r="H2929" s="19" t="str">
        <f t="shared" ca="1" si="91"/>
        <v>OK</v>
      </c>
      <c r="I2929" s="46">
        <f ca="1">Z2929-$B$1</f>
        <v>11</v>
      </c>
      <c r="J2929" s="46">
        <f>VLOOKUP(G2929,'D. Produção'!A:B,2,)</f>
        <v>2</v>
      </c>
      <c r="K2929" s="95">
        <v>336225</v>
      </c>
      <c r="L2929" s="96" t="s">
        <v>159</v>
      </c>
      <c r="M2929" s="95">
        <v>47</v>
      </c>
      <c r="N2929" s="95">
        <v>5458511</v>
      </c>
      <c r="O2929" s="96" t="s">
        <v>35</v>
      </c>
      <c r="P2929" s="96" t="s">
        <v>344</v>
      </c>
      <c r="Q2929" s="96" t="s">
        <v>198</v>
      </c>
      <c r="R2929" s="97">
        <v>0.46850000000000003</v>
      </c>
      <c r="S2929" s="97">
        <v>7.0274999999999999</v>
      </c>
      <c r="T2929" s="95">
        <v>1</v>
      </c>
      <c r="U2929" s="96" t="s">
        <v>185</v>
      </c>
      <c r="V2929" s="96" t="s">
        <v>96</v>
      </c>
      <c r="W2929" s="98">
        <v>500</v>
      </c>
      <c r="X2929" s="98">
        <v>937</v>
      </c>
      <c r="Y2929" s="99">
        <v>46156.492145173608</v>
      </c>
      <c r="Z2929" s="100">
        <v>46168</v>
      </c>
      <c r="AA2929" s="101"/>
      <c r="AB2929" s="101"/>
      <c r="AC2929" s="101"/>
      <c r="AD2929" s="101"/>
      <c r="AE2929" s="102" t="s">
        <v>40</v>
      </c>
      <c r="AF2929" s="102" t="s">
        <v>40</v>
      </c>
      <c r="AG2929" s="102" t="s">
        <v>40</v>
      </c>
      <c r="AH2929" s="102" t="s">
        <v>40</v>
      </c>
      <c r="AI2929" s="102" t="s">
        <v>40</v>
      </c>
      <c r="AJ2929" s="102" t="s">
        <v>40</v>
      </c>
      <c r="AK2929" s="102" t="s">
        <v>40</v>
      </c>
      <c r="AL2929" s="101"/>
      <c r="AM2929" s="101"/>
      <c r="AN2929" s="102" t="s">
        <v>40</v>
      </c>
      <c r="AO2929" s="102" t="s">
        <v>40</v>
      </c>
      <c r="AP2929" s="102" t="s">
        <v>40</v>
      </c>
      <c r="AQ2929" s="102" t="s">
        <v>40</v>
      </c>
      <c r="AR2929" s="101"/>
    </row>
    <row r="2930" spans="1:44" ht="21">
      <c r="A2930" t="str">
        <f>VLOOKUP(Q2930,'Rotas x Madrugada'!A:C,2,0)</f>
        <v>P</v>
      </c>
      <c r="B2930" t="str">
        <f>VLOOKUP(Q2930,'Rotas x Madrugada'!A:C,3,0)</f>
        <v>Sim</v>
      </c>
      <c r="D2930" s="19">
        <f t="shared" si="90"/>
        <v>46170</v>
      </c>
      <c r="E2930" s="19">
        <f>IF(A2930="RETIRA",Z2930,VLOOKUP(Q2930,'Rotas x Madrugada'!A:D,4,0))</f>
        <v>46146</v>
      </c>
      <c r="F2930" s="19">
        <f>IF(A2930="RETIRA",Z2930,Z2930+2)</f>
        <v>46170</v>
      </c>
      <c r="G2930" s="19" t="str">
        <f>CONCATENATE(U2930,"-",V2930)</f>
        <v>INC06-TF</v>
      </c>
      <c r="H2930" s="19" t="str">
        <f t="shared" ca="1" si="91"/>
        <v>OK</v>
      </c>
      <c r="I2930" s="46">
        <f ca="1">Z2930-$B$1</f>
        <v>11</v>
      </c>
      <c r="J2930" s="46">
        <f>VLOOKUP(G2930,'D. Produção'!A:B,2,)</f>
        <v>2</v>
      </c>
      <c r="K2930" s="87">
        <v>336225</v>
      </c>
      <c r="L2930" s="88" t="s">
        <v>160</v>
      </c>
      <c r="M2930" s="87">
        <v>48</v>
      </c>
      <c r="N2930" s="87">
        <v>5458512</v>
      </c>
      <c r="O2930" s="88" t="s">
        <v>35</v>
      </c>
      <c r="P2930" s="88" t="s">
        <v>344</v>
      </c>
      <c r="Q2930" s="88" t="s">
        <v>198</v>
      </c>
      <c r="R2930" s="89">
        <v>0.46850000000000003</v>
      </c>
      <c r="S2930" s="89">
        <v>7.0274999999999999</v>
      </c>
      <c r="T2930" s="87">
        <v>1</v>
      </c>
      <c r="U2930" s="88" t="s">
        <v>185</v>
      </c>
      <c r="V2930" s="88" t="s">
        <v>96</v>
      </c>
      <c r="W2930" s="90">
        <v>500</v>
      </c>
      <c r="X2930" s="90">
        <v>937</v>
      </c>
      <c r="Y2930" s="91">
        <v>46156.492145173608</v>
      </c>
      <c r="Z2930" s="92">
        <v>46168</v>
      </c>
      <c r="AA2930" s="93"/>
      <c r="AB2930" s="93"/>
      <c r="AC2930" s="93"/>
      <c r="AD2930" s="93"/>
      <c r="AE2930" s="94" t="s">
        <v>40</v>
      </c>
      <c r="AF2930" s="94" t="s">
        <v>40</v>
      </c>
      <c r="AG2930" s="94" t="s">
        <v>40</v>
      </c>
      <c r="AH2930" s="94" t="s">
        <v>40</v>
      </c>
      <c r="AI2930" s="94" t="s">
        <v>40</v>
      </c>
      <c r="AJ2930" s="94" t="s">
        <v>40</v>
      </c>
      <c r="AK2930" s="94" t="s">
        <v>40</v>
      </c>
      <c r="AL2930" s="93"/>
      <c r="AM2930" s="93"/>
      <c r="AN2930" s="94" t="s">
        <v>40</v>
      </c>
      <c r="AO2930" s="94" t="s">
        <v>40</v>
      </c>
      <c r="AP2930" s="94" t="s">
        <v>40</v>
      </c>
      <c r="AQ2930" s="94" t="s">
        <v>40</v>
      </c>
      <c r="AR2930" s="93"/>
    </row>
    <row r="2931" spans="1:44" ht="21">
      <c r="A2931" t="str">
        <f>VLOOKUP(Q2931,'Rotas x Madrugada'!A:C,2,0)</f>
        <v>P</v>
      </c>
      <c r="B2931" t="str">
        <f>VLOOKUP(Q2931,'Rotas x Madrugada'!A:C,3,0)</f>
        <v>Sim</v>
      </c>
      <c r="D2931" s="19">
        <f t="shared" si="90"/>
        <v>46170</v>
      </c>
      <c r="E2931" s="19">
        <f>IF(A2931="RETIRA",Z2931,VLOOKUP(Q2931,'Rotas x Madrugada'!A:D,4,0))</f>
        <v>46146</v>
      </c>
      <c r="F2931" s="19">
        <f>IF(A2931="RETIRA",Z2931,Z2931+2)</f>
        <v>46170</v>
      </c>
      <c r="G2931" s="19" t="str">
        <f>CONCATENATE(U2931,"-",V2931)</f>
        <v>INC06-TF</v>
      </c>
      <c r="H2931" s="19" t="str">
        <f t="shared" ca="1" si="91"/>
        <v>OK</v>
      </c>
      <c r="I2931" s="46">
        <f ca="1">Z2931-$B$1</f>
        <v>11</v>
      </c>
      <c r="J2931" s="46">
        <f>VLOOKUP(G2931,'D. Produção'!A:B,2,)</f>
        <v>2</v>
      </c>
      <c r="K2931" s="95">
        <v>336225</v>
      </c>
      <c r="L2931" s="96" t="s">
        <v>230</v>
      </c>
      <c r="M2931" s="95">
        <v>49</v>
      </c>
      <c r="N2931" s="95">
        <v>5458513</v>
      </c>
      <c r="O2931" s="96" t="s">
        <v>35</v>
      </c>
      <c r="P2931" s="96" t="s">
        <v>344</v>
      </c>
      <c r="Q2931" s="96" t="s">
        <v>198</v>
      </c>
      <c r="R2931" s="97">
        <v>0.46850000000000003</v>
      </c>
      <c r="S2931" s="97">
        <v>7.0274999999999999</v>
      </c>
      <c r="T2931" s="95">
        <v>1</v>
      </c>
      <c r="U2931" s="96" t="s">
        <v>185</v>
      </c>
      <c r="V2931" s="96" t="s">
        <v>96</v>
      </c>
      <c r="W2931" s="98">
        <v>500</v>
      </c>
      <c r="X2931" s="98">
        <v>937</v>
      </c>
      <c r="Y2931" s="99">
        <v>46156.492145173608</v>
      </c>
      <c r="Z2931" s="100">
        <v>46168</v>
      </c>
      <c r="AA2931" s="101"/>
      <c r="AB2931" s="101"/>
      <c r="AC2931" s="101"/>
      <c r="AD2931" s="101"/>
      <c r="AE2931" s="102" t="s">
        <v>40</v>
      </c>
      <c r="AF2931" s="102" t="s">
        <v>40</v>
      </c>
      <c r="AG2931" s="102" t="s">
        <v>40</v>
      </c>
      <c r="AH2931" s="102" t="s">
        <v>40</v>
      </c>
      <c r="AI2931" s="102" t="s">
        <v>40</v>
      </c>
      <c r="AJ2931" s="102" t="s">
        <v>40</v>
      </c>
      <c r="AK2931" s="102" t="s">
        <v>40</v>
      </c>
      <c r="AL2931" s="101"/>
      <c r="AM2931" s="101"/>
      <c r="AN2931" s="102" t="s">
        <v>40</v>
      </c>
      <c r="AO2931" s="102" t="s">
        <v>40</v>
      </c>
      <c r="AP2931" s="102" t="s">
        <v>40</v>
      </c>
      <c r="AQ2931" s="102" t="s">
        <v>40</v>
      </c>
      <c r="AR2931" s="101"/>
    </row>
    <row r="2932" spans="1:44" ht="21">
      <c r="A2932" t="str">
        <f>VLOOKUP(Q2932,'Rotas x Madrugada'!A:C,2,0)</f>
        <v>P</v>
      </c>
      <c r="B2932" t="str">
        <f>VLOOKUP(Q2932,'Rotas x Madrugada'!A:C,3,0)</f>
        <v>Sim</v>
      </c>
      <c r="D2932" s="19">
        <f t="shared" si="90"/>
        <v>46170</v>
      </c>
      <c r="E2932" s="19">
        <f>IF(A2932="RETIRA",Z2932,VLOOKUP(Q2932,'Rotas x Madrugada'!A:D,4,0))</f>
        <v>46146</v>
      </c>
      <c r="F2932" s="19">
        <f>IF(A2932="RETIRA",Z2932,Z2932+2)</f>
        <v>46170</v>
      </c>
      <c r="G2932" s="19" t="str">
        <f>CONCATENATE(U2932,"-",V2932)</f>
        <v>INC06-TF</v>
      </c>
      <c r="H2932" s="19" t="str">
        <f t="shared" ca="1" si="91"/>
        <v>OK</v>
      </c>
      <c r="I2932" s="46">
        <f ca="1">Z2932-$B$1</f>
        <v>11</v>
      </c>
      <c r="J2932" s="46">
        <f>VLOOKUP(G2932,'D. Produção'!A:B,2,)</f>
        <v>2</v>
      </c>
      <c r="K2932" s="87">
        <v>336225</v>
      </c>
      <c r="L2932" s="88" t="s">
        <v>231</v>
      </c>
      <c r="M2932" s="87">
        <v>50</v>
      </c>
      <c r="N2932" s="87">
        <v>5458514</v>
      </c>
      <c r="O2932" s="88" t="s">
        <v>35</v>
      </c>
      <c r="P2932" s="88" t="s">
        <v>344</v>
      </c>
      <c r="Q2932" s="88" t="s">
        <v>198</v>
      </c>
      <c r="R2932" s="89">
        <v>0.46850000000000003</v>
      </c>
      <c r="S2932" s="89">
        <v>7.0274999999999999</v>
      </c>
      <c r="T2932" s="87">
        <v>1</v>
      </c>
      <c r="U2932" s="88" t="s">
        <v>185</v>
      </c>
      <c r="V2932" s="88" t="s">
        <v>96</v>
      </c>
      <c r="W2932" s="90">
        <v>500</v>
      </c>
      <c r="X2932" s="90">
        <v>937</v>
      </c>
      <c r="Y2932" s="91">
        <v>46156.492145173608</v>
      </c>
      <c r="Z2932" s="92">
        <v>46168</v>
      </c>
      <c r="AA2932" s="93"/>
      <c r="AB2932" s="93"/>
      <c r="AC2932" s="93"/>
      <c r="AD2932" s="93"/>
      <c r="AE2932" s="94" t="s">
        <v>40</v>
      </c>
      <c r="AF2932" s="94" t="s">
        <v>40</v>
      </c>
      <c r="AG2932" s="94" t="s">
        <v>40</v>
      </c>
      <c r="AH2932" s="94" t="s">
        <v>40</v>
      </c>
      <c r="AI2932" s="94" t="s">
        <v>40</v>
      </c>
      <c r="AJ2932" s="94" t="s">
        <v>40</v>
      </c>
      <c r="AK2932" s="94" t="s">
        <v>40</v>
      </c>
      <c r="AL2932" s="93"/>
      <c r="AM2932" s="93"/>
      <c r="AN2932" s="94" t="s">
        <v>40</v>
      </c>
      <c r="AO2932" s="94" t="s">
        <v>40</v>
      </c>
      <c r="AP2932" s="94" t="s">
        <v>40</v>
      </c>
      <c r="AQ2932" s="94" t="s">
        <v>40</v>
      </c>
      <c r="AR2932" s="93"/>
    </row>
    <row r="2933" spans="1:44" ht="21">
      <c r="A2933" t="str">
        <f>VLOOKUP(Q2933,'Rotas x Madrugada'!A:C,2,0)</f>
        <v>P</v>
      </c>
      <c r="B2933" t="str">
        <f>VLOOKUP(Q2933,'Rotas x Madrugada'!A:C,3,0)</f>
        <v>Sim</v>
      </c>
      <c r="D2933" s="19">
        <f t="shared" si="90"/>
        <v>46170</v>
      </c>
      <c r="E2933" s="19">
        <f>IF(A2933="RETIRA",Z2933,VLOOKUP(Q2933,'Rotas x Madrugada'!A:D,4,0))</f>
        <v>46146</v>
      </c>
      <c r="F2933" s="19">
        <f>IF(A2933="RETIRA",Z2933,Z2933+2)</f>
        <v>46170</v>
      </c>
      <c r="G2933" s="19" t="str">
        <f>CONCATENATE(U2933,"-",V2933)</f>
        <v>INC06-TF</v>
      </c>
      <c r="H2933" s="19" t="str">
        <f t="shared" ca="1" si="91"/>
        <v>OK</v>
      </c>
      <c r="I2933" s="46">
        <f ca="1">Z2933-$B$1</f>
        <v>11</v>
      </c>
      <c r="J2933" s="46">
        <f>VLOOKUP(G2933,'D. Produção'!A:B,2,)</f>
        <v>2</v>
      </c>
      <c r="K2933" s="95">
        <v>336225</v>
      </c>
      <c r="L2933" s="96" t="s">
        <v>232</v>
      </c>
      <c r="M2933" s="95">
        <v>51</v>
      </c>
      <c r="N2933" s="95">
        <v>5458515</v>
      </c>
      <c r="O2933" s="96" t="s">
        <v>35</v>
      </c>
      <c r="P2933" s="96" t="s">
        <v>344</v>
      </c>
      <c r="Q2933" s="96" t="s">
        <v>198</v>
      </c>
      <c r="R2933" s="97">
        <v>0.46850000000000003</v>
      </c>
      <c r="S2933" s="97">
        <v>7.0274999999999999</v>
      </c>
      <c r="T2933" s="95">
        <v>1</v>
      </c>
      <c r="U2933" s="96" t="s">
        <v>185</v>
      </c>
      <c r="V2933" s="96" t="s">
        <v>96</v>
      </c>
      <c r="W2933" s="98">
        <v>500</v>
      </c>
      <c r="X2933" s="98">
        <v>937</v>
      </c>
      <c r="Y2933" s="99">
        <v>46156.492145173608</v>
      </c>
      <c r="Z2933" s="100">
        <v>46168</v>
      </c>
      <c r="AA2933" s="101"/>
      <c r="AB2933" s="101"/>
      <c r="AC2933" s="101"/>
      <c r="AD2933" s="101"/>
      <c r="AE2933" s="102" t="s">
        <v>40</v>
      </c>
      <c r="AF2933" s="102" t="s">
        <v>40</v>
      </c>
      <c r="AG2933" s="102" t="s">
        <v>40</v>
      </c>
      <c r="AH2933" s="102" t="s">
        <v>40</v>
      </c>
      <c r="AI2933" s="102" t="s">
        <v>40</v>
      </c>
      <c r="AJ2933" s="102" t="s">
        <v>40</v>
      </c>
      <c r="AK2933" s="102" t="s">
        <v>40</v>
      </c>
      <c r="AL2933" s="101"/>
      <c r="AM2933" s="101"/>
      <c r="AN2933" s="102" t="s">
        <v>40</v>
      </c>
      <c r="AO2933" s="102" t="s">
        <v>40</v>
      </c>
      <c r="AP2933" s="102" t="s">
        <v>40</v>
      </c>
      <c r="AQ2933" s="102" t="s">
        <v>40</v>
      </c>
      <c r="AR2933" s="101"/>
    </row>
    <row r="2934" spans="1:44" ht="21">
      <c r="A2934" t="str">
        <f>VLOOKUP(Q2934,'Rotas x Madrugada'!A:C,2,0)</f>
        <v>P</v>
      </c>
      <c r="B2934" t="str">
        <f>VLOOKUP(Q2934,'Rotas x Madrugada'!A:C,3,0)</f>
        <v>Sim</v>
      </c>
      <c r="D2934" s="19">
        <f t="shared" si="90"/>
        <v>46170</v>
      </c>
      <c r="E2934" s="19">
        <f>IF(A2934="RETIRA",Z2934,VLOOKUP(Q2934,'Rotas x Madrugada'!A:D,4,0))</f>
        <v>46146</v>
      </c>
      <c r="F2934" s="19">
        <f>IF(A2934="RETIRA",Z2934,Z2934+2)</f>
        <v>46170</v>
      </c>
      <c r="G2934" s="19" t="str">
        <f>CONCATENATE(U2934,"-",V2934)</f>
        <v>INC06-TF</v>
      </c>
      <c r="H2934" s="19" t="str">
        <f t="shared" ca="1" si="91"/>
        <v>OK</v>
      </c>
      <c r="I2934" s="46">
        <f ca="1">Z2934-$B$1</f>
        <v>11</v>
      </c>
      <c r="J2934" s="46">
        <f>VLOOKUP(G2934,'D. Produção'!A:B,2,)</f>
        <v>2</v>
      </c>
      <c r="K2934" s="87">
        <v>336225</v>
      </c>
      <c r="L2934" s="88" t="s">
        <v>233</v>
      </c>
      <c r="M2934" s="87">
        <v>52</v>
      </c>
      <c r="N2934" s="87">
        <v>5458516</v>
      </c>
      <c r="O2934" s="88" t="s">
        <v>35</v>
      </c>
      <c r="P2934" s="88" t="s">
        <v>344</v>
      </c>
      <c r="Q2934" s="88" t="s">
        <v>198</v>
      </c>
      <c r="R2934" s="89">
        <v>0.46850000000000003</v>
      </c>
      <c r="S2934" s="89">
        <v>7.0274999999999999</v>
      </c>
      <c r="T2934" s="87">
        <v>1</v>
      </c>
      <c r="U2934" s="88" t="s">
        <v>185</v>
      </c>
      <c r="V2934" s="88" t="s">
        <v>96</v>
      </c>
      <c r="W2934" s="90">
        <v>500</v>
      </c>
      <c r="X2934" s="90">
        <v>937</v>
      </c>
      <c r="Y2934" s="91">
        <v>46156.492145173608</v>
      </c>
      <c r="Z2934" s="92">
        <v>46168</v>
      </c>
      <c r="AA2934" s="93"/>
      <c r="AB2934" s="93"/>
      <c r="AC2934" s="93"/>
      <c r="AD2934" s="93"/>
      <c r="AE2934" s="94" t="s">
        <v>40</v>
      </c>
      <c r="AF2934" s="94" t="s">
        <v>40</v>
      </c>
      <c r="AG2934" s="94" t="s">
        <v>40</v>
      </c>
      <c r="AH2934" s="94" t="s">
        <v>40</v>
      </c>
      <c r="AI2934" s="94" t="s">
        <v>40</v>
      </c>
      <c r="AJ2934" s="94" t="s">
        <v>40</v>
      </c>
      <c r="AK2934" s="94" t="s">
        <v>40</v>
      </c>
      <c r="AL2934" s="93"/>
      <c r="AM2934" s="93"/>
      <c r="AN2934" s="94" t="s">
        <v>40</v>
      </c>
      <c r="AO2934" s="94" t="s">
        <v>40</v>
      </c>
      <c r="AP2934" s="94" t="s">
        <v>40</v>
      </c>
      <c r="AQ2934" s="94" t="s">
        <v>40</v>
      </c>
      <c r="AR2934" s="93"/>
    </row>
    <row r="2935" spans="1:44" ht="21">
      <c r="A2935" t="str">
        <f>VLOOKUP(Q2935,'Rotas x Madrugada'!A:C,2,0)</f>
        <v>P</v>
      </c>
      <c r="B2935" t="str">
        <f>VLOOKUP(Q2935,'Rotas x Madrugada'!A:C,3,0)</f>
        <v>Sim</v>
      </c>
      <c r="D2935" s="19">
        <f t="shared" si="90"/>
        <v>46170</v>
      </c>
      <c r="E2935" s="19">
        <f>IF(A2935="RETIRA",Z2935,VLOOKUP(Q2935,'Rotas x Madrugada'!A:D,4,0))</f>
        <v>46146</v>
      </c>
      <c r="F2935" s="19">
        <f>IF(A2935="RETIRA",Z2935,Z2935+2)</f>
        <v>46170</v>
      </c>
      <c r="G2935" s="19" t="str">
        <f>CONCATENATE(U2935,"-",V2935)</f>
        <v>INC06-TF</v>
      </c>
      <c r="H2935" s="19" t="str">
        <f t="shared" ca="1" si="91"/>
        <v>OK</v>
      </c>
      <c r="I2935" s="46">
        <f ca="1">Z2935-$B$1</f>
        <v>11</v>
      </c>
      <c r="J2935" s="46">
        <f>VLOOKUP(G2935,'D. Produção'!A:B,2,)</f>
        <v>2</v>
      </c>
      <c r="K2935" s="95">
        <v>336225</v>
      </c>
      <c r="L2935" s="96" t="s">
        <v>234</v>
      </c>
      <c r="M2935" s="95">
        <v>53</v>
      </c>
      <c r="N2935" s="95">
        <v>5458517</v>
      </c>
      <c r="O2935" s="96" t="s">
        <v>35</v>
      </c>
      <c r="P2935" s="96" t="s">
        <v>344</v>
      </c>
      <c r="Q2935" s="96" t="s">
        <v>198</v>
      </c>
      <c r="R2935" s="97">
        <v>0.46850000000000003</v>
      </c>
      <c r="S2935" s="97">
        <v>7.0274999999999999</v>
      </c>
      <c r="T2935" s="95">
        <v>1</v>
      </c>
      <c r="U2935" s="96" t="s">
        <v>185</v>
      </c>
      <c r="V2935" s="96" t="s">
        <v>96</v>
      </c>
      <c r="W2935" s="98">
        <v>500</v>
      </c>
      <c r="X2935" s="98">
        <v>937</v>
      </c>
      <c r="Y2935" s="99">
        <v>46156.492145173608</v>
      </c>
      <c r="Z2935" s="100">
        <v>46168</v>
      </c>
      <c r="AA2935" s="101"/>
      <c r="AB2935" s="101"/>
      <c r="AC2935" s="101"/>
      <c r="AD2935" s="101"/>
      <c r="AE2935" s="102" t="s">
        <v>40</v>
      </c>
      <c r="AF2935" s="102" t="s">
        <v>40</v>
      </c>
      <c r="AG2935" s="102" t="s">
        <v>40</v>
      </c>
      <c r="AH2935" s="102" t="s">
        <v>40</v>
      </c>
      <c r="AI2935" s="102" t="s">
        <v>40</v>
      </c>
      <c r="AJ2935" s="102" t="s">
        <v>40</v>
      </c>
      <c r="AK2935" s="102" t="s">
        <v>40</v>
      </c>
      <c r="AL2935" s="101"/>
      <c r="AM2935" s="101"/>
      <c r="AN2935" s="102" t="s">
        <v>40</v>
      </c>
      <c r="AO2935" s="102" t="s">
        <v>40</v>
      </c>
      <c r="AP2935" s="102" t="s">
        <v>40</v>
      </c>
      <c r="AQ2935" s="102" t="s">
        <v>40</v>
      </c>
      <c r="AR2935" s="101"/>
    </row>
    <row r="2936" spans="1:44" ht="21">
      <c r="A2936" t="str">
        <f>VLOOKUP(Q2936,'Rotas x Madrugada'!A:C,2,0)</f>
        <v>P</v>
      </c>
      <c r="B2936" t="str">
        <f>VLOOKUP(Q2936,'Rotas x Madrugada'!A:C,3,0)</f>
        <v>Sim</v>
      </c>
      <c r="D2936" s="19">
        <f t="shared" si="90"/>
        <v>46170</v>
      </c>
      <c r="E2936" s="19">
        <f>IF(A2936="RETIRA",Z2936,VLOOKUP(Q2936,'Rotas x Madrugada'!A:D,4,0))</f>
        <v>46146</v>
      </c>
      <c r="F2936" s="19">
        <f>IF(A2936="RETIRA",Z2936,Z2936+2)</f>
        <v>46170</v>
      </c>
      <c r="G2936" s="19" t="str">
        <f>CONCATENATE(U2936,"-",V2936)</f>
        <v>INC06-TF</v>
      </c>
      <c r="H2936" s="19" t="str">
        <f t="shared" ca="1" si="91"/>
        <v>OK</v>
      </c>
      <c r="I2936" s="46">
        <f ca="1">Z2936-$B$1</f>
        <v>11</v>
      </c>
      <c r="J2936" s="46">
        <f>VLOOKUP(G2936,'D. Produção'!A:B,2,)</f>
        <v>2</v>
      </c>
      <c r="K2936" s="87">
        <v>336225</v>
      </c>
      <c r="L2936" s="88" t="s">
        <v>235</v>
      </c>
      <c r="M2936" s="87">
        <v>54</v>
      </c>
      <c r="N2936" s="87">
        <v>5458518</v>
      </c>
      <c r="O2936" s="88" t="s">
        <v>35</v>
      </c>
      <c r="P2936" s="88" t="s">
        <v>344</v>
      </c>
      <c r="Q2936" s="88" t="s">
        <v>198</v>
      </c>
      <c r="R2936" s="89">
        <v>0.46850000000000003</v>
      </c>
      <c r="S2936" s="89">
        <v>7.0274999999999999</v>
      </c>
      <c r="T2936" s="87">
        <v>1</v>
      </c>
      <c r="U2936" s="88" t="s">
        <v>185</v>
      </c>
      <c r="V2936" s="88" t="s">
        <v>96</v>
      </c>
      <c r="W2936" s="90">
        <v>500</v>
      </c>
      <c r="X2936" s="90">
        <v>937</v>
      </c>
      <c r="Y2936" s="91">
        <v>46156.492145173608</v>
      </c>
      <c r="Z2936" s="92">
        <v>46168</v>
      </c>
      <c r="AA2936" s="93"/>
      <c r="AB2936" s="93"/>
      <c r="AC2936" s="93"/>
      <c r="AD2936" s="93"/>
      <c r="AE2936" s="94" t="s">
        <v>40</v>
      </c>
      <c r="AF2936" s="94" t="s">
        <v>40</v>
      </c>
      <c r="AG2936" s="94" t="s">
        <v>40</v>
      </c>
      <c r="AH2936" s="94" t="s">
        <v>40</v>
      </c>
      <c r="AI2936" s="94" t="s">
        <v>40</v>
      </c>
      <c r="AJ2936" s="94" t="s">
        <v>40</v>
      </c>
      <c r="AK2936" s="94" t="s">
        <v>40</v>
      </c>
      <c r="AL2936" s="93"/>
      <c r="AM2936" s="93"/>
      <c r="AN2936" s="94" t="s">
        <v>40</v>
      </c>
      <c r="AO2936" s="94" t="s">
        <v>40</v>
      </c>
      <c r="AP2936" s="94" t="s">
        <v>40</v>
      </c>
      <c r="AQ2936" s="94" t="s">
        <v>40</v>
      </c>
      <c r="AR2936" s="93"/>
    </row>
    <row r="2937" spans="1:44" ht="21">
      <c r="A2937" t="str">
        <f>VLOOKUP(Q2937,'Rotas x Madrugada'!A:C,2,0)</f>
        <v>P</v>
      </c>
      <c r="B2937" t="str">
        <f>VLOOKUP(Q2937,'Rotas x Madrugada'!A:C,3,0)</f>
        <v>Sim</v>
      </c>
      <c r="D2937" s="19">
        <f t="shared" si="90"/>
        <v>46170</v>
      </c>
      <c r="E2937" s="19">
        <f>IF(A2937="RETIRA",Z2937,VLOOKUP(Q2937,'Rotas x Madrugada'!A:D,4,0))</f>
        <v>46146</v>
      </c>
      <c r="F2937" s="19">
        <f>IF(A2937="RETIRA",Z2937,Z2937+2)</f>
        <v>46170</v>
      </c>
      <c r="G2937" s="19" t="str">
        <f>CONCATENATE(U2937,"-",V2937)</f>
        <v>INC06-TF</v>
      </c>
      <c r="H2937" s="19" t="str">
        <f t="shared" ca="1" si="91"/>
        <v>OK</v>
      </c>
      <c r="I2937" s="46">
        <f ca="1">Z2937-$B$1</f>
        <v>11</v>
      </c>
      <c r="J2937" s="46">
        <f>VLOOKUP(G2937,'D. Produção'!A:B,2,)</f>
        <v>2</v>
      </c>
      <c r="K2937" s="95">
        <v>336225</v>
      </c>
      <c r="L2937" s="96" t="s">
        <v>237</v>
      </c>
      <c r="M2937" s="95">
        <v>55</v>
      </c>
      <c r="N2937" s="95">
        <v>5458519</v>
      </c>
      <c r="O2937" s="96" t="s">
        <v>35</v>
      </c>
      <c r="P2937" s="96" t="s">
        <v>344</v>
      </c>
      <c r="Q2937" s="96" t="s">
        <v>198</v>
      </c>
      <c r="R2937" s="97">
        <v>0.46850000000000003</v>
      </c>
      <c r="S2937" s="97">
        <v>7.0274999999999999</v>
      </c>
      <c r="T2937" s="95">
        <v>1</v>
      </c>
      <c r="U2937" s="96" t="s">
        <v>185</v>
      </c>
      <c r="V2937" s="96" t="s">
        <v>96</v>
      </c>
      <c r="W2937" s="98">
        <v>500</v>
      </c>
      <c r="X2937" s="98">
        <v>937</v>
      </c>
      <c r="Y2937" s="99">
        <v>46156.492145173608</v>
      </c>
      <c r="Z2937" s="100">
        <v>46168</v>
      </c>
      <c r="AA2937" s="101"/>
      <c r="AB2937" s="101"/>
      <c r="AC2937" s="101"/>
      <c r="AD2937" s="101"/>
      <c r="AE2937" s="102" t="s">
        <v>40</v>
      </c>
      <c r="AF2937" s="102" t="s">
        <v>40</v>
      </c>
      <c r="AG2937" s="102" t="s">
        <v>40</v>
      </c>
      <c r="AH2937" s="102" t="s">
        <v>40</v>
      </c>
      <c r="AI2937" s="102" t="s">
        <v>40</v>
      </c>
      <c r="AJ2937" s="102" t="s">
        <v>40</v>
      </c>
      <c r="AK2937" s="102" t="s">
        <v>40</v>
      </c>
      <c r="AL2937" s="101"/>
      <c r="AM2937" s="101"/>
      <c r="AN2937" s="102" t="s">
        <v>40</v>
      </c>
      <c r="AO2937" s="102" t="s">
        <v>40</v>
      </c>
      <c r="AP2937" s="102" t="s">
        <v>40</v>
      </c>
      <c r="AQ2937" s="102" t="s">
        <v>40</v>
      </c>
      <c r="AR2937" s="101"/>
    </row>
    <row r="2938" spans="1:44" ht="21">
      <c r="A2938" t="str">
        <f>VLOOKUP(Q2938,'Rotas x Madrugada'!A:C,2,0)</f>
        <v>P</v>
      </c>
      <c r="B2938" t="str">
        <f>VLOOKUP(Q2938,'Rotas x Madrugada'!A:C,3,0)</f>
        <v>Sim</v>
      </c>
      <c r="D2938" s="19">
        <f t="shared" si="90"/>
        <v>46170</v>
      </c>
      <c r="E2938" s="19">
        <f>IF(A2938="RETIRA",Z2938,VLOOKUP(Q2938,'Rotas x Madrugada'!A:D,4,0))</f>
        <v>46146</v>
      </c>
      <c r="F2938" s="19">
        <f>IF(A2938="RETIRA",Z2938,Z2938+2)</f>
        <v>46170</v>
      </c>
      <c r="G2938" s="19" t="str">
        <f>CONCATENATE(U2938,"-",V2938)</f>
        <v>INC06-TF</v>
      </c>
      <c r="H2938" s="19" t="str">
        <f t="shared" ca="1" si="91"/>
        <v>OK</v>
      </c>
      <c r="I2938" s="46">
        <f ca="1">Z2938-$B$1</f>
        <v>11</v>
      </c>
      <c r="J2938" s="46">
        <f>VLOOKUP(G2938,'D. Produção'!A:B,2,)</f>
        <v>2</v>
      </c>
      <c r="K2938" s="87">
        <v>336225</v>
      </c>
      <c r="L2938" s="88" t="s">
        <v>238</v>
      </c>
      <c r="M2938" s="87">
        <v>56</v>
      </c>
      <c r="N2938" s="87">
        <v>5458520</v>
      </c>
      <c r="O2938" s="88" t="s">
        <v>35</v>
      </c>
      <c r="P2938" s="88" t="s">
        <v>344</v>
      </c>
      <c r="Q2938" s="88" t="s">
        <v>198</v>
      </c>
      <c r="R2938" s="89">
        <v>0.46850000000000003</v>
      </c>
      <c r="S2938" s="89">
        <v>7.0274999999999999</v>
      </c>
      <c r="T2938" s="87">
        <v>1</v>
      </c>
      <c r="U2938" s="88" t="s">
        <v>185</v>
      </c>
      <c r="V2938" s="88" t="s">
        <v>96</v>
      </c>
      <c r="W2938" s="90">
        <v>500</v>
      </c>
      <c r="X2938" s="90">
        <v>937</v>
      </c>
      <c r="Y2938" s="91">
        <v>46156.492145173608</v>
      </c>
      <c r="Z2938" s="92">
        <v>46168</v>
      </c>
      <c r="AA2938" s="93"/>
      <c r="AB2938" s="93"/>
      <c r="AC2938" s="93"/>
      <c r="AD2938" s="93"/>
      <c r="AE2938" s="94" t="s">
        <v>40</v>
      </c>
      <c r="AF2938" s="94" t="s">
        <v>40</v>
      </c>
      <c r="AG2938" s="94" t="s">
        <v>40</v>
      </c>
      <c r="AH2938" s="94" t="s">
        <v>40</v>
      </c>
      <c r="AI2938" s="94" t="s">
        <v>40</v>
      </c>
      <c r="AJ2938" s="94" t="s">
        <v>40</v>
      </c>
      <c r="AK2938" s="94" t="s">
        <v>40</v>
      </c>
      <c r="AL2938" s="93"/>
      <c r="AM2938" s="93"/>
      <c r="AN2938" s="94" t="s">
        <v>40</v>
      </c>
      <c r="AO2938" s="94" t="s">
        <v>40</v>
      </c>
      <c r="AP2938" s="94" t="s">
        <v>40</v>
      </c>
      <c r="AQ2938" s="94" t="s">
        <v>40</v>
      </c>
      <c r="AR2938" s="93"/>
    </row>
    <row r="2939" spans="1:44" ht="21">
      <c r="A2939" t="str">
        <f>VLOOKUP(Q2939,'Rotas x Madrugada'!A:C,2,0)</f>
        <v>P</v>
      </c>
      <c r="B2939" t="str">
        <f>VLOOKUP(Q2939,'Rotas x Madrugada'!A:C,3,0)</f>
        <v>Sim</v>
      </c>
      <c r="D2939" s="19">
        <f t="shared" si="90"/>
        <v>46170</v>
      </c>
      <c r="E2939" s="19">
        <f>IF(A2939="RETIRA",Z2939,VLOOKUP(Q2939,'Rotas x Madrugada'!A:D,4,0))</f>
        <v>46146</v>
      </c>
      <c r="F2939" s="19">
        <f>IF(A2939="RETIRA",Z2939,Z2939+2)</f>
        <v>46170</v>
      </c>
      <c r="G2939" s="19" t="str">
        <f>CONCATENATE(U2939,"-",V2939)</f>
        <v>INC06-TF</v>
      </c>
      <c r="H2939" s="19" t="str">
        <f t="shared" ca="1" si="91"/>
        <v>OK</v>
      </c>
      <c r="I2939" s="46">
        <f ca="1">Z2939-$B$1</f>
        <v>11</v>
      </c>
      <c r="J2939" s="46">
        <f>VLOOKUP(G2939,'D. Produção'!A:B,2,)</f>
        <v>2</v>
      </c>
      <c r="K2939" s="95">
        <v>336225</v>
      </c>
      <c r="L2939" s="96" t="s">
        <v>239</v>
      </c>
      <c r="M2939" s="95">
        <v>57</v>
      </c>
      <c r="N2939" s="95">
        <v>5458521</v>
      </c>
      <c r="O2939" s="96" t="s">
        <v>35</v>
      </c>
      <c r="P2939" s="96" t="s">
        <v>344</v>
      </c>
      <c r="Q2939" s="96" t="s">
        <v>198</v>
      </c>
      <c r="R2939" s="97">
        <v>0.46850000000000003</v>
      </c>
      <c r="S2939" s="97">
        <v>7.0274999999999999</v>
      </c>
      <c r="T2939" s="95">
        <v>1</v>
      </c>
      <c r="U2939" s="96" t="s">
        <v>185</v>
      </c>
      <c r="V2939" s="96" t="s">
        <v>96</v>
      </c>
      <c r="W2939" s="98">
        <v>500</v>
      </c>
      <c r="X2939" s="98">
        <v>937</v>
      </c>
      <c r="Y2939" s="99">
        <v>46156.492145173608</v>
      </c>
      <c r="Z2939" s="100">
        <v>46168</v>
      </c>
      <c r="AA2939" s="101"/>
      <c r="AB2939" s="101"/>
      <c r="AC2939" s="101"/>
      <c r="AD2939" s="101"/>
      <c r="AE2939" s="102" t="s">
        <v>40</v>
      </c>
      <c r="AF2939" s="102" t="s">
        <v>40</v>
      </c>
      <c r="AG2939" s="102" t="s">
        <v>40</v>
      </c>
      <c r="AH2939" s="102" t="s">
        <v>40</v>
      </c>
      <c r="AI2939" s="102" t="s">
        <v>40</v>
      </c>
      <c r="AJ2939" s="102" t="s">
        <v>40</v>
      </c>
      <c r="AK2939" s="102" t="s">
        <v>40</v>
      </c>
      <c r="AL2939" s="101"/>
      <c r="AM2939" s="101"/>
      <c r="AN2939" s="102" t="s">
        <v>40</v>
      </c>
      <c r="AO2939" s="102" t="s">
        <v>40</v>
      </c>
      <c r="AP2939" s="102" t="s">
        <v>40</v>
      </c>
      <c r="AQ2939" s="102" t="s">
        <v>40</v>
      </c>
      <c r="AR2939" s="101"/>
    </row>
    <row r="2940" spans="1:44" ht="21">
      <c r="A2940" t="str">
        <f>VLOOKUP(Q2940,'Rotas x Madrugada'!A:C,2,0)</f>
        <v>P</v>
      </c>
      <c r="B2940" t="str">
        <f>VLOOKUP(Q2940,'Rotas x Madrugada'!A:C,3,0)</f>
        <v>Sim</v>
      </c>
      <c r="D2940" s="19">
        <f t="shared" si="90"/>
        <v>46170</v>
      </c>
      <c r="E2940" s="19">
        <f>IF(A2940="RETIRA",Z2940,VLOOKUP(Q2940,'Rotas x Madrugada'!A:D,4,0))</f>
        <v>46146</v>
      </c>
      <c r="F2940" s="19">
        <f>IF(A2940="RETIRA",Z2940,Z2940+2)</f>
        <v>46170</v>
      </c>
      <c r="G2940" s="19" t="str">
        <f>CONCATENATE(U2940,"-",V2940)</f>
        <v>INC06-TF</v>
      </c>
      <c r="H2940" s="19" t="str">
        <f t="shared" ca="1" si="91"/>
        <v>OK</v>
      </c>
      <c r="I2940" s="46">
        <f ca="1">Z2940-$B$1</f>
        <v>11</v>
      </c>
      <c r="J2940" s="46">
        <f>VLOOKUP(G2940,'D. Produção'!A:B,2,)</f>
        <v>2</v>
      </c>
      <c r="K2940" s="87">
        <v>336225</v>
      </c>
      <c r="L2940" s="88" t="s">
        <v>240</v>
      </c>
      <c r="M2940" s="87">
        <v>58</v>
      </c>
      <c r="N2940" s="87">
        <v>5458522</v>
      </c>
      <c r="O2940" s="88" t="s">
        <v>35</v>
      </c>
      <c r="P2940" s="88" t="s">
        <v>344</v>
      </c>
      <c r="Q2940" s="88" t="s">
        <v>198</v>
      </c>
      <c r="R2940" s="89">
        <v>0.46850000000000003</v>
      </c>
      <c r="S2940" s="89">
        <v>7.0274999999999999</v>
      </c>
      <c r="T2940" s="87">
        <v>1</v>
      </c>
      <c r="U2940" s="88" t="s">
        <v>185</v>
      </c>
      <c r="V2940" s="88" t="s">
        <v>96</v>
      </c>
      <c r="W2940" s="90">
        <v>500</v>
      </c>
      <c r="X2940" s="90">
        <v>937</v>
      </c>
      <c r="Y2940" s="91">
        <v>46156.492145173608</v>
      </c>
      <c r="Z2940" s="92">
        <v>46168</v>
      </c>
      <c r="AA2940" s="93"/>
      <c r="AB2940" s="93"/>
      <c r="AC2940" s="93"/>
      <c r="AD2940" s="93"/>
      <c r="AE2940" s="94" t="s">
        <v>40</v>
      </c>
      <c r="AF2940" s="94" t="s">
        <v>40</v>
      </c>
      <c r="AG2940" s="94" t="s">
        <v>40</v>
      </c>
      <c r="AH2940" s="94" t="s">
        <v>40</v>
      </c>
      <c r="AI2940" s="94" t="s">
        <v>40</v>
      </c>
      <c r="AJ2940" s="94" t="s">
        <v>40</v>
      </c>
      <c r="AK2940" s="94" t="s">
        <v>40</v>
      </c>
      <c r="AL2940" s="93"/>
      <c r="AM2940" s="93"/>
      <c r="AN2940" s="94" t="s">
        <v>40</v>
      </c>
      <c r="AO2940" s="94" t="s">
        <v>40</v>
      </c>
      <c r="AP2940" s="94" t="s">
        <v>40</v>
      </c>
      <c r="AQ2940" s="94" t="s">
        <v>40</v>
      </c>
      <c r="AR2940" s="93"/>
    </row>
    <row r="2941" spans="1:44" ht="21">
      <c r="A2941" t="str">
        <f>VLOOKUP(Q2941,'Rotas x Madrugada'!A:C,2,0)</f>
        <v>P</v>
      </c>
      <c r="B2941" t="str">
        <f>VLOOKUP(Q2941,'Rotas x Madrugada'!A:C,3,0)</f>
        <v>Sim</v>
      </c>
      <c r="D2941" s="19">
        <f t="shared" si="90"/>
        <v>46170</v>
      </c>
      <c r="E2941" s="19">
        <f>IF(A2941="RETIRA",Z2941,VLOOKUP(Q2941,'Rotas x Madrugada'!A:D,4,0))</f>
        <v>46146</v>
      </c>
      <c r="F2941" s="19">
        <f>IF(A2941="RETIRA",Z2941,Z2941+2)</f>
        <v>46170</v>
      </c>
      <c r="G2941" s="19" t="str">
        <f>CONCATENATE(U2941,"-",V2941)</f>
        <v>INC06-TF</v>
      </c>
      <c r="H2941" s="19" t="str">
        <f t="shared" ca="1" si="91"/>
        <v>OK</v>
      </c>
      <c r="I2941" s="46">
        <f ca="1">Z2941-$B$1</f>
        <v>11</v>
      </c>
      <c r="J2941" s="46">
        <f>VLOOKUP(G2941,'D. Produção'!A:B,2,)</f>
        <v>2</v>
      </c>
      <c r="K2941" s="95">
        <v>336225</v>
      </c>
      <c r="L2941" s="96" t="s">
        <v>241</v>
      </c>
      <c r="M2941" s="95">
        <v>59</v>
      </c>
      <c r="N2941" s="95">
        <v>5458523</v>
      </c>
      <c r="O2941" s="96" t="s">
        <v>35</v>
      </c>
      <c r="P2941" s="96" t="s">
        <v>344</v>
      </c>
      <c r="Q2941" s="96" t="s">
        <v>198</v>
      </c>
      <c r="R2941" s="97">
        <v>1.3402000000000001</v>
      </c>
      <c r="S2941" s="97">
        <v>20.103400000000001</v>
      </c>
      <c r="T2941" s="95">
        <v>1</v>
      </c>
      <c r="U2941" s="96" t="s">
        <v>185</v>
      </c>
      <c r="V2941" s="96" t="s">
        <v>96</v>
      </c>
      <c r="W2941" s="98">
        <v>688</v>
      </c>
      <c r="X2941" s="98">
        <v>1948</v>
      </c>
      <c r="Y2941" s="99">
        <v>46156.492145173608</v>
      </c>
      <c r="Z2941" s="100">
        <v>46168</v>
      </c>
      <c r="AA2941" s="101"/>
      <c r="AB2941" s="101"/>
      <c r="AC2941" s="101"/>
      <c r="AD2941" s="101"/>
      <c r="AE2941" s="102" t="s">
        <v>40</v>
      </c>
      <c r="AF2941" s="102" t="s">
        <v>40</v>
      </c>
      <c r="AG2941" s="102" t="s">
        <v>40</v>
      </c>
      <c r="AH2941" s="102" t="s">
        <v>40</v>
      </c>
      <c r="AI2941" s="102" t="s">
        <v>40</v>
      </c>
      <c r="AJ2941" s="102" t="s">
        <v>40</v>
      </c>
      <c r="AK2941" s="102" t="s">
        <v>40</v>
      </c>
      <c r="AL2941" s="101"/>
      <c r="AM2941" s="101"/>
      <c r="AN2941" s="102" t="s">
        <v>40</v>
      </c>
      <c r="AO2941" s="102" t="s">
        <v>40</v>
      </c>
      <c r="AP2941" s="102" t="s">
        <v>40</v>
      </c>
      <c r="AQ2941" s="102" t="s">
        <v>40</v>
      </c>
      <c r="AR2941" s="101"/>
    </row>
    <row r="2942" spans="1:44" ht="21">
      <c r="A2942" t="str">
        <f>VLOOKUP(Q2942,'Rotas x Madrugada'!A:C,2,0)</f>
        <v>P</v>
      </c>
      <c r="B2942" t="str">
        <f>VLOOKUP(Q2942,'Rotas x Madrugada'!A:C,3,0)</f>
        <v>Sim</v>
      </c>
      <c r="D2942" s="19">
        <f t="shared" si="90"/>
        <v>46170</v>
      </c>
      <c r="E2942" s="19">
        <f>IF(A2942="RETIRA",Z2942,VLOOKUP(Q2942,'Rotas x Madrugada'!A:D,4,0))</f>
        <v>46146</v>
      </c>
      <c r="F2942" s="19">
        <f>IF(A2942="RETIRA",Z2942,Z2942+2)</f>
        <v>46170</v>
      </c>
      <c r="G2942" s="19" t="str">
        <f>CONCATENATE(U2942,"-",V2942)</f>
        <v>INC06-TF</v>
      </c>
      <c r="H2942" s="19" t="str">
        <f t="shared" ca="1" si="91"/>
        <v>OK</v>
      </c>
      <c r="I2942" s="46">
        <f ca="1">Z2942-$B$1</f>
        <v>11</v>
      </c>
      <c r="J2942" s="46">
        <f>VLOOKUP(G2942,'D. Produção'!A:B,2,)</f>
        <v>2</v>
      </c>
      <c r="K2942" s="87">
        <v>336225</v>
      </c>
      <c r="L2942" s="88" t="s">
        <v>242</v>
      </c>
      <c r="M2942" s="87">
        <v>60</v>
      </c>
      <c r="N2942" s="87">
        <v>5458524</v>
      </c>
      <c r="O2942" s="88" t="s">
        <v>35</v>
      </c>
      <c r="P2942" s="88" t="s">
        <v>344</v>
      </c>
      <c r="Q2942" s="88" t="s">
        <v>198</v>
      </c>
      <c r="R2942" s="89">
        <v>1.3402000000000001</v>
      </c>
      <c r="S2942" s="89">
        <v>20.103400000000001</v>
      </c>
      <c r="T2942" s="87">
        <v>1</v>
      </c>
      <c r="U2942" s="88" t="s">
        <v>185</v>
      </c>
      <c r="V2942" s="88" t="s">
        <v>96</v>
      </c>
      <c r="W2942" s="90">
        <v>688</v>
      </c>
      <c r="X2942" s="90">
        <v>1948</v>
      </c>
      <c r="Y2942" s="91">
        <v>46156.492145173608</v>
      </c>
      <c r="Z2942" s="92">
        <v>46168</v>
      </c>
      <c r="AA2942" s="93"/>
      <c r="AB2942" s="93"/>
      <c r="AC2942" s="93"/>
      <c r="AD2942" s="93"/>
      <c r="AE2942" s="94" t="s">
        <v>40</v>
      </c>
      <c r="AF2942" s="94" t="s">
        <v>40</v>
      </c>
      <c r="AG2942" s="94" t="s">
        <v>40</v>
      </c>
      <c r="AH2942" s="94" t="s">
        <v>40</v>
      </c>
      <c r="AI2942" s="94" t="s">
        <v>40</v>
      </c>
      <c r="AJ2942" s="94" t="s">
        <v>40</v>
      </c>
      <c r="AK2942" s="94" t="s">
        <v>40</v>
      </c>
      <c r="AL2942" s="93"/>
      <c r="AM2942" s="93"/>
      <c r="AN2942" s="94" t="s">
        <v>40</v>
      </c>
      <c r="AO2942" s="94" t="s">
        <v>40</v>
      </c>
      <c r="AP2942" s="94" t="s">
        <v>40</v>
      </c>
      <c r="AQ2942" s="94" t="s">
        <v>40</v>
      </c>
      <c r="AR2942" s="93"/>
    </row>
    <row r="2943" spans="1:44" ht="21">
      <c r="A2943" t="str">
        <f>VLOOKUP(Q2943,'Rotas x Madrugada'!A:C,2,0)</f>
        <v>P</v>
      </c>
      <c r="B2943" t="str">
        <f>VLOOKUP(Q2943,'Rotas x Madrugada'!A:C,3,0)</f>
        <v>Sim</v>
      </c>
      <c r="D2943" s="19">
        <f t="shared" si="90"/>
        <v>46170</v>
      </c>
      <c r="E2943" s="19">
        <f>IF(A2943="RETIRA",Z2943,VLOOKUP(Q2943,'Rotas x Madrugada'!A:D,4,0))</f>
        <v>46146</v>
      </c>
      <c r="F2943" s="19">
        <f>IF(A2943="RETIRA",Z2943,Z2943+2)</f>
        <v>46170</v>
      </c>
      <c r="G2943" s="19" t="str">
        <f>CONCATENATE(U2943,"-",V2943)</f>
        <v>INC06-TF</v>
      </c>
      <c r="H2943" s="19" t="str">
        <f t="shared" ca="1" si="91"/>
        <v>OK</v>
      </c>
      <c r="I2943" s="46">
        <f ca="1">Z2943-$B$1</f>
        <v>11</v>
      </c>
      <c r="J2943" s="46">
        <f>VLOOKUP(G2943,'D. Produção'!A:B,2,)</f>
        <v>2</v>
      </c>
      <c r="K2943" s="95">
        <v>336225</v>
      </c>
      <c r="L2943" s="96" t="s">
        <v>42</v>
      </c>
      <c r="M2943" s="95">
        <v>61</v>
      </c>
      <c r="N2943" s="95">
        <v>5458525</v>
      </c>
      <c r="O2943" s="96" t="s">
        <v>35</v>
      </c>
      <c r="P2943" s="96" t="s">
        <v>344</v>
      </c>
      <c r="Q2943" s="96" t="s">
        <v>198</v>
      </c>
      <c r="R2943" s="97">
        <v>1.3402000000000001</v>
      </c>
      <c r="S2943" s="97">
        <v>20.103400000000001</v>
      </c>
      <c r="T2943" s="95">
        <v>1</v>
      </c>
      <c r="U2943" s="96" t="s">
        <v>185</v>
      </c>
      <c r="V2943" s="96" t="s">
        <v>96</v>
      </c>
      <c r="W2943" s="98">
        <v>688</v>
      </c>
      <c r="X2943" s="98">
        <v>1948</v>
      </c>
      <c r="Y2943" s="99">
        <v>46156.492145173608</v>
      </c>
      <c r="Z2943" s="100">
        <v>46168</v>
      </c>
      <c r="AA2943" s="101"/>
      <c r="AB2943" s="101"/>
      <c r="AC2943" s="101"/>
      <c r="AD2943" s="101"/>
      <c r="AE2943" s="102" t="s">
        <v>40</v>
      </c>
      <c r="AF2943" s="102" t="s">
        <v>40</v>
      </c>
      <c r="AG2943" s="102" t="s">
        <v>40</v>
      </c>
      <c r="AH2943" s="102" t="s">
        <v>40</v>
      </c>
      <c r="AI2943" s="102" t="s">
        <v>40</v>
      </c>
      <c r="AJ2943" s="102" t="s">
        <v>40</v>
      </c>
      <c r="AK2943" s="102" t="s">
        <v>40</v>
      </c>
      <c r="AL2943" s="101"/>
      <c r="AM2943" s="101"/>
      <c r="AN2943" s="102" t="s">
        <v>40</v>
      </c>
      <c r="AO2943" s="102" t="s">
        <v>40</v>
      </c>
      <c r="AP2943" s="102" t="s">
        <v>40</v>
      </c>
      <c r="AQ2943" s="102" t="s">
        <v>40</v>
      </c>
      <c r="AR2943" s="101"/>
    </row>
    <row r="2944" spans="1:44" ht="21">
      <c r="A2944" t="str">
        <f>VLOOKUP(Q2944,'Rotas x Madrugada'!A:C,2,0)</f>
        <v>P</v>
      </c>
      <c r="B2944" t="str">
        <f>VLOOKUP(Q2944,'Rotas x Madrugada'!A:C,3,0)</f>
        <v>Sim</v>
      </c>
      <c r="D2944" s="19">
        <f t="shared" si="90"/>
        <v>46170</v>
      </c>
      <c r="E2944" s="19">
        <f>IF(A2944="RETIRA",Z2944,VLOOKUP(Q2944,'Rotas x Madrugada'!A:D,4,0))</f>
        <v>46146</v>
      </c>
      <c r="F2944" s="19">
        <f>IF(A2944="RETIRA",Z2944,Z2944+2)</f>
        <v>46170</v>
      </c>
      <c r="G2944" s="19" t="str">
        <f>CONCATENATE(U2944,"-",V2944)</f>
        <v>INC06-TF</v>
      </c>
      <c r="H2944" s="19" t="str">
        <f t="shared" ca="1" si="91"/>
        <v>OK</v>
      </c>
      <c r="I2944" s="46">
        <f ca="1">Z2944-$B$1</f>
        <v>11</v>
      </c>
      <c r="J2944" s="46">
        <f>VLOOKUP(G2944,'D. Produção'!A:B,2,)</f>
        <v>2</v>
      </c>
      <c r="K2944" s="87">
        <v>336225</v>
      </c>
      <c r="L2944" s="88" t="s">
        <v>43</v>
      </c>
      <c r="M2944" s="87">
        <v>62</v>
      </c>
      <c r="N2944" s="87">
        <v>5458526</v>
      </c>
      <c r="O2944" s="88" t="s">
        <v>35</v>
      </c>
      <c r="P2944" s="88" t="s">
        <v>344</v>
      </c>
      <c r="Q2944" s="88" t="s">
        <v>198</v>
      </c>
      <c r="R2944" s="89">
        <v>1.3402000000000001</v>
      </c>
      <c r="S2944" s="89">
        <v>20.103400000000001</v>
      </c>
      <c r="T2944" s="87">
        <v>1</v>
      </c>
      <c r="U2944" s="88" t="s">
        <v>185</v>
      </c>
      <c r="V2944" s="88" t="s">
        <v>96</v>
      </c>
      <c r="W2944" s="90">
        <v>688</v>
      </c>
      <c r="X2944" s="90">
        <v>1948</v>
      </c>
      <c r="Y2944" s="91">
        <v>46156.492145173608</v>
      </c>
      <c r="Z2944" s="92">
        <v>46168</v>
      </c>
      <c r="AA2944" s="93"/>
      <c r="AB2944" s="93"/>
      <c r="AC2944" s="93"/>
      <c r="AD2944" s="93"/>
      <c r="AE2944" s="94" t="s">
        <v>40</v>
      </c>
      <c r="AF2944" s="94" t="s">
        <v>40</v>
      </c>
      <c r="AG2944" s="94" t="s">
        <v>40</v>
      </c>
      <c r="AH2944" s="94" t="s">
        <v>40</v>
      </c>
      <c r="AI2944" s="94" t="s">
        <v>40</v>
      </c>
      <c r="AJ2944" s="94" t="s">
        <v>40</v>
      </c>
      <c r="AK2944" s="94" t="s">
        <v>40</v>
      </c>
      <c r="AL2944" s="93"/>
      <c r="AM2944" s="93"/>
      <c r="AN2944" s="94" t="s">
        <v>40</v>
      </c>
      <c r="AO2944" s="94" t="s">
        <v>40</v>
      </c>
      <c r="AP2944" s="94" t="s">
        <v>40</v>
      </c>
      <c r="AQ2944" s="94" t="s">
        <v>40</v>
      </c>
      <c r="AR2944" s="93"/>
    </row>
    <row r="2945" spans="1:44" ht="21">
      <c r="A2945" t="str">
        <f>VLOOKUP(Q2945,'Rotas x Madrugada'!A:C,2,0)</f>
        <v>P</v>
      </c>
      <c r="B2945" t="str">
        <f>VLOOKUP(Q2945,'Rotas x Madrugada'!A:C,3,0)</f>
        <v>Sim</v>
      </c>
      <c r="D2945" s="19">
        <f t="shared" si="90"/>
        <v>46170</v>
      </c>
      <c r="E2945" s="19">
        <f>IF(A2945="RETIRA",Z2945,VLOOKUP(Q2945,'Rotas x Madrugada'!A:D,4,0))</f>
        <v>46146</v>
      </c>
      <c r="F2945" s="19">
        <f>IF(A2945="RETIRA",Z2945,Z2945+2)</f>
        <v>46170</v>
      </c>
      <c r="G2945" s="19" t="str">
        <f>CONCATENATE(U2945,"-",V2945)</f>
        <v>INC06-TF</v>
      </c>
      <c r="H2945" s="19" t="str">
        <f t="shared" ca="1" si="91"/>
        <v>OK</v>
      </c>
      <c r="I2945" s="46">
        <f ca="1">Z2945-$B$1</f>
        <v>11</v>
      </c>
      <c r="J2945" s="46">
        <f>VLOOKUP(G2945,'D. Produção'!A:B,2,)</f>
        <v>2</v>
      </c>
      <c r="K2945" s="95">
        <v>336225</v>
      </c>
      <c r="L2945" s="96" t="s">
        <v>44</v>
      </c>
      <c r="M2945" s="95">
        <v>63</v>
      </c>
      <c r="N2945" s="95">
        <v>5458527</v>
      </c>
      <c r="O2945" s="96" t="s">
        <v>35</v>
      </c>
      <c r="P2945" s="96" t="s">
        <v>344</v>
      </c>
      <c r="Q2945" s="96" t="s">
        <v>198</v>
      </c>
      <c r="R2945" s="97">
        <v>1.3402000000000001</v>
      </c>
      <c r="S2945" s="97">
        <v>20.103400000000001</v>
      </c>
      <c r="T2945" s="95">
        <v>1</v>
      </c>
      <c r="U2945" s="96" t="s">
        <v>185</v>
      </c>
      <c r="V2945" s="96" t="s">
        <v>96</v>
      </c>
      <c r="W2945" s="98">
        <v>688</v>
      </c>
      <c r="X2945" s="98">
        <v>1948</v>
      </c>
      <c r="Y2945" s="99">
        <v>46156.492145173608</v>
      </c>
      <c r="Z2945" s="100">
        <v>46168</v>
      </c>
      <c r="AA2945" s="101"/>
      <c r="AB2945" s="101"/>
      <c r="AC2945" s="101"/>
      <c r="AD2945" s="101"/>
      <c r="AE2945" s="102" t="s">
        <v>40</v>
      </c>
      <c r="AF2945" s="102" t="s">
        <v>40</v>
      </c>
      <c r="AG2945" s="102" t="s">
        <v>40</v>
      </c>
      <c r="AH2945" s="102" t="s">
        <v>40</v>
      </c>
      <c r="AI2945" s="102" t="s">
        <v>40</v>
      </c>
      <c r="AJ2945" s="102" t="s">
        <v>40</v>
      </c>
      <c r="AK2945" s="102" t="s">
        <v>40</v>
      </c>
      <c r="AL2945" s="101"/>
      <c r="AM2945" s="101"/>
      <c r="AN2945" s="102" t="s">
        <v>40</v>
      </c>
      <c r="AO2945" s="102" t="s">
        <v>40</v>
      </c>
      <c r="AP2945" s="102" t="s">
        <v>40</v>
      </c>
      <c r="AQ2945" s="102" t="s">
        <v>40</v>
      </c>
      <c r="AR2945" s="101"/>
    </row>
    <row r="2946" spans="1:44" ht="21">
      <c r="A2946" t="str">
        <f>VLOOKUP(Q2946,'Rotas x Madrugada'!A:C,2,0)</f>
        <v>P</v>
      </c>
      <c r="B2946" t="str">
        <f>VLOOKUP(Q2946,'Rotas x Madrugada'!A:C,3,0)</f>
        <v>Sim</v>
      </c>
      <c r="D2946" s="19">
        <f t="shared" si="90"/>
        <v>46170</v>
      </c>
      <c r="E2946" s="19">
        <f>IF(A2946="RETIRA",Z2946,VLOOKUP(Q2946,'Rotas x Madrugada'!A:D,4,0))</f>
        <v>46146</v>
      </c>
      <c r="F2946" s="19">
        <f>IF(A2946="RETIRA",Z2946,Z2946+2)</f>
        <v>46170</v>
      </c>
      <c r="G2946" s="19" t="str">
        <f>CONCATENATE(U2946,"-",V2946)</f>
        <v>INC06-TF</v>
      </c>
      <c r="H2946" s="19" t="str">
        <f t="shared" ca="1" si="91"/>
        <v>OK</v>
      </c>
      <c r="I2946" s="46">
        <f ca="1">Z2946-$B$1</f>
        <v>11</v>
      </c>
      <c r="J2946" s="46">
        <f>VLOOKUP(G2946,'D. Produção'!A:B,2,)</f>
        <v>2</v>
      </c>
      <c r="K2946" s="87">
        <v>336225</v>
      </c>
      <c r="L2946" s="88" t="s">
        <v>45</v>
      </c>
      <c r="M2946" s="87">
        <v>64</v>
      </c>
      <c r="N2946" s="87">
        <v>5458528</v>
      </c>
      <c r="O2946" s="88" t="s">
        <v>35</v>
      </c>
      <c r="P2946" s="88" t="s">
        <v>344</v>
      </c>
      <c r="Q2946" s="88" t="s">
        <v>198</v>
      </c>
      <c r="R2946" s="89">
        <v>1.3402000000000001</v>
      </c>
      <c r="S2946" s="89">
        <v>20.103400000000001</v>
      </c>
      <c r="T2946" s="87">
        <v>1</v>
      </c>
      <c r="U2946" s="88" t="s">
        <v>185</v>
      </c>
      <c r="V2946" s="88" t="s">
        <v>96</v>
      </c>
      <c r="W2946" s="90">
        <v>688</v>
      </c>
      <c r="X2946" s="90">
        <v>1948</v>
      </c>
      <c r="Y2946" s="91">
        <v>46156.492145173608</v>
      </c>
      <c r="Z2946" s="92">
        <v>46168</v>
      </c>
      <c r="AA2946" s="93"/>
      <c r="AB2946" s="93"/>
      <c r="AC2946" s="93"/>
      <c r="AD2946" s="93"/>
      <c r="AE2946" s="94" t="s">
        <v>40</v>
      </c>
      <c r="AF2946" s="94" t="s">
        <v>40</v>
      </c>
      <c r="AG2946" s="94" t="s">
        <v>40</v>
      </c>
      <c r="AH2946" s="94" t="s">
        <v>40</v>
      </c>
      <c r="AI2946" s="94" t="s">
        <v>40</v>
      </c>
      <c r="AJ2946" s="94" t="s">
        <v>40</v>
      </c>
      <c r="AK2946" s="94" t="s">
        <v>40</v>
      </c>
      <c r="AL2946" s="93"/>
      <c r="AM2946" s="93"/>
      <c r="AN2946" s="94" t="s">
        <v>40</v>
      </c>
      <c r="AO2946" s="94" t="s">
        <v>40</v>
      </c>
      <c r="AP2946" s="94" t="s">
        <v>40</v>
      </c>
      <c r="AQ2946" s="94" t="s">
        <v>40</v>
      </c>
      <c r="AR2946" s="93"/>
    </row>
    <row r="2947" spans="1:44" ht="21">
      <c r="A2947" t="str">
        <f>VLOOKUP(Q2947,'Rotas x Madrugada'!A:C,2,0)</f>
        <v>P</v>
      </c>
      <c r="B2947" t="str">
        <f>VLOOKUP(Q2947,'Rotas x Madrugada'!A:C,3,0)</f>
        <v>Sim</v>
      </c>
      <c r="D2947" s="19">
        <f t="shared" si="90"/>
        <v>46170</v>
      </c>
      <c r="E2947" s="19">
        <f>IF(A2947="RETIRA",Z2947,VLOOKUP(Q2947,'Rotas x Madrugada'!A:D,4,0))</f>
        <v>46146</v>
      </c>
      <c r="F2947" s="19">
        <f>IF(A2947="RETIRA",Z2947,Z2947+2)</f>
        <v>46170</v>
      </c>
      <c r="G2947" s="19" t="str">
        <f>CONCATENATE(U2947,"-",V2947)</f>
        <v>INC06-TF</v>
      </c>
      <c r="H2947" s="19" t="str">
        <f t="shared" ca="1" si="91"/>
        <v>OK</v>
      </c>
      <c r="I2947" s="46">
        <f ca="1">Z2947-$B$1</f>
        <v>11</v>
      </c>
      <c r="J2947" s="46">
        <f>VLOOKUP(G2947,'D. Produção'!A:B,2,)</f>
        <v>2</v>
      </c>
      <c r="K2947" s="95">
        <v>336225</v>
      </c>
      <c r="L2947" s="96" t="s">
        <v>46</v>
      </c>
      <c r="M2947" s="95">
        <v>65</v>
      </c>
      <c r="N2947" s="95">
        <v>5458529</v>
      </c>
      <c r="O2947" s="96" t="s">
        <v>35</v>
      </c>
      <c r="P2947" s="96" t="s">
        <v>344</v>
      </c>
      <c r="Q2947" s="96" t="s">
        <v>198</v>
      </c>
      <c r="R2947" s="97">
        <v>1.3402000000000001</v>
      </c>
      <c r="S2947" s="97">
        <v>20.103400000000001</v>
      </c>
      <c r="T2947" s="95">
        <v>1</v>
      </c>
      <c r="U2947" s="96" t="s">
        <v>185</v>
      </c>
      <c r="V2947" s="96" t="s">
        <v>96</v>
      </c>
      <c r="W2947" s="98">
        <v>688</v>
      </c>
      <c r="X2947" s="98">
        <v>1948</v>
      </c>
      <c r="Y2947" s="99">
        <v>46156.492145173608</v>
      </c>
      <c r="Z2947" s="100">
        <v>46168</v>
      </c>
      <c r="AA2947" s="101"/>
      <c r="AB2947" s="101"/>
      <c r="AC2947" s="101"/>
      <c r="AD2947" s="101"/>
      <c r="AE2947" s="102" t="s">
        <v>40</v>
      </c>
      <c r="AF2947" s="102" t="s">
        <v>40</v>
      </c>
      <c r="AG2947" s="102" t="s">
        <v>40</v>
      </c>
      <c r="AH2947" s="102" t="s">
        <v>40</v>
      </c>
      <c r="AI2947" s="102" t="s">
        <v>40</v>
      </c>
      <c r="AJ2947" s="102" t="s">
        <v>40</v>
      </c>
      <c r="AK2947" s="102" t="s">
        <v>40</v>
      </c>
      <c r="AL2947" s="101"/>
      <c r="AM2947" s="101"/>
      <c r="AN2947" s="102" t="s">
        <v>40</v>
      </c>
      <c r="AO2947" s="102" t="s">
        <v>40</v>
      </c>
      <c r="AP2947" s="102" t="s">
        <v>40</v>
      </c>
      <c r="AQ2947" s="102" t="s">
        <v>40</v>
      </c>
      <c r="AR2947" s="101"/>
    </row>
    <row r="2948" spans="1:44" ht="21">
      <c r="A2948" t="str">
        <f>VLOOKUP(Q2948,'Rotas x Madrugada'!A:C,2,0)</f>
        <v>P</v>
      </c>
      <c r="B2948" t="str">
        <f>VLOOKUP(Q2948,'Rotas x Madrugada'!A:C,3,0)</f>
        <v>Sim</v>
      </c>
      <c r="D2948" s="19">
        <f t="shared" ref="D2948:D3011" si="92">IF(E2948&gt;F2948,E2948,F2948)</f>
        <v>46170</v>
      </c>
      <c r="E2948" s="19">
        <f>IF(A2948="RETIRA",Z2948,VLOOKUP(Q2948,'Rotas x Madrugada'!A:D,4,0))</f>
        <v>46146</v>
      </c>
      <c r="F2948" s="19">
        <f>IF(A2948="RETIRA",Z2948,Z2948+2)</f>
        <v>46170</v>
      </c>
      <c r="G2948" s="19" t="str">
        <f>CONCATENATE(U2948,"-",V2948)</f>
        <v>INC06-TF</v>
      </c>
      <c r="H2948" s="19" t="str">
        <f t="shared" ca="1" si="91"/>
        <v>OK</v>
      </c>
      <c r="I2948" s="46">
        <f ca="1">Z2948-$B$1</f>
        <v>11</v>
      </c>
      <c r="J2948" s="46">
        <f>VLOOKUP(G2948,'D. Produção'!A:B,2,)</f>
        <v>2</v>
      </c>
      <c r="K2948" s="87">
        <v>336225</v>
      </c>
      <c r="L2948" s="88" t="s">
        <v>47</v>
      </c>
      <c r="M2948" s="87">
        <v>66</v>
      </c>
      <c r="N2948" s="87">
        <v>5458530</v>
      </c>
      <c r="O2948" s="88" t="s">
        <v>35</v>
      </c>
      <c r="P2948" s="88" t="s">
        <v>344</v>
      </c>
      <c r="Q2948" s="88" t="s">
        <v>198</v>
      </c>
      <c r="R2948" s="89">
        <v>1.3402000000000001</v>
      </c>
      <c r="S2948" s="89">
        <v>20.103400000000001</v>
      </c>
      <c r="T2948" s="87">
        <v>1</v>
      </c>
      <c r="U2948" s="88" t="s">
        <v>185</v>
      </c>
      <c r="V2948" s="88" t="s">
        <v>96</v>
      </c>
      <c r="W2948" s="90">
        <v>688</v>
      </c>
      <c r="X2948" s="90">
        <v>1948</v>
      </c>
      <c r="Y2948" s="91">
        <v>46156.492145173608</v>
      </c>
      <c r="Z2948" s="92">
        <v>46168</v>
      </c>
      <c r="AA2948" s="93"/>
      <c r="AB2948" s="93"/>
      <c r="AC2948" s="93"/>
      <c r="AD2948" s="93"/>
      <c r="AE2948" s="94" t="s">
        <v>40</v>
      </c>
      <c r="AF2948" s="94" t="s">
        <v>40</v>
      </c>
      <c r="AG2948" s="94" t="s">
        <v>40</v>
      </c>
      <c r="AH2948" s="94" t="s">
        <v>40</v>
      </c>
      <c r="AI2948" s="94" t="s">
        <v>40</v>
      </c>
      <c r="AJ2948" s="94" t="s">
        <v>40</v>
      </c>
      <c r="AK2948" s="94" t="s">
        <v>40</v>
      </c>
      <c r="AL2948" s="93"/>
      <c r="AM2948" s="93"/>
      <c r="AN2948" s="94" t="s">
        <v>40</v>
      </c>
      <c r="AO2948" s="94" t="s">
        <v>40</v>
      </c>
      <c r="AP2948" s="94" t="s">
        <v>40</v>
      </c>
      <c r="AQ2948" s="94" t="s">
        <v>40</v>
      </c>
      <c r="AR2948" s="93"/>
    </row>
    <row r="2949" spans="1:44" ht="21">
      <c r="A2949" t="str">
        <f>VLOOKUP(Q2949,'Rotas x Madrugada'!A:C,2,0)</f>
        <v>P</v>
      </c>
      <c r="B2949" t="str">
        <f>VLOOKUP(Q2949,'Rotas x Madrugada'!A:C,3,0)</f>
        <v>Sim</v>
      </c>
      <c r="D2949" s="19">
        <f t="shared" si="92"/>
        <v>46170</v>
      </c>
      <c r="E2949" s="19">
        <f>IF(A2949="RETIRA",Z2949,VLOOKUP(Q2949,'Rotas x Madrugada'!A:D,4,0))</f>
        <v>46146</v>
      </c>
      <c r="F2949" s="19">
        <f>IF(A2949="RETIRA",Z2949,Z2949+2)</f>
        <v>46170</v>
      </c>
      <c r="G2949" s="19" t="str">
        <f>CONCATENATE(U2949,"-",V2949)</f>
        <v>INC06-TF</v>
      </c>
      <c r="H2949" s="19" t="str">
        <f t="shared" ref="H2949:H3012" ca="1" si="93">IF(I2949&lt;-10,"PROBLEMA",IF(I2949&lt;J2949,"URGENTE",IF(I2949=J2949,"PRODUZIR","OK")))</f>
        <v>OK</v>
      </c>
      <c r="I2949" s="46">
        <f ca="1">Z2949-$B$1</f>
        <v>11</v>
      </c>
      <c r="J2949" s="46">
        <f>VLOOKUP(G2949,'D. Produção'!A:B,2,)</f>
        <v>2</v>
      </c>
      <c r="K2949" s="95">
        <v>336225</v>
      </c>
      <c r="L2949" s="96" t="s">
        <v>48</v>
      </c>
      <c r="M2949" s="95">
        <v>67</v>
      </c>
      <c r="N2949" s="95">
        <v>5458531</v>
      </c>
      <c r="O2949" s="96" t="s">
        <v>35</v>
      </c>
      <c r="P2949" s="96" t="s">
        <v>344</v>
      </c>
      <c r="Q2949" s="96" t="s">
        <v>198</v>
      </c>
      <c r="R2949" s="97">
        <v>1.3402000000000001</v>
      </c>
      <c r="S2949" s="97">
        <v>20.103400000000001</v>
      </c>
      <c r="T2949" s="95">
        <v>1</v>
      </c>
      <c r="U2949" s="96" t="s">
        <v>185</v>
      </c>
      <c r="V2949" s="96" t="s">
        <v>96</v>
      </c>
      <c r="W2949" s="98">
        <v>688</v>
      </c>
      <c r="X2949" s="98">
        <v>1948</v>
      </c>
      <c r="Y2949" s="99">
        <v>46156.492145173608</v>
      </c>
      <c r="Z2949" s="100">
        <v>46168</v>
      </c>
      <c r="AA2949" s="101"/>
      <c r="AB2949" s="101"/>
      <c r="AC2949" s="101"/>
      <c r="AD2949" s="101"/>
      <c r="AE2949" s="102" t="s">
        <v>40</v>
      </c>
      <c r="AF2949" s="102" t="s">
        <v>40</v>
      </c>
      <c r="AG2949" s="102" t="s">
        <v>40</v>
      </c>
      <c r="AH2949" s="102" t="s">
        <v>40</v>
      </c>
      <c r="AI2949" s="102" t="s">
        <v>40</v>
      </c>
      <c r="AJ2949" s="102" t="s">
        <v>40</v>
      </c>
      <c r="AK2949" s="102" t="s">
        <v>40</v>
      </c>
      <c r="AL2949" s="101"/>
      <c r="AM2949" s="101"/>
      <c r="AN2949" s="102" t="s">
        <v>40</v>
      </c>
      <c r="AO2949" s="102" t="s">
        <v>40</v>
      </c>
      <c r="AP2949" s="102" t="s">
        <v>40</v>
      </c>
      <c r="AQ2949" s="102" t="s">
        <v>40</v>
      </c>
      <c r="AR2949" s="101"/>
    </row>
    <row r="2950" spans="1:44" ht="21">
      <c r="A2950" t="str">
        <f>VLOOKUP(Q2950,'Rotas x Madrugada'!A:C,2,0)</f>
        <v>P</v>
      </c>
      <c r="B2950" t="str">
        <f>VLOOKUP(Q2950,'Rotas x Madrugada'!A:C,3,0)</f>
        <v>Sim</v>
      </c>
      <c r="D2950" s="19">
        <f t="shared" si="92"/>
        <v>46170</v>
      </c>
      <c r="E2950" s="19">
        <f>IF(A2950="RETIRA",Z2950,VLOOKUP(Q2950,'Rotas x Madrugada'!A:D,4,0))</f>
        <v>46146</v>
      </c>
      <c r="F2950" s="19">
        <f>IF(A2950="RETIRA",Z2950,Z2950+2)</f>
        <v>46170</v>
      </c>
      <c r="G2950" s="19" t="str">
        <f>CONCATENATE(U2950,"-",V2950)</f>
        <v>INC06-TF</v>
      </c>
      <c r="H2950" s="19" t="str">
        <f t="shared" ca="1" si="93"/>
        <v>OK</v>
      </c>
      <c r="I2950" s="46">
        <f ca="1">Z2950-$B$1</f>
        <v>11</v>
      </c>
      <c r="J2950" s="46">
        <f>VLOOKUP(G2950,'D. Produção'!A:B,2,)</f>
        <v>2</v>
      </c>
      <c r="K2950" s="87">
        <v>336225</v>
      </c>
      <c r="L2950" s="88" t="s">
        <v>49</v>
      </c>
      <c r="M2950" s="87">
        <v>68</v>
      </c>
      <c r="N2950" s="87">
        <v>5458532</v>
      </c>
      <c r="O2950" s="88" t="s">
        <v>35</v>
      </c>
      <c r="P2950" s="88" t="s">
        <v>344</v>
      </c>
      <c r="Q2950" s="88" t="s">
        <v>198</v>
      </c>
      <c r="R2950" s="89">
        <v>1.3402000000000001</v>
      </c>
      <c r="S2950" s="89">
        <v>20.103400000000001</v>
      </c>
      <c r="T2950" s="87">
        <v>1</v>
      </c>
      <c r="U2950" s="88" t="s">
        <v>185</v>
      </c>
      <c r="V2950" s="88" t="s">
        <v>96</v>
      </c>
      <c r="W2950" s="90">
        <v>688</v>
      </c>
      <c r="X2950" s="90">
        <v>1948</v>
      </c>
      <c r="Y2950" s="91">
        <v>46156.492145173608</v>
      </c>
      <c r="Z2950" s="92">
        <v>46168</v>
      </c>
      <c r="AA2950" s="93"/>
      <c r="AB2950" s="93"/>
      <c r="AC2950" s="93"/>
      <c r="AD2950" s="93"/>
      <c r="AE2950" s="94" t="s">
        <v>40</v>
      </c>
      <c r="AF2950" s="94" t="s">
        <v>40</v>
      </c>
      <c r="AG2950" s="94" t="s">
        <v>40</v>
      </c>
      <c r="AH2950" s="94" t="s">
        <v>40</v>
      </c>
      <c r="AI2950" s="94" t="s">
        <v>40</v>
      </c>
      <c r="AJ2950" s="94" t="s">
        <v>40</v>
      </c>
      <c r="AK2950" s="94" t="s">
        <v>40</v>
      </c>
      <c r="AL2950" s="93"/>
      <c r="AM2950" s="93"/>
      <c r="AN2950" s="94" t="s">
        <v>40</v>
      </c>
      <c r="AO2950" s="94" t="s">
        <v>40</v>
      </c>
      <c r="AP2950" s="94" t="s">
        <v>40</v>
      </c>
      <c r="AQ2950" s="94" t="s">
        <v>40</v>
      </c>
      <c r="AR2950" s="93"/>
    </row>
    <row r="2951" spans="1:44" ht="21">
      <c r="A2951" t="str">
        <f>VLOOKUP(Q2951,'Rotas x Madrugada'!A:C,2,0)</f>
        <v>P</v>
      </c>
      <c r="B2951" t="str">
        <f>VLOOKUP(Q2951,'Rotas x Madrugada'!A:C,3,0)</f>
        <v>Sim</v>
      </c>
      <c r="D2951" s="19">
        <f t="shared" si="92"/>
        <v>46170</v>
      </c>
      <c r="E2951" s="19">
        <f>IF(A2951="RETIRA",Z2951,VLOOKUP(Q2951,'Rotas x Madrugada'!A:D,4,0))</f>
        <v>46146</v>
      </c>
      <c r="F2951" s="19">
        <f>IF(A2951="RETIRA",Z2951,Z2951+2)</f>
        <v>46170</v>
      </c>
      <c r="G2951" s="19" t="str">
        <f>CONCATENATE(U2951,"-",V2951)</f>
        <v>INC06-TF</v>
      </c>
      <c r="H2951" s="19" t="str">
        <f t="shared" ca="1" si="93"/>
        <v>OK</v>
      </c>
      <c r="I2951" s="46">
        <f ca="1">Z2951-$B$1</f>
        <v>11</v>
      </c>
      <c r="J2951" s="46">
        <f>VLOOKUP(G2951,'D. Produção'!A:B,2,)</f>
        <v>2</v>
      </c>
      <c r="K2951" s="95">
        <v>336225</v>
      </c>
      <c r="L2951" s="96" t="s">
        <v>50</v>
      </c>
      <c r="M2951" s="95">
        <v>69</v>
      </c>
      <c r="N2951" s="95">
        <v>5458533</v>
      </c>
      <c r="O2951" s="96" t="s">
        <v>35</v>
      </c>
      <c r="P2951" s="96" t="s">
        <v>344</v>
      </c>
      <c r="Q2951" s="96" t="s">
        <v>198</v>
      </c>
      <c r="R2951" s="97">
        <v>1.3402000000000001</v>
      </c>
      <c r="S2951" s="97">
        <v>20.103400000000001</v>
      </c>
      <c r="T2951" s="95">
        <v>1</v>
      </c>
      <c r="U2951" s="96" t="s">
        <v>185</v>
      </c>
      <c r="V2951" s="96" t="s">
        <v>96</v>
      </c>
      <c r="W2951" s="98">
        <v>688</v>
      </c>
      <c r="X2951" s="98">
        <v>1948</v>
      </c>
      <c r="Y2951" s="99">
        <v>46156.492145173608</v>
      </c>
      <c r="Z2951" s="100">
        <v>46168</v>
      </c>
      <c r="AA2951" s="101"/>
      <c r="AB2951" s="101"/>
      <c r="AC2951" s="101"/>
      <c r="AD2951" s="101"/>
      <c r="AE2951" s="102" t="s">
        <v>40</v>
      </c>
      <c r="AF2951" s="102" t="s">
        <v>40</v>
      </c>
      <c r="AG2951" s="102" t="s">
        <v>40</v>
      </c>
      <c r="AH2951" s="102" t="s">
        <v>40</v>
      </c>
      <c r="AI2951" s="102" t="s">
        <v>40</v>
      </c>
      <c r="AJ2951" s="102" t="s">
        <v>40</v>
      </c>
      <c r="AK2951" s="102" t="s">
        <v>40</v>
      </c>
      <c r="AL2951" s="101"/>
      <c r="AM2951" s="101"/>
      <c r="AN2951" s="102" t="s">
        <v>40</v>
      </c>
      <c r="AO2951" s="102" t="s">
        <v>40</v>
      </c>
      <c r="AP2951" s="102" t="s">
        <v>40</v>
      </c>
      <c r="AQ2951" s="102" t="s">
        <v>40</v>
      </c>
      <c r="AR2951" s="101"/>
    </row>
    <row r="2952" spans="1:44" ht="21">
      <c r="A2952" t="str">
        <f>VLOOKUP(Q2952,'Rotas x Madrugada'!A:C,2,0)</f>
        <v>P</v>
      </c>
      <c r="B2952" t="str">
        <f>VLOOKUP(Q2952,'Rotas x Madrugada'!A:C,3,0)</f>
        <v>Sim</v>
      </c>
      <c r="D2952" s="19">
        <f t="shared" si="92"/>
        <v>46170</v>
      </c>
      <c r="E2952" s="19">
        <f>IF(A2952="RETIRA",Z2952,VLOOKUP(Q2952,'Rotas x Madrugada'!A:D,4,0))</f>
        <v>46146</v>
      </c>
      <c r="F2952" s="19">
        <f>IF(A2952="RETIRA",Z2952,Z2952+2)</f>
        <v>46170</v>
      </c>
      <c r="G2952" s="19" t="str">
        <f>CONCATENATE(U2952,"-",V2952)</f>
        <v>INC06-TF</v>
      </c>
      <c r="H2952" s="19" t="str">
        <f t="shared" ca="1" si="93"/>
        <v>OK</v>
      </c>
      <c r="I2952" s="46">
        <f ca="1">Z2952-$B$1</f>
        <v>11</v>
      </c>
      <c r="J2952" s="46">
        <f>VLOOKUP(G2952,'D. Produção'!A:B,2,)</f>
        <v>2</v>
      </c>
      <c r="K2952" s="87">
        <v>336225</v>
      </c>
      <c r="L2952" s="88" t="s">
        <v>51</v>
      </c>
      <c r="M2952" s="87">
        <v>70</v>
      </c>
      <c r="N2952" s="87">
        <v>5458534</v>
      </c>
      <c r="O2952" s="88" t="s">
        <v>35</v>
      </c>
      <c r="P2952" s="88" t="s">
        <v>344</v>
      </c>
      <c r="Q2952" s="88" t="s">
        <v>198</v>
      </c>
      <c r="R2952" s="89">
        <v>1.3402000000000001</v>
      </c>
      <c r="S2952" s="89">
        <v>20.103400000000001</v>
      </c>
      <c r="T2952" s="87">
        <v>1</v>
      </c>
      <c r="U2952" s="88" t="s">
        <v>185</v>
      </c>
      <c r="V2952" s="88" t="s">
        <v>96</v>
      </c>
      <c r="W2952" s="90">
        <v>688</v>
      </c>
      <c r="X2952" s="90">
        <v>1948</v>
      </c>
      <c r="Y2952" s="91">
        <v>46156.492145173608</v>
      </c>
      <c r="Z2952" s="92">
        <v>46168</v>
      </c>
      <c r="AA2952" s="93"/>
      <c r="AB2952" s="93"/>
      <c r="AC2952" s="93"/>
      <c r="AD2952" s="93"/>
      <c r="AE2952" s="94" t="s">
        <v>40</v>
      </c>
      <c r="AF2952" s="94" t="s">
        <v>40</v>
      </c>
      <c r="AG2952" s="94" t="s">
        <v>40</v>
      </c>
      <c r="AH2952" s="94" t="s">
        <v>40</v>
      </c>
      <c r="AI2952" s="94" t="s">
        <v>40</v>
      </c>
      <c r="AJ2952" s="94" t="s">
        <v>40</v>
      </c>
      <c r="AK2952" s="94" t="s">
        <v>40</v>
      </c>
      <c r="AL2952" s="93"/>
      <c r="AM2952" s="93"/>
      <c r="AN2952" s="94" t="s">
        <v>40</v>
      </c>
      <c r="AO2952" s="94" t="s">
        <v>40</v>
      </c>
      <c r="AP2952" s="94" t="s">
        <v>40</v>
      </c>
      <c r="AQ2952" s="94" t="s">
        <v>40</v>
      </c>
      <c r="AR2952" s="93"/>
    </row>
    <row r="2953" spans="1:44" ht="21">
      <c r="A2953" t="str">
        <f>VLOOKUP(Q2953,'Rotas x Madrugada'!A:C,2,0)</f>
        <v>P</v>
      </c>
      <c r="B2953" t="str">
        <f>VLOOKUP(Q2953,'Rotas x Madrugada'!A:C,3,0)</f>
        <v>Sim</v>
      </c>
      <c r="D2953" s="19">
        <f t="shared" si="92"/>
        <v>46170</v>
      </c>
      <c r="E2953" s="19">
        <f>IF(A2953="RETIRA",Z2953,VLOOKUP(Q2953,'Rotas x Madrugada'!A:D,4,0))</f>
        <v>46146</v>
      </c>
      <c r="F2953" s="19">
        <f>IF(A2953="RETIRA",Z2953,Z2953+2)</f>
        <v>46170</v>
      </c>
      <c r="G2953" s="19" t="str">
        <f>CONCATENATE(U2953,"-",V2953)</f>
        <v>INC06-TF</v>
      </c>
      <c r="H2953" s="19" t="str">
        <f t="shared" ca="1" si="93"/>
        <v>OK</v>
      </c>
      <c r="I2953" s="46">
        <f ca="1">Z2953-$B$1</f>
        <v>11</v>
      </c>
      <c r="J2953" s="46">
        <f>VLOOKUP(G2953,'D. Produção'!A:B,2,)</f>
        <v>2</v>
      </c>
      <c r="K2953" s="95">
        <v>336225</v>
      </c>
      <c r="L2953" s="96" t="s">
        <v>52</v>
      </c>
      <c r="M2953" s="95">
        <v>71</v>
      </c>
      <c r="N2953" s="95">
        <v>5458535</v>
      </c>
      <c r="O2953" s="96" t="s">
        <v>35</v>
      </c>
      <c r="P2953" s="96" t="s">
        <v>344</v>
      </c>
      <c r="Q2953" s="96" t="s">
        <v>198</v>
      </c>
      <c r="R2953" s="97">
        <v>1.3402000000000001</v>
      </c>
      <c r="S2953" s="97">
        <v>20.103400000000001</v>
      </c>
      <c r="T2953" s="95">
        <v>1</v>
      </c>
      <c r="U2953" s="96" t="s">
        <v>185</v>
      </c>
      <c r="V2953" s="96" t="s">
        <v>96</v>
      </c>
      <c r="W2953" s="98">
        <v>688</v>
      </c>
      <c r="X2953" s="98">
        <v>1948</v>
      </c>
      <c r="Y2953" s="99">
        <v>46156.492145173608</v>
      </c>
      <c r="Z2953" s="100">
        <v>46168</v>
      </c>
      <c r="AA2953" s="101"/>
      <c r="AB2953" s="101"/>
      <c r="AC2953" s="101"/>
      <c r="AD2953" s="101"/>
      <c r="AE2953" s="102" t="s">
        <v>40</v>
      </c>
      <c r="AF2953" s="102" t="s">
        <v>40</v>
      </c>
      <c r="AG2953" s="102" t="s">
        <v>40</v>
      </c>
      <c r="AH2953" s="102" t="s">
        <v>40</v>
      </c>
      <c r="AI2953" s="102" t="s">
        <v>40</v>
      </c>
      <c r="AJ2953" s="102" t="s">
        <v>40</v>
      </c>
      <c r="AK2953" s="102" t="s">
        <v>40</v>
      </c>
      <c r="AL2953" s="101"/>
      <c r="AM2953" s="101"/>
      <c r="AN2953" s="102" t="s">
        <v>40</v>
      </c>
      <c r="AO2953" s="102" t="s">
        <v>40</v>
      </c>
      <c r="AP2953" s="102" t="s">
        <v>40</v>
      </c>
      <c r="AQ2953" s="102" t="s">
        <v>40</v>
      </c>
      <c r="AR2953" s="101"/>
    </row>
    <row r="2954" spans="1:44" ht="21">
      <c r="A2954" t="str">
        <f>VLOOKUP(Q2954,'Rotas x Madrugada'!A:C,2,0)</f>
        <v>P</v>
      </c>
      <c r="B2954" t="str">
        <f>VLOOKUP(Q2954,'Rotas x Madrugada'!A:C,3,0)</f>
        <v>Sim</v>
      </c>
      <c r="D2954" s="19">
        <f t="shared" si="92"/>
        <v>46170</v>
      </c>
      <c r="E2954" s="19">
        <f>IF(A2954="RETIRA",Z2954,VLOOKUP(Q2954,'Rotas x Madrugada'!A:D,4,0))</f>
        <v>46146</v>
      </c>
      <c r="F2954" s="19">
        <f>IF(A2954="RETIRA",Z2954,Z2954+2)</f>
        <v>46170</v>
      </c>
      <c r="G2954" s="19" t="str">
        <f>CONCATENATE(U2954,"-",V2954)</f>
        <v>INC06-TF</v>
      </c>
      <c r="H2954" s="19" t="str">
        <f t="shared" ca="1" si="93"/>
        <v>OK</v>
      </c>
      <c r="I2954" s="46">
        <f ca="1">Z2954-$B$1</f>
        <v>11</v>
      </c>
      <c r="J2954" s="46">
        <f>VLOOKUP(G2954,'D. Produção'!A:B,2,)</f>
        <v>2</v>
      </c>
      <c r="K2954" s="87">
        <v>336225</v>
      </c>
      <c r="L2954" s="88" t="s">
        <v>53</v>
      </c>
      <c r="M2954" s="87">
        <v>72</v>
      </c>
      <c r="N2954" s="87">
        <v>5458536</v>
      </c>
      <c r="O2954" s="88" t="s">
        <v>35</v>
      </c>
      <c r="P2954" s="88" t="s">
        <v>344</v>
      </c>
      <c r="Q2954" s="88" t="s">
        <v>198</v>
      </c>
      <c r="R2954" s="89">
        <v>1.3402000000000001</v>
      </c>
      <c r="S2954" s="89">
        <v>20.103400000000001</v>
      </c>
      <c r="T2954" s="87">
        <v>1</v>
      </c>
      <c r="U2954" s="88" t="s">
        <v>185</v>
      </c>
      <c r="V2954" s="88" t="s">
        <v>96</v>
      </c>
      <c r="W2954" s="90">
        <v>688</v>
      </c>
      <c r="X2954" s="90">
        <v>1948</v>
      </c>
      <c r="Y2954" s="91">
        <v>46156.492145173608</v>
      </c>
      <c r="Z2954" s="92">
        <v>46168</v>
      </c>
      <c r="AA2954" s="93"/>
      <c r="AB2954" s="93"/>
      <c r="AC2954" s="93"/>
      <c r="AD2954" s="93"/>
      <c r="AE2954" s="94" t="s">
        <v>40</v>
      </c>
      <c r="AF2954" s="94" t="s">
        <v>40</v>
      </c>
      <c r="AG2954" s="94" t="s">
        <v>40</v>
      </c>
      <c r="AH2954" s="94" t="s">
        <v>40</v>
      </c>
      <c r="AI2954" s="94" t="s">
        <v>40</v>
      </c>
      <c r="AJ2954" s="94" t="s">
        <v>40</v>
      </c>
      <c r="AK2954" s="94" t="s">
        <v>40</v>
      </c>
      <c r="AL2954" s="93"/>
      <c r="AM2954" s="93"/>
      <c r="AN2954" s="94" t="s">
        <v>40</v>
      </c>
      <c r="AO2954" s="94" t="s">
        <v>40</v>
      </c>
      <c r="AP2954" s="94" t="s">
        <v>40</v>
      </c>
      <c r="AQ2954" s="94" t="s">
        <v>40</v>
      </c>
      <c r="AR2954" s="93"/>
    </row>
    <row r="2955" spans="1:44" ht="21">
      <c r="A2955" t="str">
        <f>VLOOKUP(Q2955,'Rotas x Madrugada'!A:C,2,0)</f>
        <v>P</v>
      </c>
      <c r="B2955" t="str">
        <f>VLOOKUP(Q2955,'Rotas x Madrugada'!A:C,3,0)</f>
        <v>Sim</v>
      </c>
      <c r="D2955" s="19">
        <f t="shared" si="92"/>
        <v>46170</v>
      </c>
      <c r="E2955" s="19">
        <f>IF(A2955="RETIRA",Z2955,VLOOKUP(Q2955,'Rotas x Madrugada'!A:D,4,0))</f>
        <v>46146</v>
      </c>
      <c r="F2955" s="19">
        <f>IF(A2955="RETIRA",Z2955,Z2955+2)</f>
        <v>46170</v>
      </c>
      <c r="G2955" s="19" t="str">
        <f>CONCATENATE(U2955,"-",V2955)</f>
        <v>INC06-TF</v>
      </c>
      <c r="H2955" s="19" t="str">
        <f t="shared" ca="1" si="93"/>
        <v>OK</v>
      </c>
      <c r="I2955" s="46">
        <f ca="1">Z2955-$B$1</f>
        <v>11</v>
      </c>
      <c r="J2955" s="46">
        <f>VLOOKUP(G2955,'D. Produção'!A:B,2,)</f>
        <v>2</v>
      </c>
      <c r="K2955" s="95">
        <v>336225</v>
      </c>
      <c r="L2955" s="96" t="s">
        <v>54</v>
      </c>
      <c r="M2955" s="95">
        <v>73</v>
      </c>
      <c r="N2955" s="95">
        <v>5458537</v>
      </c>
      <c r="O2955" s="96" t="s">
        <v>35</v>
      </c>
      <c r="P2955" s="96" t="s">
        <v>344</v>
      </c>
      <c r="Q2955" s="96" t="s">
        <v>198</v>
      </c>
      <c r="R2955" s="97">
        <v>1.3402000000000001</v>
      </c>
      <c r="S2955" s="97">
        <v>20.103400000000001</v>
      </c>
      <c r="T2955" s="95">
        <v>1</v>
      </c>
      <c r="U2955" s="96" t="s">
        <v>185</v>
      </c>
      <c r="V2955" s="96" t="s">
        <v>96</v>
      </c>
      <c r="W2955" s="98">
        <v>688</v>
      </c>
      <c r="X2955" s="98">
        <v>1948</v>
      </c>
      <c r="Y2955" s="99">
        <v>46156.492145173608</v>
      </c>
      <c r="Z2955" s="100">
        <v>46168</v>
      </c>
      <c r="AA2955" s="101"/>
      <c r="AB2955" s="101"/>
      <c r="AC2955" s="101"/>
      <c r="AD2955" s="101"/>
      <c r="AE2955" s="102" t="s">
        <v>40</v>
      </c>
      <c r="AF2955" s="102" t="s">
        <v>40</v>
      </c>
      <c r="AG2955" s="102" t="s">
        <v>40</v>
      </c>
      <c r="AH2955" s="102" t="s">
        <v>40</v>
      </c>
      <c r="AI2955" s="102" t="s">
        <v>40</v>
      </c>
      <c r="AJ2955" s="102" t="s">
        <v>40</v>
      </c>
      <c r="AK2955" s="102" t="s">
        <v>40</v>
      </c>
      <c r="AL2955" s="101"/>
      <c r="AM2955" s="101"/>
      <c r="AN2955" s="102" t="s">
        <v>40</v>
      </c>
      <c r="AO2955" s="102" t="s">
        <v>40</v>
      </c>
      <c r="AP2955" s="102" t="s">
        <v>40</v>
      </c>
      <c r="AQ2955" s="102" t="s">
        <v>40</v>
      </c>
      <c r="AR2955" s="101"/>
    </row>
    <row r="2956" spans="1:44" ht="21">
      <c r="A2956" t="str">
        <f>VLOOKUP(Q2956,'Rotas x Madrugada'!A:C,2,0)</f>
        <v>P</v>
      </c>
      <c r="B2956" t="str">
        <f>VLOOKUP(Q2956,'Rotas x Madrugada'!A:C,3,0)</f>
        <v>Sim</v>
      </c>
      <c r="D2956" s="19">
        <f t="shared" si="92"/>
        <v>46170</v>
      </c>
      <c r="E2956" s="19">
        <f>IF(A2956="RETIRA",Z2956,VLOOKUP(Q2956,'Rotas x Madrugada'!A:D,4,0))</f>
        <v>46146</v>
      </c>
      <c r="F2956" s="19">
        <f>IF(A2956="RETIRA",Z2956,Z2956+2)</f>
        <v>46170</v>
      </c>
      <c r="G2956" s="19" t="str">
        <f>CONCATENATE(U2956,"-",V2956)</f>
        <v>INC06-TF</v>
      </c>
      <c r="H2956" s="19" t="str">
        <f t="shared" ca="1" si="93"/>
        <v>OK</v>
      </c>
      <c r="I2956" s="46">
        <f ca="1">Z2956-$B$1</f>
        <v>11</v>
      </c>
      <c r="J2956" s="46">
        <f>VLOOKUP(G2956,'D. Produção'!A:B,2,)</f>
        <v>2</v>
      </c>
      <c r="K2956" s="87">
        <v>336225</v>
      </c>
      <c r="L2956" s="88" t="s">
        <v>55</v>
      </c>
      <c r="M2956" s="87">
        <v>74</v>
      </c>
      <c r="N2956" s="87">
        <v>5458538</v>
      </c>
      <c r="O2956" s="88" t="s">
        <v>35</v>
      </c>
      <c r="P2956" s="88" t="s">
        <v>344</v>
      </c>
      <c r="Q2956" s="88" t="s">
        <v>198</v>
      </c>
      <c r="R2956" s="89">
        <v>1.3402000000000001</v>
      </c>
      <c r="S2956" s="89">
        <v>20.103400000000001</v>
      </c>
      <c r="T2956" s="87">
        <v>1</v>
      </c>
      <c r="U2956" s="88" t="s">
        <v>185</v>
      </c>
      <c r="V2956" s="88" t="s">
        <v>96</v>
      </c>
      <c r="W2956" s="90">
        <v>688</v>
      </c>
      <c r="X2956" s="90">
        <v>1948</v>
      </c>
      <c r="Y2956" s="91">
        <v>46156.492145173608</v>
      </c>
      <c r="Z2956" s="92">
        <v>46168</v>
      </c>
      <c r="AA2956" s="93"/>
      <c r="AB2956" s="93"/>
      <c r="AC2956" s="93"/>
      <c r="AD2956" s="93"/>
      <c r="AE2956" s="94" t="s">
        <v>40</v>
      </c>
      <c r="AF2956" s="94" t="s">
        <v>40</v>
      </c>
      <c r="AG2956" s="94" t="s">
        <v>40</v>
      </c>
      <c r="AH2956" s="94" t="s">
        <v>40</v>
      </c>
      <c r="AI2956" s="94" t="s">
        <v>40</v>
      </c>
      <c r="AJ2956" s="94" t="s">
        <v>40</v>
      </c>
      <c r="AK2956" s="94" t="s">
        <v>40</v>
      </c>
      <c r="AL2956" s="93"/>
      <c r="AM2956" s="93"/>
      <c r="AN2956" s="94" t="s">
        <v>40</v>
      </c>
      <c r="AO2956" s="94" t="s">
        <v>40</v>
      </c>
      <c r="AP2956" s="94" t="s">
        <v>40</v>
      </c>
      <c r="AQ2956" s="94" t="s">
        <v>40</v>
      </c>
      <c r="AR2956" s="93"/>
    </row>
    <row r="2957" spans="1:44" ht="21">
      <c r="A2957" t="str">
        <f>VLOOKUP(Q2957,'Rotas x Madrugada'!A:C,2,0)</f>
        <v>P</v>
      </c>
      <c r="B2957" t="str">
        <f>VLOOKUP(Q2957,'Rotas x Madrugada'!A:C,3,0)</f>
        <v>Sim</v>
      </c>
      <c r="D2957" s="19">
        <f t="shared" si="92"/>
        <v>46170</v>
      </c>
      <c r="E2957" s="19">
        <f>IF(A2957="RETIRA",Z2957,VLOOKUP(Q2957,'Rotas x Madrugada'!A:D,4,0))</f>
        <v>46146</v>
      </c>
      <c r="F2957" s="19">
        <f>IF(A2957="RETIRA",Z2957,Z2957+2)</f>
        <v>46170</v>
      </c>
      <c r="G2957" s="19" t="str">
        <f>CONCATENATE(U2957,"-",V2957)</f>
        <v>INC06-TF</v>
      </c>
      <c r="H2957" s="19" t="str">
        <f t="shared" ca="1" si="93"/>
        <v>OK</v>
      </c>
      <c r="I2957" s="46">
        <f ca="1">Z2957-$B$1</f>
        <v>11</v>
      </c>
      <c r="J2957" s="46">
        <f>VLOOKUP(G2957,'D. Produção'!A:B,2,)</f>
        <v>2</v>
      </c>
      <c r="K2957" s="95">
        <v>336225</v>
      </c>
      <c r="L2957" s="96" t="s">
        <v>511</v>
      </c>
      <c r="M2957" s="95">
        <v>75</v>
      </c>
      <c r="N2957" s="95">
        <v>5458539</v>
      </c>
      <c r="O2957" s="96" t="s">
        <v>35</v>
      </c>
      <c r="P2957" s="96" t="s">
        <v>344</v>
      </c>
      <c r="Q2957" s="96" t="s">
        <v>198</v>
      </c>
      <c r="R2957" s="97">
        <v>1.3402000000000001</v>
      </c>
      <c r="S2957" s="97">
        <v>20.103400000000001</v>
      </c>
      <c r="T2957" s="95">
        <v>1</v>
      </c>
      <c r="U2957" s="96" t="s">
        <v>185</v>
      </c>
      <c r="V2957" s="96" t="s">
        <v>96</v>
      </c>
      <c r="W2957" s="98">
        <v>688</v>
      </c>
      <c r="X2957" s="98">
        <v>1948</v>
      </c>
      <c r="Y2957" s="99">
        <v>46156.492145173608</v>
      </c>
      <c r="Z2957" s="100">
        <v>46168</v>
      </c>
      <c r="AA2957" s="101"/>
      <c r="AB2957" s="101"/>
      <c r="AC2957" s="101"/>
      <c r="AD2957" s="101"/>
      <c r="AE2957" s="102" t="s">
        <v>40</v>
      </c>
      <c r="AF2957" s="102" t="s">
        <v>40</v>
      </c>
      <c r="AG2957" s="102" t="s">
        <v>40</v>
      </c>
      <c r="AH2957" s="102" t="s">
        <v>40</v>
      </c>
      <c r="AI2957" s="102" t="s">
        <v>40</v>
      </c>
      <c r="AJ2957" s="102" t="s">
        <v>40</v>
      </c>
      <c r="AK2957" s="102" t="s">
        <v>40</v>
      </c>
      <c r="AL2957" s="101"/>
      <c r="AM2957" s="101"/>
      <c r="AN2957" s="102" t="s">
        <v>40</v>
      </c>
      <c r="AO2957" s="102" t="s">
        <v>40</v>
      </c>
      <c r="AP2957" s="102" t="s">
        <v>40</v>
      </c>
      <c r="AQ2957" s="102" t="s">
        <v>40</v>
      </c>
      <c r="AR2957" s="101"/>
    </row>
    <row r="2958" spans="1:44" ht="21">
      <c r="A2958" t="str">
        <f>VLOOKUP(Q2958,'Rotas x Madrugada'!A:C,2,0)</f>
        <v>P</v>
      </c>
      <c r="B2958" t="str">
        <f>VLOOKUP(Q2958,'Rotas x Madrugada'!A:C,3,0)</f>
        <v>Sim</v>
      </c>
      <c r="D2958" s="19">
        <f t="shared" si="92"/>
        <v>46170</v>
      </c>
      <c r="E2958" s="19">
        <f>IF(A2958="RETIRA",Z2958,VLOOKUP(Q2958,'Rotas x Madrugada'!A:D,4,0))</f>
        <v>46146</v>
      </c>
      <c r="F2958" s="19">
        <f>IF(A2958="RETIRA",Z2958,Z2958+2)</f>
        <v>46170</v>
      </c>
      <c r="G2958" s="19" t="str">
        <f>CONCATENATE(U2958,"-",V2958)</f>
        <v>INC06-TF</v>
      </c>
      <c r="H2958" s="19" t="str">
        <f t="shared" ca="1" si="93"/>
        <v>OK</v>
      </c>
      <c r="I2958" s="46">
        <f ca="1">Z2958-$B$1</f>
        <v>11</v>
      </c>
      <c r="J2958" s="46">
        <f>VLOOKUP(G2958,'D. Produção'!A:B,2,)</f>
        <v>2</v>
      </c>
      <c r="K2958" s="87">
        <v>336225</v>
      </c>
      <c r="L2958" s="88" t="s">
        <v>512</v>
      </c>
      <c r="M2958" s="87">
        <v>76</v>
      </c>
      <c r="N2958" s="87">
        <v>5458540</v>
      </c>
      <c r="O2958" s="88" t="s">
        <v>35</v>
      </c>
      <c r="P2958" s="88" t="s">
        <v>344</v>
      </c>
      <c r="Q2958" s="88" t="s">
        <v>198</v>
      </c>
      <c r="R2958" s="89">
        <v>1.3402000000000001</v>
      </c>
      <c r="S2958" s="89">
        <v>20.103400000000001</v>
      </c>
      <c r="T2958" s="87">
        <v>1</v>
      </c>
      <c r="U2958" s="88" t="s">
        <v>185</v>
      </c>
      <c r="V2958" s="88" t="s">
        <v>96</v>
      </c>
      <c r="W2958" s="90">
        <v>688</v>
      </c>
      <c r="X2958" s="90">
        <v>1948</v>
      </c>
      <c r="Y2958" s="91">
        <v>46156.492145173608</v>
      </c>
      <c r="Z2958" s="92">
        <v>46168</v>
      </c>
      <c r="AA2958" s="93"/>
      <c r="AB2958" s="93"/>
      <c r="AC2958" s="93"/>
      <c r="AD2958" s="93"/>
      <c r="AE2958" s="94" t="s">
        <v>40</v>
      </c>
      <c r="AF2958" s="94" t="s">
        <v>40</v>
      </c>
      <c r="AG2958" s="94" t="s">
        <v>40</v>
      </c>
      <c r="AH2958" s="94" t="s">
        <v>40</v>
      </c>
      <c r="AI2958" s="94" t="s">
        <v>40</v>
      </c>
      <c r="AJ2958" s="94" t="s">
        <v>40</v>
      </c>
      <c r="AK2958" s="94" t="s">
        <v>40</v>
      </c>
      <c r="AL2958" s="93"/>
      <c r="AM2958" s="93"/>
      <c r="AN2958" s="94" t="s">
        <v>40</v>
      </c>
      <c r="AO2958" s="94" t="s">
        <v>40</v>
      </c>
      <c r="AP2958" s="94" t="s">
        <v>40</v>
      </c>
      <c r="AQ2958" s="94" t="s">
        <v>40</v>
      </c>
      <c r="AR2958" s="93"/>
    </row>
    <row r="2959" spans="1:44" ht="21">
      <c r="A2959" t="str">
        <f>VLOOKUP(Q2959,'Rotas x Madrugada'!A:C,2,0)</f>
        <v>P</v>
      </c>
      <c r="B2959" t="str">
        <f>VLOOKUP(Q2959,'Rotas x Madrugada'!A:C,3,0)</f>
        <v>Sim</v>
      </c>
      <c r="D2959" s="19">
        <f t="shared" si="92"/>
        <v>46170</v>
      </c>
      <c r="E2959" s="19">
        <f>IF(A2959="RETIRA",Z2959,VLOOKUP(Q2959,'Rotas x Madrugada'!A:D,4,0))</f>
        <v>46146</v>
      </c>
      <c r="F2959" s="19">
        <f>IF(A2959="RETIRA",Z2959,Z2959+2)</f>
        <v>46170</v>
      </c>
      <c r="G2959" s="19" t="str">
        <f>CONCATENATE(U2959,"-",V2959)</f>
        <v>INC06-TF</v>
      </c>
      <c r="H2959" s="19" t="str">
        <f t="shared" ca="1" si="93"/>
        <v>OK</v>
      </c>
      <c r="I2959" s="46">
        <f ca="1">Z2959-$B$1</f>
        <v>11</v>
      </c>
      <c r="J2959" s="46">
        <f>VLOOKUP(G2959,'D. Produção'!A:B,2,)</f>
        <v>2</v>
      </c>
      <c r="K2959" s="95">
        <v>336225</v>
      </c>
      <c r="L2959" s="96" t="s">
        <v>513</v>
      </c>
      <c r="M2959" s="95">
        <v>77</v>
      </c>
      <c r="N2959" s="95">
        <v>5458541</v>
      </c>
      <c r="O2959" s="96" t="s">
        <v>35</v>
      </c>
      <c r="P2959" s="96" t="s">
        <v>344</v>
      </c>
      <c r="Q2959" s="96" t="s">
        <v>198</v>
      </c>
      <c r="R2959" s="97">
        <v>1.3402000000000001</v>
      </c>
      <c r="S2959" s="97">
        <v>20.103400000000001</v>
      </c>
      <c r="T2959" s="95">
        <v>1</v>
      </c>
      <c r="U2959" s="96" t="s">
        <v>185</v>
      </c>
      <c r="V2959" s="96" t="s">
        <v>96</v>
      </c>
      <c r="W2959" s="98">
        <v>688</v>
      </c>
      <c r="X2959" s="98">
        <v>1948</v>
      </c>
      <c r="Y2959" s="99">
        <v>46156.492145173608</v>
      </c>
      <c r="Z2959" s="100">
        <v>46168</v>
      </c>
      <c r="AA2959" s="101"/>
      <c r="AB2959" s="101"/>
      <c r="AC2959" s="101"/>
      <c r="AD2959" s="101"/>
      <c r="AE2959" s="102" t="s">
        <v>40</v>
      </c>
      <c r="AF2959" s="102" t="s">
        <v>40</v>
      </c>
      <c r="AG2959" s="102" t="s">
        <v>40</v>
      </c>
      <c r="AH2959" s="102" t="s">
        <v>40</v>
      </c>
      <c r="AI2959" s="102" t="s">
        <v>40</v>
      </c>
      <c r="AJ2959" s="102" t="s">
        <v>40</v>
      </c>
      <c r="AK2959" s="102" t="s">
        <v>40</v>
      </c>
      <c r="AL2959" s="101"/>
      <c r="AM2959" s="101"/>
      <c r="AN2959" s="102" t="s">
        <v>40</v>
      </c>
      <c r="AO2959" s="102" t="s">
        <v>40</v>
      </c>
      <c r="AP2959" s="102" t="s">
        <v>40</v>
      </c>
      <c r="AQ2959" s="102" t="s">
        <v>40</v>
      </c>
      <c r="AR2959" s="101"/>
    </row>
    <row r="2960" spans="1:44" ht="21">
      <c r="A2960" t="str">
        <f>VLOOKUP(Q2960,'Rotas x Madrugada'!A:C,2,0)</f>
        <v>P</v>
      </c>
      <c r="B2960" t="str">
        <f>VLOOKUP(Q2960,'Rotas x Madrugada'!A:C,3,0)</f>
        <v>Sim</v>
      </c>
      <c r="D2960" s="19">
        <f t="shared" si="92"/>
        <v>46170</v>
      </c>
      <c r="E2960" s="19">
        <f>IF(A2960="RETIRA",Z2960,VLOOKUP(Q2960,'Rotas x Madrugada'!A:D,4,0))</f>
        <v>46146</v>
      </c>
      <c r="F2960" s="19">
        <f>IF(A2960="RETIRA",Z2960,Z2960+2)</f>
        <v>46170</v>
      </c>
      <c r="G2960" s="19" t="str">
        <f>CONCATENATE(U2960,"-",V2960)</f>
        <v>INC06-TF</v>
      </c>
      <c r="H2960" s="19" t="str">
        <f t="shared" ca="1" si="93"/>
        <v>OK</v>
      </c>
      <c r="I2960" s="46">
        <f ca="1">Z2960-$B$1</f>
        <v>11</v>
      </c>
      <c r="J2960" s="46">
        <f>VLOOKUP(G2960,'D. Produção'!A:B,2,)</f>
        <v>2</v>
      </c>
      <c r="K2960" s="87">
        <v>336225</v>
      </c>
      <c r="L2960" s="88" t="s">
        <v>243</v>
      </c>
      <c r="M2960" s="87">
        <v>78</v>
      </c>
      <c r="N2960" s="87">
        <v>5458542</v>
      </c>
      <c r="O2960" s="88" t="s">
        <v>35</v>
      </c>
      <c r="P2960" s="88" t="s">
        <v>344</v>
      </c>
      <c r="Q2960" s="88" t="s">
        <v>198</v>
      </c>
      <c r="R2960" s="89">
        <v>1.3402000000000001</v>
      </c>
      <c r="S2960" s="89">
        <v>20.103400000000001</v>
      </c>
      <c r="T2960" s="87">
        <v>1</v>
      </c>
      <c r="U2960" s="88" t="s">
        <v>185</v>
      </c>
      <c r="V2960" s="88" t="s">
        <v>96</v>
      </c>
      <c r="W2960" s="90">
        <v>688</v>
      </c>
      <c r="X2960" s="90">
        <v>1948</v>
      </c>
      <c r="Y2960" s="91">
        <v>46156.492145173608</v>
      </c>
      <c r="Z2960" s="92">
        <v>46168</v>
      </c>
      <c r="AA2960" s="93"/>
      <c r="AB2960" s="93"/>
      <c r="AC2960" s="93"/>
      <c r="AD2960" s="93"/>
      <c r="AE2960" s="94" t="s">
        <v>40</v>
      </c>
      <c r="AF2960" s="94" t="s">
        <v>40</v>
      </c>
      <c r="AG2960" s="94" t="s">
        <v>40</v>
      </c>
      <c r="AH2960" s="94" t="s">
        <v>40</v>
      </c>
      <c r="AI2960" s="94" t="s">
        <v>40</v>
      </c>
      <c r="AJ2960" s="94" t="s">
        <v>40</v>
      </c>
      <c r="AK2960" s="94" t="s">
        <v>40</v>
      </c>
      <c r="AL2960" s="93"/>
      <c r="AM2960" s="93"/>
      <c r="AN2960" s="94" t="s">
        <v>40</v>
      </c>
      <c r="AO2960" s="94" t="s">
        <v>40</v>
      </c>
      <c r="AP2960" s="94" t="s">
        <v>40</v>
      </c>
      <c r="AQ2960" s="94" t="s">
        <v>40</v>
      </c>
      <c r="AR2960" s="93"/>
    </row>
    <row r="2961" spans="1:44" ht="21">
      <c r="A2961" t="str">
        <f>VLOOKUP(Q2961,'Rotas x Madrugada'!A:C,2,0)</f>
        <v>P</v>
      </c>
      <c r="B2961" t="str">
        <f>VLOOKUP(Q2961,'Rotas x Madrugada'!A:C,3,0)</f>
        <v>Sim</v>
      </c>
      <c r="D2961" s="19">
        <f t="shared" si="92"/>
        <v>46170</v>
      </c>
      <c r="E2961" s="19">
        <f>IF(A2961="RETIRA",Z2961,VLOOKUP(Q2961,'Rotas x Madrugada'!A:D,4,0))</f>
        <v>46146</v>
      </c>
      <c r="F2961" s="19">
        <f>IF(A2961="RETIRA",Z2961,Z2961+2)</f>
        <v>46170</v>
      </c>
      <c r="G2961" s="19" t="str">
        <f>CONCATENATE(U2961,"-",V2961)</f>
        <v>INC06-TF</v>
      </c>
      <c r="H2961" s="19" t="str">
        <f t="shared" ca="1" si="93"/>
        <v>OK</v>
      </c>
      <c r="I2961" s="46">
        <f ca="1">Z2961-$B$1</f>
        <v>11</v>
      </c>
      <c r="J2961" s="46">
        <f>VLOOKUP(G2961,'D. Produção'!A:B,2,)</f>
        <v>2</v>
      </c>
      <c r="K2961" s="95">
        <v>336225</v>
      </c>
      <c r="L2961" s="96" t="s">
        <v>244</v>
      </c>
      <c r="M2961" s="95">
        <v>79</v>
      </c>
      <c r="N2961" s="95">
        <v>5458543</v>
      </c>
      <c r="O2961" s="96" t="s">
        <v>35</v>
      </c>
      <c r="P2961" s="96" t="s">
        <v>344</v>
      </c>
      <c r="Q2961" s="96" t="s">
        <v>198</v>
      </c>
      <c r="R2961" s="97">
        <v>1.3402000000000001</v>
      </c>
      <c r="S2961" s="97">
        <v>20.103400000000001</v>
      </c>
      <c r="T2961" s="95">
        <v>1</v>
      </c>
      <c r="U2961" s="96" t="s">
        <v>185</v>
      </c>
      <c r="V2961" s="96" t="s">
        <v>96</v>
      </c>
      <c r="W2961" s="98">
        <v>688</v>
      </c>
      <c r="X2961" s="98">
        <v>1948</v>
      </c>
      <c r="Y2961" s="99">
        <v>46156.492145173608</v>
      </c>
      <c r="Z2961" s="100">
        <v>46168</v>
      </c>
      <c r="AA2961" s="101"/>
      <c r="AB2961" s="101"/>
      <c r="AC2961" s="101"/>
      <c r="AD2961" s="101"/>
      <c r="AE2961" s="102" t="s">
        <v>40</v>
      </c>
      <c r="AF2961" s="102" t="s">
        <v>40</v>
      </c>
      <c r="AG2961" s="102" t="s">
        <v>40</v>
      </c>
      <c r="AH2961" s="102" t="s">
        <v>40</v>
      </c>
      <c r="AI2961" s="102" t="s">
        <v>40</v>
      </c>
      <c r="AJ2961" s="102" t="s">
        <v>40</v>
      </c>
      <c r="AK2961" s="102" t="s">
        <v>40</v>
      </c>
      <c r="AL2961" s="101"/>
      <c r="AM2961" s="101"/>
      <c r="AN2961" s="102" t="s">
        <v>40</v>
      </c>
      <c r="AO2961" s="102" t="s">
        <v>40</v>
      </c>
      <c r="AP2961" s="102" t="s">
        <v>40</v>
      </c>
      <c r="AQ2961" s="102" t="s">
        <v>40</v>
      </c>
      <c r="AR2961" s="101"/>
    </row>
    <row r="2962" spans="1:44" ht="21">
      <c r="A2962" t="str">
        <f>VLOOKUP(Q2962,'Rotas x Madrugada'!A:C,2,0)</f>
        <v>P</v>
      </c>
      <c r="B2962" t="str">
        <f>VLOOKUP(Q2962,'Rotas x Madrugada'!A:C,3,0)</f>
        <v>Sim</v>
      </c>
      <c r="D2962" s="19">
        <f t="shared" si="92"/>
        <v>46170</v>
      </c>
      <c r="E2962" s="19">
        <f>IF(A2962="RETIRA",Z2962,VLOOKUP(Q2962,'Rotas x Madrugada'!A:D,4,0))</f>
        <v>46146</v>
      </c>
      <c r="F2962" s="19">
        <f>IF(A2962="RETIRA",Z2962,Z2962+2)</f>
        <v>46170</v>
      </c>
      <c r="G2962" s="19" t="str">
        <f>CONCATENATE(U2962,"-",V2962)</f>
        <v>INC06-TF</v>
      </c>
      <c r="H2962" s="19" t="str">
        <f t="shared" ca="1" si="93"/>
        <v>OK</v>
      </c>
      <c r="I2962" s="46">
        <f ca="1">Z2962-$B$1</f>
        <v>11</v>
      </c>
      <c r="J2962" s="46">
        <f>VLOOKUP(G2962,'D. Produção'!A:B,2,)</f>
        <v>2</v>
      </c>
      <c r="K2962" s="87">
        <v>336225</v>
      </c>
      <c r="L2962" s="88" t="s">
        <v>245</v>
      </c>
      <c r="M2962" s="87">
        <v>80</v>
      </c>
      <c r="N2962" s="87">
        <v>5458544</v>
      </c>
      <c r="O2962" s="88" t="s">
        <v>35</v>
      </c>
      <c r="P2962" s="88" t="s">
        <v>344</v>
      </c>
      <c r="Q2962" s="88" t="s">
        <v>198</v>
      </c>
      <c r="R2962" s="89">
        <v>1.3402000000000001</v>
      </c>
      <c r="S2962" s="89">
        <v>20.103400000000001</v>
      </c>
      <c r="T2962" s="87">
        <v>1</v>
      </c>
      <c r="U2962" s="88" t="s">
        <v>185</v>
      </c>
      <c r="V2962" s="88" t="s">
        <v>96</v>
      </c>
      <c r="W2962" s="90">
        <v>688</v>
      </c>
      <c r="X2962" s="90">
        <v>1948</v>
      </c>
      <c r="Y2962" s="91">
        <v>46156.492145173608</v>
      </c>
      <c r="Z2962" s="92">
        <v>46168</v>
      </c>
      <c r="AA2962" s="93"/>
      <c r="AB2962" s="93"/>
      <c r="AC2962" s="93"/>
      <c r="AD2962" s="93"/>
      <c r="AE2962" s="94" t="s">
        <v>40</v>
      </c>
      <c r="AF2962" s="94" t="s">
        <v>40</v>
      </c>
      <c r="AG2962" s="94" t="s">
        <v>40</v>
      </c>
      <c r="AH2962" s="94" t="s">
        <v>40</v>
      </c>
      <c r="AI2962" s="94" t="s">
        <v>40</v>
      </c>
      <c r="AJ2962" s="94" t="s">
        <v>40</v>
      </c>
      <c r="AK2962" s="94" t="s">
        <v>40</v>
      </c>
      <c r="AL2962" s="93"/>
      <c r="AM2962" s="93"/>
      <c r="AN2962" s="94" t="s">
        <v>40</v>
      </c>
      <c r="AO2962" s="94" t="s">
        <v>40</v>
      </c>
      <c r="AP2962" s="94" t="s">
        <v>40</v>
      </c>
      <c r="AQ2962" s="94" t="s">
        <v>40</v>
      </c>
      <c r="AR2962" s="93"/>
    </row>
    <row r="2963" spans="1:44" ht="21">
      <c r="A2963" t="str">
        <f>VLOOKUP(Q2963,'Rotas x Madrugada'!A:C,2,0)</f>
        <v>P</v>
      </c>
      <c r="B2963" t="str">
        <f>VLOOKUP(Q2963,'Rotas x Madrugada'!A:C,3,0)</f>
        <v>Sim</v>
      </c>
      <c r="D2963" s="19">
        <f t="shared" si="92"/>
        <v>46170</v>
      </c>
      <c r="E2963" s="19">
        <f>IF(A2963="RETIRA",Z2963,VLOOKUP(Q2963,'Rotas x Madrugada'!A:D,4,0))</f>
        <v>46146</v>
      </c>
      <c r="F2963" s="19">
        <f>IF(A2963="RETIRA",Z2963,Z2963+2)</f>
        <v>46170</v>
      </c>
      <c r="G2963" s="19" t="str">
        <f>CONCATENATE(U2963,"-",V2963)</f>
        <v>INC06-TF</v>
      </c>
      <c r="H2963" s="19" t="str">
        <f t="shared" ca="1" si="93"/>
        <v>OK</v>
      </c>
      <c r="I2963" s="46">
        <f ca="1">Z2963-$B$1</f>
        <v>11</v>
      </c>
      <c r="J2963" s="46">
        <f>VLOOKUP(G2963,'D. Produção'!A:B,2,)</f>
        <v>2</v>
      </c>
      <c r="K2963" s="95">
        <v>336225</v>
      </c>
      <c r="L2963" s="96" t="s">
        <v>360</v>
      </c>
      <c r="M2963" s="95">
        <v>81</v>
      </c>
      <c r="N2963" s="95">
        <v>5458545</v>
      </c>
      <c r="O2963" s="96" t="s">
        <v>35</v>
      </c>
      <c r="P2963" s="96" t="s">
        <v>344</v>
      </c>
      <c r="Q2963" s="96" t="s">
        <v>198</v>
      </c>
      <c r="R2963" s="97">
        <v>1.3402000000000001</v>
      </c>
      <c r="S2963" s="97">
        <v>20.103400000000001</v>
      </c>
      <c r="T2963" s="95">
        <v>1</v>
      </c>
      <c r="U2963" s="96" t="s">
        <v>185</v>
      </c>
      <c r="V2963" s="96" t="s">
        <v>96</v>
      </c>
      <c r="W2963" s="98">
        <v>688</v>
      </c>
      <c r="X2963" s="98">
        <v>1948</v>
      </c>
      <c r="Y2963" s="99">
        <v>46156.492145173608</v>
      </c>
      <c r="Z2963" s="100">
        <v>46168</v>
      </c>
      <c r="AA2963" s="101"/>
      <c r="AB2963" s="101"/>
      <c r="AC2963" s="101"/>
      <c r="AD2963" s="101"/>
      <c r="AE2963" s="102" t="s">
        <v>40</v>
      </c>
      <c r="AF2963" s="102" t="s">
        <v>40</v>
      </c>
      <c r="AG2963" s="102" t="s">
        <v>40</v>
      </c>
      <c r="AH2963" s="102" t="s">
        <v>40</v>
      </c>
      <c r="AI2963" s="102" t="s">
        <v>40</v>
      </c>
      <c r="AJ2963" s="102" t="s">
        <v>40</v>
      </c>
      <c r="AK2963" s="102" t="s">
        <v>40</v>
      </c>
      <c r="AL2963" s="101"/>
      <c r="AM2963" s="101"/>
      <c r="AN2963" s="102" t="s">
        <v>40</v>
      </c>
      <c r="AO2963" s="102" t="s">
        <v>40</v>
      </c>
      <c r="AP2963" s="102" t="s">
        <v>40</v>
      </c>
      <c r="AQ2963" s="102" t="s">
        <v>40</v>
      </c>
      <c r="AR2963" s="101"/>
    </row>
    <row r="2964" spans="1:44" ht="21">
      <c r="A2964" t="str">
        <f>VLOOKUP(Q2964,'Rotas x Madrugada'!A:C,2,0)</f>
        <v>P</v>
      </c>
      <c r="B2964" t="str">
        <f>VLOOKUP(Q2964,'Rotas x Madrugada'!A:C,3,0)</f>
        <v>Sim</v>
      </c>
      <c r="D2964" s="19">
        <f t="shared" si="92"/>
        <v>46170</v>
      </c>
      <c r="E2964" s="19">
        <f>IF(A2964="RETIRA",Z2964,VLOOKUP(Q2964,'Rotas x Madrugada'!A:D,4,0))</f>
        <v>46146</v>
      </c>
      <c r="F2964" s="19">
        <f>IF(A2964="RETIRA",Z2964,Z2964+2)</f>
        <v>46170</v>
      </c>
      <c r="G2964" s="19" t="str">
        <f>CONCATENATE(U2964,"-",V2964)</f>
        <v>INC06-TF</v>
      </c>
      <c r="H2964" s="19" t="str">
        <f t="shared" ca="1" si="93"/>
        <v>OK</v>
      </c>
      <c r="I2964" s="46">
        <f ca="1">Z2964-$B$1</f>
        <v>11</v>
      </c>
      <c r="J2964" s="46">
        <f>VLOOKUP(G2964,'D. Produção'!A:B,2,)</f>
        <v>2</v>
      </c>
      <c r="K2964" s="87">
        <v>336225</v>
      </c>
      <c r="L2964" s="88" t="s">
        <v>361</v>
      </c>
      <c r="M2964" s="87">
        <v>82</v>
      </c>
      <c r="N2964" s="87">
        <v>5458546</v>
      </c>
      <c r="O2964" s="88" t="s">
        <v>35</v>
      </c>
      <c r="P2964" s="88" t="s">
        <v>344</v>
      </c>
      <c r="Q2964" s="88" t="s">
        <v>198</v>
      </c>
      <c r="R2964" s="89">
        <v>1.3402000000000001</v>
      </c>
      <c r="S2964" s="89">
        <v>20.103400000000001</v>
      </c>
      <c r="T2964" s="87">
        <v>1</v>
      </c>
      <c r="U2964" s="88" t="s">
        <v>185</v>
      </c>
      <c r="V2964" s="88" t="s">
        <v>96</v>
      </c>
      <c r="W2964" s="90">
        <v>688</v>
      </c>
      <c r="X2964" s="90">
        <v>1948</v>
      </c>
      <c r="Y2964" s="91">
        <v>46156.492145173608</v>
      </c>
      <c r="Z2964" s="92">
        <v>46168</v>
      </c>
      <c r="AA2964" s="93"/>
      <c r="AB2964" s="93"/>
      <c r="AC2964" s="93"/>
      <c r="AD2964" s="93"/>
      <c r="AE2964" s="94" t="s">
        <v>40</v>
      </c>
      <c r="AF2964" s="94" t="s">
        <v>40</v>
      </c>
      <c r="AG2964" s="94" t="s">
        <v>40</v>
      </c>
      <c r="AH2964" s="94" t="s">
        <v>40</v>
      </c>
      <c r="AI2964" s="94" t="s">
        <v>40</v>
      </c>
      <c r="AJ2964" s="94" t="s">
        <v>40</v>
      </c>
      <c r="AK2964" s="94" t="s">
        <v>40</v>
      </c>
      <c r="AL2964" s="93"/>
      <c r="AM2964" s="93"/>
      <c r="AN2964" s="94" t="s">
        <v>40</v>
      </c>
      <c r="AO2964" s="94" t="s">
        <v>40</v>
      </c>
      <c r="AP2964" s="94" t="s">
        <v>40</v>
      </c>
      <c r="AQ2964" s="94" t="s">
        <v>40</v>
      </c>
      <c r="AR2964" s="93"/>
    </row>
    <row r="2965" spans="1:44" ht="21">
      <c r="A2965" t="str">
        <f>VLOOKUP(Q2965,'Rotas x Madrugada'!A:C,2,0)</f>
        <v>P</v>
      </c>
      <c r="B2965" t="str">
        <f>VLOOKUP(Q2965,'Rotas x Madrugada'!A:C,3,0)</f>
        <v>Sim</v>
      </c>
      <c r="D2965" s="19">
        <f t="shared" si="92"/>
        <v>46170</v>
      </c>
      <c r="E2965" s="19">
        <f>IF(A2965="RETIRA",Z2965,VLOOKUP(Q2965,'Rotas x Madrugada'!A:D,4,0))</f>
        <v>46146</v>
      </c>
      <c r="F2965" s="19">
        <f>IF(A2965="RETIRA",Z2965,Z2965+2)</f>
        <v>46170</v>
      </c>
      <c r="G2965" s="19" t="str">
        <f>CONCATENATE(U2965,"-",V2965)</f>
        <v>INC06-TF</v>
      </c>
      <c r="H2965" s="19" t="str">
        <f t="shared" ca="1" si="93"/>
        <v>OK</v>
      </c>
      <c r="I2965" s="46">
        <f ca="1">Z2965-$B$1</f>
        <v>11</v>
      </c>
      <c r="J2965" s="46">
        <f>VLOOKUP(G2965,'D. Produção'!A:B,2,)</f>
        <v>2</v>
      </c>
      <c r="K2965" s="95">
        <v>336225</v>
      </c>
      <c r="L2965" s="96" t="s">
        <v>362</v>
      </c>
      <c r="M2965" s="95">
        <v>83</v>
      </c>
      <c r="N2965" s="95">
        <v>5458547</v>
      </c>
      <c r="O2965" s="96" t="s">
        <v>35</v>
      </c>
      <c r="P2965" s="96" t="s">
        <v>344</v>
      </c>
      <c r="Q2965" s="96" t="s">
        <v>198</v>
      </c>
      <c r="R2965" s="97">
        <v>1.3402000000000001</v>
      </c>
      <c r="S2965" s="97">
        <v>20.103400000000001</v>
      </c>
      <c r="T2965" s="95">
        <v>1</v>
      </c>
      <c r="U2965" s="96" t="s">
        <v>185</v>
      </c>
      <c r="V2965" s="96" t="s">
        <v>96</v>
      </c>
      <c r="W2965" s="98">
        <v>688</v>
      </c>
      <c r="X2965" s="98">
        <v>1948</v>
      </c>
      <c r="Y2965" s="99">
        <v>46156.492145173608</v>
      </c>
      <c r="Z2965" s="100">
        <v>46168</v>
      </c>
      <c r="AA2965" s="101"/>
      <c r="AB2965" s="101"/>
      <c r="AC2965" s="101"/>
      <c r="AD2965" s="101"/>
      <c r="AE2965" s="102" t="s">
        <v>40</v>
      </c>
      <c r="AF2965" s="102" t="s">
        <v>40</v>
      </c>
      <c r="AG2965" s="102" t="s">
        <v>40</v>
      </c>
      <c r="AH2965" s="102" t="s">
        <v>40</v>
      </c>
      <c r="AI2965" s="102" t="s">
        <v>40</v>
      </c>
      <c r="AJ2965" s="102" t="s">
        <v>40</v>
      </c>
      <c r="AK2965" s="102" t="s">
        <v>40</v>
      </c>
      <c r="AL2965" s="101"/>
      <c r="AM2965" s="101"/>
      <c r="AN2965" s="102" t="s">
        <v>40</v>
      </c>
      <c r="AO2965" s="102" t="s">
        <v>40</v>
      </c>
      <c r="AP2965" s="102" t="s">
        <v>40</v>
      </c>
      <c r="AQ2965" s="102" t="s">
        <v>40</v>
      </c>
      <c r="AR2965" s="101"/>
    </row>
    <row r="2966" spans="1:44" ht="21">
      <c r="A2966" t="str">
        <f>VLOOKUP(Q2966,'Rotas x Madrugada'!A:C,2,0)</f>
        <v>P</v>
      </c>
      <c r="B2966" t="str">
        <f>VLOOKUP(Q2966,'Rotas x Madrugada'!A:C,3,0)</f>
        <v>Sim</v>
      </c>
      <c r="D2966" s="19">
        <f t="shared" si="92"/>
        <v>46170</v>
      </c>
      <c r="E2966" s="19">
        <f>IF(A2966="RETIRA",Z2966,VLOOKUP(Q2966,'Rotas x Madrugada'!A:D,4,0))</f>
        <v>46146</v>
      </c>
      <c r="F2966" s="19">
        <f>IF(A2966="RETIRA",Z2966,Z2966+2)</f>
        <v>46170</v>
      </c>
      <c r="G2966" s="19" t="str">
        <f>CONCATENATE(U2966,"-",V2966)</f>
        <v>INC06-TF</v>
      </c>
      <c r="H2966" s="19" t="str">
        <f t="shared" ca="1" si="93"/>
        <v>OK</v>
      </c>
      <c r="I2966" s="46">
        <f ca="1">Z2966-$B$1</f>
        <v>11</v>
      </c>
      <c r="J2966" s="46">
        <f>VLOOKUP(G2966,'D. Produção'!A:B,2,)</f>
        <v>2</v>
      </c>
      <c r="K2966" s="87">
        <v>336225</v>
      </c>
      <c r="L2966" s="88" t="s">
        <v>363</v>
      </c>
      <c r="M2966" s="87">
        <v>84</v>
      </c>
      <c r="N2966" s="87">
        <v>5458548</v>
      </c>
      <c r="O2966" s="88" t="s">
        <v>35</v>
      </c>
      <c r="P2966" s="88" t="s">
        <v>344</v>
      </c>
      <c r="Q2966" s="88" t="s">
        <v>198</v>
      </c>
      <c r="R2966" s="89">
        <v>1.3402000000000001</v>
      </c>
      <c r="S2966" s="89">
        <v>20.103400000000001</v>
      </c>
      <c r="T2966" s="87">
        <v>1</v>
      </c>
      <c r="U2966" s="88" t="s">
        <v>185</v>
      </c>
      <c r="V2966" s="88" t="s">
        <v>96</v>
      </c>
      <c r="W2966" s="90">
        <v>688</v>
      </c>
      <c r="X2966" s="90">
        <v>1948</v>
      </c>
      <c r="Y2966" s="91">
        <v>46156.492145173608</v>
      </c>
      <c r="Z2966" s="92">
        <v>46168</v>
      </c>
      <c r="AA2966" s="93"/>
      <c r="AB2966" s="93"/>
      <c r="AC2966" s="93"/>
      <c r="AD2966" s="93"/>
      <c r="AE2966" s="94" t="s">
        <v>40</v>
      </c>
      <c r="AF2966" s="94" t="s">
        <v>40</v>
      </c>
      <c r="AG2966" s="94" t="s">
        <v>40</v>
      </c>
      <c r="AH2966" s="94" t="s">
        <v>40</v>
      </c>
      <c r="AI2966" s="94" t="s">
        <v>40</v>
      </c>
      <c r="AJ2966" s="94" t="s">
        <v>40</v>
      </c>
      <c r="AK2966" s="94" t="s">
        <v>40</v>
      </c>
      <c r="AL2966" s="93"/>
      <c r="AM2966" s="93"/>
      <c r="AN2966" s="94" t="s">
        <v>40</v>
      </c>
      <c r="AO2966" s="94" t="s">
        <v>40</v>
      </c>
      <c r="AP2966" s="94" t="s">
        <v>40</v>
      </c>
      <c r="AQ2966" s="94" t="s">
        <v>40</v>
      </c>
      <c r="AR2966" s="93"/>
    </row>
    <row r="2967" spans="1:44" ht="21">
      <c r="A2967" t="str">
        <f>VLOOKUP(Q2967,'Rotas x Madrugada'!A:C,2,0)</f>
        <v>P</v>
      </c>
      <c r="B2967" t="str">
        <f>VLOOKUP(Q2967,'Rotas x Madrugada'!A:C,3,0)</f>
        <v>Sim</v>
      </c>
      <c r="D2967" s="19">
        <f t="shared" si="92"/>
        <v>46170</v>
      </c>
      <c r="E2967" s="19">
        <f>IF(A2967="RETIRA",Z2967,VLOOKUP(Q2967,'Rotas x Madrugada'!A:D,4,0))</f>
        <v>46146</v>
      </c>
      <c r="F2967" s="19">
        <f>IF(A2967="RETIRA",Z2967,Z2967+2)</f>
        <v>46170</v>
      </c>
      <c r="G2967" s="19" t="str">
        <f>CONCATENATE(U2967,"-",V2967)</f>
        <v>INC06-TF</v>
      </c>
      <c r="H2967" s="19" t="str">
        <f t="shared" ca="1" si="93"/>
        <v>OK</v>
      </c>
      <c r="I2967" s="46">
        <f ca="1">Z2967-$B$1</f>
        <v>11</v>
      </c>
      <c r="J2967" s="46">
        <f>VLOOKUP(G2967,'D. Produção'!A:B,2,)</f>
        <v>2</v>
      </c>
      <c r="K2967" s="95">
        <v>336225</v>
      </c>
      <c r="L2967" s="96" t="s">
        <v>364</v>
      </c>
      <c r="M2967" s="95">
        <v>85</v>
      </c>
      <c r="N2967" s="95">
        <v>5458549</v>
      </c>
      <c r="O2967" s="96" t="s">
        <v>35</v>
      </c>
      <c r="P2967" s="96" t="s">
        <v>344</v>
      </c>
      <c r="Q2967" s="96" t="s">
        <v>198</v>
      </c>
      <c r="R2967" s="97">
        <v>1.3402000000000001</v>
      </c>
      <c r="S2967" s="97">
        <v>20.103400000000001</v>
      </c>
      <c r="T2967" s="95">
        <v>1</v>
      </c>
      <c r="U2967" s="96" t="s">
        <v>185</v>
      </c>
      <c r="V2967" s="96" t="s">
        <v>96</v>
      </c>
      <c r="W2967" s="98">
        <v>688</v>
      </c>
      <c r="X2967" s="98">
        <v>1948</v>
      </c>
      <c r="Y2967" s="99">
        <v>46156.492145173608</v>
      </c>
      <c r="Z2967" s="100">
        <v>46168</v>
      </c>
      <c r="AA2967" s="101"/>
      <c r="AB2967" s="101"/>
      <c r="AC2967" s="101"/>
      <c r="AD2967" s="101"/>
      <c r="AE2967" s="102" t="s">
        <v>40</v>
      </c>
      <c r="AF2967" s="102" t="s">
        <v>40</v>
      </c>
      <c r="AG2967" s="102" t="s">
        <v>40</v>
      </c>
      <c r="AH2967" s="102" t="s">
        <v>40</v>
      </c>
      <c r="AI2967" s="102" t="s">
        <v>40</v>
      </c>
      <c r="AJ2967" s="102" t="s">
        <v>40</v>
      </c>
      <c r="AK2967" s="102" t="s">
        <v>40</v>
      </c>
      <c r="AL2967" s="101"/>
      <c r="AM2967" s="101"/>
      <c r="AN2967" s="102" t="s">
        <v>40</v>
      </c>
      <c r="AO2967" s="102" t="s">
        <v>40</v>
      </c>
      <c r="AP2967" s="102" t="s">
        <v>40</v>
      </c>
      <c r="AQ2967" s="102" t="s">
        <v>40</v>
      </c>
      <c r="AR2967" s="101"/>
    </row>
    <row r="2968" spans="1:44" ht="21">
      <c r="A2968" t="str">
        <f>VLOOKUP(Q2968,'Rotas x Madrugada'!A:C,2,0)</f>
        <v>P</v>
      </c>
      <c r="B2968" t="str">
        <f>VLOOKUP(Q2968,'Rotas x Madrugada'!A:C,3,0)</f>
        <v>Sim</v>
      </c>
      <c r="D2968" s="19">
        <f t="shared" si="92"/>
        <v>46170</v>
      </c>
      <c r="E2968" s="19">
        <f>IF(A2968="RETIRA",Z2968,VLOOKUP(Q2968,'Rotas x Madrugada'!A:D,4,0))</f>
        <v>46146</v>
      </c>
      <c r="F2968" s="19">
        <f>IF(A2968="RETIRA",Z2968,Z2968+2)</f>
        <v>46170</v>
      </c>
      <c r="G2968" s="19" t="str">
        <f>CONCATENATE(U2968,"-",V2968)</f>
        <v>INC06-TF</v>
      </c>
      <c r="H2968" s="19" t="str">
        <f t="shared" ca="1" si="93"/>
        <v>OK</v>
      </c>
      <c r="I2968" s="46">
        <f ca="1">Z2968-$B$1</f>
        <v>11</v>
      </c>
      <c r="J2968" s="46">
        <f>VLOOKUP(G2968,'D. Produção'!A:B,2,)</f>
        <v>2</v>
      </c>
      <c r="K2968" s="87">
        <v>336225</v>
      </c>
      <c r="L2968" s="88" t="s">
        <v>365</v>
      </c>
      <c r="M2968" s="87">
        <v>86</v>
      </c>
      <c r="N2968" s="87">
        <v>5458550</v>
      </c>
      <c r="O2968" s="88" t="s">
        <v>35</v>
      </c>
      <c r="P2968" s="88" t="s">
        <v>344</v>
      </c>
      <c r="Q2968" s="88" t="s">
        <v>198</v>
      </c>
      <c r="R2968" s="89">
        <v>1.3402000000000001</v>
      </c>
      <c r="S2968" s="89">
        <v>20.103400000000001</v>
      </c>
      <c r="T2968" s="87">
        <v>1</v>
      </c>
      <c r="U2968" s="88" t="s">
        <v>185</v>
      </c>
      <c r="V2968" s="88" t="s">
        <v>96</v>
      </c>
      <c r="W2968" s="90">
        <v>688</v>
      </c>
      <c r="X2968" s="90">
        <v>1948</v>
      </c>
      <c r="Y2968" s="91">
        <v>46156.492145173608</v>
      </c>
      <c r="Z2968" s="92">
        <v>46168</v>
      </c>
      <c r="AA2968" s="93"/>
      <c r="AB2968" s="93"/>
      <c r="AC2968" s="93"/>
      <c r="AD2968" s="93"/>
      <c r="AE2968" s="94" t="s">
        <v>40</v>
      </c>
      <c r="AF2968" s="94" t="s">
        <v>40</v>
      </c>
      <c r="AG2968" s="94" t="s">
        <v>40</v>
      </c>
      <c r="AH2968" s="94" t="s">
        <v>40</v>
      </c>
      <c r="AI2968" s="94" t="s">
        <v>40</v>
      </c>
      <c r="AJ2968" s="94" t="s">
        <v>40</v>
      </c>
      <c r="AK2968" s="94" t="s">
        <v>40</v>
      </c>
      <c r="AL2968" s="93"/>
      <c r="AM2968" s="93"/>
      <c r="AN2968" s="94" t="s">
        <v>40</v>
      </c>
      <c r="AO2968" s="94" t="s">
        <v>40</v>
      </c>
      <c r="AP2968" s="94" t="s">
        <v>40</v>
      </c>
      <c r="AQ2968" s="94" t="s">
        <v>40</v>
      </c>
      <c r="AR2968" s="93"/>
    </row>
    <row r="2969" spans="1:44" ht="21">
      <c r="A2969" t="str">
        <f>VLOOKUP(Q2969,'Rotas x Madrugada'!A:C,2,0)</f>
        <v>P</v>
      </c>
      <c r="B2969" t="str">
        <f>VLOOKUP(Q2969,'Rotas x Madrugada'!A:C,3,0)</f>
        <v>Sim</v>
      </c>
      <c r="D2969" s="19">
        <f t="shared" si="92"/>
        <v>46170</v>
      </c>
      <c r="E2969" s="19">
        <f>IF(A2969="RETIRA",Z2969,VLOOKUP(Q2969,'Rotas x Madrugada'!A:D,4,0))</f>
        <v>46146</v>
      </c>
      <c r="F2969" s="19">
        <f>IF(A2969="RETIRA",Z2969,Z2969+2)</f>
        <v>46170</v>
      </c>
      <c r="G2969" s="19" t="str">
        <f>CONCATENATE(U2969,"-",V2969)</f>
        <v>INC06-TF</v>
      </c>
      <c r="H2969" s="19" t="str">
        <f t="shared" ca="1" si="93"/>
        <v>OK</v>
      </c>
      <c r="I2969" s="46">
        <f ca="1">Z2969-$B$1</f>
        <v>11</v>
      </c>
      <c r="J2969" s="46">
        <f>VLOOKUP(G2969,'D. Produção'!A:B,2,)</f>
        <v>2</v>
      </c>
      <c r="K2969" s="95">
        <v>336225</v>
      </c>
      <c r="L2969" s="96" t="s">
        <v>366</v>
      </c>
      <c r="M2969" s="95">
        <v>87</v>
      </c>
      <c r="N2969" s="95">
        <v>5458551</v>
      </c>
      <c r="O2969" s="96" t="s">
        <v>35</v>
      </c>
      <c r="P2969" s="96" t="s">
        <v>344</v>
      </c>
      <c r="Q2969" s="96" t="s">
        <v>198</v>
      </c>
      <c r="R2969" s="97">
        <v>1.3402000000000001</v>
      </c>
      <c r="S2969" s="97">
        <v>20.103400000000001</v>
      </c>
      <c r="T2969" s="95">
        <v>1</v>
      </c>
      <c r="U2969" s="96" t="s">
        <v>185</v>
      </c>
      <c r="V2969" s="96" t="s">
        <v>96</v>
      </c>
      <c r="W2969" s="98">
        <v>688</v>
      </c>
      <c r="X2969" s="98">
        <v>1948</v>
      </c>
      <c r="Y2969" s="99">
        <v>46156.492145173608</v>
      </c>
      <c r="Z2969" s="100">
        <v>46168</v>
      </c>
      <c r="AA2969" s="101"/>
      <c r="AB2969" s="101"/>
      <c r="AC2969" s="101"/>
      <c r="AD2969" s="101"/>
      <c r="AE2969" s="102" t="s">
        <v>40</v>
      </c>
      <c r="AF2969" s="102" t="s">
        <v>40</v>
      </c>
      <c r="AG2969" s="102" t="s">
        <v>40</v>
      </c>
      <c r="AH2969" s="102" t="s">
        <v>40</v>
      </c>
      <c r="AI2969" s="102" t="s">
        <v>40</v>
      </c>
      <c r="AJ2969" s="102" t="s">
        <v>40</v>
      </c>
      <c r="AK2969" s="102" t="s">
        <v>40</v>
      </c>
      <c r="AL2969" s="101"/>
      <c r="AM2969" s="101"/>
      <c r="AN2969" s="102" t="s">
        <v>40</v>
      </c>
      <c r="AO2969" s="102" t="s">
        <v>40</v>
      </c>
      <c r="AP2969" s="102" t="s">
        <v>40</v>
      </c>
      <c r="AQ2969" s="102" t="s">
        <v>40</v>
      </c>
      <c r="AR2969" s="101"/>
    </row>
    <row r="2970" spans="1:44" ht="21">
      <c r="A2970" t="str">
        <f>VLOOKUP(Q2970,'Rotas x Madrugada'!A:C,2,0)</f>
        <v>P</v>
      </c>
      <c r="B2970" t="str">
        <f>VLOOKUP(Q2970,'Rotas x Madrugada'!A:C,3,0)</f>
        <v>Sim</v>
      </c>
      <c r="D2970" s="19">
        <f t="shared" si="92"/>
        <v>46170</v>
      </c>
      <c r="E2970" s="19">
        <f>IF(A2970="RETIRA",Z2970,VLOOKUP(Q2970,'Rotas x Madrugada'!A:D,4,0))</f>
        <v>46146</v>
      </c>
      <c r="F2970" s="19">
        <f>IF(A2970="RETIRA",Z2970,Z2970+2)</f>
        <v>46170</v>
      </c>
      <c r="G2970" s="19" t="str">
        <f>CONCATENATE(U2970,"-",V2970)</f>
        <v>INC06-TF</v>
      </c>
      <c r="H2970" s="19" t="str">
        <f t="shared" ca="1" si="93"/>
        <v>OK</v>
      </c>
      <c r="I2970" s="46">
        <f ca="1">Z2970-$B$1</f>
        <v>11</v>
      </c>
      <c r="J2970" s="46">
        <f>VLOOKUP(G2970,'D. Produção'!A:B,2,)</f>
        <v>2</v>
      </c>
      <c r="K2970" s="87">
        <v>336225</v>
      </c>
      <c r="L2970" s="88" t="s">
        <v>367</v>
      </c>
      <c r="M2970" s="87">
        <v>88</v>
      </c>
      <c r="N2970" s="87">
        <v>5458552</v>
      </c>
      <c r="O2970" s="88" t="s">
        <v>35</v>
      </c>
      <c r="P2970" s="88" t="s">
        <v>344</v>
      </c>
      <c r="Q2970" s="88" t="s">
        <v>198</v>
      </c>
      <c r="R2970" s="89">
        <v>1.3402000000000001</v>
      </c>
      <c r="S2970" s="89">
        <v>20.103400000000001</v>
      </c>
      <c r="T2970" s="87">
        <v>1</v>
      </c>
      <c r="U2970" s="88" t="s">
        <v>185</v>
      </c>
      <c r="V2970" s="88" t="s">
        <v>96</v>
      </c>
      <c r="W2970" s="90">
        <v>688</v>
      </c>
      <c r="X2970" s="90">
        <v>1948</v>
      </c>
      <c r="Y2970" s="91">
        <v>46156.492145173608</v>
      </c>
      <c r="Z2970" s="92">
        <v>46168</v>
      </c>
      <c r="AA2970" s="93"/>
      <c r="AB2970" s="93"/>
      <c r="AC2970" s="93"/>
      <c r="AD2970" s="93"/>
      <c r="AE2970" s="94" t="s">
        <v>40</v>
      </c>
      <c r="AF2970" s="94" t="s">
        <v>40</v>
      </c>
      <c r="AG2970" s="94" t="s">
        <v>40</v>
      </c>
      <c r="AH2970" s="94" t="s">
        <v>40</v>
      </c>
      <c r="AI2970" s="94" t="s">
        <v>40</v>
      </c>
      <c r="AJ2970" s="94" t="s">
        <v>40</v>
      </c>
      <c r="AK2970" s="94" t="s">
        <v>40</v>
      </c>
      <c r="AL2970" s="93"/>
      <c r="AM2970" s="93"/>
      <c r="AN2970" s="94" t="s">
        <v>40</v>
      </c>
      <c r="AO2970" s="94" t="s">
        <v>40</v>
      </c>
      <c r="AP2970" s="94" t="s">
        <v>40</v>
      </c>
      <c r="AQ2970" s="94" t="s">
        <v>40</v>
      </c>
      <c r="AR2970" s="93"/>
    </row>
    <row r="2971" spans="1:44" ht="21">
      <c r="A2971" t="str">
        <f>VLOOKUP(Q2971,'Rotas x Madrugada'!A:C,2,0)</f>
        <v>P</v>
      </c>
      <c r="B2971" t="str">
        <f>VLOOKUP(Q2971,'Rotas x Madrugada'!A:C,3,0)</f>
        <v>Sim</v>
      </c>
      <c r="D2971" s="19">
        <f t="shared" si="92"/>
        <v>46170</v>
      </c>
      <c r="E2971" s="19">
        <f>IF(A2971="RETIRA",Z2971,VLOOKUP(Q2971,'Rotas x Madrugada'!A:D,4,0))</f>
        <v>46146</v>
      </c>
      <c r="F2971" s="19">
        <f>IF(A2971="RETIRA",Z2971,Z2971+2)</f>
        <v>46170</v>
      </c>
      <c r="G2971" s="19" t="str">
        <f>CONCATENATE(U2971,"-",V2971)</f>
        <v>INC06-TF</v>
      </c>
      <c r="H2971" s="19" t="str">
        <f t="shared" ca="1" si="93"/>
        <v>OK</v>
      </c>
      <c r="I2971" s="46">
        <f ca="1">Z2971-$B$1</f>
        <v>11</v>
      </c>
      <c r="J2971" s="46">
        <f>VLOOKUP(G2971,'D. Produção'!A:B,2,)</f>
        <v>2</v>
      </c>
      <c r="K2971" s="95">
        <v>336225</v>
      </c>
      <c r="L2971" s="96" t="s">
        <v>368</v>
      </c>
      <c r="M2971" s="95">
        <v>89</v>
      </c>
      <c r="N2971" s="95">
        <v>5458553</v>
      </c>
      <c r="O2971" s="96" t="s">
        <v>35</v>
      </c>
      <c r="P2971" s="96" t="s">
        <v>344</v>
      </c>
      <c r="Q2971" s="96" t="s">
        <v>198</v>
      </c>
      <c r="R2971" s="97">
        <v>0.44019999999999998</v>
      </c>
      <c r="S2971" s="97">
        <v>6.6032000000000002</v>
      </c>
      <c r="T2971" s="95">
        <v>1</v>
      </c>
      <c r="U2971" s="96" t="s">
        <v>185</v>
      </c>
      <c r="V2971" s="96" t="s">
        <v>96</v>
      </c>
      <c r="W2971" s="98">
        <v>668</v>
      </c>
      <c r="X2971" s="98">
        <v>659</v>
      </c>
      <c r="Y2971" s="99">
        <v>46156.492145173608</v>
      </c>
      <c r="Z2971" s="100">
        <v>46168</v>
      </c>
      <c r="AA2971" s="101"/>
      <c r="AB2971" s="101"/>
      <c r="AC2971" s="101"/>
      <c r="AD2971" s="101"/>
      <c r="AE2971" s="102" t="s">
        <v>40</v>
      </c>
      <c r="AF2971" s="102" t="s">
        <v>40</v>
      </c>
      <c r="AG2971" s="102" t="s">
        <v>40</v>
      </c>
      <c r="AH2971" s="102" t="s">
        <v>40</v>
      </c>
      <c r="AI2971" s="102" t="s">
        <v>40</v>
      </c>
      <c r="AJ2971" s="102" t="s">
        <v>40</v>
      </c>
      <c r="AK2971" s="102" t="s">
        <v>40</v>
      </c>
      <c r="AL2971" s="101"/>
      <c r="AM2971" s="101"/>
      <c r="AN2971" s="102" t="s">
        <v>40</v>
      </c>
      <c r="AO2971" s="102" t="s">
        <v>40</v>
      </c>
      <c r="AP2971" s="102" t="s">
        <v>40</v>
      </c>
      <c r="AQ2971" s="102" t="s">
        <v>40</v>
      </c>
      <c r="AR2971" s="101"/>
    </row>
    <row r="2972" spans="1:44" ht="21">
      <c r="A2972" t="str">
        <f>VLOOKUP(Q2972,'Rotas x Madrugada'!A:C,2,0)</f>
        <v>P</v>
      </c>
      <c r="B2972" t="str">
        <f>VLOOKUP(Q2972,'Rotas x Madrugada'!A:C,3,0)</f>
        <v>Sim</v>
      </c>
      <c r="D2972" s="19">
        <f t="shared" si="92"/>
        <v>46170</v>
      </c>
      <c r="E2972" s="19">
        <f>IF(A2972="RETIRA",Z2972,VLOOKUP(Q2972,'Rotas x Madrugada'!A:D,4,0))</f>
        <v>46146</v>
      </c>
      <c r="F2972" s="19">
        <f>IF(A2972="RETIRA",Z2972,Z2972+2)</f>
        <v>46170</v>
      </c>
      <c r="G2972" s="19" t="str">
        <f>CONCATENATE(U2972,"-",V2972)</f>
        <v>INC06-TF</v>
      </c>
      <c r="H2972" s="19" t="str">
        <f t="shared" ca="1" si="93"/>
        <v>OK</v>
      </c>
      <c r="I2972" s="46">
        <f ca="1">Z2972-$B$1</f>
        <v>11</v>
      </c>
      <c r="J2972" s="46">
        <f>VLOOKUP(G2972,'D. Produção'!A:B,2,)</f>
        <v>2</v>
      </c>
      <c r="K2972" s="87">
        <v>336225</v>
      </c>
      <c r="L2972" s="88" t="s">
        <v>369</v>
      </c>
      <c r="M2972" s="87">
        <v>90</v>
      </c>
      <c r="N2972" s="87">
        <v>5458554</v>
      </c>
      <c r="O2972" s="88" t="s">
        <v>35</v>
      </c>
      <c r="P2972" s="88" t="s">
        <v>344</v>
      </c>
      <c r="Q2972" s="88" t="s">
        <v>198</v>
      </c>
      <c r="R2972" s="89">
        <v>0.44019999999999998</v>
      </c>
      <c r="S2972" s="89">
        <v>6.6032000000000002</v>
      </c>
      <c r="T2972" s="87">
        <v>1</v>
      </c>
      <c r="U2972" s="88" t="s">
        <v>185</v>
      </c>
      <c r="V2972" s="88" t="s">
        <v>96</v>
      </c>
      <c r="W2972" s="90">
        <v>668</v>
      </c>
      <c r="X2972" s="90">
        <v>659</v>
      </c>
      <c r="Y2972" s="91">
        <v>46156.492145173608</v>
      </c>
      <c r="Z2972" s="92">
        <v>46168</v>
      </c>
      <c r="AA2972" s="93"/>
      <c r="AB2972" s="93"/>
      <c r="AC2972" s="93"/>
      <c r="AD2972" s="93"/>
      <c r="AE2972" s="94" t="s">
        <v>40</v>
      </c>
      <c r="AF2972" s="94" t="s">
        <v>40</v>
      </c>
      <c r="AG2972" s="94" t="s">
        <v>40</v>
      </c>
      <c r="AH2972" s="94" t="s">
        <v>40</v>
      </c>
      <c r="AI2972" s="94" t="s">
        <v>40</v>
      </c>
      <c r="AJ2972" s="94" t="s">
        <v>40</v>
      </c>
      <c r="AK2972" s="94" t="s">
        <v>40</v>
      </c>
      <c r="AL2972" s="93"/>
      <c r="AM2972" s="93"/>
      <c r="AN2972" s="94" t="s">
        <v>40</v>
      </c>
      <c r="AO2972" s="94" t="s">
        <v>40</v>
      </c>
      <c r="AP2972" s="94" t="s">
        <v>40</v>
      </c>
      <c r="AQ2972" s="94" t="s">
        <v>40</v>
      </c>
      <c r="AR2972" s="93"/>
    </row>
    <row r="2973" spans="1:44" ht="21">
      <c r="A2973" t="str">
        <f>VLOOKUP(Q2973,'Rotas x Madrugada'!A:C,2,0)</f>
        <v>P</v>
      </c>
      <c r="B2973" t="str">
        <f>VLOOKUP(Q2973,'Rotas x Madrugada'!A:C,3,0)</f>
        <v>Sim</v>
      </c>
      <c r="D2973" s="19">
        <f t="shared" si="92"/>
        <v>46170</v>
      </c>
      <c r="E2973" s="19">
        <f>IF(A2973="RETIRA",Z2973,VLOOKUP(Q2973,'Rotas x Madrugada'!A:D,4,0))</f>
        <v>46146</v>
      </c>
      <c r="F2973" s="19">
        <f>IF(A2973="RETIRA",Z2973,Z2973+2)</f>
        <v>46170</v>
      </c>
      <c r="G2973" s="19" t="str">
        <f>CONCATENATE(U2973,"-",V2973)</f>
        <v>INC06-TF</v>
      </c>
      <c r="H2973" s="19" t="str">
        <f t="shared" ca="1" si="93"/>
        <v>OK</v>
      </c>
      <c r="I2973" s="46">
        <f ca="1">Z2973-$B$1</f>
        <v>11</v>
      </c>
      <c r="J2973" s="46">
        <f>VLOOKUP(G2973,'D. Produção'!A:B,2,)</f>
        <v>2</v>
      </c>
      <c r="K2973" s="95">
        <v>336225</v>
      </c>
      <c r="L2973" s="96" t="s">
        <v>514</v>
      </c>
      <c r="M2973" s="95">
        <v>91</v>
      </c>
      <c r="N2973" s="95">
        <v>5458555</v>
      </c>
      <c r="O2973" s="96" t="s">
        <v>35</v>
      </c>
      <c r="P2973" s="96" t="s">
        <v>344</v>
      </c>
      <c r="Q2973" s="96" t="s">
        <v>198</v>
      </c>
      <c r="R2973" s="97">
        <v>0.44019999999999998</v>
      </c>
      <c r="S2973" s="97">
        <v>6.6032000000000002</v>
      </c>
      <c r="T2973" s="95">
        <v>1</v>
      </c>
      <c r="U2973" s="96" t="s">
        <v>185</v>
      </c>
      <c r="V2973" s="96" t="s">
        <v>96</v>
      </c>
      <c r="W2973" s="98">
        <v>668</v>
      </c>
      <c r="X2973" s="98">
        <v>659</v>
      </c>
      <c r="Y2973" s="99">
        <v>46156.492145173608</v>
      </c>
      <c r="Z2973" s="100">
        <v>46168</v>
      </c>
      <c r="AA2973" s="101"/>
      <c r="AB2973" s="101"/>
      <c r="AC2973" s="101"/>
      <c r="AD2973" s="101"/>
      <c r="AE2973" s="102" t="s">
        <v>40</v>
      </c>
      <c r="AF2973" s="102" t="s">
        <v>40</v>
      </c>
      <c r="AG2973" s="102" t="s">
        <v>40</v>
      </c>
      <c r="AH2973" s="102" t="s">
        <v>40</v>
      </c>
      <c r="AI2973" s="102" t="s">
        <v>40</v>
      </c>
      <c r="AJ2973" s="102" t="s">
        <v>40</v>
      </c>
      <c r="AK2973" s="102" t="s">
        <v>40</v>
      </c>
      <c r="AL2973" s="101"/>
      <c r="AM2973" s="101"/>
      <c r="AN2973" s="102" t="s">
        <v>40</v>
      </c>
      <c r="AO2973" s="102" t="s">
        <v>40</v>
      </c>
      <c r="AP2973" s="102" t="s">
        <v>40</v>
      </c>
      <c r="AQ2973" s="102" t="s">
        <v>40</v>
      </c>
      <c r="AR2973" s="101"/>
    </row>
    <row r="2974" spans="1:44" ht="21">
      <c r="A2974" t="str">
        <f>VLOOKUP(Q2974,'Rotas x Madrugada'!A:C,2,0)</f>
        <v>P</v>
      </c>
      <c r="B2974" t="str">
        <f>VLOOKUP(Q2974,'Rotas x Madrugada'!A:C,3,0)</f>
        <v>Sim</v>
      </c>
      <c r="D2974" s="19">
        <f t="shared" si="92"/>
        <v>46170</v>
      </c>
      <c r="E2974" s="19">
        <f>IF(A2974="RETIRA",Z2974,VLOOKUP(Q2974,'Rotas x Madrugada'!A:D,4,0))</f>
        <v>46146</v>
      </c>
      <c r="F2974" s="19">
        <f>IF(A2974="RETIRA",Z2974,Z2974+2)</f>
        <v>46170</v>
      </c>
      <c r="G2974" s="19" t="str">
        <f>CONCATENATE(U2974,"-",V2974)</f>
        <v>INC06-TF</v>
      </c>
      <c r="H2974" s="19" t="str">
        <f t="shared" ca="1" si="93"/>
        <v>OK</v>
      </c>
      <c r="I2974" s="46">
        <f ca="1">Z2974-$B$1</f>
        <v>11</v>
      </c>
      <c r="J2974" s="46">
        <f>VLOOKUP(G2974,'D. Produção'!A:B,2,)</f>
        <v>2</v>
      </c>
      <c r="K2974" s="87">
        <v>336225</v>
      </c>
      <c r="L2974" s="88" t="s">
        <v>515</v>
      </c>
      <c r="M2974" s="87">
        <v>92</v>
      </c>
      <c r="N2974" s="87">
        <v>5458556</v>
      </c>
      <c r="O2974" s="88" t="s">
        <v>35</v>
      </c>
      <c r="P2974" s="88" t="s">
        <v>344</v>
      </c>
      <c r="Q2974" s="88" t="s">
        <v>198</v>
      </c>
      <c r="R2974" s="89">
        <v>0.44019999999999998</v>
      </c>
      <c r="S2974" s="89">
        <v>6.6032000000000002</v>
      </c>
      <c r="T2974" s="87">
        <v>1</v>
      </c>
      <c r="U2974" s="88" t="s">
        <v>185</v>
      </c>
      <c r="V2974" s="88" t="s">
        <v>96</v>
      </c>
      <c r="W2974" s="90">
        <v>668</v>
      </c>
      <c r="X2974" s="90">
        <v>659</v>
      </c>
      <c r="Y2974" s="91">
        <v>46156.492145173608</v>
      </c>
      <c r="Z2974" s="92">
        <v>46168</v>
      </c>
      <c r="AA2974" s="93"/>
      <c r="AB2974" s="93"/>
      <c r="AC2974" s="93"/>
      <c r="AD2974" s="93"/>
      <c r="AE2974" s="94" t="s">
        <v>40</v>
      </c>
      <c r="AF2974" s="94" t="s">
        <v>40</v>
      </c>
      <c r="AG2974" s="94" t="s">
        <v>40</v>
      </c>
      <c r="AH2974" s="94" t="s">
        <v>40</v>
      </c>
      <c r="AI2974" s="94" t="s">
        <v>40</v>
      </c>
      <c r="AJ2974" s="94" t="s">
        <v>40</v>
      </c>
      <c r="AK2974" s="94" t="s">
        <v>40</v>
      </c>
      <c r="AL2974" s="93"/>
      <c r="AM2974" s="93"/>
      <c r="AN2974" s="94" t="s">
        <v>40</v>
      </c>
      <c r="AO2974" s="94" t="s">
        <v>40</v>
      </c>
      <c r="AP2974" s="94" t="s">
        <v>40</v>
      </c>
      <c r="AQ2974" s="94" t="s">
        <v>40</v>
      </c>
      <c r="AR2974" s="93"/>
    </row>
    <row r="2975" spans="1:44" ht="21">
      <c r="A2975" t="str">
        <f>VLOOKUP(Q2975,'Rotas x Madrugada'!A:C,2,0)</f>
        <v>P</v>
      </c>
      <c r="B2975" t="str">
        <f>VLOOKUP(Q2975,'Rotas x Madrugada'!A:C,3,0)</f>
        <v>Sim</v>
      </c>
      <c r="D2975" s="19">
        <f t="shared" si="92"/>
        <v>46170</v>
      </c>
      <c r="E2975" s="19">
        <f>IF(A2975="RETIRA",Z2975,VLOOKUP(Q2975,'Rotas x Madrugada'!A:D,4,0))</f>
        <v>46146</v>
      </c>
      <c r="F2975" s="19">
        <f>IF(A2975="RETIRA",Z2975,Z2975+2)</f>
        <v>46170</v>
      </c>
      <c r="G2975" s="19" t="str">
        <f>CONCATENATE(U2975,"-",V2975)</f>
        <v>INC06-TF</v>
      </c>
      <c r="H2975" s="19" t="str">
        <f t="shared" ca="1" si="93"/>
        <v>OK</v>
      </c>
      <c r="I2975" s="46">
        <f ca="1">Z2975-$B$1</f>
        <v>11</v>
      </c>
      <c r="J2975" s="46">
        <f>VLOOKUP(G2975,'D. Produção'!A:B,2,)</f>
        <v>2</v>
      </c>
      <c r="K2975" s="95">
        <v>336225</v>
      </c>
      <c r="L2975" s="96" t="s">
        <v>543</v>
      </c>
      <c r="M2975" s="95">
        <v>93</v>
      </c>
      <c r="N2975" s="95">
        <v>5458557</v>
      </c>
      <c r="O2975" s="96" t="s">
        <v>35</v>
      </c>
      <c r="P2975" s="96" t="s">
        <v>344</v>
      </c>
      <c r="Q2975" s="96" t="s">
        <v>198</v>
      </c>
      <c r="R2975" s="97">
        <v>0.44019999999999998</v>
      </c>
      <c r="S2975" s="97">
        <v>6.6032000000000002</v>
      </c>
      <c r="T2975" s="95">
        <v>1</v>
      </c>
      <c r="U2975" s="96" t="s">
        <v>185</v>
      </c>
      <c r="V2975" s="96" t="s">
        <v>96</v>
      </c>
      <c r="W2975" s="98">
        <v>668</v>
      </c>
      <c r="X2975" s="98">
        <v>659</v>
      </c>
      <c r="Y2975" s="99">
        <v>46156.492145173608</v>
      </c>
      <c r="Z2975" s="100">
        <v>46168</v>
      </c>
      <c r="AA2975" s="101"/>
      <c r="AB2975" s="101"/>
      <c r="AC2975" s="101"/>
      <c r="AD2975" s="101"/>
      <c r="AE2975" s="102" t="s">
        <v>40</v>
      </c>
      <c r="AF2975" s="102" t="s">
        <v>40</v>
      </c>
      <c r="AG2975" s="102" t="s">
        <v>40</v>
      </c>
      <c r="AH2975" s="102" t="s">
        <v>40</v>
      </c>
      <c r="AI2975" s="102" t="s">
        <v>40</v>
      </c>
      <c r="AJ2975" s="102" t="s">
        <v>40</v>
      </c>
      <c r="AK2975" s="102" t="s">
        <v>40</v>
      </c>
      <c r="AL2975" s="101"/>
      <c r="AM2975" s="101"/>
      <c r="AN2975" s="102" t="s">
        <v>40</v>
      </c>
      <c r="AO2975" s="102" t="s">
        <v>40</v>
      </c>
      <c r="AP2975" s="102" t="s">
        <v>40</v>
      </c>
      <c r="AQ2975" s="102" t="s">
        <v>40</v>
      </c>
      <c r="AR2975" s="101"/>
    </row>
    <row r="2976" spans="1:44" ht="21">
      <c r="A2976" t="str">
        <f>VLOOKUP(Q2976,'Rotas x Madrugada'!A:C,2,0)</f>
        <v>P</v>
      </c>
      <c r="B2976" t="str">
        <f>VLOOKUP(Q2976,'Rotas x Madrugada'!A:C,3,0)</f>
        <v>Sim</v>
      </c>
      <c r="D2976" s="19">
        <f t="shared" si="92"/>
        <v>46170</v>
      </c>
      <c r="E2976" s="19">
        <f>IF(A2976="RETIRA",Z2976,VLOOKUP(Q2976,'Rotas x Madrugada'!A:D,4,0))</f>
        <v>46146</v>
      </c>
      <c r="F2976" s="19">
        <f>IF(A2976="RETIRA",Z2976,Z2976+2)</f>
        <v>46170</v>
      </c>
      <c r="G2976" s="19" t="str">
        <f>CONCATENATE(U2976,"-",V2976)</f>
        <v>INC06-TF</v>
      </c>
      <c r="H2976" s="19" t="str">
        <f t="shared" ca="1" si="93"/>
        <v>OK</v>
      </c>
      <c r="I2976" s="46">
        <f ca="1">Z2976-$B$1</f>
        <v>11</v>
      </c>
      <c r="J2976" s="46">
        <f>VLOOKUP(G2976,'D. Produção'!A:B,2,)</f>
        <v>2</v>
      </c>
      <c r="K2976" s="87">
        <v>336225</v>
      </c>
      <c r="L2976" s="88" t="s">
        <v>544</v>
      </c>
      <c r="M2976" s="87">
        <v>94</v>
      </c>
      <c r="N2976" s="87">
        <v>5458558</v>
      </c>
      <c r="O2976" s="88" t="s">
        <v>35</v>
      </c>
      <c r="P2976" s="88" t="s">
        <v>344</v>
      </c>
      <c r="Q2976" s="88" t="s">
        <v>198</v>
      </c>
      <c r="R2976" s="89">
        <v>0.44019999999999998</v>
      </c>
      <c r="S2976" s="89">
        <v>6.6032000000000002</v>
      </c>
      <c r="T2976" s="87">
        <v>1</v>
      </c>
      <c r="U2976" s="88" t="s">
        <v>185</v>
      </c>
      <c r="V2976" s="88" t="s">
        <v>96</v>
      </c>
      <c r="W2976" s="90">
        <v>668</v>
      </c>
      <c r="X2976" s="90">
        <v>659</v>
      </c>
      <c r="Y2976" s="91">
        <v>46156.492145173608</v>
      </c>
      <c r="Z2976" s="92">
        <v>46168</v>
      </c>
      <c r="AA2976" s="93"/>
      <c r="AB2976" s="93"/>
      <c r="AC2976" s="93"/>
      <c r="AD2976" s="93"/>
      <c r="AE2976" s="94" t="s">
        <v>40</v>
      </c>
      <c r="AF2976" s="94" t="s">
        <v>40</v>
      </c>
      <c r="AG2976" s="94" t="s">
        <v>40</v>
      </c>
      <c r="AH2976" s="94" t="s">
        <v>40</v>
      </c>
      <c r="AI2976" s="94" t="s">
        <v>40</v>
      </c>
      <c r="AJ2976" s="94" t="s">
        <v>40</v>
      </c>
      <c r="AK2976" s="94" t="s">
        <v>40</v>
      </c>
      <c r="AL2976" s="93"/>
      <c r="AM2976" s="93"/>
      <c r="AN2976" s="94" t="s">
        <v>40</v>
      </c>
      <c r="AO2976" s="94" t="s">
        <v>40</v>
      </c>
      <c r="AP2976" s="94" t="s">
        <v>40</v>
      </c>
      <c r="AQ2976" s="94" t="s">
        <v>40</v>
      </c>
      <c r="AR2976" s="93"/>
    </row>
    <row r="2977" spans="1:44" ht="21">
      <c r="A2977" t="str">
        <f>VLOOKUP(Q2977,'Rotas x Madrugada'!A:C,2,0)</f>
        <v>P</v>
      </c>
      <c r="B2977" t="str">
        <f>VLOOKUP(Q2977,'Rotas x Madrugada'!A:C,3,0)</f>
        <v>Sim</v>
      </c>
      <c r="D2977" s="19">
        <f t="shared" si="92"/>
        <v>46170</v>
      </c>
      <c r="E2977" s="19">
        <f>IF(A2977="RETIRA",Z2977,VLOOKUP(Q2977,'Rotas x Madrugada'!A:D,4,0))</f>
        <v>46146</v>
      </c>
      <c r="F2977" s="19">
        <f>IF(A2977="RETIRA",Z2977,Z2977+2)</f>
        <v>46170</v>
      </c>
      <c r="G2977" s="19" t="str">
        <f>CONCATENATE(U2977,"-",V2977)</f>
        <v>INC06-TF</v>
      </c>
      <c r="H2977" s="19" t="str">
        <f t="shared" ca="1" si="93"/>
        <v>OK</v>
      </c>
      <c r="I2977" s="46">
        <f ca="1">Z2977-$B$1</f>
        <v>11</v>
      </c>
      <c r="J2977" s="46">
        <f>VLOOKUP(G2977,'D. Produção'!A:B,2,)</f>
        <v>2</v>
      </c>
      <c r="K2977" s="95">
        <v>336225</v>
      </c>
      <c r="L2977" s="96" t="s">
        <v>65</v>
      </c>
      <c r="M2977" s="95">
        <v>95</v>
      </c>
      <c r="N2977" s="95">
        <v>5458559</v>
      </c>
      <c r="O2977" s="96" t="s">
        <v>35</v>
      </c>
      <c r="P2977" s="96" t="s">
        <v>344</v>
      </c>
      <c r="Q2977" s="96" t="s">
        <v>198</v>
      </c>
      <c r="R2977" s="97">
        <v>0.44019999999999998</v>
      </c>
      <c r="S2977" s="97">
        <v>6.6032000000000002</v>
      </c>
      <c r="T2977" s="95">
        <v>1</v>
      </c>
      <c r="U2977" s="96" t="s">
        <v>185</v>
      </c>
      <c r="V2977" s="96" t="s">
        <v>96</v>
      </c>
      <c r="W2977" s="98">
        <v>668</v>
      </c>
      <c r="X2977" s="98">
        <v>659</v>
      </c>
      <c r="Y2977" s="99">
        <v>46156.492145173608</v>
      </c>
      <c r="Z2977" s="100">
        <v>46168</v>
      </c>
      <c r="AA2977" s="101"/>
      <c r="AB2977" s="101"/>
      <c r="AC2977" s="101"/>
      <c r="AD2977" s="101"/>
      <c r="AE2977" s="102" t="s">
        <v>40</v>
      </c>
      <c r="AF2977" s="102" t="s">
        <v>40</v>
      </c>
      <c r="AG2977" s="102" t="s">
        <v>40</v>
      </c>
      <c r="AH2977" s="102" t="s">
        <v>40</v>
      </c>
      <c r="AI2977" s="102" t="s">
        <v>40</v>
      </c>
      <c r="AJ2977" s="102" t="s">
        <v>40</v>
      </c>
      <c r="AK2977" s="102" t="s">
        <v>40</v>
      </c>
      <c r="AL2977" s="101"/>
      <c r="AM2977" s="101"/>
      <c r="AN2977" s="102" t="s">
        <v>40</v>
      </c>
      <c r="AO2977" s="102" t="s">
        <v>40</v>
      </c>
      <c r="AP2977" s="102" t="s">
        <v>40</v>
      </c>
      <c r="AQ2977" s="102" t="s">
        <v>40</v>
      </c>
      <c r="AR2977" s="101"/>
    </row>
    <row r="2978" spans="1:44" ht="21">
      <c r="A2978" t="str">
        <f>VLOOKUP(Q2978,'Rotas x Madrugada'!A:C,2,0)</f>
        <v>P</v>
      </c>
      <c r="B2978" t="str">
        <f>VLOOKUP(Q2978,'Rotas x Madrugada'!A:C,3,0)</f>
        <v>Sim</v>
      </c>
      <c r="D2978" s="19">
        <f t="shared" si="92"/>
        <v>46170</v>
      </c>
      <c r="E2978" s="19">
        <f>IF(A2978="RETIRA",Z2978,VLOOKUP(Q2978,'Rotas x Madrugada'!A:D,4,0))</f>
        <v>46146</v>
      </c>
      <c r="F2978" s="19">
        <f>IF(A2978="RETIRA",Z2978,Z2978+2)</f>
        <v>46170</v>
      </c>
      <c r="G2978" s="19" t="str">
        <f>CONCATENATE(U2978,"-",V2978)</f>
        <v>INC06-TF</v>
      </c>
      <c r="H2978" s="19" t="str">
        <f t="shared" ca="1" si="93"/>
        <v>OK</v>
      </c>
      <c r="I2978" s="46">
        <f ca="1">Z2978-$B$1</f>
        <v>11</v>
      </c>
      <c r="J2978" s="46">
        <f>VLOOKUP(G2978,'D. Produção'!A:B,2,)</f>
        <v>2</v>
      </c>
      <c r="K2978" s="87">
        <v>336225</v>
      </c>
      <c r="L2978" s="88" t="s">
        <v>56</v>
      </c>
      <c r="M2978" s="87">
        <v>96</v>
      </c>
      <c r="N2978" s="87">
        <v>5458560</v>
      </c>
      <c r="O2978" s="88" t="s">
        <v>35</v>
      </c>
      <c r="P2978" s="88" t="s">
        <v>344</v>
      </c>
      <c r="Q2978" s="88" t="s">
        <v>198</v>
      </c>
      <c r="R2978" s="89">
        <v>0.44019999999999998</v>
      </c>
      <c r="S2978" s="89">
        <v>6.6032000000000002</v>
      </c>
      <c r="T2978" s="87">
        <v>1</v>
      </c>
      <c r="U2978" s="88" t="s">
        <v>185</v>
      </c>
      <c r="V2978" s="88" t="s">
        <v>96</v>
      </c>
      <c r="W2978" s="90">
        <v>668</v>
      </c>
      <c r="X2978" s="90">
        <v>659</v>
      </c>
      <c r="Y2978" s="91">
        <v>46156.492145173608</v>
      </c>
      <c r="Z2978" s="92">
        <v>46168</v>
      </c>
      <c r="AA2978" s="93"/>
      <c r="AB2978" s="93"/>
      <c r="AC2978" s="93"/>
      <c r="AD2978" s="93"/>
      <c r="AE2978" s="94" t="s">
        <v>40</v>
      </c>
      <c r="AF2978" s="94" t="s">
        <v>40</v>
      </c>
      <c r="AG2978" s="94" t="s">
        <v>40</v>
      </c>
      <c r="AH2978" s="94" t="s">
        <v>40</v>
      </c>
      <c r="AI2978" s="94" t="s">
        <v>40</v>
      </c>
      <c r="AJ2978" s="94" t="s">
        <v>40</v>
      </c>
      <c r="AK2978" s="94" t="s">
        <v>40</v>
      </c>
      <c r="AL2978" s="93"/>
      <c r="AM2978" s="93"/>
      <c r="AN2978" s="94" t="s">
        <v>40</v>
      </c>
      <c r="AO2978" s="94" t="s">
        <v>40</v>
      </c>
      <c r="AP2978" s="94" t="s">
        <v>40</v>
      </c>
      <c r="AQ2978" s="94" t="s">
        <v>40</v>
      </c>
      <c r="AR2978" s="93"/>
    </row>
    <row r="2979" spans="1:44" ht="21">
      <c r="A2979" t="str">
        <f>VLOOKUP(Q2979,'Rotas x Madrugada'!A:C,2,0)</f>
        <v>P</v>
      </c>
      <c r="B2979" t="str">
        <f>VLOOKUP(Q2979,'Rotas x Madrugada'!A:C,3,0)</f>
        <v>Sim</v>
      </c>
      <c r="D2979" s="19">
        <f t="shared" si="92"/>
        <v>46170</v>
      </c>
      <c r="E2979" s="19">
        <f>IF(A2979="RETIRA",Z2979,VLOOKUP(Q2979,'Rotas x Madrugada'!A:D,4,0))</f>
        <v>46146</v>
      </c>
      <c r="F2979" s="19">
        <f>IF(A2979="RETIRA",Z2979,Z2979+2)</f>
        <v>46170</v>
      </c>
      <c r="G2979" s="19" t="str">
        <f>CONCATENATE(U2979,"-",V2979)</f>
        <v>INC06-TF</v>
      </c>
      <c r="H2979" s="19" t="str">
        <f t="shared" ca="1" si="93"/>
        <v>OK</v>
      </c>
      <c r="I2979" s="46">
        <f ca="1">Z2979-$B$1</f>
        <v>11</v>
      </c>
      <c r="J2979" s="46">
        <f>VLOOKUP(G2979,'D. Produção'!A:B,2,)</f>
        <v>2</v>
      </c>
      <c r="K2979" s="95">
        <v>336225</v>
      </c>
      <c r="L2979" s="96" t="s">
        <v>66</v>
      </c>
      <c r="M2979" s="95">
        <v>97</v>
      </c>
      <c r="N2979" s="95">
        <v>5458561</v>
      </c>
      <c r="O2979" s="96" t="s">
        <v>35</v>
      </c>
      <c r="P2979" s="96" t="s">
        <v>344</v>
      </c>
      <c r="Q2979" s="96" t="s">
        <v>198</v>
      </c>
      <c r="R2979" s="97">
        <v>0.44019999999999998</v>
      </c>
      <c r="S2979" s="97">
        <v>6.6032000000000002</v>
      </c>
      <c r="T2979" s="95">
        <v>1</v>
      </c>
      <c r="U2979" s="96" t="s">
        <v>185</v>
      </c>
      <c r="V2979" s="96" t="s">
        <v>96</v>
      </c>
      <c r="W2979" s="98">
        <v>668</v>
      </c>
      <c r="X2979" s="98">
        <v>659</v>
      </c>
      <c r="Y2979" s="99">
        <v>46156.492145173608</v>
      </c>
      <c r="Z2979" s="100">
        <v>46168</v>
      </c>
      <c r="AA2979" s="101"/>
      <c r="AB2979" s="101"/>
      <c r="AC2979" s="101"/>
      <c r="AD2979" s="101"/>
      <c r="AE2979" s="102" t="s">
        <v>40</v>
      </c>
      <c r="AF2979" s="102" t="s">
        <v>40</v>
      </c>
      <c r="AG2979" s="102" t="s">
        <v>40</v>
      </c>
      <c r="AH2979" s="102" t="s">
        <v>40</v>
      </c>
      <c r="AI2979" s="102" t="s">
        <v>40</v>
      </c>
      <c r="AJ2979" s="102" t="s">
        <v>40</v>
      </c>
      <c r="AK2979" s="102" t="s">
        <v>40</v>
      </c>
      <c r="AL2979" s="101"/>
      <c r="AM2979" s="101"/>
      <c r="AN2979" s="102" t="s">
        <v>40</v>
      </c>
      <c r="AO2979" s="102" t="s">
        <v>40</v>
      </c>
      <c r="AP2979" s="102" t="s">
        <v>40</v>
      </c>
      <c r="AQ2979" s="102" t="s">
        <v>40</v>
      </c>
      <c r="AR2979" s="101"/>
    </row>
    <row r="2980" spans="1:44" ht="21">
      <c r="A2980" t="str">
        <f>VLOOKUP(Q2980,'Rotas x Madrugada'!A:C,2,0)</f>
        <v>P</v>
      </c>
      <c r="B2980" t="str">
        <f>VLOOKUP(Q2980,'Rotas x Madrugada'!A:C,3,0)</f>
        <v>Sim</v>
      </c>
      <c r="D2980" s="19">
        <f t="shared" si="92"/>
        <v>46170</v>
      </c>
      <c r="E2980" s="19">
        <f>IF(A2980="RETIRA",Z2980,VLOOKUP(Q2980,'Rotas x Madrugada'!A:D,4,0))</f>
        <v>46146</v>
      </c>
      <c r="F2980" s="19">
        <f>IF(A2980="RETIRA",Z2980,Z2980+2)</f>
        <v>46170</v>
      </c>
      <c r="G2980" s="19" t="str">
        <f>CONCATENATE(U2980,"-",V2980)</f>
        <v>INC06-TF</v>
      </c>
      <c r="H2980" s="19" t="str">
        <f t="shared" ca="1" si="93"/>
        <v>OK</v>
      </c>
      <c r="I2980" s="46">
        <f ca="1">Z2980-$B$1</f>
        <v>11</v>
      </c>
      <c r="J2980" s="46">
        <f>VLOOKUP(G2980,'D. Produção'!A:B,2,)</f>
        <v>2</v>
      </c>
      <c r="K2980" s="87">
        <v>336225</v>
      </c>
      <c r="L2980" s="88" t="s">
        <v>67</v>
      </c>
      <c r="M2980" s="87">
        <v>98</v>
      </c>
      <c r="N2980" s="87">
        <v>5458562</v>
      </c>
      <c r="O2980" s="88" t="s">
        <v>35</v>
      </c>
      <c r="P2980" s="88" t="s">
        <v>344</v>
      </c>
      <c r="Q2980" s="88" t="s">
        <v>198</v>
      </c>
      <c r="R2980" s="89">
        <v>0.44019999999999998</v>
      </c>
      <c r="S2980" s="89">
        <v>6.6032000000000002</v>
      </c>
      <c r="T2980" s="87">
        <v>1</v>
      </c>
      <c r="U2980" s="88" t="s">
        <v>185</v>
      </c>
      <c r="V2980" s="88" t="s">
        <v>96</v>
      </c>
      <c r="W2980" s="90">
        <v>668</v>
      </c>
      <c r="X2980" s="90">
        <v>659</v>
      </c>
      <c r="Y2980" s="91">
        <v>46156.492145173608</v>
      </c>
      <c r="Z2980" s="92">
        <v>46168</v>
      </c>
      <c r="AA2980" s="93"/>
      <c r="AB2980" s="93"/>
      <c r="AC2980" s="93"/>
      <c r="AD2980" s="93"/>
      <c r="AE2980" s="94" t="s">
        <v>40</v>
      </c>
      <c r="AF2980" s="94" t="s">
        <v>40</v>
      </c>
      <c r="AG2980" s="94" t="s">
        <v>40</v>
      </c>
      <c r="AH2980" s="94" t="s">
        <v>40</v>
      </c>
      <c r="AI2980" s="94" t="s">
        <v>40</v>
      </c>
      <c r="AJ2980" s="94" t="s">
        <v>40</v>
      </c>
      <c r="AK2980" s="94" t="s">
        <v>40</v>
      </c>
      <c r="AL2980" s="93"/>
      <c r="AM2980" s="93"/>
      <c r="AN2980" s="94" t="s">
        <v>40</v>
      </c>
      <c r="AO2980" s="94" t="s">
        <v>40</v>
      </c>
      <c r="AP2980" s="94" t="s">
        <v>40</v>
      </c>
      <c r="AQ2980" s="94" t="s">
        <v>40</v>
      </c>
      <c r="AR2980" s="93"/>
    </row>
    <row r="2981" spans="1:44" ht="21">
      <c r="A2981" t="str">
        <f>VLOOKUP(Q2981,'Rotas x Madrugada'!A:C,2,0)</f>
        <v>P</v>
      </c>
      <c r="B2981" t="str">
        <f>VLOOKUP(Q2981,'Rotas x Madrugada'!A:C,3,0)</f>
        <v>Sim</v>
      </c>
      <c r="D2981" s="19">
        <f t="shared" si="92"/>
        <v>46170</v>
      </c>
      <c r="E2981" s="19">
        <f>IF(A2981="RETIRA",Z2981,VLOOKUP(Q2981,'Rotas x Madrugada'!A:D,4,0))</f>
        <v>46146</v>
      </c>
      <c r="F2981" s="19">
        <f>IF(A2981="RETIRA",Z2981,Z2981+2)</f>
        <v>46170</v>
      </c>
      <c r="G2981" s="19" t="str">
        <f>CONCATENATE(U2981,"-",V2981)</f>
        <v>INC06-TF</v>
      </c>
      <c r="H2981" s="19" t="str">
        <f t="shared" ca="1" si="93"/>
        <v>OK</v>
      </c>
      <c r="I2981" s="46">
        <f ca="1">Z2981-$B$1</f>
        <v>11</v>
      </c>
      <c r="J2981" s="46">
        <f>VLOOKUP(G2981,'D. Produção'!A:B,2,)</f>
        <v>2</v>
      </c>
      <c r="K2981" s="95">
        <v>336225</v>
      </c>
      <c r="L2981" s="96" t="s">
        <v>545</v>
      </c>
      <c r="M2981" s="95">
        <v>99</v>
      </c>
      <c r="N2981" s="95">
        <v>5458563</v>
      </c>
      <c r="O2981" s="96" t="s">
        <v>35</v>
      </c>
      <c r="P2981" s="96" t="s">
        <v>344</v>
      </c>
      <c r="Q2981" s="96" t="s">
        <v>198</v>
      </c>
      <c r="R2981" s="97">
        <v>1.7298</v>
      </c>
      <c r="S2981" s="97">
        <v>25.947399999999998</v>
      </c>
      <c r="T2981" s="95">
        <v>1</v>
      </c>
      <c r="U2981" s="96" t="s">
        <v>185</v>
      </c>
      <c r="V2981" s="96" t="s">
        <v>96</v>
      </c>
      <c r="W2981" s="98">
        <v>888</v>
      </c>
      <c r="X2981" s="98">
        <v>1948</v>
      </c>
      <c r="Y2981" s="99">
        <v>46156.492145173608</v>
      </c>
      <c r="Z2981" s="100">
        <v>46168</v>
      </c>
      <c r="AA2981" s="101"/>
      <c r="AB2981" s="101"/>
      <c r="AC2981" s="101"/>
      <c r="AD2981" s="101"/>
      <c r="AE2981" s="102" t="s">
        <v>40</v>
      </c>
      <c r="AF2981" s="102" t="s">
        <v>40</v>
      </c>
      <c r="AG2981" s="102" t="s">
        <v>40</v>
      </c>
      <c r="AH2981" s="102" t="s">
        <v>40</v>
      </c>
      <c r="AI2981" s="102" t="s">
        <v>40</v>
      </c>
      <c r="AJ2981" s="102" t="s">
        <v>40</v>
      </c>
      <c r="AK2981" s="102" t="s">
        <v>40</v>
      </c>
      <c r="AL2981" s="101"/>
      <c r="AM2981" s="101"/>
      <c r="AN2981" s="102" t="s">
        <v>40</v>
      </c>
      <c r="AO2981" s="102" t="s">
        <v>40</v>
      </c>
      <c r="AP2981" s="102" t="s">
        <v>40</v>
      </c>
      <c r="AQ2981" s="102" t="s">
        <v>40</v>
      </c>
      <c r="AR2981" s="101"/>
    </row>
    <row r="2982" spans="1:44" ht="21">
      <c r="A2982" t="str">
        <f>VLOOKUP(Q2982,'Rotas x Madrugada'!A:C,2,0)</f>
        <v>P</v>
      </c>
      <c r="B2982" t="str">
        <f>VLOOKUP(Q2982,'Rotas x Madrugada'!A:C,3,0)</f>
        <v>Sim</v>
      </c>
      <c r="D2982" s="19">
        <f t="shared" si="92"/>
        <v>46170</v>
      </c>
      <c r="E2982" s="19">
        <f>IF(A2982="RETIRA",Z2982,VLOOKUP(Q2982,'Rotas x Madrugada'!A:D,4,0))</f>
        <v>46146</v>
      </c>
      <c r="F2982" s="19">
        <f>IF(A2982="RETIRA",Z2982,Z2982+2)</f>
        <v>46170</v>
      </c>
      <c r="G2982" s="19" t="str">
        <f>CONCATENATE(U2982,"-",V2982)</f>
        <v>INC06-TF</v>
      </c>
      <c r="H2982" s="19" t="str">
        <f t="shared" ca="1" si="93"/>
        <v>OK</v>
      </c>
      <c r="I2982" s="46">
        <f ca="1">Z2982-$B$1</f>
        <v>11</v>
      </c>
      <c r="J2982" s="46">
        <f>VLOOKUP(G2982,'D. Produção'!A:B,2,)</f>
        <v>2</v>
      </c>
      <c r="K2982" s="87">
        <v>336225</v>
      </c>
      <c r="L2982" s="88" t="s">
        <v>546</v>
      </c>
      <c r="M2982" s="87">
        <v>100</v>
      </c>
      <c r="N2982" s="87">
        <v>5458564</v>
      </c>
      <c r="O2982" s="88" t="s">
        <v>35</v>
      </c>
      <c r="P2982" s="88" t="s">
        <v>344</v>
      </c>
      <c r="Q2982" s="88" t="s">
        <v>198</v>
      </c>
      <c r="R2982" s="89">
        <v>1.7298</v>
      </c>
      <c r="S2982" s="89">
        <v>25.947399999999998</v>
      </c>
      <c r="T2982" s="87">
        <v>1</v>
      </c>
      <c r="U2982" s="88" t="s">
        <v>185</v>
      </c>
      <c r="V2982" s="88" t="s">
        <v>96</v>
      </c>
      <c r="W2982" s="90">
        <v>888</v>
      </c>
      <c r="X2982" s="90">
        <v>1948</v>
      </c>
      <c r="Y2982" s="91">
        <v>46156.492145173608</v>
      </c>
      <c r="Z2982" s="92">
        <v>46168</v>
      </c>
      <c r="AA2982" s="93"/>
      <c r="AB2982" s="93"/>
      <c r="AC2982" s="93"/>
      <c r="AD2982" s="93"/>
      <c r="AE2982" s="94" t="s">
        <v>40</v>
      </c>
      <c r="AF2982" s="94" t="s">
        <v>40</v>
      </c>
      <c r="AG2982" s="94" t="s">
        <v>40</v>
      </c>
      <c r="AH2982" s="94" t="s">
        <v>40</v>
      </c>
      <c r="AI2982" s="94" t="s">
        <v>40</v>
      </c>
      <c r="AJ2982" s="94" t="s">
        <v>40</v>
      </c>
      <c r="AK2982" s="94" t="s">
        <v>40</v>
      </c>
      <c r="AL2982" s="93"/>
      <c r="AM2982" s="93"/>
      <c r="AN2982" s="94" t="s">
        <v>40</v>
      </c>
      <c r="AO2982" s="94" t="s">
        <v>40</v>
      </c>
      <c r="AP2982" s="94" t="s">
        <v>40</v>
      </c>
      <c r="AQ2982" s="94" t="s">
        <v>40</v>
      </c>
      <c r="AR2982" s="93"/>
    </row>
    <row r="2983" spans="1:44" ht="21">
      <c r="A2983" t="str">
        <f>VLOOKUP(Q2983,'Rotas x Madrugada'!A:C,2,0)</f>
        <v>P</v>
      </c>
      <c r="B2983" t="str">
        <f>VLOOKUP(Q2983,'Rotas x Madrugada'!A:C,3,0)</f>
        <v>Sim</v>
      </c>
      <c r="D2983" s="19">
        <f t="shared" si="92"/>
        <v>46170</v>
      </c>
      <c r="E2983" s="19">
        <f>IF(A2983="RETIRA",Z2983,VLOOKUP(Q2983,'Rotas x Madrugada'!A:D,4,0))</f>
        <v>46146</v>
      </c>
      <c r="F2983" s="19">
        <f>IF(A2983="RETIRA",Z2983,Z2983+2)</f>
        <v>46170</v>
      </c>
      <c r="G2983" s="19" t="str">
        <f>CONCATENATE(U2983,"-",V2983)</f>
        <v>INC06-TF</v>
      </c>
      <c r="H2983" s="19" t="str">
        <f t="shared" ca="1" si="93"/>
        <v>OK</v>
      </c>
      <c r="I2983" s="46">
        <f ca="1">Z2983-$B$1</f>
        <v>11</v>
      </c>
      <c r="J2983" s="46">
        <f>VLOOKUP(G2983,'D. Produção'!A:B,2,)</f>
        <v>2</v>
      </c>
      <c r="K2983" s="95">
        <v>336225</v>
      </c>
      <c r="L2983" s="96" t="s">
        <v>547</v>
      </c>
      <c r="M2983" s="95">
        <v>101</v>
      </c>
      <c r="N2983" s="95">
        <v>5458565</v>
      </c>
      <c r="O2983" s="96" t="s">
        <v>35</v>
      </c>
      <c r="P2983" s="96" t="s">
        <v>344</v>
      </c>
      <c r="Q2983" s="96" t="s">
        <v>198</v>
      </c>
      <c r="R2983" s="97">
        <v>1.7298</v>
      </c>
      <c r="S2983" s="97">
        <v>25.947399999999998</v>
      </c>
      <c r="T2983" s="95">
        <v>1</v>
      </c>
      <c r="U2983" s="96" t="s">
        <v>185</v>
      </c>
      <c r="V2983" s="96" t="s">
        <v>96</v>
      </c>
      <c r="W2983" s="98">
        <v>888</v>
      </c>
      <c r="X2983" s="98">
        <v>1948</v>
      </c>
      <c r="Y2983" s="99">
        <v>46156.492145173608</v>
      </c>
      <c r="Z2983" s="100">
        <v>46168</v>
      </c>
      <c r="AA2983" s="101"/>
      <c r="AB2983" s="101"/>
      <c r="AC2983" s="101"/>
      <c r="AD2983" s="101"/>
      <c r="AE2983" s="102" t="s">
        <v>40</v>
      </c>
      <c r="AF2983" s="102" t="s">
        <v>40</v>
      </c>
      <c r="AG2983" s="102" t="s">
        <v>40</v>
      </c>
      <c r="AH2983" s="102" t="s">
        <v>40</v>
      </c>
      <c r="AI2983" s="102" t="s">
        <v>40</v>
      </c>
      <c r="AJ2983" s="102" t="s">
        <v>40</v>
      </c>
      <c r="AK2983" s="102" t="s">
        <v>40</v>
      </c>
      <c r="AL2983" s="101"/>
      <c r="AM2983" s="101"/>
      <c r="AN2983" s="102" t="s">
        <v>40</v>
      </c>
      <c r="AO2983" s="102" t="s">
        <v>40</v>
      </c>
      <c r="AP2983" s="102" t="s">
        <v>40</v>
      </c>
      <c r="AQ2983" s="102" t="s">
        <v>40</v>
      </c>
      <c r="AR2983" s="101"/>
    </row>
    <row r="2984" spans="1:44" ht="21">
      <c r="A2984" t="str">
        <f>VLOOKUP(Q2984,'Rotas x Madrugada'!A:C,2,0)</f>
        <v>P</v>
      </c>
      <c r="B2984" t="str">
        <f>VLOOKUP(Q2984,'Rotas x Madrugada'!A:C,3,0)</f>
        <v>Sim</v>
      </c>
      <c r="D2984" s="19">
        <f t="shared" si="92"/>
        <v>46170</v>
      </c>
      <c r="E2984" s="19">
        <f>IF(A2984="RETIRA",Z2984,VLOOKUP(Q2984,'Rotas x Madrugada'!A:D,4,0))</f>
        <v>46146</v>
      </c>
      <c r="F2984" s="19">
        <f>IF(A2984="RETIRA",Z2984,Z2984+2)</f>
        <v>46170</v>
      </c>
      <c r="G2984" s="19" t="str">
        <f>CONCATENATE(U2984,"-",V2984)</f>
        <v>INC06-TF</v>
      </c>
      <c r="H2984" s="19" t="str">
        <f t="shared" ca="1" si="93"/>
        <v>OK</v>
      </c>
      <c r="I2984" s="46">
        <f ca="1">Z2984-$B$1</f>
        <v>11</v>
      </c>
      <c r="J2984" s="46">
        <f>VLOOKUP(G2984,'D. Produção'!A:B,2,)</f>
        <v>2</v>
      </c>
      <c r="K2984" s="87">
        <v>336225</v>
      </c>
      <c r="L2984" s="88" t="s">
        <v>548</v>
      </c>
      <c r="M2984" s="87">
        <v>102</v>
      </c>
      <c r="N2984" s="87">
        <v>5458566</v>
      </c>
      <c r="O2984" s="88" t="s">
        <v>35</v>
      </c>
      <c r="P2984" s="88" t="s">
        <v>344</v>
      </c>
      <c r="Q2984" s="88" t="s">
        <v>198</v>
      </c>
      <c r="R2984" s="89">
        <v>1.7298</v>
      </c>
      <c r="S2984" s="89">
        <v>25.947399999999998</v>
      </c>
      <c r="T2984" s="87">
        <v>1</v>
      </c>
      <c r="U2984" s="88" t="s">
        <v>185</v>
      </c>
      <c r="V2984" s="88" t="s">
        <v>96</v>
      </c>
      <c r="W2984" s="90">
        <v>888</v>
      </c>
      <c r="X2984" s="90">
        <v>1948</v>
      </c>
      <c r="Y2984" s="91">
        <v>46156.492145173608</v>
      </c>
      <c r="Z2984" s="92">
        <v>46168</v>
      </c>
      <c r="AA2984" s="93"/>
      <c r="AB2984" s="93"/>
      <c r="AC2984" s="93"/>
      <c r="AD2984" s="93"/>
      <c r="AE2984" s="94" t="s">
        <v>40</v>
      </c>
      <c r="AF2984" s="94" t="s">
        <v>40</v>
      </c>
      <c r="AG2984" s="94" t="s">
        <v>40</v>
      </c>
      <c r="AH2984" s="94" t="s">
        <v>40</v>
      </c>
      <c r="AI2984" s="94" t="s">
        <v>40</v>
      </c>
      <c r="AJ2984" s="94" t="s">
        <v>40</v>
      </c>
      <c r="AK2984" s="94" t="s">
        <v>40</v>
      </c>
      <c r="AL2984" s="93"/>
      <c r="AM2984" s="93"/>
      <c r="AN2984" s="94" t="s">
        <v>40</v>
      </c>
      <c r="AO2984" s="94" t="s">
        <v>40</v>
      </c>
      <c r="AP2984" s="94" t="s">
        <v>40</v>
      </c>
      <c r="AQ2984" s="94" t="s">
        <v>40</v>
      </c>
      <c r="AR2984" s="93"/>
    </row>
    <row r="2985" spans="1:44" ht="21">
      <c r="A2985" t="str">
        <f>VLOOKUP(Q2985,'Rotas x Madrugada'!A:C,2,0)</f>
        <v>P</v>
      </c>
      <c r="B2985" t="str">
        <f>VLOOKUP(Q2985,'Rotas x Madrugada'!A:C,3,0)</f>
        <v>Sim</v>
      </c>
      <c r="D2985" s="19">
        <f t="shared" si="92"/>
        <v>46170</v>
      </c>
      <c r="E2985" s="19">
        <f>IF(A2985="RETIRA",Z2985,VLOOKUP(Q2985,'Rotas x Madrugada'!A:D,4,0))</f>
        <v>46146</v>
      </c>
      <c r="F2985" s="19">
        <f>IF(A2985="RETIRA",Z2985,Z2985+2)</f>
        <v>46170</v>
      </c>
      <c r="G2985" s="19" t="str">
        <f>CONCATENATE(U2985,"-",V2985)</f>
        <v>INC06-TF</v>
      </c>
      <c r="H2985" s="19" t="str">
        <f t="shared" ca="1" si="93"/>
        <v>OK</v>
      </c>
      <c r="I2985" s="46">
        <f ca="1">Z2985-$B$1</f>
        <v>11</v>
      </c>
      <c r="J2985" s="46">
        <f>VLOOKUP(G2985,'D. Produção'!A:B,2,)</f>
        <v>2</v>
      </c>
      <c r="K2985" s="95">
        <v>336225</v>
      </c>
      <c r="L2985" s="96" t="s">
        <v>549</v>
      </c>
      <c r="M2985" s="95">
        <v>103</v>
      </c>
      <c r="N2985" s="95">
        <v>5458567</v>
      </c>
      <c r="O2985" s="96" t="s">
        <v>35</v>
      </c>
      <c r="P2985" s="96" t="s">
        <v>344</v>
      </c>
      <c r="Q2985" s="96" t="s">
        <v>198</v>
      </c>
      <c r="R2985" s="97">
        <v>2.2168000000000001</v>
      </c>
      <c r="S2985" s="97">
        <v>33.252400000000002</v>
      </c>
      <c r="T2985" s="95">
        <v>1</v>
      </c>
      <c r="U2985" s="96" t="s">
        <v>185</v>
      </c>
      <c r="V2985" s="96" t="s">
        <v>96</v>
      </c>
      <c r="W2985" s="98">
        <v>1138</v>
      </c>
      <c r="X2985" s="98">
        <v>1948</v>
      </c>
      <c r="Y2985" s="99">
        <v>46156.492145173608</v>
      </c>
      <c r="Z2985" s="100">
        <v>46168</v>
      </c>
      <c r="AA2985" s="101"/>
      <c r="AB2985" s="101"/>
      <c r="AC2985" s="101"/>
      <c r="AD2985" s="101"/>
      <c r="AE2985" s="102" t="s">
        <v>40</v>
      </c>
      <c r="AF2985" s="102" t="s">
        <v>40</v>
      </c>
      <c r="AG2985" s="102" t="s">
        <v>40</v>
      </c>
      <c r="AH2985" s="102" t="s">
        <v>40</v>
      </c>
      <c r="AI2985" s="102" t="s">
        <v>40</v>
      </c>
      <c r="AJ2985" s="102" t="s">
        <v>40</v>
      </c>
      <c r="AK2985" s="102" t="s">
        <v>40</v>
      </c>
      <c r="AL2985" s="101"/>
      <c r="AM2985" s="101"/>
      <c r="AN2985" s="102" t="s">
        <v>40</v>
      </c>
      <c r="AO2985" s="102" t="s">
        <v>40</v>
      </c>
      <c r="AP2985" s="102" t="s">
        <v>40</v>
      </c>
      <c r="AQ2985" s="102" t="s">
        <v>40</v>
      </c>
      <c r="AR2985" s="101"/>
    </row>
    <row r="2986" spans="1:44" ht="21">
      <c r="A2986" t="str">
        <f>VLOOKUP(Q2986,'Rotas x Madrugada'!A:C,2,0)</f>
        <v>P</v>
      </c>
      <c r="B2986" t="str">
        <f>VLOOKUP(Q2986,'Rotas x Madrugada'!A:C,3,0)</f>
        <v>Sim</v>
      </c>
      <c r="D2986" s="19">
        <f t="shared" si="92"/>
        <v>46170</v>
      </c>
      <c r="E2986" s="19">
        <f>IF(A2986="RETIRA",Z2986,VLOOKUP(Q2986,'Rotas x Madrugada'!A:D,4,0))</f>
        <v>46146</v>
      </c>
      <c r="F2986" s="19">
        <f>IF(A2986="RETIRA",Z2986,Z2986+2)</f>
        <v>46170</v>
      </c>
      <c r="G2986" s="19" t="str">
        <f>CONCATENATE(U2986,"-",V2986)</f>
        <v>INC06-TF</v>
      </c>
      <c r="H2986" s="19" t="str">
        <f t="shared" ca="1" si="93"/>
        <v>OK</v>
      </c>
      <c r="I2986" s="46">
        <f ca="1">Z2986-$B$1</f>
        <v>11</v>
      </c>
      <c r="J2986" s="46">
        <f>VLOOKUP(G2986,'D. Produção'!A:B,2,)</f>
        <v>2</v>
      </c>
      <c r="K2986" s="87">
        <v>336225</v>
      </c>
      <c r="L2986" s="88" t="s">
        <v>550</v>
      </c>
      <c r="M2986" s="87">
        <v>104</v>
      </c>
      <c r="N2986" s="87">
        <v>5458568</v>
      </c>
      <c r="O2986" s="88" t="s">
        <v>35</v>
      </c>
      <c r="P2986" s="88" t="s">
        <v>344</v>
      </c>
      <c r="Q2986" s="88" t="s">
        <v>198</v>
      </c>
      <c r="R2986" s="89">
        <v>2.2168000000000001</v>
      </c>
      <c r="S2986" s="89">
        <v>33.252400000000002</v>
      </c>
      <c r="T2986" s="87">
        <v>1</v>
      </c>
      <c r="U2986" s="88" t="s">
        <v>185</v>
      </c>
      <c r="V2986" s="88" t="s">
        <v>96</v>
      </c>
      <c r="W2986" s="90">
        <v>1138</v>
      </c>
      <c r="X2986" s="90">
        <v>1948</v>
      </c>
      <c r="Y2986" s="91">
        <v>46156.492145173608</v>
      </c>
      <c r="Z2986" s="92">
        <v>46168</v>
      </c>
      <c r="AA2986" s="93"/>
      <c r="AB2986" s="93"/>
      <c r="AC2986" s="93"/>
      <c r="AD2986" s="93"/>
      <c r="AE2986" s="94" t="s">
        <v>40</v>
      </c>
      <c r="AF2986" s="94" t="s">
        <v>40</v>
      </c>
      <c r="AG2986" s="94" t="s">
        <v>40</v>
      </c>
      <c r="AH2986" s="94" t="s">
        <v>40</v>
      </c>
      <c r="AI2986" s="94" t="s">
        <v>40</v>
      </c>
      <c r="AJ2986" s="94" t="s">
        <v>40</v>
      </c>
      <c r="AK2986" s="94" t="s">
        <v>40</v>
      </c>
      <c r="AL2986" s="93"/>
      <c r="AM2986" s="93"/>
      <c r="AN2986" s="94" t="s">
        <v>40</v>
      </c>
      <c r="AO2986" s="94" t="s">
        <v>40</v>
      </c>
      <c r="AP2986" s="94" t="s">
        <v>40</v>
      </c>
      <c r="AQ2986" s="94" t="s">
        <v>40</v>
      </c>
      <c r="AR2986" s="93"/>
    </row>
    <row r="2987" spans="1:44" ht="21">
      <c r="A2987" t="str">
        <f>VLOOKUP(Q2987,'Rotas x Madrugada'!A:C,2,0)</f>
        <v>P</v>
      </c>
      <c r="B2987" t="str">
        <f>VLOOKUP(Q2987,'Rotas x Madrugada'!A:C,3,0)</f>
        <v>Sim</v>
      </c>
      <c r="D2987" s="19">
        <f t="shared" si="92"/>
        <v>46170</v>
      </c>
      <c r="E2987" s="19">
        <f>IF(A2987="RETIRA",Z2987,VLOOKUP(Q2987,'Rotas x Madrugada'!A:D,4,0))</f>
        <v>46146</v>
      </c>
      <c r="F2987" s="19">
        <f>IF(A2987="RETIRA",Z2987,Z2987+2)</f>
        <v>46170</v>
      </c>
      <c r="G2987" s="19" t="str">
        <f>CONCATENATE(U2987,"-",V2987)</f>
        <v>INC06-TF</v>
      </c>
      <c r="H2987" s="19" t="str">
        <f t="shared" ca="1" si="93"/>
        <v>OK</v>
      </c>
      <c r="I2987" s="46">
        <f ca="1">Z2987-$B$1</f>
        <v>11</v>
      </c>
      <c r="J2987" s="46">
        <f>VLOOKUP(G2987,'D. Produção'!A:B,2,)</f>
        <v>2</v>
      </c>
      <c r="K2987" s="95">
        <v>336225</v>
      </c>
      <c r="L2987" s="96" t="s">
        <v>551</v>
      </c>
      <c r="M2987" s="95">
        <v>105</v>
      </c>
      <c r="N2987" s="95">
        <v>5458569</v>
      </c>
      <c r="O2987" s="96" t="s">
        <v>35</v>
      </c>
      <c r="P2987" s="96" t="s">
        <v>344</v>
      </c>
      <c r="Q2987" s="96" t="s">
        <v>198</v>
      </c>
      <c r="R2987" s="97">
        <v>0.56220000000000003</v>
      </c>
      <c r="S2987" s="97">
        <v>8.4329999999999998</v>
      </c>
      <c r="T2987" s="95">
        <v>1</v>
      </c>
      <c r="U2987" s="96" t="s">
        <v>185</v>
      </c>
      <c r="V2987" s="96" t="s">
        <v>96</v>
      </c>
      <c r="W2987" s="98">
        <v>600</v>
      </c>
      <c r="X2987" s="98">
        <v>937</v>
      </c>
      <c r="Y2987" s="99">
        <v>46156.492145173608</v>
      </c>
      <c r="Z2987" s="100">
        <v>46168</v>
      </c>
      <c r="AA2987" s="101"/>
      <c r="AB2987" s="101"/>
      <c r="AC2987" s="101"/>
      <c r="AD2987" s="101"/>
      <c r="AE2987" s="102" t="s">
        <v>40</v>
      </c>
      <c r="AF2987" s="102" t="s">
        <v>40</v>
      </c>
      <c r="AG2987" s="102" t="s">
        <v>40</v>
      </c>
      <c r="AH2987" s="102" t="s">
        <v>40</v>
      </c>
      <c r="AI2987" s="102" t="s">
        <v>40</v>
      </c>
      <c r="AJ2987" s="102" t="s">
        <v>40</v>
      </c>
      <c r="AK2987" s="102" t="s">
        <v>40</v>
      </c>
      <c r="AL2987" s="101"/>
      <c r="AM2987" s="101"/>
      <c r="AN2987" s="102" t="s">
        <v>40</v>
      </c>
      <c r="AO2987" s="102" t="s">
        <v>40</v>
      </c>
      <c r="AP2987" s="102" t="s">
        <v>40</v>
      </c>
      <c r="AQ2987" s="102" t="s">
        <v>40</v>
      </c>
      <c r="AR2987" s="101"/>
    </row>
    <row r="2988" spans="1:44" ht="21">
      <c r="A2988" t="str">
        <f>VLOOKUP(Q2988,'Rotas x Madrugada'!A:C,2,0)</f>
        <v>P</v>
      </c>
      <c r="B2988" t="str">
        <f>VLOOKUP(Q2988,'Rotas x Madrugada'!A:C,3,0)</f>
        <v>Sim</v>
      </c>
      <c r="D2988" s="19">
        <f t="shared" si="92"/>
        <v>46170</v>
      </c>
      <c r="E2988" s="19">
        <f>IF(A2988="RETIRA",Z2988,VLOOKUP(Q2988,'Rotas x Madrugada'!A:D,4,0))</f>
        <v>46146</v>
      </c>
      <c r="F2988" s="19">
        <f>IF(A2988="RETIRA",Z2988,Z2988+2)</f>
        <v>46170</v>
      </c>
      <c r="G2988" s="19" t="str">
        <f>CONCATENATE(U2988,"-",V2988)</f>
        <v>INC06-TF</v>
      </c>
      <c r="H2988" s="19" t="str">
        <f t="shared" ca="1" si="93"/>
        <v>OK</v>
      </c>
      <c r="I2988" s="46">
        <f ca="1">Z2988-$B$1</f>
        <v>11</v>
      </c>
      <c r="J2988" s="46">
        <f>VLOOKUP(G2988,'D. Produção'!A:B,2,)</f>
        <v>2</v>
      </c>
      <c r="K2988" s="87">
        <v>336225</v>
      </c>
      <c r="L2988" s="88" t="s">
        <v>552</v>
      </c>
      <c r="M2988" s="87">
        <v>106</v>
      </c>
      <c r="N2988" s="87">
        <v>5458570</v>
      </c>
      <c r="O2988" s="88" t="s">
        <v>35</v>
      </c>
      <c r="P2988" s="88" t="s">
        <v>344</v>
      </c>
      <c r="Q2988" s="88" t="s">
        <v>198</v>
      </c>
      <c r="R2988" s="89">
        <v>0.56220000000000003</v>
      </c>
      <c r="S2988" s="89">
        <v>8.4329999999999998</v>
      </c>
      <c r="T2988" s="87">
        <v>1</v>
      </c>
      <c r="U2988" s="88" t="s">
        <v>185</v>
      </c>
      <c r="V2988" s="88" t="s">
        <v>96</v>
      </c>
      <c r="W2988" s="90">
        <v>600</v>
      </c>
      <c r="X2988" s="90">
        <v>937</v>
      </c>
      <c r="Y2988" s="91">
        <v>46156.492145173608</v>
      </c>
      <c r="Z2988" s="92">
        <v>46168</v>
      </c>
      <c r="AA2988" s="93"/>
      <c r="AB2988" s="93"/>
      <c r="AC2988" s="93"/>
      <c r="AD2988" s="93"/>
      <c r="AE2988" s="94" t="s">
        <v>40</v>
      </c>
      <c r="AF2988" s="94" t="s">
        <v>40</v>
      </c>
      <c r="AG2988" s="94" t="s">
        <v>40</v>
      </c>
      <c r="AH2988" s="94" t="s">
        <v>40</v>
      </c>
      <c r="AI2988" s="94" t="s">
        <v>40</v>
      </c>
      <c r="AJ2988" s="94" t="s">
        <v>40</v>
      </c>
      <c r="AK2988" s="94" t="s">
        <v>40</v>
      </c>
      <c r="AL2988" s="93"/>
      <c r="AM2988" s="93"/>
      <c r="AN2988" s="94" t="s">
        <v>40</v>
      </c>
      <c r="AO2988" s="94" t="s">
        <v>40</v>
      </c>
      <c r="AP2988" s="94" t="s">
        <v>40</v>
      </c>
      <c r="AQ2988" s="94" t="s">
        <v>40</v>
      </c>
      <c r="AR2988" s="93"/>
    </row>
    <row r="2989" spans="1:44" ht="21">
      <c r="A2989" t="str">
        <f>VLOOKUP(Q2989,'Rotas x Madrugada'!A:C,2,0)</f>
        <v>P</v>
      </c>
      <c r="B2989" t="str">
        <f>VLOOKUP(Q2989,'Rotas x Madrugada'!A:C,3,0)</f>
        <v>Sim</v>
      </c>
      <c r="D2989" s="19">
        <f t="shared" si="92"/>
        <v>46170</v>
      </c>
      <c r="E2989" s="19">
        <f>IF(A2989="RETIRA",Z2989,VLOOKUP(Q2989,'Rotas x Madrugada'!A:D,4,0))</f>
        <v>46146</v>
      </c>
      <c r="F2989" s="19">
        <f>IF(A2989="RETIRA",Z2989,Z2989+2)</f>
        <v>46170</v>
      </c>
      <c r="G2989" s="19" t="str">
        <f>CONCATENATE(U2989,"-",V2989)</f>
        <v>INC06-TF</v>
      </c>
      <c r="H2989" s="19" t="str">
        <f t="shared" ca="1" si="93"/>
        <v>OK</v>
      </c>
      <c r="I2989" s="46">
        <f ca="1">Z2989-$B$1</f>
        <v>11</v>
      </c>
      <c r="J2989" s="46">
        <f>VLOOKUP(G2989,'D. Produção'!A:B,2,)</f>
        <v>2</v>
      </c>
      <c r="K2989" s="95">
        <v>336225</v>
      </c>
      <c r="L2989" s="96" t="s">
        <v>553</v>
      </c>
      <c r="M2989" s="95">
        <v>107</v>
      </c>
      <c r="N2989" s="95">
        <v>5458571</v>
      </c>
      <c r="O2989" s="96" t="s">
        <v>35</v>
      </c>
      <c r="P2989" s="96" t="s">
        <v>344</v>
      </c>
      <c r="Q2989" s="96" t="s">
        <v>198</v>
      </c>
      <c r="R2989" s="97">
        <v>0.56220000000000003</v>
      </c>
      <c r="S2989" s="97">
        <v>8.4329999999999998</v>
      </c>
      <c r="T2989" s="95">
        <v>1</v>
      </c>
      <c r="U2989" s="96" t="s">
        <v>185</v>
      </c>
      <c r="V2989" s="96" t="s">
        <v>96</v>
      </c>
      <c r="W2989" s="98">
        <v>600</v>
      </c>
      <c r="X2989" s="98">
        <v>937</v>
      </c>
      <c r="Y2989" s="99">
        <v>46156.492145173608</v>
      </c>
      <c r="Z2989" s="100">
        <v>46168</v>
      </c>
      <c r="AA2989" s="101"/>
      <c r="AB2989" s="101"/>
      <c r="AC2989" s="101"/>
      <c r="AD2989" s="101"/>
      <c r="AE2989" s="102" t="s">
        <v>40</v>
      </c>
      <c r="AF2989" s="102" t="s">
        <v>40</v>
      </c>
      <c r="AG2989" s="102" t="s">
        <v>40</v>
      </c>
      <c r="AH2989" s="102" t="s">
        <v>40</v>
      </c>
      <c r="AI2989" s="102" t="s">
        <v>40</v>
      </c>
      <c r="AJ2989" s="102" t="s">
        <v>40</v>
      </c>
      <c r="AK2989" s="102" t="s">
        <v>40</v>
      </c>
      <c r="AL2989" s="101"/>
      <c r="AM2989" s="101"/>
      <c r="AN2989" s="102" t="s">
        <v>40</v>
      </c>
      <c r="AO2989" s="102" t="s">
        <v>40</v>
      </c>
      <c r="AP2989" s="102" t="s">
        <v>40</v>
      </c>
      <c r="AQ2989" s="102" t="s">
        <v>40</v>
      </c>
      <c r="AR2989" s="101"/>
    </row>
    <row r="2990" spans="1:44" ht="21">
      <c r="A2990" t="str">
        <f>VLOOKUP(Q2990,'Rotas x Madrugada'!A:C,2,0)</f>
        <v>P</v>
      </c>
      <c r="B2990" t="str">
        <f>VLOOKUP(Q2990,'Rotas x Madrugada'!A:C,3,0)</f>
        <v>Sim</v>
      </c>
      <c r="D2990" s="19">
        <f t="shared" si="92"/>
        <v>46170</v>
      </c>
      <c r="E2990" s="19">
        <f>IF(A2990="RETIRA",Z2990,VLOOKUP(Q2990,'Rotas x Madrugada'!A:D,4,0))</f>
        <v>46146</v>
      </c>
      <c r="F2990" s="19">
        <f>IF(A2990="RETIRA",Z2990,Z2990+2)</f>
        <v>46170</v>
      </c>
      <c r="G2990" s="19" t="str">
        <f>CONCATENATE(U2990,"-",V2990)</f>
        <v>INC06-TF</v>
      </c>
      <c r="H2990" s="19" t="str">
        <f t="shared" ca="1" si="93"/>
        <v>OK</v>
      </c>
      <c r="I2990" s="46">
        <f ca="1">Z2990-$B$1</f>
        <v>11</v>
      </c>
      <c r="J2990" s="46">
        <f>VLOOKUP(G2990,'D. Produção'!A:B,2,)</f>
        <v>2</v>
      </c>
      <c r="K2990" s="87">
        <v>336225</v>
      </c>
      <c r="L2990" s="88" t="s">
        <v>554</v>
      </c>
      <c r="M2990" s="87">
        <v>108</v>
      </c>
      <c r="N2990" s="87">
        <v>5458572</v>
      </c>
      <c r="O2990" s="88" t="s">
        <v>35</v>
      </c>
      <c r="P2990" s="88" t="s">
        <v>344</v>
      </c>
      <c r="Q2990" s="88" t="s">
        <v>198</v>
      </c>
      <c r="R2990" s="89">
        <v>0.56220000000000003</v>
      </c>
      <c r="S2990" s="89">
        <v>8.4329999999999998</v>
      </c>
      <c r="T2990" s="87">
        <v>1</v>
      </c>
      <c r="U2990" s="88" t="s">
        <v>185</v>
      </c>
      <c r="V2990" s="88" t="s">
        <v>96</v>
      </c>
      <c r="W2990" s="90">
        <v>600</v>
      </c>
      <c r="X2990" s="90">
        <v>937</v>
      </c>
      <c r="Y2990" s="91">
        <v>46156.492145173608</v>
      </c>
      <c r="Z2990" s="92">
        <v>46168</v>
      </c>
      <c r="AA2990" s="93"/>
      <c r="AB2990" s="93"/>
      <c r="AC2990" s="93"/>
      <c r="AD2990" s="93"/>
      <c r="AE2990" s="94" t="s">
        <v>40</v>
      </c>
      <c r="AF2990" s="94" t="s">
        <v>40</v>
      </c>
      <c r="AG2990" s="94" t="s">
        <v>40</v>
      </c>
      <c r="AH2990" s="94" t="s">
        <v>40</v>
      </c>
      <c r="AI2990" s="94" t="s">
        <v>40</v>
      </c>
      <c r="AJ2990" s="94" t="s">
        <v>40</v>
      </c>
      <c r="AK2990" s="94" t="s">
        <v>40</v>
      </c>
      <c r="AL2990" s="93"/>
      <c r="AM2990" s="93"/>
      <c r="AN2990" s="94" t="s">
        <v>40</v>
      </c>
      <c r="AO2990" s="94" t="s">
        <v>40</v>
      </c>
      <c r="AP2990" s="94" t="s">
        <v>40</v>
      </c>
      <c r="AQ2990" s="94" t="s">
        <v>40</v>
      </c>
      <c r="AR2990" s="93"/>
    </row>
    <row r="2991" spans="1:44" ht="21">
      <c r="A2991" t="str">
        <f>VLOOKUP(Q2991,'Rotas x Madrugada'!A:C,2,0)</f>
        <v>P</v>
      </c>
      <c r="B2991" t="str">
        <f>VLOOKUP(Q2991,'Rotas x Madrugada'!A:C,3,0)</f>
        <v>Sim</v>
      </c>
      <c r="D2991" s="19">
        <f t="shared" si="92"/>
        <v>46170</v>
      </c>
      <c r="E2991" s="19">
        <f>IF(A2991="RETIRA",Z2991,VLOOKUP(Q2991,'Rotas x Madrugada'!A:D,4,0))</f>
        <v>46146</v>
      </c>
      <c r="F2991" s="19">
        <f>IF(A2991="RETIRA",Z2991,Z2991+2)</f>
        <v>46170</v>
      </c>
      <c r="G2991" s="19" t="str">
        <f>CONCATENATE(U2991,"-",V2991)</f>
        <v>INC06-TF</v>
      </c>
      <c r="H2991" s="19" t="str">
        <f t="shared" ca="1" si="93"/>
        <v>OK</v>
      </c>
      <c r="I2991" s="46">
        <f ca="1">Z2991-$B$1</f>
        <v>11</v>
      </c>
      <c r="J2991" s="46">
        <f>VLOOKUP(G2991,'D. Produção'!A:B,2,)</f>
        <v>2</v>
      </c>
      <c r="K2991" s="95">
        <v>336225</v>
      </c>
      <c r="L2991" s="96" t="s">
        <v>636</v>
      </c>
      <c r="M2991" s="95">
        <v>109</v>
      </c>
      <c r="N2991" s="95">
        <v>5458573</v>
      </c>
      <c r="O2991" s="96" t="s">
        <v>35</v>
      </c>
      <c r="P2991" s="96" t="s">
        <v>344</v>
      </c>
      <c r="Q2991" s="96" t="s">
        <v>198</v>
      </c>
      <c r="R2991" s="97">
        <v>0.56220000000000003</v>
      </c>
      <c r="S2991" s="97">
        <v>8.4329999999999998</v>
      </c>
      <c r="T2991" s="95">
        <v>1</v>
      </c>
      <c r="U2991" s="96" t="s">
        <v>185</v>
      </c>
      <c r="V2991" s="96" t="s">
        <v>96</v>
      </c>
      <c r="W2991" s="98">
        <v>600</v>
      </c>
      <c r="X2991" s="98">
        <v>937</v>
      </c>
      <c r="Y2991" s="99">
        <v>46156.492145173608</v>
      </c>
      <c r="Z2991" s="100">
        <v>46168</v>
      </c>
      <c r="AA2991" s="101"/>
      <c r="AB2991" s="101"/>
      <c r="AC2991" s="101"/>
      <c r="AD2991" s="101"/>
      <c r="AE2991" s="102" t="s">
        <v>40</v>
      </c>
      <c r="AF2991" s="102" t="s">
        <v>40</v>
      </c>
      <c r="AG2991" s="102" t="s">
        <v>40</v>
      </c>
      <c r="AH2991" s="102" t="s">
        <v>40</v>
      </c>
      <c r="AI2991" s="102" t="s">
        <v>40</v>
      </c>
      <c r="AJ2991" s="102" t="s">
        <v>40</v>
      </c>
      <c r="AK2991" s="102" t="s">
        <v>40</v>
      </c>
      <c r="AL2991" s="101"/>
      <c r="AM2991" s="101"/>
      <c r="AN2991" s="102" t="s">
        <v>40</v>
      </c>
      <c r="AO2991" s="102" t="s">
        <v>40</v>
      </c>
      <c r="AP2991" s="102" t="s">
        <v>40</v>
      </c>
      <c r="AQ2991" s="102" t="s">
        <v>40</v>
      </c>
      <c r="AR2991" s="101"/>
    </row>
    <row r="2992" spans="1:44" ht="21">
      <c r="A2992" t="str">
        <f>VLOOKUP(Q2992,'Rotas x Madrugada'!A:C,2,0)</f>
        <v>P</v>
      </c>
      <c r="B2992" t="str">
        <f>VLOOKUP(Q2992,'Rotas x Madrugada'!A:C,3,0)</f>
        <v>Sim</v>
      </c>
      <c r="D2992" s="19">
        <f t="shared" si="92"/>
        <v>46170</v>
      </c>
      <c r="E2992" s="19">
        <f>IF(A2992="RETIRA",Z2992,VLOOKUP(Q2992,'Rotas x Madrugada'!A:D,4,0))</f>
        <v>46146</v>
      </c>
      <c r="F2992" s="19">
        <f>IF(A2992="RETIRA",Z2992,Z2992+2)</f>
        <v>46170</v>
      </c>
      <c r="G2992" s="19" t="str">
        <f>CONCATENATE(U2992,"-",V2992)</f>
        <v>INC06-TF</v>
      </c>
      <c r="H2992" s="19" t="str">
        <f t="shared" ca="1" si="93"/>
        <v>OK</v>
      </c>
      <c r="I2992" s="46">
        <f ca="1">Z2992-$B$1</f>
        <v>11</v>
      </c>
      <c r="J2992" s="46">
        <f>VLOOKUP(G2992,'D. Produção'!A:B,2,)</f>
        <v>2</v>
      </c>
      <c r="K2992" s="87">
        <v>336225</v>
      </c>
      <c r="L2992" s="88" t="s">
        <v>637</v>
      </c>
      <c r="M2992" s="87">
        <v>110</v>
      </c>
      <c r="N2992" s="87">
        <v>5458574</v>
      </c>
      <c r="O2992" s="88" t="s">
        <v>35</v>
      </c>
      <c r="P2992" s="88" t="s">
        <v>344</v>
      </c>
      <c r="Q2992" s="88" t="s">
        <v>198</v>
      </c>
      <c r="R2992" s="89">
        <v>0.56220000000000003</v>
      </c>
      <c r="S2992" s="89">
        <v>8.4329999999999998</v>
      </c>
      <c r="T2992" s="87">
        <v>1</v>
      </c>
      <c r="U2992" s="88" t="s">
        <v>185</v>
      </c>
      <c r="V2992" s="88" t="s">
        <v>96</v>
      </c>
      <c r="W2992" s="90">
        <v>600</v>
      </c>
      <c r="X2992" s="90">
        <v>937</v>
      </c>
      <c r="Y2992" s="91">
        <v>46156.492145173608</v>
      </c>
      <c r="Z2992" s="92">
        <v>46168</v>
      </c>
      <c r="AA2992" s="93"/>
      <c r="AB2992" s="93"/>
      <c r="AC2992" s="93"/>
      <c r="AD2992" s="93"/>
      <c r="AE2992" s="94" t="s">
        <v>40</v>
      </c>
      <c r="AF2992" s="94" t="s">
        <v>40</v>
      </c>
      <c r="AG2992" s="94" t="s">
        <v>40</v>
      </c>
      <c r="AH2992" s="94" t="s">
        <v>40</v>
      </c>
      <c r="AI2992" s="94" t="s">
        <v>40</v>
      </c>
      <c r="AJ2992" s="94" t="s">
        <v>40</v>
      </c>
      <c r="AK2992" s="94" t="s">
        <v>40</v>
      </c>
      <c r="AL2992" s="93"/>
      <c r="AM2992" s="93"/>
      <c r="AN2992" s="94" t="s">
        <v>40</v>
      </c>
      <c r="AO2992" s="94" t="s">
        <v>40</v>
      </c>
      <c r="AP2992" s="94" t="s">
        <v>40</v>
      </c>
      <c r="AQ2992" s="94" t="s">
        <v>40</v>
      </c>
      <c r="AR2992" s="93"/>
    </row>
    <row r="2993" spans="1:44" ht="21">
      <c r="A2993" t="str">
        <f>VLOOKUP(Q2993,'Rotas x Madrugada'!A:C,2,0)</f>
        <v>P</v>
      </c>
      <c r="B2993" t="str">
        <f>VLOOKUP(Q2993,'Rotas x Madrugada'!A:C,3,0)</f>
        <v>Sim</v>
      </c>
      <c r="D2993" s="19">
        <f t="shared" si="92"/>
        <v>46170</v>
      </c>
      <c r="E2993" s="19">
        <f>IF(A2993="RETIRA",Z2993,VLOOKUP(Q2993,'Rotas x Madrugada'!A:D,4,0))</f>
        <v>46146</v>
      </c>
      <c r="F2993" s="19">
        <f>IF(A2993="RETIRA",Z2993,Z2993+2)</f>
        <v>46170</v>
      </c>
      <c r="G2993" s="19" t="str">
        <f>CONCATENATE(U2993,"-",V2993)</f>
        <v>INC06-TF</v>
      </c>
      <c r="H2993" s="19" t="str">
        <f t="shared" ca="1" si="93"/>
        <v>OK</v>
      </c>
      <c r="I2993" s="46">
        <f ca="1">Z2993-$B$1</f>
        <v>11</v>
      </c>
      <c r="J2993" s="46">
        <f>VLOOKUP(G2993,'D. Produção'!A:B,2,)</f>
        <v>2</v>
      </c>
      <c r="K2993" s="95">
        <v>336225</v>
      </c>
      <c r="L2993" s="96" t="s">
        <v>638</v>
      </c>
      <c r="M2993" s="95">
        <v>111</v>
      </c>
      <c r="N2993" s="95">
        <v>5458575</v>
      </c>
      <c r="O2993" s="96" t="s">
        <v>35</v>
      </c>
      <c r="P2993" s="96" t="s">
        <v>344</v>
      </c>
      <c r="Q2993" s="96" t="s">
        <v>198</v>
      </c>
      <c r="R2993" s="97">
        <v>0.56220000000000003</v>
      </c>
      <c r="S2993" s="97">
        <v>8.4329999999999998</v>
      </c>
      <c r="T2993" s="95">
        <v>1</v>
      </c>
      <c r="U2993" s="96" t="s">
        <v>185</v>
      </c>
      <c r="V2993" s="96" t="s">
        <v>96</v>
      </c>
      <c r="W2993" s="98">
        <v>600</v>
      </c>
      <c r="X2993" s="98">
        <v>937</v>
      </c>
      <c r="Y2993" s="99">
        <v>46156.492145173608</v>
      </c>
      <c r="Z2993" s="100">
        <v>46168</v>
      </c>
      <c r="AA2993" s="101"/>
      <c r="AB2993" s="101"/>
      <c r="AC2993" s="101"/>
      <c r="AD2993" s="101"/>
      <c r="AE2993" s="102" t="s">
        <v>40</v>
      </c>
      <c r="AF2993" s="102" t="s">
        <v>40</v>
      </c>
      <c r="AG2993" s="102" t="s">
        <v>40</v>
      </c>
      <c r="AH2993" s="102" t="s">
        <v>40</v>
      </c>
      <c r="AI2993" s="102" t="s">
        <v>40</v>
      </c>
      <c r="AJ2993" s="102" t="s">
        <v>40</v>
      </c>
      <c r="AK2993" s="102" t="s">
        <v>40</v>
      </c>
      <c r="AL2993" s="101"/>
      <c r="AM2993" s="101"/>
      <c r="AN2993" s="102" t="s">
        <v>40</v>
      </c>
      <c r="AO2993" s="102" t="s">
        <v>40</v>
      </c>
      <c r="AP2993" s="102" t="s">
        <v>40</v>
      </c>
      <c r="AQ2993" s="102" t="s">
        <v>40</v>
      </c>
      <c r="AR2993" s="101"/>
    </row>
    <row r="2994" spans="1:44" ht="21">
      <c r="A2994" t="str">
        <f>VLOOKUP(Q2994,'Rotas x Madrugada'!A:C,2,0)</f>
        <v>P</v>
      </c>
      <c r="B2994" t="str">
        <f>VLOOKUP(Q2994,'Rotas x Madrugada'!A:C,3,0)</f>
        <v>Sim</v>
      </c>
      <c r="D2994" s="19">
        <f t="shared" si="92"/>
        <v>46170</v>
      </c>
      <c r="E2994" s="19">
        <f>IF(A2994="RETIRA",Z2994,VLOOKUP(Q2994,'Rotas x Madrugada'!A:D,4,0))</f>
        <v>46146</v>
      </c>
      <c r="F2994" s="19">
        <f>IF(A2994="RETIRA",Z2994,Z2994+2)</f>
        <v>46170</v>
      </c>
      <c r="G2994" s="19" t="str">
        <f>CONCATENATE(U2994,"-",V2994)</f>
        <v>INC06-TF</v>
      </c>
      <c r="H2994" s="19" t="str">
        <f t="shared" ca="1" si="93"/>
        <v>OK</v>
      </c>
      <c r="I2994" s="46">
        <f ca="1">Z2994-$B$1</f>
        <v>11</v>
      </c>
      <c r="J2994" s="46">
        <f>VLOOKUP(G2994,'D. Produção'!A:B,2,)</f>
        <v>2</v>
      </c>
      <c r="K2994" s="87">
        <v>336225</v>
      </c>
      <c r="L2994" s="88" t="s">
        <v>639</v>
      </c>
      <c r="M2994" s="87">
        <v>112</v>
      </c>
      <c r="N2994" s="87">
        <v>5458576</v>
      </c>
      <c r="O2994" s="88" t="s">
        <v>35</v>
      </c>
      <c r="P2994" s="88" t="s">
        <v>344</v>
      </c>
      <c r="Q2994" s="88" t="s">
        <v>198</v>
      </c>
      <c r="R2994" s="89">
        <v>0.56220000000000003</v>
      </c>
      <c r="S2994" s="89">
        <v>8.4329999999999998</v>
      </c>
      <c r="T2994" s="87">
        <v>1</v>
      </c>
      <c r="U2994" s="88" t="s">
        <v>185</v>
      </c>
      <c r="V2994" s="88" t="s">
        <v>96</v>
      </c>
      <c r="W2994" s="90">
        <v>600</v>
      </c>
      <c r="X2994" s="90">
        <v>937</v>
      </c>
      <c r="Y2994" s="91">
        <v>46156.492145173608</v>
      </c>
      <c r="Z2994" s="92">
        <v>46168</v>
      </c>
      <c r="AA2994" s="93"/>
      <c r="AB2994" s="93"/>
      <c r="AC2994" s="93"/>
      <c r="AD2994" s="93"/>
      <c r="AE2994" s="94" t="s">
        <v>40</v>
      </c>
      <c r="AF2994" s="94" t="s">
        <v>40</v>
      </c>
      <c r="AG2994" s="94" t="s">
        <v>40</v>
      </c>
      <c r="AH2994" s="94" t="s">
        <v>40</v>
      </c>
      <c r="AI2994" s="94" t="s">
        <v>40</v>
      </c>
      <c r="AJ2994" s="94" t="s">
        <v>40</v>
      </c>
      <c r="AK2994" s="94" t="s">
        <v>40</v>
      </c>
      <c r="AL2994" s="93"/>
      <c r="AM2994" s="93"/>
      <c r="AN2994" s="94" t="s">
        <v>40</v>
      </c>
      <c r="AO2994" s="94" t="s">
        <v>40</v>
      </c>
      <c r="AP2994" s="94" t="s">
        <v>40</v>
      </c>
      <c r="AQ2994" s="94" t="s">
        <v>40</v>
      </c>
      <c r="AR2994" s="93"/>
    </row>
    <row r="2995" spans="1:44" ht="21">
      <c r="A2995" t="str">
        <f>VLOOKUP(Q2995,'Rotas x Madrugada'!A:C,2,0)</f>
        <v>P</v>
      </c>
      <c r="B2995" t="str">
        <f>VLOOKUP(Q2995,'Rotas x Madrugada'!A:C,3,0)</f>
        <v>Sim</v>
      </c>
      <c r="D2995" s="19">
        <f t="shared" si="92"/>
        <v>46170</v>
      </c>
      <c r="E2995" s="19">
        <f>IF(A2995="RETIRA",Z2995,VLOOKUP(Q2995,'Rotas x Madrugada'!A:D,4,0))</f>
        <v>46146</v>
      </c>
      <c r="F2995" s="19">
        <f>IF(A2995="RETIRA",Z2995,Z2995+2)</f>
        <v>46170</v>
      </c>
      <c r="G2995" s="19" t="str">
        <f>CONCATENATE(U2995,"-",V2995)</f>
        <v>INC06-TF</v>
      </c>
      <c r="H2995" s="19" t="str">
        <f t="shared" ca="1" si="93"/>
        <v>OK</v>
      </c>
      <c r="I2995" s="46">
        <f ca="1">Z2995-$B$1</f>
        <v>11</v>
      </c>
      <c r="J2995" s="46">
        <f>VLOOKUP(G2995,'D. Produção'!A:B,2,)</f>
        <v>2</v>
      </c>
      <c r="K2995" s="95">
        <v>336225</v>
      </c>
      <c r="L2995" s="96" t="s">
        <v>640</v>
      </c>
      <c r="M2995" s="95">
        <v>113</v>
      </c>
      <c r="N2995" s="95">
        <v>5458577</v>
      </c>
      <c r="O2995" s="96" t="s">
        <v>35</v>
      </c>
      <c r="P2995" s="96" t="s">
        <v>344</v>
      </c>
      <c r="Q2995" s="96" t="s">
        <v>198</v>
      </c>
      <c r="R2995" s="97">
        <v>0.56220000000000003</v>
      </c>
      <c r="S2995" s="97">
        <v>8.4329999999999998</v>
      </c>
      <c r="T2995" s="95">
        <v>1</v>
      </c>
      <c r="U2995" s="96" t="s">
        <v>185</v>
      </c>
      <c r="V2995" s="96" t="s">
        <v>96</v>
      </c>
      <c r="W2995" s="98">
        <v>600</v>
      </c>
      <c r="X2995" s="98">
        <v>937</v>
      </c>
      <c r="Y2995" s="99">
        <v>46156.492145173608</v>
      </c>
      <c r="Z2995" s="100">
        <v>46168</v>
      </c>
      <c r="AA2995" s="101"/>
      <c r="AB2995" s="101"/>
      <c r="AC2995" s="101"/>
      <c r="AD2995" s="101"/>
      <c r="AE2995" s="102" t="s">
        <v>40</v>
      </c>
      <c r="AF2995" s="102" t="s">
        <v>40</v>
      </c>
      <c r="AG2995" s="102" t="s">
        <v>40</v>
      </c>
      <c r="AH2995" s="102" t="s">
        <v>40</v>
      </c>
      <c r="AI2995" s="102" t="s">
        <v>40</v>
      </c>
      <c r="AJ2995" s="102" t="s">
        <v>40</v>
      </c>
      <c r="AK2995" s="102" t="s">
        <v>40</v>
      </c>
      <c r="AL2995" s="101"/>
      <c r="AM2995" s="101"/>
      <c r="AN2995" s="102" t="s">
        <v>40</v>
      </c>
      <c r="AO2995" s="102" t="s">
        <v>40</v>
      </c>
      <c r="AP2995" s="102" t="s">
        <v>40</v>
      </c>
      <c r="AQ2995" s="102" t="s">
        <v>40</v>
      </c>
      <c r="AR2995" s="101"/>
    </row>
    <row r="2996" spans="1:44" ht="21">
      <c r="A2996" t="str">
        <f>VLOOKUP(Q2996,'Rotas x Madrugada'!A:C,2,0)</f>
        <v>P</v>
      </c>
      <c r="B2996" t="str">
        <f>VLOOKUP(Q2996,'Rotas x Madrugada'!A:C,3,0)</f>
        <v>Sim</v>
      </c>
      <c r="D2996" s="19">
        <f t="shared" si="92"/>
        <v>46170</v>
      </c>
      <c r="E2996" s="19">
        <f>IF(A2996="RETIRA",Z2996,VLOOKUP(Q2996,'Rotas x Madrugada'!A:D,4,0))</f>
        <v>46146</v>
      </c>
      <c r="F2996" s="19">
        <f>IF(A2996="RETIRA",Z2996,Z2996+2)</f>
        <v>46170</v>
      </c>
      <c r="G2996" s="19" t="str">
        <f>CONCATENATE(U2996,"-",V2996)</f>
        <v>INC06-TF</v>
      </c>
      <c r="H2996" s="19" t="str">
        <f t="shared" ca="1" si="93"/>
        <v>OK</v>
      </c>
      <c r="I2996" s="46">
        <f ca="1">Z2996-$B$1</f>
        <v>11</v>
      </c>
      <c r="J2996" s="46">
        <f>VLOOKUP(G2996,'D. Produção'!A:B,2,)</f>
        <v>2</v>
      </c>
      <c r="K2996" s="87">
        <v>336225</v>
      </c>
      <c r="L2996" s="88" t="s">
        <v>641</v>
      </c>
      <c r="M2996" s="87">
        <v>114</v>
      </c>
      <c r="N2996" s="87">
        <v>5458578</v>
      </c>
      <c r="O2996" s="88" t="s">
        <v>35</v>
      </c>
      <c r="P2996" s="88" t="s">
        <v>344</v>
      </c>
      <c r="Q2996" s="88" t="s">
        <v>198</v>
      </c>
      <c r="R2996" s="89">
        <v>0.56220000000000003</v>
      </c>
      <c r="S2996" s="89">
        <v>8.4329999999999998</v>
      </c>
      <c r="T2996" s="87">
        <v>1</v>
      </c>
      <c r="U2996" s="88" t="s">
        <v>185</v>
      </c>
      <c r="V2996" s="88" t="s">
        <v>96</v>
      </c>
      <c r="W2996" s="90">
        <v>600</v>
      </c>
      <c r="X2996" s="90">
        <v>937</v>
      </c>
      <c r="Y2996" s="91">
        <v>46156.492145173608</v>
      </c>
      <c r="Z2996" s="92">
        <v>46168</v>
      </c>
      <c r="AA2996" s="93"/>
      <c r="AB2996" s="93"/>
      <c r="AC2996" s="93"/>
      <c r="AD2996" s="93"/>
      <c r="AE2996" s="94" t="s">
        <v>40</v>
      </c>
      <c r="AF2996" s="94" t="s">
        <v>40</v>
      </c>
      <c r="AG2996" s="94" t="s">
        <v>40</v>
      </c>
      <c r="AH2996" s="94" t="s">
        <v>40</v>
      </c>
      <c r="AI2996" s="94" t="s">
        <v>40</v>
      </c>
      <c r="AJ2996" s="94" t="s">
        <v>40</v>
      </c>
      <c r="AK2996" s="94" t="s">
        <v>40</v>
      </c>
      <c r="AL2996" s="93"/>
      <c r="AM2996" s="93"/>
      <c r="AN2996" s="94" t="s">
        <v>40</v>
      </c>
      <c r="AO2996" s="94" t="s">
        <v>40</v>
      </c>
      <c r="AP2996" s="94" t="s">
        <v>40</v>
      </c>
      <c r="AQ2996" s="94" t="s">
        <v>40</v>
      </c>
      <c r="AR2996" s="93"/>
    </row>
    <row r="2997" spans="1:44" ht="21">
      <c r="A2997" t="str">
        <f>VLOOKUP(Q2997,'Rotas x Madrugada'!A:C,2,0)</f>
        <v>P</v>
      </c>
      <c r="B2997" t="str">
        <f>VLOOKUP(Q2997,'Rotas x Madrugada'!A:C,3,0)</f>
        <v>Sim</v>
      </c>
      <c r="D2997" s="19">
        <f t="shared" si="92"/>
        <v>46170</v>
      </c>
      <c r="E2997" s="19">
        <f>IF(A2997="RETIRA",Z2997,VLOOKUP(Q2997,'Rotas x Madrugada'!A:D,4,0))</f>
        <v>46146</v>
      </c>
      <c r="F2997" s="19">
        <f>IF(A2997="RETIRA",Z2997,Z2997+2)</f>
        <v>46170</v>
      </c>
      <c r="G2997" s="19" t="str">
        <f>CONCATENATE(U2997,"-",V2997)</f>
        <v>INC06-TF</v>
      </c>
      <c r="H2997" s="19" t="str">
        <f t="shared" ca="1" si="93"/>
        <v>OK</v>
      </c>
      <c r="I2997" s="46">
        <f ca="1">Z2997-$B$1</f>
        <v>11</v>
      </c>
      <c r="J2997" s="46">
        <f>VLOOKUP(G2997,'D. Produção'!A:B,2,)</f>
        <v>2</v>
      </c>
      <c r="K2997" s="95">
        <v>336225</v>
      </c>
      <c r="L2997" s="96" t="s">
        <v>642</v>
      </c>
      <c r="M2997" s="95">
        <v>115</v>
      </c>
      <c r="N2997" s="95">
        <v>5458579</v>
      </c>
      <c r="O2997" s="96" t="s">
        <v>35</v>
      </c>
      <c r="P2997" s="96" t="s">
        <v>344</v>
      </c>
      <c r="Q2997" s="96" t="s">
        <v>198</v>
      </c>
      <c r="R2997" s="97">
        <v>0.56220000000000003</v>
      </c>
      <c r="S2997" s="97">
        <v>8.4329999999999998</v>
      </c>
      <c r="T2997" s="95">
        <v>1</v>
      </c>
      <c r="U2997" s="96" t="s">
        <v>185</v>
      </c>
      <c r="V2997" s="96" t="s">
        <v>96</v>
      </c>
      <c r="W2997" s="98">
        <v>600</v>
      </c>
      <c r="X2997" s="98">
        <v>937</v>
      </c>
      <c r="Y2997" s="99">
        <v>46156.492145173608</v>
      </c>
      <c r="Z2997" s="100">
        <v>46168</v>
      </c>
      <c r="AA2997" s="101"/>
      <c r="AB2997" s="101"/>
      <c r="AC2997" s="101"/>
      <c r="AD2997" s="101"/>
      <c r="AE2997" s="102" t="s">
        <v>40</v>
      </c>
      <c r="AF2997" s="102" t="s">
        <v>40</v>
      </c>
      <c r="AG2997" s="102" t="s">
        <v>40</v>
      </c>
      <c r="AH2997" s="102" t="s">
        <v>40</v>
      </c>
      <c r="AI2997" s="102" t="s">
        <v>40</v>
      </c>
      <c r="AJ2997" s="102" t="s">
        <v>40</v>
      </c>
      <c r="AK2997" s="102" t="s">
        <v>40</v>
      </c>
      <c r="AL2997" s="101"/>
      <c r="AM2997" s="101"/>
      <c r="AN2997" s="102" t="s">
        <v>40</v>
      </c>
      <c r="AO2997" s="102" t="s">
        <v>40</v>
      </c>
      <c r="AP2997" s="102" t="s">
        <v>40</v>
      </c>
      <c r="AQ2997" s="102" t="s">
        <v>40</v>
      </c>
      <c r="AR2997" s="101"/>
    </row>
    <row r="2998" spans="1:44" ht="21">
      <c r="A2998" t="str">
        <f>VLOOKUP(Q2998,'Rotas x Madrugada'!A:C,2,0)</f>
        <v>P</v>
      </c>
      <c r="B2998" t="str">
        <f>VLOOKUP(Q2998,'Rotas x Madrugada'!A:C,3,0)</f>
        <v>Sim</v>
      </c>
      <c r="D2998" s="19">
        <f t="shared" si="92"/>
        <v>46170</v>
      </c>
      <c r="E2998" s="19">
        <f>IF(A2998="RETIRA",Z2998,VLOOKUP(Q2998,'Rotas x Madrugada'!A:D,4,0))</f>
        <v>46146</v>
      </c>
      <c r="F2998" s="19">
        <f>IF(A2998="RETIRA",Z2998,Z2998+2)</f>
        <v>46170</v>
      </c>
      <c r="G2998" s="19" t="str">
        <f>CONCATENATE(U2998,"-",V2998)</f>
        <v>INC06-TF</v>
      </c>
      <c r="H2998" s="19" t="str">
        <f t="shared" ca="1" si="93"/>
        <v>OK</v>
      </c>
      <c r="I2998" s="46">
        <f ca="1">Z2998-$B$1</f>
        <v>11</v>
      </c>
      <c r="J2998" s="46">
        <f>VLOOKUP(G2998,'D. Produção'!A:B,2,)</f>
        <v>2</v>
      </c>
      <c r="K2998" s="87">
        <v>336225</v>
      </c>
      <c r="L2998" s="88" t="s">
        <v>643</v>
      </c>
      <c r="M2998" s="87">
        <v>116</v>
      </c>
      <c r="N2998" s="87">
        <v>5458580</v>
      </c>
      <c r="O2998" s="88" t="s">
        <v>35</v>
      </c>
      <c r="P2998" s="88" t="s">
        <v>344</v>
      </c>
      <c r="Q2998" s="88" t="s">
        <v>198</v>
      </c>
      <c r="R2998" s="89">
        <v>0.56220000000000003</v>
      </c>
      <c r="S2998" s="89">
        <v>8.4329999999999998</v>
      </c>
      <c r="T2998" s="87">
        <v>1</v>
      </c>
      <c r="U2998" s="88" t="s">
        <v>185</v>
      </c>
      <c r="V2998" s="88" t="s">
        <v>96</v>
      </c>
      <c r="W2998" s="90">
        <v>600</v>
      </c>
      <c r="X2998" s="90">
        <v>937</v>
      </c>
      <c r="Y2998" s="91">
        <v>46156.492145173608</v>
      </c>
      <c r="Z2998" s="92">
        <v>46168</v>
      </c>
      <c r="AA2998" s="93"/>
      <c r="AB2998" s="93"/>
      <c r="AC2998" s="93"/>
      <c r="AD2998" s="93"/>
      <c r="AE2998" s="94" t="s">
        <v>40</v>
      </c>
      <c r="AF2998" s="94" t="s">
        <v>40</v>
      </c>
      <c r="AG2998" s="94" t="s">
        <v>40</v>
      </c>
      <c r="AH2998" s="94" t="s">
        <v>40</v>
      </c>
      <c r="AI2998" s="94" t="s">
        <v>40</v>
      </c>
      <c r="AJ2998" s="94" t="s">
        <v>40</v>
      </c>
      <c r="AK2998" s="94" t="s">
        <v>40</v>
      </c>
      <c r="AL2998" s="93"/>
      <c r="AM2998" s="93"/>
      <c r="AN2998" s="94" t="s">
        <v>40</v>
      </c>
      <c r="AO2998" s="94" t="s">
        <v>40</v>
      </c>
      <c r="AP2998" s="94" t="s">
        <v>40</v>
      </c>
      <c r="AQ2998" s="94" t="s">
        <v>40</v>
      </c>
      <c r="AR2998" s="93"/>
    </row>
    <row r="2999" spans="1:44" ht="21">
      <c r="A2999" t="str">
        <f>VLOOKUP(Q2999,'Rotas x Madrugada'!A:C,2,0)</f>
        <v>P</v>
      </c>
      <c r="B2999" t="str">
        <f>VLOOKUP(Q2999,'Rotas x Madrugada'!A:C,3,0)</f>
        <v>Sim</v>
      </c>
      <c r="D2999" s="19">
        <f t="shared" si="92"/>
        <v>46170</v>
      </c>
      <c r="E2999" s="19">
        <f>IF(A2999="RETIRA",Z2999,VLOOKUP(Q2999,'Rotas x Madrugada'!A:D,4,0))</f>
        <v>46146</v>
      </c>
      <c r="F2999" s="19">
        <f>IF(A2999="RETIRA",Z2999,Z2999+2)</f>
        <v>46170</v>
      </c>
      <c r="G2999" s="19" t="str">
        <f>CONCATENATE(U2999,"-",V2999)</f>
        <v>INC06-TF</v>
      </c>
      <c r="H2999" s="19" t="str">
        <f t="shared" ca="1" si="93"/>
        <v>OK</v>
      </c>
      <c r="I2999" s="46">
        <f ca="1">Z2999-$B$1</f>
        <v>11</v>
      </c>
      <c r="J2999" s="46">
        <f>VLOOKUP(G2999,'D. Produção'!A:B,2,)</f>
        <v>2</v>
      </c>
      <c r="K2999" s="95">
        <v>336225</v>
      </c>
      <c r="L2999" s="96" t="s">
        <v>644</v>
      </c>
      <c r="M2999" s="95">
        <v>117</v>
      </c>
      <c r="N2999" s="95">
        <v>5458581</v>
      </c>
      <c r="O2999" s="96" t="s">
        <v>35</v>
      </c>
      <c r="P2999" s="96" t="s">
        <v>344</v>
      </c>
      <c r="Q2999" s="96" t="s">
        <v>198</v>
      </c>
      <c r="R2999" s="97">
        <v>0.56220000000000003</v>
      </c>
      <c r="S2999" s="97">
        <v>8.4329999999999998</v>
      </c>
      <c r="T2999" s="95">
        <v>1</v>
      </c>
      <c r="U2999" s="96" t="s">
        <v>185</v>
      </c>
      <c r="V2999" s="96" t="s">
        <v>96</v>
      </c>
      <c r="W2999" s="98">
        <v>600</v>
      </c>
      <c r="X2999" s="98">
        <v>937</v>
      </c>
      <c r="Y2999" s="99">
        <v>46156.492145173608</v>
      </c>
      <c r="Z2999" s="100">
        <v>46168</v>
      </c>
      <c r="AA2999" s="101"/>
      <c r="AB2999" s="101"/>
      <c r="AC2999" s="101"/>
      <c r="AD2999" s="101"/>
      <c r="AE2999" s="102" t="s">
        <v>40</v>
      </c>
      <c r="AF2999" s="102" t="s">
        <v>40</v>
      </c>
      <c r="AG2999" s="102" t="s">
        <v>40</v>
      </c>
      <c r="AH2999" s="102" t="s">
        <v>40</v>
      </c>
      <c r="AI2999" s="102" t="s">
        <v>40</v>
      </c>
      <c r="AJ2999" s="102" t="s">
        <v>40</v>
      </c>
      <c r="AK2999" s="102" t="s">
        <v>40</v>
      </c>
      <c r="AL2999" s="101"/>
      <c r="AM2999" s="101"/>
      <c r="AN2999" s="102" t="s">
        <v>40</v>
      </c>
      <c r="AO2999" s="102" t="s">
        <v>40</v>
      </c>
      <c r="AP2999" s="102" t="s">
        <v>40</v>
      </c>
      <c r="AQ2999" s="102" t="s">
        <v>40</v>
      </c>
      <c r="AR2999" s="101"/>
    </row>
    <row r="3000" spans="1:44" ht="21">
      <c r="A3000" t="str">
        <f>VLOOKUP(Q3000,'Rotas x Madrugada'!A:C,2,0)</f>
        <v>P</v>
      </c>
      <c r="B3000" t="str">
        <f>VLOOKUP(Q3000,'Rotas x Madrugada'!A:C,3,0)</f>
        <v>Sim</v>
      </c>
      <c r="D3000" s="19">
        <f t="shared" si="92"/>
        <v>46170</v>
      </c>
      <c r="E3000" s="19">
        <f>IF(A3000="RETIRA",Z3000,VLOOKUP(Q3000,'Rotas x Madrugada'!A:D,4,0))</f>
        <v>46146</v>
      </c>
      <c r="F3000" s="19">
        <f>IF(A3000="RETIRA",Z3000,Z3000+2)</f>
        <v>46170</v>
      </c>
      <c r="G3000" s="19" t="str">
        <f>CONCATENATE(U3000,"-",V3000)</f>
        <v>INC06-TF</v>
      </c>
      <c r="H3000" s="19" t="str">
        <f t="shared" ca="1" si="93"/>
        <v>OK</v>
      </c>
      <c r="I3000" s="46">
        <f ca="1">Z3000-$B$1</f>
        <v>11</v>
      </c>
      <c r="J3000" s="46">
        <f>VLOOKUP(G3000,'D. Produção'!A:B,2,)</f>
        <v>2</v>
      </c>
      <c r="K3000" s="87">
        <v>336225</v>
      </c>
      <c r="L3000" s="88" t="s">
        <v>645</v>
      </c>
      <c r="M3000" s="87">
        <v>118</v>
      </c>
      <c r="N3000" s="87">
        <v>5458582</v>
      </c>
      <c r="O3000" s="88" t="s">
        <v>35</v>
      </c>
      <c r="P3000" s="88" t="s">
        <v>344</v>
      </c>
      <c r="Q3000" s="88" t="s">
        <v>198</v>
      </c>
      <c r="R3000" s="89">
        <v>0.56220000000000003</v>
      </c>
      <c r="S3000" s="89">
        <v>8.4329999999999998</v>
      </c>
      <c r="T3000" s="87">
        <v>1</v>
      </c>
      <c r="U3000" s="88" t="s">
        <v>185</v>
      </c>
      <c r="V3000" s="88" t="s">
        <v>96</v>
      </c>
      <c r="W3000" s="90">
        <v>600</v>
      </c>
      <c r="X3000" s="90">
        <v>937</v>
      </c>
      <c r="Y3000" s="91">
        <v>46156.492145173608</v>
      </c>
      <c r="Z3000" s="92">
        <v>46168</v>
      </c>
      <c r="AA3000" s="93"/>
      <c r="AB3000" s="93"/>
      <c r="AC3000" s="93"/>
      <c r="AD3000" s="93"/>
      <c r="AE3000" s="94" t="s">
        <v>40</v>
      </c>
      <c r="AF3000" s="94" t="s">
        <v>40</v>
      </c>
      <c r="AG3000" s="94" t="s">
        <v>40</v>
      </c>
      <c r="AH3000" s="94" t="s">
        <v>40</v>
      </c>
      <c r="AI3000" s="94" t="s">
        <v>40</v>
      </c>
      <c r="AJ3000" s="94" t="s">
        <v>40</v>
      </c>
      <c r="AK3000" s="94" t="s">
        <v>40</v>
      </c>
      <c r="AL3000" s="93"/>
      <c r="AM3000" s="93"/>
      <c r="AN3000" s="94" t="s">
        <v>40</v>
      </c>
      <c r="AO3000" s="94" t="s">
        <v>40</v>
      </c>
      <c r="AP3000" s="94" t="s">
        <v>40</v>
      </c>
      <c r="AQ3000" s="94" t="s">
        <v>40</v>
      </c>
      <c r="AR3000" s="93"/>
    </row>
    <row r="3001" spans="1:44" ht="21">
      <c r="A3001" t="str">
        <f>VLOOKUP(Q3001,'Rotas x Madrugada'!A:C,2,0)</f>
        <v>P</v>
      </c>
      <c r="B3001" t="str">
        <f>VLOOKUP(Q3001,'Rotas x Madrugada'!A:C,3,0)</f>
        <v>Sim</v>
      </c>
      <c r="D3001" s="19">
        <f t="shared" si="92"/>
        <v>46170</v>
      </c>
      <c r="E3001" s="19">
        <f>IF(A3001="RETIRA",Z3001,VLOOKUP(Q3001,'Rotas x Madrugada'!A:D,4,0))</f>
        <v>46146</v>
      </c>
      <c r="F3001" s="19">
        <f>IF(A3001="RETIRA",Z3001,Z3001+2)</f>
        <v>46170</v>
      </c>
      <c r="G3001" s="19" t="str">
        <f>CONCATENATE(U3001,"-",V3001)</f>
        <v>INC06-TF</v>
      </c>
      <c r="H3001" s="19" t="str">
        <f t="shared" ca="1" si="93"/>
        <v>OK</v>
      </c>
      <c r="I3001" s="46">
        <f ca="1">Z3001-$B$1</f>
        <v>11</v>
      </c>
      <c r="J3001" s="46">
        <f>VLOOKUP(G3001,'D. Produção'!A:B,2,)</f>
        <v>2</v>
      </c>
      <c r="K3001" s="95">
        <v>336225</v>
      </c>
      <c r="L3001" s="96" t="s">
        <v>646</v>
      </c>
      <c r="M3001" s="95">
        <v>119</v>
      </c>
      <c r="N3001" s="95">
        <v>5458583</v>
      </c>
      <c r="O3001" s="96" t="s">
        <v>35</v>
      </c>
      <c r="P3001" s="96" t="s">
        <v>344</v>
      </c>
      <c r="Q3001" s="96" t="s">
        <v>198</v>
      </c>
      <c r="R3001" s="97">
        <v>0.56220000000000003</v>
      </c>
      <c r="S3001" s="97">
        <v>8.4329999999999998</v>
      </c>
      <c r="T3001" s="95">
        <v>1</v>
      </c>
      <c r="U3001" s="96" t="s">
        <v>185</v>
      </c>
      <c r="V3001" s="96" t="s">
        <v>96</v>
      </c>
      <c r="W3001" s="98">
        <v>600</v>
      </c>
      <c r="X3001" s="98">
        <v>937</v>
      </c>
      <c r="Y3001" s="99">
        <v>46156.492145173608</v>
      </c>
      <c r="Z3001" s="100">
        <v>46168</v>
      </c>
      <c r="AA3001" s="101"/>
      <c r="AB3001" s="101"/>
      <c r="AC3001" s="101"/>
      <c r="AD3001" s="101"/>
      <c r="AE3001" s="102" t="s">
        <v>40</v>
      </c>
      <c r="AF3001" s="102" t="s">
        <v>40</v>
      </c>
      <c r="AG3001" s="102" t="s">
        <v>40</v>
      </c>
      <c r="AH3001" s="102" t="s">
        <v>40</v>
      </c>
      <c r="AI3001" s="102" t="s">
        <v>40</v>
      </c>
      <c r="AJ3001" s="102" t="s">
        <v>40</v>
      </c>
      <c r="AK3001" s="102" t="s">
        <v>40</v>
      </c>
      <c r="AL3001" s="101"/>
      <c r="AM3001" s="101"/>
      <c r="AN3001" s="102" t="s">
        <v>40</v>
      </c>
      <c r="AO3001" s="102" t="s">
        <v>40</v>
      </c>
      <c r="AP3001" s="102" t="s">
        <v>40</v>
      </c>
      <c r="AQ3001" s="102" t="s">
        <v>40</v>
      </c>
      <c r="AR3001" s="101"/>
    </row>
    <row r="3002" spans="1:44" ht="21">
      <c r="A3002" t="str">
        <f>VLOOKUP(Q3002,'Rotas x Madrugada'!A:C,2,0)</f>
        <v>P</v>
      </c>
      <c r="B3002" t="str">
        <f>VLOOKUP(Q3002,'Rotas x Madrugada'!A:C,3,0)</f>
        <v>Sim</v>
      </c>
      <c r="D3002" s="19">
        <f t="shared" si="92"/>
        <v>46170</v>
      </c>
      <c r="E3002" s="19">
        <f>IF(A3002="RETIRA",Z3002,VLOOKUP(Q3002,'Rotas x Madrugada'!A:D,4,0))</f>
        <v>46146</v>
      </c>
      <c r="F3002" s="19">
        <f>IF(A3002="RETIRA",Z3002,Z3002+2)</f>
        <v>46170</v>
      </c>
      <c r="G3002" s="19" t="str">
        <f>CONCATENATE(U3002,"-",V3002)</f>
        <v>INC06-TF</v>
      </c>
      <c r="H3002" s="19" t="str">
        <f t="shared" ca="1" si="93"/>
        <v>OK</v>
      </c>
      <c r="I3002" s="46">
        <f ca="1">Z3002-$B$1</f>
        <v>11</v>
      </c>
      <c r="J3002" s="46">
        <f>VLOOKUP(G3002,'D. Produção'!A:B,2,)</f>
        <v>2</v>
      </c>
      <c r="K3002" s="87">
        <v>336225</v>
      </c>
      <c r="L3002" s="88" t="s">
        <v>647</v>
      </c>
      <c r="M3002" s="87">
        <v>120</v>
      </c>
      <c r="N3002" s="87">
        <v>5458584</v>
      </c>
      <c r="O3002" s="88" t="s">
        <v>35</v>
      </c>
      <c r="P3002" s="88" t="s">
        <v>344</v>
      </c>
      <c r="Q3002" s="88" t="s">
        <v>198</v>
      </c>
      <c r="R3002" s="89">
        <v>0.56220000000000003</v>
      </c>
      <c r="S3002" s="89">
        <v>8.4329999999999998</v>
      </c>
      <c r="T3002" s="87">
        <v>1</v>
      </c>
      <c r="U3002" s="88" t="s">
        <v>185</v>
      </c>
      <c r="V3002" s="88" t="s">
        <v>96</v>
      </c>
      <c r="W3002" s="90">
        <v>600</v>
      </c>
      <c r="X3002" s="90">
        <v>937</v>
      </c>
      <c r="Y3002" s="91">
        <v>46156.492145173608</v>
      </c>
      <c r="Z3002" s="92">
        <v>46168</v>
      </c>
      <c r="AA3002" s="93"/>
      <c r="AB3002" s="93"/>
      <c r="AC3002" s="93"/>
      <c r="AD3002" s="93"/>
      <c r="AE3002" s="94" t="s">
        <v>40</v>
      </c>
      <c r="AF3002" s="94" t="s">
        <v>40</v>
      </c>
      <c r="AG3002" s="94" t="s">
        <v>40</v>
      </c>
      <c r="AH3002" s="94" t="s">
        <v>40</v>
      </c>
      <c r="AI3002" s="94" t="s">
        <v>40</v>
      </c>
      <c r="AJ3002" s="94" t="s">
        <v>40</v>
      </c>
      <c r="AK3002" s="94" t="s">
        <v>40</v>
      </c>
      <c r="AL3002" s="93"/>
      <c r="AM3002" s="93"/>
      <c r="AN3002" s="94" t="s">
        <v>40</v>
      </c>
      <c r="AO3002" s="94" t="s">
        <v>40</v>
      </c>
      <c r="AP3002" s="94" t="s">
        <v>40</v>
      </c>
      <c r="AQ3002" s="94" t="s">
        <v>40</v>
      </c>
      <c r="AR3002" s="93"/>
    </row>
    <row r="3003" spans="1:44" ht="21">
      <c r="A3003" t="str">
        <f>VLOOKUP(Q3003,'Rotas x Madrugada'!A:C,2,0)</f>
        <v>P</v>
      </c>
      <c r="B3003" t="str">
        <f>VLOOKUP(Q3003,'Rotas x Madrugada'!A:C,3,0)</f>
        <v>Sim</v>
      </c>
      <c r="D3003" s="19">
        <f t="shared" si="92"/>
        <v>46170</v>
      </c>
      <c r="E3003" s="19">
        <f>IF(A3003="RETIRA",Z3003,VLOOKUP(Q3003,'Rotas x Madrugada'!A:D,4,0))</f>
        <v>46146</v>
      </c>
      <c r="F3003" s="19">
        <f>IF(A3003="RETIRA",Z3003,Z3003+2)</f>
        <v>46170</v>
      </c>
      <c r="G3003" s="19" t="str">
        <f>CONCATENATE(U3003,"-",V3003)</f>
        <v>INC06-TF</v>
      </c>
      <c r="H3003" s="19" t="str">
        <f t="shared" ca="1" si="93"/>
        <v>OK</v>
      </c>
      <c r="I3003" s="46">
        <f ca="1">Z3003-$B$1</f>
        <v>11</v>
      </c>
      <c r="J3003" s="46">
        <f>VLOOKUP(G3003,'D. Produção'!A:B,2,)</f>
        <v>2</v>
      </c>
      <c r="K3003" s="95">
        <v>336225</v>
      </c>
      <c r="L3003" s="96" t="s">
        <v>648</v>
      </c>
      <c r="M3003" s="95">
        <v>121</v>
      </c>
      <c r="N3003" s="95">
        <v>5458585</v>
      </c>
      <c r="O3003" s="96" t="s">
        <v>35</v>
      </c>
      <c r="P3003" s="96" t="s">
        <v>344</v>
      </c>
      <c r="Q3003" s="96" t="s">
        <v>198</v>
      </c>
      <c r="R3003" s="97">
        <v>0.56220000000000003</v>
      </c>
      <c r="S3003" s="97">
        <v>8.4329999999999998</v>
      </c>
      <c r="T3003" s="95">
        <v>1</v>
      </c>
      <c r="U3003" s="96" t="s">
        <v>185</v>
      </c>
      <c r="V3003" s="96" t="s">
        <v>96</v>
      </c>
      <c r="W3003" s="98">
        <v>600</v>
      </c>
      <c r="X3003" s="98">
        <v>937</v>
      </c>
      <c r="Y3003" s="99">
        <v>46156.492145173608</v>
      </c>
      <c r="Z3003" s="100">
        <v>46168</v>
      </c>
      <c r="AA3003" s="101"/>
      <c r="AB3003" s="101"/>
      <c r="AC3003" s="101"/>
      <c r="AD3003" s="101"/>
      <c r="AE3003" s="102" t="s">
        <v>40</v>
      </c>
      <c r="AF3003" s="102" t="s">
        <v>40</v>
      </c>
      <c r="AG3003" s="102" t="s">
        <v>40</v>
      </c>
      <c r="AH3003" s="102" t="s">
        <v>40</v>
      </c>
      <c r="AI3003" s="102" t="s">
        <v>40</v>
      </c>
      <c r="AJ3003" s="102" t="s">
        <v>40</v>
      </c>
      <c r="AK3003" s="102" t="s">
        <v>40</v>
      </c>
      <c r="AL3003" s="101"/>
      <c r="AM3003" s="101"/>
      <c r="AN3003" s="102" t="s">
        <v>40</v>
      </c>
      <c r="AO3003" s="102" t="s">
        <v>40</v>
      </c>
      <c r="AP3003" s="102" t="s">
        <v>40</v>
      </c>
      <c r="AQ3003" s="102" t="s">
        <v>40</v>
      </c>
      <c r="AR3003" s="101"/>
    </row>
    <row r="3004" spans="1:44" ht="21">
      <c r="A3004" t="str">
        <f>VLOOKUP(Q3004,'Rotas x Madrugada'!A:C,2,0)</f>
        <v>P</v>
      </c>
      <c r="B3004" t="str">
        <f>VLOOKUP(Q3004,'Rotas x Madrugada'!A:C,3,0)</f>
        <v>Sim</v>
      </c>
      <c r="D3004" s="19">
        <f t="shared" si="92"/>
        <v>46170</v>
      </c>
      <c r="E3004" s="19">
        <f>IF(A3004="RETIRA",Z3004,VLOOKUP(Q3004,'Rotas x Madrugada'!A:D,4,0))</f>
        <v>46146</v>
      </c>
      <c r="F3004" s="19">
        <f>IF(A3004="RETIRA",Z3004,Z3004+2)</f>
        <v>46170</v>
      </c>
      <c r="G3004" s="19" t="str">
        <f>CONCATENATE(U3004,"-",V3004)</f>
        <v>INC06-TF</v>
      </c>
      <c r="H3004" s="19" t="str">
        <f t="shared" ca="1" si="93"/>
        <v>OK</v>
      </c>
      <c r="I3004" s="46">
        <f ca="1">Z3004-$B$1</f>
        <v>11</v>
      </c>
      <c r="J3004" s="46">
        <f>VLOOKUP(G3004,'D. Produção'!A:B,2,)</f>
        <v>2</v>
      </c>
      <c r="K3004" s="87">
        <v>336225</v>
      </c>
      <c r="L3004" s="88" t="s">
        <v>649</v>
      </c>
      <c r="M3004" s="87">
        <v>122</v>
      </c>
      <c r="N3004" s="87">
        <v>5458586</v>
      </c>
      <c r="O3004" s="88" t="s">
        <v>35</v>
      </c>
      <c r="P3004" s="88" t="s">
        <v>344</v>
      </c>
      <c r="Q3004" s="88" t="s">
        <v>198</v>
      </c>
      <c r="R3004" s="89">
        <v>0.56220000000000003</v>
      </c>
      <c r="S3004" s="89">
        <v>8.4329999999999998</v>
      </c>
      <c r="T3004" s="87">
        <v>1</v>
      </c>
      <c r="U3004" s="88" t="s">
        <v>185</v>
      </c>
      <c r="V3004" s="88" t="s">
        <v>96</v>
      </c>
      <c r="W3004" s="90">
        <v>600</v>
      </c>
      <c r="X3004" s="90">
        <v>937</v>
      </c>
      <c r="Y3004" s="91">
        <v>46156.492145173608</v>
      </c>
      <c r="Z3004" s="92">
        <v>46168</v>
      </c>
      <c r="AA3004" s="93"/>
      <c r="AB3004" s="93"/>
      <c r="AC3004" s="93"/>
      <c r="AD3004" s="93"/>
      <c r="AE3004" s="94" t="s">
        <v>40</v>
      </c>
      <c r="AF3004" s="94" t="s">
        <v>40</v>
      </c>
      <c r="AG3004" s="94" t="s">
        <v>40</v>
      </c>
      <c r="AH3004" s="94" t="s">
        <v>40</v>
      </c>
      <c r="AI3004" s="94" t="s">
        <v>40</v>
      </c>
      <c r="AJ3004" s="94" t="s">
        <v>40</v>
      </c>
      <c r="AK3004" s="94" t="s">
        <v>40</v>
      </c>
      <c r="AL3004" s="93"/>
      <c r="AM3004" s="93"/>
      <c r="AN3004" s="94" t="s">
        <v>40</v>
      </c>
      <c r="AO3004" s="94" t="s">
        <v>40</v>
      </c>
      <c r="AP3004" s="94" t="s">
        <v>40</v>
      </c>
      <c r="AQ3004" s="94" t="s">
        <v>40</v>
      </c>
      <c r="AR3004" s="93"/>
    </row>
    <row r="3005" spans="1:44" ht="21">
      <c r="A3005" t="str">
        <f>VLOOKUP(Q3005,'Rotas x Madrugada'!A:C,2,0)</f>
        <v>P</v>
      </c>
      <c r="B3005" t="str">
        <f>VLOOKUP(Q3005,'Rotas x Madrugada'!A:C,3,0)</f>
        <v>Sim</v>
      </c>
      <c r="D3005" s="19">
        <f t="shared" si="92"/>
        <v>46170</v>
      </c>
      <c r="E3005" s="19">
        <f>IF(A3005="RETIRA",Z3005,VLOOKUP(Q3005,'Rotas x Madrugada'!A:D,4,0))</f>
        <v>46146</v>
      </c>
      <c r="F3005" s="19">
        <f>IF(A3005="RETIRA",Z3005,Z3005+2)</f>
        <v>46170</v>
      </c>
      <c r="G3005" s="19" t="str">
        <f>CONCATENATE(U3005,"-",V3005)</f>
        <v>INC06-TF</v>
      </c>
      <c r="H3005" s="19" t="str">
        <f t="shared" ca="1" si="93"/>
        <v>OK</v>
      </c>
      <c r="I3005" s="46">
        <f ca="1">Z3005-$B$1</f>
        <v>11</v>
      </c>
      <c r="J3005" s="46">
        <f>VLOOKUP(G3005,'D. Produção'!A:B,2,)</f>
        <v>2</v>
      </c>
      <c r="K3005" s="95">
        <v>336225</v>
      </c>
      <c r="L3005" s="96" t="s">
        <v>650</v>
      </c>
      <c r="M3005" s="95">
        <v>123</v>
      </c>
      <c r="N3005" s="95">
        <v>5458587</v>
      </c>
      <c r="O3005" s="96" t="s">
        <v>35</v>
      </c>
      <c r="P3005" s="96" t="s">
        <v>344</v>
      </c>
      <c r="Q3005" s="96" t="s">
        <v>198</v>
      </c>
      <c r="R3005" s="97">
        <v>0.56220000000000003</v>
      </c>
      <c r="S3005" s="97">
        <v>8.4329999999999998</v>
      </c>
      <c r="T3005" s="95">
        <v>1</v>
      </c>
      <c r="U3005" s="96" t="s">
        <v>185</v>
      </c>
      <c r="V3005" s="96" t="s">
        <v>96</v>
      </c>
      <c r="W3005" s="98">
        <v>600</v>
      </c>
      <c r="X3005" s="98">
        <v>937</v>
      </c>
      <c r="Y3005" s="99">
        <v>46156.492145173608</v>
      </c>
      <c r="Z3005" s="100">
        <v>46168</v>
      </c>
      <c r="AA3005" s="101"/>
      <c r="AB3005" s="101"/>
      <c r="AC3005" s="101"/>
      <c r="AD3005" s="101"/>
      <c r="AE3005" s="102" t="s">
        <v>40</v>
      </c>
      <c r="AF3005" s="102" t="s">
        <v>40</v>
      </c>
      <c r="AG3005" s="102" t="s">
        <v>40</v>
      </c>
      <c r="AH3005" s="102" t="s">
        <v>40</v>
      </c>
      <c r="AI3005" s="102" t="s">
        <v>40</v>
      </c>
      <c r="AJ3005" s="102" t="s">
        <v>40</v>
      </c>
      <c r="AK3005" s="102" t="s">
        <v>40</v>
      </c>
      <c r="AL3005" s="101"/>
      <c r="AM3005" s="101"/>
      <c r="AN3005" s="102" t="s">
        <v>40</v>
      </c>
      <c r="AO3005" s="102" t="s">
        <v>40</v>
      </c>
      <c r="AP3005" s="102" t="s">
        <v>40</v>
      </c>
      <c r="AQ3005" s="102" t="s">
        <v>40</v>
      </c>
      <c r="AR3005" s="101"/>
    </row>
    <row r="3006" spans="1:44" ht="21">
      <c r="A3006" t="str">
        <f>VLOOKUP(Q3006,'Rotas x Madrugada'!A:C,2,0)</f>
        <v>P</v>
      </c>
      <c r="B3006" t="str">
        <f>VLOOKUP(Q3006,'Rotas x Madrugada'!A:C,3,0)</f>
        <v>Sim</v>
      </c>
      <c r="D3006" s="19">
        <f t="shared" si="92"/>
        <v>46170</v>
      </c>
      <c r="E3006" s="19">
        <f>IF(A3006="RETIRA",Z3006,VLOOKUP(Q3006,'Rotas x Madrugada'!A:D,4,0))</f>
        <v>46146</v>
      </c>
      <c r="F3006" s="19">
        <f>IF(A3006="RETIRA",Z3006,Z3006+2)</f>
        <v>46170</v>
      </c>
      <c r="G3006" s="19" t="str">
        <f>CONCATENATE(U3006,"-",V3006)</f>
        <v>INC06-TF</v>
      </c>
      <c r="H3006" s="19" t="str">
        <f t="shared" ca="1" si="93"/>
        <v>OK</v>
      </c>
      <c r="I3006" s="46">
        <f ca="1">Z3006-$B$1</f>
        <v>11</v>
      </c>
      <c r="J3006" s="46">
        <f>VLOOKUP(G3006,'D. Produção'!A:B,2,)</f>
        <v>2</v>
      </c>
      <c r="K3006" s="87">
        <v>336225</v>
      </c>
      <c r="L3006" s="88" t="s">
        <v>651</v>
      </c>
      <c r="M3006" s="87">
        <v>124</v>
      </c>
      <c r="N3006" s="87">
        <v>5458588</v>
      </c>
      <c r="O3006" s="88" t="s">
        <v>35</v>
      </c>
      <c r="P3006" s="88" t="s">
        <v>344</v>
      </c>
      <c r="Q3006" s="88" t="s">
        <v>198</v>
      </c>
      <c r="R3006" s="89">
        <v>0.56220000000000003</v>
      </c>
      <c r="S3006" s="89">
        <v>8.4329999999999998</v>
      </c>
      <c r="T3006" s="87">
        <v>1</v>
      </c>
      <c r="U3006" s="88" t="s">
        <v>185</v>
      </c>
      <c r="V3006" s="88" t="s">
        <v>96</v>
      </c>
      <c r="W3006" s="90">
        <v>600</v>
      </c>
      <c r="X3006" s="90">
        <v>937</v>
      </c>
      <c r="Y3006" s="91">
        <v>46156.492145173608</v>
      </c>
      <c r="Z3006" s="92">
        <v>46168</v>
      </c>
      <c r="AA3006" s="93"/>
      <c r="AB3006" s="93"/>
      <c r="AC3006" s="93"/>
      <c r="AD3006" s="93"/>
      <c r="AE3006" s="94" t="s">
        <v>40</v>
      </c>
      <c r="AF3006" s="94" t="s">
        <v>40</v>
      </c>
      <c r="AG3006" s="94" t="s">
        <v>40</v>
      </c>
      <c r="AH3006" s="94" t="s">
        <v>40</v>
      </c>
      <c r="AI3006" s="94" t="s">
        <v>40</v>
      </c>
      <c r="AJ3006" s="94" t="s">
        <v>40</v>
      </c>
      <c r="AK3006" s="94" t="s">
        <v>40</v>
      </c>
      <c r="AL3006" s="93"/>
      <c r="AM3006" s="93"/>
      <c r="AN3006" s="94" t="s">
        <v>40</v>
      </c>
      <c r="AO3006" s="94" t="s">
        <v>40</v>
      </c>
      <c r="AP3006" s="94" t="s">
        <v>40</v>
      </c>
      <c r="AQ3006" s="94" t="s">
        <v>40</v>
      </c>
      <c r="AR3006" s="93"/>
    </row>
    <row r="3007" spans="1:44" ht="21">
      <c r="A3007" t="str">
        <f>VLOOKUP(Q3007,'Rotas x Madrugada'!A:C,2,0)</f>
        <v>P</v>
      </c>
      <c r="B3007" t="str">
        <f>VLOOKUP(Q3007,'Rotas x Madrugada'!A:C,3,0)</f>
        <v>Sim</v>
      </c>
      <c r="D3007" s="19">
        <f t="shared" si="92"/>
        <v>46170</v>
      </c>
      <c r="E3007" s="19">
        <f>IF(A3007="RETIRA",Z3007,VLOOKUP(Q3007,'Rotas x Madrugada'!A:D,4,0))</f>
        <v>46146</v>
      </c>
      <c r="F3007" s="19">
        <f>IF(A3007="RETIRA",Z3007,Z3007+2)</f>
        <v>46170</v>
      </c>
      <c r="G3007" s="19" t="str">
        <f>CONCATENATE(U3007,"-",V3007)</f>
        <v>INC06-TF</v>
      </c>
      <c r="H3007" s="19" t="str">
        <f t="shared" ca="1" si="93"/>
        <v>OK</v>
      </c>
      <c r="I3007" s="46">
        <f ca="1">Z3007-$B$1</f>
        <v>11</v>
      </c>
      <c r="J3007" s="46">
        <f>VLOOKUP(G3007,'D. Produção'!A:B,2,)</f>
        <v>2</v>
      </c>
      <c r="K3007" s="95">
        <v>336225</v>
      </c>
      <c r="L3007" s="96" t="s">
        <v>652</v>
      </c>
      <c r="M3007" s="95">
        <v>125</v>
      </c>
      <c r="N3007" s="95">
        <v>5458589</v>
      </c>
      <c r="O3007" s="96" t="s">
        <v>35</v>
      </c>
      <c r="P3007" s="96" t="s">
        <v>344</v>
      </c>
      <c r="Q3007" s="96" t="s">
        <v>198</v>
      </c>
      <c r="R3007" s="97">
        <v>0.56220000000000003</v>
      </c>
      <c r="S3007" s="97">
        <v>8.4329999999999998</v>
      </c>
      <c r="T3007" s="95">
        <v>1</v>
      </c>
      <c r="U3007" s="96" t="s">
        <v>185</v>
      </c>
      <c r="V3007" s="96" t="s">
        <v>96</v>
      </c>
      <c r="W3007" s="98">
        <v>600</v>
      </c>
      <c r="X3007" s="98">
        <v>937</v>
      </c>
      <c r="Y3007" s="99">
        <v>46156.492145173608</v>
      </c>
      <c r="Z3007" s="100">
        <v>46168</v>
      </c>
      <c r="AA3007" s="101"/>
      <c r="AB3007" s="101"/>
      <c r="AC3007" s="101"/>
      <c r="AD3007" s="101"/>
      <c r="AE3007" s="102" t="s">
        <v>40</v>
      </c>
      <c r="AF3007" s="102" t="s">
        <v>40</v>
      </c>
      <c r="AG3007" s="102" t="s">
        <v>40</v>
      </c>
      <c r="AH3007" s="102" t="s">
        <v>40</v>
      </c>
      <c r="AI3007" s="102" t="s">
        <v>40</v>
      </c>
      <c r="AJ3007" s="102" t="s">
        <v>40</v>
      </c>
      <c r="AK3007" s="102" t="s">
        <v>40</v>
      </c>
      <c r="AL3007" s="101"/>
      <c r="AM3007" s="101"/>
      <c r="AN3007" s="102" t="s">
        <v>40</v>
      </c>
      <c r="AO3007" s="102" t="s">
        <v>40</v>
      </c>
      <c r="AP3007" s="102" t="s">
        <v>40</v>
      </c>
      <c r="AQ3007" s="102" t="s">
        <v>40</v>
      </c>
      <c r="AR3007" s="101"/>
    </row>
    <row r="3008" spans="1:44" ht="21">
      <c r="A3008" t="str">
        <f>VLOOKUP(Q3008,'Rotas x Madrugada'!A:C,2,0)</f>
        <v>P</v>
      </c>
      <c r="B3008" t="str">
        <f>VLOOKUP(Q3008,'Rotas x Madrugada'!A:C,3,0)</f>
        <v>Sim</v>
      </c>
      <c r="D3008" s="19">
        <f t="shared" si="92"/>
        <v>46170</v>
      </c>
      <c r="E3008" s="19">
        <f>IF(A3008="RETIRA",Z3008,VLOOKUP(Q3008,'Rotas x Madrugada'!A:D,4,0))</f>
        <v>46146</v>
      </c>
      <c r="F3008" s="19">
        <f>IF(A3008="RETIRA",Z3008,Z3008+2)</f>
        <v>46170</v>
      </c>
      <c r="G3008" s="19" t="str">
        <f>CONCATENATE(U3008,"-",V3008)</f>
        <v>INC06-TF</v>
      </c>
      <c r="H3008" s="19" t="str">
        <f t="shared" ca="1" si="93"/>
        <v>OK</v>
      </c>
      <c r="I3008" s="46">
        <f ca="1">Z3008-$B$1</f>
        <v>11</v>
      </c>
      <c r="J3008" s="46">
        <f>VLOOKUP(G3008,'D. Produção'!A:B,2,)</f>
        <v>2</v>
      </c>
      <c r="K3008" s="87">
        <v>336225</v>
      </c>
      <c r="L3008" s="88" t="s">
        <v>653</v>
      </c>
      <c r="M3008" s="87">
        <v>126</v>
      </c>
      <c r="N3008" s="87">
        <v>5458590</v>
      </c>
      <c r="O3008" s="88" t="s">
        <v>35</v>
      </c>
      <c r="P3008" s="88" t="s">
        <v>344</v>
      </c>
      <c r="Q3008" s="88" t="s">
        <v>198</v>
      </c>
      <c r="R3008" s="89">
        <v>0.56220000000000003</v>
      </c>
      <c r="S3008" s="89">
        <v>8.4329999999999998</v>
      </c>
      <c r="T3008" s="87">
        <v>1</v>
      </c>
      <c r="U3008" s="88" t="s">
        <v>185</v>
      </c>
      <c r="V3008" s="88" t="s">
        <v>96</v>
      </c>
      <c r="W3008" s="90">
        <v>600</v>
      </c>
      <c r="X3008" s="90">
        <v>937</v>
      </c>
      <c r="Y3008" s="91">
        <v>46156.492145173608</v>
      </c>
      <c r="Z3008" s="92">
        <v>46168</v>
      </c>
      <c r="AA3008" s="93"/>
      <c r="AB3008" s="93"/>
      <c r="AC3008" s="93"/>
      <c r="AD3008" s="93"/>
      <c r="AE3008" s="94" t="s">
        <v>40</v>
      </c>
      <c r="AF3008" s="94" t="s">
        <v>40</v>
      </c>
      <c r="AG3008" s="94" t="s">
        <v>40</v>
      </c>
      <c r="AH3008" s="94" t="s">
        <v>40</v>
      </c>
      <c r="AI3008" s="94" t="s">
        <v>40</v>
      </c>
      <c r="AJ3008" s="94" t="s">
        <v>40</v>
      </c>
      <c r="AK3008" s="94" t="s">
        <v>40</v>
      </c>
      <c r="AL3008" s="93"/>
      <c r="AM3008" s="93"/>
      <c r="AN3008" s="94" t="s">
        <v>40</v>
      </c>
      <c r="AO3008" s="94" t="s">
        <v>40</v>
      </c>
      <c r="AP3008" s="94" t="s">
        <v>40</v>
      </c>
      <c r="AQ3008" s="94" t="s">
        <v>40</v>
      </c>
      <c r="AR3008" s="93"/>
    </row>
    <row r="3009" spans="1:44" ht="21">
      <c r="A3009" t="str">
        <f>VLOOKUP(Q3009,'Rotas x Madrugada'!A:C,2,0)</f>
        <v>P</v>
      </c>
      <c r="B3009" t="str">
        <f>VLOOKUP(Q3009,'Rotas x Madrugada'!A:C,3,0)</f>
        <v>Sim</v>
      </c>
      <c r="D3009" s="19">
        <f t="shared" si="92"/>
        <v>46170</v>
      </c>
      <c r="E3009" s="19">
        <f>IF(A3009="RETIRA",Z3009,VLOOKUP(Q3009,'Rotas x Madrugada'!A:D,4,0))</f>
        <v>46146</v>
      </c>
      <c r="F3009" s="19">
        <f>IF(A3009="RETIRA",Z3009,Z3009+2)</f>
        <v>46170</v>
      </c>
      <c r="G3009" s="19" t="str">
        <f>CONCATENATE(U3009,"-",V3009)</f>
        <v>INC06-TF</v>
      </c>
      <c r="H3009" s="19" t="str">
        <f t="shared" ca="1" si="93"/>
        <v>OK</v>
      </c>
      <c r="I3009" s="46">
        <f ca="1">Z3009-$B$1</f>
        <v>11</v>
      </c>
      <c r="J3009" s="46">
        <f>VLOOKUP(G3009,'D. Produção'!A:B,2,)</f>
        <v>2</v>
      </c>
      <c r="K3009" s="95">
        <v>336225</v>
      </c>
      <c r="L3009" s="96" t="s">
        <v>654</v>
      </c>
      <c r="M3009" s="95">
        <v>127</v>
      </c>
      <c r="N3009" s="95">
        <v>5458591</v>
      </c>
      <c r="O3009" s="96" t="s">
        <v>35</v>
      </c>
      <c r="P3009" s="96" t="s">
        <v>344</v>
      </c>
      <c r="Q3009" s="96" t="s">
        <v>198</v>
      </c>
      <c r="R3009" s="97">
        <v>0.56220000000000003</v>
      </c>
      <c r="S3009" s="97">
        <v>8.4329999999999998</v>
      </c>
      <c r="T3009" s="95">
        <v>1</v>
      </c>
      <c r="U3009" s="96" t="s">
        <v>185</v>
      </c>
      <c r="V3009" s="96" t="s">
        <v>96</v>
      </c>
      <c r="W3009" s="98">
        <v>600</v>
      </c>
      <c r="X3009" s="98">
        <v>937</v>
      </c>
      <c r="Y3009" s="99">
        <v>46156.492145173608</v>
      </c>
      <c r="Z3009" s="100">
        <v>46168</v>
      </c>
      <c r="AA3009" s="101"/>
      <c r="AB3009" s="101"/>
      <c r="AC3009" s="101"/>
      <c r="AD3009" s="101"/>
      <c r="AE3009" s="102" t="s">
        <v>40</v>
      </c>
      <c r="AF3009" s="102" t="s">
        <v>40</v>
      </c>
      <c r="AG3009" s="102" t="s">
        <v>40</v>
      </c>
      <c r="AH3009" s="102" t="s">
        <v>40</v>
      </c>
      <c r="AI3009" s="102" t="s">
        <v>40</v>
      </c>
      <c r="AJ3009" s="102" t="s">
        <v>40</v>
      </c>
      <c r="AK3009" s="102" t="s">
        <v>40</v>
      </c>
      <c r="AL3009" s="101"/>
      <c r="AM3009" s="101"/>
      <c r="AN3009" s="102" t="s">
        <v>40</v>
      </c>
      <c r="AO3009" s="102" t="s">
        <v>40</v>
      </c>
      <c r="AP3009" s="102" t="s">
        <v>40</v>
      </c>
      <c r="AQ3009" s="102" t="s">
        <v>40</v>
      </c>
      <c r="AR3009" s="101"/>
    </row>
    <row r="3010" spans="1:44" ht="21">
      <c r="A3010" t="str">
        <f>VLOOKUP(Q3010,'Rotas x Madrugada'!A:C,2,0)</f>
        <v>P</v>
      </c>
      <c r="B3010" t="str">
        <f>VLOOKUP(Q3010,'Rotas x Madrugada'!A:C,3,0)</f>
        <v>Sim</v>
      </c>
      <c r="D3010" s="19">
        <f t="shared" si="92"/>
        <v>46170</v>
      </c>
      <c r="E3010" s="19">
        <f>IF(A3010="RETIRA",Z3010,VLOOKUP(Q3010,'Rotas x Madrugada'!A:D,4,0))</f>
        <v>46146</v>
      </c>
      <c r="F3010" s="19">
        <f>IF(A3010="RETIRA",Z3010,Z3010+2)</f>
        <v>46170</v>
      </c>
      <c r="G3010" s="19" t="str">
        <f>CONCATENATE(U3010,"-",V3010)</f>
        <v>INC06-TF</v>
      </c>
      <c r="H3010" s="19" t="str">
        <f t="shared" ca="1" si="93"/>
        <v>OK</v>
      </c>
      <c r="I3010" s="46">
        <f ca="1">Z3010-$B$1</f>
        <v>11</v>
      </c>
      <c r="J3010" s="46">
        <f>VLOOKUP(G3010,'D. Produção'!A:B,2,)</f>
        <v>2</v>
      </c>
      <c r="K3010" s="87">
        <v>336225</v>
      </c>
      <c r="L3010" s="88" t="s">
        <v>655</v>
      </c>
      <c r="M3010" s="87">
        <v>128</v>
      </c>
      <c r="N3010" s="87">
        <v>5458592</v>
      </c>
      <c r="O3010" s="88" t="s">
        <v>35</v>
      </c>
      <c r="P3010" s="88" t="s">
        <v>344</v>
      </c>
      <c r="Q3010" s="88" t="s">
        <v>198</v>
      </c>
      <c r="R3010" s="89">
        <v>0.56220000000000003</v>
      </c>
      <c r="S3010" s="89">
        <v>8.4329999999999998</v>
      </c>
      <c r="T3010" s="87">
        <v>1</v>
      </c>
      <c r="U3010" s="88" t="s">
        <v>185</v>
      </c>
      <c r="V3010" s="88" t="s">
        <v>96</v>
      </c>
      <c r="W3010" s="90">
        <v>600</v>
      </c>
      <c r="X3010" s="90">
        <v>937</v>
      </c>
      <c r="Y3010" s="91">
        <v>46156.492145173608</v>
      </c>
      <c r="Z3010" s="92">
        <v>46168</v>
      </c>
      <c r="AA3010" s="93"/>
      <c r="AB3010" s="93"/>
      <c r="AC3010" s="93"/>
      <c r="AD3010" s="93"/>
      <c r="AE3010" s="94" t="s">
        <v>40</v>
      </c>
      <c r="AF3010" s="94" t="s">
        <v>40</v>
      </c>
      <c r="AG3010" s="94" t="s">
        <v>40</v>
      </c>
      <c r="AH3010" s="94" t="s">
        <v>40</v>
      </c>
      <c r="AI3010" s="94" t="s">
        <v>40</v>
      </c>
      <c r="AJ3010" s="94" t="s">
        <v>40</v>
      </c>
      <c r="AK3010" s="94" t="s">
        <v>40</v>
      </c>
      <c r="AL3010" s="93"/>
      <c r="AM3010" s="93"/>
      <c r="AN3010" s="94" t="s">
        <v>40</v>
      </c>
      <c r="AO3010" s="94" t="s">
        <v>40</v>
      </c>
      <c r="AP3010" s="94" t="s">
        <v>40</v>
      </c>
      <c r="AQ3010" s="94" t="s">
        <v>40</v>
      </c>
      <c r="AR3010" s="93"/>
    </row>
    <row r="3011" spans="1:44" ht="21">
      <c r="A3011" t="str">
        <f>VLOOKUP(Q3011,'Rotas x Madrugada'!A:C,2,0)</f>
        <v>P</v>
      </c>
      <c r="B3011" t="str">
        <f>VLOOKUP(Q3011,'Rotas x Madrugada'!A:C,3,0)</f>
        <v>Sim</v>
      </c>
      <c r="D3011" s="19">
        <f t="shared" si="92"/>
        <v>46170</v>
      </c>
      <c r="E3011" s="19">
        <f>IF(A3011="RETIRA",Z3011,VLOOKUP(Q3011,'Rotas x Madrugada'!A:D,4,0))</f>
        <v>46146</v>
      </c>
      <c r="F3011" s="19">
        <f>IF(A3011="RETIRA",Z3011,Z3011+2)</f>
        <v>46170</v>
      </c>
      <c r="G3011" s="19" t="str">
        <f>CONCATENATE(U3011,"-",V3011)</f>
        <v>INC06-TF</v>
      </c>
      <c r="H3011" s="19" t="str">
        <f t="shared" ca="1" si="93"/>
        <v>OK</v>
      </c>
      <c r="I3011" s="46">
        <f ca="1">Z3011-$B$1</f>
        <v>11</v>
      </c>
      <c r="J3011" s="46">
        <f>VLOOKUP(G3011,'D. Produção'!A:B,2,)</f>
        <v>2</v>
      </c>
      <c r="K3011" s="95">
        <v>336225</v>
      </c>
      <c r="L3011" s="96" t="s">
        <v>656</v>
      </c>
      <c r="M3011" s="95">
        <v>129</v>
      </c>
      <c r="N3011" s="95">
        <v>5458593</v>
      </c>
      <c r="O3011" s="96" t="s">
        <v>35</v>
      </c>
      <c r="P3011" s="96" t="s">
        <v>344</v>
      </c>
      <c r="Q3011" s="96" t="s">
        <v>198</v>
      </c>
      <c r="R3011" s="97">
        <v>0.56220000000000003</v>
      </c>
      <c r="S3011" s="97">
        <v>8.4329999999999998</v>
      </c>
      <c r="T3011" s="95">
        <v>1</v>
      </c>
      <c r="U3011" s="96" t="s">
        <v>185</v>
      </c>
      <c r="V3011" s="96" t="s">
        <v>96</v>
      </c>
      <c r="W3011" s="98">
        <v>600</v>
      </c>
      <c r="X3011" s="98">
        <v>937</v>
      </c>
      <c r="Y3011" s="99">
        <v>46156.492145173608</v>
      </c>
      <c r="Z3011" s="100">
        <v>46168</v>
      </c>
      <c r="AA3011" s="101"/>
      <c r="AB3011" s="101"/>
      <c r="AC3011" s="101"/>
      <c r="AD3011" s="101"/>
      <c r="AE3011" s="102" t="s">
        <v>40</v>
      </c>
      <c r="AF3011" s="102" t="s">
        <v>40</v>
      </c>
      <c r="AG3011" s="102" t="s">
        <v>40</v>
      </c>
      <c r="AH3011" s="102" t="s">
        <v>40</v>
      </c>
      <c r="AI3011" s="102" t="s">
        <v>40</v>
      </c>
      <c r="AJ3011" s="102" t="s">
        <v>40</v>
      </c>
      <c r="AK3011" s="102" t="s">
        <v>40</v>
      </c>
      <c r="AL3011" s="101"/>
      <c r="AM3011" s="101"/>
      <c r="AN3011" s="102" t="s">
        <v>40</v>
      </c>
      <c r="AO3011" s="102" t="s">
        <v>40</v>
      </c>
      <c r="AP3011" s="102" t="s">
        <v>40</v>
      </c>
      <c r="AQ3011" s="102" t="s">
        <v>40</v>
      </c>
      <c r="AR3011" s="101"/>
    </row>
    <row r="3012" spans="1:44" ht="21">
      <c r="A3012" t="str">
        <f>VLOOKUP(Q3012,'Rotas x Madrugada'!A:C,2,0)</f>
        <v>P</v>
      </c>
      <c r="B3012" t="str">
        <f>VLOOKUP(Q3012,'Rotas x Madrugada'!A:C,3,0)</f>
        <v>Sim</v>
      </c>
      <c r="D3012" s="19">
        <f t="shared" ref="D3012:D3075" si="94">IF(E3012&gt;F3012,E3012,F3012)</f>
        <v>46170</v>
      </c>
      <c r="E3012" s="19">
        <f>IF(A3012="RETIRA",Z3012,VLOOKUP(Q3012,'Rotas x Madrugada'!A:D,4,0))</f>
        <v>46146</v>
      </c>
      <c r="F3012" s="19">
        <f>IF(A3012="RETIRA",Z3012,Z3012+2)</f>
        <v>46170</v>
      </c>
      <c r="G3012" s="19" t="str">
        <f>CONCATENATE(U3012,"-",V3012)</f>
        <v>INC06-TF</v>
      </c>
      <c r="H3012" s="19" t="str">
        <f t="shared" ca="1" si="93"/>
        <v>OK</v>
      </c>
      <c r="I3012" s="46">
        <f ca="1">Z3012-$B$1</f>
        <v>11</v>
      </c>
      <c r="J3012" s="46">
        <f>VLOOKUP(G3012,'D. Produção'!A:B,2,)</f>
        <v>2</v>
      </c>
      <c r="K3012" s="87">
        <v>336225</v>
      </c>
      <c r="L3012" s="88" t="s">
        <v>657</v>
      </c>
      <c r="M3012" s="87">
        <v>130</v>
      </c>
      <c r="N3012" s="87">
        <v>5458594</v>
      </c>
      <c r="O3012" s="88" t="s">
        <v>35</v>
      </c>
      <c r="P3012" s="88" t="s">
        <v>344</v>
      </c>
      <c r="Q3012" s="88" t="s">
        <v>198</v>
      </c>
      <c r="R3012" s="89">
        <v>0.56220000000000003</v>
      </c>
      <c r="S3012" s="89">
        <v>8.4329999999999998</v>
      </c>
      <c r="T3012" s="87">
        <v>1</v>
      </c>
      <c r="U3012" s="88" t="s">
        <v>185</v>
      </c>
      <c r="V3012" s="88" t="s">
        <v>96</v>
      </c>
      <c r="W3012" s="90">
        <v>600</v>
      </c>
      <c r="X3012" s="90">
        <v>937</v>
      </c>
      <c r="Y3012" s="91">
        <v>46156.492145173608</v>
      </c>
      <c r="Z3012" s="92">
        <v>46168</v>
      </c>
      <c r="AA3012" s="93"/>
      <c r="AB3012" s="93"/>
      <c r="AC3012" s="93"/>
      <c r="AD3012" s="93"/>
      <c r="AE3012" s="94" t="s">
        <v>40</v>
      </c>
      <c r="AF3012" s="94" t="s">
        <v>40</v>
      </c>
      <c r="AG3012" s="94" t="s">
        <v>40</v>
      </c>
      <c r="AH3012" s="94" t="s">
        <v>40</v>
      </c>
      <c r="AI3012" s="94" t="s">
        <v>40</v>
      </c>
      <c r="AJ3012" s="94" t="s">
        <v>40</v>
      </c>
      <c r="AK3012" s="94" t="s">
        <v>40</v>
      </c>
      <c r="AL3012" s="93"/>
      <c r="AM3012" s="93"/>
      <c r="AN3012" s="94" t="s">
        <v>40</v>
      </c>
      <c r="AO3012" s="94" t="s">
        <v>40</v>
      </c>
      <c r="AP3012" s="94" t="s">
        <v>40</v>
      </c>
      <c r="AQ3012" s="94" t="s">
        <v>40</v>
      </c>
      <c r="AR3012" s="93"/>
    </row>
    <row r="3013" spans="1:44" ht="21">
      <c r="A3013" t="str">
        <f>VLOOKUP(Q3013,'Rotas x Madrugada'!A:C,2,0)</f>
        <v>P</v>
      </c>
      <c r="B3013" t="str">
        <f>VLOOKUP(Q3013,'Rotas x Madrugada'!A:C,3,0)</f>
        <v>Sim</v>
      </c>
      <c r="D3013" s="19">
        <f t="shared" si="94"/>
        <v>46170</v>
      </c>
      <c r="E3013" s="19">
        <f>IF(A3013="RETIRA",Z3013,VLOOKUP(Q3013,'Rotas x Madrugada'!A:D,4,0))</f>
        <v>46146</v>
      </c>
      <c r="F3013" s="19">
        <f>IF(A3013="RETIRA",Z3013,Z3013+2)</f>
        <v>46170</v>
      </c>
      <c r="G3013" s="19" t="str">
        <f>CONCATENATE(U3013,"-",V3013)</f>
        <v>INC06-TF</v>
      </c>
      <c r="H3013" s="19" t="str">
        <f t="shared" ref="H3013:H3076" ca="1" si="95">IF(I3013&lt;-10,"PROBLEMA",IF(I3013&lt;J3013,"URGENTE",IF(I3013=J3013,"PRODUZIR","OK")))</f>
        <v>OK</v>
      </c>
      <c r="I3013" s="46">
        <f ca="1">Z3013-$B$1</f>
        <v>11</v>
      </c>
      <c r="J3013" s="46">
        <f>VLOOKUP(G3013,'D. Produção'!A:B,2,)</f>
        <v>2</v>
      </c>
      <c r="K3013" s="95">
        <v>336225</v>
      </c>
      <c r="L3013" s="96" t="s">
        <v>658</v>
      </c>
      <c r="M3013" s="95">
        <v>131</v>
      </c>
      <c r="N3013" s="95">
        <v>5458595</v>
      </c>
      <c r="O3013" s="96" t="s">
        <v>35</v>
      </c>
      <c r="P3013" s="96" t="s">
        <v>344</v>
      </c>
      <c r="Q3013" s="96" t="s">
        <v>198</v>
      </c>
      <c r="R3013" s="97">
        <v>0.56220000000000003</v>
      </c>
      <c r="S3013" s="97">
        <v>8.4329999999999998</v>
      </c>
      <c r="T3013" s="95">
        <v>1</v>
      </c>
      <c r="U3013" s="96" t="s">
        <v>185</v>
      </c>
      <c r="V3013" s="96" t="s">
        <v>96</v>
      </c>
      <c r="W3013" s="98">
        <v>600</v>
      </c>
      <c r="X3013" s="98">
        <v>937</v>
      </c>
      <c r="Y3013" s="99">
        <v>46156.492145173608</v>
      </c>
      <c r="Z3013" s="100">
        <v>46168</v>
      </c>
      <c r="AA3013" s="101"/>
      <c r="AB3013" s="101"/>
      <c r="AC3013" s="101"/>
      <c r="AD3013" s="101"/>
      <c r="AE3013" s="102" t="s">
        <v>40</v>
      </c>
      <c r="AF3013" s="102" t="s">
        <v>40</v>
      </c>
      <c r="AG3013" s="102" t="s">
        <v>40</v>
      </c>
      <c r="AH3013" s="102" t="s">
        <v>40</v>
      </c>
      <c r="AI3013" s="102" t="s">
        <v>40</v>
      </c>
      <c r="AJ3013" s="102" t="s">
        <v>40</v>
      </c>
      <c r="AK3013" s="102" t="s">
        <v>40</v>
      </c>
      <c r="AL3013" s="101"/>
      <c r="AM3013" s="101"/>
      <c r="AN3013" s="102" t="s">
        <v>40</v>
      </c>
      <c r="AO3013" s="102" t="s">
        <v>40</v>
      </c>
      <c r="AP3013" s="102" t="s">
        <v>40</v>
      </c>
      <c r="AQ3013" s="102" t="s">
        <v>40</v>
      </c>
      <c r="AR3013" s="101"/>
    </row>
    <row r="3014" spans="1:44" ht="21">
      <c r="A3014" t="str">
        <f>VLOOKUP(Q3014,'Rotas x Madrugada'!A:C,2,0)</f>
        <v>P</v>
      </c>
      <c r="B3014" t="str">
        <f>VLOOKUP(Q3014,'Rotas x Madrugada'!A:C,3,0)</f>
        <v>Sim</v>
      </c>
      <c r="D3014" s="19">
        <f t="shared" si="94"/>
        <v>46170</v>
      </c>
      <c r="E3014" s="19">
        <f>IF(A3014="RETIRA",Z3014,VLOOKUP(Q3014,'Rotas x Madrugada'!A:D,4,0))</f>
        <v>46146</v>
      </c>
      <c r="F3014" s="19">
        <f>IF(A3014="RETIRA",Z3014,Z3014+2)</f>
        <v>46170</v>
      </c>
      <c r="G3014" s="19" t="str">
        <f>CONCATENATE(U3014,"-",V3014)</f>
        <v>INC06-TF</v>
      </c>
      <c r="H3014" s="19" t="str">
        <f t="shared" ca="1" si="95"/>
        <v>OK</v>
      </c>
      <c r="I3014" s="46">
        <f ca="1">Z3014-$B$1</f>
        <v>11</v>
      </c>
      <c r="J3014" s="46">
        <f>VLOOKUP(G3014,'D. Produção'!A:B,2,)</f>
        <v>2</v>
      </c>
      <c r="K3014" s="87">
        <v>336225</v>
      </c>
      <c r="L3014" s="88" t="s">
        <v>659</v>
      </c>
      <c r="M3014" s="87">
        <v>132</v>
      </c>
      <c r="N3014" s="87">
        <v>5458596</v>
      </c>
      <c r="O3014" s="88" t="s">
        <v>35</v>
      </c>
      <c r="P3014" s="88" t="s">
        <v>344</v>
      </c>
      <c r="Q3014" s="88" t="s">
        <v>198</v>
      </c>
      <c r="R3014" s="89">
        <v>0.56220000000000003</v>
      </c>
      <c r="S3014" s="89">
        <v>8.4329999999999998</v>
      </c>
      <c r="T3014" s="87">
        <v>1</v>
      </c>
      <c r="U3014" s="88" t="s">
        <v>185</v>
      </c>
      <c r="V3014" s="88" t="s">
        <v>96</v>
      </c>
      <c r="W3014" s="90">
        <v>600</v>
      </c>
      <c r="X3014" s="90">
        <v>937</v>
      </c>
      <c r="Y3014" s="91">
        <v>46156.492145173608</v>
      </c>
      <c r="Z3014" s="92">
        <v>46168</v>
      </c>
      <c r="AA3014" s="93"/>
      <c r="AB3014" s="93"/>
      <c r="AC3014" s="93"/>
      <c r="AD3014" s="93"/>
      <c r="AE3014" s="94" t="s">
        <v>40</v>
      </c>
      <c r="AF3014" s="94" t="s">
        <v>40</v>
      </c>
      <c r="AG3014" s="94" t="s">
        <v>40</v>
      </c>
      <c r="AH3014" s="94" t="s">
        <v>40</v>
      </c>
      <c r="AI3014" s="94" t="s">
        <v>40</v>
      </c>
      <c r="AJ3014" s="94" t="s">
        <v>40</v>
      </c>
      <c r="AK3014" s="94" t="s">
        <v>40</v>
      </c>
      <c r="AL3014" s="93"/>
      <c r="AM3014" s="93"/>
      <c r="AN3014" s="94" t="s">
        <v>40</v>
      </c>
      <c r="AO3014" s="94" t="s">
        <v>40</v>
      </c>
      <c r="AP3014" s="94" t="s">
        <v>40</v>
      </c>
      <c r="AQ3014" s="94" t="s">
        <v>40</v>
      </c>
      <c r="AR3014" s="93"/>
    </row>
    <row r="3015" spans="1:44" ht="21">
      <c r="A3015" t="str">
        <f>VLOOKUP(Q3015,'Rotas x Madrugada'!A:C,2,0)</f>
        <v>P</v>
      </c>
      <c r="B3015" t="str">
        <f>VLOOKUP(Q3015,'Rotas x Madrugada'!A:C,3,0)</f>
        <v>Sim</v>
      </c>
      <c r="D3015" s="19">
        <f t="shared" si="94"/>
        <v>46170</v>
      </c>
      <c r="E3015" s="19">
        <f>IF(A3015="RETIRA",Z3015,VLOOKUP(Q3015,'Rotas x Madrugada'!A:D,4,0))</f>
        <v>46146</v>
      </c>
      <c r="F3015" s="19">
        <f>IF(A3015="RETIRA",Z3015,Z3015+2)</f>
        <v>46170</v>
      </c>
      <c r="G3015" s="19" t="str">
        <f>CONCATENATE(U3015,"-",V3015)</f>
        <v>INC06-TF</v>
      </c>
      <c r="H3015" s="19" t="str">
        <f t="shared" ca="1" si="95"/>
        <v>OK</v>
      </c>
      <c r="I3015" s="46">
        <f ca="1">Z3015-$B$1</f>
        <v>11</v>
      </c>
      <c r="J3015" s="46">
        <f>VLOOKUP(G3015,'D. Produção'!A:B,2,)</f>
        <v>2</v>
      </c>
      <c r="K3015" s="95">
        <v>336225</v>
      </c>
      <c r="L3015" s="96" t="s">
        <v>660</v>
      </c>
      <c r="M3015" s="95">
        <v>133</v>
      </c>
      <c r="N3015" s="95">
        <v>5458597</v>
      </c>
      <c r="O3015" s="96" t="s">
        <v>35</v>
      </c>
      <c r="P3015" s="96" t="s">
        <v>344</v>
      </c>
      <c r="Q3015" s="96" t="s">
        <v>198</v>
      </c>
      <c r="R3015" s="97">
        <v>0.56220000000000003</v>
      </c>
      <c r="S3015" s="97">
        <v>8.4329999999999998</v>
      </c>
      <c r="T3015" s="95">
        <v>1</v>
      </c>
      <c r="U3015" s="96" t="s">
        <v>185</v>
      </c>
      <c r="V3015" s="96" t="s">
        <v>96</v>
      </c>
      <c r="W3015" s="98">
        <v>600</v>
      </c>
      <c r="X3015" s="98">
        <v>937</v>
      </c>
      <c r="Y3015" s="99">
        <v>46156.492145173608</v>
      </c>
      <c r="Z3015" s="100">
        <v>46168</v>
      </c>
      <c r="AA3015" s="101"/>
      <c r="AB3015" s="101"/>
      <c r="AC3015" s="101"/>
      <c r="AD3015" s="101"/>
      <c r="AE3015" s="102" t="s">
        <v>40</v>
      </c>
      <c r="AF3015" s="102" t="s">
        <v>40</v>
      </c>
      <c r="AG3015" s="102" t="s">
        <v>40</v>
      </c>
      <c r="AH3015" s="102" t="s">
        <v>40</v>
      </c>
      <c r="AI3015" s="102" t="s">
        <v>40</v>
      </c>
      <c r="AJ3015" s="102" t="s">
        <v>40</v>
      </c>
      <c r="AK3015" s="102" t="s">
        <v>40</v>
      </c>
      <c r="AL3015" s="101"/>
      <c r="AM3015" s="101"/>
      <c r="AN3015" s="102" t="s">
        <v>40</v>
      </c>
      <c r="AO3015" s="102" t="s">
        <v>40</v>
      </c>
      <c r="AP3015" s="102" t="s">
        <v>40</v>
      </c>
      <c r="AQ3015" s="102" t="s">
        <v>40</v>
      </c>
      <c r="AR3015" s="101"/>
    </row>
    <row r="3016" spans="1:44" ht="21">
      <c r="A3016" t="str">
        <f>VLOOKUP(Q3016,'Rotas x Madrugada'!A:C,2,0)</f>
        <v>P</v>
      </c>
      <c r="B3016" t="str">
        <f>VLOOKUP(Q3016,'Rotas x Madrugada'!A:C,3,0)</f>
        <v>Sim</v>
      </c>
      <c r="D3016" s="19">
        <f t="shared" si="94"/>
        <v>46170</v>
      </c>
      <c r="E3016" s="19">
        <f>IF(A3016="RETIRA",Z3016,VLOOKUP(Q3016,'Rotas x Madrugada'!A:D,4,0))</f>
        <v>46146</v>
      </c>
      <c r="F3016" s="19">
        <f>IF(A3016="RETIRA",Z3016,Z3016+2)</f>
        <v>46170</v>
      </c>
      <c r="G3016" s="19" t="str">
        <f>CONCATENATE(U3016,"-",V3016)</f>
        <v>INC06-TF</v>
      </c>
      <c r="H3016" s="19" t="str">
        <f t="shared" ca="1" si="95"/>
        <v>OK</v>
      </c>
      <c r="I3016" s="46">
        <f ca="1">Z3016-$B$1</f>
        <v>11</v>
      </c>
      <c r="J3016" s="46">
        <f>VLOOKUP(G3016,'D. Produção'!A:B,2,)</f>
        <v>2</v>
      </c>
      <c r="K3016" s="87">
        <v>336225</v>
      </c>
      <c r="L3016" s="88" t="s">
        <v>661</v>
      </c>
      <c r="M3016" s="87">
        <v>134</v>
      </c>
      <c r="N3016" s="87">
        <v>5458598</v>
      </c>
      <c r="O3016" s="88" t="s">
        <v>35</v>
      </c>
      <c r="P3016" s="88" t="s">
        <v>344</v>
      </c>
      <c r="Q3016" s="88" t="s">
        <v>198</v>
      </c>
      <c r="R3016" s="89">
        <v>0.56220000000000003</v>
      </c>
      <c r="S3016" s="89">
        <v>8.4329999999999998</v>
      </c>
      <c r="T3016" s="87">
        <v>1</v>
      </c>
      <c r="U3016" s="88" t="s">
        <v>185</v>
      </c>
      <c r="V3016" s="88" t="s">
        <v>96</v>
      </c>
      <c r="W3016" s="90">
        <v>600</v>
      </c>
      <c r="X3016" s="90">
        <v>937</v>
      </c>
      <c r="Y3016" s="91">
        <v>46156.492145173608</v>
      </c>
      <c r="Z3016" s="92">
        <v>46168</v>
      </c>
      <c r="AA3016" s="93"/>
      <c r="AB3016" s="93"/>
      <c r="AC3016" s="93"/>
      <c r="AD3016" s="93"/>
      <c r="AE3016" s="94" t="s">
        <v>40</v>
      </c>
      <c r="AF3016" s="94" t="s">
        <v>40</v>
      </c>
      <c r="AG3016" s="94" t="s">
        <v>40</v>
      </c>
      <c r="AH3016" s="94" t="s">
        <v>40</v>
      </c>
      <c r="AI3016" s="94" t="s">
        <v>40</v>
      </c>
      <c r="AJ3016" s="94" t="s">
        <v>40</v>
      </c>
      <c r="AK3016" s="94" t="s">
        <v>40</v>
      </c>
      <c r="AL3016" s="93"/>
      <c r="AM3016" s="93"/>
      <c r="AN3016" s="94" t="s">
        <v>40</v>
      </c>
      <c r="AO3016" s="94" t="s">
        <v>40</v>
      </c>
      <c r="AP3016" s="94" t="s">
        <v>40</v>
      </c>
      <c r="AQ3016" s="94" t="s">
        <v>40</v>
      </c>
      <c r="AR3016" s="93"/>
    </row>
    <row r="3017" spans="1:44" ht="21">
      <c r="A3017" t="str">
        <f>VLOOKUP(Q3017,'Rotas x Madrugada'!A:C,2,0)</f>
        <v>P</v>
      </c>
      <c r="B3017" t="str">
        <f>VLOOKUP(Q3017,'Rotas x Madrugada'!A:C,3,0)</f>
        <v>Sim</v>
      </c>
      <c r="D3017" s="19">
        <f t="shared" si="94"/>
        <v>46170</v>
      </c>
      <c r="E3017" s="19">
        <f>IF(A3017="RETIRA",Z3017,VLOOKUP(Q3017,'Rotas x Madrugada'!A:D,4,0))</f>
        <v>46146</v>
      </c>
      <c r="F3017" s="19">
        <f>IF(A3017="RETIRA",Z3017,Z3017+2)</f>
        <v>46170</v>
      </c>
      <c r="G3017" s="19" t="str">
        <f>CONCATENATE(U3017,"-",V3017)</f>
        <v>INC06-TF</v>
      </c>
      <c r="H3017" s="19" t="str">
        <f t="shared" ca="1" si="95"/>
        <v>OK</v>
      </c>
      <c r="I3017" s="46">
        <f ca="1">Z3017-$B$1</f>
        <v>11</v>
      </c>
      <c r="J3017" s="46">
        <f>VLOOKUP(G3017,'D. Produção'!A:B,2,)</f>
        <v>2</v>
      </c>
      <c r="K3017" s="95">
        <v>336225</v>
      </c>
      <c r="L3017" s="96" t="s">
        <v>662</v>
      </c>
      <c r="M3017" s="95">
        <v>135</v>
      </c>
      <c r="N3017" s="95">
        <v>5458599</v>
      </c>
      <c r="O3017" s="96" t="s">
        <v>35</v>
      </c>
      <c r="P3017" s="96" t="s">
        <v>344</v>
      </c>
      <c r="Q3017" s="96" t="s">
        <v>198</v>
      </c>
      <c r="R3017" s="97">
        <v>0.56220000000000003</v>
      </c>
      <c r="S3017" s="97">
        <v>8.4329999999999998</v>
      </c>
      <c r="T3017" s="95">
        <v>1</v>
      </c>
      <c r="U3017" s="96" t="s">
        <v>185</v>
      </c>
      <c r="V3017" s="96" t="s">
        <v>96</v>
      </c>
      <c r="W3017" s="98">
        <v>600</v>
      </c>
      <c r="X3017" s="98">
        <v>937</v>
      </c>
      <c r="Y3017" s="99">
        <v>46156.492145173608</v>
      </c>
      <c r="Z3017" s="100">
        <v>46168</v>
      </c>
      <c r="AA3017" s="101"/>
      <c r="AB3017" s="101"/>
      <c r="AC3017" s="101"/>
      <c r="AD3017" s="101"/>
      <c r="AE3017" s="102" t="s">
        <v>40</v>
      </c>
      <c r="AF3017" s="102" t="s">
        <v>40</v>
      </c>
      <c r="AG3017" s="102" t="s">
        <v>40</v>
      </c>
      <c r="AH3017" s="102" t="s">
        <v>40</v>
      </c>
      <c r="AI3017" s="102" t="s">
        <v>40</v>
      </c>
      <c r="AJ3017" s="102" t="s">
        <v>40</v>
      </c>
      <c r="AK3017" s="102" t="s">
        <v>40</v>
      </c>
      <c r="AL3017" s="101"/>
      <c r="AM3017" s="101"/>
      <c r="AN3017" s="102" t="s">
        <v>40</v>
      </c>
      <c r="AO3017" s="102" t="s">
        <v>40</v>
      </c>
      <c r="AP3017" s="102" t="s">
        <v>40</v>
      </c>
      <c r="AQ3017" s="102" t="s">
        <v>40</v>
      </c>
      <c r="AR3017" s="101"/>
    </row>
    <row r="3018" spans="1:44" ht="21">
      <c r="A3018" t="str">
        <f>VLOOKUP(Q3018,'Rotas x Madrugada'!A:C,2,0)</f>
        <v>P</v>
      </c>
      <c r="B3018" t="str">
        <f>VLOOKUP(Q3018,'Rotas x Madrugada'!A:C,3,0)</f>
        <v>Sim</v>
      </c>
      <c r="D3018" s="19">
        <f t="shared" si="94"/>
        <v>46170</v>
      </c>
      <c r="E3018" s="19">
        <f>IF(A3018="RETIRA",Z3018,VLOOKUP(Q3018,'Rotas x Madrugada'!A:D,4,0))</f>
        <v>46146</v>
      </c>
      <c r="F3018" s="19">
        <f>IF(A3018="RETIRA",Z3018,Z3018+2)</f>
        <v>46170</v>
      </c>
      <c r="G3018" s="19" t="str">
        <f>CONCATENATE(U3018,"-",V3018)</f>
        <v>INC06-TF</v>
      </c>
      <c r="H3018" s="19" t="str">
        <f t="shared" ca="1" si="95"/>
        <v>OK</v>
      </c>
      <c r="I3018" s="46">
        <f ca="1">Z3018-$B$1</f>
        <v>11</v>
      </c>
      <c r="J3018" s="46">
        <f>VLOOKUP(G3018,'D. Produção'!A:B,2,)</f>
        <v>2</v>
      </c>
      <c r="K3018" s="87">
        <v>336225</v>
      </c>
      <c r="L3018" s="88" t="s">
        <v>708</v>
      </c>
      <c r="M3018" s="87">
        <v>136</v>
      </c>
      <c r="N3018" s="87">
        <v>5458600</v>
      </c>
      <c r="O3018" s="88" t="s">
        <v>35</v>
      </c>
      <c r="P3018" s="88" t="s">
        <v>344</v>
      </c>
      <c r="Q3018" s="88" t="s">
        <v>198</v>
      </c>
      <c r="R3018" s="89">
        <v>0.56220000000000003</v>
      </c>
      <c r="S3018" s="89">
        <v>8.4329999999999998</v>
      </c>
      <c r="T3018" s="87">
        <v>1</v>
      </c>
      <c r="U3018" s="88" t="s">
        <v>185</v>
      </c>
      <c r="V3018" s="88" t="s">
        <v>96</v>
      </c>
      <c r="W3018" s="90">
        <v>600</v>
      </c>
      <c r="X3018" s="90">
        <v>937</v>
      </c>
      <c r="Y3018" s="91">
        <v>46156.492145173608</v>
      </c>
      <c r="Z3018" s="92">
        <v>46168</v>
      </c>
      <c r="AA3018" s="93"/>
      <c r="AB3018" s="93"/>
      <c r="AC3018" s="93"/>
      <c r="AD3018" s="93"/>
      <c r="AE3018" s="94" t="s">
        <v>40</v>
      </c>
      <c r="AF3018" s="94" t="s">
        <v>40</v>
      </c>
      <c r="AG3018" s="94" t="s">
        <v>40</v>
      </c>
      <c r="AH3018" s="94" t="s">
        <v>40</v>
      </c>
      <c r="AI3018" s="94" t="s">
        <v>40</v>
      </c>
      <c r="AJ3018" s="94" t="s">
        <v>40</v>
      </c>
      <c r="AK3018" s="94" t="s">
        <v>40</v>
      </c>
      <c r="AL3018" s="93"/>
      <c r="AM3018" s="93"/>
      <c r="AN3018" s="94" t="s">
        <v>40</v>
      </c>
      <c r="AO3018" s="94" t="s">
        <v>40</v>
      </c>
      <c r="AP3018" s="94" t="s">
        <v>40</v>
      </c>
      <c r="AQ3018" s="94" t="s">
        <v>40</v>
      </c>
      <c r="AR3018" s="93"/>
    </row>
    <row r="3019" spans="1:44" ht="21">
      <c r="A3019" t="str">
        <f>VLOOKUP(Q3019,'Rotas x Madrugada'!A:C,2,0)</f>
        <v>P</v>
      </c>
      <c r="B3019" t="str">
        <f>VLOOKUP(Q3019,'Rotas x Madrugada'!A:C,3,0)</f>
        <v>Sim</v>
      </c>
      <c r="D3019" s="19">
        <f t="shared" si="94"/>
        <v>46170</v>
      </c>
      <c r="E3019" s="19">
        <f>IF(A3019="RETIRA",Z3019,VLOOKUP(Q3019,'Rotas x Madrugada'!A:D,4,0))</f>
        <v>46146</v>
      </c>
      <c r="F3019" s="19">
        <f>IF(A3019="RETIRA",Z3019,Z3019+2)</f>
        <v>46170</v>
      </c>
      <c r="G3019" s="19" t="str">
        <f>CONCATENATE(U3019,"-",V3019)</f>
        <v>INC06-TF</v>
      </c>
      <c r="H3019" s="19" t="str">
        <f t="shared" ca="1" si="95"/>
        <v>OK</v>
      </c>
      <c r="I3019" s="46">
        <f ca="1">Z3019-$B$1</f>
        <v>11</v>
      </c>
      <c r="J3019" s="46">
        <f>VLOOKUP(G3019,'D. Produção'!A:B,2,)</f>
        <v>2</v>
      </c>
      <c r="K3019" s="95">
        <v>336225</v>
      </c>
      <c r="L3019" s="96" t="s">
        <v>709</v>
      </c>
      <c r="M3019" s="95">
        <v>137</v>
      </c>
      <c r="N3019" s="95">
        <v>5458601</v>
      </c>
      <c r="O3019" s="96" t="s">
        <v>35</v>
      </c>
      <c r="P3019" s="96" t="s">
        <v>344</v>
      </c>
      <c r="Q3019" s="96" t="s">
        <v>198</v>
      </c>
      <c r="R3019" s="97">
        <v>0.56220000000000003</v>
      </c>
      <c r="S3019" s="97">
        <v>8.4329999999999998</v>
      </c>
      <c r="T3019" s="95">
        <v>1</v>
      </c>
      <c r="U3019" s="96" t="s">
        <v>185</v>
      </c>
      <c r="V3019" s="96" t="s">
        <v>96</v>
      </c>
      <c r="W3019" s="98">
        <v>600</v>
      </c>
      <c r="X3019" s="98">
        <v>937</v>
      </c>
      <c r="Y3019" s="99">
        <v>46156.492145173608</v>
      </c>
      <c r="Z3019" s="100">
        <v>46168</v>
      </c>
      <c r="AA3019" s="101"/>
      <c r="AB3019" s="101"/>
      <c r="AC3019" s="101"/>
      <c r="AD3019" s="101"/>
      <c r="AE3019" s="102" t="s">
        <v>40</v>
      </c>
      <c r="AF3019" s="102" t="s">
        <v>40</v>
      </c>
      <c r="AG3019" s="102" t="s">
        <v>40</v>
      </c>
      <c r="AH3019" s="102" t="s">
        <v>40</v>
      </c>
      <c r="AI3019" s="102" t="s">
        <v>40</v>
      </c>
      <c r="AJ3019" s="102" t="s">
        <v>40</v>
      </c>
      <c r="AK3019" s="102" t="s">
        <v>40</v>
      </c>
      <c r="AL3019" s="101"/>
      <c r="AM3019" s="101"/>
      <c r="AN3019" s="102" t="s">
        <v>40</v>
      </c>
      <c r="AO3019" s="102" t="s">
        <v>40</v>
      </c>
      <c r="AP3019" s="102" t="s">
        <v>40</v>
      </c>
      <c r="AQ3019" s="102" t="s">
        <v>40</v>
      </c>
      <c r="AR3019" s="101"/>
    </row>
    <row r="3020" spans="1:44" ht="21">
      <c r="A3020" t="str">
        <f>VLOOKUP(Q3020,'Rotas x Madrugada'!A:C,2,0)</f>
        <v>P</v>
      </c>
      <c r="B3020" t="str">
        <f>VLOOKUP(Q3020,'Rotas x Madrugada'!A:C,3,0)</f>
        <v>Sim</v>
      </c>
      <c r="D3020" s="19">
        <f t="shared" si="94"/>
        <v>46170</v>
      </c>
      <c r="E3020" s="19">
        <f>IF(A3020="RETIRA",Z3020,VLOOKUP(Q3020,'Rotas x Madrugada'!A:D,4,0))</f>
        <v>46146</v>
      </c>
      <c r="F3020" s="19">
        <f>IF(A3020="RETIRA",Z3020,Z3020+2)</f>
        <v>46170</v>
      </c>
      <c r="G3020" s="19" t="str">
        <f>CONCATENATE(U3020,"-",V3020)</f>
        <v>INC06-TF</v>
      </c>
      <c r="H3020" s="19" t="str">
        <f t="shared" ca="1" si="95"/>
        <v>OK</v>
      </c>
      <c r="I3020" s="46">
        <f ca="1">Z3020-$B$1</f>
        <v>11</v>
      </c>
      <c r="J3020" s="46">
        <f>VLOOKUP(G3020,'D. Produção'!A:B,2,)</f>
        <v>2</v>
      </c>
      <c r="K3020" s="87">
        <v>336225</v>
      </c>
      <c r="L3020" s="88" t="s">
        <v>710</v>
      </c>
      <c r="M3020" s="87">
        <v>138</v>
      </c>
      <c r="N3020" s="87">
        <v>5458602</v>
      </c>
      <c r="O3020" s="88" t="s">
        <v>35</v>
      </c>
      <c r="P3020" s="88" t="s">
        <v>344</v>
      </c>
      <c r="Q3020" s="88" t="s">
        <v>198</v>
      </c>
      <c r="R3020" s="89">
        <v>0.56220000000000003</v>
      </c>
      <c r="S3020" s="89">
        <v>8.4329999999999998</v>
      </c>
      <c r="T3020" s="87">
        <v>1</v>
      </c>
      <c r="U3020" s="88" t="s">
        <v>185</v>
      </c>
      <c r="V3020" s="88" t="s">
        <v>96</v>
      </c>
      <c r="W3020" s="90">
        <v>600</v>
      </c>
      <c r="X3020" s="90">
        <v>937</v>
      </c>
      <c r="Y3020" s="91">
        <v>46156.492145173608</v>
      </c>
      <c r="Z3020" s="92">
        <v>46168</v>
      </c>
      <c r="AA3020" s="93"/>
      <c r="AB3020" s="93"/>
      <c r="AC3020" s="93"/>
      <c r="AD3020" s="93"/>
      <c r="AE3020" s="94" t="s">
        <v>40</v>
      </c>
      <c r="AF3020" s="94" t="s">
        <v>40</v>
      </c>
      <c r="AG3020" s="94" t="s">
        <v>40</v>
      </c>
      <c r="AH3020" s="94" t="s">
        <v>40</v>
      </c>
      <c r="AI3020" s="94" t="s">
        <v>40</v>
      </c>
      <c r="AJ3020" s="94" t="s">
        <v>40</v>
      </c>
      <c r="AK3020" s="94" t="s">
        <v>40</v>
      </c>
      <c r="AL3020" s="93"/>
      <c r="AM3020" s="93"/>
      <c r="AN3020" s="94" t="s">
        <v>40</v>
      </c>
      <c r="AO3020" s="94" t="s">
        <v>40</v>
      </c>
      <c r="AP3020" s="94" t="s">
        <v>40</v>
      </c>
      <c r="AQ3020" s="94" t="s">
        <v>40</v>
      </c>
      <c r="AR3020" s="93"/>
    </row>
    <row r="3021" spans="1:44" ht="21">
      <c r="A3021" t="str">
        <f>VLOOKUP(Q3021,'Rotas x Madrugada'!A:C,2,0)</f>
        <v>P</v>
      </c>
      <c r="B3021" t="str">
        <f>VLOOKUP(Q3021,'Rotas x Madrugada'!A:C,3,0)</f>
        <v>Sim</v>
      </c>
      <c r="D3021" s="19">
        <f t="shared" si="94"/>
        <v>46170</v>
      </c>
      <c r="E3021" s="19">
        <f>IF(A3021="RETIRA",Z3021,VLOOKUP(Q3021,'Rotas x Madrugada'!A:D,4,0))</f>
        <v>46146</v>
      </c>
      <c r="F3021" s="19">
        <f>IF(A3021="RETIRA",Z3021,Z3021+2)</f>
        <v>46170</v>
      </c>
      <c r="G3021" s="19" t="str">
        <f>CONCATENATE(U3021,"-",V3021)</f>
        <v>INC06-TF</v>
      </c>
      <c r="H3021" s="19" t="str">
        <f t="shared" ca="1" si="95"/>
        <v>OK</v>
      </c>
      <c r="I3021" s="46">
        <f ca="1">Z3021-$B$1</f>
        <v>11</v>
      </c>
      <c r="J3021" s="46">
        <f>VLOOKUP(G3021,'D. Produção'!A:B,2,)</f>
        <v>2</v>
      </c>
      <c r="K3021" s="95">
        <v>336225</v>
      </c>
      <c r="L3021" s="96" t="s">
        <v>68</v>
      </c>
      <c r="M3021" s="95">
        <v>139</v>
      </c>
      <c r="N3021" s="95">
        <v>5458603</v>
      </c>
      <c r="O3021" s="96" t="s">
        <v>35</v>
      </c>
      <c r="P3021" s="96" t="s">
        <v>344</v>
      </c>
      <c r="Q3021" s="96" t="s">
        <v>198</v>
      </c>
      <c r="R3021" s="97">
        <v>0.56220000000000003</v>
      </c>
      <c r="S3021" s="97">
        <v>8.4329999999999998</v>
      </c>
      <c r="T3021" s="95">
        <v>1</v>
      </c>
      <c r="U3021" s="96" t="s">
        <v>185</v>
      </c>
      <c r="V3021" s="96" t="s">
        <v>96</v>
      </c>
      <c r="W3021" s="98">
        <v>600</v>
      </c>
      <c r="X3021" s="98">
        <v>937</v>
      </c>
      <c r="Y3021" s="99">
        <v>46156.492145173608</v>
      </c>
      <c r="Z3021" s="100">
        <v>46168</v>
      </c>
      <c r="AA3021" s="101"/>
      <c r="AB3021" s="101"/>
      <c r="AC3021" s="101"/>
      <c r="AD3021" s="101"/>
      <c r="AE3021" s="102" t="s">
        <v>40</v>
      </c>
      <c r="AF3021" s="102" t="s">
        <v>40</v>
      </c>
      <c r="AG3021" s="102" t="s">
        <v>40</v>
      </c>
      <c r="AH3021" s="102" t="s">
        <v>40</v>
      </c>
      <c r="AI3021" s="102" t="s">
        <v>40</v>
      </c>
      <c r="AJ3021" s="102" t="s">
        <v>40</v>
      </c>
      <c r="AK3021" s="102" t="s">
        <v>40</v>
      </c>
      <c r="AL3021" s="101"/>
      <c r="AM3021" s="101"/>
      <c r="AN3021" s="102" t="s">
        <v>40</v>
      </c>
      <c r="AO3021" s="102" t="s">
        <v>40</v>
      </c>
      <c r="AP3021" s="102" t="s">
        <v>40</v>
      </c>
      <c r="AQ3021" s="102" t="s">
        <v>40</v>
      </c>
      <c r="AR3021" s="101"/>
    </row>
    <row r="3022" spans="1:44" ht="21">
      <c r="A3022" t="str">
        <f>VLOOKUP(Q3022,'Rotas x Madrugada'!A:C,2,0)</f>
        <v>P</v>
      </c>
      <c r="B3022" t="str">
        <f>VLOOKUP(Q3022,'Rotas x Madrugada'!A:C,3,0)</f>
        <v>Sim</v>
      </c>
      <c r="D3022" s="19">
        <f t="shared" si="94"/>
        <v>46170</v>
      </c>
      <c r="E3022" s="19">
        <f>IF(A3022="RETIRA",Z3022,VLOOKUP(Q3022,'Rotas x Madrugada'!A:D,4,0))</f>
        <v>46146</v>
      </c>
      <c r="F3022" s="19">
        <f>IF(A3022="RETIRA",Z3022,Z3022+2)</f>
        <v>46170</v>
      </c>
      <c r="G3022" s="19" t="str">
        <f>CONCATENATE(U3022,"-",V3022)</f>
        <v>INC06-TF</v>
      </c>
      <c r="H3022" s="19" t="str">
        <f t="shared" ca="1" si="95"/>
        <v>OK</v>
      </c>
      <c r="I3022" s="46">
        <f ca="1">Z3022-$B$1</f>
        <v>11</v>
      </c>
      <c r="J3022" s="46">
        <f>VLOOKUP(G3022,'D. Produção'!A:B,2,)</f>
        <v>2</v>
      </c>
      <c r="K3022" s="87">
        <v>336225</v>
      </c>
      <c r="L3022" s="88" t="s">
        <v>69</v>
      </c>
      <c r="M3022" s="87">
        <v>140</v>
      </c>
      <c r="N3022" s="87">
        <v>5458604</v>
      </c>
      <c r="O3022" s="88" t="s">
        <v>35</v>
      </c>
      <c r="P3022" s="88" t="s">
        <v>344</v>
      </c>
      <c r="Q3022" s="88" t="s">
        <v>198</v>
      </c>
      <c r="R3022" s="89">
        <v>0.56220000000000003</v>
      </c>
      <c r="S3022" s="89">
        <v>8.4329999999999998</v>
      </c>
      <c r="T3022" s="87">
        <v>1</v>
      </c>
      <c r="U3022" s="88" t="s">
        <v>185</v>
      </c>
      <c r="V3022" s="88" t="s">
        <v>96</v>
      </c>
      <c r="W3022" s="90">
        <v>600</v>
      </c>
      <c r="X3022" s="90">
        <v>937</v>
      </c>
      <c r="Y3022" s="91">
        <v>46156.492145173608</v>
      </c>
      <c r="Z3022" s="92">
        <v>46168</v>
      </c>
      <c r="AA3022" s="93"/>
      <c r="AB3022" s="93"/>
      <c r="AC3022" s="93"/>
      <c r="AD3022" s="93"/>
      <c r="AE3022" s="94" t="s">
        <v>40</v>
      </c>
      <c r="AF3022" s="94" t="s">
        <v>40</v>
      </c>
      <c r="AG3022" s="94" t="s">
        <v>40</v>
      </c>
      <c r="AH3022" s="94" t="s">
        <v>40</v>
      </c>
      <c r="AI3022" s="94" t="s">
        <v>40</v>
      </c>
      <c r="AJ3022" s="94" t="s">
        <v>40</v>
      </c>
      <c r="AK3022" s="94" t="s">
        <v>40</v>
      </c>
      <c r="AL3022" s="93"/>
      <c r="AM3022" s="93"/>
      <c r="AN3022" s="94" t="s">
        <v>40</v>
      </c>
      <c r="AO3022" s="94" t="s">
        <v>40</v>
      </c>
      <c r="AP3022" s="94" t="s">
        <v>40</v>
      </c>
      <c r="AQ3022" s="94" t="s">
        <v>40</v>
      </c>
      <c r="AR3022" s="93"/>
    </row>
    <row r="3023" spans="1:44" ht="21">
      <c r="A3023" t="str">
        <f>VLOOKUP(Q3023,'Rotas x Madrugada'!A:C,2,0)</f>
        <v>P</v>
      </c>
      <c r="B3023" t="str">
        <f>VLOOKUP(Q3023,'Rotas x Madrugada'!A:C,3,0)</f>
        <v>Sim</v>
      </c>
      <c r="D3023" s="19">
        <f t="shared" si="94"/>
        <v>46170</v>
      </c>
      <c r="E3023" s="19">
        <f>IF(A3023="RETIRA",Z3023,VLOOKUP(Q3023,'Rotas x Madrugada'!A:D,4,0))</f>
        <v>46146</v>
      </c>
      <c r="F3023" s="19">
        <f>IF(A3023="RETIRA",Z3023,Z3023+2)</f>
        <v>46170</v>
      </c>
      <c r="G3023" s="19" t="str">
        <f>CONCATENATE(U3023,"-",V3023)</f>
        <v>INC06-TF</v>
      </c>
      <c r="H3023" s="19" t="str">
        <f t="shared" ca="1" si="95"/>
        <v>OK</v>
      </c>
      <c r="I3023" s="46">
        <f ca="1">Z3023-$B$1</f>
        <v>11</v>
      </c>
      <c r="J3023" s="46">
        <f>VLOOKUP(G3023,'D. Produção'!A:B,2,)</f>
        <v>2</v>
      </c>
      <c r="K3023" s="95">
        <v>336225</v>
      </c>
      <c r="L3023" s="96" t="s">
        <v>57</v>
      </c>
      <c r="M3023" s="95">
        <v>141</v>
      </c>
      <c r="N3023" s="95">
        <v>5458605</v>
      </c>
      <c r="O3023" s="96" t="s">
        <v>35</v>
      </c>
      <c r="P3023" s="96" t="s">
        <v>344</v>
      </c>
      <c r="Q3023" s="96" t="s">
        <v>198</v>
      </c>
      <c r="R3023" s="97">
        <v>0.56220000000000003</v>
      </c>
      <c r="S3023" s="97">
        <v>8.4329999999999998</v>
      </c>
      <c r="T3023" s="95">
        <v>1</v>
      </c>
      <c r="U3023" s="96" t="s">
        <v>185</v>
      </c>
      <c r="V3023" s="96" t="s">
        <v>96</v>
      </c>
      <c r="W3023" s="98">
        <v>600</v>
      </c>
      <c r="X3023" s="98">
        <v>937</v>
      </c>
      <c r="Y3023" s="99">
        <v>46156.492145173608</v>
      </c>
      <c r="Z3023" s="100">
        <v>46168</v>
      </c>
      <c r="AA3023" s="101"/>
      <c r="AB3023" s="101"/>
      <c r="AC3023" s="101"/>
      <c r="AD3023" s="101"/>
      <c r="AE3023" s="102" t="s">
        <v>40</v>
      </c>
      <c r="AF3023" s="102" t="s">
        <v>40</v>
      </c>
      <c r="AG3023" s="102" t="s">
        <v>40</v>
      </c>
      <c r="AH3023" s="102" t="s">
        <v>40</v>
      </c>
      <c r="AI3023" s="102" t="s">
        <v>40</v>
      </c>
      <c r="AJ3023" s="102" t="s">
        <v>40</v>
      </c>
      <c r="AK3023" s="102" t="s">
        <v>40</v>
      </c>
      <c r="AL3023" s="101"/>
      <c r="AM3023" s="101"/>
      <c r="AN3023" s="102" t="s">
        <v>40</v>
      </c>
      <c r="AO3023" s="102" t="s">
        <v>40</v>
      </c>
      <c r="AP3023" s="102" t="s">
        <v>40</v>
      </c>
      <c r="AQ3023" s="102" t="s">
        <v>40</v>
      </c>
      <c r="AR3023" s="101"/>
    </row>
    <row r="3024" spans="1:44" ht="21">
      <c r="A3024" t="str">
        <f>VLOOKUP(Q3024,'Rotas x Madrugada'!A:C,2,0)</f>
        <v>P</v>
      </c>
      <c r="B3024" t="str">
        <f>VLOOKUP(Q3024,'Rotas x Madrugada'!A:C,3,0)</f>
        <v>Sim</v>
      </c>
      <c r="D3024" s="19">
        <f t="shared" si="94"/>
        <v>46170</v>
      </c>
      <c r="E3024" s="19">
        <f>IF(A3024="RETIRA",Z3024,VLOOKUP(Q3024,'Rotas x Madrugada'!A:D,4,0))</f>
        <v>46146</v>
      </c>
      <c r="F3024" s="19">
        <f>IF(A3024="RETIRA",Z3024,Z3024+2)</f>
        <v>46170</v>
      </c>
      <c r="G3024" s="19" t="str">
        <f>CONCATENATE(U3024,"-",V3024)</f>
        <v>INC06-TF</v>
      </c>
      <c r="H3024" s="19" t="str">
        <f t="shared" ca="1" si="95"/>
        <v>OK</v>
      </c>
      <c r="I3024" s="46">
        <f ca="1">Z3024-$B$1</f>
        <v>11</v>
      </c>
      <c r="J3024" s="46">
        <f>VLOOKUP(G3024,'D. Produção'!A:B,2,)</f>
        <v>2</v>
      </c>
      <c r="K3024" s="87">
        <v>336225</v>
      </c>
      <c r="L3024" s="88" t="s">
        <v>58</v>
      </c>
      <c r="M3024" s="87">
        <v>142</v>
      </c>
      <c r="N3024" s="87">
        <v>5458606</v>
      </c>
      <c r="O3024" s="88" t="s">
        <v>35</v>
      </c>
      <c r="P3024" s="88" t="s">
        <v>344</v>
      </c>
      <c r="Q3024" s="88" t="s">
        <v>198</v>
      </c>
      <c r="R3024" s="89">
        <v>0.56220000000000003</v>
      </c>
      <c r="S3024" s="89">
        <v>8.4329999999999998</v>
      </c>
      <c r="T3024" s="87">
        <v>1</v>
      </c>
      <c r="U3024" s="88" t="s">
        <v>185</v>
      </c>
      <c r="V3024" s="88" t="s">
        <v>96</v>
      </c>
      <c r="W3024" s="90">
        <v>600</v>
      </c>
      <c r="X3024" s="90">
        <v>937</v>
      </c>
      <c r="Y3024" s="91">
        <v>46156.492145173608</v>
      </c>
      <c r="Z3024" s="92">
        <v>46168</v>
      </c>
      <c r="AA3024" s="93"/>
      <c r="AB3024" s="93"/>
      <c r="AC3024" s="93"/>
      <c r="AD3024" s="93"/>
      <c r="AE3024" s="94" t="s">
        <v>40</v>
      </c>
      <c r="AF3024" s="94" t="s">
        <v>40</v>
      </c>
      <c r="AG3024" s="94" t="s">
        <v>40</v>
      </c>
      <c r="AH3024" s="94" t="s">
        <v>40</v>
      </c>
      <c r="AI3024" s="94" t="s">
        <v>40</v>
      </c>
      <c r="AJ3024" s="94" t="s">
        <v>40</v>
      </c>
      <c r="AK3024" s="94" t="s">
        <v>40</v>
      </c>
      <c r="AL3024" s="93"/>
      <c r="AM3024" s="93"/>
      <c r="AN3024" s="94" t="s">
        <v>40</v>
      </c>
      <c r="AO3024" s="94" t="s">
        <v>40</v>
      </c>
      <c r="AP3024" s="94" t="s">
        <v>40</v>
      </c>
      <c r="AQ3024" s="94" t="s">
        <v>40</v>
      </c>
      <c r="AR3024" s="93"/>
    </row>
    <row r="3025" spans="1:44" ht="21">
      <c r="A3025" t="str">
        <f>VLOOKUP(Q3025,'Rotas x Madrugada'!A:C,2,0)</f>
        <v>P</v>
      </c>
      <c r="B3025" t="str">
        <f>VLOOKUP(Q3025,'Rotas x Madrugada'!A:C,3,0)</f>
        <v>Sim</v>
      </c>
      <c r="D3025" s="19">
        <f t="shared" si="94"/>
        <v>46170</v>
      </c>
      <c r="E3025" s="19">
        <f>IF(A3025="RETIRA",Z3025,VLOOKUP(Q3025,'Rotas x Madrugada'!A:D,4,0))</f>
        <v>46146</v>
      </c>
      <c r="F3025" s="19">
        <f>IF(A3025="RETIRA",Z3025,Z3025+2)</f>
        <v>46170</v>
      </c>
      <c r="G3025" s="19" t="str">
        <f>CONCATENATE(U3025,"-",V3025)</f>
        <v>INC06-TF</v>
      </c>
      <c r="H3025" s="19" t="str">
        <f t="shared" ca="1" si="95"/>
        <v>OK</v>
      </c>
      <c r="I3025" s="46">
        <f ca="1">Z3025-$B$1</f>
        <v>11</v>
      </c>
      <c r="J3025" s="46">
        <f>VLOOKUP(G3025,'D. Produção'!A:B,2,)</f>
        <v>2</v>
      </c>
      <c r="K3025" s="95">
        <v>336225</v>
      </c>
      <c r="L3025" s="96" t="s">
        <v>59</v>
      </c>
      <c r="M3025" s="95">
        <v>143</v>
      </c>
      <c r="N3025" s="95">
        <v>5458607</v>
      </c>
      <c r="O3025" s="96" t="s">
        <v>35</v>
      </c>
      <c r="P3025" s="96" t="s">
        <v>344</v>
      </c>
      <c r="Q3025" s="96" t="s">
        <v>198</v>
      </c>
      <c r="R3025" s="97">
        <v>0.56220000000000003</v>
      </c>
      <c r="S3025" s="97">
        <v>8.4329999999999998</v>
      </c>
      <c r="T3025" s="95">
        <v>1</v>
      </c>
      <c r="U3025" s="96" t="s">
        <v>185</v>
      </c>
      <c r="V3025" s="96" t="s">
        <v>96</v>
      </c>
      <c r="W3025" s="98">
        <v>600</v>
      </c>
      <c r="X3025" s="98">
        <v>937</v>
      </c>
      <c r="Y3025" s="99">
        <v>46156.492145173608</v>
      </c>
      <c r="Z3025" s="100">
        <v>46168</v>
      </c>
      <c r="AA3025" s="101"/>
      <c r="AB3025" s="101"/>
      <c r="AC3025" s="101"/>
      <c r="AD3025" s="101"/>
      <c r="AE3025" s="102" t="s">
        <v>40</v>
      </c>
      <c r="AF3025" s="102" t="s">
        <v>40</v>
      </c>
      <c r="AG3025" s="102" t="s">
        <v>40</v>
      </c>
      <c r="AH3025" s="102" t="s">
        <v>40</v>
      </c>
      <c r="AI3025" s="102" t="s">
        <v>40</v>
      </c>
      <c r="AJ3025" s="102" t="s">
        <v>40</v>
      </c>
      <c r="AK3025" s="102" t="s">
        <v>40</v>
      </c>
      <c r="AL3025" s="101"/>
      <c r="AM3025" s="101"/>
      <c r="AN3025" s="102" t="s">
        <v>40</v>
      </c>
      <c r="AO3025" s="102" t="s">
        <v>40</v>
      </c>
      <c r="AP3025" s="102" t="s">
        <v>40</v>
      </c>
      <c r="AQ3025" s="102" t="s">
        <v>40</v>
      </c>
      <c r="AR3025" s="101"/>
    </row>
    <row r="3026" spans="1:44" ht="21">
      <c r="A3026" t="str">
        <f>VLOOKUP(Q3026,'Rotas x Madrugada'!A:C,2,0)</f>
        <v>P</v>
      </c>
      <c r="B3026" t="str">
        <f>VLOOKUP(Q3026,'Rotas x Madrugada'!A:C,3,0)</f>
        <v>Sim</v>
      </c>
      <c r="D3026" s="19">
        <f t="shared" si="94"/>
        <v>46170</v>
      </c>
      <c r="E3026" s="19">
        <f>IF(A3026="RETIRA",Z3026,VLOOKUP(Q3026,'Rotas x Madrugada'!A:D,4,0))</f>
        <v>46146</v>
      </c>
      <c r="F3026" s="19">
        <f>IF(A3026="RETIRA",Z3026,Z3026+2)</f>
        <v>46170</v>
      </c>
      <c r="G3026" s="19" t="str">
        <f>CONCATENATE(U3026,"-",V3026)</f>
        <v>INC06-TF</v>
      </c>
      <c r="H3026" s="19" t="str">
        <f t="shared" ca="1" si="95"/>
        <v>OK</v>
      </c>
      <c r="I3026" s="46">
        <f ca="1">Z3026-$B$1</f>
        <v>11</v>
      </c>
      <c r="J3026" s="46">
        <f>VLOOKUP(G3026,'D. Produção'!A:B,2,)</f>
        <v>2</v>
      </c>
      <c r="K3026" s="87">
        <v>336225</v>
      </c>
      <c r="L3026" s="88" t="s">
        <v>60</v>
      </c>
      <c r="M3026" s="87">
        <v>144</v>
      </c>
      <c r="N3026" s="87">
        <v>5458608</v>
      </c>
      <c r="O3026" s="88" t="s">
        <v>35</v>
      </c>
      <c r="P3026" s="88" t="s">
        <v>344</v>
      </c>
      <c r="Q3026" s="88" t="s">
        <v>198</v>
      </c>
      <c r="R3026" s="89">
        <v>0.56220000000000003</v>
      </c>
      <c r="S3026" s="89">
        <v>8.4329999999999998</v>
      </c>
      <c r="T3026" s="87">
        <v>1</v>
      </c>
      <c r="U3026" s="88" t="s">
        <v>185</v>
      </c>
      <c r="V3026" s="88" t="s">
        <v>96</v>
      </c>
      <c r="W3026" s="90">
        <v>600</v>
      </c>
      <c r="X3026" s="90">
        <v>937</v>
      </c>
      <c r="Y3026" s="91">
        <v>46156.492145173608</v>
      </c>
      <c r="Z3026" s="92">
        <v>46168</v>
      </c>
      <c r="AA3026" s="93"/>
      <c r="AB3026" s="93"/>
      <c r="AC3026" s="93"/>
      <c r="AD3026" s="93"/>
      <c r="AE3026" s="94" t="s">
        <v>40</v>
      </c>
      <c r="AF3026" s="94" t="s">
        <v>40</v>
      </c>
      <c r="AG3026" s="94" t="s">
        <v>40</v>
      </c>
      <c r="AH3026" s="94" t="s">
        <v>40</v>
      </c>
      <c r="AI3026" s="94" t="s">
        <v>40</v>
      </c>
      <c r="AJ3026" s="94" t="s">
        <v>40</v>
      </c>
      <c r="AK3026" s="94" t="s">
        <v>40</v>
      </c>
      <c r="AL3026" s="93"/>
      <c r="AM3026" s="93"/>
      <c r="AN3026" s="94" t="s">
        <v>40</v>
      </c>
      <c r="AO3026" s="94" t="s">
        <v>40</v>
      </c>
      <c r="AP3026" s="94" t="s">
        <v>40</v>
      </c>
      <c r="AQ3026" s="94" t="s">
        <v>40</v>
      </c>
      <c r="AR3026" s="93"/>
    </row>
    <row r="3027" spans="1:44" ht="21">
      <c r="A3027" t="str">
        <f>VLOOKUP(Q3027,'Rotas x Madrugada'!A:C,2,0)</f>
        <v>P</v>
      </c>
      <c r="B3027" t="str">
        <f>VLOOKUP(Q3027,'Rotas x Madrugada'!A:C,3,0)</f>
        <v>Sim</v>
      </c>
      <c r="D3027" s="19">
        <f t="shared" si="94"/>
        <v>46170</v>
      </c>
      <c r="E3027" s="19">
        <f>IF(A3027="RETIRA",Z3027,VLOOKUP(Q3027,'Rotas x Madrugada'!A:D,4,0))</f>
        <v>46146</v>
      </c>
      <c r="F3027" s="19">
        <f>IF(A3027="RETIRA",Z3027,Z3027+2)</f>
        <v>46170</v>
      </c>
      <c r="G3027" s="19" t="str">
        <f>CONCATENATE(U3027,"-",V3027)</f>
        <v>INC06-TF</v>
      </c>
      <c r="H3027" s="19" t="str">
        <f t="shared" ca="1" si="95"/>
        <v>OK</v>
      </c>
      <c r="I3027" s="46">
        <f ca="1">Z3027-$B$1</f>
        <v>11</v>
      </c>
      <c r="J3027" s="46">
        <f>VLOOKUP(G3027,'D. Produção'!A:B,2,)</f>
        <v>2</v>
      </c>
      <c r="K3027" s="95">
        <v>336225</v>
      </c>
      <c r="L3027" s="96" t="s">
        <v>711</v>
      </c>
      <c r="M3027" s="95">
        <v>145</v>
      </c>
      <c r="N3027" s="95">
        <v>5458609</v>
      </c>
      <c r="O3027" s="96" t="s">
        <v>35</v>
      </c>
      <c r="P3027" s="96" t="s">
        <v>344</v>
      </c>
      <c r="Q3027" s="96" t="s">
        <v>198</v>
      </c>
      <c r="R3027" s="97">
        <v>0.60899999999999999</v>
      </c>
      <c r="S3027" s="97">
        <v>9.1356999999999999</v>
      </c>
      <c r="T3027" s="95">
        <v>1</v>
      </c>
      <c r="U3027" s="96" t="s">
        <v>185</v>
      </c>
      <c r="V3027" s="96" t="s">
        <v>96</v>
      </c>
      <c r="W3027" s="98">
        <v>650</v>
      </c>
      <c r="X3027" s="98">
        <v>937</v>
      </c>
      <c r="Y3027" s="99">
        <v>46156.492145173608</v>
      </c>
      <c r="Z3027" s="100">
        <v>46168</v>
      </c>
      <c r="AA3027" s="101"/>
      <c r="AB3027" s="101"/>
      <c r="AC3027" s="101"/>
      <c r="AD3027" s="101"/>
      <c r="AE3027" s="102" t="s">
        <v>40</v>
      </c>
      <c r="AF3027" s="102" t="s">
        <v>40</v>
      </c>
      <c r="AG3027" s="102" t="s">
        <v>40</v>
      </c>
      <c r="AH3027" s="102" t="s">
        <v>40</v>
      </c>
      <c r="AI3027" s="102" t="s">
        <v>40</v>
      </c>
      <c r="AJ3027" s="102" t="s">
        <v>40</v>
      </c>
      <c r="AK3027" s="102" t="s">
        <v>40</v>
      </c>
      <c r="AL3027" s="101"/>
      <c r="AM3027" s="101"/>
      <c r="AN3027" s="102" t="s">
        <v>40</v>
      </c>
      <c r="AO3027" s="102" t="s">
        <v>40</v>
      </c>
      <c r="AP3027" s="102" t="s">
        <v>40</v>
      </c>
      <c r="AQ3027" s="102" t="s">
        <v>40</v>
      </c>
      <c r="AR3027" s="101"/>
    </row>
    <row r="3028" spans="1:44" ht="21">
      <c r="A3028" t="str">
        <f>VLOOKUP(Q3028,'Rotas x Madrugada'!A:C,2,0)</f>
        <v>P</v>
      </c>
      <c r="B3028" t="str">
        <f>VLOOKUP(Q3028,'Rotas x Madrugada'!A:C,3,0)</f>
        <v>Sim</v>
      </c>
      <c r="D3028" s="19">
        <f t="shared" si="94"/>
        <v>46170</v>
      </c>
      <c r="E3028" s="19">
        <f>IF(A3028="RETIRA",Z3028,VLOOKUP(Q3028,'Rotas x Madrugada'!A:D,4,0))</f>
        <v>46146</v>
      </c>
      <c r="F3028" s="19">
        <f>IF(A3028="RETIRA",Z3028,Z3028+2)</f>
        <v>46170</v>
      </c>
      <c r="G3028" s="19" t="str">
        <f>CONCATENATE(U3028,"-",V3028)</f>
        <v>INC06-TF</v>
      </c>
      <c r="H3028" s="19" t="str">
        <f t="shared" ca="1" si="95"/>
        <v>OK</v>
      </c>
      <c r="I3028" s="46">
        <f ca="1">Z3028-$B$1</f>
        <v>11</v>
      </c>
      <c r="J3028" s="46">
        <f>VLOOKUP(G3028,'D. Produção'!A:B,2,)</f>
        <v>2</v>
      </c>
      <c r="K3028" s="87">
        <v>336225</v>
      </c>
      <c r="L3028" s="88" t="s">
        <v>712</v>
      </c>
      <c r="M3028" s="87">
        <v>146</v>
      </c>
      <c r="N3028" s="87">
        <v>5458610</v>
      </c>
      <c r="O3028" s="88" t="s">
        <v>35</v>
      </c>
      <c r="P3028" s="88" t="s">
        <v>344</v>
      </c>
      <c r="Q3028" s="88" t="s">
        <v>198</v>
      </c>
      <c r="R3028" s="89">
        <v>0.60899999999999999</v>
      </c>
      <c r="S3028" s="89">
        <v>9.1356999999999999</v>
      </c>
      <c r="T3028" s="87">
        <v>1</v>
      </c>
      <c r="U3028" s="88" t="s">
        <v>185</v>
      </c>
      <c r="V3028" s="88" t="s">
        <v>96</v>
      </c>
      <c r="W3028" s="90">
        <v>650</v>
      </c>
      <c r="X3028" s="90">
        <v>937</v>
      </c>
      <c r="Y3028" s="91">
        <v>46156.492145173608</v>
      </c>
      <c r="Z3028" s="92">
        <v>46168</v>
      </c>
      <c r="AA3028" s="93"/>
      <c r="AB3028" s="93"/>
      <c r="AC3028" s="93"/>
      <c r="AD3028" s="93"/>
      <c r="AE3028" s="94" t="s">
        <v>40</v>
      </c>
      <c r="AF3028" s="94" t="s">
        <v>40</v>
      </c>
      <c r="AG3028" s="94" t="s">
        <v>40</v>
      </c>
      <c r="AH3028" s="94" t="s">
        <v>40</v>
      </c>
      <c r="AI3028" s="94" t="s">
        <v>40</v>
      </c>
      <c r="AJ3028" s="94" t="s">
        <v>40</v>
      </c>
      <c r="AK3028" s="94" t="s">
        <v>40</v>
      </c>
      <c r="AL3028" s="93"/>
      <c r="AM3028" s="93"/>
      <c r="AN3028" s="94" t="s">
        <v>40</v>
      </c>
      <c r="AO3028" s="94" t="s">
        <v>40</v>
      </c>
      <c r="AP3028" s="94" t="s">
        <v>40</v>
      </c>
      <c r="AQ3028" s="94" t="s">
        <v>40</v>
      </c>
      <c r="AR3028" s="93"/>
    </row>
    <row r="3029" spans="1:44" ht="21">
      <c r="A3029" t="str">
        <f>VLOOKUP(Q3029,'Rotas x Madrugada'!A:C,2,0)</f>
        <v>P</v>
      </c>
      <c r="B3029" t="str">
        <f>VLOOKUP(Q3029,'Rotas x Madrugada'!A:C,3,0)</f>
        <v>Sim</v>
      </c>
      <c r="D3029" s="19">
        <f t="shared" si="94"/>
        <v>46170</v>
      </c>
      <c r="E3029" s="19">
        <f>IF(A3029="RETIRA",Z3029,VLOOKUP(Q3029,'Rotas x Madrugada'!A:D,4,0))</f>
        <v>46146</v>
      </c>
      <c r="F3029" s="19">
        <f>IF(A3029="RETIRA",Z3029,Z3029+2)</f>
        <v>46170</v>
      </c>
      <c r="G3029" s="19" t="str">
        <f>CONCATENATE(U3029,"-",V3029)</f>
        <v>INC06-TF</v>
      </c>
      <c r="H3029" s="19" t="str">
        <f t="shared" ca="1" si="95"/>
        <v>OK</v>
      </c>
      <c r="I3029" s="46">
        <f ca="1">Z3029-$B$1</f>
        <v>11</v>
      </c>
      <c r="J3029" s="46">
        <f>VLOOKUP(G3029,'D. Produção'!A:B,2,)</f>
        <v>2</v>
      </c>
      <c r="K3029" s="95">
        <v>336225</v>
      </c>
      <c r="L3029" s="96" t="s">
        <v>713</v>
      </c>
      <c r="M3029" s="95">
        <v>147</v>
      </c>
      <c r="N3029" s="95">
        <v>5458611</v>
      </c>
      <c r="O3029" s="96" t="s">
        <v>35</v>
      </c>
      <c r="P3029" s="96" t="s">
        <v>344</v>
      </c>
      <c r="Q3029" s="96" t="s">
        <v>198</v>
      </c>
      <c r="R3029" s="97">
        <v>0.65590000000000004</v>
      </c>
      <c r="S3029" s="97">
        <v>9.8384999999999998</v>
      </c>
      <c r="T3029" s="95">
        <v>1</v>
      </c>
      <c r="U3029" s="96" t="s">
        <v>185</v>
      </c>
      <c r="V3029" s="96" t="s">
        <v>96</v>
      </c>
      <c r="W3029" s="98">
        <v>700</v>
      </c>
      <c r="X3029" s="98">
        <v>937</v>
      </c>
      <c r="Y3029" s="99">
        <v>46156.492145173608</v>
      </c>
      <c r="Z3029" s="100">
        <v>46168</v>
      </c>
      <c r="AA3029" s="101"/>
      <c r="AB3029" s="101"/>
      <c r="AC3029" s="101"/>
      <c r="AD3029" s="101"/>
      <c r="AE3029" s="102" t="s">
        <v>40</v>
      </c>
      <c r="AF3029" s="102" t="s">
        <v>40</v>
      </c>
      <c r="AG3029" s="102" t="s">
        <v>40</v>
      </c>
      <c r="AH3029" s="102" t="s">
        <v>40</v>
      </c>
      <c r="AI3029" s="102" t="s">
        <v>40</v>
      </c>
      <c r="AJ3029" s="102" t="s">
        <v>40</v>
      </c>
      <c r="AK3029" s="102" t="s">
        <v>40</v>
      </c>
      <c r="AL3029" s="101"/>
      <c r="AM3029" s="101"/>
      <c r="AN3029" s="102" t="s">
        <v>40</v>
      </c>
      <c r="AO3029" s="102" t="s">
        <v>40</v>
      </c>
      <c r="AP3029" s="102" t="s">
        <v>40</v>
      </c>
      <c r="AQ3029" s="102" t="s">
        <v>40</v>
      </c>
      <c r="AR3029" s="101"/>
    </row>
    <row r="3030" spans="1:44" ht="21">
      <c r="A3030" t="str">
        <f>VLOOKUP(Q3030,'Rotas x Madrugada'!A:C,2,0)</f>
        <v>P</v>
      </c>
      <c r="B3030" t="str">
        <f>VLOOKUP(Q3030,'Rotas x Madrugada'!A:C,3,0)</f>
        <v>Sim</v>
      </c>
      <c r="D3030" s="19">
        <f t="shared" si="94"/>
        <v>46170</v>
      </c>
      <c r="E3030" s="19">
        <f>IF(A3030="RETIRA",Z3030,VLOOKUP(Q3030,'Rotas x Madrugada'!A:D,4,0))</f>
        <v>46146</v>
      </c>
      <c r="F3030" s="19">
        <f>IF(A3030="RETIRA",Z3030,Z3030+2)</f>
        <v>46170</v>
      </c>
      <c r="G3030" s="19" t="str">
        <f>CONCATENATE(U3030,"-",V3030)</f>
        <v>INC06-TF</v>
      </c>
      <c r="H3030" s="19" t="str">
        <f t="shared" ca="1" si="95"/>
        <v>OK</v>
      </c>
      <c r="I3030" s="46">
        <f ca="1">Z3030-$B$1</f>
        <v>11</v>
      </c>
      <c r="J3030" s="46">
        <f>VLOOKUP(G3030,'D. Produção'!A:B,2,)</f>
        <v>2</v>
      </c>
      <c r="K3030" s="87">
        <v>336225</v>
      </c>
      <c r="L3030" s="88" t="s">
        <v>714</v>
      </c>
      <c r="M3030" s="87">
        <v>148</v>
      </c>
      <c r="N3030" s="87">
        <v>5458612</v>
      </c>
      <c r="O3030" s="88" t="s">
        <v>35</v>
      </c>
      <c r="P3030" s="88" t="s">
        <v>344</v>
      </c>
      <c r="Q3030" s="88" t="s">
        <v>198</v>
      </c>
      <c r="R3030" s="89">
        <v>0.65590000000000004</v>
      </c>
      <c r="S3030" s="89">
        <v>9.8384999999999998</v>
      </c>
      <c r="T3030" s="87">
        <v>1</v>
      </c>
      <c r="U3030" s="88" t="s">
        <v>185</v>
      </c>
      <c r="V3030" s="88" t="s">
        <v>96</v>
      </c>
      <c r="W3030" s="90">
        <v>700</v>
      </c>
      <c r="X3030" s="90">
        <v>937</v>
      </c>
      <c r="Y3030" s="91">
        <v>46156.492145173608</v>
      </c>
      <c r="Z3030" s="92">
        <v>46168</v>
      </c>
      <c r="AA3030" s="93"/>
      <c r="AB3030" s="93"/>
      <c r="AC3030" s="93"/>
      <c r="AD3030" s="93"/>
      <c r="AE3030" s="94" t="s">
        <v>40</v>
      </c>
      <c r="AF3030" s="94" t="s">
        <v>40</v>
      </c>
      <c r="AG3030" s="94" t="s">
        <v>40</v>
      </c>
      <c r="AH3030" s="94" t="s">
        <v>40</v>
      </c>
      <c r="AI3030" s="94" t="s">
        <v>40</v>
      </c>
      <c r="AJ3030" s="94" t="s">
        <v>40</v>
      </c>
      <c r="AK3030" s="94" t="s">
        <v>40</v>
      </c>
      <c r="AL3030" s="93"/>
      <c r="AM3030" s="93"/>
      <c r="AN3030" s="94" t="s">
        <v>40</v>
      </c>
      <c r="AO3030" s="94" t="s">
        <v>40</v>
      </c>
      <c r="AP3030" s="94" t="s">
        <v>40</v>
      </c>
      <c r="AQ3030" s="94" t="s">
        <v>40</v>
      </c>
      <c r="AR3030" s="93"/>
    </row>
    <row r="3031" spans="1:44" ht="21">
      <c r="A3031" t="str">
        <f>VLOOKUP(Q3031,'Rotas x Madrugada'!A:C,2,0)</f>
        <v>P</v>
      </c>
      <c r="B3031" t="str">
        <f>VLOOKUP(Q3031,'Rotas x Madrugada'!A:C,3,0)</f>
        <v>Sim</v>
      </c>
      <c r="D3031" s="19">
        <f t="shared" si="94"/>
        <v>46170</v>
      </c>
      <c r="E3031" s="19">
        <f>IF(A3031="RETIRA",Z3031,VLOOKUP(Q3031,'Rotas x Madrugada'!A:D,4,0))</f>
        <v>46146</v>
      </c>
      <c r="F3031" s="19">
        <f>IF(A3031="RETIRA",Z3031,Z3031+2)</f>
        <v>46170</v>
      </c>
      <c r="G3031" s="19" t="str">
        <f>CONCATENATE(U3031,"-",V3031)</f>
        <v>INC06-TF</v>
      </c>
      <c r="H3031" s="19" t="str">
        <f t="shared" ca="1" si="95"/>
        <v>OK</v>
      </c>
      <c r="I3031" s="46">
        <f ca="1">Z3031-$B$1</f>
        <v>11</v>
      </c>
      <c r="J3031" s="46">
        <f>VLOOKUP(G3031,'D. Produção'!A:B,2,)</f>
        <v>2</v>
      </c>
      <c r="K3031" s="95">
        <v>336225</v>
      </c>
      <c r="L3031" s="96" t="s">
        <v>715</v>
      </c>
      <c r="M3031" s="95">
        <v>149</v>
      </c>
      <c r="N3031" s="95">
        <v>5458613</v>
      </c>
      <c r="O3031" s="96" t="s">
        <v>35</v>
      </c>
      <c r="P3031" s="96" t="s">
        <v>344</v>
      </c>
      <c r="Q3031" s="96" t="s">
        <v>198</v>
      </c>
      <c r="R3031" s="97">
        <v>0.65590000000000004</v>
      </c>
      <c r="S3031" s="97">
        <v>9.8384999999999998</v>
      </c>
      <c r="T3031" s="95">
        <v>1</v>
      </c>
      <c r="U3031" s="96" t="s">
        <v>185</v>
      </c>
      <c r="V3031" s="96" t="s">
        <v>96</v>
      </c>
      <c r="W3031" s="98">
        <v>700</v>
      </c>
      <c r="X3031" s="98">
        <v>937</v>
      </c>
      <c r="Y3031" s="99">
        <v>46156.492145173608</v>
      </c>
      <c r="Z3031" s="100">
        <v>46168</v>
      </c>
      <c r="AA3031" s="101"/>
      <c r="AB3031" s="101"/>
      <c r="AC3031" s="101"/>
      <c r="AD3031" s="101"/>
      <c r="AE3031" s="102" t="s">
        <v>40</v>
      </c>
      <c r="AF3031" s="102" t="s">
        <v>40</v>
      </c>
      <c r="AG3031" s="102" t="s">
        <v>40</v>
      </c>
      <c r="AH3031" s="102" t="s">
        <v>40</v>
      </c>
      <c r="AI3031" s="102" t="s">
        <v>40</v>
      </c>
      <c r="AJ3031" s="102" t="s">
        <v>40</v>
      </c>
      <c r="AK3031" s="102" t="s">
        <v>40</v>
      </c>
      <c r="AL3031" s="101"/>
      <c r="AM3031" s="101"/>
      <c r="AN3031" s="102" t="s">
        <v>40</v>
      </c>
      <c r="AO3031" s="102" t="s">
        <v>40</v>
      </c>
      <c r="AP3031" s="102" t="s">
        <v>40</v>
      </c>
      <c r="AQ3031" s="102" t="s">
        <v>40</v>
      </c>
      <c r="AR3031" s="101"/>
    </row>
    <row r="3032" spans="1:44" ht="21">
      <c r="A3032" t="str">
        <f>VLOOKUP(Q3032,'Rotas x Madrugada'!A:C,2,0)</f>
        <v>P</v>
      </c>
      <c r="B3032" t="str">
        <f>VLOOKUP(Q3032,'Rotas x Madrugada'!A:C,3,0)</f>
        <v>Sim</v>
      </c>
      <c r="D3032" s="19">
        <f t="shared" si="94"/>
        <v>46170</v>
      </c>
      <c r="E3032" s="19">
        <f>IF(A3032="RETIRA",Z3032,VLOOKUP(Q3032,'Rotas x Madrugada'!A:D,4,0))</f>
        <v>46146</v>
      </c>
      <c r="F3032" s="19">
        <f>IF(A3032="RETIRA",Z3032,Z3032+2)</f>
        <v>46170</v>
      </c>
      <c r="G3032" s="19" t="str">
        <f>CONCATENATE(U3032,"-",V3032)</f>
        <v>INC06-TF</v>
      </c>
      <c r="H3032" s="19" t="str">
        <f t="shared" ca="1" si="95"/>
        <v>OK</v>
      </c>
      <c r="I3032" s="46">
        <f ca="1">Z3032-$B$1</f>
        <v>11</v>
      </c>
      <c r="J3032" s="46">
        <f>VLOOKUP(G3032,'D. Produção'!A:B,2,)</f>
        <v>2</v>
      </c>
      <c r="K3032" s="87">
        <v>336225</v>
      </c>
      <c r="L3032" s="88" t="s">
        <v>716</v>
      </c>
      <c r="M3032" s="87">
        <v>150</v>
      </c>
      <c r="N3032" s="87">
        <v>5458614</v>
      </c>
      <c r="O3032" s="88" t="s">
        <v>35</v>
      </c>
      <c r="P3032" s="88" t="s">
        <v>344</v>
      </c>
      <c r="Q3032" s="88" t="s">
        <v>198</v>
      </c>
      <c r="R3032" s="89">
        <v>0.65590000000000004</v>
      </c>
      <c r="S3032" s="89">
        <v>9.8384999999999998</v>
      </c>
      <c r="T3032" s="87">
        <v>1</v>
      </c>
      <c r="U3032" s="88" t="s">
        <v>185</v>
      </c>
      <c r="V3032" s="88" t="s">
        <v>96</v>
      </c>
      <c r="W3032" s="90">
        <v>700</v>
      </c>
      <c r="X3032" s="90">
        <v>937</v>
      </c>
      <c r="Y3032" s="91">
        <v>46156.492145173608</v>
      </c>
      <c r="Z3032" s="92">
        <v>46168</v>
      </c>
      <c r="AA3032" s="93"/>
      <c r="AB3032" s="93"/>
      <c r="AC3032" s="93"/>
      <c r="AD3032" s="93"/>
      <c r="AE3032" s="94" t="s">
        <v>40</v>
      </c>
      <c r="AF3032" s="94" t="s">
        <v>40</v>
      </c>
      <c r="AG3032" s="94" t="s">
        <v>40</v>
      </c>
      <c r="AH3032" s="94" t="s">
        <v>40</v>
      </c>
      <c r="AI3032" s="94" t="s">
        <v>40</v>
      </c>
      <c r="AJ3032" s="94" t="s">
        <v>40</v>
      </c>
      <c r="AK3032" s="94" t="s">
        <v>40</v>
      </c>
      <c r="AL3032" s="93"/>
      <c r="AM3032" s="93"/>
      <c r="AN3032" s="94" t="s">
        <v>40</v>
      </c>
      <c r="AO3032" s="94" t="s">
        <v>40</v>
      </c>
      <c r="AP3032" s="94" t="s">
        <v>40</v>
      </c>
      <c r="AQ3032" s="94" t="s">
        <v>40</v>
      </c>
      <c r="AR3032" s="93"/>
    </row>
    <row r="3033" spans="1:44" ht="21">
      <c r="A3033" t="str">
        <f>VLOOKUP(Q3033,'Rotas x Madrugada'!A:C,2,0)</f>
        <v>P</v>
      </c>
      <c r="B3033" t="str">
        <f>VLOOKUP(Q3033,'Rotas x Madrugada'!A:C,3,0)</f>
        <v>Sim</v>
      </c>
      <c r="D3033" s="19">
        <f t="shared" si="94"/>
        <v>46170</v>
      </c>
      <c r="E3033" s="19">
        <f>IF(A3033="RETIRA",Z3033,VLOOKUP(Q3033,'Rotas x Madrugada'!A:D,4,0))</f>
        <v>46146</v>
      </c>
      <c r="F3033" s="19">
        <f>IF(A3033="RETIRA",Z3033,Z3033+2)</f>
        <v>46170</v>
      </c>
      <c r="G3033" s="19" t="str">
        <f>CONCATENATE(U3033,"-",V3033)</f>
        <v>INC06-TF</v>
      </c>
      <c r="H3033" s="19" t="str">
        <f t="shared" ca="1" si="95"/>
        <v>OK</v>
      </c>
      <c r="I3033" s="46">
        <f ca="1">Z3033-$B$1</f>
        <v>11</v>
      </c>
      <c r="J3033" s="46">
        <f>VLOOKUP(G3033,'D. Produção'!A:B,2,)</f>
        <v>2</v>
      </c>
      <c r="K3033" s="95">
        <v>336225</v>
      </c>
      <c r="L3033" s="96" t="s">
        <v>717</v>
      </c>
      <c r="M3033" s="95">
        <v>151</v>
      </c>
      <c r="N3033" s="95">
        <v>5458615</v>
      </c>
      <c r="O3033" s="96" t="s">
        <v>35</v>
      </c>
      <c r="P3033" s="96" t="s">
        <v>344</v>
      </c>
      <c r="Q3033" s="96" t="s">
        <v>198</v>
      </c>
      <c r="R3033" s="97">
        <v>0.65590000000000004</v>
      </c>
      <c r="S3033" s="97">
        <v>9.8384999999999998</v>
      </c>
      <c r="T3033" s="95">
        <v>1</v>
      </c>
      <c r="U3033" s="96" t="s">
        <v>185</v>
      </c>
      <c r="V3033" s="96" t="s">
        <v>96</v>
      </c>
      <c r="W3033" s="98">
        <v>700</v>
      </c>
      <c r="X3033" s="98">
        <v>937</v>
      </c>
      <c r="Y3033" s="99">
        <v>46156.492145173608</v>
      </c>
      <c r="Z3033" s="100">
        <v>46168</v>
      </c>
      <c r="AA3033" s="101"/>
      <c r="AB3033" s="101"/>
      <c r="AC3033" s="101"/>
      <c r="AD3033" s="101"/>
      <c r="AE3033" s="102" t="s">
        <v>40</v>
      </c>
      <c r="AF3033" s="102" t="s">
        <v>40</v>
      </c>
      <c r="AG3033" s="102" t="s">
        <v>40</v>
      </c>
      <c r="AH3033" s="102" t="s">
        <v>40</v>
      </c>
      <c r="AI3033" s="102" t="s">
        <v>40</v>
      </c>
      <c r="AJ3033" s="102" t="s">
        <v>40</v>
      </c>
      <c r="AK3033" s="102" t="s">
        <v>40</v>
      </c>
      <c r="AL3033" s="101"/>
      <c r="AM3033" s="101"/>
      <c r="AN3033" s="102" t="s">
        <v>40</v>
      </c>
      <c r="AO3033" s="102" t="s">
        <v>40</v>
      </c>
      <c r="AP3033" s="102" t="s">
        <v>40</v>
      </c>
      <c r="AQ3033" s="102" t="s">
        <v>40</v>
      </c>
      <c r="AR3033" s="101"/>
    </row>
    <row r="3034" spans="1:44" ht="21">
      <c r="A3034" t="str">
        <f>VLOOKUP(Q3034,'Rotas x Madrugada'!A:C,2,0)</f>
        <v>P</v>
      </c>
      <c r="B3034" t="str">
        <f>VLOOKUP(Q3034,'Rotas x Madrugada'!A:C,3,0)</f>
        <v>Sim</v>
      </c>
      <c r="D3034" s="19">
        <f t="shared" si="94"/>
        <v>46170</v>
      </c>
      <c r="E3034" s="19">
        <f>IF(A3034="RETIRA",Z3034,VLOOKUP(Q3034,'Rotas x Madrugada'!A:D,4,0))</f>
        <v>46146</v>
      </c>
      <c r="F3034" s="19">
        <f>IF(A3034="RETIRA",Z3034,Z3034+2)</f>
        <v>46170</v>
      </c>
      <c r="G3034" s="19" t="str">
        <f>CONCATENATE(U3034,"-",V3034)</f>
        <v>INC06-TF</v>
      </c>
      <c r="H3034" s="19" t="str">
        <f t="shared" ca="1" si="95"/>
        <v>OK</v>
      </c>
      <c r="I3034" s="46">
        <f ca="1">Z3034-$B$1</f>
        <v>11</v>
      </c>
      <c r="J3034" s="46">
        <f>VLOOKUP(G3034,'D. Produção'!A:B,2,)</f>
        <v>2</v>
      </c>
      <c r="K3034" s="87">
        <v>336225</v>
      </c>
      <c r="L3034" s="88" t="s">
        <v>718</v>
      </c>
      <c r="M3034" s="87">
        <v>152</v>
      </c>
      <c r="N3034" s="87">
        <v>5458616</v>
      </c>
      <c r="O3034" s="88" t="s">
        <v>35</v>
      </c>
      <c r="P3034" s="88" t="s">
        <v>344</v>
      </c>
      <c r="Q3034" s="88" t="s">
        <v>198</v>
      </c>
      <c r="R3034" s="89">
        <v>0.65590000000000004</v>
      </c>
      <c r="S3034" s="89">
        <v>9.8384999999999998</v>
      </c>
      <c r="T3034" s="87">
        <v>1</v>
      </c>
      <c r="U3034" s="88" t="s">
        <v>185</v>
      </c>
      <c r="V3034" s="88" t="s">
        <v>96</v>
      </c>
      <c r="W3034" s="90">
        <v>700</v>
      </c>
      <c r="X3034" s="90">
        <v>937</v>
      </c>
      <c r="Y3034" s="91">
        <v>46156.492145173608</v>
      </c>
      <c r="Z3034" s="92">
        <v>46168</v>
      </c>
      <c r="AA3034" s="93"/>
      <c r="AB3034" s="93"/>
      <c r="AC3034" s="93"/>
      <c r="AD3034" s="93"/>
      <c r="AE3034" s="94" t="s">
        <v>40</v>
      </c>
      <c r="AF3034" s="94" t="s">
        <v>40</v>
      </c>
      <c r="AG3034" s="94" t="s">
        <v>40</v>
      </c>
      <c r="AH3034" s="94" t="s">
        <v>40</v>
      </c>
      <c r="AI3034" s="94" t="s">
        <v>40</v>
      </c>
      <c r="AJ3034" s="94" t="s">
        <v>40</v>
      </c>
      <c r="AK3034" s="94" t="s">
        <v>40</v>
      </c>
      <c r="AL3034" s="93"/>
      <c r="AM3034" s="93"/>
      <c r="AN3034" s="94" t="s">
        <v>40</v>
      </c>
      <c r="AO3034" s="94" t="s">
        <v>40</v>
      </c>
      <c r="AP3034" s="94" t="s">
        <v>40</v>
      </c>
      <c r="AQ3034" s="94" t="s">
        <v>40</v>
      </c>
      <c r="AR3034" s="93"/>
    </row>
    <row r="3035" spans="1:44" ht="21">
      <c r="A3035" t="str">
        <f>VLOOKUP(Q3035,'Rotas x Madrugada'!A:C,2,0)</f>
        <v>P</v>
      </c>
      <c r="B3035" t="str">
        <f>VLOOKUP(Q3035,'Rotas x Madrugada'!A:C,3,0)</f>
        <v>Sim</v>
      </c>
      <c r="D3035" s="19">
        <f t="shared" si="94"/>
        <v>46170</v>
      </c>
      <c r="E3035" s="19">
        <f>IF(A3035="RETIRA",Z3035,VLOOKUP(Q3035,'Rotas x Madrugada'!A:D,4,0))</f>
        <v>46146</v>
      </c>
      <c r="F3035" s="19">
        <f>IF(A3035="RETIRA",Z3035,Z3035+2)</f>
        <v>46170</v>
      </c>
      <c r="G3035" s="19" t="str">
        <f>CONCATENATE(U3035,"-",V3035)</f>
        <v>INC06-TF</v>
      </c>
      <c r="H3035" s="19" t="str">
        <f t="shared" ca="1" si="95"/>
        <v>OK</v>
      </c>
      <c r="I3035" s="46">
        <f ca="1">Z3035-$B$1</f>
        <v>11</v>
      </c>
      <c r="J3035" s="46">
        <f>VLOOKUP(G3035,'D. Produção'!A:B,2,)</f>
        <v>2</v>
      </c>
      <c r="K3035" s="95">
        <v>336225</v>
      </c>
      <c r="L3035" s="96" t="s">
        <v>719</v>
      </c>
      <c r="M3035" s="95">
        <v>153</v>
      </c>
      <c r="N3035" s="95">
        <v>5458617</v>
      </c>
      <c r="O3035" s="96" t="s">
        <v>35</v>
      </c>
      <c r="P3035" s="96" t="s">
        <v>344</v>
      </c>
      <c r="Q3035" s="96" t="s">
        <v>198</v>
      </c>
      <c r="R3035" s="97">
        <v>0.65590000000000004</v>
      </c>
      <c r="S3035" s="97">
        <v>9.8384999999999998</v>
      </c>
      <c r="T3035" s="95">
        <v>1</v>
      </c>
      <c r="U3035" s="96" t="s">
        <v>185</v>
      </c>
      <c r="V3035" s="96" t="s">
        <v>96</v>
      </c>
      <c r="W3035" s="98">
        <v>700</v>
      </c>
      <c r="X3035" s="98">
        <v>937</v>
      </c>
      <c r="Y3035" s="99">
        <v>46156.492145173608</v>
      </c>
      <c r="Z3035" s="100">
        <v>46168</v>
      </c>
      <c r="AA3035" s="101"/>
      <c r="AB3035" s="101"/>
      <c r="AC3035" s="101"/>
      <c r="AD3035" s="101"/>
      <c r="AE3035" s="102" t="s">
        <v>40</v>
      </c>
      <c r="AF3035" s="102" t="s">
        <v>40</v>
      </c>
      <c r="AG3035" s="102" t="s">
        <v>40</v>
      </c>
      <c r="AH3035" s="102" t="s">
        <v>40</v>
      </c>
      <c r="AI3035" s="102" t="s">
        <v>40</v>
      </c>
      <c r="AJ3035" s="102" t="s">
        <v>40</v>
      </c>
      <c r="AK3035" s="102" t="s">
        <v>40</v>
      </c>
      <c r="AL3035" s="101"/>
      <c r="AM3035" s="101"/>
      <c r="AN3035" s="102" t="s">
        <v>40</v>
      </c>
      <c r="AO3035" s="102" t="s">
        <v>40</v>
      </c>
      <c r="AP3035" s="102" t="s">
        <v>40</v>
      </c>
      <c r="AQ3035" s="102" t="s">
        <v>40</v>
      </c>
      <c r="AR3035" s="101"/>
    </row>
    <row r="3036" spans="1:44" ht="21">
      <c r="A3036" t="str">
        <f>VLOOKUP(Q3036,'Rotas x Madrugada'!A:C,2,0)</f>
        <v>P</v>
      </c>
      <c r="B3036" t="str">
        <f>VLOOKUP(Q3036,'Rotas x Madrugada'!A:C,3,0)</f>
        <v>Sim</v>
      </c>
      <c r="D3036" s="19">
        <f t="shared" si="94"/>
        <v>46170</v>
      </c>
      <c r="E3036" s="19">
        <f>IF(A3036="RETIRA",Z3036,VLOOKUP(Q3036,'Rotas x Madrugada'!A:D,4,0))</f>
        <v>46146</v>
      </c>
      <c r="F3036" s="19">
        <f>IF(A3036="RETIRA",Z3036,Z3036+2)</f>
        <v>46170</v>
      </c>
      <c r="G3036" s="19" t="str">
        <f>CONCATENATE(U3036,"-",V3036)</f>
        <v>INC06-TF</v>
      </c>
      <c r="H3036" s="19" t="str">
        <f t="shared" ca="1" si="95"/>
        <v>OK</v>
      </c>
      <c r="I3036" s="46">
        <f ca="1">Z3036-$B$1</f>
        <v>11</v>
      </c>
      <c r="J3036" s="46">
        <f>VLOOKUP(G3036,'D. Produção'!A:B,2,)</f>
        <v>2</v>
      </c>
      <c r="K3036" s="87">
        <v>336225</v>
      </c>
      <c r="L3036" s="88" t="s">
        <v>720</v>
      </c>
      <c r="M3036" s="87">
        <v>154</v>
      </c>
      <c r="N3036" s="87">
        <v>5458618</v>
      </c>
      <c r="O3036" s="88" t="s">
        <v>35</v>
      </c>
      <c r="P3036" s="88" t="s">
        <v>344</v>
      </c>
      <c r="Q3036" s="88" t="s">
        <v>198</v>
      </c>
      <c r="R3036" s="89">
        <v>0.65590000000000004</v>
      </c>
      <c r="S3036" s="89">
        <v>9.8384999999999998</v>
      </c>
      <c r="T3036" s="87">
        <v>1</v>
      </c>
      <c r="U3036" s="88" t="s">
        <v>185</v>
      </c>
      <c r="V3036" s="88" t="s">
        <v>96</v>
      </c>
      <c r="W3036" s="90">
        <v>700</v>
      </c>
      <c r="X3036" s="90">
        <v>937</v>
      </c>
      <c r="Y3036" s="91">
        <v>46156.492145173608</v>
      </c>
      <c r="Z3036" s="92">
        <v>46168</v>
      </c>
      <c r="AA3036" s="93"/>
      <c r="AB3036" s="93"/>
      <c r="AC3036" s="93"/>
      <c r="AD3036" s="93"/>
      <c r="AE3036" s="94" t="s">
        <v>40</v>
      </c>
      <c r="AF3036" s="94" t="s">
        <v>40</v>
      </c>
      <c r="AG3036" s="94" t="s">
        <v>40</v>
      </c>
      <c r="AH3036" s="94" t="s">
        <v>40</v>
      </c>
      <c r="AI3036" s="94" t="s">
        <v>40</v>
      </c>
      <c r="AJ3036" s="94" t="s">
        <v>40</v>
      </c>
      <c r="AK3036" s="94" t="s">
        <v>40</v>
      </c>
      <c r="AL3036" s="93"/>
      <c r="AM3036" s="93"/>
      <c r="AN3036" s="94" t="s">
        <v>40</v>
      </c>
      <c r="AO3036" s="94" t="s">
        <v>40</v>
      </c>
      <c r="AP3036" s="94" t="s">
        <v>40</v>
      </c>
      <c r="AQ3036" s="94" t="s">
        <v>40</v>
      </c>
      <c r="AR3036" s="93"/>
    </row>
    <row r="3037" spans="1:44" ht="21">
      <c r="A3037" t="str">
        <f>VLOOKUP(Q3037,'Rotas x Madrugada'!A:C,2,0)</f>
        <v>P</v>
      </c>
      <c r="B3037" t="str">
        <f>VLOOKUP(Q3037,'Rotas x Madrugada'!A:C,3,0)</f>
        <v>Sim</v>
      </c>
      <c r="D3037" s="19">
        <f t="shared" si="94"/>
        <v>46170</v>
      </c>
      <c r="E3037" s="19">
        <f>IF(A3037="RETIRA",Z3037,VLOOKUP(Q3037,'Rotas x Madrugada'!A:D,4,0))</f>
        <v>46146</v>
      </c>
      <c r="F3037" s="19">
        <f>IF(A3037="RETIRA",Z3037,Z3037+2)</f>
        <v>46170</v>
      </c>
      <c r="G3037" s="19" t="str">
        <f>CONCATENATE(U3037,"-",V3037)</f>
        <v>INC06-TF</v>
      </c>
      <c r="H3037" s="19" t="str">
        <f t="shared" ca="1" si="95"/>
        <v>OK</v>
      </c>
      <c r="I3037" s="46">
        <f ca="1">Z3037-$B$1</f>
        <v>11</v>
      </c>
      <c r="J3037" s="46">
        <f>VLOOKUP(G3037,'D. Produção'!A:B,2,)</f>
        <v>2</v>
      </c>
      <c r="K3037" s="95">
        <v>336225</v>
      </c>
      <c r="L3037" s="96" t="s">
        <v>721</v>
      </c>
      <c r="M3037" s="95">
        <v>155</v>
      </c>
      <c r="N3037" s="95">
        <v>5458619</v>
      </c>
      <c r="O3037" s="96" t="s">
        <v>35</v>
      </c>
      <c r="P3037" s="96" t="s">
        <v>344</v>
      </c>
      <c r="Q3037" s="96" t="s">
        <v>198</v>
      </c>
      <c r="R3037" s="97">
        <v>0.65590000000000004</v>
      </c>
      <c r="S3037" s="97">
        <v>9.8384999999999998</v>
      </c>
      <c r="T3037" s="95">
        <v>1</v>
      </c>
      <c r="U3037" s="96" t="s">
        <v>185</v>
      </c>
      <c r="V3037" s="96" t="s">
        <v>96</v>
      </c>
      <c r="W3037" s="98">
        <v>700</v>
      </c>
      <c r="X3037" s="98">
        <v>937</v>
      </c>
      <c r="Y3037" s="99">
        <v>46156.492145173608</v>
      </c>
      <c r="Z3037" s="100">
        <v>46168</v>
      </c>
      <c r="AA3037" s="101"/>
      <c r="AB3037" s="101"/>
      <c r="AC3037" s="101"/>
      <c r="AD3037" s="101"/>
      <c r="AE3037" s="102" t="s">
        <v>40</v>
      </c>
      <c r="AF3037" s="102" t="s">
        <v>40</v>
      </c>
      <c r="AG3037" s="102" t="s">
        <v>40</v>
      </c>
      <c r="AH3037" s="102" t="s">
        <v>40</v>
      </c>
      <c r="AI3037" s="102" t="s">
        <v>40</v>
      </c>
      <c r="AJ3037" s="102" t="s">
        <v>40</v>
      </c>
      <c r="AK3037" s="102" t="s">
        <v>40</v>
      </c>
      <c r="AL3037" s="101"/>
      <c r="AM3037" s="101"/>
      <c r="AN3037" s="102" t="s">
        <v>40</v>
      </c>
      <c r="AO3037" s="102" t="s">
        <v>40</v>
      </c>
      <c r="AP3037" s="102" t="s">
        <v>40</v>
      </c>
      <c r="AQ3037" s="102" t="s">
        <v>40</v>
      </c>
      <c r="AR3037" s="101"/>
    </row>
    <row r="3038" spans="1:44" ht="21">
      <c r="A3038" t="str">
        <f>VLOOKUP(Q3038,'Rotas x Madrugada'!A:C,2,0)</f>
        <v>P</v>
      </c>
      <c r="B3038" t="str">
        <f>VLOOKUP(Q3038,'Rotas x Madrugada'!A:C,3,0)</f>
        <v>Sim</v>
      </c>
      <c r="D3038" s="19">
        <f t="shared" si="94"/>
        <v>46170</v>
      </c>
      <c r="E3038" s="19">
        <f>IF(A3038="RETIRA",Z3038,VLOOKUP(Q3038,'Rotas x Madrugada'!A:D,4,0))</f>
        <v>46146</v>
      </c>
      <c r="F3038" s="19">
        <f>IF(A3038="RETIRA",Z3038,Z3038+2)</f>
        <v>46170</v>
      </c>
      <c r="G3038" s="19" t="str">
        <f>CONCATENATE(U3038,"-",V3038)</f>
        <v>INC06-TF</v>
      </c>
      <c r="H3038" s="19" t="str">
        <f t="shared" ca="1" si="95"/>
        <v>OK</v>
      </c>
      <c r="I3038" s="46">
        <f ca="1">Z3038-$B$1</f>
        <v>11</v>
      </c>
      <c r="J3038" s="46">
        <f>VLOOKUP(G3038,'D. Produção'!A:B,2,)</f>
        <v>2</v>
      </c>
      <c r="K3038" s="87">
        <v>336225</v>
      </c>
      <c r="L3038" s="88" t="s">
        <v>722</v>
      </c>
      <c r="M3038" s="87">
        <v>156</v>
      </c>
      <c r="N3038" s="87">
        <v>5458620</v>
      </c>
      <c r="O3038" s="88" t="s">
        <v>35</v>
      </c>
      <c r="P3038" s="88" t="s">
        <v>344</v>
      </c>
      <c r="Q3038" s="88" t="s">
        <v>198</v>
      </c>
      <c r="R3038" s="89">
        <v>0.65590000000000004</v>
      </c>
      <c r="S3038" s="89">
        <v>9.8384999999999998</v>
      </c>
      <c r="T3038" s="87">
        <v>1</v>
      </c>
      <c r="U3038" s="88" t="s">
        <v>185</v>
      </c>
      <c r="V3038" s="88" t="s">
        <v>96</v>
      </c>
      <c r="W3038" s="90">
        <v>700</v>
      </c>
      <c r="X3038" s="90">
        <v>937</v>
      </c>
      <c r="Y3038" s="91">
        <v>46156.492145173608</v>
      </c>
      <c r="Z3038" s="92">
        <v>46168</v>
      </c>
      <c r="AA3038" s="93"/>
      <c r="AB3038" s="93"/>
      <c r="AC3038" s="93"/>
      <c r="AD3038" s="93"/>
      <c r="AE3038" s="94" t="s">
        <v>40</v>
      </c>
      <c r="AF3038" s="94" t="s">
        <v>40</v>
      </c>
      <c r="AG3038" s="94" t="s">
        <v>40</v>
      </c>
      <c r="AH3038" s="94" t="s">
        <v>40</v>
      </c>
      <c r="AI3038" s="94" t="s">
        <v>40</v>
      </c>
      <c r="AJ3038" s="94" t="s">
        <v>40</v>
      </c>
      <c r="AK3038" s="94" t="s">
        <v>40</v>
      </c>
      <c r="AL3038" s="93"/>
      <c r="AM3038" s="93"/>
      <c r="AN3038" s="94" t="s">
        <v>40</v>
      </c>
      <c r="AO3038" s="94" t="s">
        <v>40</v>
      </c>
      <c r="AP3038" s="94" t="s">
        <v>40</v>
      </c>
      <c r="AQ3038" s="94" t="s">
        <v>40</v>
      </c>
      <c r="AR3038" s="93"/>
    </row>
    <row r="3039" spans="1:44" ht="21">
      <c r="A3039" t="str">
        <f>VLOOKUP(Q3039,'Rotas x Madrugada'!A:C,2,0)</f>
        <v>P</v>
      </c>
      <c r="B3039" t="str">
        <f>VLOOKUP(Q3039,'Rotas x Madrugada'!A:C,3,0)</f>
        <v>Sim</v>
      </c>
      <c r="D3039" s="19">
        <f t="shared" si="94"/>
        <v>46170</v>
      </c>
      <c r="E3039" s="19">
        <f>IF(A3039="RETIRA",Z3039,VLOOKUP(Q3039,'Rotas x Madrugada'!A:D,4,0))</f>
        <v>46146</v>
      </c>
      <c r="F3039" s="19">
        <f>IF(A3039="RETIRA",Z3039,Z3039+2)</f>
        <v>46170</v>
      </c>
      <c r="G3039" s="19" t="str">
        <f>CONCATENATE(U3039,"-",V3039)</f>
        <v>INC06-TF</v>
      </c>
      <c r="H3039" s="19" t="str">
        <f t="shared" ca="1" si="95"/>
        <v>OK</v>
      </c>
      <c r="I3039" s="46">
        <f ca="1">Z3039-$B$1</f>
        <v>11</v>
      </c>
      <c r="J3039" s="46">
        <f>VLOOKUP(G3039,'D. Produção'!A:B,2,)</f>
        <v>2</v>
      </c>
      <c r="K3039" s="95">
        <v>336225</v>
      </c>
      <c r="L3039" s="96" t="s">
        <v>723</v>
      </c>
      <c r="M3039" s="95">
        <v>157</v>
      </c>
      <c r="N3039" s="95">
        <v>5458621</v>
      </c>
      <c r="O3039" s="96" t="s">
        <v>35</v>
      </c>
      <c r="P3039" s="96" t="s">
        <v>344</v>
      </c>
      <c r="Q3039" s="96" t="s">
        <v>198</v>
      </c>
      <c r="R3039" s="97">
        <v>0.65590000000000004</v>
      </c>
      <c r="S3039" s="97">
        <v>9.8384999999999998</v>
      </c>
      <c r="T3039" s="95">
        <v>1</v>
      </c>
      <c r="U3039" s="96" t="s">
        <v>185</v>
      </c>
      <c r="V3039" s="96" t="s">
        <v>96</v>
      </c>
      <c r="W3039" s="98">
        <v>700</v>
      </c>
      <c r="X3039" s="98">
        <v>937</v>
      </c>
      <c r="Y3039" s="99">
        <v>46156.492145173608</v>
      </c>
      <c r="Z3039" s="100">
        <v>46168</v>
      </c>
      <c r="AA3039" s="101"/>
      <c r="AB3039" s="101"/>
      <c r="AC3039" s="101"/>
      <c r="AD3039" s="101"/>
      <c r="AE3039" s="102" t="s">
        <v>40</v>
      </c>
      <c r="AF3039" s="102" t="s">
        <v>40</v>
      </c>
      <c r="AG3039" s="102" t="s">
        <v>40</v>
      </c>
      <c r="AH3039" s="102" t="s">
        <v>40</v>
      </c>
      <c r="AI3039" s="102" t="s">
        <v>40</v>
      </c>
      <c r="AJ3039" s="102" t="s">
        <v>40</v>
      </c>
      <c r="AK3039" s="102" t="s">
        <v>40</v>
      </c>
      <c r="AL3039" s="101"/>
      <c r="AM3039" s="101"/>
      <c r="AN3039" s="102" t="s">
        <v>40</v>
      </c>
      <c r="AO3039" s="102" t="s">
        <v>40</v>
      </c>
      <c r="AP3039" s="102" t="s">
        <v>40</v>
      </c>
      <c r="AQ3039" s="102" t="s">
        <v>40</v>
      </c>
      <c r="AR3039" s="101"/>
    </row>
    <row r="3040" spans="1:44" ht="21">
      <c r="A3040" t="str">
        <f>VLOOKUP(Q3040,'Rotas x Madrugada'!A:C,2,0)</f>
        <v>P</v>
      </c>
      <c r="B3040" t="str">
        <f>VLOOKUP(Q3040,'Rotas x Madrugada'!A:C,3,0)</f>
        <v>Sim</v>
      </c>
      <c r="D3040" s="19">
        <f t="shared" si="94"/>
        <v>46170</v>
      </c>
      <c r="E3040" s="19">
        <f>IF(A3040="RETIRA",Z3040,VLOOKUP(Q3040,'Rotas x Madrugada'!A:D,4,0))</f>
        <v>46146</v>
      </c>
      <c r="F3040" s="19">
        <f>IF(A3040="RETIRA",Z3040,Z3040+2)</f>
        <v>46170</v>
      </c>
      <c r="G3040" s="19" t="str">
        <f>CONCATENATE(U3040,"-",V3040)</f>
        <v>INC06-TF</v>
      </c>
      <c r="H3040" s="19" t="str">
        <f t="shared" ca="1" si="95"/>
        <v>OK</v>
      </c>
      <c r="I3040" s="46">
        <f ca="1">Z3040-$B$1</f>
        <v>11</v>
      </c>
      <c r="J3040" s="46">
        <f>VLOOKUP(G3040,'D. Produção'!A:B,2,)</f>
        <v>2</v>
      </c>
      <c r="K3040" s="87">
        <v>336225</v>
      </c>
      <c r="L3040" s="88" t="s">
        <v>724</v>
      </c>
      <c r="M3040" s="87">
        <v>158</v>
      </c>
      <c r="N3040" s="87">
        <v>5458622</v>
      </c>
      <c r="O3040" s="88" t="s">
        <v>35</v>
      </c>
      <c r="P3040" s="88" t="s">
        <v>344</v>
      </c>
      <c r="Q3040" s="88" t="s">
        <v>198</v>
      </c>
      <c r="R3040" s="89">
        <v>0.65590000000000004</v>
      </c>
      <c r="S3040" s="89">
        <v>9.8384999999999998</v>
      </c>
      <c r="T3040" s="87">
        <v>1</v>
      </c>
      <c r="U3040" s="88" t="s">
        <v>185</v>
      </c>
      <c r="V3040" s="88" t="s">
        <v>96</v>
      </c>
      <c r="W3040" s="90">
        <v>700</v>
      </c>
      <c r="X3040" s="90">
        <v>937</v>
      </c>
      <c r="Y3040" s="91">
        <v>46156.492145173608</v>
      </c>
      <c r="Z3040" s="92">
        <v>46168</v>
      </c>
      <c r="AA3040" s="93"/>
      <c r="AB3040" s="93"/>
      <c r="AC3040" s="93"/>
      <c r="AD3040" s="93"/>
      <c r="AE3040" s="94" t="s">
        <v>40</v>
      </c>
      <c r="AF3040" s="94" t="s">
        <v>40</v>
      </c>
      <c r="AG3040" s="94" t="s">
        <v>40</v>
      </c>
      <c r="AH3040" s="94" t="s">
        <v>40</v>
      </c>
      <c r="AI3040" s="94" t="s">
        <v>40</v>
      </c>
      <c r="AJ3040" s="94" t="s">
        <v>40</v>
      </c>
      <c r="AK3040" s="94" t="s">
        <v>40</v>
      </c>
      <c r="AL3040" s="93"/>
      <c r="AM3040" s="93"/>
      <c r="AN3040" s="94" t="s">
        <v>40</v>
      </c>
      <c r="AO3040" s="94" t="s">
        <v>40</v>
      </c>
      <c r="AP3040" s="94" t="s">
        <v>40</v>
      </c>
      <c r="AQ3040" s="94" t="s">
        <v>40</v>
      </c>
      <c r="AR3040" s="93"/>
    </row>
    <row r="3041" spans="1:44" ht="21">
      <c r="A3041" t="str">
        <f>VLOOKUP(Q3041,'Rotas x Madrugada'!A:C,2,0)</f>
        <v>P</v>
      </c>
      <c r="B3041" t="str">
        <f>VLOOKUP(Q3041,'Rotas x Madrugada'!A:C,3,0)</f>
        <v>Sim</v>
      </c>
      <c r="D3041" s="19">
        <f t="shared" si="94"/>
        <v>46170</v>
      </c>
      <c r="E3041" s="19">
        <f>IF(A3041="RETIRA",Z3041,VLOOKUP(Q3041,'Rotas x Madrugada'!A:D,4,0))</f>
        <v>46146</v>
      </c>
      <c r="F3041" s="19">
        <f>IF(A3041="RETIRA",Z3041,Z3041+2)</f>
        <v>46170</v>
      </c>
      <c r="G3041" s="19" t="str">
        <f>CONCATENATE(U3041,"-",V3041)</f>
        <v>INC06-TF</v>
      </c>
      <c r="H3041" s="19" t="str">
        <f t="shared" ca="1" si="95"/>
        <v>OK</v>
      </c>
      <c r="I3041" s="46">
        <f ca="1">Z3041-$B$1</f>
        <v>11</v>
      </c>
      <c r="J3041" s="46">
        <f>VLOOKUP(G3041,'D. Produção'!A:B,2,)</f>
        <v>2</v>
      </c>
      <c r="K3041" s="95">
        <v>336225</v>
      </c>
      <c r="L3041" s="96" t="s">
        <v>725</v>
      </c>
      <c r="M3041" s="95">
        <v>159</v>
      </c>
      <c r="N3041" s="95">
        <v>5458623</v>
      </c>
      <c r="O3041" s="96" t="s">
        <v>35</v>
      </c>
      <c r="P3041" s="96" t="s">
        <v>344</v>
      </c>
      <c r="Q3041" s="96" t="s">
        <v>198</v>
      </c>
      <c r="R3041" s="97">
        <v>0.65590000000000004</v>
      </c>
      <c r="S3041" s="97">
        <v>9.8384999999999998</v>
      </c>
      <c r="T3041" s="95">
        <v>1</v>
      </c>
      <c r="U3041" s="96" t="s">
        <v>185</v>
      </c>
      <c r="V3041" s="96" t="s">
        <v>96</v>
      </c>
      <c r="W3041" s="98">
        <v>700</v>
      </c>
      <c r="X3041" s="98">
        <v>937</v>
      </c>
      <c r="Y3041" s="99">
        <v>46156.492145173608</v>
      </c>
      <c r="Z3041" s="100">
        <v>46168</v>
      </c>
      <c r="AA3041" s="101"/>
      <c r="AB3041" s="101"/>
      <c r="AC3041" s="101"/>
      <c r="AD3041" s="101"/>
      <c r="AE3041" s="102" t="s">
        <v>40</v>
      </c>
      <c r="AF3041" s="102" t="s">
        <v>40</v>
      </c>
      <c r="AG3041" s="102" t="s">
        <v>40</v>
      </c>
      <c r="AH3041" s="102" t="s">
        <v>40</v>
      </c>
      <c r="AI3041" s="102" t="s">
        <v>40</v>
      </c>
      <c r="AJ3041" s="102" t="s">
        <v>40</v>
      </c>
      <c r="AK3041" s="102" t="s">
        <v>40</v>
      </c>
      <c r="AL3041" s="101"/>
      <c r="AM3041" s="101"/>
      <c r="AN3041" s="102" t="s">
        <v>40</v>
      </c>
      <c r="AO3041" s="102" t="s">
        <v>40</v>
      </c>
      <c r="AP3041" s="102" t="s">
        <v>40</v>
      </c>
      <c r="AQ3041" s="102" t="s">
        <v>40</v>
      </c>
      <c r="AR3041" s="101"/>
    </row>
    <row r="3042" spans="1:44" ht="21">
      <c r="A3042" t="str">
        <f>VLOOKUP(Q3042,'Rotas x Madrugada'!A:C,2,0)</f>
        <v>P</v>
      </c>
      <c r="B3042" t="str">
        <f>VLOOKUP(Q3042,'Rotas x Madrugada'!A:C,3,0)</f>
        <v>Sim</v>
      </c>
      <c r="D3042" s="19">
        <f t="shared" si="94"/>
        <v>46170</v>
      </c>
      <c r="E3042" s="19">
        <f>IF(A3042="RETIRA",Z3042,VLOOKUP(Q3042,'Rotas x Madrugada'!A:D,4,0))</f>
        <v>46146</v>
      </c>
      <c r="F3042" s="19">
        <f>IF(A3042="RETIRA",Z3042,Z3042+2)</f>
        <v>46170</v>
      </c>
      <c r="G3042" s="19" t="str">
        <f>CONCATENATE(U3042,"-",V3042)</f>
        <v>INC06-TF</v>
      </c>
      <c r="H3042" s="19" t="str">
        <f t="shared" ca="1" si="95"/>
        <v>OK</v>
      </c>
      <c r="I3042" s="46">
        <f ca="1">Z3042-$B$1</f>
        <v>11</v>
      </c>
      <c r="J3042" s="46">
        <f>VLOOKUP(G3042,'D. Produção'!A:B,2,)</f>
        <v>2</v>
      </c>
      <c r="K3042" s="87">
        <v>336225</v>
      </c>
      <c r="L3042" s="88" t="s">
        <v>726</v>
      </c>
      <c r="M3042" s="87">
        <v>160</v>
      </c>
      <c r="N3042" s="87">
        <v>5458624</v>
      </c>
      <c r="O3042" s="88" t="s">
        <v>35</v>
      </c>
      <c r="P3042" s="88" t="s">
        <v>344</v>
      </c>
      <c r="Q3042" s="88" t="s">
        <v>198</v>
      </c>
      <c r="R3042" s="89">
        <v>0.65590000000000004</v>
      </c>
      <c r="S3042" s="89">
        <v>9.8384999999999998</v>
      </c>
      <c r="T3042" s="87">
        <v>1</v>
      </c>
      <c r="U3042" s="88" t="s">
        <v>185</v>
      </c>
      <c r="V3042" s="88" t="s">
        <v>96</v>
      </c>
      <c r="W3042" s="90">
        <v>700</v>
      </c>
      <c r="X3042" s="90">
        <v>937</v>
      </c>
      <c r="Y3042" s="91">
        <v>46156.492145173608</v>
      </c>
      <c r="Z3042" s="92">
        <v>46168</v>
      </c>
      <c r="AA3042" s="93"/>
      <c r="AB3042" s="93"/>
      <c r="AC3042" s="93"/>
      <c r="AD3042" s="93"/>
      <c r="AE3042" s="94" t="s">
        <v>40</v>
      </c>
      <c r="AF3042" s="94" t="s">
        <v>40</v>
      </c>
      <c r="AG3042" s="94" t="s">
        <v>40</v>
      </c>
      <c r="AH3042" s="94" t="s">
        <v>40</v>
      </c>
      <c r="AI3042" s="94" t="s">
        <v>40</v>
      </c>
      <c r="AJ3042" s="94" t="s">
        <v>40</v>
      </c>
      <c r="AK3042" s="94" t="s">
        <v>40</v>
      </c>
      <c r="AL3042" s="93"/>
      <c r="AM3042" s="93"/>
      <c r="AN3042" s="94" t="s">
        <v>40</v>
      </c>
      <c r="AO3042" s="94" t="s">
        <v>40</v>
      </c>
      <c r="AP3042" s="94" t="s">
        <v>40</v>
      </c>
      <c r="AQ3042" s="94" t="s">
        <v>40</v>
      </c>
      <c r="AR3042" s="93"/>
    </row>
    <row r="3043" spans="1:44" ht="21">
      <c r="A3043" t="str">
        <f>VLOOKUP(Q3043,'Rotas x Madrugada'!A:C,2,0)</f>
        <v>P</v>
      </c>
      <c r="B3043" t="str">
        <f>VLOOKUP(Q3043,'Rotas x Madrugada'!A:C,3,0)</f>
        <v>Sim</v>
      </c>
      <c r="D3043" s="19">
        <f t="shared" si="94"/>
        <v>46170</v>
      </c>
      <c r="E3043" s="19">
        <f>IF(A3043="RETIRA",Z3043,VLOOKUP(Q3043,'Rotas x Madrugada'!A:D,4,0))</f>
        <v>46146</v>
      </c>
      <c r="F3043" s="19">
        <f>IF(A3043="RETIRA",Z3043,Z3043+2)</f>
        <v>46170</v>
      </c>
      <c r="G3043" s="19" t="str">
        <f>CONCATENATE(U3043,"-",V3043)</f>
        <v>INC06-TF</v>
      </c>
      <c r="H3043" s="19" t="str">
        <f t="shared" ca="1" si="95"/>
        <v>OK</v>
      </c>
      <c r="I3043" s="46">
        <f ca="1">Z3043-$B$1</f>
        <v>11</v>
      </c>
      <c r="J3043" s="46">
        <f>VLOOKUP(G3043,'D. Produção'!A:B,2,)</f>
        <v>2</v>
      </c>
      <c r="K3043" s="95">
        <v>336225</v>
      </c>
      <c r="L3043" s="96" t="s">
        <v>727</v>
      </c>
      <c r="M3043" s="95">
        <v>161</v>
      </c>
      <c r="N3043" s="95">
        <v>5458625</v>
      </c>
      <c r="O3043" s="96" t="s">
        <v>35</v>
      </c>
      <c r="P3043" s="96" t="s">
        <v>344</v>
      </c>
      <c r="Q3043" s="96" t="s">
        <v>198</v>
      </c>
      <c r="R3043" s="97">
        <v>0.65590000000000004</v>
      </c>
      <c r="S3043" s="97">
        <v>9.8384999999999998</v>
      </c>
      <c r="T3043" s="95">
        <v>1</v>
      </c>
      <c r="U3043" s="96" t="s">
        <v>185</v>
      </c>
      <c r="V3043" s="96" t="s">
        <v>96</v>
      </c>
      <c r="W3043" s="98">
        <v>700</v>
      </c>
      <c r="X3043" s="98">
        <v>937</v>
      </c>
      <c r="Y3043" s="99">
        <v>46156.492145173608</v>
      </c>
      <c r="Z3043" s="100">
        <v>46168</v>
      </c>
      <c r="AA3043" s="101"/>
      <c r="AB3043" s="101"/>
      <c r="AC3043" s="101"/>
      <c r="AD3043" s="101"/>
      <c r="AE3043" s="102" t="s">
        <v>40</v>
      </c>
      <c r="AF3043" s="102" t="s">
        <v>40</v>
      </c>
      <c r="AG3043" s="102" t="s">
        <v>40</v>
      </c>
      <c r="AH3043" s="102" t="s">
        <v>40</v>
      </c>
      <c r="AI3043" s="102" t="s">
        <v>40</v>
      </c>
      <c r="AJ3043" s="102" t="s">
        <v>40</v>
      </c>
      <c r="AK3043" s="102" t="s">
        <v>40</v>
      </c>
      <c r="AL3043" s="101"/>
      <c r="AM3043" s="101"/>
      <c r="AN3043" s="102" t="s">
        <v>40</v>
      </c>
      <c r="AO3043" s="102" t="s">
        <v>40</v>
      </c>
      <c r="AP3043" s="102" t="s">
        <v>40</v>
      </c>
      <c r="AQ3043" s="102" t="s">
        <v>40</v>
      </c>
      <c r="AR3043" s="101"/>
    </row>
    <row r="3044" spans="1:44" ht="21">
      <c r="A3044" t="str">
        <f>VLOOKUP(Q3044,'Rotas x Madrugada'!A:C,2,0)</f>
        <v>P</v>
      </c>
      <c r="B3044" t="str">
        <f>VLOOKUP(Q3044,'Rotas x Madrugada'!A:C,3,0)</f>
        <v>Sim</v>
      </c>
      <c r="D3044" s="19">
        <f t="shared" si="94"/>
        <v>46170</v>
      </c>
      <c r="E3044" s="19">
        <f>IF(A3044="RETIRA",Z3044,VLOOKUP(Q3044,'Rotas x Madrugada'!A:D,4,0))</f>
        <v>46146</v>
      </c>
      <c r="F3044" s="19">
        <f>IF(A3044="RETIRA",Z3044,Z3044+2)</f>
        <v>46170</v>
      </c>
      <c r="G3044" s="19" t="str">
        <f>CONCATENATE(U3044,"-",V3044)</f>
        <v>INC06-TF</v>
      </c>
      <c r="H3044" s="19" t="str">
        <f t="shared" ca="1" si="95"/>
        <v>OK</v>
      </c>
      <c r="I3044" s="46">
        <f ca="1">Z3044-$B$1</f>
        <v>11</v>
      </c>
      <c r="J3044" s="46">
        <f>VLOOKUP(G3044,'D. Produção'!A:B,2,)</f>
        <v>2</v>
      </c>
      <c r="K3044" s="87">
        <v>336225</v>
      </c>
      <c r="L3044" s="88" t="s">
        <v>728</v>
      </c>
      <c r="M3044" s="87">
        <v>162</v>
      </c>
      <c r="N3044" s="87">
        <v>5458626</v>
      </c>
      <c r="O3044" s="88" t="s">
        <v>35</v>
      </c>
      <c r="P3044" s="88" t="s">
        <v>344</v>
      </c>
      <c r="Q3044" s="88" t="s">
        <v>198</v>
      </c>
      <c r="R3044" s="89">
        <v>0.65590000000000004</v>
      </c>
      <c r="S3044" s="89">
        <v>9.8384999999999998</v>
      </c>
      <c r="T3044" s="87">
        <v>1</v>
      </c>
      <c r="U3044" s="88" t="s">
        <v>185</v>
      </c>
      <c r="V3044" s="88" t="s">
        <v>96</v>
      </c>
      <c r="W3044" s="90">
        <v>700</v>
      </c>
      <c r="X3044" s="90">
        <v>937</v>
      </c>
      <c r="Y3044" s="91">
        <v>46156.492145173608</v>
      </c>
      <c r="Z3044" s="92">
        <v>46168</v>
      </c>
      <c r="AA3044" s="93"/>
      <c r="AB3044" s="93"/>
      <c r="AC3044" s="93"/>
      <c r="AD3044" s="93"/>
      <c r="AE3044" s="94" t="s">
        <v>40</v>
      </c>
      <c r="AF3044" s="94" t="s">
        <v>40</v>
      </c>
      <c r="AG3044" s="94" t="s">
        <v>40</v>
      </c>
      <c r="AH3044" s="94" t="s">
        <v>40</v>
      </c>
      <c r="AI3044" s="94" t="s">
        <v>40</v>
      </c>
      <c r="AJ3044" s="94" t="s">
        <v>40</v>
      </c>
      <c r="AK3044" s="94" t="s">
        <v>40</v>
      </c>
      <c r="AL3044" s="93"/>
      <c r="AM3044" s="93"/>
      <c r="AN3044" s="94" t="s">
        <v>40</v>
      </c>
      <c r="AO3044" s="94" t="s">
        <v>40</v>
      </c>
      <c r="AP3044" s="94" t="s">
        <v>40</v>
      </c>
      <c r="AQ3044" s="94" t="s">
        <v>40</v>
      </c>
      <c r="AR3044" s="93"/>
    </row>
    <row r="3045" spans="1:44" ht="21">
      <c r="A3045" t="str">
        <f>VLOOKUP(Q3045,'Rotas x Madrugada'!A:C,2,0)</f>
        <v>P</v>
      </c>
      <c r="B3045" t="str">
        <f>VLOOKUP(Q3045,'Rotas x Madrugada'!A:C,3,0)</f>
        <v>Sim</v>
      </c>
      <c r="D3045" s="19">
        <f t="shared" si="94"/>
        <v>46170</v>
      </c>
      <c r="E3045" s="19">
        <f>IF(A3045="RETIRA",Z3045,VLOOKUP(Q3045,'Rotas x Madrugada'!A:D,4,0))</f>
        <v>46146</v>
      </c>
      <c r="F3045" s="19">
        <f>IF(A3045="RETIRA",Z3045,Z3045+2)</f>
        <v>46170</v>
      </c>
      <c r="G3045" s="19" t="str">
        <f>CONCATENATE(U3045,"-",V3045)</f>
        <v>INC06-TF</v>
      </c>
      <c r="H3045" s="19" t="str">
        <f t="shared" ca="1" si="95"/>
        <v>OK</v>
      </c>
      <c r="I3045" s="46">
        <f ca="1">Z3045-$B$1</f>
        <v>11</v>
      </c>
      <c r="J3045" s="46">
        <f>VLOOKUP(G3045,'D. Produção'!A:B,2,)</f>
        <v>2</v>
      </c>
      <c r="K3045" s="95">
        <v>336225</v>
      </c>
      <c r="L3045" s="96" t="s">
        <v>729</v>
      </c>
      <c r="M3045" s="95">
        <v>163</v>
      </c>
      <c r="N3045" s="95">
        <v>5458627</v>
      </c>
      <c r="O3045" s="96" t="s">
        <v>35</v>
      </c>
      <c r="P3045" s="96" t="s">
        <v>344</v>
      </c>
      <c r="Q3045" s="96" t="s">
        <v>198</v>
      </c>
      <c r="R3045" s="97">
        <v>0.65590000000000004</v>
      </c>
      <c r="S3045" s="97">
        <v>9.8384999999999998</v>
      </c>
      <c r="T3045" s="95">
        <v>1</v>
      </c>
      <c r="U3045" s="96" t="s">
        <v>185</v>
      </c>
      <c r="V3045" s="96" t="s">
        <v>96</v>
      </c>
      <c r="W3045" s="98">
        <v>700</v>
      </c>
      <c r="X3045" s="98">
        <v>937</v>
      </c>
      <c r="Y3045" s="99">
        <v>46156.492145173608</v>
      </c>
      <c r="Z3045" s="100">
        <v>46168</v>
      </c>
      <c r="AA3045" s="101"/>
      <c r="AB3045" s="101"/>
      <c r="AC3045" s="101"/>
      <c r="AD3045" s="101"/>
      <c r="AE3045" s="102" t="s">
        <v>40</v>
      </c>
      <c r="AF3045" s="102" t="s">
        <v>40</v>
      </c>
      <c r="AG3045" s="102" t="s">
        <v>40</v>
      </c>
      <c r="AH3045" s="102" t="s">
        <v>40</v>
      </c>
      <c r="AI3045" s="102" t="s">
        <v>40</v>
      </c>
      <c r="AJ3045" s="102" t="s">
        <v>40</v>
      </c>
      <c r="AK3045" s="102" t="s">
        <v>40</v>
      </c>
      <c r="AL3045" s="101"/>
      <c r="AM3045" s="101"/>
      <c r="AN3045" s="102" t="s">
        <v>40</v>
      </c>
      <c r="AO3045" s="102" t="s">
        <v>40</v>
      </c>
      <c r="AP3045" s="102" t="s">
        <v>40</v>
      </c>
      <c r="AQ3045" s="102" t="s">
        <v>40</v>
      </c>
      <c r="AR3045" s="101"/>
    </row>
    <row r="3046" spans="1:44" ht="21">
      <c r="A3046" t="str">
        <f>VLOOKUP(Q3046,'Rotas x Madrugada'!A:C,2,0)</f>
        <v>P</v>
      </c>
      <c r="B3046" t="str">
        <f>VLOOKUP(Q3046,'Rotas x Madrugada'!A:C,3,0)</f>
        <v>Sim</v>
      </c>
      <c r="D3046" s="19">
        <f t="shared" si="94"/>
        <v>46170</v>
      </c>
      <c r="E3046" s="19">
        <f>IF(A3046="RETIRA",Z3046,VLOOKUP(Q3046,'Rotas x Madrugada'!A:D,4,0))</f>
        <v>46146</v>
      </c>
      <c r="F3046" s="19">
        <f>IF(A3046="RETIRA",Z3046,Z3046+2)</f>
        <v>46170</v>
      </c>
      <c r="G3046" s="19" t="str">
        <f>CONCATENATE(U3046,"-",V3046)</f>
        <v>INC06-TF</v>
      </c>
      <c r="H3046" s="19" t="str">
        <f t="shared" ca="1" si="95"/>
        <v>OK</v>
      </c>
      <c r="I3046" s="46">
        <f ca="1">Z3046-$B$1</f>
        <v>11</v>
      </c>
      <c r="J3046" s="46">
        <f>VLOOKUP(G3046,'D. Produção'!A:B,2,)</f>
        <v>2</v>
      </c>
      <c r="K3046" s="87">
        <v>336225</v>
      </c>
      <c r="L3046" s="88" t="s">
        <v>730</v>
      </c>
      <c r="M3046" s="87">
        <v>164</v>
      </c>
      <c r="N3046" s="87">
        <v>5458628</v>
      </c>
      <c r="O3046" s="88" t="s">
        <v>35</v>
      </c>
      <c r="P3046" s="88" t="s">
        <v>344</v>
      </c>
      <c r="Q3046" s="88" t="s">
        <v>198</v>
      </c>
      <c r="R3046" s="89">
        <v>0.65590000000000004</v>
      </c>
      <c r="S3046" s="89">
        <v>9.8384999999999998</v>
      </c>
      <c r="T3046" s="87">
        <v>1</v>
      </c>
      <c r="U3046" s="88" t="s">
        <v>185</v>
      </c>
      <c r="V3046" s="88" t="s">
        <v>96</v>
      </c>
      <c r="W3046" s="90">
        <v>700</v>
      </c>
      <c r="X3046" s="90">
        <v>937</v>
      </c>
      <c r="Y3046" s="91">
        <v>46156.492145173608</v>
      </c>
      <c r="Z3046" s="92">
        <v>46168</v>
      </c>
      <c r="AA3046" s="93"/>
      <c r="AB3046" s="93"/>
      <c r="AC3046" s="93"/>
      <c r="AD3046" s="93"/>
      <c r="AE3046" s="94" t="s">
        <v>40</v>
      </c>
      <c r="AF3046" s="94" t="s">
        <v>40</v>
      </c>
      <c r="AG3046" s="94" t="s">
        <v>40</v>
      </c>
      <c r="AH3046" s="94" t="s">
        <v>40</v>
      </c>
      <c r="AI3046" s="94" t="s">
        <v>40</v>
      </c>
      <c r="AJ3046" s="94" t="s">
        <v>40</v>
      </c>
      <c r="AK3046" s="94" t="s">
        <v>40</v>
      </c>
      <c r="AL3046" s="93"/>
      <c r="AM3046" s="93"/>
      <c r="AN3046" s="94" t="s">
        <v>40</v>
      </c>
      <c r="AO3046" s="94" t="s">
        <v>40</v>
      </c>
      <c r="AP3046" s="94" t="s">
        <v>40</v>
      </c>
      <c r="AQ3046" s="94" t="s">
        <v>40</v>
      </c>
      <c r="AR3046" s="93"/>
    </row>
    <row r="3047" spans="1:44" ht="21">
      <c r="A3047" t="str">
        <f>VLOOKUP(Q3047,'Rotas x Madrugada'!A:C,2,0)</f>
        <v>P</v>
      </c>
      <c r="B3047" t="str">
        <f>VLOOKUP(Q3047,'Rotas x Madrugada'!A:C,3,0)</f>
        <v>Sim</v>
      </c>
      <c r="D3047" s="19">
        <f t="shared" si="94"/>
        <v>46170</v>
      </c>
      <c r="E3047" s="19">
        <f>IF(A3047="RETIRA",Z3047,VLOOKUP(Q3047,'Rotas x Madrugada'!A:D,4,0))</f>
        <v>46146</v>
      </c>
      <c r="F3047" s="19">
        <f>IF(A3047="RETIRA",Z3047,Z3047+2)</f>
        <v>46170</v>
      </c>
      <c r="G3047" s="19" t="str">
        <f>CONCATENATE(U3047,"-",V3047)</f>
        <v>INC06-TF</v>
      </c>
      <c r="H3047" s="19" t="str">
        <f t="shared" ca="1" si="95"/>
        <v>OK</v>
      </c>
      <c r="I3047" s="46">
        <f ca="1">Z3047-$B$1</f>
        <v>11</v>
      </c>
      <c r="J3047" s="46">
        <f>VLOOKUP(G3047,'D. Produção'!A:B,2,)</f>
        <v>2</v>
      </c>
      <c r="K3047" s="95">
        <v>336225</v>
      </c>
      <c r="L3047" s="96" t="s">
        <v>731</v>
      </c>
      <c r="M3047" s="95">
        <v>165</v>
      </c>
      <c r="N3047" s="95">
        <v>5458629</v>
      </c>
      <c r="O3047" s="96" t="s">
        <v>35</v>
      </c>
      <c r="P3047" s="96" t="s">
        <v>344</v>
      </c>
      <c r="Q3047" s="96" t="s">
        <v>198</v>
      </c>
      <c r="R3047" s="97">
        <v>0.65590000000000004</v>
      </c>
      <c r="S3047" s="97">
        <v>9.8384999999999998</v>
      </c>
      <c r="T3047" s="95">
        <v>1</v>
      </c>
      <c r="U3047" s="96" t="s">
        <v>185</v>
      </c>
      <c r="V3047" s="96" t="s">
        <v>96</v>
      </c>
      <c r="W3047" s="98">
        <v>700</v>
      </c>
      <c r="X3047" s="98">
        <v>937</v>
      </c>
      <c r="Y3047" s="99">
        <v>46156.492145173608</v>
      </c>
      <c r="Z3047" s="100">
        <v>46168</v>
      </c>
      <c r="AA3047" s="101"/>
      <c r="AB3047" s="101"/>
      <c r="AC3047" s="101"/>
      <c r="AD3047" s="101"/>
      <c r="AE3047" s="102" t="s">
        <v>40</v>
      </c>
      <c r="AF3047" s="102" t="s">
        <v>40</v>
      </c>
      <c r="AG3047" s="102" t="s">
        <v>40</v>
      </c>
      <c r="AH3047" s="102" t="s">
        <v>40</v>
      </c>
      <c r="AI3047" s="102" t="s">
        <v>40</v>
      </c>
      <c r="AJ3047" s="102" t="s">
        <v>40</v>
      </c>
      <c r="AK3047" s="102" t="s">
        <v>40</v>
      </c>
      <c r="AL3047" s="101"/>
      <c r="AM3047" s="101"/>
      <c r="AN3047" s="102" t="s">
        <v>40</v>
      </c>
      <c r="AO3047" s="102" t="s">
        <v>40</v>
      </c>
      <c r="AP3047" s="102" t="s">
        <v>40</v>
      </c>
      <c r="AQ3047" s="102" t="s">
        <v>40</v>
      </c>
      <c r="AR3047" s="101"/>
    </row>
    <row r="3048" spans="1:44" ht="21">
      <c r="A3048" t="str">
        <f>VLOOKUP(Q3048,'Rotas x Madrugada'!A:C,2,0)</f>
        <v>P</v>
      </c>
      <c r="B3048" t="str">
        <f>VLOOKUP(Q3048,'Rotas x Madrugada'!A:C,3,0)</f>
        <v>Sim</v>
      </c>
      <c r="D3048" s="19">
        <f t="shared" si="94"/>
        <v>46170</v>
      </c>
      <c r="E3048" s="19">
        <f>IF(A3048="RETIRA",Z3048,VLOOKUP(Q3048,'Rotas x Madrugada'!A:D,4,0))</f>
        <v>46146</v>
      </c>
      <c r="F3048" s="19">
        <f>IF(A3048="RETIRA",Z3048,Z3048+2)</f>
        <v>46170</v>
      </c>
      <c r="G3048" s="19" t="str">
        <f>CONCATENATE(U3048,"-",V3048)</f>
        <v>INC06-TF</v>
      </c>
      <c r="H3048" s="19" t="str">
        <f t="shared" ca="1" si="95"/>
        <v>OK</v>
      </c>
      <c r="I3048" s="46">
        <f ca="1">Z3048-$B$1</f>
        <v>11</v>
      </c>
      <c r="J3048" s="46">
        <f>VLOOKUP(G3048,'D. Produção'!A:B,2,)</f>
        <v>2</v>
      </c>
      <c r="K3048" s="87">
        <v>336225</v>
      </c>
      <c r="L3048" s="88" t="s">
        <v>732</v>
      </c>
      <c r="M3048" s="87">
        <v>166</v>
      </c>
      <c r="N3048" s="87">
        <v>5458630</v>
      </c>
      <c r="O3048" s="88" t="s">
        <v>35</v>
      </c>
      <c r="P3048" s="88" t="s">
        <v>344</v>
      </c>
      <c r="Q3048" s="88" t="s">
        <v>198</v>
      </c>
      <c r="R3048" s="89">
        <v>0.65590000000000004</v>
      </c>
      <c r="S3048" s="89">
        <v>9.8384999999999998</v>
      </c>
      <c r="T3048" s="87">
        <v>1</v>
      </c>
      <c r="U3048" s="88" t="s">
        <v>185</v>
      </c>
      <c r="V3048" s="88" t="s">
        <v>96</v>
      </c>
      <c r="W3048" s="90">
        <v>700</v>
      </c>
      <c r="X3048" s="90">
        <v>937</v>
      </c>
      <c r="Y3048" s="91">
        <v>46156.492145173608</v>
      </c>
      <c r="Z3048" s="92">
        <v>46168</v>
      </c>
      <c r="AA3048" s="93"/>
      <c r="AB3048" s="93"/>
      <c r="AC3048" s="93"/>
      <c r="AD3048" s="93"/>
      <c r="AE3048" s="94" t="s">
        <v>40</v>
      </c>
      <c r="AF3048" s="94" t="s">
        <v>40</v>
      </c>
      <c r="AG3048" s="94" t="s">
        <v>40</v>
      </c>
      <c r="AH3048" s="94" t="s">
        <v>40</v>
      </c>
      <c r="AI3048" s="94" t="s">
        <v>40</v>
      </c>
      <c r="AJ3048" s="94" t="s">
        <v>40</v>
      </c>
      <c r="AK3048" s="94" t="s">
        <v>40</v>
      </c>
      <c r="AL3048" s="93"/>
      <c r="AM3048" s="93"/>
      <c r="AN3048" s="94" t="s">
        <v>40</v>
      </c>
      <c r="AO3048" s="94" t="s">
        <v>40</v>
      </c>
      <c r="AP3048" s="94" t="s">
        <v>40</v>
      </c>
      <c r="AQ3048" s="94" t="s">
        <v>40</v>
      </c>
      <c r="AR3048" s="93"/>
    </row>
    <row r="3049" spans="1:44" ht="21">
      <c r="A3049" t="str">
        <f>VLOOKUP(Q3049,'Rotas x Madrugada'!A:C,2,0)</f>
        <v>P</v>
      </c>
      <c r="B3049" t="str">
        <f>VLOOKUP(Q3049,'Rotas x Madrugada'!A:C,3,0)</f>
        <v>Sim</v>
      </c>
      <c r="D3049" s="19">
        <f t="shared" si="94"/>
        <v>46170</v>
      </c>
      <c r="E3049" s="19">
        <f>IF(A3049="RETIRA",Z3049,VLOOKUP(Q3049,'Rotas x Madrugada'!A:D,4,0))</f>
        <v>46146</v>
      </c>
      <c r="F3049" s="19">
        <f>IF(A3049="RETIRA",Z3049,Z3049+2)</f>
        <v>46170</v>
      </c>
      <c r="G3049" s="19" t="str">
        <f>CONCATENATE(U3049,"-",V3049)</f>
        <v>INC06-TF</v>
      </c>
      <c r="H3049" s="19" t="str">
        <f t="shared" ca="1" si="95"/>
        <v>OK</v>
      </c>
      <c r="I3049" s="46">
        <f ca="1">Z3049-$B$1</f>
        <v>11</v>
      </c>
      <c r="J3049" s="46">
        <f>VLOOKUP(G3049,'D. Produção'!A:B,2,)</f>
        <v>2</v>
      </c>
      <c r="K3049" s="95">
        <v>336225</v>
      </c>
      <c r="L3049" s="96" t="s">
        <v>733</v>
      </c>
      <c r="M3049" s="95">
        <v>167</v>
      </c>
      <c r="N3049" s="95">
        <v>5458631</v>
      </c>
      <c r="O3049" s="96" t="s">
        <v>35</v>
      </c>
      <c r="P3049" s="96" t="s">
        <v>344</v>
      </c>
      <c r="Q3049" s="96" t="s">
        <v>198</v>
      </c>
      <c r="R3049" s="97">
        <v>0.65590000000000004</v>
      </c>
      <c r="S3049" s="97">
        <v>9.8384999999999998</v>
      </c>
      <c r="T3049" s="95">
        <v>1</v>
      </c>
      <c r="U3049" s="96" t="s">
        <v>185</v>
      </c>
      <c r="V3049" s="96" t="s">
        <v>96</v>
      </c>
      <c r="W3049" s="98">
        <v>700</v>
      </c>
      <c r="X3049" s="98">
        <v>937</v>
      </c>
      <c r="Y3049" s="99">
        <v>46156.492145173608</v>
      </c>
      <c r="Z3049" s="100">
        <v>46168</v>
      </c>
      <c r="AA3049" s="101"/>
      <c r="AB3049" s="101"/>
      <c r="AC3049" s="101"/>
      <c r="AD3049" s="101"/>
      <c r="AE3049" s="102" t="s">
        <v>40</v>
      </c>
      <c r="AF3049" s="102" t="s">
        <v>40</v>
      </c>
      <c r="AG3049" s="102" t="s">
        <v>40</v>
      </c>
      <c r="AH3049" s="102" t="s">
        <v>40</v>
      </c>
      <c r="AI3049" s="102" t="s">
        <v>40</v>
      </c>
      <c r="AJ3049" s="102" t="s">
        <v>40</v>
      </c>
      <c r="AK3049" s="102" t="s">
        <v>40</v>
      </c>
      <c r="AL3049" s="101"/>
      <c r="AM3049" s="101"/>
      <c r="AN3049" s="102" t="s">
        <v>40</v>
      </c>
      <c r="AO3049" s="102" t="s">
        <v>40</v>
      </c>
      <c r="AP3049" s="102" t="s">
        <v>40</v>
      </c>
      <c r="AQ3049" s="102" t="s">
        <v>40</v>
      </c>
      <c r="AR3049" s="101"/>
    </row>
    <row r="3050" spans="1:44" ht="21">
      <c r="A3050" t="str">
        <f>VLOOKUP(Q3050,'Rotas x Madrugada'!A:C,2,0)</f>
        <v>P</v>
      </c>
      <c r="B3050" t="str">
        <f>VLOOKUP(Q3050,'Rotas x Madrugada'!A:C,3,0)</f>
        <v>Sim</v>
      </c>
      <c r="D3050" s="19">
        <f t="shared" si="94"/>
        <v>46170</v>
      </c>
      <c r="E3050" s="19">
        <f>IF(A3050="RETIRA",Z3050,VLOOKUP(Q3050,'Rotas x Madrugada'!A:D,4,0))</f>
        <v>46146</v>
      </c>
      <c r="F3050" s="19">
        <f>IF(A3050="RETIRA",Z3050,Z3050+2)</f>
        <v>46170</v>
      </c>
      <c r="G3050" s="19" t="str">
        <f>CONCATENATE(U3050,"-",V3050)</f>
        <v>INC06-TF</v>
      </c>
      <c r="H3050" s="19" t="str">
        <f t="shared" ca="1" si="95"/>
        <v>OK</v>
      </c>
      <c r="I3050" s="46">
        <f ca="1">Z3050-$B$1</f>
        <v>11</v>
      </c>
      <c r="J3050" s="46">
        <f>VLOOKUP(G3050,'D. Produção'!A:B,2,)</f>
        <v>2</v>
      </c>
      <c r="K3050" s="87">
        <v>336225</v>
      </c>
      <c r="L3050" s="88" t="s">
        <v>734</v>
      </c>
      <c r="M3050" s="87">
        <v>168</v>
      </c>
      <c r="N3050" s="87">
        <v>5458632</v>
      </c>
      <c r="O3050" s="88" t="s">
        <v>35</v>
      </c>
      <c r="P3050" s="88" t="s">
        <v>344</v>
      </c>
      <c r="Q3050" s="88" t="s">
        <v>198</v>
      </c>
      <c r="R3050" s="89">
        <v>0.65590000000000004</v>
      </c>
      <c r="S3050" s="89">
        <v>9.8384999999999998</v>
      </c>
      <c r="T3050" s="87">
        <v>1</v>
      </c>
      <c r="U3050" s="88" t="s">
        <v>185</v>
      </c>
      <c r="V3050" s="88" t="s">
        <v>96</v>
      </c>
      <c r="W3050" s="90">
        <v>700</v>
      </c>
      <c r="X3050" s="90">
        <v>937</v>
      </c>
      <c r="Y3050" s="91">
        <v>46156.492145173608</v>
      </c>
      <c r="Z3050" s="92">
        <v>46168</v>
      </c>
      <c r="AA3050" s="93"/>
      <c r="AB3050" s="93"/>
      <c r="AC3050" s="93"/>
      <c r="AD3050" s="93"/>
      <c r="AE3050" s="94" t="s">
        <v>40</v>
      </c>
      <c r="AF3050" s="94" t="s">
        <v>40</v>
      </c>
      <c r="AG3050" s="94" t="s">
        <v>40</v>
      </c>
      <c r="AH3050" s="94" t="s">
        <v>40</v>
      </c>
      <c r="AI3050" s="94" t="s">
        <v>40</v>
      </c>
      <c r="AJ3050" s="94" t="s">
        <v>40</v>
      </c>
      <c r="AK3050" s="94" t="s">
        <v>40</v>
      </c>
      <c r="AL3050" s="93"/>
      <c r="AM3050" s="93"/>
      <c r="AN3050" s="94" t="s">
        <v>40</v>
      </c>
      <c r="AO3050" s="94" t="s">
        <v>40</v>
      </c>
      <c r="AP3050" s="94" t="s">
        <v>40</v>
      </c>
      <c r="AQ3050" s="94" t="s">
        <v>40</v>
      </c>
      <c r="AR3050" s="93"/>
    </row>
    <row r="3051" spans="1:44" ht="21">
      <c r="A3051" t="str">
        <f>VLOOKUP(Q3051,'Rotas x Madrugada'!A:C,2,0)</f>
        <v>P</v>
      </c>
      <c r="B3051" t="str">
        <f>VLOOKUP(Q3051,'Rotas x Madrugada'!A:C,3,0)</f>
        <v>Sim</v>
      </c>
      <c r="D3051" s="19">
        <f t="shared" si="94"/>
        <v>46170</v>
      </c>
      <c r="E3051" s="19">
        <f>IF(A3051="RETIRA",Z3051,VLOOKUP(Q3051,'Rotas x Madrugada'!A:D,4,0))</f>
        <v>46146</v>
      </c>
      <c r="F3051" s="19">
        <f>IF(A3051="RETIRA",Z3051,Z3051+2)</f>
        <v>46170</v>
      </c>
      <c r="G3051" s="19" t="str">
        <f>CONCATENATE(U3051,"-",V3051)</f>
        <v>INC06-TF</v>
      </c>
      <c r="H3051" s="19" t="str">
        <f t="shared" ca="1" si="95"/>
        <v>OK</v>
      </c>
      <c r="I3051" s="46">
        <f ca="1">Z3051-$B$1</f>
        <v>11</v>
      </c>
      <c r="J3051" s="46">
        <f>VLOOKUP(G3051,'D. Produção'!A:B,2,)</f>
        <v>2</v>
      </c>
      <c r="K3051" s="95">
        <v>336225</v>
      </c>
      <c r="L3051" s="96" t="s">
        <v>735</v>
      </c>
      <c r="M3051" s="95">
        <v>169</v>
      </c>
      <c r="N3051" s="95">
        <v>5458633</v>
      </c>
      <c r="O3051" s="96" t="s">
        <v>35</v>
      </c>
      <c r="P3051" s="96" t="s">
        <v>344</v>
      </c>
      <c r="Q3051" s="96" t="s">
        <v>198</v>
      </c>
      <c r="R3051" s="97">
        <v>0.755</v>
      </c>
      <c r="S3051" s="97">
        <v>11.3246</v>
      </c>
      <c r="T3051" s="95">
        <v>1</v>
      </c>
      <c r="U3051" s="96" t="s">
        <v>185</v>
      </c>
      <c r="V3051" s="96" t="s">
        <v>96</v>
      </c>
      <c r="W3051" s="98">
        <v>902</v>
      </c>
      <c r="X3051" s="98">
        <v>837</v>
      </c>
      <c r="Y3051" s="99">
        <v>46156.492145173608</v>
      </c>
      <c r="Z3051" s="100">
        <v>46168</v>
      </c>
      <c r="AA3051" s="101"/>
      <c r="AB3051" s="101"/>
      <c r="AC3051" s="101"/>
      <c r="AD3051" s="101"/>
      <c r="AE3051" s="102" t="s">
        <v>40</v>
      </c>
      <c r="AF3051" s="102" t="s">
        <v>40</v>
      </c>
      <c r="AG3051" s="102" t="s">
        <v>40</v>
      </c>
      <c r="AH3051" s="102" t="s">
        <v>40</v>
      </c>
      <c r="AI3051" s="102" t="s">
        <v>40</v>
      </c>
      <c r="AJ3051" s="102" t="s">
        <v>40</v>
      </c>
      <c r="AK3051" s="102" t="s">
        <v>40</v>
      </c>
      <c r="AL3051" s="101"/>
      <c r="AM3051" s="101"/>
      <c r="AN3051" s="102" t="s">
        <v>40</v>
      </c>
      <c r="AO3051" s="102" t="s">
        <v>40</v>
      </c>
      <c r="AP3051" s="102" t="s">
        <v>40</v>
      </c>
      <c r="AQ3051" s="102" t="s">
        <v>40</v>
      </c>
      <c r="AR3051" s="101"/>
    </row>
    <row r="3052" spans="1:44" ht="21">
      <c r="A3052" t="str">
        <f>VLOOKUP(Q3052,'Rotas x Madrugada'!A:C,2,0)</f>
        <v>P</v>
      </c>
      <c r="B3052" t="str">
        <f>VLOOKUP(Q3052,'Rotas x Madrugada'!A:C,3,0)</f>
        <v>Sim</v>
      </c>
      <c r="D3052" s="19">
        <f t="shared" si="94"/>
        <v>46170</v>
      </c>
      <c r="E3052" s="19">
        <f>IF(A3052="RETIRA",Z3052,VLOOKUP(Q3052,'Rotas x Madrugada'!A:D,4,0))</f>
        <v>46146</v>
      </c>
      <c r="F3052" s="19">
        <f>IF(A3052="RETIRA",Z3052,Z3052+2)</f>
        <v>46170</v>
      </c>
      <c r="G3052" s="19" t="str">
        <f>CONCATENATE(U3052,"-",V3052)</f>
        <v>INC06-TF</v>
      </c>
      <c r="H3052" s="19" t="str">
        <f t="shared" ca="1" si="95"/>
        <v>OK</v>
      </c>
      <c r="I3052" s="46">
        <f ca="1">Z3052-$B$1</f>
        <v>11</v>
      </c>
      <c r="J3052" s="46">
        <f>VLOOKUP(G3052,'D. Produção'!A:B,2,)</f>
        <v>2</v>
      </c>
      <c r="K3052" s="87">
        <v>336225</v>
      </c>
      <c r="L3052" s="88" t="s">
        <v>736</v>
      </c>
      <c r="M3052" s="87">
        <v>170</v>
      </c>
      <c r="N3052" s="87">
        <v>5458634</v>
      </c>
      <c r="O3052" s="88" t="s">
        <v>35</v>
      </c>
      <c r="P3052" s="88" t="s">
        <v>344</v>
      </c>
      <c r="Q3052" s="88" t="s">
        <v>198</v>
      </c>
      <c r="R3052" s="89">
        <v>0.755</v>
      </c>
      <c r="S3052" s="89">
        <v>11.3246</v>
      </c>
      <c r="T3052" s="87">
        <v>1</v>
      </c>
      <c r="U3052" s="88" t="s">
        <v>185</v>
      </c>
      <c r="V3052" s="88" t="s">
        <v>96</v>
      </c>
      <c r="W3052" s="90">
        <v>902</v>
      </c>
      <c r="X3052" s="90">
        <v>837</v>
      </c>
      <c r="Y3052" s="91">
        <v>46156.492145173608</v>
      </c>
      <c r="Z3052" s="92">
        <v>46168</v>
      </c>
      <c r="AA3052" s="93"/>
      <c r="AB3052" s="93"/>
      <c r="AC3052" s="93"/>
      <c r="AD3052" s="93"/>
      <c r="AE3052" s="94" t="s">
        <v>40</v>
      </c>
      <c r="AF3052" s="94" t="s">
        <v>40</v>
      </c>
      <c r="AG3052" s="94" t="s">
        <v>40</v>
      </c>
      <c r="AH3052" s="94" t="s">
        <v>40</v>
      </c>
      <c r="AI3052" s="94" t="s">
        <v>40</v>
      </c>
      <c r="AJ3052" s="94" t="s">
        <v>40</v>
      </c>
      <c r="AK3052" s="94" t="s">
        <v>40</v>
      </c>
      <c r="AL3052" s="93"/>
      <c r="AM3052" s="93"/>
      <c r="AN3052" s="94" t="s">
        <v>40</v>
      </c>
      <c r="AO3052" s="94" t="s">
        <v>40</v>
      </c>
      <c r="AP3052" s="94" t="s">
        <v>40</v>
      </c>
      <c r="AQ3052" s="94" t="s">
        <v>40</v>
      </c>
      <c r="AR3052" s="93"/>
    </row>
    <row r="3053" spans="1:44" ht="21">
      <c r="A3053" t="str">
        <f>VLOOKUP(Q3053,'Rotas x Madrugada'!A:C,2,0)</f>
        <v>P</v>
      </c>
      <c r="B3053" t="str">
        <f>VLOOKUP(Q3053,'Rotas x Madrugada'!A:C,3,0)</f>
        <v>Sim</v>
      </c>
      <c r="D3053" s="19">
        <f t="shared" si="94"/>
        <v>46170</v>
      </c>
      <c r="E3053" s="19">
        <f>IF(A3053="RETIRA",Z3053,VLOOKUP(Q3053,'Rotas x Madrugada'!A:D,4,0))</f>
        <v>46146</v>
      </c>
      <c r="F3053" s="19">
        <f>IF(A3053="RETIRA",Z3053,Z3053+2)</f>
        <v>46170</v>
      </c>
      <c r="G3053" s="19" t="str">
        <f>CONCATENATE(U3053,"-",V3053)</f>
        <v>INC06-TF</v>
      </c>
      <c r="H3053" s="19" t="str">
        <f t="shared" ca="1" si="95"/>
        <v>OK</v>
      </c>
      <c r="I3053" s="46">
        <f ca="1">Z3053-$B$1</f>
        <v>11</v>
      </c>
      <c r="J3053" s="46">
        <f>VLOOKUP(G3053,'D. Produção'!A:B,2,)</f>
        <v>2</v>
      </c>
      <c r="K3053" s="95">
        <v>336225</v>
      </c>
      <c r="L3053" s="96" t="s">
        <v>737</v>
      </c>
      <c r="M3053" s="95">
        <v>171</v>
      </c>
      <c r="N3053" s="95">
        <v>5458635</v>
      </c>
      <c r="O3053" s="96" t="s">
        <v>35</v>
      </c>
      <c r="P3053" s="96" t="s">
        <v>344</v>
      </c>
      <c r="Q3053" s="96" t="s">
        <v>198</v>
      </c>
      <c r="R3053" s="97">
        <v>0.9506</v>
      </c>
      <c r="S3053" s="97">
        <v>14.259399999999999</v>
      </c>
      <c r="T3053" s="95">
        <v>1</v>
      </c>
      <c r="U3053" s="96" t="s">
        <v>185</v>
      </c>
      <c r="V3053" s="96" t="s">
        <v>96</v>
      </c>
      <c r="W3053" s="98">
        <v>488</v>
      </c>
      <c r="X3053" s="98">
        <v>1948</v>
      </c>
      <c r="Y3053" s="99">
        <v>46156.492145173608</v>
      </c>
      <c r="Z3053" s="100">
        <v>46168</v>
      </c>
      <c r="AA3053" s="101"/>
      <c r="AB3053" s="101"/>
      <c r="AC3053" s="101"/>
      <c r="AD3053" s="101"/>
      <c r="AE3053" s="102" t="s">
        <v>40</v>
      </c>
      <c r="AF3053" s="102" t="s">
        <v>40</v>
      </c>
      <c r="AG3053" s="102" t="s">
        <v>40</v>
      </c>
      <c r="AH3053" s="102" t="s">
        <v>40</v>
      </c>
      <c r="AI3053" s="102" t="s">
        <v>40</v>
      </c>
      <c r="AJ3053" s="102" t="s">
        <v>40</v>
      </c>
      <c r="AK3053" s="102" t="s">
        <v>40</v>
      </c>
      <c r="AL3053" s="101"/>
      <c r="AM3053" s="101"/>
      <c r="AN3053" s="102" t="s">
        <v>40</v>
      </c>
      <c r="AO3053" s="102" t="s">
        <v>40</v>
      </c>
      <c r="AP3053" s="102" t="s">
        <v>40</v>
      </c>
      <c r="AQ3053" s="102" t="s">
        <v>40</v>
      </c>
      <c r="AR3053" s="101"/>
    </row>
    <row r="3054" spans="1:44" ht="21">
      <c r="A3054" t="str">
        <f>VLOOKUP(Q3054,'Rotas x Madrugada'!A:C,2,0)</f>
        <v>P</v>
      </c>
      <c r="B3054" t="str">
        <f>VLOOKUP(Q3054,'Rotas x Madrugada'!A:C,3,0)</f>
        <v>Sim</v>
      </c>
      <c r="D3054" s="19">
        <f t="shared" si="94"/>
        <v>46170</v>
      </c>
      <c r="E3054" s="19">
        <f>IF(A3054="RETIRA",Z3054,VLOOKUP(Q3054,'Rotas x Madrugada'!A:D,4,0))</f>
        <v>46146</v>
      </c>
      <c r="F3054" s="19">
        <f>IF(A3054="RETIRA",Z3054,Z3054+2)</f>
        <v>46170</v>
      </c>
      <c r="G3054" s="19" t="str">
        <f>CONCATENATE(U3054,"-",V3054)</f>
        <v>INC06-TF</v>
      </c>
      <c r="H3054" s="19" t="str">
        <f t="shared" ca="1" si="95"/>
        <v>OK</v>
      </c>
      <c r="I3054" s="46">
        <f ca="1">Z3054-$B$1</f>
        <v>11</v>
      </c>
      <c r="J3054" s="46">
        <f>VLOOKUP(G3054,'D. Produção'!A:B,2,)</f>
        <v>2</v>
      </c>
      <c r="K3054" s="87">
        <v>336225</v>
      </c>
      <c r="L3054" s="88" t="s">
        <v>738</v>
      </c>
      <c r="M3054" s="87">
        <v>172</v>
      </c>
      <c r="N3054" s="87">
        <v>5458636</v>
      </c>
      <c r="O3054" s="88" t="s">
        <v>35</v>
      </c>
      <c r="P3054" s="88" t="s">
        <v>344</v>
      </c>
      <c r="Q3054" s="88" t="s">
        <v>198</v>
      </c>
      <c r="R3054" s="89">
        <v>0.9506</v>
      </c>
      <c r="S3054" s="89">
        <v>14.259399999999999</v>
      </c>
      <c r="T3054" s="87">
        <v>1</v>
      </c>
      <c r="U3054" s="88" t="s">
        <v>185</v>
      </c>
      <c r="V3054" s="88" t="s">
        <v>96</v>
      </c>
      <c r="W3054" s="90">
        <v>488</v>
      </c>
      <c r="X3054" s="90">
        <v>1948</v>
      </c>
      <c r="Y3054" s="91">
        <v>46156.492145173608</v>
      </c>
      <c r="Z3054" s="92">
        <v>46168</v>
      </c>
      <c r="AA3054" s="93"/>
      <c r="AB3054" s="93"/>
      <c r="AC3054" s="93"/>
      <c r="AD3054" s="93"/>
      <c r="AE3054" s="94" t="s">
        <v>40</v>
      </c>
      <c r="AF3054" s="94" t="s">
        <v>40</v>
      </c>
      <c r="AG3054" s="94" t="s">
        <v>40</v>
      </c>
      <c r="AH3054" s="94" t="s">
        <v>40</v>
      </c>
      <c r="AI3054" s="94" t="s">
        <v>40</v>
      </c>
      <c r="AJ3054" s="94" t="s">
        <v>40</v>
      </c>
      <c r="AK3054" s="94" t="s">
        <v>40</v>
      </c>
      <c r="AL3054" s="93"/>
      <c r="AM3054" s="93"/>
      <c r="AN3054" s="94" t="s">
        <v>40</v>
      </c>
      <c r="AO3054" s="94" t="s">
        <v>40</v>
      </c>
      <c r="AP3054" s="94" t="s">
        <v>40</v>
      </c>
      <c r="AQ3054" s="94" t="s">
        <v>40</v>
      </c>
      <c r="AR3054" s="93"/>
    </row>
    <row r="3055" spans="1:44" ht="21">
      <c r="A3055" t="str">
        <f>VLOOKUP(Q3055,'Rotas x Madrugada'!A:C,2,0)</f>
        <v>P</v>
      </c>
      <c r="B3055" t="str">
        <f>VLOOKUP(Q3055,'Rotas x Madrugada'!A:C,3,0)</f>
        <v>Sim</v>
      </c>
      <c r="D3055" s="19">
        <f t="shared" si="94"/>
        <v>46170</v>
      </c>
      <c r="E3055" s="19">
        <f>IF(A3055="RETIRA",Z3055,VLOOKUP(Q3055,'Rotas x Madrugada'!A:D,4,0))</f>
        <v>46146</v>
      </c>
      <c r="F3055" s="19">
        <f>IF(A3055="RETIRA",Z3055,Z3055+2)</f>
        <v>46170</v>
      </c>
      <c r="G3055" s="19" t="str">
        <f>CONCATENATE(U3055,"-",V3055)</f>
        <v>INC06-TF</v>
      </c>
      <c r="H3055" s="19" t="str">
        <f t="shared" ca="1" si="95"/>
        <v>OK</v>
      </c>
      <c r="I3055" s="46">
        <f ca="1">Z3055-$B$1</f>
        <v>11</v>
      </c>
      <c r="J3055" s="46">
        <f>VLOOKUP(G3055,'D. Produção'!A:B,2,)</f>
        <v>2</v>
      </c>
      <c r="K3055" s="95">
        <v>336225</v>
      </c>
      <c r="L3055" s="96" t="s">
        <v>739</v>
      </c>
      <c r="M3055" s="95">
        <v>173</v>
      </c>
      <c r="N3055" s="95">
        <v>5458637</v>
      </c>
      <c r="O3055" s="96" t="s">
        <v>35</v>
      </c>
      <c r="P3055" s="96" t="s">
        <v>344</v>
      </c>
      <c r="Q3055" s="96" t="s">
        <v>198</v>
      </c>
      <c r="R3055" s="97">
        <v>1.2427999999999999</v>
      </c>
      <c r="S3055" s="97">
        <v>18.642399999999999</v>
      </c>
      <c r="T3055" s="95">
        <v>1</v>
      </c>
      <c r="U3055" s="96" t="s">
        <v>185</v>
      </c>
      <c r="V3055" s="96" t="s">
        <v>96</v>
      </c>
      <c r="W3055" s="98">
        <v>638</v>
      </c>
      <c r="X3055" s="98">
        <v>1948</v>
      </c>
      <c r="Y3055" s="99">
        <v>46156.492145173608</v>
      </c>
      <c r="Z3055" s="100">
        <v>46168</v>
      </c>
      <c r="AA3055" s="101"/>
      <c r="AB3055" s="101"/>
      <c r="AC3055" s="101"/>
      <c r="AD3055" s="101"/>
      <c r="AE3055" s="102" t="s">
        <v>40</v>
      </c>
      <c r="AF3055" s="102" t="s">
        <v>40</v>
      </c>
      <c r="AG3055" s="102" t="s">
        <v>40</v>
      </c>
      <c r="AH3055" s="102" t="s">
        <v>40</v>
      </c>
      <c r="AI3055" s="102" t="s">
        <v>40</v>
      </c>
      <c r="AJ3055" s="102" t="s">
        <v>40</v>
      </c>
      <c r="AK3055" s="102" t="s">
        <v>40</v>
      </c>
      <c r="AL3055" s="101"/>
      <c r="AM3055" s="101"/>
      <c r="AN3055" s="102" t="s">
        <v>40</v>
      </c>
      <c r="AO3055" s="102" t="s">
        <v>40</v>
      </c>
      <c r="AP3055" s="102" t="s">
        <v>40</v>
      </c>
      <c r="AQ3055" s="102" t="s">
        <v>40</v>
      </c>
      <c r="AR3055" s="101"/>
    </row>
    <row r="3056" spans="1:44" ht="21">
      <c r="A3056" t="str">
        <f>VLOOKUP(Q3056,'Rotas x Madrugada'!A:C,2,0)</f>
        <v>P</v>
      </c>
      <c r="B3056" t="str">
        <f>VLOOKUP(Q3056,'Rotas x Madrugada'!A:C,3,0)</f>
        <v>Sim</v>
      </c>
      <c r="D3056" s="19">
        <f t="shared" si="94"/>
        <v>46170</v>
      </c>
      <c r="E3056" s="19">
        <f>IF(A3056="RETIRA",Z3056,VLOOKUP(Q3056,'Rotas x Madrugada'!A:D,4,0))</f>
        <v>46146</v>
      </c>
      <c r="F3056" s="19">
        <f>IF(A3056="RETIRA",Z3056,Z3056+2)</f>
        <v>46170</v>
      </c>
      <c r="G3056" s="19" t="str">
        <f>CONCATENATE(U3056,"-",V3056)</f>
        <v>INC06-TF</v>
      </c>
      <c r="H3056" s="19" t="str">
        <f t="shared" ca="1" si="95"/>
        <v>OK</v>
      </c>
      <c r="I3056" s="46">
        <f ca="1">Z3056-$B$1</f>
        <v>11</v>
      </c>
      <c r="J3056" s="46">
        <f>VLOOKUP(G3056,'D. Produção'!A:B,2,)</f>
        <v>2</v>
      </c>
      <c r="K3056" s="87">
        <v>336225</v>
      </c>
      <c r="L3056" s="88" t="s">
        <v>740</v>
      </c>
      <c r="M3056" s="87">
        <v>174</v>
      </c>
      <c r="N3056" s="87">
        <v>5458638</v>
      </c>
      <c r="O3056" s="88" t="s">
        <v>35</v>
      </c>
      <c r="P3056" s="88" t="s">
        <v>344</v>
      </c>
      <c r="Q3056" s="88" t="s">
        <v>198</v>
      </c>
      <c r="R3056" s="89">
        <v>1.2427999999999999</v>
      </c>
      <c r="S3056" s="89">
        <v>18.642399999999999</v>
      </c>
      <c r="T3056" s="87">
        <v>1</v>
      </c>
      <c r="U3056" s="88" t="s">
        <v>185</v>
      </c>
      <c r="V3056" s="88" t="s">
        <v>96</v>
      </c>
      <c r="W3056" s="90">
        <v>638</v>
      </c>
      <c r="X3056" s="90">
        <v>1948</v>
      </c>
      <c r="Y3056" s="91">
        <v>46156.492145173608</v>
      </c>
      <c r="Z3056" s="92">
        <v>46168</v>
      </c>
      <c r="AA3056" s="93"/>
      <c r="AB3056" s="93"/>
      <c r="AC3056" s="93"/>
      <c r="AD3056" s="93"/>
      <c r="AE3056" s="94" t="s">
        <v>40</v>
      </c>
      <c r="AF3056" s="94" t="s">
        <v>40</v>
      </c>
      <c r="AG3056" s="94" t="s">
        <v>40</v>
      </c>
      <c r="AH3056" s="94" t="s">
        <v>40</v>
      </c>
      <c r="AI3056" s="94" t="s">
        <v>40</v>
      </c>
      <c r="AJ3056" s="94" t="s">
        <v>40</v>
      </c>
      <c r="AK3056" s="94" t="s">
        <v>40</v>
      </c>
      <c r="AL3056" s="93"/>
      <c r="AM3056" s="93"/>
      <c r="AN3056" s="94" t="s">
        <v>40</v>
      </c>
      <c r="AO3056" s="94" t="s">
        <v>40</v>
      </c>
      <c r="AP3056" s="94" t="s">
        <v>40</v>
      </c>
      <c r="AQ3056" s="94" t="s">
        <v>40</v>
      </c>
      <c r="AR3056" s="93"/>
    </row>
    <row r="3057" spans="1:44" ht="21">
      <c r="A3057" t="str">
        <f>VLOOKUP(Q3057,'Rotas x Madrugada'!A:C,2,0)</f>
        <v>P</v>
      </c>
      <c r="B3057" t="str">
        <f>VLOOKUP(Q3057,'Rotas x Madrugada'!A:C,3,0)</f>
        <v>Sim</v>
      </c>
      <c r="D3057" s="19">
        <f t="shared" si="94"/>
        <v>46170</v>
      </c>
      <c r="E3057" s="19">
        <f>IF(A3057="RETIRA",Z3057,VLOOKUP(Q3057,'Rotas x Madrugada'!A:D,4,0))</f>
        <v>46146</v>
      </c>
      <c r="F3057" s="19">
        <f>IF(A3057="RETIRA",Z3057,Z3057+2)</f>
        <v>46170</v>
      </c>
      <c r="G3057" s="19" t="str">
        <f>CONCATENATE(U3057,"-",V3057)</f>
        <v>INC06-TF</v>
      </c>
      <c r="H3057" s="19" t="str">
        <f t="shared" ca="1" si="95"/>
        <v>OK</v>
      </c>
      <c r="I3057" s="46">
        <f ca="1">Z3057-$B$1</f>
        <v>11</v>
      </c>
      <c r="J3057" s="46">
        <f>VLOOKUP(G3057,'D. Produção'!A:B,2,)</f>
        <v>2</v>
      </c>
      <c r="K3057" s="95">
        <v>336225</v>
      </c>
      <c r="L3057" s="96" t="s">
        <v>741</v>
      </c>
      <c r="M3057" s="95">
        <v>175</v>
      </c>
      <c r="N3057" s="95">
        <v>5458639</v>
      </c>
      <c r="O3057" s="96" t="s">
        <v>35</v>
      </c>
      <c r="P3057" s="96" t="s">
        <v>344</v>
      </c>
      <c r="Q3057" s="96" t="s">
        <v>198</v>
      </c>
      <c r="R3057" s="97">
        <v>1.2427999999999999</v>
      </c>
      <c r="S3057" s="97">
        <v>18.642399999999999</v>
      </c>
      <c r="T3057" s="95">
        <v>1</v>
      </c>
      <c r="U3057" s="96" t="s">
        <v>185</v>
      </c>
      <c r="V3057" s="96" t="s">
        <v>96</v>
      </c>
      <c r="W3057" s="98">
        <v>638</v>
      </c>
      <c r="X3057" s="98">
        <v>1948</v>
      </c>
      <c r="Y3057" s="99">
        <v>46156.492145173608</v>
      </c>
      <c r="Z3057" s="100">
        <v>46168</v>
      </c>
      <c r="AA3057" s="101"/>
      <c r="AB3057" s="101"/>
      <c r="AC3057" s="101"/>
      <c r="AD3057" s="101"/>
      <c r="AE3057" s="102" t="s">
        <v>40</v>
      </c>
      <c r="AF3057" s="102" t="s">
        <v>40</v>
      </c>
      <c r="AG3057" s="102" t="s">
        <v>40</v>
      </c>
      <c r="AH3057" s="102" t="s">
        <v>40</v>
      </c>
      <c r="AI3057" s="102" t="s">
        <v>40</v>
      </c>
      <c r="AJ3057" s="102" t="s">
        <v>40</v>
      </c>
      <c r="AK3057" s="102" t="s">
        <v>40</v>
      </c>
      <c r="AL3057" s="101"/>
      <c r="AM3057" s="101"/>
      <c r="AN3057" s="102" t="s">
        <v>40</v>
      </c>
      <c r="AO3057" s="102" t="s">
        <v>40</v>
      </c>
      <c r="AP3057" s="102" t="s">
        <v>40</v>
      </c>
      <c r="AQ3057" s="102" t="s">
        <v>40</v>
      </c>
      <c r="AR3057" s="101"/>
    </row>
    <row r="3058" spans="1:44" ht="21">
      <c r="A3058" t="str">
        <f>VLOOKUP(Q3058,'Rotas x Madrugada'!A:C,2,0)</f>
        <v>P</v>
      </c>
      <c r="B3058" t="str">
        <f>VLOOKUP(Q3058,'Rotas x Madrugada'!A:C,3,0)</f>
        <v>Sim</v>
      </c>
      <c r="D3058" s="19">
        <f t="shared" si="94"/>
        <v>46170</v>
      </c>
      <c r="E3058" s="19">
        <f>IF(A3058="RETIRA",Z3058,VLOOKUP(Q3058,'Rotas x Madrugada'!A:D,4,0))</f>
        <v>46146</v>
      </c>
      <c r="F3058" s="19">
        <f>IF(A3058="RETIRA",Z3058,Z3058+2)</f>
        <v>46170</v>
      </c>
      <c r="G3058" s="19" t="str">
        <f>CONCATENATE(U3058,"-",V3058)</f>
        <v>INC06-TF</v>
      </c>
      <c r="H3058" s="19" t="str">
        <f t="shared" ca="1" si="95"/>
        <v>OK</v>
      </c>
      <c r="I3058" s="46">
        <f ca="1">Z3058-$B$1</f>
        <v>11</v>
      </c>
      <c r="J3058" s="46">
        <f>VLOOKUP(G3058,'D. Produção'!A:B,2,)</f>
        <v>2</v>
      </c>
      <c r="K3058" s="87">
        <v>336225</v>
      </c>
      <c r="L3058" s="88" t="s">
        <v>742</v>
      </c>
      <c r="M3058" s="87">
        <v>176</v>
      </c>
      <c r="N3058" s="87">
        <v>5458640</v>
      </c>
      <c r="O3058" s="88" t="s">
        <v>35</v>
      </c>
      <c r="P3058" s="88" t="s">
        <v>344</v>
      </c>
      <c r="Q3058" s="88" t="s">
        <v>198</v>
      </c>
      <c r="R3058" s="89">
        <v>1.2427999999999999</v>
      </c>
      <c r="S3058" s="89">
        <v>18.642399999999999</v>
      </c>
      <c r="T3058" s="87">
        <v>1</v>
      </c>
      <c r="U3058" s="88" t="s">
        <v>185</v>
      </c>
      <c r="V3058" s="88" t="s">
        <v>96</v>
      </c>
      <c r="W3058" s="90">
        <v>638</v>
      </c>
      <c r="X3058" s="90">
        <v>1948</v>
      </c>
      <c r="Y3058" s="91">
        <v>46156.492145173608</v>
      </c>
      <c r="Z3058" s="92">
        <v>46168</v>
      </c>
      <c r="AA3058" s="93"/>
      <c r="AB3058" s="93"/>
      <c r="AC3058" s="93"/>
      <c r="AD3058" s="93"/>
      <c r="AE3058" s="94" t="s">
        <v>40</v>
      </c>
      <c r="AF3058" s="94" t="s">
        <v>40</v>
      </c>
      <c r="AG3058" s="94" t="s">
        <v>40</v>
      </c>
      <c r="AH3058" s="94" t="s">
        <v>40</v>
      </c>
      <c r="AI3058" s="94" t="s">
        <v>40</v>
      </c>
      <c r="AJ3058" s="94" t="s">
        <v>40</v>
      </c>
      <c r="AK3058" s="94" t="s">
        <v>40</v>
      </c>
      <c r="AL3058" s="93"/>
      <c r="AM3058" s="93"/>
      <c r="AN3058" s="94" t="s">
        <v>40</v>
      </c>
      <c r="AO3058" s="94" t="s">
        <v>40</v>
      </c>
      <c r="AP3058" s="94" t="s">
        <v>40</v>
      </c>
      <c r="AQ3058" s="94" t="s">
        <v>40</v>
      </c>
      <c r="AR3058" s="93"/>
    </row>
    <row r="3059" spans="1:44" ht="21">
      <c r="A3059" t="str">
        <f>VLOOKUP(Q3059,'Rotas x Madrugada'!A:C,2,0)</f>
        <v>P</v>
      </c>
      <c r="B3059" t="str">
        <f>VLOOKUP(Q3059,'Rotas x Madrugada'!A:C,3,0)</f>
        <v>Sim</v>
      </c>
      <c r="D3059" s="19">
        <f t="shared" si="94"/>
        <v>46170</v>
      </c>
      <c r="E3059" s="19">
        <f>IF(A3059="RETIRA",Z3059,VLOOKUP(Q3059,'Rotas x Madrugada'!A:D,4,0))</f>
        <v>46146</v>
      </c>
      <c r="F3059" s="19">
        <f>IF(A3059="RETIRA",Z3059,Z3059+2)</f>
        <v>46170</v>
      </c>
      <c r="G3059" s="19" t="str">
        <f>CONCATENATE(U3059,"-",V3059)</f>
        <v>INC06-TF</v>
      </c>
      <c r="H3059" s="19" t="str">
        <f t="shared" ca="1" si="95"/>
        <v>OK</v>
      </c>
      <c r="I3059" s="46">
        <f ca="1">Z3059-$B$1</f>
        <v>11</v>
      </c>
      <c r="J3059" s="46">
        <f>VLOOKUP(G3059,'D. Produção'!A:B,2,)</f>
        <v>2</v>
      </c>
      <c r="K3059" s="95">
        <v>336225</v>
      </c>
      <c r="L3059" s="96" t="s">
        <v>743</v>
      </c>
      <c r="M3059" s="95">
        <v>177</v>
      </c>
      <c r="N3059" s="95">
        <v>5458641</v>
      </c>
      <c r="O3059" s="96" t="s">
        <v>35</v>
      </c>
      <c r="P3059" s="96" t="s">
        <v>344</v>
      </c>
      <c r="Q3059" s="96" t="s">
        <v>198</v>
      </c>
      <c r="R3059" s="97">
        <v>1.2427999999999999</v>
      </c>
      <c r="S3059" s="97">
        <v>18.642399999999999</v>
      </c>
      <c r="T3059" s="95">
        <v>1</v>
      </c>
      <c r="U3059" s="96" t="s">
        <v>185</v>
      </c>
      <c r="V3059" s="96" t="s">
        <v>96</v>
      </c>
      <c r="W3059" s="98">
        <v>638</v>
      </c>
      <c r="X3059" s="98">
        <v>1948</v>
      </c>
      <c r="Y3059" s="99">
        <v>46156.492145173608</v>
      </c>
      <c r="Z3059" s="100">
        <v>46168</v>
      </c>
      <c r="AA3059" s="101"/>
      <c r="AB3059" s="101"/>
      <c r="AC3059" s="101"/>
      <c r="AD3059" s="101"/>
      <c r="AE3059" s="102" t="s">
        <v>40</v>
      </c>
      <c r="AF3059" s="102" t="s">
        <v>40</v>
      </c>
      <c r="AG3059" s="102" t="s">
        <v>40</v>
      </c>
      <c r="AH3059" s="102" t="s">
        <v>40</v>
      </c>
      <c r="AI3059" s="102" t="s">
        <v>40</v>
      </c>
      <c r="AJ3059" s="102" t="s">
        <v>40</v>
      </c>
      <c r="AK3059" s="102" t="s">
        <v>40</v>
      </c>
      <c r="AL3059" s="101"/>
      <c r="AM3059" s="101"/>
      <c r="AN3059" s="102" t="s">
        <v>40</v>
      </c>
      <c r="AO3059" s="102" t="s">
        <v>40</v>
      </c>
      <c r="AP3059" s="102" t="s">
        <v>40</v>
      </c>
      <c r="AQ3059" s="102" t="s">
        <v>40</v>
      </c>
      <c r="AR3059" s="101"/>
    </row>
    <row r="3060" spans="1:44" ht="21">
      <c r="A3060" t="str">
        <f>VLOOKUP(Q3060,'Rotas x Madrugada'!A:C,2,0)</f>
        <v>P</v>
      </c>
      <c r="B3060" t="str">
        <f>VLOOKUP(Q3060,'Rotas x Madrugada'!A:C,3,0)</f>
        <v>Sim</v>
      </c>
      <c r="D3060" s="19">
        <f t="shared" si="94"/>
        <v>46170</v>
      </c>
      <c r="E3060" s="19">
        <f>IF(A3060="RETIRA",Z3060,VLOOKUP(Q3060,'Rotas x Madrugada'!A:D,4,0))</f>
        <v>46146</v>
      </c>
      <c r="F3060" s="19">
        <f>IF(A3060="RETIRA",Z3060,Z3060+2)</f>
        <v>46170</v>
      </c>
      <c r="G3060" s="19" t="str">
        <f>CONCATENATE(U3060,"-",V3060)</f>
        <v>INC06-TF</v>
      </c>
      <c r="H3060" s="19" t="str">
        <f t="shared" ca="1" si="95"/>
        <v>OK</v>
      </c>
      <c r="I3060" s="46">
        <f ca="1">Z3060-$B$1</f>
        <v>11</v>
      </c>
      <c r="J3060" s="46">
        <f>VLOOKUP(G3060,'D. Produção'!A:B,2,)</f>
        <v>2</v>
      </c>
      <c r="K3060" s="87">
        <v>336225</v>
      </c>
      <c r="L3060" s="88" t="s">
        <v>744</v>
      </c>
      <c r="M3060" s="87">
        <v>178</v>
      </c>
      <c r="N3060" s="87">
        <v>5458642</v>
      </c>
      <c r="O3060" s="88" t="s">
        <v>35</v>
      </c>
      <c r="P3060" s="88" t="s">
        <v>344</v>
      </c>
      <c r="Q3060" s="88" t="s">
        <v>198</v>
      </c>
      <c r="R3060" s="89">
        <v>1.2427999999999999</v>
      </c>
      <c r="S3060" s="89">
        <v>18.642399999999999</v>
      </c>
      <c r="T3060" s="87">
        <v>1</v>
      </c>
      <c r="U3060" s="88" t="s">
        <v>185</v>
      </c>
      <c r="V3060" s="88" t="s">
        <v>96</v>
      </c>
      <c r="W3060" s="90">
        <v>638</v>
      </c>
      <c r="X3060" s="90">
        <v>1948</v>
      </c>
      <c r="Y3060" s="91">
        <v>46156.492145173608</v>
      </c>
      <c r="Z3060" s="92">
        <v>46168</v>
      </c>
      <c r="AA3060" s="93"/>
      <c r="AB3060" s="93"/>
      <c r="AC3060" s="93"/>
      <c r="AD3060" s="93"/>
      <c r="AE3060" s="94" t="s">
        <v>40</v>
      </c>
      <c r="AF3060" s="94" t="s">
        <v>40</v>
      </c>
      <c r="AG3060" s="94" t="s">
        <v>40</v>
      </c>
      <c r="AH3060" s="94" t="s">
        <v>40</v>
      </c>
      <c r="AI3060" s="94" t="s">
        <v>40</v>
      </c>
      <c r="AJ3060" s="94" t="s">
        <v>40</v>
      </c>
      <c r="AK3060" s="94" t="s">
        <v>40</v>
      </c>
      <c r="AL3060" s="93"/>
      <c r="AM3060" s="93"/>
      <c r="AN3060" s="94" t="s">
        <v>40</v>
      </c>
      <c r="AO3060" s="94" t="s">
        <v>40</v>
      </c>
      <c r="AP3060" s="94" t="s">
        <v>40</v>
      </c>
      <c r="AQ3060" s="94" t="s">
        <v>40</v>
      </c>
      <c r="AR3060" s="93"/>
    </row>
    <row r="3061" spans="1:44" ht="21">
      <c r="A3061" t="str">
        <f>VLOOKUP(Q3061,'Rotas x Madrugada'!A:C,2,0)</f>
        <v>P</v>
      </c>
      <c r="B3061" t="str">
        <f>VLOOKUP(Q3061,'Rotas x Madrugada'!A:C,3,0)</f>
        <v>Sim</v>
      </c>
      <c r="D3061" s="19">
        <f t="shared" si="94"/>
        <v>46170</v>
      </c>
      <c r="E3061" s="19">
        <f>IF(A3061="RETIRA",Z3061,VLOOKUP(Q3061,'Rotas x Madrugada'!A:D,4,0))</f>
        <v>46146</v>
      </c>
      <c r="F3061" s="19">
        <f>IF(A3061="RETIRA",Z3061,Z3061+2)</f>
        <v>46170</v>
      </c>
      <c r="G3061" s="19" t="str">
        <f>CONCATENATE(U3061,"-",V3061)</f>
        <v>INC06-TF</v>
      </c>
      <c r="H3061" s="19" t="str">
        <f t="shared" ca="1" si="95"/>
        <v>OK</v>
      </c>
      <c r="I3061" s="46">
        <f ca="1">Z3061-$B$1</f>
        <v>11</v>
      </c>
      <c r="J3061" s="46">
        <f>VLOOKUP(G3061,'D. Produção'!A:B,2,)</f>
        <v>2</v>
      </c>
      <c r="K3061" s="95">
        <v>336225</v>
      </c>
      <c r="L3061" s="96" t="s">
        <v>745</v>
      </c>
      <c r="M3061" s="95">
        <v>179</v>
      </c>
      <c r="N3061" s="95">
        <v>5458643</v>
      </c>
      <c r="O3061" s="96" t="s">
        <v>35</v>
      </c>
      <c r="P3061" s="96" t="s">
        <v>344</v>
      </c>
      <c r="Q3061" s="96" t="s">
        <v>198</v>
      </c>
      <c r="R3061" s="97">
        <v>1.2427999999999999</v>
      </c>
      <c r="S3061" s="97">
        <v>18.642399999999999</v>
      </c>
      <c r="T3061" s="95">
        <v>1</v>
      </c>
      <c r="U3061" s="96" t="s">
        <v>185</v>
      </c>
      <c r="V3061" s="96" t="s">
        <v>96</v>
      </c>
      <c r="W3061" s="98">
        <v>638</v>
      </c>
      <c r="X3061" s="98">
        <v>1948</v>
      </c>
      <c r="Y3061" s="99">
        <v>46156.492145173608</v>
      </c>
      <c r="Z3061" s="100">
        <v>46168</v>
      </c>
      <c r="AA3061" s="101"/>
      <c r="AB3061" s="101"/>
      <c r="AC3061" s="101"/>
      <c r="AD3061" s="101"/>
      <c r="AE3061" s="102" t="s">
        <v>40</v>
      </c>
      <c r="AF3061" s="102" t="s">
        <v>40</v>
      </c>
      <c r="AG3061" s="102" t="s">
        <v>40</v>
      </c>
      <c r="AH3061" s="102" t="s">
        <v>40</v>
      </c>
      <c r="AI3061" s="102" t="s">
        <v>40</v>
      </c>
      <c r="AJ3061" s="102" t="s">
        <v>40</v>
      </c>
      <c r="AK3061" s="102" t="s">
        <v>40</v>
      </c>
      <c r="AL3061" s="101"/>
      <c r="AM3061" s="101"/>
      <c r="AN3061" s="102" t="s">
        <v>40</v>
      </c>
      <c r="AO3061" s="102" t="s">
        <v>40</v>
      </c>
      <c r="AP3061" s="102" t="s">
        <v>40</v>
      </c>
      <c r="AQ3061" s="102" t="s">
        <v>40</v>
      </c>
      <c r="AR3061" s="101"/>
    </row>
    <row r="3062" spans="1:44" ht="21">
      <c r="A3062" t="str">
        <f>VLOOKUP(Q3062,'Rotas x Madrugada'!A:C,2,0)</f>
        <v>P</v>
      </c>
      <c r="B3062" t="str">
        <f>VLOOKUP(Q3062,'Rotas x Madrugada'!A:C,3,0)</f>
        <v>Sim</v>
      </c>
      <c r="D3062" s="19">
        <f t="shared" si="94"/>
        <v>46170</v>
      </c>
      <c r="E3062" s="19">
        <f>IF(A3062="RETIRA",Z3062,VLOOKUP(Q3062,'Rotas x Madrugada'!A:D,4,0))</f>
        <v>46146</v>
      </c>
      <c r="F3062" s="19">
        <f>IF(A3062="RETIRA",Z3062,Z3062+2)</f>
        <v>46170</v>
      </c>
      <c r="G3062" s="19" t="str">
        <f>CONCATENATE(U3062,"-",V3062)</f>
        <v>INC06-TF</v>
      </c>
      <c r="H3062" s="19" t="str">
        <f t="shared" ca="1" si="95"/>
        <v>OK</v>
      </c>
      <c r="I3062" s="46">
        <f ca="1">Z3062-$B$1</f>
        <v>11</v>
      </c>
      <c r="J3062" s="46">
        <f>VLOOKUP(G3062,'D. Produção'!A:B,2,)</f>
        <v>2</v>
      </c>
      <c r="K3062" s="87">
        <v>336225</v>
      </c>
      <c r="L3062" s="88" t="s">
        <v>70</v>
      </c>
      <c r="M3062" s="87">
        <v>180</v>
      </c>
      <c r="N3062" s="87">
        <v>5458644</v>
      </c>
      <c r="O3062" s="88" t="s">
        <v>35</v>
      </c>
      <c r="P3062" s="88" t="s">
        <v>344</v>
      </c>
      <c r="Q3062" s="88" t="s">
        <v>198</v>
      </c>
      <c r="R3062" s="89">
        <v>1.2427999999999999</v>
      </c>
      <c r="S3062" s="89">
        <v>18.642399999999999</v>
      </c>
      <c r="T3062" s="87">
        <v>1</v>
      </c>
      <c r="U3062" s="88" t="s">
        <v>185</v>
      </c>
      <c r="V3062" s="88" t="s">
        <v>96</v>
      </c>
      <c r="W3062" s="90">
        <v>638</v>
      </c>
      <c r="X3062" s="90">
        <v>1948</v>
      </c>
      <c r="Y3062" s="91">
        <v>46156.492145173608</v>
      </c>
      <c r="Z3062" s="92">
        <v>46168</v>
      </c>
      <c r="AA3062" s="93"/>
      <c r="AB3062" s="93"/>
      <c r="AC3062" s="93"/>
      <c r="AD3062" s="93"/>
      <c r="AE3062" s="94" t="s">
        <v>40</v>
      </c>
      <c r="AF3062" s="94" t="s">
        <v>40</v>
      </c>
      <c r="AG3062" s="94" t="s">
        <v>40</v>
      </c>
      <c r="AH3062" s="94" t="s">
        <v>40</v>
      </c>
      <c r="AI3062" s="94" t="s">
        <v>40</v>
      </c>
      <c r="AJ3062" s="94" t="s">
        <v>40</v>
      </c>
      <c r="AK3062" s="94" t="s">
        <v>40</v>
      </c>
      <c r="AL3062" s="93"/>
      <c r="AM3062" s="93"/>
      <c r="AN3062" s="94" t="s">
        <v>40</v>
      </c>
      <c r="AO3062" s="94" t="s">
        <v>40</v>
      </c>
      <c r="AP3062" s="94" t="s">
        <v>40</v>
      </c>
      <c r="AQ3062" s="94" t="s">
        <v>40</v>
      </c>
      <c r="AR3062" s="93"/>
    </row>
    <row r="3063" spans="1:44" ht="21">
      <c r="A3063" t="str">
        <f>VLOOKUP(Q3063,'Rotas x Madrugada'!A:C,2,0)</f>
        <v>P</v>
      </c>
      <c r="B3063" t="str">
        <f>VLOOKUP(Q3063,'Rotas x Madrugada'!A:C,3,0)</f>
        <v>Sim</v>
      </c>
      <c r="D3063" s="19">
        <f t="shared" si="94"/>
        <v>46170</v>
      </c>
      <c r="E3063" s="19">
        <f>IF(A3063="RETIRA",Z3063,VLOOKUP(Q3063,'Rotas x Madrugada'!A:D,4,0))</f>
        <v>46146</v>
      </c>
      <c r="F3063" s="19">
        <f>IF(A3063="RETIRA",Z3063,Z3063+2)</f>
        <v>46170</v>
      </c>
      <c r="G3063" s="19" t="str">
        <f>CONCATENATE(U3063,"-",V3063)</f>
        <v>INC06-TF</v>
      </c>
      <c r="H3063" s="19" t="str">
        <f t="shared" ca="1" si="95"/>
        <v>OK</v>
      </c>
      <c r="I3063" s="46">
        <f ca="1">Z3063-$B$1</f>
        <v>11</v>
      </c>
      <c r="J3063" s="46">
        <f>VLOOKUP(G3063,'D. Produção'!A:B,2,)</f>
        <v>2</v>
      </c>
      <c r="K3063" s="95">
        <v>336225</v>
      </c>
      <c r="L3063" s="96" t="s">
        <v>746</v>
      </c>
      <c r="M3063" s="95">
        <v>181</v>
      </c>
      <c r="N3063" s="95">
        <v>5458645</v>
      </c>
      <c r="O3063" s="96" t="s">
        <v>35</v>
      </c>
      <c r="P3063" s="96" t="s">
        <v>344</v>
      </c>
      <c r="Q3063" s="96" t="s">
        <v>198</v>
      </c>
      <c r="R3063" s="97">
        <v>1.2427999999999999</v>
      </c>
      <c r="S3063" s="97">
        <v>18.642399999999999</v>
      </c>
      <c r="T3063" s="95">
        <v>1</v>
      </c>
      <c r="U3063" s="96" t="s">
        <v>185</v>
      </c>
      <c r="V3063" s="96" t="s">
        <v>96</v>
      </c>
      <c r="W3063" s="98">
        <v>638</v>
      </c>
      <c r="X3063" s="98">
        <v>1948</v>
      </c>
      <c r="Y3063" s="99">
        <v>46156.492145173608</v>
      </c>
      <c r="Z3063" s="100">
        <v>46168</v>
      </c>
      <c r="AA3063" s="101"/>
      <c r="AB3063" s="101"/>
      <c r="AC3063" s="101"/>
      <c r="AD3063" s="101"/>
      <c r="AE3063" s="102" t="s">
        <v>40</v>
      </c>
      <c r="AF3063" s="102" t="s">
        <v>40</v>
      </c>
      <c r="AG3063" s="102" t="s">
        <v>40</v>
      </c>
      <c r="AH3063" s="102" t="s">
        <v>40</v>
      </c>
      <c r="AI3063" s="102" t="s">
        <v>40</v>
      </c>
      <c r="AJ3063" s="102" t="s">
        <v>40</v>
      </c>
      <c r="AK3063" s="102" t="s">
        <v>40</v>
      </c>
      <c r="AL3063" s="101"/>
      <c r="AM3063" s="101"/>
      <c r="AN3063" s="102" t="s">
        <v>40</v>
      </c>
      <c r="AO3063" s="102" t="s">
        <v>40</v>
      </c>
      <c r="AP3063" s="102" t="s">
        <v>40</v>
      </c>
      <c r="AQ3063" s="102" t="s">
        <v>40</v>
      </c>
      <c r="AR3063" s="101"/>
    </row>
    <row r="3064" spans="1:44" ht="21">
      <c r="A3064" t="str">
        <f>VLOOKUP(Q3064,'Rotas x Madrugada'!A:C,2,0)</f>
        <v>P</v>
      </c>
      <c r="B3064" t="str">
        <f>VLOOKUP(Q3064,'Rotas x Madrugada'!A:C,3,0)</f>
        <v>Sim</v>
      </c>
      <c r="D3064" s="19">
        <f t="shared" si="94"/>
        <v>46170</v>
      </c>
      <c r="E3064" s="19">
        <f>IF(A3064="RETIRA",Z3064,VLOOKUP(Q3064,'Rotas x Madrugada'!A:D,4,0))</f>
        <v>46146</v>
      </c>
      <c r="F3064" s="19">
        <f>IF(A3064="RETIRA",Z3064,Z3064+2)</f>
        <v>46170</v>
      </c>
      <c r="G3064" s="19" t="str">
        <f>CONCATENATE(U3064,"-",V3064)</f>
        <v>INC06-TF</v>
      </c>
      <c r="H3064" s="19" t="str">
        <f t="shared" ca="1" si="95"/>
        <v>OK</v>
      </c>
      <c r="I3064" s="46">
        <f ca="1">Z3064-$B$1</f>
        <v>11</v>
      </c>
      <c r="J3064" s="46">
        <f>VLOOKUP(G3064,'D. Produção'!A:B,2,)</f>
        <v>2</v>
      </c>
      <c r="K3064" s="87">
        <v>336225</v>
      </c>
      <c r="L3064" s="88" t="s">
        <v>747</v>
      </c>
      <c r="M3064" s="87">
        <v>182</v>
      </c>
      <c r="N3064" s="87">
        <v>5458646</v>
      </c>
      <c r="O3064" s="88" t="s">
        <v>35</v>
      </c>
      <c r="P3064" s="88" t="s">
        <v>344</v>
      </c>
      <c r="Q3064" s="88" t="s">
        <v>198</v>
      </c>
      <c r="R3064" s="89">
        <v>1.2427999999999999</v>
      </c>
      <c r="S3064" s="89">
        <v>18.642399999999999</v>
      </c>
      <c r="T3064" s="87">
        <v>1</v>
      </c>
      <c r="U3064" s="88" t="s">
        <v>185</v>
      </c>
      <c r="V3064" s="88" t="s">
        <v>96</v>
      </c>
      <c r="W3064" s="90">
        <v>638</v>
      </c>
      <c r="X3064" s="90">
        <v>1948</v>
      </c>
      <c r="Y3064" s="91">
        <v>46156.492145173608</v>
      </c>
      <c r="Z3064" s="92">
        <v>46168</v>
      </c>
      <c r="AA3064" s="93"/>
      <c r="AB3064" s="93"/>
      <c r="AC3064" s="93"/>
      <c r="AD3064" s="93"/>
      <c r="AE3064" s="94" t="s">
        <v>40</v>
      </c>
      <c r="AF3064" s="94" t="s">
        <v>40</v>
      </c>
      <c r="AG3064" s="94" t="s">
        <v>40</v>
      </c>
      <c r="AH3064" s="94" t="s">
        <v>40</v>
      </c>
      <c r="AI3064" s="94" t="s">
        <v>40</v>
      </c>
      <c r="AJ3064" s="94" t="s">
        <v>40</v>
      </c>
      <c r="AK3064" s="94" t="s">
        <v>40</v>
      </c>
      <c r="AL3064" s="93"/>
      <c r="AM3064" s="93"/>
      <c r="AN3064" s="94" t="s">
        <v>40</v>
      </c>
      <c r="AO3064" s="94" t="s">
        <v>40</v>
      </c>
      <c r="AP3064" s="94" t="s">
        <v>40</v>
      </c>
      <c r="AQ3064" s="94" t="s">
        <v>40</v>
      </c>
      <c r="AR3064" s="93"/>
    </row>
    <row r="3065" spans="1:44" ht="21">
      <c r="A3065" t="str">
        <f>VLOOKUP(Q3065,'Rotas x Madrugada'!A:C,2,0)</f>
        <v>P</v>
      </c>
      <c r="B3065" t="str">
        <f>VLOOKUP(Q3065,'Rotas x Madrugada'!A:C,3,0)</f>
        <v>Sim</v>
      </c>
      <c r="D3065" s="19">
        <f t="shared" si="94"/>
        <v>46170</v>
      </c>
      <c r="E3065" s="19">
        <f>IF(A3065="RETIRA",Z3065,VLOOKUP(Q3065,'Rotas x Madrugada'!A:D,4,0))</f>
        <v>46146</v>
      </c>
      <c r="F3065" s="19">
        <f>IF(A3065="RETIRA",Z3065,Z3065+2)</f>
        <v>46170</v>
      </c>
      <c r="G3065" s="19" t="str">
        <f>CONCATENATE(U3065,"-",V3065)</f>
        <v>INC06-TF</v>
      </c>
      <c r="H3065" s="19" t="str">
        <f t="shared" ca="1" si="95"/>
        <v>OK</v>
      </c>
      <c r="I3065" s="46">
        <f ca="1">Z3065-$B$1</f>
        <v>11</v>
      </c>
      <c r="J3065" s="46">
        <f>VLOOKUP(G3065,'D. Produção'!A:B,2,)</f>
        <v>2</v>
      </c>
      <c r="K3065" s="95">
        <v>336225</v>
      </c>
      <c r="L3065" s="96" t="s">
        <v>71</v>
      </c>
      <c r="M3065" s="95">
        <v>183</v>
      </c>
      <c r="N3065" s="95">
        <v>5458647</v>
      </c>
      <c r="O3065" s="96" t="s">
        <v>35</v>
      </c>
      <c r="P3065" s="96" t="s">
        <v>344</v>
      </c>
      <c r="Q3065" s="96" t="s">
        <v>198</v>
      </c>
      <c r="R3065" s="97">
        <v>1.2427999999999999</v>
      </c>
      <c r="S3065" s="97">
        <v>18.642399999999999</v>
      </c>
      <c r="T3065" s="95">
        <v>1</v>
      </c>
      <c r="U3065" s="96" t="s">
        <v>185</v>
      </c>
      <c r="V3065" s="96" t="s">
        <v>96</v>
      </c>
      <c r="W3065" s="98">
        <v>638</v>
      </c>
      <c r="X3065" s="98">
        <v>1948</v>
      </c>
      <c r="Y3065" s="99">
        <v>46156.492145173608</v>
      </c>
      <c r="Z3065" s="100">
        <v>46168</v>
      </c>
      <c r="AA3065" s="101"/>
      <c r="AB3065" s="101"/>
      <c r="AC3065" s="101"/>
      <c r="AD3065" s="101"/>
      <c r="AE3065" s="102" t="s">
        <v>40</v>
      </c>
      <c r="AF3065" s="102" t="s">
        <v>40</v>
      </c>
      <c r="AG3065" s="102" t="s">
        <v>40</v>
      </c>
      <c r="AH3065" s="102" t="s">
        <v>40</v>
      </c>
      <c r="AI3065" s="102" t="s">
        <v>40</v>
      </c>
      <c r="AJ3065" s="102" t="s">
        <v>40</v>
      </c>
      <c r="AK3065" s="102" t="s">
        <v>40</v>
      </c>
      <c r="AL3065" s="101"/>
      <c r="AM3065" s="101"/>
      <c r="AN3065" s="102" t="s">
        <v>40</v>
      </c>
      <c r="AO3065" s="102" t="s">
        <v>40</v>
      </c>
      <c r="AP3065" s="102" t="s">
        <v>40</v>
      </c>
      <c r="AQ3065" s="102" t="s">
        <v>40</v>
      </c>
      <c r="AR3065" s="101"/>
    </row>
    <row r="3066" spans="1:44" ht="21">
      <c r="A3066" t="str">
        <f>VLOOKUP(Q3066,'Rotas x Madrugada'!A:C,2,0)</f>
        <v>P</v>
      </c>
      <c r="B3066" t="str">
        <f>VLOOKUP(Q3066,'Rotas x Madrugada'!A:C,3,0)</f>
        <v>Sim</v>
      </c>
      <c r="D3066" s="19">
        <f t="shared" si="94"/>
        <v>46170</v>
      </c>
      <c r="E3066" s="19">
        <f>IF(A3066="RETIRA",Z3066,VLOOKUP(Q3066,'Rotas x Madrugada'!A:D,4,0))</f>
        <v>46146</v>
      </c>
      <c r="F3066" s="19">
        <f>IF(A3066="RETIRA",Z3066,Z3066+2)</f>
        <v>46170</v>
      </c>
      <c r="G3066" s="19" t="str">
        <f>CONCATENATE(U3066,"-",V3066)</f>
        <v>INC06-TF</v>
      </c>
      <c r="H3066" s="19" t="str">
        <f t="shared" ca="1" si="95"/>
        <v>OK</v>
      </c>
      <c r="I3066" s="46">
        <f ca="1">Z3066-$B$1</f>
        <v>11</v>
      </c>
      <c r="J3066" s="46">
        <f>VLOOKUP(G3066,'D. Produção'!A:B,2,)</f>
        <v>2</v>
      </c>
      <c r="K3066" s="87">
        <v>336225</v>
      </c>
      <c r="L3066" s="88" t="s">
        <v>72</v>
      </c>
      <c r="M3066" s="87">
        <v>184</v>
      </c>
      <c r="N3066" s="87">
        <v>5458648</v>
      </c>
      <c r="O3066" s="88" t="s">
        <v>35</v>
      </c>
      <c r="P3066" s="88" t="s">
        <v>344</v>
      </c>
      <c r="Q3066" s="88" t="s">
        <v>198</v>
      </c>
      <c r="R3066" s="89">
        <v>1.2427999999999999</v>
      </c>
      <c r="S3066" s="89">
        <v>18.642399999999999</v>
      </c>
      <c r="T3066" s="87">
        <v>1</v>
      </c>
      <c r="U3066" s="88" t="s">
        <v>185</v>
      </c>
      <c r="V3066" s="88" t="s">
        <v>96</v>
      </c>
      <c r="W3066" s="90">
        <v>638</v>
      </c>
      <c r="X3066" s="90">
        <v>1948</v>
      </c>
      <c r="Y3066" s="91">
        <v>46156.492145173608</v>
      </c>
      <c r="Z3066" s="92">
        <v>46168</v>
      </c>
      <c r="AA3066" s="93"/>
      <c r="AB3066" s="93"/>
      <c r="AC3066" s="93"/>
      <c r="AD3066" s="93"/>
      <c r="AE3066" s="94" t="s">
        <v>40</v>
      </c>
      <c r="AF3066" s="94" t="s">
        <v>40</v>
      </c>
      <c r="AG3066" s="94" t="s">
        <v>40</v>
      </c>
      <c r="AH3066" s="94" t="s">
        <v>40</v>
      </c>
      <c r="AI3066" s="94" t="s">
        <v>40</v>
      </c>
      <c r="AJ3066" s="94" t="s">
        <v>40</v>
      </c>
      <c r="AK3066" s="94" t="s">
        <v>40</v>
      </c>
      <c r="AL3066" s="93"/>
      <c r="AM3066" s="93"/>
      <c r="AN3066" s="94" t="s">
        <v>40</v>
      </c>
      <c r="AO3066" s="94" t="s">
        <v>40</v>
      </c>
      <c r="AP3066" s="94" t="s">
        <v>40</v>
      </c>
      <c r="AQ3066" s="94" t="s">
        <v>40</v>
      </c>
      <c r="AR3066" s="93"/>
    </row>
    <row r="3067" spans="1:44" ht="21">
      <c r="A3067" t="str">
        <f>VLOOKUP(Q3067,'Rotas x Madrugada'!A:C,2,0)</f>
        <v>P</v>
      </c>
      <c r="B3067" t="str">
        <f>VLOOKUP(Q3067,'Rotas x Madrugada'!A:C,3,0)</f>
        <v>Sim</v>
      </c>
      <c r="D3067" s="19">
        <f t="shared" si="94"/>
        <v>46170</v>
      </c>
      <c r="E3067" s="19">
        <f>IF(A3067="RETIRA",Z3067,VLOOKUP(Q3067,'Rotas x Madrugada'!A:D,4,0))</f>
        <v>46146</v>
      </c>
      <c r="F3067" s="19">
        <f>IF(A3067="RETIRA",Z3067,Z3067+2)</f>
        <v>46170</v>
      </c>
      <c r="G3067" s="19" t="str">
        <f>CONCATENATE(U3067,"-",V3067)</f>
        <v>LMINC08-PF</v>
      </c>
      <c r="H3067" s="19" t="str">
        <f t="shared" ca="1" si="95"/>
        <v>OK</v>
      </c>
      <c r="I3067" s="46">
        <f ca="1">Z3067-$B$1</f>
        <v>11</v>
      </c>
      <c r="J3067" s="46">
        <f>VLOOKUP(G3067,'D. Produção'!A:B,2,)</f>
        <v>4</v>
      </c>
      <c r="K3067" s="95">
        <v>336225</v>
      </c>
      <c r="L3067" s="96" t="s">
        <v>73</v>
      </c>
      <c r="M3067" s="95">
        <v>185</v>
      </c>
      <c r="N3067" s="95">
        <v>5458649</v>
      </c>
      <c r="O3067" s="96" t="s">
        <v>35</v>
      </c>
      <c r="P3067" s="96" t="s">
        <v>344</v>
      </c>
      <c r="Q3067" s="96" t="s">
        <v>198</v>
      </c>
      <c r="R3067" s="97">
        <v>1.8654999999999999</v>
      </c>
      <c r="S3067" s="97">
        <v>37.308999999999997</v>
      </c>
      <c r="T3067" s="95">
        <v>1</v>
      </c>
      <c r="U3067" s="96" t="s">
        <v>251</v>
      </c>
      <c r="V3067" s="96" t="s">
        <v>39</v>
      </c>
      <c r="W3067" s="98">
        <v>1477</v>
      </c>
      <c r="X3067" s="98">
        <v>1263</v>
      </c>
      <c r="Y3067" s="99">
        <v>46156.492145173608</v>
      </c>
      <c r="Z3067" s="100">
        <v>46168</v>
      </c>
      <c r="AA3067" s="101"/>
      <c r="AB3067" s="101"/>
      <c r="AC3067" s="101"/>
      <c r="AD3067" s="102" t="s">
        <v>40</v>
      </c>
      <c r="AE3067" s="102" t="s">
        <v>40</v>
      </c>
      <c r="AF3067" s="102" t="s">
        <v>40</v>
      </c>
      <c r="AG3067" s="102" t="s">
        <v>40</v>
      </c>
      <c r="AH3067" s="102" t="s">
        <v>40</v>
      </c>
      <c r="AI3067" s="102" t="s">
        <v>40</v>
      </c>
      <c r="AJ3067" s="102" t="s">
        <v>40</v>
      </c>
      <c r="AK3067" s="102" t="s">
        <v>40</v>
      </c>
      <c r="AL3067" s="102" t="s">
        <v>40</v>
      </c>
      <c r="AM3067" s="102" t="s">
        <v>40</v>
      </c>
      <c r="AN3067" s="102" t="s">
        <v>40</v>
      </c>
      <c r="AO3067" s="102" t="s">
        <v>40</v>
      </c>
      <c r="AP3067" s="102" t="s">
        <v>40</v>
      </c>
      <c r="AQ3067" s="102" t="s">
        <v>40</v>
      </c>
      <c r="AR3067" s="101"/>
    </row>
    <row r="3068" spans="1:44" ht="21">
      <c r="A3068" t="str">
        <f>VLOOKUP(Q3068,'Rotas x Madrugada'!A:C,2,0)</f>
        <v>P</v>
      </c>
      <c r="B3068" t="str">
        <f>VLOOKUP(Q3068,'Rotas x Madrugada'!A:C,3,0)</f>
        <v>Sim</v>
      </c>
      <c r="D3068" s="19">
        <f t="shared" si="94"/>
        <v>46170</v>
      </c>
      <c r="E3068" s="19">
        <f>IF(A3068="RETIRA",Z3068,VLOOKUP(Q3068,'Rotas x Madrugada'!A:D,4,0))</f>
        <v>46146</v>
      </c>
      <c r="F3068" s="19">
        <f>IF(A3068="RETIRA",Z3068,Z3068+2)</f>
        <v>46170</v>
      </c>
      <c r="G3068" s="19" t="str">
        <f>CONCATENATE(U3068,"-",V3068)</f>
        <v>LMINC08-PF</v>
      </c>
      <c r="H3068" s="19" t="str">
        <f t="shared" ca="1" si="95"/>
        <v>OK</v>
      </c>
      <c r="I3068" s="46">
        <f ca="1">Z3068-$B$1</f>
        <v>11</v>
      </c>
      <c r="J3068" s="46">
        <f>VLOOKUP(G3068,'D. Produção'!A:B,2,)</f>
        <v>4</v>
      </c>
      <c r="K3068" s="87">
        <v>336225</v>
      </c>
      <c r="L3068" s="88" t="s">
        <v>74</v>
      </c>
      <c r="M3068" s="87">
        <v>186</v>
      </c>
      <c r="N3068" s="87">
        <v>5458650</v>
      </c>
      <c r="O3068" s="88" t="s">
        <v>35</v>
      </c>
      <c r="P3068" s="88" t="s">
        <v>344</v>
      </c>
      <c r="Q3068" s="88" t="s">
        <v>198</v>
      </c>
      <c r="R3068" s="89">
        <v>1.8654999999999999</v>
      </c>
      <c r="S3068" s="89">
        <v>37.308999999999997</v>
      </c>
      <c r="T3068" s="87">
        <v>1</v>
      </c>
      <c r="U3068" s="88" t="s">
        <v>251</v>
      </c>
      <c r="V3068" s="88" t="s">
        <v>39</v>
      </c>
      <c r="W3068" s="90">
        <v>1477</v>
      </c>
      <c r="X3068" s="90">
        <v>1263</v>
      </c>
      <c r="Y3068" s="91">
        <v>46156.492145173608</v>
      </c>
      <c r="Z3068" s="92">
        <v>46168</v>
      </c>
      <c r="AA3068" s="93"/>
      <c r="AB3068" s="93"/>
      <c r="AC3068" s="93"/>
      <c r="AD3068" s="94" t="s">
        <v>40</v>
      </c>
      <c r="AE3068" s="94" t="s">
        <v>40</v>
      </c>
      <c r="AF3068" s="94" t="s">
        <v>40</v>
      </c>
      <c r="AG3068" s="94" t="s">
        <v>40</v>
      </c>
      <c r="AH3068" s="94" t="s">
        <v>40</v>
      </c>
      <c r="AI3068" s="94" t="s">
        <v>40</v>
      </c>
      <c r="AJ3068" s="94" t="s">
        <v>40</v>
      </c>
      <c r="AK3068" s="94" t="s">
        <v>40</v>
      </c>
      <c r="AL3068" s="94" t="s">
        <v>40</v>
      </c>
      <c r="AM3068" s="94" t="s">
        <v>40</v>
      </c>
      <c r="AN3068" s="94" t="s">
        <v>40</v>
      </c>
      <c r="AO3068" s="94" t="s">
        <v>40</v>
      </c>
      <c r="AP3068" s="94" t="s">
        <v>40</v>
      </c>
      <c r="AQ3068" s="94" t="s">
        <v>40</v>
      </c>
      <c r="AR3068" s="93"/>
    </row>
    <row r="3069" spans="1:44" ht="21">
      <c r="A3069" t="str">
        <f>VLOOKUP(Q3069,'Rotas x Madrugada'!A:C,2,0)</f>
        <v>P</v>
      </c>
      <c r="B3069" t="str">
        <f>VLOOKUP(Q3069,'Rotas x Madrugada'!A:C,3,0)</f>
        <v>Sim</v>
      </c>
      <c r="D3069" s="19">
        <f t="shared" si="94"/>
        <v>46170</v>
      </c>
      <c r="E3069" s="19">
        <f>IF(A3069="RETIRA",Z3069,VLOOKUP(Q3069,'Rotas x Madrugada'!A:D,4,0))</f>
        <v>46146</v>
      </c>
      <c r="F3069" s="19">
        <f>IF(A3069="RETIRA",Z3069,Z3069+2)</f>
        <v>46170</v>
      </c>
      <c r="G3069" s="19" t="str">
        <f>CONCATENATE(U3069,"-",V3069)</f>
        <v>LMINC08-PF</v>
      </c>
      <c r="H3069" s="19" t="str">
        <f t="shared" ca="1" si="95"/>
        <v>OK</v>
      </c>
      <c r="I3069" s="46">
        <f ca="1">Z3069-$B$1</f>
        <v>11</v>
      </c>
      <c r="J3069" s="46">
        <f>VLOOKUP(G3069,'D. Produção'!A:B,2,)</f>
        <v>4</v>
      </c>
      <c r="K3069" s="95">
        <v>336225</v>
      </c>
      <c r="L3069" s="96" t="s">
        <v>75</v>
      </c>
      <c r="M3069" s="95">
        <v>187</v>
      </c>
      <c r="N3069" s="95">
        <v>5458651</v>
      </c>
      <c r="O3069" s="96" t="s">
        <v>35</v>
      </c>
      <c r="P3069" s="96" t="s">
        <v>344</v>
      </c>
      <c r="Q3069" s="96" t="s">
        <v>198</v>
      </c>
      <c r="R3069" s="97">
        <v>1.8654999999999999</v>
      </c>
      <c r="S3069" s="97">
        <v>37.308999999999997</v>
      </c>
      <c r="T3069" s="95">
        <v>1</v>
      </c>
      <c r="U3069" s="96" t="s">
        <v>251</v>
      </c>
      <c r="V3069" s="96" t="s">
        <v>39</v>
      </c>
      <c r="W3069" s="98">
        <v>1477</v>
      </c>
      <c r="X3069" s="98">
        <v>1263</v>
      </c>
      <c r="Y3069" s="99">
        <v>46156.492145173608</v>
      </c>
      <c r="Z3069" s="100">
        <v>46168</v>
      </c>
      <c r="AA3069" s="101"/>
      <c r="AB3069" s="101"/>
      <c r="AC3069" s="101"/>
      <c r="AD3069" s="102" t="s">
        <v>40</v>
      </c>
      <c r="AE3069" s="102" t="s">
        <v>40</v>
      </c>
      <c r="AF3069" s="102" t="s">
        <v>40</v>
      </c>
      <c r="AG3069" s="102" t="s">
        <v>40</v>
      </c>
      <c r="AH3069" s="102" t="s">
        <v>40</v>
      </c>
      <c r="AI3069" s="102" t="s">
        <v>40</v>
      </c>
      <c r="AJ3069" s="102" t="s">
        <v>40</v>
      </c>
      <c r="AK3069" s="102" t="s">
        <v>40</v>
      </c>
      <c r="AL3069" s="102" t="s">
        <v>40</v>
      </c>
      <c r="AM3069" s="102" t="s">
        <v>40</v>
      </c>
      <c r="AN3069" s="102" t="s">
        <v>40</v>
      </c>
      <c r="AO3069" s="102" t="s">
        <v>40</v>
      </c>
      <c r="AP3069" s="102" t="s">
        <v>40</v>
      </c>
      <c r="AQ3069" s="102" t="s">
        <v>40</v>
      </c>
      <c r="AR3069" s="101"/>
    </row>
    <row r="3070" spans="1:44" ht="21">
      <c r="A3070" t="str">
        <f>VLOOKUP(Q3070,'Rotas x Madrugada'!A:C,2,0)</f>
        <v>P</v>
      </c>
      <c r="B3070" t="str">
        <f>VLOOKUP(Q3070,'Rotas x Madrugada'!A:C,3,0)</f>
        <v>Sim</v>
      </c>
      <c r="D3070" s="19">
        <f t="shared" si="94"/>
        <v>46170</v>
      </c>
      <c r="E3070" s="19">
        <f>IF(A3070="RETIRA",Z3070,VLOOKUP(Q3070,'Rotas x Madrugada'!A:D,4,0))</f>
        <v>46146</v>
      </c>
      <c r="F3070" s="19">
        <f>IF(A3070="RETIRA",Z3070,Z3070+2)</f>
        <v>46170</v>
      </c>
      <c r="G3070" s="19" t="str">
        <f>CONCATENATE(U3070,"-",V3070)</f>
        <v>LMINC08-PF</v>
      </c>
      <c r="H3070" s="19" t="str">
        <f t="shared" ca="1" si="95"/>
        <v>OK</v>
      </c>
      <c r="I3070" s="46">
        <f ca="1">Z3070-$B$1</f>
        <v>11</v>
      </c>
      <c r="J3070" s="46">
        <f>VLOOKUP(G3070,'D. Produção'!A:B,2,)</f>
        <v>4</v>
      </c>
      <c r="K3070" s="87">
        <v>336225</v>
      </c>
      <c r="L3070" s="88" t="s">
        <v>76</v>
      </c>
      <c r="M3070" s="87">
        <v>188</v>
      </c>
      <c r="N3070" s="87">
        <v>5458652</v>
      </c>
      <c r="O3070" s="88" t="s">
        <v>35</v>
      </c>
      <c r="P3070" s="88" t="s">
        <v>344</v>
      </c>
      <c r="Q3070" s="88" t="s">
        <v>198</v>
      </c>
      <c r="R3070" s="89">
        <v>1.8654999999999999</v>
      </c>
      <c r="S3070" s="89">
        <v>37.308999999999997</v>
      </c>
      <c r="T3070" s="87">
        <v>1</v>
      </c>
      <c r="U3070" s="88" t="s">
        <v>251</v>
      </c>
      <c r="V3070" s="88" t="s">
        <v>39</v>
      </c>
      <c r="W3070" s="90">
        <v>1477</v>
      </c>
      <c r="X3070" s="90">
        <v>1263</v>
      </c>
      <c r="Y3070" s="91">
        <v>46156.492145173608</v>
      </c>
      <c r="Z3070" s="92">
        <v>46168</v>
      </c>
      <c r="AA3070" s="93"/>
      <c r="AB3070" s="93"/>
      <c r="AC3070" s="93"/>
      <c r="AD3070" s="94" t="s">
        <v>40</v>
      </c>
      <c r="AE3070" s="94" t="s">
        <v>40</v>
      </c>
      <c r="AF3070" s="94" t="s">
        <v>40</v>
      </c>
      <c r="AG3070" s="94" t="s">
        <v>40</v>
      </c>
      <c r="AH3070" s="94" t="s">
        <v>40</v>
      </c>
      <c r="AI3070" s="94" t="s">
        <v>40</v>
      </c>
      <c r="AJ3070" s="94" t="s">
        <v>40</v>
      </c>
      <c r="AK3070" s="94" t="s">
        <v>40</v>
      </c>
      <c r="AL3070" s="94" t="s">
        <v>40</v>
      </c>
      <c r="AM3070" s="94" t="s">
        <v>40</v>
      </c>
      <c r="AN3070" s="94" t="s">
        <v>40</v>
      </c>
      <c r="AO3070" s="94" t="s">
        <v>40</v>
      </c>
      <c r="AP3070" s="94" t="s">
        <v>40</v>
      </c>
      <c r="AQ3070" s="94" t="s">
        <v>40</v>
      </c>
      <c r="AR3070" s="93"/>
    </row>
    <row r="3071" spans="1:44" ht="21">
      <c r="A3071" t="str">
        <f>VLOOKUP(Q3071,'Rotas x Madrugada'!A:C,2,0)</f>
        <v>P</v>
      </c>
      <c r="B3071" t="str">
        <f>VLOOKUP(Q3071,'Rotas x Madrugada'!A:C,3,0)</f>
        <v>Sim</v>
      </c>
      <c r="D3071" s="19">
        <f t="shared" si="94"/>
        <v>46170</v>
      </c>
      <c r="E3071" s="19">
        <f>IF(A3071="RETIRA",Z3071,VLOOKUP(Q3071,'Rotas x Madrugada'!A:D,4,0))</f>
        <v>46146</v>
      </c>
      <c r="F3071" s="19">
        <f>IF(A3071="RETIRA",Z3071,Z3071+2)</f>
        <v>46170</v>
      </c>
      <c r="G3071" s="19" t="str">
        <f>CONCATENATE(U3071,"-",V3071)</f>
        <v>LMINC08-PF</v>
      </c>
      <c r="H3071" s="19" t="str">
        <f t="shared" ca="1" si="95"/>
        <v>OK</v>
      </c>
      <c r="I3071" s="46">
        <f ca="1">Z3071-$B$1</f>
        <v>11</v>
      </c>
      <c r="J3071" s="46">
        <f>VLOOKUP(G3071,'D. Produção'!A:B,2,)</f>
        <v>4</v>
      </c>
      <c r="K3071" s="95">
        <v>336225</v>
      </c>
      <c r="L3071" s="96" t="s">
        <v>77</v>
      </c>
      <c r="M3071" s="95">
        <v>189</v>
      </c>
      <c r="N3071" s="95">
        <v>5458653</v>
      </c>
      <c r="O3071" s="96" t="s">
        <v>35</v>
      </c>
      <c r="P3071" s="96" t="s">
        <v>344</v>
      </c>
      <c r="Q3071" s="96" t="s">
        <v>198</v>
      </c>
      <c r="R3071" s="97">
        <v>1.8654999999999999</v>
      </c>
      <c r="S3071" s="97">
        <v>37.308999999999997</v>
      </c>
      <c r="T3071" s="95">
        <v>1</v>
      </c>
      <c r="U3071" s="96" t="s">
        <v>251</v>
      </c>
      <c r="V3071" s="96" t="s">
        <v>39</v>
      </c>
      <c r="W3071" s="98">
        <v>1477</v>
      </c>
      <c r="X3071" s="98">
        <v>1263</v>
      </c>
      <c r="Y3071" s="99">
        <v>46156.492145173608</v>
      </c>
      <c r="Z3071" s="100">
        <v>46168</v>
      </c>
      <c r="AA3071" s="101"/>
      <c r="AB3071" s="101"/>
      <c r="AC3071" s="101"/>
      <c r="AD3071" s="102" t="s">
        <v>40</v>
      </c>
      <c r="AE3071" s="102" t="s">
        <v>40</v>
      </c>
      <c r="AF3071" s="102" t="s">
        <v>40</v>
      </c>
      <c r="AG3071" s="102" t="s">
        <v>40</v>
      </c>
      <c r="AH3071" s="102" t="s">
        <v>40</v>
      </c>
      <c r="AI3071" s="102" t="s">
        <v>40</v>
      </c>
      <c r="AJ3071" s="102" t="s">
        <v>40</v>
      </c>
      <c r="AK3071" s="102" t="s">
        <v>40</v>
      </c>
      <c r="AL3071" s="102" t="s">
        <v>40</v>
      </c>
      <c r="AM3071" s="102" t="s">
        <v>40</v>
      </c>
      <c r="AN3071" s="102" t="s">
        <v>40</v>
      </c>
      <c r="AO3071" s="102" t="s">
        <v>40</v>
      </c>
      <c r="AP3071" s="102" t="s">
        <v>40</v>
      </c>
      <c r="AQ3071" s="102" t="s">
        <v>40</v>
      </c>
      <c r="AR3071" s="101"/>
    </row>
    <row r="3072" spans="1:44">
      <c r="A3072" t="str">
        <f>VLOOKUP(Q3072,'Rotas x Madrugada'!A:C,2,0)</f>
        <v>P</v>
      </c>
      <c r="B3072" t="str">
        <f>VLOOKUP(Q3072,'Rotas x Madrugada'!A:C,3,0)</f>
        <v>Sim</v>
      </c>
      <c r="D3072" s="19">
        <f t="shared" si="94"/>
        <v>46170</v>
      </c>
      <c r="E3072" s="19">
        <f>IF(A3072="RETIRA",Z3072,VLOOKUP(Q3072,'Rotas x Madrugada'!A:D,4,0))</f>
        <v>46146</v>
      </c>
      <c r="F3072" s="19">
        <f>IF(A3072="RETIRA",Z3072,Z3072+2)</f>
        <v>46170</v>
      </c>
      <c r="G3072" s="19" t="str">
        <f>CONCATENATE(U3072,"-",V3072)</f>
        <v>LMLT06-PF</v>
      </c>
      <c r="H3072" s="19" t="str">
        <f t="shared" ca="1" si="95"/>
        <v>OK</v>
      </c>
      <c r="I3072" s="46">
        <f ca="1">Z3072-$B$1</f>
        <v>11</v>
      </c>
      <c r="J3072" s="46">
        <f>VLOOKUP(G3072,'D. Produção'!A:B,2,)</f>
        <v>4</v>
      </c>
      <c r="K3072" s="87">
        <v>336352</v>
      </c>
      <c r="L3072" s="88" t="s">
        <v>61</v>
      </c>
      <c r="M3072" s="87">
        <v>1</v>
      </c>
      <c r="N3072" s="87">
        <v>5459724</v>
      </c>
      <c r="O3072" s="88" t="s">
        <v>35</v>
      </c>
      <c r="P3072" s="88" t="s">
        <v>615</v>
      </c>
      <c r="Q3072" s="88" t="s">
        <v>198</v>
      </c>
      <c r="R3072" s="89">
        <v>1.5256000000000001</v>
      </c>
      <c r="S3072" s="89">
        <v>22.883800000000001</v>
      </c>
      <c r="T3072" s="87">
        <v>1</v>
      </c>
      <c r="U3072" s="88" t="s">
        <v>197</v>
      </c>
      <c r="V3072" s="88" t="s">
        <v>39</v>
      </c>
      <c r="W3072" s="90">
        <v>737</v>
      </c>
      <c r="X3072" s="90">
        <v>2070</v>
      </c>
      <c r="Y3072" s="91">
        <v>46155.693498993052</v>
      </c>
      <c r="Z3072" s="92">
        <v>46168</v>
      </c>
      <c r="AA3072" s="93"/>
      <c r="AB3072" s="93"/>
      <c r="AC3072" s="93"/>
      <c r="AD3072" s="94" t="s">
        <v>40</v>
      </c>
      <c r="AE3072" s="94" t="s">
        <v>40</v>
      </c>
      <c r="AF3072" s="94" t="s">
        <v>40</v>
      </c>
      <c r="AG3072" s="94" t="s">
        <v>40</v>
      </c>
      <c r="AH3072" s="94" t="s">
        <v>40</v>
      </c>
      <c r="AI3072" s="94" t="s">
        <v>40</v>
      </c>
      <c r="AJ3072" s="94" t="s">
        <v>40</v>
      </c>
      <c r="AK3072" s="94" t="s">
        <v>40</v>
      </c>
      <c r="AL3072" s="94" t="s">
        <v>40</v>
      </c>
      <c r="AM3072" s="94" t="s">
        <v>40</v>
      </c>
      <c r="AN3072" s="94" t="s">
        <v>40</v>
      </c>
      <c r="AO3072" s="94" t="s">
        <v>40</v>
      </c>
      <c r="AP3072" s="94" t="s">
        <v>40</v>
      </c>
      <c r="AQ3072" s="94" t="s">
        <v>40</v>
      </c>
      <c r="AR3072" s="93"/>
    </row>
    <row r="3073" spans="1:44">
      <c r="A3073" t="str">
        <f>VLOOKUP(Q3073,'Rotas x Madrugada'!A:C,2,0)</f>
        <v>P</v>
      </c>
      <c r="B3073" t="str">
        <f>VLOOKUP(Q3073,'Rotas x Madrugada'!A:C,3,0)</f>
        <v>Sim</v>
      </c>
      <c r="D3073" s="19">
        <f t="shared" si="94"/>
        <v>46170</v>
      </c>
      <c r="E3073" s="19">
        <f>IF(A3073="RETIRA",Z3073,VLOOKUP(Q3073,'Rotas x Madrugada'!A:D,4,0))</f>
        <v>46146</v>
      </c>
      <c r="F3073" s="19">
        <f>IF(A3073="RETIRA",Z3073,Z3073+2)</f>
        <v>46170</v>
      </c>
      <c r="G3073" s="19" t="str">
        <f>CONCATENATE(U3073,"-",V3073)</f>
        <v>LMLT06-PF</v>
      </c>
      <c r="H3073" s="19" t="str">
        <f t="shared" ca="1" si="95"/>
        <v>OK</v>
      </c>
      <c r="I3073" s="46">
        <f ca="1">Z3073-$B$1</f>
        <v>11</v>
      </c>
      <c r="J3073" s="46">
        <f>VLOOKUP(G3073,'D. Produção'!A:B,2,)</f>
        <v>4</v>
      </c>
      <c r="K3073" s="95">
        <v>336352</v>
      </c>
      <c r="L3073" s="96" t="s">
        <v>121</v>
      </c>
      <c r="M3073" s="95">
        <v>2</v>
      </c>
      <c r="N3073" s="95">
        <v>5459725</v>
      </c>
      <c r="O3073" s="96" t="s">
        <v>35</v>
      </c>
      <c r="P3073" s="96" t="s">
        <v>615</v>
      </c>
      <c r="Q3073" s="96" t="s">
        <v>198</v>
      </c>
      <c r="R3073" s="97">
        <v>1.5256000000000001</v>
      </c>
      <c r="S3073" s="97">
        <v>22.883800000000001</v>
      </c>
      <c r="T3073" s="95">
        <v>1</v>
      </c>
      <c r="U3073" s="96" t="s">
        <v>197</v>
      </c>
      <c r="V3073" s="96" t="s">
        <v>39</v>
      </c>
      <c r="W3073" s="98">
        <v>737</v>
      </c>
      <c r="X3073" s="98">
        <v>2070</v>
      </c>
      <c r="Y3073" s="99">
        <v>46155.693498993052</v>
      </c>
      <c r="Z3073" s="100">
        <v>46168</v>
      </c>
      <c r="AA3073" s="101"/>
      <c r="AB3073" s="101"/>
      <c r="AC3073" s="101"/>
      <c r="AD3073" s="102" t="s">
        <v>40</v>
      </c>
      <c r="AE3073" s="102" t="s">
        <v>40</v>
      </c>
      <c r="AF3073" s="102" t="s">
        <v>40</v>
      </c>
      <c r="AG3073" s="102" t="s">
        <v>40</v>
      </c>
      <c r="AH3073" s="102" t="s">
        <v>40</v>
      </c>
      <c r="AI3073" s="102" t="s">
        <v>40</v>
      </c>
      <c r="AJ3073" s="102" t="s">
        <v>40</v>
      </c>
      <c r="AK3073" s="102" t="s">
        <v>40</v>
      </c>
      <c r="AL3073" s="102" t="s">
        <v>40</v>
      </c>
      <c r="AM3073" s="102" t="s">
        <v>40</v>
      </c>
      <c r="AN3073" s="102" t="s">
        <v>40</v>
      </c>
      <c r="AO3073" s="102" t="s">
        <v>40</v>
      </c>
      <c r="AP3073" s="102" t="s">
        <v>40</v>
      </c>
      <c r="AQ3073" s="102" t="s">
        <v>40</v>
      </c>
      <c r="AR3073" s="101"/>
    </row>
    <row r="3074" spans="1:44">
      <c r="A3074" t="str">
        <f>VLOOKUP(Q3074,'Rotas x Madrugada'!A:C,2,0)</f>
        <v>P</v>
      </c>
      <c r="B3074" t="str">
        <f>VLOOKUP(Q3074,'Rotas x Madrugada'!A:C,3,0)</f>
        <v>Sim</v>
      </c>
      <c r="D3074" s="19">
        <f t="shared" si="94"/>
        <v>46170</v>
      </c>
      <c r="E3074" s="19">
        <f>IF(A3074="RETIRA",Z3074,VLOOKUP(Q3074,'Rotas x Madrugada'!A:D,4,0))</f>
        <v>46146</v>
      </c>
      <c r="F3074" s="19">
        <f>IF(A3074="RETIRA",Z3074,Z3074+2)</f>
        <v>46170</v>
      </c>
      <c r="G3074" s="19" t="str">
        <f>CONCATENATE(U3074,"-",V3074)</f>
        <v>LMLT06-PF</v>
      </c>
      <c r="H3074" s="19" t="str">
        <f t="shared" ca="1" si="95"/>
        <v>OK</v>
      </c>
      <c r="I3074" s="46">
        <f ca="1">Z3074-$B$1</f>
        <v>11</v>
      </c>
      <c r="J3074" s="46">
        <f>VLOOKUP(G3074,'D. Produção'!A:B,2,)</f>
        <v>4</v>
      </c>
      <c r="K3074" s="87">
        <v>336352</v>
      </c>
      <c r="L3074" s="88" t="s">
        <v>143</v>
      </c>
      <c r="M3074" s="87">
        <v>3</v>
      </c>
      <c r="N3074" s="87">
        <v>5459726</v>
      </c>
      <c r="O3074" s="88" t="s">
        <v>35</v>
      </c>
      <c r="P3074" s="88" t="s">
        <v>615</v>
      </c>
      <c r="Q3074" s="88" t="s">
        <v>198</v>
      </c>
      <c r="R3074" s="89">
        <v>1.5256000000000001</v>
      </c>
      <c r="S3074" s="89">
        <v>22.883800000000001</v>
      </c>
      <c r="T3074" s="87">
        <v>1</v>
      </c>
      <c r="U3074" s="88" t="s">
        <v>197</v>
      </c>
      <c r="V3074" s="88" t="s">
        <v>39</v>
      </c>
      <c r="W3074" s="90">
        <v>737</v>
      </c>
      <c r="X3074" s="90">
        <v>2070</v>
      </c>
      <c r="Y3074" s="91">
        <v>46155.693498993052</v>
      </c>
      <c r="Z3074" s="92">
        <v>46168</v>
      </c>
      <c r="AA3074" s="93"/>
      <c r="AB3074" s="93"/>
      <c r="AC3074" s="93"/>
      <c r="AD3074" s="94" t="s">
        <v>40</v>
      </c>
      <c r="AE3074" s="94" t="s">
        <v>40</v>
      </c>
      <c r="AF3074" s="94" t="s">
        <v>40</v>
      </c>
      <c r="AG3074" s="94" t="s">
        <v>40</v>
      </c>
      <c r="AH3074" s="94" t="s">
        <v>40</v>
      </c>
      <c r="AI3074" s="94" t="s">
        <v>40</v>
      </c>
      <c r="AJ3074" s="94" t="s">
        <v>40</v>
      </c>
      <c r="AK3074" s="94" t="s">
        <v>40</v>
      </c>
      <c r="AL3074" s="94" t="s">
        <v>40</v>
      </c>
      <c r="AM3074" s="94" t="s">
        <v>40</v>
      </c>
      <c r="AN3074" s="94" t="s">
        <v>40</v>
      </c>
      <c r="AO3074" s="94" t="s">
        <v>40</v>
      </c>
      <c r="AP3074" s="94" t="s">
        <v>40</v>
      </c>
      <c r="AQ3074" s="94" t="s">
        <v>40</v>
      </c>
      <c r="AR3074" s="93"/>
    </row>
    <row r="3075" spans="1:44">
      <c r="A3075" t="str">
        <f>VLOOKUP(Q3075,'Rotas x Madrugada'!A:C,2,0)</f>
        <v>P</v>
      </c>
      <c r="B3075" t="str">
        <f>VLOOKUP(Q3075,'Rotas x Madrugada'!A:C,3,0)</f>
        <v>Sim</v>
      </c>
      <c r="D3075" s="19">
        <f t="shared" si="94"/>
        <v>46170</v>
      </c>
      <c r="E3075" s="19">
        <f>IF(A3075="RETIRA",Z3075,VLOOKUP(Q3075,'Rotas x Madrugada'!A:D,4,0))</f>
        <v>46146</v>
      </c>
      <c r="F3075" s="19">
        <f>IF(A3075="RETIRA",Z3075,Z3075+2)</f>
        <v>46170</v>
      </c>
      <c r="G3075" s="19" t="str">
        <f>CONCATENATE(U3075,"-",V3075)</f>
        <v>LMLT06-PF</v>
      </c>
      <c r="H3075" s="19" t="str">
        <f t="shared" ca="1" si="95"/>
        <v>OK</v>
      </c>
      <c r="I3075" s="46">
        <f ca="1">Z3075-$B$1</f>
        <v>11</v>
      </c>
      <c r="J3075" s="46">
        <f>VLOOKUP(G3075,'D. Produção'!A:B,2,)</f>
        <v>4</v>
      </c>
      <c r="K3075" s="95">
        <v>336352</v>
      </c>
      <c r="L3075" s="96" t="s">
        <v>132</v>
      </c>
      <c r="M3075" s="95">
        <v>4</v>
      </c>
      <c r="N3075" s="95">
        <v>5459727</v>
      </c>
      <c r="O3075" s="96" t="s">
        <v>35</v>
      </c>
      <c r="P3075" s="96" t="s">
        <v>615</v>
      </c>
      <c r="Q3075" s="96" t="s">
        <v>198</v>
      </c>
      <c r="R3075" s="97">
        <v>1.5256000000000001</v>
      </c>
      <c r="S3075" s="97">
        <v>22.883800000000001</v>
      </c>
      <c r="T3075" s="95">
        <v>1</v>
      </c>
      <c r="U3075" s="96" t="s">
        <v>197</v>
      </c>
      <c r="V3075" s="96" t="s">
        <v>39</v>
      </c>
      <c r="W3075" s="98">
        <v>737</v>
      </c>
      <c r="X3075" s="98">
        <v>2070</v>
      </c>
      <c r="Y3075" s="99">
        <v>46155.693498993052</v>
      </c>
      <c r="Z3075" s="100">
        <v>46168</v>
      </c>
      <c r="AA3075" s="101"/>
      <c r="AB3075" s="101"/>
      <c r="AC3075" s="101"/>
      <c r="AD3075" s="102" t="s">
        <v>40</v>
      </c>
      <c r="AE3075" s="102" t="s">
        <v>40</v>
      </c>
      <c r="AF3075" s="102" t="s">
        <v>40</v>
      </c>
      <c r="AG3075" s="102" t="s">
        <v>40</v>
      </c>
      <c r="AH3075" s="102" t="s">
        <v>40</v>
      </c>
      <c r="AI3075" s="102" t="s">
        <v>40</v>
      </c>
      <c r="AJ3075" s="102" t="s">
        <v>40</v>
      </c>
      <c r="AK3075" s="102" t="s">
        <v>40</v>
      </c>
      <c r="AL3075" s="102" t="s">
        <v>40</v>
      </c>
      <c r="AM3075" s="102" t="s">
        <v>40</v>
      </c>
      <c r="AN3075" s="102" t="s">
        <v>40</v>
      </c>
      <c r="AO3075" s="102" t="s">
        <v>40</v>
      </c>
      <c r="AP3075" s="102" t="s">
        <v>40</v>
      </c>
      <c r="AQ3075" s="102" t="s">
        <v>40</v>
      </c>
      <c r="AR3075" s="101"/>
    </row>
    <row r="3076" spans="1:44">
      <c r="A3076" t="str">
        <f>VLOOKUP(Q3076,'Rotas x Madrugada'!A:C,2,0)</f>
        <v>P</v>
      </c>
      <c r="B3076" t="str">
        <f>VLOOKUP(Q3076,'Rotas x Madrugada'!A:C,3,0)</f>
        <v>Sim</v>
      </c>
      <c r="D3076" s="19">
        <f t="shared" ref="D3076:D3139" si="96">IF(E3076&gt;F3076,E3076,F3076)</f>
        <v>46170</v>
      </c>
      <c r="E3076" s="19">
        <f>IF(A3076="RETIRA",Z3076,VLOOKUP(Q3076,'Rotas x Madrugada'!A:D,4,0))</f>
        <v>46146</v>
      </c>
      <c r="F3076" s="19">
        <f>IF(A3076="RETIRA",Z3076,Z3076+2)</f>
        <v>46170</v>
      </c>
      <c r="G3076" s="19" t="str">
        <f>CONCATENATE(U3076,"-",V3076)</f>
        <v>LMINC08-PF</v>
      </c>
      <c r="H3076" s="19" t="str">
        <f t="shared" ca="1" si="95"/>
        <v>OK</v>
      </c>
      <c r="I3076" s="46">
        <f ca="1">Z3076-$B$1</f>
        <v>11</v>
      </c>
      <c r="J3076" s="46">
        <f>VLOOKUP(G3076,'D. Produção'!A:B,2,)</f>
        <v>4</v>
      </c>
      <c r="K3076" s="87">
        <v>336352</v>
      </c>
      <c r="L3076" s="88" t="s">
        <v>92</v>
      </c>
      <c r="M3076" s="87">
        <v>5</v>
      </c>
      <c r="N3076" s="87">
        <v>5459728</v>
      </c>
      <c r="O3076" s="88" t="s">
        <v>35</v>
      </c>
      <c r="P3076" s="88" t="s">
        <v>615</v>
      </c>
      <c r="Q3076" s="88" t="s">
        <v>198</v>
      </c>
      <c r="R3076" s="89">
        <v>1.1242000000000001</v>
      </c>
      <c r="S3076" s="89">
        <v>22.4846</v>
      </c>
      <c r="T3076" s="87">
        <v>1</v>
      </c>
      <c r="U3076" s="88" t="s">
        <v>251</v>
      </c>
      <c r="V3076" s="88" t="s">
        <v>39</v>
      </c>
      <c r="W3076" s="90">
        <v>1668</v>
      </c>
      <c r="X3076" s="90">
        <v>674</v>
      </c>
      <c r="Y3076" s="91">
        <v>46155.693498993052</v>
      </c>
      <c r="Z3076" s="92">
        <v>46168</v>
      </c>
      <c r="AA3076" s="93"/>
      <c r="AB3076" s="93"/>
      <c r="AC3076" s="93"/>
      <c r="AD3076" s="94" t="s">
        <v>40</v>
      </c>
      <c r="AE3076" s="94" t="s">
        <v>40</v>
      </c>
      <c r="AF3076" s="94" t="s">
        <v>40</v>
      </c>
      <c r="AG3076" s="94" t="s">
        <v>40</v>
      </c>
      <c r="AH3076" s="94" t="s">
        <v>40</v>
      </c>
      <c r="AI3076" s="94" t="s">
        <v>40</v>
      </c>
      <c r="AJ3076" s="94" t="s">
        <v>40</v>
      </c>
      <c r="AK3076" s="94" t="s">
        <v>40</v>
      </c>
      <c r="AL3076" s="94" t="s">
        <v>40</v>
      </c>
      <c r="AM3076" s="94" t="s">
        <v>40</v>
      </c>
      <c r="AN3076" s="94" t="s">
        <v>40</v>
      </c>
      <c r="AO3076" s="94" t="s">
        <v>40</v>
      </c>
      <c r="AP3076" s="94" t="s">
        <v>40</v>
      </c>
      <c r="AQ3076" s="94" t="s">
        <v>40</v>
      </c>
      <c r="AR3076" s="93"/>
    </row>
    <row r="3077" spans="1:44">
      <c r="A3077" t="str">
        <f>VLOOKUP(Q3077,'Rotas x Madrugada'!A:C,2,0)</f>
        <v>P</v>
      </c>
      <c r="B3077" t="str">
        <f>VLOOKUP(Q3077,'Rotas x Madrugada'!A:C,3,0)</f>
        <v>Sim</v>
      </c>
      <c r="D3077" s="19">
        <f t="shared" si="96"/>
        <v>46170</v>
      </c>
      <c r="E3077" s="19">
        <f>IF(A3077="RETIRA",Z3077,VLOOKUP(Q3077,'Rotas x Madrugada'!A:D,4,0))</f>
        <v>46146</v>
      </c>
      <c r="F3077" s="19">
        <f>IF(A3077="RETIRA",Z3077,Z3077+2)</f>
        <v>46170</v>
      </c>
      <c r="G3077" s="19" t="str">
        <f>CONCATENATE(U3077,"-",V3077)</f>
        <v>LMINC08-PF</v>
      </c>
      <c r="H3077" s="19" t="str">
        <f t="shared" ref="H3077:H3140" ca="1" si="97">IF(I3077&lt;-10,"PROBLEMA",IF(I3077&lt;J3077,"URGENTE",IF(I3077=J3077,"PRODUZIR","OK")))</f>
        <v>OK</v>
      </c>
      <c r="I3077" s="46">
        <f ca="1">Z3077-$B$1</f>
        <v>11</v>
      </c>
      <c r="J3077" s="46">
        <f>VLOOKUP(G3077,'D. Produção'!A:B,2,)</f>
        <v>4</v>
      </c>
      <c r="K3077" s="95">
        <v>336352</v>
      </c>
      <c r="L3077" s="96" t="s">
        <v>97</v>
      </c>
      <c r="M3077" s="95">
        <v>6</v>
      </c>
      <c r="N3077" s="95">
        <v>5459729</v>
      </c>
      <c r="O3077" s="96" t="s">
        <v>35</v>
      </c>
      <c r="P3077" s="96" t="s">
        <v>615</v>
      </c>
      <c r="Q3077" s="96" t="s">
        <v>198</v>
      </c>
      <c r="R3077" s="97">
        <v>1.1242000000000001</v>
      </c>
      <c r="S3077" s="97">
        <v>22.4846</v>
      </c>
      <c r="T3077" s="95">
        <v>1</v>
      </c>
      <c r="U3077" s="96" t="s">
        <v>251</v>
      </c>
      <c r="V3077" s="96" t="s">
        <v>39</v>
      </c>
      <c r="W3077" s="98">
        <v>1668</v>
      </c>
      <c r="X3077" s="98">
        <v>674</v>
      </c>
      <c r="Y3077" s="99">
        <v>46155.693498993052</v>
      </c>
      <c r="Z3077" s="100">
        <v>46168</v>
      </c>
      <c r="AA3077" s="101"/>
      <c r="AB3077" s="101"/>
      <c r="AC3077" s="101"/>
      <c r="AD3077" s="102" t="s">
        <v>40</v>
      </c>
      <c r="AE3077" s="102" t="s">
        <v>40</v>
      </c>
      <c r="AF3077" s="102" t="s">
        <v>40</v>
      </c>
      <c r="AG3077" s="102" t="s">
        <v>40</v>
      </c>
      <c r="AH3077" s="102" t="s">
        <v>40</v>
      </c>
      <c r="AI3077" s="102" t="s">
        <v>40</v>
      </c>
      <c r="AJ3077" s="102" t="s">
        <v>40</v>
      </c>
      <c r="AK3077" s="102" t="s">
        <v>40</v>
      </c>
      <c r="AL3077" s="102" t="s">
        <v>40</v>
      </c>
      <c r="AM3077" s="102" t="s">
        <v>40</v>
      </c>
      <c r="AN3077" s="102" t="s">
        <v>40</v>
      </c>
      <c r="AO3077" s="102" t="s">
        <v>40</v>
      </c>
      <c r="AP3077" s="102" t="s">
        <v>40</v>
      </c>
      <c r="AQ3077" s="102" t="s">
        <v>40</v>
      </c>
      <c r="AR3077" s="101"/>
    </row>
    <row r="3078" spans="1:44">
      <c r="A3078" t="str">
        <f>VLOOKUP(Q3078,'Rotas x Madrugada'!A:C,2,0)</f>
        <v>P</v>
      </c>
      <c r="B3078" t="str">
        <f>VLOOKUP(Q3078,'Rotas x Madrugada'!A:C,3,0)</f>
        <v>Sim</v>
      </c>
      <c r="D3078" s="19">
        <f t="shared" si="96"/>
        <v>46170</v>
      </c>
      <c r="E3078" s="19">
        <f>IF(A3078="RETIRA",Z3078,VLOOKUP(Q3078,'Rotas x Madrugada'!A:D,4,0))</f>
        <v>46146</v>
      </c>
      <c r="F3078" s="19">
        <f>IF(A3078="RETIRA",Z3078,Z3078+2)</f>
        <v>46170</v>
      </c>
      <c r="G3078" s="19" t="str">
        <f>CONCATENATE(U3078,"-",V3078)</f>
        <v>LMINC08-PF</v>
      </c>
      <c r="H3078" s="19" t="str">
        <f t="shared" ca="1" si="97"/>
        <v>OK</v>
      </c>
      <c r="I3078" s="46">
        <f ca="1">Z3078-$B$1</f>
        <v>11</v>
      </c>
      <c r="J3078" s="46">
        <f>VLOOKUP(G3078,'D. Produção'!A:B,2,)</f>
        <v>4</v>
      </c>
      <c r="K3078" s="87">
        <v>336352</v>
      </c>
      <c r="L3078" s="88" t="s">
        <v>98</v>
      </c>
      <c r="M3078" s="87">
        <v>7</v>
      </c>
      <c r="N3078" s="87">
        <v>5459730</v>
      </c>
      <c r="O3078" s="88" t="s">
        <v>35</v>
      </c>
      <c r="P3078" s="88" t="s">
        <v>615</v>
      </c>
      <c r="Q3078" s="88" t="s">
        <v>198</v>
      </c>
      <c r="R3078" s="89">
        <v>1.7</v>
      </c>
      <c r="S3078" s="89">
        <v>34</v>
      </c>
      <c r="T3078" s="87">
        <v>1</v>
      </c>
      <c r="U3078" s="88" t="s">
        <v>251</v>
      </c>
      <c r="V3078" s="88" t="s">
        <v>39</v>
      </c>
      <c r="W3078" s="90">
        <v>850</v>
      </c>
      <c r="X3078" s="90">
        <v>2000</v>
      </c>
      <c r="Y3078" s="91">
        <v>46155.693498993052</v>
      </c>
      <c r="Z3078" s="92">
        <v>46168</v>
      </c>
      <c r="AA3078" s="93"/>
      <c r="AB3078" s="93"/>
      <c r="AC3078" s="93"/>
      <c r="AD3078" s="94" t="s">
        <v>40</v>
      </c>
      <c r="AE3078" s="94" t="s">
        <v>40</v>
      </c>
      <c r="AF3078" s="94" t="s">
        <v>40</v>
      </c>
      <c r="AG3078" s="94" t="s">
        <v>40</v>
      </c>
      <c r="AH3078" s="94" t="s">
        <v>40</v>
      </c>
      <c r="AI3078" s="94" t="s">
        <v>40</v>
      </c>
      <c r="AJ3078" s="94" t="s">
        <v>40</v>
      </c>
      <c r="AK3078" s="94" t="s">
        <v>40</v>
      </c>
      <c r="AL3078" s="94" t="s">
        <v>40</v>
      </c>
      <c r="AM3078" s="94" t="s">
        <v>40</v>
      </c>
      <c r="AN3078" s="94" t="s">
        <v>40</v>
      </c>
      <c r="AO3078" s="94" t="s">
        <v>40</v>
      </c>
      <c r="AP3078" s="94" t="s">
        <v>40</v>
      </c>
      <c r="AQ3078" s="94" t="s">
        <v>40</v>
      </c>
      <c r="AR3078" s="93"/>
    </row>
    <row r="3079" spans="1:44">
      <c r="A3079" t="str">
        <f>VLOOKUP(Q3079,'Rotas x Madrugada'!A:C,2,0)</f>
        <v>P</v>
      </c>
      <c r="B3079" t="str">
        <f>VLOOKUP(Q3079,'Rotas x Madrugada'!A:C,3,0)</f>
        <v>Sim</v>
      </c>
      <c r="D3079" s="19">
        <f t="shared" si="96"/>
        <v>46170</v>
      </c>
      <c r="E3079" s="19">
        <f>IF(A3079="RETIRA",Z3079,VLOOKUP(Q3079,'Rotas x Madrugada'!A:D,4,0))</f>
        <v>46146</v>
      </c>
      <c r="F3079" s="19">
        <f>IF(A3079="RETIRA",Z3079,Z3079+2)</f>
        <v>46170</v>
      </c>
      <c r="G3079" s="19" t="str">
        <f>CONCATENATE(U3079,"-",V3079)</f>
        <v>LMINC08-PF</v>
      </c>
      <c r="H3079" s="19" t="str">
        <f t="shared" ca="1" si="97"/>
        <v>OK</v>
      </c>
      <c r="I3079" s="46">
        <f ca="1">Z3079-$B$1</f>
        <v>11</v>
      </c>
      <c r="J3079" s="46">
        <f>VLOOKUP(G3079,'D. Produção'!A:B,2,)</f>
        <v>4</v>
      </c>
      <c r="K3079" s="95">
        <v>336352</v>
      </c>
      <c r="L3079" s="96" t="s">
        <v>99</v>
      </c>
      <c r="M3079" s="95">
        <v>8</v>
      </c>
      <c r="N3079" s="95">
        <v>5459731</v>
      </c>
      <c r="O3079" s="96" t="s">
        <v>35</v>
      </c>
      <c r="P3079" s="96" t="s">
        <v>615</v>
      </c>
      <c r="Q3079" s="96" t="s">
        <v>198</v>
      </c>
      <c r="R3079" s="97">
        <v>1.7</v>
      </c>
      <c r="S3079" s="97">
        <v>34</v>
      </c>
      <c r="T3079" s="95">
        <v>1</v>
      </c>
      <c r="U3079" s="96" t="s">
        <v>251</v>
      </c>
      <c r="V3079" s="96" t="s">
        <v>39</v>
      </c>
      <c r="W3079" s="98">
        <v>850</v>
      </c>
      <c r="X3079" s="98">
        <v>2000</v>
      </c>
      <c r="Y3079" s="99">
        <v>46155.693498993052</v>
      </c>
      <c r="Z3079" s="100">
        <v>46168</v>
      </c>
      <c r="AA3079" s="101"/>
      <c r="AB3079" s="101"/>
      <c r="AC3079" s="101"/>
      <c r="AD3079" s="102" t="s">
        <v>40</v>
      </c>
      <c r="AE3079" s="102" t="s">
        <v>40</v>
      </c>
      <c r="AF3079" s="102" t="s">
        <v>40</v>
      </c>
      <c r="AG3079" s="102" t="s">
        <v>40</v>
      </c>
      <c r="AH3079" s="102" t="s">
        <v>40</v>
      </c>
      <c r="AI3079" s="102" t="s">
        <v>40</v>
      </c>
      <c r="AJ3079" s="102" t="s">
        <v>40</v>
      </c>
      <c r="AK3079" s="102" t="s">
        <v>40</v>
      </c>
      <c r="AL3079" s="102" t="s">
        <v>40</v>
      </c>
      <c r="AM3079" s="102" t="s">
        <v>40</v>
      </c>
      <c r="AN3079" s="102" t="s">
        <v>40</v>
      </c>
      <c r="AO3079" s="102" t="s">
        <v>40</v>
      </c>
      <c r="AP3079" s="102" t="s">
        <v>40</v>
      </c>
      <c r="AQ3079" s="102" t="s">
        <v>40</v>
      </c>
      <c r="AR3079" s="101"/>
    </row>
    <row r="3080" spans="1:44">
      <c r="A3080" t="str">
        <f>VLOOKUP(Q3080,'Rotas x Madrugada'!A:C,2,0)</f>
        <v>P</v>
      </c>
      <c r="B3080" t="str">
        <f>VLOOKUP(Q3080,'Rotas x Madrugada'!A:C,3,0)</f>
        <v>Sim</v>
      </c>
      <c r="D3080" s="19">
        <f t="shared" si="96"/>
        <v>46170</v>
      </c>
      <c r="E3080" s="19">
        <f>IF(A3080="RETIRA",Z3080,VLOOKUP(Q3080,'Rotas x Madrugada'!A:D,4,0))</f>
        <v>46146</v>
      </c>
      <c r="F3080" s="19">
        <f>IF(A3080="RETIRA",Z3080,Z3080+2)</f>
        <v>46170</v>
      </c>
      <c r="G3080" s="19" t="str">
        <f>CONCATENATE(U3080,"-",V3080)</f>
        <v>LMINC08-PF</v>
      </c>
      <c r="H3080" s="19" t="str">
        <f t="shared" ca="1" si="97"/>
        <v>OK</v>
      </c>
      <c r="I3080" s="46">
        <f ca="1">Z3080-$B$1</f>
        <v>11</v>
      </c>
      <c r="J3080" s="46">
        <f>VLOOKUP(G3080,'D. Produção'!A:B,2,)</f>
        <v>4</v>
      </c>
      <c r="K3080" s="87">
        <v>336352</v>
      </c>
      <c r="L3080" s="88" t="s">
        <v>100</v>
      </c>
      <c r="M3080" s="87">
        <v>9</v>
      </c>
      <c r="N3080" s="87">
        <v>5459732</v>
      </c>
      <c r="O3080" s="88" t="s">
        <v>35</v>
      </c>
      <c r="P3080" s="88" t="s">
        <v>615</v>
      </c>
      <c r="Q3080" s="88" t="s">
        <v>198</v>
      </c>
      <c r="R3080" s="89">
        <v>1.7</v>
      </c>
      <c r="S3080" s="89">
        <v>34</v>
      </c>
      <c r="T3080" s="87">
        <v>1</v>
      </c>
      <c r="U3080" s="88" t="s">
        <v>251</v>
      </c>
      <c r="V3080" s="88" t="s">
        <v>39</v>
      </c>
      <c r="W3080" s="90">
        <v>850</v>
      </c>
      <c r="X3080" s="90">
        <v>2000</v>
      </c>
      <c r="Y3080" s="91">
        <v>46155.693498993052</v>
      </c>
      <c r="Z3080" s="92">
        <v>46168</v>
      </c>
      <c r="AA3080" s="93"/>
      <c r="AB3080" s="93"/>
      <c r="AC3080" s="93"/>
      <c r="AD3080" s="94" t="s">
        <v>40</v>
      </c>
      <c r="AE3080" s="94" t="s">
        <v>40</v>
      </c>
      <c r="AF3080" s="94" t="s">
        <v>40</v>
      </c>
      <c r="AG3080" s="94" t="s">
        <v>40</v>
      </c>
      <c r="AH3080" s="94" t="s">
        <v>40</v>
      </c>
      <c r="AI3080" s="94" t="s">
        <v>40</v>
      </c>
      <c r="AJ3080" s="94" t="s">
        <v>40</v>
      </c>
      <c r="AK3080" s="94" t="s">
        <v>40</v>
      </c>
      <c r="AL3080" s="94" t="s">
        <v>40</v>
      </c>
      <c r="AM3080" s="94" t="s">
        <v>40</v>
      </c>
      <c r="AN3080" s="94" t="s">
        <v>40</v>
      </c>
      <c r="AO3080" s="94" t="s">
        <v>40</v>
      </c>
      <c r="AP3080" s="94" t="s">
        <v>40</v>
      </c>
      <c r="AQ3080" s="94" t="s">
        <v>40</v>
      </c>
      <c r="AR3080" s="93"/>
    </row>
    <row r="3081" spans="1:44" ht="31.5">
      <c r="A3081" t="str">
        <f>VLOOKUP(Q3081,'Rotas x Madrugada'!A:C,2,0)</f>
        <v>NA</v>
      </c>
      <c r="B3081" t="str">
        <f>VLOOKUP(Q3081,'Rotas x Madrugada'!A:C,3,0)</f>
        <v>Não</v>
      </c>
      <c r="D3081" s="19">
        <f t="shared" si="96"/>
        <v>46170</v>
      </c>
      <c r="E3081" s="19">
        <f>IF(A3081="RETIRA",Z3081,VLOOKUP(Q3081,'Rotas x Madrugada'!A:D,4,0))</f>
        <v>46146</v>
      </c>
      <c r="F3081" s="19">
        <f>IF(A3081="RETIRA",Z3081,Z3081+2)</f>
        <v>46170</v>
      </c>
      <c r="G3081" s="19" t="str">
        <f>CONCATENATE(U3081,"-",V3081)</f>
        <v>INC08-TES12</v>
      </c>
      <c r="H3081" s="19" t="e">
        <f t="shared" ca="1" si="97"/>
        <v>#N/A</v>
      </c>
      <c r="I3081" s="46">
        <f ca="1">Z3081-$B$1</f>
        <v>11</v>
      </c>
      <c r="J3081" s="46" t="e">
        <f>VLOOKUP(G3081,'D. Produção'!A:B,2,)</f>
        <v>#N/A</v>
      </c>
      <c r="K3081" s="95">
        <v>336511</v>
      </c>
      <c r="L3081" s="96" t="s">
        <v>200</v>
      </c>
      <c r="M3081" s="95">
        <v>2</v>
      </c>
      <c r="N3081" s="95">
        <v>5460705</v>
      </c>
      <c r="O3081" s="96" t="s">
        <v>35</v>
      </c>
      <c r="P3081" s="96" t="s">
        <v>500</v>
      </c>
      <c r="Q3081" s="96" t="s">
        <v>142</v>
      </c>
      <c r="R3081" s="97">
        <v>0.24010000000000001</v>
      </c>
      <c r="S3081" s="97">
        <v>4.8014999999999999</v>
      </c>
      <c r="T3081" s="95">
        <v>1</v>
      </c>
      <c r="U3081" s="96" t="s">
        <v>63</v>
      </c>
      <c r="V3081" s="96" t="s">
        <v>681</v>
      </c>
      <c r="W3081" s="98">
        <v>495</v>
      </c>
      <c r="X3081" s="98">
        <v>485</v>
      </c>
      <c r="Y3081" s="99">
        <v>46156.406164548614</v>
      </c>
      <c r="Z3081" s="100">
        <v>46168</v>
      </c>
      <c r="AA3081" s="101"/>
      <c r="AB3081" s="101"/>
      <c r="AC3081" s="101"/>
      <c r="AD3081" s="101"/>
      <c r="AE3081" s="101"/>
      <c r="AF3081" s="101"/>
      <c r="AG3081" s="101"/>
      <c r="AH3081" s="101"/>
      <c r="AI3081" s="102" t="s">
        <v>40</v>
      </c>
      <c r="AJ3081" s="102" t="s">
        <v>40</v>
      </c>
      <c r="AK3081" s="102" t="s">
        <v>40</v>
      </c>
      <c r="AL3081" s="101"/>
      <c r="AM3081" s="101"/>
      <c r="AN3081" s="102" t="s">
        <v>40</v>
      </c>
      <c r="AO3081" s="102" t="s">
        <v>40</v>
      </c>
      <c r="AP3081" s="101"/>
      <c r="AQ3081" s="101"/>
      <c r="AR3081" s="101"/>
    </row>
    <row r="3082" spans="1:44">
      <c r="A3082" t="str">
        <f>VLOOKUP(Q3082,'Rotas x Madrugada'!A:C,2,0)</f>
        <v>P</v>
      </c>
      <c r="B3082" t="str">
        <f>VLOOKUP(Q3082,'Rotas x Madrugada'!A:C,3,0)</f>
        <v>Sim</v>
      </c>
      <c r="D3082" s="19">
        <f t="shared" si="96"/>
        <v>46170</v>
      </c>
      <c r="E3082" s="19">
        <f>IF(A3082="RETIRA",Z3082,VLOOKUP(Q3082,'Rotas x Madrugada'!A:D,4,0))</f>
        <v>46146</v>
      </c>
      <c r="F3082" s="19">
        <f>IF(A3082="RETIRA",Z3082,Z3082+2)</f>
        <v>46170</v>
      </c>
      <c r="G3082" s="19" t="str">
        <f>CONCATENATE(U3082,"-",V3082)</f>
        <v>ESIA06-EF</v>
      </c>
      <c r="H3082" s="19" t="e">
        <f t="shared" ca="1" si="97"/>
        <v>#N/A</v>
      </c>
      <c r="I3082" s="46">
        <f ca="1">Z3082-$B$1</f>
        <v>11</v>
      </c>
      <c r="J3082" s="46" t="e">
        <f>VLOOKUP(G3082,'D. Produção'!A:B,2,)</f>
        <v>#N/A</v>
      </c>
      <c r="K3082" s="87">
        <v>336581</v>
      </c>
      <c r="L3082" s="88" t="s">
        <v>78</v>
      </c>
      <c r="M3082" s="87">
        <v>1</v>
      </c>
      <c r="N3082" s="87">
        <v>5461139</v>
      </c>
      <c r="O3082" s="88" t="s">
        <v>35</v>
      </c>
      <c r="P3082" s="88" t="s">
        <v>252</v>
      </c>
      <c r="Q3082" s="88" t="s">
        <v>198</v>
      </c>
      <c r="R3082" s="89">
        <v>1.0371999999999999</v>
      </c>
      <c r="S3082" s="89">
        <v>15.5581</v>
      </c>
      <c r="T3082" s="87">
        <v>1</v>
      </c>
      <c r="U3082" s="88" t="s">
        <v>682</v>
      </c>
      <c r="V3082" s="88" t="s">
        <v>320</v>
      </c>
      <c r="W3082" s="90">
        <v>1007</v>
      </c>
      <c r="X3082" s="90">
        <v>1030</v>
      </c>
      <c r="Y3082" s="91">
        <v>46156.451421840276</v>
      </c>
      <c r="Z3082" s="92">
        <v>46168</v>
      </c>
      <c r="AA3082" s="93"/>
      <c r="AB3082" s="93"/>
      <c r="AC3082" s="93"/>
      <c r="AD3082" s="93"/>
      <c r="AE3082" s="94" t="s">
        <v>40</v>
      </c>
      <c r="AF3082" s="94" t="s">
        <v>40</v>
      </c>
      <c r="AG3082" s="94" t="s">
        <v>40</v>
      </c>
      <c r="AH3082" s="94" t="s">
        <v>40</v>
      </c>
      <c r="AI3082" s="94" t="s">
        <v>40</v>
      </c>
      <c r="AJ3082" s="94" t="s">
        <v>40</v>
      </c>
      <c r="AK3082" s="94" t="s">
        <v>40</v>
      </c>
      <c r="AL3082" s="93"/>
      <c r="AM3082" s="94" t="s">
        <v>40</v>
      </c>
      <c r="AN3082" s="94" t="s">
        <v>40</v>
      </c>
      <c r="AO3082" s="94" t="s">
        <v>40</v>
      </c>
      <c r="AP3082" s="93"/>
      <c r="AQ3082" s="94" t="s">
        <v>40</v>
      </c>
      <c r="AR3082" s="93"/>
    </row>
    <row r="3083" spans="1:44">
      <c r="A3083" t="str">
        <f>VLOOKUP(Q3083,'Rotas x Madrugada'!A:C,2,0)</f>
        <v>P</v>
      </c>
      <c r="B3083" t="str">
        <f>VLOOKUP(Q3083,'Rotas x Madrugada'!A:C,3,0)</f>
        <v>Sim</v>
      </c>
      <c r="D3083" s="19">
        <f t="shared" si="96"/>
        <v>46170</v>
      </c>
      <c r="E3083" s="19">
        <f>IF(A3083="RETIRA",Z3083,VLOOKUP(Q3083,'Rotas x Madrugada'!A:D,4,0))</f>
        <v>46146</v>
      </c>
      <c r="F3083" s="19">
        <f>IF(A3083="RETIRA",Z3083,Z3083+2)</f>
        <v>46170</v>
      </c>
      <c r="G3083" s="19" t="str">
        <f>CONCATENATE(U3083,"-",V3083)</f>
        <v>ESIA06-EF</v>
      </c>
      <c r="H3083" s="19" t="e">
        <f t="shared" ca="1" si="97"/>
        <v>#N/A</v>
      </c>
      <c r="I3083" s="46">
        <f ca="1">Z3083-$B$1</f>
        <v>11</v>
      </c>
      <c r="J3083" s="46" t="e">
        <f>VLOOKUP(G3083,'D. Produção'!A:B,2,)</f>
        <v>#N/A</v>
      </c>
      <c r="K3083" s="95">
        <v>336581</v>
      </c>
      <c r="L3083" s="96" t="s">
        <v>80</v>
      </c>
      <c r="M3083" s="95">
        <v>2</v>
      </c>
      <c r="N3083" s="95">
        <v>5461140</v>
      </c>
      <c r="O3083" s="96" t="s">
        <v>35</v>
      </c>
      <c r="P3083" s="96" t="s">
        <v>252</v>
      </c>
      <c r="Q3083" s="96" t="s">
        <v>198</v>
      </c>
      <c r="R3083" s="97">
        <v>1.0371999999999999</v>
      </c>
      <c r="S3083" s="97">
        <v>15.5581</v>
      </c>
      <c r="T3083" s="95">
        <v>1</v>
      </c>
      <c r="U3083" s="96" t="s">
        <v>682</v>
      </c>
      <c r="V3083" s="96" t="s">
        <v>320</v>
      </c>
      <c r="W3083" s="98">
        <v>1007</v>
      </c>
      <c r="X3083" s="98">
        <v>1030</v>
      </c>
      <c r="Y3083" s="99">
        <v>46156.451421840276</v>
      </c>
      <c r="Z3083" s="100">
        <v>46168</v>
      </c>
      <c r="AA3083" s="101"/>
      <c r="AB3083" s="101"/>
      <c r="AC3083" s="101"/>
      <c r="AD3083" s="101"/>
      <c r="AE3083" s="102" t="s">
        <v>40</v>
      </c>
      <c r="AF3083" s="102" t="s">
        <v>40</v>
      </c>
      <c r="AG3083" s="102" t="s">
        <v>40</v>
      </c>
      <c r="AH3083" s="102" t="s">
        <v>40</v>
      </c>
      <c r="AI3083" s="102" t="s">
        <v>40</v>
      </c>
      <c r="AJ3083" s="102" t="s">
        <v>40</v>
      </c>
      <c r="AK3083" s="102" t="s">
        <v>40</v>
      </c>
      <c r="AL3083" s="101"/>
      <c r="AM3083" s="102" t="s">
        <v>40</v>
      </c>
      <c r="AN3083" s="102" t="s">
        <v>40</v>
      </c>
      <c r="AO3083" s="102" t="s">
        <v>40</v>
      </c>
      <c r="AP3083" s="101"/>
      <c r="AQ3083" s="102" t="s">
        <v>40</v>
      </c>
      <c r="AR3083" s="101"/>
    </row>
    <row r="3084" spans="1:44">
      <c r="A3084" t="str">
        <f>VLOOKUP(Q3084,'Rotas x Madrugada'!A:C,2,0)</f>
        <v>P</v>
      </c>
      <c r="B3084" t="str">
        <f>VLOOKUP(Q3084,'Rotas x Madrugada'!A:C,3,0)</f>
        <v>Sim</v>
      </c>
      <c r="D3084" s="19">
        <f t="shared" si="96"/>
        <v>46170</v>
      </c>
      <c r="E3084" s="19">
        <f>IF(A3084="RETIRA",Z3084,VLOOKUP(Q3084,'Rotas x Madrugada'!A:D,4,0))</f>
        <v>46146</v>
      </c>
      <c r="F3084" s="19">
        <f>IF(A3084="RETIRA",Z3084,Z3084+2)</f>
        <v>46170</v>
      </c>
      <c r="G3084" s="19" t="str">
        <f>CONCATENATE(U3084,"-",V3084)</f>
        <v>ESIA06-EF</v>
      </c>
      <c r="H3084" s="19" t="e">
        <f t="shared" ca="1" si="97"/>
        <v>#N/A</v>
      </c>
      <c r="I3084" s="46">
        <f ca="1">Z3084-$B$1</f>
        <v>11</v>
      </c>
      <c r="J3084" s="46" t="e">
        <f>VLOOKUP(G3084,'D. Produção'!A:B,2,)</f>
        <v>#N/A</v>
      </c>
      <c r="K3084" s="87">
        <v>336581</v>
      </c>
      <c r="L3084" s="88" t="s">
        <v>180</v>
      </c>
      <c r="M3084" s="87">
        <v>3</v>
      </c>
      <c r="N3084" s="87">
        <v>5461141</v>
      </c>
      <c r="O3084" s="88" t="s">
        <v>35</v>
      </c>
      <c r="P3084" s="88" t="s">
        <v>252</v>
      </c>
      <c r="Q3084" s="88" t="s">
        <v>198</v>
      </c>
      <c r="R3084" s="89">
        <v>3.8639999999999999</v>
      </c>
      <c r="S3084" s="89">
        <v>57.96</v>
      </c>
      <c r="T3084" s="87">
        <v>1</v>
      </c>
      <c r="U3084" s="88" t="s">
        <v>682</v>
      </c>
      <c r="V3084" s="88" t="s">
        <v>320</v>
      </c>
      <c r="W3084" s="90">
        <v>2100</v>
      </c>
      <c r="X3084" s="90">
        <v>1840</v>
      </c>
      <c r="Y3084" s="91">
        <v>46156.451421840276</v>
      </c>
      <c r="Z3084" s="92">
        <v>46168</v>
      </c>
      <c r="AA3084" s="93"/>
      <c r="AB3084" s="93"/>
      <c r="AC3084" s="93"/>
      <c r="AD3084" s="93"/>
      <c r="AE3084" s="94" t="s">
        <v>40</v>
      </c>
      <c r="AF3084" s="94" t="s">
        <v>40</v>
      </c>
      <c r="AG3084" s="94" t="s">
        <v>40</v>
      </c>
      <c r="AH3084" s="94" t="s">
        <v>40</v>
      </c>
      <c r="AI3084" s="94" t="s">
        <v>40</v>
      </c>
      <c r="AJ3084" s="94" t="s">
        <v>40</v>
      </c>
      <c r="AK3084" s="94" t="s">
        <v>40</v>
      </c>
      <c r="AL3084" s="93"/>
      <c r="AM3084" s="94" t="s">
        <v>40</v>
      </c>
      <c r="AN3084" s="94" t="s">
        <v>40</v>
      </c>
      <c r="AO3084" s="94" t="s">
        <v>40</v>
      </c>
      <c r="AP3084" s="93"/>
      <c r="AQ3084" s="94" t="s">
        <v>40</v>
      </c>
      <c r="AR3084" s="93"/>
    </row>
    <row r="3085" spans="1:44">
      <c r="A3085" t="str">
        <f>VLOOKUP(Q3085,'Rotas x Madrugada'!A:C,2,0)</f>
        <v>P</v>
      </c>
      <c r="B3085" t="str">
        <f>VLOOKUP(Q3085,'Rotas x Madrugada'!A:C,3,0)</f>
        <v>Sim</v>
      </c>
      <c r="D3085" s="19">
        <f t="shared" si="96"/>
        <v>46170</v>
      </c>
      <c r="E3085" s="19">
        <f>IF(A3085="RETIRA",Z3085,VLOOKUP(Q3085,'Rotas x Madrugada'!A:D,4,0))</f>
        <v>46146</v>
      </c>
      <c r="F3085" s="19">
        <f>IF(A3085="RETIRA",Z3085,Z3085+2)</f>
        <v>46170</v>
      </c>
      <c r="G3085" s="19" t="str">
        <f>CONCATENATE(U3085,"-",V3085)</f>
        <v>ESIA06-EF</v>
      </c>
      <c r="H3085" s="19" t="e">
        <f t="shared" ca="1" si="97"/>
        <v>#N/A</v>
      </c>
      <c r="I3085" s="46">
        <f ca="1">Z3085-$B$1</f>
        <v>11</v>
      </c>
      <c r="J3085" s="46" t="e">
        <f>VLOOKUP(G3085,'D. Produção'!A:B,2,)</f>
        <v>#N/A</v>
      </c>
      <c r="K3085" s="95">
        <v>336581</v>
      </c>
      <c r="L3085" s="96" t="s">
        <v>161</v>
      </c>
      <c r="M3085" s="95">
        <v>4</v>
      </c>
      <c r="N3085" s="95">
        <v>5461142</v>
      </c>
      <c r="O3085" s="96" t="s">
        <v>35</v>
      </c>
      <c r="P3085" s="96" t="s">
        <v>252</v>
      </c>
      <c r="Q3085" s="96" t="s">
        <v>198</v>
      </c>
      <c r="R3085" s="97">
        <v>2.2799999999999998</v>
      </c>
      <c r="S3085" s="97">
        <v>34.200000000000003</v>
      </c>
      <c r="T3085" s="95">
        <v>1</v>
      </c>
      <c r="U3085" s="96" t="s">
        <v>682</v>
      </c>
      <c r="V3085" s="96" t="s">
        <v>320</v>
      </c>
      <c r="W3085" s="98">
        <v>2000</v>
      </c>
      <c r="X3085" s="98">
        <v>1140</v>
      </c>
      <c r="Y3085" s="99">
        <v>46156.451421840276</v>
      </c>
      <c r="Z3085" s="100">
        <v>46168</v>
      </c>
      <c r="AA3085" s="101"/>
      <c r="AB3085" s="101"/>
      <c r="AC3085" s="101"/>
      <c r="AD3085" s="101"/>
      <c r="AE3085" s="102" t="s">
        <v>40</v>
      </c>
      <c r="AF3085" s="102" t="s">
        <v>40</v>
      </c>
      <c r="AG3085" s="102" t="s">
        <v>40</v>
      </c>
      <c r="AH3085" s="102" t="s">
        <v>40</v>
      </c>
      <c r="AI3085" s="102" t="s">
        <v>40</v>
      </c>
      <c r="AJ3085" s="102" t="s">
        <v>40</v>
      </c>
      <c r="AK3085" s="102" t="s">
        <v>40</v>
      </c>
      <c r="AL3085" s="101"/>
      <c r="AM3085" s="102" t="s">
        <v>40</v>
      </c>
      <c r="AN3085" s="102" t="s">
        <v>40</v>
      </c>
      <c r="AO3085" s="102" t="s">
        <v>40</v>
      </c>
      <c r="AP3085" s="101"/>
      <c r="AQ3085" s="102" t="s">
        <v>40</v>
      </c>
      <c r="AR3085" s="101"/>
    </row>
    <row r="3086" spans="1:44">
      <c r="A3086" t="str">
        <f>VLOOKUP(Q3086,'Rotas x Madrugada'!A:C,2,0)</f>
        <v>P</v>
      </c>
      <c r="B3086" t="str">
        <f>VLOOKUP(Q3086,'Rotas x Madrugada'!A:C,3,0)</f>
        <v>Sim</v>
      </c>
      <c r="D3086" s="19">
        <f t="shared" si="96"/>
        <v>46170</v>
      </c>
      <c r="E3086" s="19">
        <f>IF(A3086="RETIRA",Z3086,VLOOKUP(Q3086,'Rotas x Madrugada'!A:D,4,0))</f>
        <v>46146</v>
      </c>
      <c r="F3086" s="19">
        <f>IF(A3086="RETIRA",Z3086,Z3086+2)</f>
        <v>46170</v>
      </c>
      <c r="G3086" s="19" t="str">
        <f>CONCATENATE(U3086,"-",V3086)</f>
        <v>ESIA06-EF</v>
      </c>
      <c r="H3086" s="19" t="e">
        <f t="shared" ca="1" si="97"/>
        <v>#N/A</v>
      </c>
      <c r="I3086" s="46">
        <f ca="1">Z3086-$B$1</f>
        <v>11</v>
      </c>
      <c r="J3086" s="46" t="e">
        <f>VLOOKUP(G3086,'D. Produção'!A:B,2,)</f>
        <v>#N/A</v>
      </c>
      <c r="K3086" s="87">
        <v>336581</v>
      </c>
      <c r="L3086" s="88" t="s">
        <v>215</v>
      </c>
      <c r="M3086" s="87">
        <v>5</v>
      </c>
      <c r="N3086" s="87">
        <v>5461143</v>
      </c>
      <c r="O3086" s="88" t="s">
        <v>35</v>
      </c>
      <c r="P3086" s="88" t="s">
        <v>252</v>
      </c>
      <c r="Q3086" s="88" t="s">
        <v>198</v>
      </c>
      <c r="R3086" s="89">
        <v>0.79310000000000003</v>
      </c>
      <c r="S3086" s="89">
        <v>11.8965</v>
      </c>
      <c r="T3086" s="87">
        <v>1</v>
      </c>
      <c r="U3086" s="88" t="s">
        <v>682</v>
      </c>
      <c r="V3086" s="88" t="s">
        <v>320</v>
      </c>
      <c r="W3086" s="90">
        <v>770</v>
      </c>
      <c r="X3086" s="90">
        <v>1030</v>
      </c>
      <c r="Y3086" s="91">
        <v>46156.451421840276</v>
      </c>
      <c r="Z3086" s="92">
        <v>46168</v>
      </c>
      <c r="AA3086" s="93"/>
      <c r="AB3086" s="93"/>
      <c r="AC3086" s="93"/>
      <c r="AD3086" s="93"/>
      <c r="AE3086" s="94" t="s">
        <v>40</v>
      </c>
      <c r="AF3086" s="94" t="s">
        <v>40</v>
      </c>
      <c r="AG3086" s="94" t="s">
        <v>40</v>
      </c>
      <c r="AH3086" s="94" t="s">
        <v>40</v>
      </c>
      <c r="AI3086" s="94" t="s">
        <v>40</v>
      </c>
      <c r="AJ3086" s="94" t="s">
        <v>40</v>
      </c>
      <c r="AK3086" s="94" t="s">
        <v>40</v>
      </c>
      <c r="AL3086" s="93"/>
      <c r="AM3086" s="94" t="s">
        <v>40</v>
      </c>
      <c r="AN3086" s="94" t="s">
        <v>40</v>
      </c>
      <c r="AO3086" s="94" t="s">
        <v>40</v>
      </c>
      <c r="AP3086" s="93"/>
      <c r="AQ3086" s="94" t="s">
        <v>40</v>
      </c>
      <c r="AR3086" s="93"/>
    </row>
    <row r="3087" spans="1:44">
      <c r="A3087" t="str">
        <f>VLOOKUP(Q3087,'Rotas x Madrugada'!A:C,2,0)</f>
        <v>P</v>
      </c>
      <c r="B3087" t="str">
        <f>VLOOKUP(Q3087,'Rotas x Madrugada'!A:C,3,0)</f>
        <v>Sim</v>
      </c>
      <c r="D3087" s="19">
        <f t="shared" si="96"/>
        <v>46170</v>
      </c>
      <c r="E3087" s="19">
        <f>IF(A3087="RETIRA",Z3087,VLOOKUP(Q3087,'Rotas x Madrugada'!A:D,4,0))</f>
        <v>46146</v>
      </c>
      <c r="F3087" s="19">
        <f>IF(A3087="RETIRA",Z3087,Z3087+2)</f>
        <v>46170</v>
      </c>
      <c r="G3087" s="19" t="str">
        <f>CONCATENATE(U3087,"-",V3087)</f>
        <v>ESIA06-EE</v>
      </c>
      <c r="H3087" s="19" t="e">
        <f t="shared" ca="1" si="97"/>
        <v>#N/A</v>
      </c>
      <c r="I3087" s="46">
        <f ca="1">Z3087-$B$1</f>
        <v>11</v>
      </c>
      <c r="J3087" s="46" t="e">
        <f>VLOOKUP(G3087,'D. Produção'!A:B,2,)</f>
        <v>#N/A</v>
      </c>
      <c r="K3087" s="95">
        <v>336581</v>
      </c>
      <c r="L3087" s="96" t="s">
        <v>216</v>
      </c>
      <c r="M3087" s="95">
        <v>6</v>
      </c>
      <c r="N3087" s="95">
        <v>5461144</v>
      </c>
      <c r="O3087" s="96" t="s">
        <v>35</v>
      </c>
      <c r="P3087" s="96" t="s">
        <v>252</v>
      </c>
      <c r="Q3087" s="96" t="s">
        <v>198</v>
      </c>
      <c r="R3087" s="97">
        <v>1.8128</v>
      </c>
      <c r="S3087" s="97">
        <v>27.192</v>
      </c>
      <c r="T3087" s="95">
        <v>1</v>
      </c>
      <c r="U3087" s="96" t="s">
        <v>682</v>
      </c>
      <c r="V3087" s="96" t="s">
        <v>471</v>
      </c>
      <c r="W3087" s="98">
        <v>1760</v>
      </c>
      <c r="X3087" s="98">
        <v>1030</v>
      </c>
      <c r="Y3087" s="99">
        <v>46156.451421840276</v>
      </c>
      <c r="Z3087" s="100">
        <v>46168</v>
      </c>
      <c r="AA3087" s="101"/>
      <c r="AB3087" s="101"/>
      <c r="AC3087" s="101"/>
      <c r="AD3087" s="101"/>
      <c r="AE3087" s="101"/>
      <c r="AF3087" s="101"/>
      <c r="AG3087" s="101"/>
      <c r="AH3087" s="101"/>
      <c r="AI3087" s="102" t="s">
        <v>40</v>
      </c>
      <c r="AJ3087" s="102" t="s">
        <v>40</v>
      </c>
      <c r="AK3087" s="102" t="s">
        <v>40</v>
      </c>
      <c r="AL3087" s="101"/>
      <c r="AM3087" s="102" t="s">
        <v>40</v>
      </c>
      <c r="AN3087" s="102" t="s">
        <v>40</v>
      </c>
      <c r="AO3087" s="102" t="s">
        <v>40</v>
      </c>
      <c r="AP3087" s="101"/>
      <c r="AQ3087" s="102" t="s">
        <v>40</v>
      </c>
      <c r="AR3087" s="101"/>
    </row>
    <row r="3088" spans="1:44">
      <c r="A3088" t="str">
        <f>VLOOKUP(Q3088,'Rotas x Madrugada'!A:C,2,0)</f>
        <v>Retira</v>
      </c>
      <c r="B3088" t="str">
        <f>VLOOKUP(Q3088,'Rotas x Madrugada'!A:C,3,0)</f>
        <v>Não</v>
      </c>
      <c r="D3088" s="19">
        <f t="shared" si="96"/>
        <v>46168</v>
      </c>
      <c r="E3088" s="19">
        <f>IF(A3088="RETIRA",Z3088,VLOOKUP(Q3088,'Rotas x Madrugada'!A:D,4,0))</f>
        <v>46168</v>
      </c>
      <c r="F3088" s="19">
        <f>IF(A3088="RETIRA",Z3088,Z3088+2)</f>
        <v>46168</v>
      </c>
      <c r="G3088" s="19" t="str">
        <f>CONCATENATE(U3088,"-",V3088)</f>
        <v>ESI04-EFA</v>
      </c>
      <c r="H3088" s="19" t="str">
        <f t="shared" ca="1" si="97"/>
        <v>OK</v>
      </c>
      <c r="I3088" s="46">
        <f ca="1">Z3088-$B$1</f>
        <v>11</v>
      </c>
      <c r="J3088" s="46">
        <f>VLOOKUP(G3088,'D. Produção'!A:B,2,)</f>
        <v>1</v>
      </c>
      <c r="K3088" s="87">
        <v>336623</v>
      </c>
      <c r="L3088" s="88" t="s">
        <v>61</v>
      </c>
      <c r="M3088" s="87">
        <v>1</v>
      </c>
      <c r="N3088" s="87">
        <v>5461653</v>
      </c>
      <c r="O3088" s="88" t="s">
        <v>35</v>
      </c>
      <c r="P3088" s="88" t="s">
        <v>618</v>
      </c>
      <c r="Q3088" s="88" t="s">
        <v>62</v>
      </c>
      <c r="R3088" s="89">
        <v>1.45</v>
      </c>
      <c r="S3088" s="89">
        <v>14.5</v>
      </c>
      <c r="T3088" s="87">
        <v>1</v>
      </c>
      <c r="U3088" s="88" t="s">
        <v>212</v>
      </c>
      <c r="V3088" s="88" t="s">
        <v>343</v>
      </c>
      <c r="W3088" s="90">
        <v>1000</v>
      </c>
      <c r="X3088" s="90">
        <v>1450</v>
      </c>
      <c r="Y3088" s="91">
        <v>46156.471032986112</v>
      </c>
      <c r="Z3088" s="92">
        <v>46168</v>
      </c>
      <c r="AA3088" s="93"/>
      <c r="AB3088" s="93"/>
      <c r="AC3088" s="93"/>
      <c r="AD3088" s="93"/>
      <c r="AE3088" s="93"/>
      <c r="AF3088" s="93"/>
      <c r="AG3088" s="94" t="s">
        <v>40</v>
      </c>
      <c r="AH3088" s="94" t="s">
        <v>40</v>
      </c>
      <c r="AI3088" s="94" t="s">
        <v>40</v>
      </c>
      <c r="AJ3088" s="94" t="s">
        <v>40</v>
      </c>
      <c r="AK3088" s="94" t="s">
        <v>40</v>
      </c>
      <c r="AL3088" s="93"/>
      <c r="AM3088" s="94" t="s">
        <v>40</v>
      </c>
      <c r="AN3088" s="93"/>
      <c r="AO3088" s="94" t="s">
        <v>40</v>
      </c>
      <c r="AP3088" s="93"/>
      <c r="AQ3088" s="94" t="s">
        <v>40</v>
      </c>
      <c r="AR3088" s="93"/>
    </row>
    <row r="3089" spans="1:44">
      <c r="A3089" t="str">
        <f>VLOOKUP(Q3089,'Rotas x Madrugada'!A:C,2,0)</f>
        <v>O</v>
      </c>
      <c r="B3089" t="str">
        <f>VLOOKUP(Q3089,'Rotas x Madrugada'!A:C,3,0)</f>
        <v>Não</v>
      </c>
      <c r="D3089" s="19">
        <f t="shared" si="96"/>
        <v>46171</v>
      </c>
      <c r="E3089" s="19">
        <f>IF(A3089="RETIRA",Z3089,VLOOKUP(Q3089,'Rotas x Madrugada'!A:D,4,0))</f>
        <v>46147</v>
      </c>
      <c r="F3089" s="19">
        <f>IF(A3089="RETIRA",Z3089,Z3089+2)</f>
        <v>46171</v>
      </c>
      <c r="G3089" s="19" t="str">
        <f>CONCATENATE(U3089,"-",V3089)</f>
        <v>INC06-LTF</v>
      </c>
      <c r="H3089" s="19" t="e">
        <f t="shared" ca="1" si="97"/>
        <v>#N/A</v>
      </c>
      <c r="I3089" s="46">
        <f ca="1">Z3089-$B$1</f>
        <v>12</v>
      </c>
      <c r="J3089" s="46" t="e">
        <f>VLOOKUP(G3089,'D. Produção'!A:B,2,)</f>
        <v>#N/A</v>
      </c>
      <c r="K3089" s="95">
        <v>336455</v>
      </c>
      <c r="L3089" s="96" t="s">
        <v>61</v>
      </c>
      <c r="M3089" s="95">
        <v>1</v>
      </c>
      <c r="N3089" s="95">
        <v>5461577</v>
      </c>
      <c r="O3089" s="96" t="s">
        <v>35</v>
      </c>
      <c r="P3089" s="96" t="s">
        <v>518</v>
      </c>
      <c r="Q3089" s="96" t="s">
        <v>136</v>
      </c>
      <c r="R3089" s="97">
        <v>1.5960000000000001</v>
      </c>
      <c r="S3089" s="97">
        <v>23.94</v>
      </c>
      <c r="T3089" s="95">
        <v>1</v>
      </c>
      <c r="U3089" s="96" t="s">
        <v>185</v>
      </c>
      <c r="V3089" s="96" t="s">
        <v>506</v>
      </c>
      <c r="W3089" s="98">
        <v>1330</v>
      </c>
      <c r="X3089" s="98">
        <v>1200</v>
      </c>
      <c r="Y3089" s="99">
        <v>46156.556356909721</v>
      </c>
      <c r="Z3089" s="100">
        <v>46169</v>
      </c>
      <c r="AA3089" s="101"/>
      <c r="AB3089" s="101"/>
      <c r="AC3089" s="101"/>
      <c r="AD3089" s="101"/>
      <c r="AE3089" s="102" t="s">
        <v>40</v>
      </c>
      <c r="AF3089" s="102" t="s">
        <v>40</v>
      </c>
      <c r="AG3089" s="102" t="s">
        <v>40</v>
      </c>
      <c r="AH3089" s="102" t="s">
        <v>40</v>
      </c>
      <c r="AI3089" s="102" t="s">
        <v>40</v>
      </c>
      <c r="AJ3089" s="102" t="s">
        <v>40</v>
      </c>
      <c r="AK3089" s="101"/>
      <c r="AL3089" s="101"/>
      <c r="AM3089" s="101"/>
      <c r="AN3089" s="102" t="s">
        <v>40</v>
      </c>
      <c r="AO3089" s="102" t="s">
        <v>40</v>
      </c>
      <c r="AP3089" s="101"/>
      <c r="AQ3089" s="102" t="s">
        <v>40</v>
      </c>
      <c r="AR3089" s="101"/>
    </row>
    <row r="3090" spans="1:44">
      <c r="A3090" t="str">
        <f>VLOOKUP(Q3090,'Rotas x Madrugada'!A:C,2,0)</f>
        <v>O</v>
      </c>
      <c r="B3090" t="str">
        <f>VLOOKUP(Q3090,'Rotas x Madrugada'!A:C,3,0)</f>
        <v>Não</v>
      </c>
      <c r="D3090" s="19">
        <f t="shared" si="96"/>
        <v>46171</v>
      </c>
      <c r="E3090" s="19">
        <f>IF(A3090="RETIRA",Z3090,VLOOKUP(Q3090,'Rotas x Madrugada'!A:D,4,0))</f>
        <v>46147</v>
      </c>
      <c r="F3090" s="19">
        <f>IF(A3090="RETIRA",Z3090,Z3090+2)</f>
        <v>46171</v>
      </c>
      <c r="G3090" s="19" t="str">
        <f>CONCATENATE(U3090,"-",V3090)</f>
        <v>INC06-LTF</v>
      </c>
      <c r="H3090" s="19" t="e">
        <f t="shared" ca="1" si="97"/>
        <v>#N/A</v>
      </c>
      <c r="I3090" s="46">
        <f ca="1">Z3090-$B$1</f>
        <v>12</v>
      </c>
      <c r="J3090" s="46" t="e">
        <f>VLOOKUP(G3090,'D. Produção'!A:B,2,)</f>
        <v>#N/A</v>
      </c>
      <c r="K3090" s="87">
        <v>336455</v>
      </c>
      <c r="L3090" s="88" t="s">
        <v>61</v>
      </c>
      <c r="M3090" s="87">
        <v>1</v>
      </c>
      <c r="N3090" s="87">
        <v>5461578</v>
      </c>
      <c r="O3090" s="88" t="s">
        <v>35</v>
      </c>
      <c r="P3090" s="88" t="s">
        <v>518</v>
      </c>
      <c r="Q3090" s="88" t="s">
        <v>136</v>
      </c>
      <c r="R3090" s="89">
        <v>1.5960000000000001</v>
      </c>
      <c r="S3090" s="89">
        <v>23.94</v>
      </c>
      <c r="T3090" s="87">
        <v>1</v>
      </c>
      <c r="U3090" s="88" t="s">
        <v>185</v>
      </c>
      <c r="V3090" s="88" t="s">
        <v>506</v>
      </c>
      <c r="W3090" s="90">
        <v>1330</v>
      </c>
      <c r="X3090" s="90">
        <v>1200</v>
      </c>
      <c r="Y3090" s="91">
        <v>46156.556356909721</v>
      </c>
      <c r="Z3090" s="92">
        <v>46169</v>
      </c>
      <c r="AA3090" s="93"/>
      <c r="AB3090" s="93"/>
      <c r="AC3090" s="93"/>
      <c r="AD3090" s="93"/>
      <c r="AE3090" s="94" t="s">
        <v>40</v>
      </c>
      <c r="AF3090" s="94" t="s">
        <v>40</v>
      </c>
      <c r="AG3090" s="94" t="s">
        <v>40</v>
      </c>
      <c r="AH3090" s="94" t="s">
        <v>40</v>
      </c>
      <c r="AI3090" s="94" t="s">
        <v>40</v>
      </c>
      <c r="AJ3090" s="94" t="s">
        <v>40</v>
      </c>
      <c r="AK3090" s="93"/>
      <c r="AL3090" s="93"/>
      <c r="AM3090" s="93"/>
      <c r="AN3090" s="94" t="s">
        <v>40</v>
      </c>
      <c r="AO3090" s="94" t="s">
        <v>40</v>
      </c>
      <c r="AP3090" s="93"/>
      <c r="AQ3090" s="94" t="s">
        <v>40</v>
      </c>
      <c r="AR3090" s="93"/>
    </row>
    <row r="3091" spans="1:44">
      <c r="A3091" t="str">
        <f>VLOOKUP(Q3091,'Rotas x Madrugada'!A:C,2,0)</f>
        <v>O</v>
      </c>
      <c r="B3091" t="str">
        <f>VLOOKUP(Q3091,'Rotas x Madrugada'!A:C,3,0)</f>
        <v>Não</v>
      </c>
      <c r="D3091" s="19">
        <f t="shared" si="96"/>
        <v>46171</v>
      </c>
      <c r="E3091" s="19">
        <f>IF(A3091="RETIRA",Z3091,VLOOKUP(Q3091,'Rotas x Madrugada'!A:D,4,0))</f>
        <v>46147</v>
      </c>
      <c r="F3091" s="19">
        <f>IF(A3091="RETIRA",Z3091,Z3091+2)</f>
        <v>46171</v>
      </c>
      <c r="G3091" s="19" t="str">
        <f>CONCATENATE(U3091,"-",V3091)</f>
        <v>INC06-LTF</v>
      </c>
      <c r="H3091" s="19" t="e">
        <f t="shared" ca="1" si="97"/>
        <v>#N/A</v>
      </c>
      <c r="I3091" s="46">
        <f ca="1">Z3091-$B$1</f>
        <v>12</v>
      </c>
      <c r="J3091" s="46" t="e">
        <f>VLOOKUP(G3091,'D. Produção'!A:B,2,)</f>
        <v>#N/A</v>
      </c>
      <c r="K3091" s="95">
        <v>336455</v>
      </c>
      <c r="L3091" s="96" t="s">
        <v>121</v>
      </c>
      <c r="M3091" s="95">
        <v>2</v>
      </c>
      <c r="N3091" s="95">
        <v>5461579</v>
      </c>
      <c r="O3091" s="96" t="s">
        <v>35</v>
      </c>
      <c r="P3091" s="96" t="s">
        <v>518</v>
      </c>
      <c r="Q3091" s="96" t="s">
        <v>136</v>
      </c>
      <c r="R3091" s="97">
        <v>1.62</v>
      </c>
      <c r="S3091" s="97">
        <v>24.3</v>
      </c>
      <c r="T3091" s="95">
        <v>1</v>
      </c>
      <c r="U3091" s="96" t="s">
        <v>185</v>
      </c>
      <c r="V3091" s="96" t="s">
        <v>506</v>
      </c>
      <c r="W3091" s="98">
        <v>1350</v>
      </c>
      <c r="X3091" s="98">
        <v>1200</v>
      </c>
      <c r="Y3091" s="99">
        <v>46156.556356909721</v>
      </c>
      <c r="Z3091" s="100">
        <v>46169</v>
      </c>
      <c r="AA3091" s="101"/>
      <c r="AB3091" s="101"/>
      <c r="AC3091" s="101"/>
      <c r="AD3091" s="101"/>
      <c r="AE3091" s="102" t="s">
        <v>40</v>
      </c>
      <c r="AF3091" s="102" t="s">
        <v>40</v>
      </c>
      <c r="AG3091" s="102" t="s">
        <v>40</v>
      </c>
      <c r="AH3091" s="102" t="s">
        <v>40</v>
      </c>
      <c r="AI3091" s="102" t="s">
        <v>40</v>
      </c>
      <c r="AJ3091" s="102" t="s">
        <v>40</v>
      </c>
      <c r="AK3091" s="101"/>
      <c r="AL3091" s="101"/>
      <c r="AM3091" s="101"/>
      <c r="AN3091" s="102" t="s">
        <v>40</v>
      </c>
      <c r="AO3091" s="102" t="s">
        <v>40</v>
      </c>
      <c r="AP3091" s="101"/>
      <c r="AQ3091" s="102" t="s">
        <v>40</v>
      </c>
      <c r="AR3091" s="101"/>
    </row>
    <row r="3092" spans="1:44">
      <c r="A3092" t="str">
        <f>VLOOKUP(Q3092,'Rotas x Madrugada'!A:C,2,0)</f>
        <v>O</v>
      </c>
      <c r="B3092" t="str">
        <f>VLOOKUP(Q3092,'Rotas x Madrugada'!A:C,3,0)</f>
        <v>Não</v>
      </c>
      <c r="D3092" s="19">
        <f t="shared" si="96"/>
        <v>46171</v>
      </c>
      <c r="E3092" s="19">
        <f>IF(A3092="RETIRA",Z3092,VLOOKUP(Q3092,'Rotas x Madrugada'!A:D,4,0))</f>
        <v>46147</v>
      </c>
      <c r="F3092" s="19">
        <f>IF(A3092="RETIRA",Z3092,Z3092+2)</f>
        <v>46171</v>
      </c>
      <c r="G3092" s="19" t="str">
        <f>CONCATENATE(U3092,"-",V3092)</f>
        <v>INC06-LTF</v>
      </c>
      <c r="H3092" s="19" t="e">
        <f t="shared" ca="1" si="97"/>
        <v>#N/A</v>
      </c>
      <c r="I3092" s="46">
        <f ca="1">Z3092-$B$1</f>
        <v>12</v>
      </c>
      <c r="J3092" s="46" t="e">
        <f>VLOOKUP(G3092,'D. Produção'!A:B,2,)</f>
        <v>#N/A</v>
      </c>
      <c r="K3092" s="87">
        <v>336455</v>
      </c>
      <c r="L3092" s="88" t="s">
        <v>121</v>
      </c>
      <c r="M3092" s="87">
        <v>2</v>
      </c>
      <c r="N3092" s="87">
        <v>5461580</v>
      </c>
      <c r="O3092" s="88" t="s">
        <v>35</v>
      </c>
      <c r="P3092" s="88" t="s">
        <v>518</v>
      </c>
      <c r="Q3092" s="88" t="s">
        <v>136</v>
      </c>
      <c r="R3092" s="89">
        <v>1.62</v>
      </c>
      <c r="S3092" s="89">
        <v>24.3</v>
      </c>
      <c r="T3092" s="87">
        <v>1</v>
      </c>
      <c r="U3092" s="88" t="s">
        <v>185</v>
      </c>
      <c r="V3092" s="88" t="s">
        <v>506</v>
      </c>
      <c r="W3092" s="90">
        <v>1350</v>
      </c>
      <c r="X3092" s="90">
        <v>1200</v>
      </c>
      <c r="Y3092" s="91">
        <v>46156.556356909721</v>
      </c>
      <c r="Z3092" s="92">
        <v>46169</v>
      </c>
      <c r="AA3092" s="93"/>
      <c r="AB3092" s="93"/>
      <c r="AC3092" s="93"/>
      <c r="AD3092" s="93"/>
      <c r="AE3092" s="94" t="s">
        <v>40</v>
      </c>
      <c r="AF3092" s="94" t="s">
        <v>40</v>
      </c>
      <c r="AG3092" s="94" t="s">
        <v>40</v>
      </c>
      <c r="AH3092" s="94" t="s">
        <v>40</v>
      </c>
      <c r="AI3092" s="94" t="s">
        <v>40</v>
      </c>
      <c r="AJ3092" s="94" t="s">
        <v>40</v>
      </c>
      <c r="AK3092" s="93"/>
      <c r="AL3092" s="93"/>
      <c r="AM3092" s="93"/>
      <c r="AN3092" s="94" t="s">
        <v>40</v>
      </c>
      <c r="AO3092" s="94" t="s">
        <v>40</v>
      </c>
      <c r="AP3092" s="93"/>
      <c r="AQ3092" s="94" t="s">
        <v>40</v>
      </c>
      <c r="AR3092" s="93"/>
    </row>
    <row r="3093" spans="1:44">
      <c r="A3093" t="str">
        <f>VLOOKUP(Q3093,'Rotas x Madrugada'!A:C,2,0)</f>
        <v>O</v>
      </c>
      <c r="B3093" t="str">
        <f>VLOOKUP(Q3093,'Rotas x Madrugada'!A:C,3,0)</f>
        <v>Não</v>
      </c>
      <c r="D3093" s="19">
        <f t="shared" si="96"/>
        <v>46171</v>
      </c>
      <c r="E3093" s="19">
        <f>IF(A3093="RETIRA",Z3093,VLOOKUP(Q3093,'Rotas x Madrugada'!A:D,4,0))</f>
        <v>46147</v>
      </c>
      <c r="F3093" s="19">
        <f>IF(A3093="RETIRA",Z3093,Z3093+2)</f>
        <v>46171</v>
      </c>
      <c r="G3093" s="19" t="str">
        <f>CONCATENATE(U3093,"-",V3093)</f>
        <v>INC06-LTF</v>
      </c>
      <c r="H3093" s="19" t="e">
        <f t="shared" ca="1" si="97"/>
        <v>#N/A</v>
      </c>
      <c r="I3093" s="46">
        <f ca="1">Z3093-$B$1</f>
        <v>12</v>
      </c>
      <c r="J3093" s="46" t="e">
        <f>VLOOKUP(G3093,'D. Produção'!A:B,2,)</f>
        <v>#N/A</v>
      </c>
      <c r="K3093" s="95">
        <v>336455</v>
      </c>
      <c r="L3093" s="96" t="s">
        <v>143</v>
      </c>
      <c r="M3093" s="95">
        <v>3</v>
      </c>
      <c r="N3093" s="95">
        <v>5461581</v>
      </c>
      <c r="O3093" s="96" t="s">
        <v>35</v>
      </c>
      <c r="P3093" s="96" t="s">
        <v>518</v>
      </c>
      <c r="Q3093" s="96" t="s">
        <v>136</v>
      </c>
      <c r="R3093" s="97">
        <v>1.296</v>
      </c>
      <c r="S3093" s="97">
        <v>19.440000000000001</v>
      </c>
      <c r="T3093" s="95">
        <v>1</v>
      </c>
      <c r="U3093" s="96" t="s">
        <v>185</v>
      </c>
      <c r="V3093" s="96" t="s">
        <v>506</v>
      </c>
      <c r="W3093" s="98">
        <v>1080</v>
      </c>
      <c r="X3093" s="98">
        <v>1200</v>
      </c>
      <c r="Y3093" s="99">
        <v>46156.556356909721</v>
      </c>
      <c r="Z3093" s="100">
        <v>46169</v>
      </c>
      <c r="AA3093" s="101"/>
      <c r="AB3093" s="101"/>
      <c r="AC3093" s="101"/>
      <c r="AD3093" s="101"/>
      <c r="AE3093" s="102" t="s">
        <v>40</v>
      </c>
      <c r="AF3093" s="102" t="s">
        <v>40</v>
      </c>
      <c r="AG3093" s="102" t="s">
        <v>40</v>
      </c>
      <c r="AH3093" s="102" t="s">
        <v>40</v>
      </c>
      <c r="AI3093" s="102" t="s">
        <v>40</v>
      </c>
      <c r="AJ3093" s="102" t="s">
        <v>40</v>
      </c>
      <c r="AK3093" s="101"/>
      <c r="AL3093" s="101"/>
      <c r="AM3093" s="101"/>
      <c r="AN3093" s="102" t="s">
        <v>40</v>
      </c>
      <c r="AO3093" s="102" t="s">
        <v>40</v>
      </c>
      <c r="AP3093" s="101"/>
      <c r="AQ3093" s="102" t="s">
        <v>40</v>
      </c>
      <c r="AR3093" s="101"/>
    </row>
    <row r="3094" spans="1:44">
      <c r="A3094" t="str">
        <f>VLOOKUP(Q3094,'Rotas x Madrugada'!A:C,2,0)</f>
        <v>O</v>
      </c>
      <c r="B3094" t="str">
        <f>VLOOKUP(Q3094,'Rotas x Madrugada'!A:C,3,0)</f>
        <v>Não</v>
      </c>
      <c r="D3094" s="19">
        <f t="shared" si="96"/>
        <v>46171</v>
      </c>
      <c r="E3094" s="19">
        <f>IF(A3094="RETIRA",Z3094,VLOOKUP(Q3094,'Rotas x Madrugada'!A:D,4,0))</f>
        <v>46147</v>
      </c>
      <c r="F3094" s="19">
        <f>IF(A3094="RETIRA",Z3094,Z3094+2)</f>
        <v>46171</v>
      </c>
      <c r="G3094" s="19" t="str">
        <f>CONCATENATE(U3094,"-",V3094)</f>
        <v>INC06-LTF</v>
      </c>
      <c r="H3094" s="19" t="e">
        <f t="shared" ca="1" si="97"/>
        <v>#N/A</v>
      </c>
      <c r="I3094" s="46">
        <f ca="1">Z3094-$B$1</f>
        <v>12</v>
      </c>
      <c r="J3094" s="46" t="e">
        <f>VLOOKUP(G3094,'D. Produção'!A:B,2,)</f>
        <v>#N/A</v>
      </c>
      <c r="K3094" s="87">
        <v>336455</v>
      </c>
      <c r="L3094" s="88" t="s">
        <v>143</v>
      </c>
      <c r="M3094" s="87">
        <v>3</v>
      </c>
      <c r="N3094" s="87">
        <v>5461582</v>
      </c>
      <c r="O3094" s="88" t="s">
        <v>35</v>
      </c>
      <c r="P3094" s="88" t="s">
        <v>518</v>
      </c>
      <c r="Q3094" s="88" t="s">
        <v>136</v>
      </c>
      <c r="R3094" s="89">
        <v>1.296</v>
      </c>
      <c r="S3094" s="89">
        <v>19.440000000000001</v>
      </c>
      <c r="T3094" s="87">
        <v>1</v>
      </c>
      <c r="U3094" s="88" t="s">
        <v>185</v>
      </c>
      <c r="V3094" s="88" t="s">
        <v>506</v>
      </c>
      <c r="W3094" s="90">
        <v>1080</v>
      </c>
      <c r="X3094" s="90">
        <v>1200</v>
      </c>
      <c r="Y3094" s="91">
        <v>46156.556356909721</v>
      </c>
      <c r="Z3094" s="92">
        <v>46169</v>
      </c>
      <c r="AA3094" s="93"/>
      <c r="AB3094" s="93"/>
      <c r="AC3094" s="93"/>
      <c r="AD3094" s="93"/>
      <c r="AE3094" s="94" t="s">
        <v>40</v>
      </c>
      <c r="AF3094" s="94" t="s">
        <v>40</v>
      </c>
      <c r="AG3094" s="94" t="s">
        <v>40</v>
      </c>
      <c r="AH3094" s="94" t="s">
        <v>40</v>
      </c>
      <c r="AI3094" s="94" t="s">
        <v>40</v>
      </c>
      <c r="AJ3094" s="94" t="s">
        <v>40</v>
      </c>
      <c r="AK3094" s="93"/>
      <c r="AL3094" s="93"/>
      <c r="AM3094" s="93"/>
      <c r="AN3094" s="94" t="s">
        <v>40</v>
      </c>
      <c r="AO3094" s="94" t="s">
        <v>40</v>
      </c>
      <c r="AP3094" s="93"/>
      <c r="AQ3094" s="94" t="s">
        <v>40</v>
      </c>
      <c r="AR3094" s="93"/>
    </row>
    <row r="3095" spans="1:44">
      <c r="A3095" t="str">
        <f>VLOOKUP(Q3095,'Rotas x Madrugada'!A:C,2,0)</f>
        <v>H</v>
      </c>
      <c r="B3095" t="str">
        <f>VLOOKUP(Q3095,'Rotas x Madrugada'!A:C,3,0)</f>
        <v>Sim</v>
      </c>
      <c r="D3095" s="19">
        <f t="shared" si="96"/>
        <v>46171</v>
      </c>
      <c r="E3095" s="19">
        <f>IF(A3095="RETIRA",Z3095,VLOOKUP(Q3095,'Rotas x Madrugada'!A:D,4,0))</f>
        <v>46149</v>
      </c>
      <c r="F3095" s="19">
        <f>IF(A3095="RETIRA",Z3095,Z3095+2)</f>
        <v>46171</v>
      </c>
      <c r="G3095" s="19" t="str">
        <f>CONCATENATE(U3095,"-",V3095)</f>
        <v>INC06-LTE</v>
      </c>
      <c r="H3095" s="19" t="e">
        <f t="shared" ca="1" si="97"/>
        <v>#N/A</v>
      </c>
      <c r="I3095" s="46">
        <f ca="1">Z3095-$B$1</f>
        <v>12</v>
      </c>
      <c r="J3095" s="46" t="e">
        <f>VLOOKUP(G3095,'D. Produção'!A:B,2,)</f>
        <v>#N/A</v>
      </c>
      <c r="K3095" s="95">
        <v>336462</v>
      </c>
      <c r="L3095" s="96" t="s">
        <v>61</v>
      </c>
      <c r="M3095" s="95">
        <v>1</v>
      </c>
      <c r="N3095" s="95">
        <v>5461034</v>
      </c>
      <c r="O3095" s="96" t="s">
        <v>35</v>
      </c>
      <c r="P3095" s="96" t="s">
        <v>696</v>
      </c>
      <c r="Q3095" s="96" t="s">
        <v>119</v>
      </c>
      <c r="R3095" s="97">
        <v>0.6734</v>
      </c>
      <c r="S3095" s="97">
        <v>10.101000000000001</v>
      </c>
      <c r="T3095" s="95">
        <v>1</v>
      </c>
      <c r="U3095" s="96" t="s">
        <v>185</v>
      </c>
      <c r="V3095" s="96" t="s">
        <v>465</v>
      </c>
      <c r="W3095" s="98">
        <v>1005</v>
      </c>
      <c r="X3095" s="98">
        <v>670</v>
      </c>
      <c r="Y3095" s="99">
        <v>46156.442420983796</v>
      </c>
      <c r="Z3095" s="100">
        <v>46169</v>
      </c>
      <c r="AA3095" s="101"/>
      <c r="AB3095" s="101"/>
      <c r="AC3095" s="101"/>
      <c r="AD3095" s="101"/>
      <c r="AE3095" s="101"/>
      <c r="AF3095" s="101"/>
      <c r="AG3095" s="101"/>
      <c r="AH3095" s="101"/>
      <c r="AI3095" s="102" t="s">
        <v>40</v>
      </c>
      <c r="AJ3095" s="102" t="s">
        <v>40</v>
      </c>
      <c r="AK3095" s="101"/>
      <c r="AL3095" s="101"/>
      <c r="AM3095" s="101"/>
      <c r="AN3095" s="102" t="s">
        <v>40</v>
      </c>
      <c r="AO3095" s="102" t="s">
        <v>40</v>
      </c>
      <c r="AP3095" s="101"/>
      <c r="AQ3095" s="102" t="s">
        <v>40</v>
      </c>
      <c r="AR3095" s="101"/>
    </row>
    <row r="3096" spans="1:44">
      <c r="A3096" t="str">
        <f>VLOOKUP(Q3096,'Rotas x Madrugada'!A:C,2,0)</f>
        <v>H</v>
      </c>
      <c r="B3096" t="str">
        <f>VLOOKUP(Q3096,'Rotas x Madrugada'!A:C,3,0)</f>
        <v>Sim</v>
      </c>
      <c r="D3096" s="19">
        <f t="shared" si="96"/>
        <v>46171</v>
      </c>
      <c r="E3096" s="19">
        <f>IF(A3096="RETIRA",Z3096,VLOOKUP(Q3096,'Rotas x Madrugada'!A:D,4,0))</f>
        <v>46149</v>
      </c>
      <c r="F3096" s="19">
        <f>IF(A3096="RETIRA",Z3096,Z3096+2)</f>
        <v>46171</v>
      </c>
      <c r="G3096" s="19" t="str">
        <f>CONCATENATE(U3096,"-",V3096)</f>
        <v>INC06-LTE</v>
      </c>
      <c r="H3096" s="19" t="e">
        <f t="shared" ca="1" si="97"/>
        <v>#N/A</v>
      </c>
      <c r="I3096" s="46">
        <f ca="1">Z3096-$B$1</f>
        <v>12</v>
      </c>
      <c r="J3096" s="46" t="e">
        <f>VLOOKUP(G3096,'D. Produção'!A:B,2,)</f>
        <v>#N/A</v>
      </c>
      <c r="K3096" s="87">
        <v>336462</v>
      </c>
      <c r="L3096" s="88" t="s">
        <v>61</v>
      </c>
      <c r="M3096" s="87">
        <v>1</v>
      </c>
      <c r="N3096" s="87">
        <v>5461035</v>
      </c>
      <c r="O3096" s="88" t="s">
        <v>35</v>
      </c>
      <c r="P3096" s="88" t="s">
        <v>696</v>
      </c>
      <c r="Q3096" s="88" t="s">
        <v>119</v>
      </c>
      <c r="R3096" s="89">
        <v>0.6734</v>
      </c>
      <c r="S3096" s="89">
        <v>10.101000000000001</v>
      </c>
      <c r="T3096" s="87">
        <v>1</v>
      </c>
      <c r="U3096" s="88" t="s">
        <v>185</v>
      </c>
      <c r="V3096" s="88" t="s">
        <v>465</v>
      </c>
      <c r="W3096" s="90">
        <v>1005</v>
      </c>
      <c r="X3096" s="90">
        <v>670</v>
      </c>
      <c r="Y3096" s="91">
        <v>46156.442420983796</v>
      </c>
      <c r="Z3096" s="92">
        <v>46169</v>
      </c>
      <c r="AA3096" s="93"/>
      <c r="AB3096" s="93"/>
      <c r="AC3096" s="93"/>
      <c r="AD3096" s="93"/>
      <c r="AE3096" s="93"/>
      <c r="AF3096" s="93"/>
      <c r="AG3096" s="93"/>
      <c r="AH3096" s="93"/>
      <c r="AI3096" s="94" t="s">
        <v>40</v>
      </c>
      <c r="AJ3096" s="94" t="s">
        <v>40</v>
      </c>
      <c r="AK3096" s="93"/>
      <c r="AL3096" s="93"/>
      <c r="AM3096" s="93"/>
      <c r="AN3096" s="94" t="s">
        <v>40</v>
      </c>
      <c r="AO3096" s="94" t="s">
        <v>40</v>
      </c>
      <c r="AP3096" s="93"/>
      <c r="AQ3096" s="94" t="s">
        <v>40</v>
      </c>
      <c r="AR3096" s="93"/>
    </row>
    <row r="3097" spans="1:44">
      <c r="A3097" t="str">
        <f>VLOOKUP(Q3097,'Rotas x Madrugada'!A:C,2,0)</f>
        <v>H</v>
      </c>
      <c r="B3097" t="str">
        <f>VLOOKUP(Q3097,'Rotas x Madrugada'!A:C,3,0)</f>
        <v>Sim</v>
      </c>
      <c r="D3097" s="19">
        <f t="shared" si="96"/>
        <v>46171</v>
      </c>
      <c r="E3097" s="19">
        <f>IF(A3097="RETIRA",Z3097,VLOOKUP(Q3097,'Rotas x Madrugada'!A:D,4,0))</f>
        <v>46149</v>
      </c>
      <c r="F3097" s="19">
        <f>IF(A3097="RETIRA",Z3097,Z3097+2)</f>
        <v>46171</v>
      </c>
      <c r="G3097" s="19" t="str">
        <f>CONCATENATE(U3097,"-",V3097)</f>
        <v>INC06-LTE</v>
      </c>
      <c r="H3097" s="19" t="e">
        <f t="shared" ca="1" si="97"/>
        <v>#N/A</v>
      </c>
      <c r="I3097" s="46">
        <f ca="1">Z3097-$B$1</f>
        <v>12</v>
      </c>
      <c r="J3097" s="46" t="e">
        <f>VLOOKUP(G3097,'D. Produção'!A:B,2,)</f>
        <v>#N/A</v>
      </c>
      <c r="K3097" s="95">
        <v>336462</v>
      </c>
      <c r="L3097" s="96" t="s">
        <v>121</v>
      </c>
      <c r="M3097" s="95">
        <v>2</v>
      </c>
      <c r="N3097" s="95">
        <v>5461036</v>
      </c>
      <c r="O3097" s="96" t="s">
        <v>35</v>
      </c>
      <c r="P3097" s="96" t="s">
        <v>696</v>
      </c>
      <c r="Q3097" s="96" t="s">
        <v>119</v>
      </c>
      <c r="R3097" s="97">
        <v>0.6734</v>
      </c>
      <c r="S3097" s="97">
        <v>10.101000000000001</v>
      </c>
      <c r="T3097" s="95">
        <v>1</v>
      </c>
      <c r="U3097" s="96" t="s">
        <v>185</v>
      </c>
      <c r="V3097" s="96" t="s">
        <v>465</v>
      </c>
      <c r="W3097" s="98">
        <v>1005</v>
      </c>
      <c r="X3097" s="98">
        <v>670</v>
      </c>
      <c r="Y3097" s="99">
        <v>46156.442420983796</v>
      </c>
      <c r="Z3097" s="100">
        <v>46169</v>
      </c>
      <c r="AA3097" s="101"/>
      <c r="AB3097" s="101"/>
      <c r="AC3097" s="101"/>
      <c r="AD3097" s="101"/>
      <c r="AE3097" s="101"/>
      <c r="AF3097" s="101"/>
      <c r="AG3097" s="101"/>
      <c r="AH3097" s="101"/>
      <c r="AI3097" s="102" t="s">
        <v>40</v>
      </c>
      <c r="AJ3097" s="102" t="s">
        <v>40</v>
      </c>
      <c r="AK3097" s="101"/>
      <c r="AL3097" s="101"/>
      <c r="AM3097" s="101"/>
      <c r="AN3097" s="102" t="s">
        <v>40</v>
      </c>
      <c r="AO3097" s="102" t="s">
        <v>40</v>
      </c>
      <c r="AP3097" s="101"/>
      <c r="AQ3097" s="102" t="s">
        <v>40</v>
      </c>
      <c r="AR3097" s="101"/>
    </row>
    <row r="3098" spans="1:44">
      <c r="A3098" t="str">
        <f>VLOOKUP(Q3098,'Rotas x Madrugada'!A:C,2,0)</f>
        <v>H</v>
      </c>
      <c r="B3098" t="str">
        <f>VLOOKUP(Q3098,'Rotas x Madrugada'!A:C,3,0)</f>
        <v>Sim</v>
      </c>
      <c r="D3098" s="19">
        <f t="shared" si="96"/>
        <v>46171</v>
      </c>
      <c r="E3098" s="19">
        <f>IF(A3098="RETIRA",Z3098,VLOOKUP(Q3098,'Rotas x Madrugada'!A:D,4,0))</f>
        <v>46149</v>
      </c>
      <c r="F3098" s="19">
        <f>IF(A3098="RETIRA",Z3098,Z3098+2)</f>
        <v>46171</v>
      </c>
      <c r="G3098" s="19" t="str">
        <f>CONCATENATE(U3098,"-",V3098)</f>
        <v>INC06-LTE</v>
      </c>
      <c r="H3098" s="19" t="e">
        <f t="shared" ca="1" si="97"/>
        <v>#N/A</v>
      </c>
      <c r="I3098" s="46">
        <f ca="1">Z3098-$B$1</f>
        <v>12</v>
      </c>
      <c r="J3098" s="46" t="e">
        <f>VLOOKUP(G3098,'D. Produção'!A:B,2,)</f>
        <v>#N/A</v>
      </c>
      <c r="K3098" s="87">
        <v>336462</v>
      </c>
      <c r="L3098" s="88" t="s">
        <v>121</v>
      </c>
      <c r="M3098" s="87">
        <v>2</v>
      </c>
      <c r="N3098" s="87">
        <v>5461037</v>
      </c>
      <c r="O3098" s="88" t="s">
        <v>35</v>
      </c>
      <c r="P3098" s="88" t="s">
        <v>696</v>
      </c>
      <c r="Q3098" s="88" t="s">
        <v>119</v>
      </c>
      <c r="R3098" s="89">
        <v>0.6734</v>
      </c>
      <c r="S3098" s="89">
        <v>10.101000000000001</v>
      </c>
      <c r="T3098" s="87">
        <v>1</v>
      </c>
      <c r="U3098" s="88" t="s">
        <v>185</v>
      </c>
      <c r="V3098" s="88" t="s">
        <v>465</v>
      </c>
      <c r="W3098" s="90">
        <v>1005</v>
      </c>
      <c r="X3098" s="90">
        <v>670</v>
      </c>
      <c r="Y3098" s="91">
        <v>46156.442420983796</v>
      </c>
      <c r="Z3098" s="92">
        <v>46169</v>
      </c>
      <c r="AA3098" s="93"/>
      <c r="AB3098" s="93"/>
      <c r="AC3098" s="93"/>
      <c r="AD3098" s="93"/>
      <c r="AE3098" s="93"/>
      <c r="AF3098" s="93"/>
      <c r="AG3098" s="93"/>
      <c r="AH3098" s="93"/>
      <c r="AI3098" s="94" t="s">
        <v>40</v>
      </c>
      <c r="AJ3098" s="94" t="s">
        <v>40</v>
      </c>
      <c r="AK3098" s="93"/>
      <c r="AL3098" s="93"/>
      <c r="AM3098" s="93"/>
      <c r="AN3098" s="94" t="s">
        <v>40</v>
      </c>
      <c r="AO3098" s="94" t="s">
        <v>40</v>
      </c>
      <c r="AP3098" s="93"/>
      <c r="AQ3098" s="94" t="s">
        <v>40</v>
      </c>
      <c r="AR3098" s="93"/>
    </row>
    <row r="3099" spans="1:44">
      <c r="A3099" t="str">
        <f>VLOOKUP(Q3099,'Rotas x Madrugada'!A:C,2,0)</f>
        <v>H</v>
      </c>
      <c r="B3099" t="str">
        <f>VLOOKUP(Q3099,'Rotas x Madrugada'!A:C,3,0)</f>
        <v>Sim</v>
      </c>
      <c r="D3099" s="19">
        <f t="shared" si="96"/>
        <v>46171</v>
      </c>
      <c r="E3099" s="19">
        <f>IF(A3099="RETIRA",Z3099,VLOOKUP(Q3099,'Rotas x Madrugada'!A:D,4,0))</f>
        <v>46149</v>
      </c>
      <c r="F3099" s="19">
        <f>IF(A3099="RETIRA",Z3099,Z3099+2)</f>
        <v>46171</v>
      </c>
      <c r="G3099" s="19" t="str">
        <f>CONCATENATE(U3099,"-",V3099)</f>
        <v>INC06-LTE</v>
      </c>
      <c r="H3099" s="19" t="e">
        <f t="shared" ca="1" si="97"/>
        <v>#N/A</v>
      </c>
      <c r="I3099" s="46">
        <f ca="1">Z3099-$B$1</f>
        <v>12</v>
      </c>
      <c r="J3099" s="46" t="e">
        <f>VLOOKUP(G3099,'D. Produção'!A:B,2,)</f>
        <v>#N/A</v>
      </c>
      <c r="K3099" s="95">
        <v>336462</v>
      </c>
      <c r="L3099" s="96" t="s">
        <v>143</v>
      </c>
      <c r="M3099" s="95">
        <v>3</v>
      </c>
      <c r="N3099" s="95">
        <v>5461038</v>
      </c>
      <c r="O3099" s="96" t="s">
        <v>35</v>
      </c>
      <c r="P3099" s="96" t="s">
        <v>696</v>
      </c>
      <c r="Q3099" s="96" t="s">
        <v>119</v>
      </c>
      <c r="R3099" s="97">
        <v>0.6734</v>
      </c>
      <c r="S3099" s="97">
        <v>10.101000000000001</v>
      </c>
      <c r="T3099" s="95">
        <v>1</v>
      </c>
      <c r="U3099" s="96" t="s">
        <v>185</v>
      </c>
      <c r="V3099" s="96" t="s">
        <v>465</v>
      </c>
      <c r="W3099" s="98">
        <v>1005</v>
      </c>
      <c r="X3099" s="98">
        <v>670</v>
      </c>
      <c r="Y3099" s="99">
        <v>46156.442420983796</v>
      </c>
      <c r="Z3099" s="100">
        <v>46169</v>
      </c>
      <c r="AA3099" s="101"/>
      <c r="AB3099" s="101"/>
      <c r="AC3099" s="101"/>
      <c r="AD3099" s="101"/>
      <c r="AE3099" s="101"/>
      <c r="AF3099" s="101"/>
      <c r="AG3099" s="101"/>
      <c r="AH3099" s="101"/>
      <c r="AI3099" s="102" t="s">
        <v>40</v>
      </c>
      <c r="AJ3099" s="102" t="s">
        <v>40</v>
      </c>
      <c r="AK3099" s="101"/>
      <c r="AL3099" s="101"/>
      <c r="AM3099" s="101"/>
      <c r="AN3099" s="102" t="s">
        <v>40</v>
      </c>
      <c r="AO3099" s="102" t="s">
        <v>40</v>
      </c>
      <c r="AP3099" s="101"/>
      <c r="AQ3099" s="102" t="s">
        <v>40</v>
      </c>
      <c r="AR3099" s="101"/>
    </row>
    <row r="3100" spans="1:44">
      <c r="A3100" t="str">
        <f>VLOOKUP(Q3100,'Rotas x Madrugada'!A:C,2,0)</f>
        <v>H</v>
      </c>
      <c r="B3100" t="str">
        <f>VLOOKUP(Q3100,'Rotas x Madrugada'!A:C,3,0)</f>
        <v>Sim</v>
      </c>
      <c r="D3100" s="19">
        <f t="shared" si="96"/>
        <v>46171</v>
      </c>
      <c r="E3100" s="19">
        <f>IF(A3100="RETIRA",Z3100,VLOOKUP(Q3100,'Rotas x Madrugada'!A:D,4,0))</f>
        <v>46149</v>
      </c>
      <c r="F3100" s="19">
        <f>IF(A3100="RETIRA",Z3100,Z3100+2)</f>
        <v>46171</v>
      </c>
      <c r="G3100" s="19" t="str">
        <f>CONCATENATE(U3100,"-",V3100)</f>
        <v>INC06-LTE</v>
      </c>
      <c r="H3100" s="19" t="e">
        <f t="shared" ca="1" si="97"/>
        <v>#N/A</v>
      </c>
      <c r="I3100" s="46">
        <f ca="1">Z3100-$B$1</f>
        <v>12</v>
      </c>
      <c r="J3100" s="46" t="e">
        <f>VLOOKUP(G3100,'D. Produção'!A:B,2,)</f>
        <v>#N/A</v>
      </c>
      <c r="K3100" s="87">
        <v>336462</v>
      </c>
      <c r="L3100" s="88" t="s">
        <v>143</v>
      </c>
      <c r="M3100" s="87">
        <v>3</v>
      </c>
      <c r="N3100" s="87">
        <v>5461039</v>
      </c>
      <c r="O3100" s="88" t="s">
        <v>35</v>
      </c>
      <c r="P3100" s="88" t="s">
        <v>696</v>
      </c>
      <c r="Q3100" s="88" t="s">
        <v>119</v>
      </c>
      <c r="R3100" s="89">
        <v>0.6734</v>
      </c>
      <c r="S3100" s="89">
        <v>10.101000000000001</v>
      </c>
      <c r="T3100" s="87">
        <v>1</v>
      </c>
      <c r="U3100" s="88" t="s">
        <v>185</v>
      </c>
      <c r="V3100" s="88" t="s">
        <v>465</v>
      </c>
      <c r="W3100" s="90">
        <v>1005</v>
      </c>
      <c r="X3100" s="90">
        <v>670</v>
      </c>
      <c r="Y3100" s="91">
        <v>46156.442420983796</v>
      </c>
      <c r="Z3100" s="92">
        <v>46169</v>
      </c>
      <c r="AA3100" s="93"/>
      <c r="AB3100" s="93"/>
      <c r="AC3100" s="93"/>
      <c r="AD3100" s="93"/>
      <c r="AE3100" s="93"/>
      <c r="AF3100" s="93"/>
      <c r="AG3100" s="93"/>
      <c r="AH3100" s="93"/>
      <c r="AI3100" s="94" t="s">
        <v>40</v>
      </c>
      <c r="AJ3100" s="94" t="s">
        <v>40</v>
      </c>
      <c r="AK3100" s="93"/>
      <c r="AL3100" s="93"/>
      <c r="AM3100" s="93"/>
      <c r="AN3100" s="94" t="s">
        <v>40</v>
      </c>
      <c r="AO3100" s="94" t="s">
        <v>40</v>
      </c>
      <c r="AP3100" s="93"/>
      <c r="AQ3100" s="94" t="s">
        <v>40</v>
      </c>
      <c r="AR3100" s="93"/>
    </row>
    <row r="3101" spans="1:44">
      <c r="A3101" t="str">
        <f>VLOOKUP(Q3101,'Rotas x Madrugada'!A:C,2,0)</f>
        <v>H</v>
      </c>
      <c r="B3101" t="str">
        <f>VLOOKUP(Q3101,'Rotas x Madrugada'!A:C,3,0)</f>
        <v>Sim</v>
      </c>
      <c r="D3101" s="19">
        <f t="shared" si="96"/>
        <v>46171</v>
      </c>
      <c r="E3101" s="19">
        <f>IF(A3101="RETIRA",Z3101,VLOOKUP(Q3101,'Rotas x Madrugada'!A:D,4,0))</f>
        <v>46149</v>
      </c>
      <c r="F3101" s="19">
        <f>IF(A3101="RETIRA",Z3101,Z3101+2)</f>
        <v>46171</v>
      </c>
      <c r="G3101" s="19" t="str">
        <f>CONCATENATE(U3101,"-",V3101)</f>
        <v>INC06-LTE</v>
      </c>
      <c r="H3101" s="19" t="e">
        <f t="shared" ca="1" si="97"/>
        <v>#N/A</v>
      </c>
      <c r="I3101" s="46">
        <f ca="1">Z3101-$B$1</f>
        <v>12</v>
      </c>
      <c r="J3101" s="46" t="e">
        <f>VLOOKUP(G3101,'D. Produção'!A:B,2,)</f>
        <v>#N/A</v>
      </c>
      <c r="K3101" s="95">
        <v>336462</v>
      </c>
      <c r="L3101" s="96" t="s">
        <v>132</v>
      </c>
      <c r="M3101" s="95">
        <v>4</v>
      </c>
      <c r="N3101" s="95">
        <v>5461040</v>
      </c>
      <c r="O3101" s="96" t="s">
        <v>35</v>
      </c>
      <c r="P3101" s="96" t="s">
        <v>696</v>
      </c>
      <c r="Q3101" s="96" t="s">
        <v>119</v>
      </c>
      <c r="R3101" s="97">
        <v>0.6734</v>
      </c>
      <c r="S3101" s="97">
        <v>10.101000000000001</v>
      </c>
      <c r="T3101" s="95">
        <v>1</v>
      </c>
      <c r="U3101" s="96" t="s">
        <v>185</v>
      </c>
      <c r="V3101" s="96" t="s">
        <v>465</v>
      </c>
      <c r="W3101" s="98">
        <v>1005</v>
      </c>
      <c r="X3101" s="98">
        <v>670</v>
      </c>
      <c r="Y3101" s="99">
        <v>46156.442420983796</v>
      </c>
      <c r="Z3101" s="100">
        <v>46169</v>
      </c>
      <c r="AA3101" s="101"/>
      <c r="AB3101" s="101"/>
      <c r="AC3101" s="101"/>
      <c r="AD3101" s="101"/>
      <c r="AE3101" s="101"/>
      <c r="AF3101" s="101"/>
      <c r="AG3101" s="101"/>
      <c r="AH3101" s="101"/>
      <c r="AI3101" s="102" t="s">
        <v>40</v>
      </c>
      <c r="AJ3101" s="102" t="s">
        <v>40</v>
      </c>
      <c r="AK3101" s="101"/>
      <c r="AL3101" s="101"/>
      <c r="AM3101" s="101"/>
      <c r="AN3101" s="102" t="s">
        <v>40</v>
      </c>
      <c r="AO3101" s="102" t="s">
        <v>40</v>
      </c>
      <c r="AP3101" s="101"/>
      <c r="AQ3101" s="102" t="s">
        <v>40</v>
      </c>
      <c r="AR3101" s="101"/>
    </row>
    <row r="3102" spans="1:44">
      <c r="A3102" t="str">
        <f>VLOOKUP(Q3102,'Rotas x Madrugada'!A:C,2,0)</f>
        <v>H</v>
      </c>
      <c r="B3102" t="str">
        <f>VLOOKUP(Q3102,'Rotas x Madrugada'!A:C,3,0)</f>
        <v>Sim</v>
      </c>
      <c r="D3102" s="19">
        <f t="shared" si="96"/>
        <v>46171</v>
      </c>
      <c r="E3102" s="19">
        <f>IF(A3102="RETIRA",Z3102,VLOOKUP(Q3102,'Rotas x Madrugada'!A:D,4,0))</f>
        <v>46149</v>
      </c>
      <c r="F3102" s="19">
        <f>IF(A3102="RETIRA",Z3102,Z3102+2)</f>
        <v>46171</v>
      </c>
      <c r="G3102" s="19" t="str">
        <f>CONCATENATE(U3102,"-",V3102)</f>
        <v>INC06-LTE</v>
      </c>
      <c r="H3102" s="19" t="e">
        <f t="shared" ca="1" si="97"/>
        <v>#N/A</v>
      </c>
      <c r="I3102" s="46">
        <f ca="1">Z3102-$B$1</f>
        <v>12</v>
      </c>
      <c r="J3102" s="46" t="e">
        <f>VLOOKUP(G3102,'D. Produção'!A:B,2,)</f>
        <v>#N/A</v>
      </c>
      <c r="K3102" s="87">
        <v>336462</v>
      </c>
      <c r="L3102" s="88" t="s">
        <v>132</v>
      </c>
      <c r="M3102" s="87">
        <v>4</v>
      </c>
      <c r="N3102" s="87">
        <v>5461041</v>
      </c>
      <c r="O3102" s="88" t="s">
        <v>35</v>
      </c>
      <c r="P3102" s="88" t="s">
        <v>696</v>
      </c>
      <c r="Q3102" s="88" t="s">
        <v>119</v>
      </c>
      <c r="R3102" s="89">
        <v>0.6734</v>
      </c>
      <c r="S3102" s="89">
        <v>10.101000000000001</v>
      </c>
      <c r="T3102" s="87">
        <v>1</v>
      </c>
      <c r="U3102" s="88" t="s">
        <v>185</v>
      </c>
      <c r="V3102" s="88" t="s">
        <v>465</v>
      </c>
      <c r="W3102" s="90">
        <v>1005</v>
      </c>
      <c r="X3102" s="90">
        <v>670</v>
      </c>
      <c r="Y3102" s="91">
        <v>46156.442420983796</v>
      </c>
      <c r="Z3102" s="92">
        <v>46169</v>
      </c>
      <c r="AA3102" s="93"/>
      <c r="AB3102" s="93"/>
      <c r="AC3102" s="93"/>
      <c r="AD3102" s="93"/>
      <c r="AE3102" s="93"/>
      <c r="AF3102" s="93"/>
      <c r="AG3102" s="93"/>
      <c r="AH3102" s="93"/>
      <c r="AI3102" s="94" t="s">
        <v>40</v>
      </c>
      <c r="AJ3102" s="94" t="s">
        <v>40</v>
      </c>
      <c r="AK3102" s="93"/>
      <c r="AL3102" s="93"/>
      <c r="AM3102" s="93"/>
      <c r="AN3102" s="94" t="s">
        <v>40</v>
      </c>
      <c r="AO3102" s="94" t="s">
        <v>40</v>
      </c>
      <c r="AP3102" s="93"/>
      <c r="AQ3102" s="94" t="s">
        <v>40</v>
      </c>
      <c r="AR3102" s="93"/>
    </row>
    <row r="3103" spans="1:44">
      <c r="A3103" t="str">
        <f>VLOOKUP(Q3103,'Rotas x Madrugada'!A:C,2,0)</f>
        <v>H</v>
      </c>
      <c r="B3103" t="str">
        <f>VLOOKUP(Q3103,'Rotas x Madrugada'!A:C,3,0)</f>
        <v>Sim</v>
      </c>
      <c r="D3103" s="19">
        <f t="shared" si="96"/>
        <v>46171</v>
      </c>
      <c r="E3103" s="19">
        <f>IF(A3103="RETIRA",Z3103,VLOOKUP(Q3103,'Rotas x Madrugada'!A:D,4,0))</f>
        <v>46149</v>
      </c>
      <c r="F3103" s="19">
        <f>IF(A3103="RETIRA",Z3103,Z3103+2)</f>
        <v>46171</v>
      </c>
      <c r="G3103" s="19" t="str">
        <f>CONCATENATE(U3103,"-",V3103)</f>
        <v>INC06-LTE</v>
      </c>
      <c r="H3103" s="19" t="e">
        <f t="shared" ca="1" si="97"/>
        <v>#N/A</v>
      </c>
      <c r="I3103" s="46">
        <f ca="1">Z3103-$B$1</f>
        <v>12</v>
      </c>
      <c r="J3103" s="46" t="e">
        <f>VLOOKUP(G3103,'D. Produção'!A:B,2,)</f>
        <v>#N/A</v>
      </c>
      <c r="K3103" s="95">
        <v>336462</v>
      </c>
      <c r="L3103" s="96" t="s">
        <v>92</v>
      </c>
      <c r="M3103" s="95">
        <v>5</v>
      </c>
      <c r="N3103" s="95">
        <v>5461042</v>
      </c>
      <c r="O3103" s="96" t="s">
        <v>35</v>
      </c>
      <c r="P3103" s="96" t="s">
        <v>696</v>
      </c>
      <c r="Q3103" s="96" t="s">
        <v>119</v>
      </c>
      <c r="R3103" s="97">
        <v>0.6734</v>
      </c>
      <c r="S3103" s="97">
        <v>10.101000000000001</v>
      </c>
      <c r="T3103" s="95">
        <v>1</v>
      </c>
      <c r="U3103" s="96" t="s">
        <v>185</v>
      </c>
      <c r="V3103" s="96" t="s">
        <v>465</v>
      </c>
      <c r="W3103" s="98">
        <v>1005</v>
      </c>
      <c r="X3103" s="98">
        <v>670</v>
      </c>
      <c r="Y3103" s="99">
        <v>46156.442420983796</v>
      </c>
      <c r="Z3103" s="100">
        <v>46169</v>
      </c>
      <c r="AA3103" s="101"/>
      <c r="AB3103" s="101"/>
      <c r="AC3103" s="101"/>
      <c r="AD3103" s="101"/>
      <c r="AE3103" s="101"/>
      <c r="AF3103" s="101"/>
      <c r="AG3103" s="101"/>
      <c r="AH3103" s="101"/>
      <c r="AI3103" s="102" t="s">
        <v>40</v>
      </c>
      <c r="AJ3103" s="102" t="s">
        <v>40</v>
      </c>
      <c r="AK3103" s="101"/>
      <c r="AL3103" s="101"/>
      <c r="AM3103" s="101"/>
      <c r="AN3103" s="102" t="s">
        <v>40</v>
      </c>
      <c r="AO3103" s="102" t="s">
        <v>40</v>
      </c>
      <c r="AP3103" s="101"/>
      <c r="AQ3103" s="102" t="s">
        <v>40</v>
      </c>
      <c r="AR3103" s="101"/>
    </row>
    <row r="3104" spans="1:44">
      <c r="A3104" t="str">
        <f>VLOOKUP(Q3104,'Rotas x Madrugada'!A:C,2,0)</f>
        <v>H</v>
      </c>
      <c r="B3104" t="str">
        <f>VLOOKUP(Q3104,'Rotas x Madrugada'!A:C,3,0)</f>
        <v>Sim</v>
      </c>
      <c r="D3104" s="19">
        <f t="shared" si="96"/>
        <v>46171</v>
      </c>
      <c r="E3104" s="19">
        <f>IF(A3104="RETIRA",Z3104,VLOOKUP(Q3104,'Rotas x Madrugada'!A:D,4,0))</f>
        <v>46149</v>
      </c>
      <c r="F3104" s="19">
        <f>IF(A3104="RETIRA",Z3104,Z3104+2)</f>
        <v>46171</v>
      </c>
      <c r="G3104" s="19" t="str">
        <f>CONCATENATE(U3104,"-",V3104)</f>
        <v>INC06-LTE</v>
      </c>
      <c r="H3104" s="19" t="e">
        <f t="shared" ca="1" si="97"/>
        <v>#N/A</v>
      </c>
      <c r="I3104" s="46">
        <f ca="1">Z3104-$B$1</f>
        <v>12</v>
      </c>
      <c r="J3104" s="46" t="e">
        <f>VLOOKUP(G3104,'D. Produção'!A:B,2,)</f>
        <v>#N/A</v>
      </c>
      <c r="K3104" s="87">
        <v>336462</v>
      </c>
      <c r="L3104" s="88" t="s">
        <v>92</v>
      </c>
      <c r="M3104" s="87">
        <v>5</v>
      </c>
      <c r="N3104" s="87">
        <v>5461043</v>
      </c>
      <c r="O3104" s="88" t="s">
        <v>35</v>
      </c>
      <c r="P3104" s="88" t="s">
        <v>696</v>
      </c>
      <c r="Q3104" s="88" t="s">
        <v>119</v>
      </c>
      <c r="R3104" s="89">
        <v>0.6734</v>
      </c>
      <c r="S3104" s="89">
        <v>10.101000000000001</v>
      </c>
      <c r="T3104" s="87">
        <v>1</v>
      </c>
      <c r="U3104" s="88" t="s">
        <v>185</v>
      </c>
      <c r="V3104" s="88" t="s">
        <v>465</v>
      </c>
      <c r="W3104" s="90">
        <v>1005</v>
      </c>
      <c r="X3104" s="90">
        <v>670</v>
      </c>
      <c r="Y3104" s="91">
        <v>46156.442420983796</v>
      </c>
      <c r="Z3104" s="92">
        <v>46169</v>
      </c>
      <c r="AA3104" s="93"/>
      <c r="AB3104" s="93"/>
      <c r="AC3104" s="93"/>
      <c r="AD3104" s="93"/>
      <c r="AE3104" s="93"/>
      <c r="AF3104" s="93"/>
      <c r="AG3104" s="93"/>
      <c r="AH3104" s="93"/>
      <c r="AI3104" s="94" t="s">
        <v>40</v>
      </c>
      <c r="AJ3104" s="94" t="s">
        <v>40</v>
      </c>
      <c r="AK3104" s="93"/>
      <c r="AL3104" s="93"/>
      <c r="AM3104" s="93"/>
      <c r="AN3104" s="94" t="s">
        <v>40</v>
      </c>
      <c r="AO3104" s="94" t="s">
        <v>40</v>
      </c>
      <c r="AP3104" s="93"/>
      <c r="AQ3104" s="94" t="s">
        <v>40</v>
      </c>
      <c r="AR3104" s="93"/>
    </row>
    <row r="3105" spans="1:44">
      <c r="A3105" t="str">
        <f>VLOOKUP(Q3105,'Rotas x Madrugada'!A:C,2,0)</f>
        <v>H</v>
      </c>
      <c r="B3105" t="str">
        <f>VLOOKUP(Q3105,'Rotas x Madrugada'!A:C,3,0)</f>
        <v>Sim</v>
      </c>
      <c r="D3105" s="19">
        <f t="shared" si="96"/>
        <v>46171</v>
      </c>
      <c r="E3105" s="19">
        <f>IF(A3105="RETIRA",Z3105,VLOOKUP(Q3105,'Rotas x Madrugada'!A:D,4,0))</f>
        <v>46149</v>
      </c>
      <c r="F3105" s="19">
        <f>IF(A3105="RETIRA",Z3105,Z3105+2)</f>
        <v>46171</v>
      </c>
      <c r="G3105" s="19" t="str">
        <f>CONCATENATE(U3105,"-",V3105)</f>
        <v>INC06-LTE</v>
      </c>
      <c r="H3105" s="19" t="e">
        <f t="shared" ca="1" si="97"/>
        <v>#N/A</v>
      </c>
      <c r="I3105" s="46">
        <f ca="1">Z3105-$B$1</f>
        <v>12</v>
      </c>
      <c r="J3105" s="46" t="e">
        <f>VLOOKUP(G3105,'D. Produção'!A:B,2,)</f>
        <v>#N/A</v>
      </c>
      <c r="K3105" s="95">
        <v>336462</v>
      </c>
      <c r="L3105" s="96" t="s">
        <v>97</v>
      </c>
      <c r="M3105" s="95">
        <v>6</v>
      </c>
      <c r="N3105" s="95">
        <v>5461044</v>
      </c>
      <c r="O3105" s="96" t="s">
        <v>35</v>
      </c>
      <c r="P3105" s="96" t="s">
        <v>696</v>
      </c>
      <c r="Q3105" s="96" t="s">
        <v>119</v>
      </c>
      <c r="R3105" s="97">
        <v>0.6734</v>
      </c>
      <c r="S3105" s="97">
        <v>10.101000000000001</v>
      </c>
      <c r="T3105" s="95">
        <v>1</v>
      </c>
      <c r="U3105" s="96" t="s">
        <v>185</v>
      </c>
      <c r="V3105" s="96" t="s">
        <v>465</v>
      </c>
      <c r="W3105" s="98">
        <v>1005</v>
      </c>
      <c r="X3105" s="98">
        <v>670</v>
      </c>
      <c r="Y3105" s="99">
        <v>46156.442420983796</v>
      </c>
      <c r="Z3105" s="100">
        <v>46169</v>
      </c>
      <c r="AA3105" s="101"/>
      <c r="AB3105" s="101"/>
      <c r="AC3105" s="101"/>
      <c r="AD3105" s="101"/>
      <c r="AE3105" s="101"/>
      <c r="AF3105" s="101"/>
      <c r="AG3105" s="101"/>
      <c r="AH3105" s="101"/>
      <c r="AI3105" s="102" t="s">
        <v>40</v>
      </c>
      <c r="AJ3105" s="102" t="s">
        <v>40</v>
      </c>
      <c r="AK3105" s="101"/>
      <c r="AL3105" s="101"/>
      <c r="AM3105" s="101"/>
      <c r="AN3105" s="102" t="s">
        <v>40</v>
      </c>
      <c r="AO3105" s="102" t="s">
        <v>40</v>
      </c>
      <c r="AP3105" s="101"/>
      <c r="AQ3105" s="102" t="s">
        <v>40</v>
      </c>
      <c r="AR3105" s="101"/>
    </row>
    <row r="3106" spans="1:44">
      <c r="A3106" t="str">
        <f>VLOOKUP(Q3106,'Rotas x Madrugada'!A:C,2,0)</f>
        <v>H</v>
      </c>
      <c r="B3106" t="str">
        <f>VLOOKUP(Q3106,'Rotas x Madrugada'!A:C,3,0)</f>
        <v>Sim</v>
      </c>
      <c r="D3106" s="19">
        <f t="shared" si="96"/>
        <v>46171</v>
      </c>
      <c r="E3106" s="19">
        <f>IF(A3106="RETIRA",Z3106,VLOOKUP(Q3106,'Rotas x Madrugada'!A:D,4,0))</f>
        <v>46149</v>
      </c>
      <c r="F3106" s="19">
        <f>IF(A3106="RETIRA",Z3106,Z3106+2)</f>
        <v>46171</v>
      </c>
      <c r="G3106" s="19" t="str">
        <f>CONCATENATE(U3106,"-",V3106)</f>
        <v>INC06-LTE</v>
      </c>
      <c r="H3106" s="19" t="e">
        <f t="shared" ca="1" si="97"/>
        <v>#N/A</v>
      </c>
      <c r="I3106" s="46">
        <f ca="1">Z3106-$B$1</f>
        <v>12</v>
      </c>
      <c r="J3106" s="46" t="e">
        <f>VLOOKUP(G3106,'D. Produção'!A:B,2,)</f>
        <v>#N/A</v>
      </c>
      <c r="K3106" s="87">
        <v>336462</v>
      </c>
      <c r="L3106" s="88" t="s">
        <v>97</v>
      </c>
      <c r="M3106" s="87">
        <v>6</v>
      </c>
      <c r="N3106" s="87">
        <v>5461045</v>
      </c>
      <c r="O3106" s="88" t="s">
        <v>35</v>
      </c>
      <c r="P3106" s="88" t="s">
        <v>696</v>
      </c>
      <c r="Q3106" s="88" t="s">
        <v>119</v>
      </c>
      <c r="R3106" s="89">
        <v>0.6734</v>
      </c>
      <c r="S3106" s="89">
        <v>10.101000000000001</v>
      </c>
      <c r="T3106" s="87">
        <v>1</v>
      </c>
      <c r="U3106" s="88" t="s">
        <v>185</v>
      </c>
      <c r="V3106" s="88" t="s">
        <v>465</v>
      </c>
      <c r="W3106" s="90">
        <v>1005</v>
      </c>
      <c r="X3106" s="90">
        <v>670</v>
      </c>
      <c r="Y3106" s="91">
        <v>46156.442420983796</v>
      </c>
      <c r="Z3106" s="92">
        <v>46169</v>
      </c>
      <c r="AA3106" s="93"/>
      <c r="AB3106" s="93"/>
      <c r="AC3106" s="93"/>
      <c r="AD3106" s="93"/>
      <c r="AE3106" s="93"/>
      <c r="AF3106" s="93"/>
      <c r="AG3106" s="93"/>
      <c r="AH3106" s="93"/>
      <c r="AI3106" s="94" t="s">
        <v>40</v>
      </c>
      <c r="AJ3106" s="94" t="s">
        <v>40</v>
      </c>
      <c r="AK3106" s="93"/>
      <c r="AL3106" s="93"/>
      <c r="AM3106" s="93"/>
      <c r="AN3106" s="94" t="s">
        <v>40</v>
      </c>
      <c r="AO3106" s="94" t="s">
        <v>40</v>
      </c>
      <c r="AP3106" s="93"/>
      <c r="AQ3106" s="94" t="s">
        <v>40</v>
      </c>
      <c r="AR3106" s="93"/>
    </row>
    <row r="3107" spans="1:44">
      <c r="A3107" t="str">
        <f>VLOOKUP(Q3107,'Rotas x Madrugada'!A:C,2,0)</f>
        <v>H</v>
      </c>
      <c r="B3107" t="str">
        <f>VLOOKUP(Q3107,'Rotas x Madrugada'!A:C,3,0)</f>
        <v>Sim</v>
      </c>
      <c r="D3107" s="19">
        <f t="shared" si="96"/>
        <v>46171</v>
      </c>
      <c r="E3107" s="19">
        <f>IF(A3107="RETIRA",Z3107,VLOOKUP(Q3107,'Rotas x Madrugada'!A:D,4,0))</f>
        <v>46149</v>
      </c>
      <c r="F3107" s="19">
        <f>IF(A3107="RETIRA",Z3107,Z3107+2)</f>
        <v>46171</v>
      </c>
      <c r="G3107" s="19" t="str">
        <f>CONCATENATE(U3107,"-",V3107)</f>
        <v>INC06-LTE</v>
      </c>
      <c r="H3107" s="19" t="e">
        <f t="shared" ca="1" si="97"/>
        <v>#N/A</v>
      </c>
      <c r="I3107" s="46">
        <f ca="1">Z3107-$B$1</f>
        <v>12</v>
      </c>
      <c r="J3107" s="46" t="e">
        <f>VLOOKUP(G3107,'D. Produção'!A:B,2,)</f>
        <v>#N/A</v>
      </c>
      <c r="K3107" s="95">
        <v>336462</v>
      </c>
      <c r="L3107" s="96" t="s">
        <v>98</v>
      </c>
      <c r="M3107" s="95">
        <v>7</v>
      </c>
      <c r="N3107" s="95">
        <v>5461046</v>
      </c>
      <c r="O3107" s="96" t="s">
        <v>35</v>
      </c>
      <c r="P3107" s="96" t="s">
        <v>696</v>
      </c>
      <c r="Q3107" s="96" t="s">
        <v>119</v>
      </c>
      <c r="R3107" s="97">
        <v>0.63849999999999996</v>
      </c>
      <c r="S3107" s="97">
        <v>9.5775000000000006</v>
      </c>
      <c r="T3107" s="95">
        <v>1</v>
      </c>
      <c r="U3107" s="96" t="s">
        <v>185</v>
      </c>
      <c r="V3107" s="96" t="s">
        <v>465</v>
      </c>
      <c r="W3107" s="98">
        <v>953</v>
      </c>
      <c r="X3107" s="98">
        <v>670</v>
      </c>
      <c r="Y3107" s="99">
        <v>46156.442420983796</v>
      </c>
      <c r="Z3107" s="100">
        <v>46169</v>
      </c>
      <c r="AA3107" s="101"/>
      <c r="AB3107" s="101"/>
      <c r="AC3107" s="101"/>
      <c r="AD3107" s="101"/>
      <c r="AE3107" s="101"/>
      <c r="AF3107" s="101"/>
      <c r="AG3107" s="101"/>
      <c r="AH3107" s="101"/>
      <c r="AI3107" s="102" t="s">
        <v>40</v>
      </c>
      <c r="AJ3107" s="102" t="s">
        <v>40</v>
      </c>
      <c r="AK3107" s="101"/>
      <c r="AL3107" s="101"/>
      <c r="AM3107" s="101"/>
      <c r="AN3107" s="102" t="s">
        <v>40</v>
      </c>
      <c r="AO3107" s="102" t="s">
        <v>40</v>
      </c>
      <c r="AP3107" s="101"/>
      <c r="AQ3107" s="102" t="s">
        <v>40</v>
      </c>
      <c r="AR3107" s="101"/>
    </row>
    <row r="3108" spans="1:44">
      <c r="A3108" t="str">
        <f>VLOOKUP(Q3108,'Rotas x Madrugada'!A:C,2,0)</f>
        <v>H</v>
      </c>
      <c r="B3108" t="str">
        <f>VLOOKUP(Q3108,'Rotas x Madrugada'!A:C,3,0)</f>
        <v>Sim</v>
      </c>
      <c r="D3108" s="19">
        <f t="shared" si="96"/>
        <v>46171</v>
      </c>
      <c r="E3108" s="19">
        <f>IF(A3108="RETIRA",Z3108,VLOOKUP(Q3108,'Rotas x Madrugada'!A:D,4,0))</f>
        <v>46149</v>
      </c>
      <c r="F3108" s="19">
        <f>IF(A3108="RETIRA",Z3108,Z3108+2)</f>
        <v>46171</v>
      </c>
      <c r="G3108" s="19" t="str">
        <f>CONCATENATE(U3108,"-",V3108)</f>
        <v>INC06-LTE</v>
      </c>
      <c r="H3108" s="19" t="e">
        <f t="shared" ca="1" si="97"/>
        <v>#N/A</v>
      </c>
      <c r="I3108" s="46">
        <f ca="1">Z3108-$B$1</f>
        <v>12</v>
      </c>
      <c r="J3108" s="46" t="e">
        <f>VLOOKUP(G3108,'D. Produção'!A:B,2,)</f>
        <v>#N/A</v>
      </c>
      <c r="K3108" s="87">
        <v>336462</v>
      </c>
      <c r="L3108" s="88" t="s">
        <v>98</v>
      </c>
      <c r="M3108" s="87">
        <v>7</v>
      </c>
      <c r="N3108" s="87">
        <v>5461047</v>
      </c>
      <c r="O3108" s="88" t="s">
        <v>35</v>
      </c>
      <c r="P3108" s="88" t="s">
        <v>696</v>
      </c>
      <c r="Q3108" s="88" t="s">
        <v>119</v>
      </c>
      <c r="R3108" s="89">
        <v>0.63849999999999996</v>
      </c>
      <c r="S3108" s="89">
        <v>9.5775000000000006</v>
      </c>
      <c r="T3108" s="87">
        <v>1</v>
      </c>
      <c r="U3108" s="88" t="s">
        <v>185</v>
      </c>
      <c r="V3108" s="88" t="s">
        <v>465</v>
      </c>
      <c r="W3108" s="90">
        <v>953</v>
      </c>
      <c r="X3108" s="90">
        <v>670</v>
      </c>
      <c r="Y3108" s="91">
        <v>46156.442420983796</v>
      </c>
      <c r="Z3108" s="92">
        <v>46169</v>
      </c>
      <c r="AA3108" s="93"/>
      <c r="AB3108" s="93"/>
      <c r="AC3108" s="93"/>
      <c r="AD3108" s="93"/>
      <c r="AE3108" s="93"/>
      <c r="AF3108" s="93"/>
      <c r="AG3108" s="93"/>
      <c r="AH3108" s="93"/>
      <c r="AI3108" s="94" t="s">
        <v>40</v>
      </c>
      <c r="AJ3108" s="94" t="s">
        <v>40</v>
      </c>
      <c r="AK3108" s="93"/>
      <c r="AL3108" s="93"/>
      <c r="AM3108" s="93"/>
      <c r="AN3108" s="94" t="s">
        <v>40</v>
      </c>
      <c r="AO3108" s="94" t="s">
        <v>40</v>
      </c>
      <c r="AP3108" s="93"/>
      <c r="AQ3108" s="94" t="s">
        <v>40</v>
      </c>
      <c r="AR3108" s="93"/>
    </row>
    <row r="3109" spans="1:44">
      <c r="A3109" t="str">
        <f>VLOOKUP(Q3109,'Rotas x Madrugada'!A:C,2,0)</f>
        <v>H</v>
      </c>
      <c r="B3109" t="str">
        <f>VLOOKUP(Q3109,'Rotas x Madrugada'!A:C,3,0)</f>
        <v>Sim</v>
      </c>
      <c r="D3109" s="19">
        <f t="shared" si="96"/>
        <v>46171</v>
      </c>
      <c r="E3109" s="19">
        <f>IF(A3109="RETIRA",Z3109,VLOOKUP(Q3109,'Rotas x Madrugada'!A:D,4,0))</f>
        <v>46149</v>
      </c>
      <c r="F3109" s="19">
        <f>IF(A3109="RETIRA",Z3109,Z3109+2)</f>
        <v>46171</v>
      </c>
      <c r="G3109" s="19" t="str">
        <f>CONCATENATE(U3109,"-",V3109)</f>
        <v>INC06-LTE</v>
      </c>
      <c r="H3109" s="19" t="e">
        <f t="shared" ca="1" si="97"/>
        <v>#N/A</v>
      </c>
      <c r="I3109" s="46">
        <f ca="1">Z3109-$B$1</f>
        <v>12</v>
      </c>
      <c r="J3109" s="46" t="e">
        <f>VLOOKUP(G3109,'D. Produção'!A:B,2,)</f>
        <v>#N/A</v>
      </c>
      <c r="K3109" s="95">
        <v>336462</v>
      </c>
      <c r="L3109" s="96" t="s">
        <v>99</v>
      </c>
      <c r="M3109" s="95">
        <v>8</v>
      </c>
      <c r="N3109" s="95">
        <v>5461048</v>
      </c>
      <c r="O3109" s="96" t="s">
        <v>35</v>
      </c>
      <c r="P3109" s="96" t="s">
        <v>696</v>
      </c>
      <c r="Q3109" s="96" t="s">
        <v>119</v>
      </c>
      <c r="R3109" s="97">
        <v>0.63849999999999996</v>
      </c>
      <c r="S3109" s="97">
        <v>9.5775000000000006</v>
      </c>
      <c r="T3109" s="95">
        <v>1</v>
      </c>
      <c r="U3109" s="96" t="s">
        <v>185</v>
      </c>
      <c r="V3109" s="96" t="s">
        <v>465</v>
      </c>
      <c r="W3109" s="98">
        <v>953</v>
      </c>
      <c r="X3109" s="98">
        <v>670</v>
      </c>
      <c r="Y3109" s="99">
        <v>46156.442420983796</v>
      </c>
      <c r="Z3109" s="100">
        <v>46169</v>
      </c>
      <c r="AA3109" s="101"/>
      <c r="AB3109" s="101"/>
      <c r="AC3109" s="101"/>
      <c r="AD3109" s="101"/>
      <c r="AE3109" s="101"/>
      <c r="AF3109" s="101"/>
      <c r="AG3109" s="101"/>
      <c r="AH3109" s="101"/>
      <c r="AI3109" s="102" t="s">
        <v>40</v>
      </c>
      <c r="AJ3109" s="102" t="s">
        <v>40</v>
      </c>
      <c r="AK3109" s="101"/>
      <c r="AL3109" s="101"/>
      <c r="AM3109" s="101"/>
      <c r="AN3109" s="102" t="s">
        <v>40</v>
      </c>
      <c r="AO3109" s="102" t="s">
        <v>40</v>
      </c>
      <c r="AP3109" s="101"/>
      <c r="AQ3109" s="102" t="s">
        <v>40</v>
      </c>
      <c r="AR3109" s="101"/>
    </row>
    <row r="3110" spans="1:44">
      <c r="A3110" t="str">
        <f>VLOOKUP(Q3110,'Rotas x Madrugada'!A:C,2,0)</f>
        <v>H</v>
      </c>
      <c r="B3110" t="str">
        <f>VLOOKUP(Q3110,'Rotas x Madrugada'!A:C,3,0)</f>
        <v>Sim</v>
      </c>
      <c r="D3110" s="19">
        <f t="shared" si="96"/>
        <v>46171</v>
      </c>
      <c r="E3110" s="19">
        <f>IF(A3110="RETIRA",Z3110,VLOOKUP(Q3110,'Rotas x Madrugada'!A:D,4,0))</f>
        <v>46149</v>
      </c>
      <c r="F3110" s="19">
        <f>IF(A3110="RETIRA",Z3110,Z3110+2)</f>
        <v>46171</v>
      </c>
      <c r="G3110" s="19" t="str">
        <f>CONCATENATE(U3110,"-",V3110)</f>
        <v>INC06-LTE</v>
      </c>
      <c r="H3110" s="19" t="e">
        <f t="shared" ca="1" si="97"/>
        <v>#N/A</v>
      </c>
      <c r="I3110" s="46">
        <f ca="1">Z3110-$B$1</f>
        <v>12</v>
      </c>
      <c r="J3110" s="46" t="e">
        <f>VLOOKUP(G3110,'D. Produção'!A:B,2,)</f>
        <v>#N/A</v>
      </c>
      <c r="K3110" s="87">
        <v>336462</v>
      </c>
      <c r="L3110" s="88" t="s">
        <v>99</v>
      </c>
      <c r="M3110" s="87">
        <v>8</v>
      </c>
      <c r="N3110" s="87">
        <v>5461049</v>
      </c>
      <c r="O3110" s="88" t="s">
        <v>35</v>
      </c>
      <c r="P3110" s="88" t="s">
        <v>696</v>
      </c>
      <c r="Q3110" s="88" t="s">
        <v>119</v>
      </c>
      <c r="R3110" s="89">
        <v>0.63849999999999996</v>
      </c>
      <c r="S3110" s="89">
        <v>9.5775000000000006</v>
      </c>
      <c r="T3110" s="87">
        <v>1</v>
      </c>
      <c r="U3110" s="88" t="s">
        <v>185</v>
      </c>
      <c r="V3110" s="88" t="s">
        <v>465</v>
      </c>
      <c r="W3110" s="90">
        <v>953</v>
      </c>
      <c r="X3110" s="90">
        <v>670</v>
      </c>
      <c r="Y3110" s="91">
        <v>46156.442420983796</v>
      </c>
      <c r="Z3110" s="92">
        <v>46169</v>
      </c>
      <c r="AA3110" s="93"/>
      <c r="AB3110" s="93"/>
      <c r="AC3110" s="93"/>
      <c r="AD3110" s="93"/>
      <c r="AE3110" s="93"/>
      <c r="AF3110" s="93"/>
      <c r="AG3110" s="93"/>
      <c r="AH3110" s="93"/>
      <c r="AI3110" s="94" t="s">
        <v>40</v>
      </c>
      <c r="AJ3110" s="94" t="s">
        <v>40</v>
      </c>
      <c r="AK3110" s="93"/>
      <c r="AL3110" s="93"/>
      <c r="AM3110" s="93"/>
      <c r="AN3110" s="94" t="s">
        <v>40</v>
      </c>
      <c r="AO3110" s="94" t="s">
        <v>40</v>
      </c>
      <c r="AP3110" s="93"/>
      <c r="AQ3110" s="94" t="s">
        <v>40</v>
      </c>
      <c r="AR3110" s="93"/>
    </row>
    <row r="3111" spans="1:44">
      <c r="A3111" t="str">
        <f>VLOOKUP(Q3111,'Rotas x Madrugada'!A:C,2,0)</f>
        <v>H</v>
      </c>
      <c r="B3111" t="str">
        <f>VLOOKUP(Q3111,'Rotas x Madrugada'!A:C,3,0)</f>
        <v>Sim</v>
      </c>
      <c r="D3111" s="19">
        <f t="shared" si="96"/>
        <v>46171</v>
      </c>
      <c r="E3111" s="19">
        <f>IF(A3111="RETIRA",Z3111,VLOOKUP(Q3111,'Rotas x Madrugada'!A:D,4,0))</f>
        <v>46149</v>
      </c>
      <c r="F3111" s="19">
        <f>IF(A3111="RETIRA",Z3111,Z3111+2)</f>
        <v>46171</v>
      </c>
      <c r="G3111" s="19" t="str">
        <f>CONCATENATE(U3111,"-",V3111)</f>
        <v>INC06-LTE</v>
      </c>
      <c r="H3111" s="19" t="e">
        <f t="shared" ca="1" si="97"/>
        <v>#N/A</v>
      </c>
      <c r="I3111" s="46">
        <f ca="1">Z3111-$B$1</f>
        <v>12</v>
      </c>
      <c r="J3111" s="46" t="e">
        <f>VLOOKUP(G3111,'D. Produção'!A:B,2,)</f>
        <v>#N/A</v>
      </c>
      <c r="K3111" s="95">
        <v>336462</v>
      </c>
      <c r="L3111" s="96" t="s">
        <v>100</v>
      </c>
      <c r="M3111" s="95">
        <v>9</v>
      </c>
      <c r="N3111" s="95">
        <v>5461050</v>
      </c>
      <c r="O3111" s="96" t="s">
        <v>35</v>
      </c>
      <c r="P3111" s="96" t="s">
        <v>696</v>
      </c>
      <c r="Q3111" s="96" t="s">
        <v>119</v>
      </c>
      <c r="R3111" s="97">
        <v>0.63849999999999996</v>
      </c>
      <c r="S3111" s="97">
        <v>9.5775000000000006</v>
      </c>
      <c r="T3111" s="95">
        <v>1</v>
      </c>
      <c r="U3111" s="96" t="s">
        <v>185</v>
      </c>
      <c r="V3111" s="96" t="s">
        <v>465</v>
      </c>
      <c r="W3111" s="98">
        <v>953</v>
      </c>
      <c r="X3111" s="98">
        <v>670</v>
      </c>
      <c r="Y3111" s="99">
        <v>46156.442420983796</v>
      </c>
      <c r="Z3111" s="100">
        <v>46169</v>
      </c>
      <c r="AA3111" s="101"/>
      <c r="AB3111" s="101"/>
      <c r="AC3111" s="101"/>
      <c r="AD3111" s="101"/>
      <c r="AE3111" s="101"/>
      <c r="AF3111" s="101"/>
      <c r="AG3111" s="101"/>
      <c r="AH3111" s="101"/>
      <c r="AI3111" s="102" t="s">
        <v>40</v>
      </c>
      <c r="AJ3111" s="102" t="s">
        <v>40</v>
      </c>
      <c r="AK3111" s="101"/>
      <c r="AL3111" s="101"/>
      <c r="AM3111" s="101"/>
      <c r="AN3111" s="102" t="s">
        <v>40</v>
      </c>
      <c r="AO3111" s="102" t="s">
        <v>40</v>
      </c>
      <c r="AP3111" s="101"/>
      <c r="AQ3111" s="102" t="s">
        <v>40</v>
      </c>
      <c r="AR3111" s="101"/>
    </row>
    <row r="3112" spans="1:44">
      <c r="A3112" t="str">
        <f>VLOOKUP(Q3112,'Rotas x Madrugada'!A:C,2,0)</f>
        <v>H</v>
      </c>
      <c r="B3112" t="str">
        <f>VLOOKUP(Q3112,'Rotas x Madrugada'!A:C,3,0)</f>
        <v>Sim</v>
      </c>
      <c r="D3112" s="19">
        <f t="shared" si="96"/>
        <v>46171</v>
      </c>
      <c r="E3112" s="19">
        <f>IF(A3112="RETIRA",Z3112,VLOOKUP(Q3112,'Rotas x Madrugada'!A:D,4,0))</f>
        <v>46149</v>
      </c>
      <c r="F3112" s="19">
        <f>IF(A3112="RETIRA",Z3112,Z3112+2)</f>
        <v>46171</v>
      </c>
      <c r="G3112" s="19" t="str">
        <f>CONCATENATE(U3112,"-",V3112)</f>
        <v>INC06-LTE</v>
      </c>
      <c r="H3112" s="19" t="e">
        <f t="shared" ca="1" si="97"/>
        <v>#N/A</v>
      </c>
      <c r="I3112" s="46">
        <f ca="1">Z3112-$B$1</f>
        <v>12</v>
      </c>
      <c r="J3112" s="46" t="e">
        <f>VLOOKUP(G3112,'D. Produção'!A:B,2,)</f>
        <v>#N/A</v>
      </c>
      <c r="K3112" s="87">
        <v>336462</v>
      </c>
      <c r="L3112" s="88" t="s">
        <v>100</v>
      </c>
      <c r="M3112" s="87">
        <v>9</v>
      </c>
      <c r="N3112" s="87">
        <v>5461051</v>
      </c>
      <c r="O3112" s="88" t="s">
        <v>35</v>
      </c>
      <c r="P3112" s="88" t="s">
        <v>696</v>
      </c>
      <c r="Q3112" s="88" t="s">
        <v>119</v>
      </c>
      <c r="R3112" s="89">
        <v>0.63849999999999996</v>
      </c>
      <c r="S3112" s="89">
        <v>9.5775000000000006</v>
      </c>
      <c r="T3112" s="87">
        <v>1</v>
      </c>
      <c r="U3112" s="88" t="s">
        <v>185</v>
      </c>
      <c r="V3112" s="88" t="s">
        <v>465</v>
      </c>
      <c r="W3112" s="90">
        <v>953</v>
      </c>
      <c r="X3112" s="90">
        <v>670</v>
      </c>
      <c r="Y3112" s="91">
        <v>46156.442420983796</v>
      </c>
      <c r="Z3112" s="92">
        <v>46169</v>
      </c>
      <c r="AA3112" s="93"/>
      <c r="AB3112" s="93"/>
      <c r="AC3112" s="93"/>
      <c r="AD3112" s="93"/>
      <c r="AE3112" s="93"/>
      <c r="AF3112" s="93"/>
      <c r="AG3112" s="93"/>
      <c r="AH3112" s="93"/>
      <c r="AI3112" s="94" t="s">
        <v>40</v>
      </c>
      <c r="AJ3112" s="94" t="s">
        <v>40</v>
      </c>
      <c r="AK3112" s="93"/>
      <c r="AL3112" s="93"/>
      <c r="AM3112" s="93"/>
      <c r="AN3112" s="94" t="s">
        <v>40</v>
      </c>
      <c r="AO3112" s="94" t="s">
        <v>40</v>
      </c>
      <c r="AP3112" s="93"/>
      <c r="AQ3112" s="94" t="s">
        <v>40</v>
      </c>
      <c r="AR3112" s="93"/>
    </row>
    <row r="3113" spans="1:44">
      <c r="A3113" t="str">
        <f>VLOOKUP(Q3113,'Rotas x Madrugada'!A:C,2,0)</f>
        <v>H</v>
      </c>
      <c r="B3113" t="str">
        <f>VLOOKUP(Q3113,'Rotas x Madrugada'!A:C,3,0)</f>
        <v>Sim</v>
      </c>
      <c r="D3113" s="19">
        <f t="shared" si="96"/>
        <v>46171</v>
      </c>
      <c r="E3113" s="19">
        <f>IF(A3113="RETIRA",Z3113,VLOOKUP(Q3113,'Rotas x Madrugada'!A:D,4,0))</f>
        <v>46149</v>
      </c>
      <c r="F3113" s="19">
        <f>IF(A3113="RETIRA",Z3113,Z3113+2)</f>
        <v>46171</v>
      </c>
      <c r="G3113" s="19" t="str">
        <f>CONCATENATE(U3113,"-",V3113)</f>
        <v>INC06-LTE</v>
      </c>
      <c r="H3113" s="19" t="e">
        <f t="shared" ca="1" si="97"/>
        <v>#N/A</v>
      </c>
      <c r="I3113" s="46">
        <f ca="1">Z3113-$B$1</f>
        <v>12</v>
      </c>
      <c r="J3113" s="46" t="e">
        <f>VLOOKUP(G3113,'D. Produção'!A:B,2,)</f>
        <v>#N/A</v>
      </c>
      <c r="K3113" s="95">
        <v>336462</v>
      </c>
      <c r="L3113" s="96" t="s">
        <v>101</v>
      </c>
      <c r="M3113" s="95">
        <v>10</v>
      </c>
      <c r="N3113" s="95">
        <v>5461052</v>
      </c>
      <c r="O3113" s="96" t="s">
        <v>35</v>
      </c>
      <c r="P3113" s="96" t="s">
        <v>696</v>
      </c>
      <c r="Q3113" s="96" t="s">
        <v>119</v>
      </c>
      <c r="R3113" s="97">
        <v>0.60299999999999998</v>
      </c>
      <c r="S3113" s="97">
        <v>9.0449999999999999</v>
      </c>
      <c r="T3113" s="95">
        <v>1</v>
      </c>
      <c r="U3113" s="96" t="s">
        <v>185</v>
      </c>
      <c r="V3113" s="96" t="s">
        <v>465</v>
      </c>
      <c r="W3113" s="98">
        <v>900</v>
      </c>
      <c r="X3113" s="98">
        <v>670</v>
      </c>
      <c r="Y3113" s="99">
        <v>46156.442420983796</v>
      </c>
      <c r="Z3113" s="100">
        <v>46169</v>
      </c>
      <c r="AA3113" s="101"/>
      <c r="AB3113" s="101"/>
      <c r="AC3113" s="101"/>
      <c r="AD3113" s="101"/>
      <c r="AE3113" s="101"/>
      <c r="AF3113" s="101"/>
      <c r="AG3113" s="101"/>
      <c r="AH3113" s="101"/>
      <c r="AI3113" s="102" t="s">
        <v>40</v>
      </c>
      <c r="AJ3113" s="102" t="s">
        <v>40</v>
      </c>
      <c r="AK3113" s="101"/>
      <c r="AL3113" s="101"/>
      <c r="AM3113" s="101"/>
      <c r="AN3113" s="102" t="s">
        <v>40</v>
      </c>
      <c r="AO3113" s="102" t="s">
        <v>40</v>
      </c>
      <c r="AP3113" s="101"/>
      <c r="AQ3113" s="102" t="s">
        <v>40</v>
      </c>
      <c r="AR3113" s="101"/>
    </row>
    <row r="3114" spans="1:44">
      <c r="A3114" t="str">
        <f>VLOOKUP(Q3114,'Rotas x Madrugada'!A:C,2,0)</f>
        <v>H</v>
      </c>
      <c r="B3114" t="str">
        <f>VLOOKUP(Q3114,'Rotas x Madrugada'!A:C,3,0)</f>
        <v>Sim</v>
      </c>
      <c r="D3114" s="19">
        <f t="shared" si="96"/>
        <v>46171</v>
      </c>
      <c r="E3114" s="19">
        <f>IF(A3114="RETIRA",Z3114,VLOOKUP(Q3114,'Rotas x Madrugada'!A:D,4,0))</f>
        <v>46149</v>
      </c>
      <c r="F3114" s="19">
        <f>IF(A3114="RETIRA",Z3114,Z3114+2)</f>
        <v>46171</v>
      </c>
      <c r="G3114" s="19" t="str">
        <f>CONCATENATE(U3114,"-",V3114)</f>
        <v>INC06-LTE</v>
      </c>
      <c r="H3114" s="19" t="e">
        <f t="shared" ca="1" si="97"/>
        <v>#N/A</v>
      </c>
      <c r="I3114" s="46">
        <f ca="1">Z3114-$B$1</f>
        <v>12</v>
      </c>
      <c r="J3114" s="46" t="e">
        <f>VLOOKUP(G3114,'D. Produção'!A:B,2,)</f>
        <v>#N/A</v>
      </c>
      <c r="K3114" s="87">
        <v>336462</v>
      </c>
      <c r="L3114" s="88" t="s">
        <v>101</v>
      </c>
      <c r="M3114" s="87">
        <v>10</v>
      </c>
      <c r="N3114" s="87">
        <v>5461053</v>
      </c>
      <c r="O3114" s="88" t="s">
        <v>35</v>
      </c>
      <c r="P3114" s="88" t="s">
        <v>696</v>
      </c>
      <c r="Q3114" s="88" t="s">
        <v>119</v>
      </c>
      <c r="R3114" s="89">
        <v>0.60299999999999998</v>
      </c>
      <c r="S3114" s="89">
        <v>9.0449999999999999</v>
      </c>
      <c r="T3114" s="87">
        <v>1</v>
      </c>
      <c r="U3114" s="88" t="s">
        <v>185</v>
      </c>
      <c r="V3114" s="88" t="s">
        <v>465</v>
      </c>
      <c r="W3114" s="90">
        <v>900</v>
      </c>
      <c r="X3114" s="90">
        <v>670</v>
      </c>
      <c r="Y3114" s="91">
        <v>46156.442420983796</v>
      </c>
      <c r="Z3114" s="92">
        <v>46169</v>
      </c>
      <c r="AA3114" s="93"/>
      <c r="AB3114" s="93"/>
      <c r="AC3114" s="93"/>
      <c r="AD3114" s="93"/>
      <c r="AE3114" s="93"/>
      <c r="AF3114" s="93"/>
      <c r="AG3114" s="93"/>
      <c r="AH3114" s="93"/>
      <c r="AI3114" s="94" t="s">
        <v>40</v>
      </c>
      <c r="AJ3114" s="94" t="s">
        <v>40</v>
      </c>
      <c r="AK3114" s="93"/>
      <c r="AL3114" s="93"/>
      <c r="AM3114" s="93"/>
      <c r="AN3114" s="94" t="s">
        <v>40</v>
      </c>
      <c r="AO3114" s="94" t="s">
        <v>40</v>
      </c>
      <c r="AP3114" s="93"/>
      <c r="AQ3114" s="94" t="s">
        <v>40</v>
      </c>
      <c r="AR3114" s="93"/>
    </row>
    <row r="3115" spans="1:44">
      <c r="A3115" t="str">
        <f>VLOOKUP(Q3115,'Rotas x Madrugada'!A:C,2,0)</f>
        <v>H</v>
      </c>
      <c r="B3115" t="str">
        <f>VLOOKUP(Q3115,'Rotas x Madrugada'!A:C,3,0)</f>
        <v>Sim</v>
      </c>
      <c r="D3115" s="19">
        <f t="shared" si="96"/>
        <v>46171</v>
      </c>
      <c r="E3115" s="19">
        <f>IF(A3115="RETIRA",Z3115,VLOOKUP(Q3115,'Rotas x Madrugada'!A:D,4,0))</f>
        <v>46149</v>
      </c>
      <c r="F3115" s="19">
        <f>IF(A3115="RETIRA",Z3115,Z3115+2)</f>
        <v>46171</v>
      </c>
      <c r="G3115" s="19" t="str">
        <f>CONCATENATE(U3115,"-",V3115)</f>
        <v>INC06-LTE</v>
      </c>
      <c r="H3115" s="19" t="e">
        <f t="shared" ca="1" si="97"/>
        <v>#N/A</v>
      </c>
      <c r="I3115" s="46">
        <f ca="1">Z3115-$B$1</f>
        <v>12</v>
      </c>
      <c r="J3115" s="46" t="e">
        <f>VLOOKUP(G3115,'D. Produção'!A:B,2,)</f>
        <v>#N/A</v>
      </c>
      <c r="K3115" s="95">
        <v>336462</v>
      </c>
      <c r="L3115" s="96" t="s">
        <v>102</v>
      </c>
      <c r="M3115" s="95">
        <v>11</v>
      </c>
      <c r="N3115" s="95">
        <v>5461054</v>
      </c>
      <c r="O3115" s="96" t="s">
        <v>35</v>
      </c>
      <c r="P3115" s="96" t="s">
        <v>696</v>
      </c>
      <c r="Q3115" s="96" t="s">
        <v>119</v>
      </c>
      <c r="R3115" s="97">
        <v>0.68540000000000001</v>
      </c>
      <c r="S3115" s="97">
        <v>10.281000000000001</v>
      </c>
      <c r="T3115" s="95">
        <v>1</v>
      </c>
      <c r="U3115" s="96" t="s">
        <v>185</v>
      </c>
      <c r="V3115" s="96" t="s">
        <v>465</v>
      </c>
      <c r="W3115" s="98">
        <v>1023</v>
      </c>
      <c r="X3115" s="98">
        <v>670</v>
      </c>
      <c r="Y3115" s="99">
        <v>46156.442420983796</v>
      </c>
      <c r="Z3115" s="100">
        <v>46169</v>
      </c>
      <c r="AA3115" s="101"/>
      <c r="AB3115" s="101"/>
      <c r="AC3115" s="101"/>
      <c r="AD3115" s="101"/>
      <c r="AE3115" s="101"/>
      <c r="AF3115" s="101"/>
      <c r="AG3115" s="101"/>
      <c r="AH3115" s="101"/>
      <c r="AI3115" s="102" t="s">
        <v>40</v>
      </c>
      <c r="AJ3115" s="102" t="s">
        <v>40</v>
      </c>
      <c r="AK3115" s="101"/>
      <c r="AL3115" s="101"/>
      <c r="AM3115" s="101"/>
      <c r="AN3115" s="102" t="s">
        <v>40</v>
      </c>
      <c r="AO3115" s="102" t="s">
        <v>40</v>
      </c>
      <c r="AP3115" s="101"/>
      <c r="AQ3115" s="102" t="s">
        <v>40</v>
      </c>
      <c r="AR3115" s="101"/>
    </row>
    <row r="3116" spans="1:44">
      <c r="A3116" t="str">
        <f>VLOOKUP(Q3116,'Rotas x Madrugada'!A:C,2,0)</f>
        <v>H</v>
      </c>
      <c r="B3116" t="str">
        <f>VLOOKUP(Q3116,'Rotas x Madrugada'!A:C,3,0)</f>
        <v>Sim</v>
      </c>
      <c r="D3116" s="19">
        <f t="shared" si="96"/>
        <v>46171</v>
      </c>
      <c r="E3116" s="19">
        <f>IF(A3116="RETIRA",Z3116,VLOOKUP(Q3116,'Rotas x Madrugada'!A:D,4,0))</f>
        <v>46149</v>
      </c>
      <c r="F3116" s="19">
        <f>IF(A3116="RETIRA",Z3116,Z3116+2)</f>
        <v>46171</v>
      </c>
      <c r="G3116" s="19" t="str">
        <f>CONCATENATE(U3116,"-",V3116)</f>
        <v>INC06-LTE</v>
      </c>
      <c r="H3116" s="19" t="e">
        <f t="shared" ca="1" si="97"/>
        <v>#N/A</v>
      </c>
      <c r="I3116" s="46">
        <f ca="1">Z3116-$B$1</f>
        <v>12</v>
      </c>
      <c r="J3116" s="46" t="e">
        <f>VLOOKUP(G3116,'D. Produção'!A:B,2,)</f>
        <v>#N/A</v>
      </c>
      <c r="K3116" s="87">
        <v>336462</v>
      </c>
      <c r="L3116" s="88" t="s">
        <v>102</v>
      </c>
      <c r="M3116" s="87">
        <v>11</v>
      </c>
      <c r="N3116" s="87">
        <v>5461055</v>
      </c>
      <c r="O3116" s="88" t="s">
        <v>35</v>
      </c>
      <c r="P3116" s="88" t="s">
        <v>696</v>
      </c>
      <c r="Q3116" s="88" t="s">
        <v>119</v>
      </c>
      <c r="R3116" s="89">
        <v>0.68540000000000001</v>
      </c>
      <c r="S3116" s="89">
        <v>10.281000000000001</v>
      </c>
      <c r="T3116" s="87">
        <v>1</v>
      </c>
      <c r="U3116" s="88" t="s">
        <v>185</v>
      </c>
      <c r="V3116" s="88" t="s">
        <v>465</v>
      </c>
      <c r="W3116" s="90">
        <v>1023</v>
      </c>
      <c r="X3116" s="90">
        <v>670</v>
      </c>
      <c r="Y3116" s="91">
        <v>46156.442420983796</v>
      </c>
      <c r="Z3116" s="92">
        <v>46169</v>
      </c>
      <c r="AA3116" s="93"/>
      <c r="AB3116" s="93"/>
      <c r="AC3116" s="93"/>
      <c r="AD3116" s="93"/>
      <c r="AE3116" s="93"/>
      <c r="AF3116" s="93"/>
      <c r="AG3116" s="93"/>
      <c r="AH3116" s="93"/>
      <c r="AI3116" s="94" t="s">
        <v>40</v>
      </c>
      <c r="AJ3116" s="94" t="s">
        <v>40</v>
      </c>
      <c r="AK3116" s="93"/>
      <c r="AL3116" s="93"/>
      <c r="AM3116" s="93"/>
      <c r="AN3116" s="94" t="s">
        <v>40</v>
      </c>
      <c r="AO3116" s="94" t="s">
        <v>40</v>
      </c>
      <c r="AP3116" s="93"/>
      <c r="AQ3116" s="94" t="s">
        <v>40</v>
      </c>
      <c r="AR3116" s="93"/>
    </row>
    <row r="3117" spans="1:44">
      <c r="A3117" t="str">
        <f>VLOOKUP(Q3117,'Rotas x Madrugada'!A:C,2,0)</f>
        <v>H</v>
      </c>
      <c r="B3117" t="str">
        <f>VLOOKUP(Q3117,'Rotas x Madrugada'!A:C,3,0)</f>
        <v>Sim</v>
      </c>
      <c r="D3117" s="19">
        <f t="shared" si="96"/>
        <v>46171</v>
      </c>
      <c r="E3117" s="19">
        <f>IF(A3117="RETIRA",Z3117,VLOOKUP(Q3117,'Rotas x Madrugada'!A:D,4,0))</f>
        <v>46149</v>
      </c>
      <c r="F3117" s="19">
        <f>IF(A3117="RETIRA",Z3117,Z3117+2)</f>
        <v>46171</v>
      </c>
      <c r="G3117" s="19" t="str">
        <f>CONCATENATE(U3117,"-",V3117)</f>
        <v>INC06-LTE</v>
      </c>
      <c r="H3117" s="19" t="e">
        <f t="shared" ca="1" si="97"/>
        <v>#N/A</v>
      </c>
      <c r="I3117" s="46">
        <f ca="1">Z3117-$B$1</f>
        <v>12</v>
      </c>
      <c r="J3117" s="46" t="e">
        <f>VLOOKUP(G3117,'D. Produção'!A:B,2,)</f>
        <v>#N/A</v>
      </c>
      <c r="K3117" s="95">
        <v>336462</v>
      </c>
      <c r="L3117" s="96" t="s">
        <v>103</v>
      </c>
      <c r="M3117" s="95">
        <v>12</v>
      </c>
      <c r="N3117" s="95">
        <v>5461056</v>
      </c>
      <c r="O3117" s="96" t="s">
        <v>35</v>
      </c>
      <c r="P3117" s="96" t="s">
        <v>696</v>
      </c>
      <c r="Q3117" s="96" t="s">
        <v>119</v>
      </c>
      <c r="R3117" s="97">
        <v>0.56279999999999997</v>
      </c>
      <c r="S3117" s="97">
        <v>8.4420000000000002</v>
      </c>
      <c r="T3117" s="95">
        <v>1</v>
      </c>
      <c r="U3117" s="96" t="s">
        <v>185</v>
      </c>
      <c r="V3117" s="96" t="s">
        <v>465</v>
      </c>
      <c r="W3117" s="98">
        <v>840</v>
      </c>
      <c r="X3117" s="98">
        <v>670</v>
      </c>
      <c r="Y3117" s="99">
        <v>46156.442420983796</v>
      </c>
      <c r="Z3117" s="100">
        <v>46169</v>
      </c>
      <c r="AA3117" s="101"/>
      <c r="AB3117" s="101"/>
      <c r="AC3117" s="101"/>
      <c r="AD3117" s="101"/>
      <c r="AE3117" s="101"/>
      <c r="AF3117" s="101"/>
      <c r="AG3117" s="101"/>
      <c r="AH3117" s="101"/>
      <c r="AI3117" s="102" t="s">
        <v>40</v>
      </c>
      <c r="AJ3117" s="102" t="s">
        <v>40</v>
      </c>
      <c r="AK3117" s="101"/>
      <c r="AL3117" s="101"/>
      <c r="AM3117" s="101"/>
      <c r="AN3117" s="102" t="s">
        <v>40</v>
      </c>
      <c r="AO3117" s="102" t="s">
        <v>40</v>
      </c>
      <c r="AP3117" s="101"/>
      <c r="AQ3117" s="102" t="s">
        <v>40</v>
      </c>
      <c r="AR3117" s="101"/>
    </row>
    <row r="3118" spans="1:44">
      <c r="A3118" t="str">
        <f>VLOOKUP(Q3118,'Rotas x Madrugada'!A:C,2,0)</f>
        <v>H</v>
      </c>
      <c r="B3118" t="str">
        <f>VLOOKUP(Q3118,'Rotas x Madrugada'!A:C,3,0)</f>
        <v>Sim</v>
      </c>
      <c r="D3118" s="19">
        <f t="shared" si="96"/>
        <v>46171</v>
      </c>
      <c r="E3118" s="19">
        <f>IF(A3118="RETIRA",Z3118,VLOOKUP(Q3118,'Rotas x Madrugada'!A:D,4,0))</f>
        <v>46149</v>
      </c>
      <c r="F3118" s="19">
        <f>IF(A3118="RETIRA",Z3118,Z3118+2)</f>
        <v>46171</v>
      </c>
      <c r="G3118" s="19" t="str">
        <f>CONCATENATE(U3118,"-",V3118)</f>
        <v>INC06-LTE</v>
      </c>
      <c r="H3118" s="19" t="e">
        <f t="shared" ca="1" si="97"/>
        <v>#N/A</v>
      </c>
      <c r="I3118" s="46">
        <f ca="1">Z3118-$B$1</f>
        <v>12</v>
      </c>
      <c r="J3118" s="46" t="e">
        <f>VLOOKUP(G3118,'D. Produção'!A:B,2,)</f>
        <v>#N/A</v>
      </c>
      <c r="K3118" s="87">
        <v>336462</v>
      </c>
      <c r="L3118" s="88" t="s">
        <v>103</v>
      </c>
      <c r="M3118" s="87">
        <v>12</v>
      </c>
      <c r="N3118" s="87">
        <v>5461057</v>
      </c>
      <c r="O3118" s="88" t="s">
        <v>35</v>
      </c>
      <c r="P3118" s="88" t="s">
        <v>696</v>
      </c>
      <c r="Q3118" s="88" t="s">
        <v>119</v>
      </c>
      <c r="R3118" s="89">
        <v>0.56279999999999997</v>
      </c>
      <c r="S3118" s="89">
        <v>8.4420000000000002</v>
      </c>
      <c r="T3118" s="87">
        <v>1</v>
      </c>
      <c r="U3118" s="88" t="s">
        <v>185</v>
      </c>
      <c r="V3118" s="88" t="s">
        <v>465</v>
      </c>
      <c r="W3118" s="90">
        <v>840</v>
      </c>
      <c r="X3118" s="90">
        <v>670</v>
      </c>
      <c r="Y3118" s="91">
        <v>46156.442420983796</v>
      </c>
      <c r="Z3118" s="92">
        <v>46169</v>
      </c>
      <c r="AA3118" s="93"/>
      <c r="AB3118" s="93"/>
      <c r="AC3118" s="93"/>
      <c r="AD3118" s="93"/>
      <c r="AE3118" s="93"/>
      <c r="AF3118" s="93"/>
      <c r="AG3118" s="93"/>
      <c r="AH3118" s="93"/>
      <c r="AI3118" s="94" t="s">
        <v>40</v>
      </c>
      <c r="AJ3118" s="94" t="s">
        <v>40</v>
      </c>
      <c r="AK3118" s="93"/>
      <c r="AL3118" s="93"/>
      <c r="AM3118" s="93"/>
      <c r="AN3118" s="94" t="s">
        <v>40</v>
      </c>
      <c r="AO3118" s="94" t="s">
        <v>40</v>
      </c>
      <c r="AP3118" s="93"/>
      <c r="AQ3118" s="94" t="s">
        <v>40</v>
      </c>
      <c r="AR3118" s="93"/>
    </row>
    <row r="3119" spans="1:44">
      <c r="A3119" t="str">
        <f>VLOOKUP(Q3119,'Rotas x Madrugada'!A:C,2,0)</f>
        <v>H</v>
      </c>
      <c r="B3119" t="str">
        <f>VLOOKUP(Q3119,'Rotas x Madrugada'!A:C,3,0)</f>
        <v>Sim</v>
      </c>
      <c r="D3119" s="19">
        <f t="shared" si="96"/>
        <v>46171</v>
      </c>
      <c r="E3119" s="19">
        <f>IF(A3119="RETIRA",Z3119,VLOOKUP(Q3119,'Rotas x Madrugada'!A:D,4,0))</f>
        <v>46149</v>
      </c>
      <c r="F3119" s="19">
        <f>IF(A3119="RETIRA",Z3119,Z3119+2)</f>
        <v>46171</v>
      </c>
      <c r="G3119" s="19" t="str">
        <f>CONCATENATE(U3119,"-",V3119)</f>
        <v>INC06-LTE</v>
      </c>
      <c r="H3119" s="19" t="e">
        <f t="shared" ca="1" si="97"/>
        <v>#N/A</v>
      </c>
      <c r="I3119" s="46">
        <f ca="1">Z3119-$B$1</f>
        <v>12</v>
      </c>
      <c r="J3119" s="46" t="e">
        <f>VLOOKUP(G3119,'D. Produção'!A:B,2,)</f>
        <v>#N/A</v>
      </c>
      <c r="K3119" s="95">
        <v>336462</v>
      </c>
      <c r="L3119" s="96" t="s">
        <v>104</v>
      </c>
      <c r="M3119" s="95">
        <v>13</v>
      </c>
      <c r="N3119" s="95">
        <v>5461058</v>
      </c>
      <c r="O3119" s="96" t="s">
        <v>35</v>
      </c>
      <c r="P3119" s="96" t="s">
        <v>696</v>
      </c>
      <c r="Q3119" s="96" t="s">
        <v>119</v>
      </c>
      <c r="R3119" s="97">
        <v>0.68540000000000001</v>
      </c>
      <c r="S3119" s="97">
        <v>10.281000000000001</v>
      </c>
      <c r="T3119" s="95">
        <v>1</v>
      </c>
      <c r="U3119" s="96" t="s">
        <v>185</v>
      </c>
      <c r="V3119" s="96" t="s">
        <v>465</v>
      </c>
      <c r="W3119" s="98">
        <v>1023</v>
      </c>
      <c r="X3119" s="98">
        <v>670</v>
      </c>
      <c r="Y3119" s="99">
        <v>46156.442420983796</v>
      </c>
      <c r="Z3119" s="100">
        <v>46169</v>
      </c>
      <c r="AA3119" s="101"/>
      <c r="AB3119" s="101"/>
      <c r="AC3119" s="101"/>
      <c r="AD3119" s="101"/>
      <c r="AE3119" s="101"/>
      <c r="AF3119" s="101"/>
      <c r="AG3119" s="101"/>
      <c r="AH3119" s="101"/>
      <c r="AI3119" s="102" t="s">
        <v>40</v>
      </c>
      <c r="AJ3119" s="102" t="s">
        <v>40</v>
      </c>
      <c r="AK3119" s="101"/>
      <c r="AL3119" s="101"/>
      <c r="AM3119" s="101"/>
      <c r="AN3119" s="102" t="s">
        <v>40</v>
      </c>
      <c r="AO3119" s="102" t="s">
        <v>40</v>
      </c>
      <c r="AP3119" s="101"/>
      <c r="AQ3119" s="102" t="s">
        <v>40</v>
      </c>
      <c r="AR3119" s="101"/>
    </row>
    <row r="3120" spans="1:44">
      <c r="A3120" t="str">
        <f>VLOOKUP(Q3120,'Rotas x Madrugada'!A:C,2,0)</f>
        <v>H</v>
      </c>
      <c r="B3120" t="str">
        <f>VLOOKUP(Q3120,'Rotas x Madrugada'!A:C,3,0)</f>
        <v>Sim</v>
      </c>
      <c r="D3120" s="19">
        <f t="shared" si="96"/>
        <v>46171</v>
      </c>
      <c r="E3120" s="19">
        <f>IF(A3120="RETIRA",Z3120,VLOOKUP(Q3120,'Rotas x Madrugada'!A:D,4,0))</f>
        <v>46149</v>
      </c>
      <c r="F3120" s="19">
        <f>IF(A3120="RETIRA",Z3120,Z3120+2)</f>
        <v>46171</v>
      </c>
      <c r="G3120" s="19" t="str">
        <f>CONCATENATE(U3120,"-",V3120)</f>
        <v>INC06-LTE</v>
      </c>
      <c r="H3120" s="19" t="e">
        <f t="shared" ca="1" si="97"/>
        <v>#N/A</v>
      </c>
      <c r="I3120" s="46">
        <f ca="1">Z3120-$B$1</f>
        <v>12</v>
      </c>
      <c r="J3120" s="46" t="e">
        <f>VLOOKUP(G3120,'D. Produção'!A:B,2,)</f>
        <v>#N/A</v>
      </c>
      <c r="K3120" s="87">
        <v>336462</v>
      </c>
      <c r="L3120" s="88" t="s">
        <v>104</v>
      </c>
      <c r="M3120" s="87">
        <v>13</v>
      </c>
      <c r="N3120" s="87">
        <v>5461059</v>
      </c>
      <c r="O3120" s="88" t="s">
        <v>35</v>
      </c>
      <c r="P3120" s="88" t="s">
        <v>696</v>
      </c>
      <c r="Q3120" s="88" t="s">
        <v>119</v>
      </c>
      <c r="R3120" s="89">
        <v>0.68540000000000001</v>
      </c>
      <c r="S3120" s="89">
        <v>10.281000000000001</v>
      </c>
      <c r="T3120" s="87">
        <v>1</v>
      </c>
      <c r="U3120" s="88" t="s">
        <v>185</v>
      </c>
      <c r="V3120" s="88" t="s">
        <v>465</v>
      </c>
      <c r="W3120" s="90">
        <v>1023</v>
      </c>
      <c r="X3120" s="90">
        <v>670</v>
      </c>
      <c r="Y3120" s="91">
        <v>46156.442420983796</v>
      </c>
      <c r="Z3120" s="92">
        <v>46169</v>
      </c>
      <c r="AA3120" s="93"/>
      <c r="AB3120" s="93"/>
      <c r="AC3120" s="93"/>
      <c r="AD3120" s="93"/>
      <c r="AE3120" s="93"/>
      <c r="AF3120" s="93"/>
      <c r="AG3120" s="93"/>
      <c r="AH3120" s="93"/>
      <c r="AI3120" s="94" t="s">
        <v>40</v>
      </c>
      <c r="AJ3120" s="94" t="s">
        <v>40</v>
      </c>
      <c r="AK3120" s="93"/>
      <c r="AL3120" s="93"/>
      <c r="AM3120" s="93"/>
      <c r="AN3120" s="94" t="s">
        <v>40</v>
      </c>
      <c r="AO3120" s="94" t="s">
        <v>40</v>
      </c>
      <c r="AP3120" s="93"/>
      <c r="AQ3120" s="94" t="s">
        <v>40</v>
      </c>
      <c r="AR3120" s="93"/>
    </row>
    <row r="3121" spans="1:44">
      <c r="A3121" t="str">
        <f>VLOOKUP(Q3121,'Rotas x Madrugada'!A:C,2,0)</f>
        <v>H</v>
      </c>
      <c r="B3121" t="str">
        <f>VLOOKUP(Q3121,'Rotas x Madrugada'!A:C,3,0)</f>
        <v>Sim</v>
      </c>
      <c r="D3121" s="19">
        <f t="shared" si="96"/>
        <v>46171</v>
      </c>
      <c r="E3121" s="19">
        <f>IF(A3121="RETIRA",Z3121,VLOOKUP(Q3121,'Rotas x Madrugada'!A:D,4,0))</f>
        <v>46149</v>
      </c>
      <c r="F3121" s="19">
        <f>IF(A3121="RETIRA",Z3121,Z3121+2)</f>
        <v>46171</v>
      </c>
      <c r="G3121" s="19" t="str">
        <f>CONCATENATE(U3121,"-",V3121)</f>
        <v>INC06-LTE</v>
      </c>
      <c r="H3121" s="19" t="e">
        <f t="shared" ca="1" si="97"/>
        <v>#N/A</v>
      </c>
      <c r="I3121" s="46">
        <f ca="1">Z3121-$B$1</f>
        <v>12</v>
      </c>
      <c r="J3121" s="46" t="e">
        <f>VLOOKUP(G3121,'D. Produção'!A:B,2,)</f>
        <v>#N/A</v>
      </c>
      <c r="K3121" s="95">
        <v>336462</v>
      </c>
      <c r="L3121" s="96" t="s">
        <v>105</v>
      </c>
      <c r="M3121" s="95">
        <v>14</v>
      </c>
      <c r="N3121" s="95">
        <v>5461060</v>
      </c>
      <c r="O3121" s="96" t="s">
        <v>35</v>
      </c>
      <c r="P3121" s="96" t="s">
        <v>696</v>
      </c>
      <c r="Q3121" s="96" t="s">
        <v>119</v>
      </c>
      <c r="R3121" s="97">
        <v>0.68540000000000001</v>
      </c>
      <c r="S3121" s="97">
        <v>10.281000000000001</v>
      </c>
      <c r="T3121" s="95">
        <v>1</v>
      </c>
      <c r="U3121" s="96" t="s">
        <v>185</v>
      </c>
      <c r="V3121" s="96" t="s">
        <v>465</v>
      </c>
      <c r="W3121" s="98">
        <v>1023</v>
      </c>
      <c r="X3121" s="98">
        <v>670</v>
      </c>
      <c r="Y3121" s="99">
        <v>46156.442420983796</v>
      </c>
      <c r="Z3121" s="100">
        <v>46169</v>
      </c>
      <c r="AA3121" s="101"/>
      <c r="AB3121" s="101"/>
      <c r="AC3121" s="101"/>
      <c r="AD3121" s="101"/>
      <c r="AE3121" s="101"/>
      <c r="AF3121" s="101"/>
      <c r="AG3121" s="101"/>
      <c r="AH3121" s="101"/>
      <c r="AI3121" s="102" t="s">
        <v>40</v>
      </c>
      <c r="AJ3121" s="102" t="s">
        <v>40</v>
      </c>
      <c r="AK3121" s="101"/>
      <c r="AL3121" s="101"/>
      <c r="AM3121" s="101"/>
      <c r="AN3121" s="102" t="s">
        <v>40</v>
      </c>
      <c r="AO3121" s="102" t="s">
        <v>40</v>
      </c>
      <c r="AP3121" s="101"/>
      <c r="AQ3121" s="102" t="s">
        <v>40</v>
      </c>
      <c r="AR3121" s="101"/>
    </row>
    <row r="3122" spans="1:44">
      <c r="A3122" t="str">
        <f>VLOOKUP(Q3122,'Rotas x Madrugada'!A:C,2,0)</f>
        <v>H</v>
      </c>
      <c r="B3122" t="str">
        <f>VLOOKUP(Q3122,'Rotas x Madrugada'!A:C,3,0)</f>
        <v>Sim</v>
      </c>
      <c r="D3122" s="19">
        <f t="shared" si="96"/>
        <v>46171</v>
      </c>
      <c r="E3122" s="19">
        <f>IF(A3122="RETIRA",Z3122,VLOOKUP(Q3122,'Rotas x Madrugada'!A:D,4,0))</f>
        <v>46149</v>
      </c>
      <c r="F3122" s="19">
        <f>IF(A3122="RETIRA",Z3122,Z3122+2)</f>
        <v>46171</v>
      </c>
      <c r="G3122" s="19" t="str">
        <f>CONCATENATE(U3122,"-",V3122)</f>
        <v>INC06-LTE</v>
      </c>
      <c r="H3122" s="19" t="e">
        <f t="shared" ca="1" si="97"/>
        <v>#N/A</v>
      </c>
      <c r="I3122" s="46">
        <f ca="1">Z3122-$B$1</f>
        <v>12</v>
      </c>
      <c r="J3122" s="46" t="e">
        <f>VLOOKUP(G3122,'D. Produção'!A:B,2,)</f>
        <v>#N/A</v>
      </c>
      <c r="K3122" s="87">
        <v>336462</v>
      </c>
      <c r="L3122" s="88" t="s">
        <v>105</v>
      </c>
      <c r="M3122" s="87">
        <v>14</v>
      </c>
      <c r="N3122" s="87">
        <v>5461061</v>
      </c>
      <c r="O3122" s="88" t="s">
        <v>35</v>
      </c>
      <c r="P3122" s="88" t="s">
        <v>696</v>
      </c>
      <c r="Q3122" s="88" t="s">
        <v>119</v>
      </c>
      <c r="R3122" s="89">
        <v>0.68540000000000001</v>
      </c>
      <c r="S3122" s="89">
        <v>10.281000000000001</v>
      </c>
      <c r="T3122" s="87">
        <v>1</v>
      </c>
      <c r="U3122" s="88" t="s">
        <v>185</v>
      </c>
      <c r="V3122" s="88" t="s">
        <v>465</v>
      </c>
      <c r="W3122" s="90">
        <v>1023</v>
      </c>
      <c r="X3122" s="90">
        <v>670</v>
      </c>
      <c r="Y3122" s="91">
        <v>46156.442420983796</v>
      </c>
      <c r="Z3122" s="92">
        <v>46169</v>
      </c>
      <c r="AA3122" s="93"/>
      <c r="AB3122" s="93"/>
      <c r="AC3122" s="93"/>
      <c r="AD3122" s="93"/>
      <c r="AE3122" s="93"/>
      <c r="AF3122" s="93"/>
      <c r="AG3122" s="93"/>
      <c r="AH3122" s="93"/>
      <c r="AI3122" s="94" t="s">
        <v>40</v>
      </c>
      <c r="AJ3122" s="94" t="s">
        <v>40</v>
      </c>
      <c r="AK3122" s="93"/>
      <c r="AL3122" s="93"/>
      <c r="AM3122" s="93"/>
      <c r="AN3122" s="94" t="s">
        <v>40</v>
      </c>
      <c r="AO3122" s="94" t="s">
        <v>40</v>
      </c>
      <c r="AP3122" s="93"/>
      <c r="AQ3122" s="94" t="s">
        <v>40</v>
      </c>
      <c r="AR3122" s="93"/>
    </row>
    <row r="3123" spans="1:44">
      <c r="A3123" t="str">
        <f>VLOOKUP(Q3123,'Rotas x Madrugada'!A:C,2,0)</f>
        <v>G</v>
      </c>
      <c r="B3123" t="str">
        <f>VLOOKUP(Q3123,'Rotas x Madrugada'!A:C,3,0)</f>
        <v>Sim</v>
      </c>
      <c r="D3123" s="19">
        <f t="shared" si="96"/>
        <v>46171</v>
      </c>
      <c r="E3123" s="19">
        <f>IF(A3123="RETIRA",Z3123,VLOOKUP(Q3123,'Rotas x Madrugada'!A:D,4,0))</f>
        <v>46150</v>
      </c>
      <c r="F3123" s="19">
        <f>IF(A3123="RETIRA",Z3123,Z3123+2)</f>
        <v>46171</v>
      </c>
      <c r="G3123" s="19" t="str">
        <f>CONCATENATE(U3123,"-",V3123)</f>
        <v>INC10-TES16</v>
      </c>
      <c r="H3123" s="19" t="e">
        <f t="shared" ca="1" si="97"/>
        <v>#N/A</v>
      </c>
      <c r="I3123" s="46">
        <f ca="1">Z3123-$B$1</f>
        <v>12</v>
      </c>
      <c r="J3123" s="46" t="e">
        <f>VLOOKUP(G3123,'D. Produção'!A:B,2,)</f>
        <v>#N/A</v>
      </c>
      <c r="K3123" s="95">
        <v>336463</v>
      </c>
      <c r="L3123" s="96" t="s">
        <v>78</v>
      </c>
      <c r="M3123" s="95">
        <v>1</v>
      </c>
      <c r="N3123" s="95">
        <v>5460547</v>
      </c>
      <c r="O3123" s="96" t="s">
        <v>35</v>
      </c>
      <c r="P3123" s="96" t="s">
        <v>196</v>
      </c>
      <c r="Q3123" s="96" t="s">
        <v>165</v>
      </c>
      <c r="R3123" s="97">
        <v>1.7934000000000001</v>
      </c>
      <c r="S3123" s="97">
        <v>44.836199999999998</v>
      </c>
      <c r="T3123" s="95">
        <v>1</v>
      </c>
      <c r="U3123" s="96" t="s">
        <v>95</v>
      </c>
      <c r="V3123" s="96" t="s">
        <v>478</v>
      </c>
      <c r="W3123" s="98">
        <v>828</v>
      </c>
      <c r="X3123" s="98">
        <v>2166</v>
      </c>
      <c r="Y3123" s="99">
        <v>46156.376577858799</v>
      </c>
      <c r="Z3123" s="100">
        <v>46169</v>
      </c>
      <c r="AA3123" s="101"/>
      <c r="AB3123" s="101"/>
      <c r="AC3123" s="101"/>
      <c r="AD3123" s="101"/>
      <c r="AE3123" s="101"/>
      <c r="AF3123" s="101"/>
      <c r="AG3123" s="101"/>
      <c r="AH3123" s="101"/>
      <c r="AI3123" s="102" t="s">
        <v>40</v>
      </c>
      <c r="AJ3123" s="102" t="s">
        <v>40</v>
      </c>
      <c r="AK3123" s="102" t="s">
        <v>40</v>
      </c>
      <c r="AL3123" s="101"/>
      <c r="AM3123" s="101"/>
      <c r="AN3123" s="102" t="s">
        <v>40</v>
      </c>
      <c r="AO3123" s="102" t="s">
        <v>40</v>
      </c>
      <c r="AP3123" s="101"/>
      <c r="AQ3123" s="101"/>
      <c r="AR3123" s="101"/>
    </row>
    <row r="3124" spans="1:44">
      <c r="A3124" t="str">
        <f>VLOOKUP(Q3124,'Rotas x Madrugada'!A:C,2,0)</f>
        <v>G</v>
      </c>
      <c r="B3124" t="str">
        <f>VLOOKUP(Q3124,'Rotas x Madrugada'!A:C,3,0)</f>
        <v>Sim</v>
      </c>
      <c r="D3124" s="19">
        <f t="shared" si="96"/>
        <v>46171</v>
      </c>
      <c r="E3124" s="19">
        <f>IF(A3124="RETIRA",Z3124,VLOOKUP(Q3124,'Rotas x Madrugada'!A:D,4,0))</f>
        <v>46150</v>
      </c>
      <c r="F3124" s="19">
        <f>IF(A3124="RETIRA",Z3124,Z3124+2)</f>
        <v>46171</v>
      </c>
      <c r="G3124" s="19" t="str">
        <f>CONCATENATE(U3124,"-",V3124)</f>
        <v>INC10-TES16</v>
      </c>
      <c r="H3124" s="19" t="e">
        <f t="shared" ca="1" si="97"/>
        <v>#N/A</v>
      </c>
      <c r="I3124" s="46">
        <f ca="1">Z3124-$B$1</f>
        <v>12</v>
      </c>
      <c r="J3124" s="46" t="e">
        <f>VLOOKUP(G3124,'D. Produção'!A:B,2,)</f>
        <v>#N/A</v>
      </c>
      <c r="K3124" s="87">
        <v>336463</v>
      </c>
      <c r="L3124" s="88" t="s">
        <v>200</v>
      </c>
      <c r="M3124" s="87">
        <v>2</v>
      </c>
      <c r="N3124" s="87">
        <v>5460548</v>
      </c>
      <c r="O3124" s="88" t="s">
        <v>35</v>
      </c>
      <c r="P3124" s="88" t="s">
        <v>196</v>
      </c>
      <c r="Q3124" s="88" t="s">
        <v>165</v>
      </c>
      <c r="R3124" s="89">
        <v>1.7802</v>
      </c>
      <c r="S3124" s="89">
        <v>44.505000000000003</v>
      </c>
      <c r="T3124" s="87">
        <v>1</v>
      </c>
      <c r="U3124" s="88" t="s">
        <v>95</v>
      </c>
      <c r="V3124" s="88" t="s">
        <v>478</v>
      </c>
      <c r="W3124" s="90">
        <v>828</v>
      </c>
      <c r="X3124" s="90">
        <v>2150</v>
      </c>
      <c r="Y3124" s="91">
        <v>46156.376577858799</v>
      </c>
      <c r="Z3124" s="92">
        <v>46169</v>
      </c>
      <c r="AA3124" s="93"/>
      <c r="AB3124" s="93"/>
      <c r="AC3124" s="93"/>
      <c r="AD3124" s="93"/>
      <c r="AE3124" s="93"/>
      <c r="AF3124" s="93"/>
      <c r="AG3124" s="93"/>
      <c r="AH3124" s="93"/>
      <c r="AI3124" s="94" t="s">
        <v>40</v>
      </c>
      <c r="AJ3124" s="94" t="s">
        <v>40</v>
      </c>
      <c r="AK3124" s="94" t="s">
        <v>40</v>
      </c>
      <c r="AL3124" s="93"/>
      <c r="AM3124" s="93"/>
      <c r="AN3124" s="94" t="s">
        <v>40</v>
      </c>
      <c r="AO3124" s="94" t="s">
        <v>40</v>
      </c>
      <c r="AP3124" s="93"/>
      <c r="AQ3124" s="93"/>
      <c r="AR3124" s="93"/>
    </row>
    <row r="3125" spans="1:44">
      <c r="A3125" t="str">
        <f>VLOOKUP(Q3125,'Rotas x Madrugada'!A:C,2,0)</f>
        <v>E</v>
      </c>
      <c r="B3125" t="str">
        <f>VLOOKUP(Q3125,'Rotas x Madrugada'!A:C,3,0)</f>
        <v>Não</v>
      </c>
      <c r="D3125" s="19">
        <f t="shared" si="96"/>
        <v>46172</v>
      </c>
      <c r="E3125" s="19">
        <f>IF(A3125="RETIRA",Z3125,VLOOKUP(Q3125,'Rotas x Madrugada'!A:D,4,0))</f>
        <v>46147</v>
      </c>
      <c r="F3125" s="19">
        <f>IF(A3125="RETIRA",Z3125,Z3125+2)</f>
        <v>46172</v>
      </c>
      <c r="G3125" s="19" t="str">
        <f>CONCATENATE(U3125,"-",V3125)</f>
        <v>INC10-TFA</v>
      </c>
      <c r="H3125" s="19" t="e">
        <f t="shared" ca="1" si="97"/>
        <v>#N/A</v>
      </c>
      <c r="I3125" s="46">
        <f ca="1">Z3125-$B$1</f>
        <v>13</v>
      </c>
      <c r="J3125" s="46" t="e">
        <f>VLOOKUP(G3125,'D. Produção'!A:B,2,)</f>
        <v>#N/A</v>
      </c>
      <c r="K3125" s="95">
        <v>333310</v>
      </c>
      <c r="L3125" s="96" t="s">
        <v>61</v>
      </c>
      <c r="M3125" s="95">
        <v>1</v>
      </c>
      <c r="N3125" s="95">
        <v>5438549</v>
      </c>
      <c r="O3125" s="96" t="s">
        <v>35</v>
      </c>
      <c r="P3125" s="96" t="s">
        <v>579</v>
      </c>
      <c r="Q3125" s="96" t="s">
        <v>37</v>
      </c>
      <c r="R3125" s="97">
        <v>2.6339999999999999</v>
      </c>
      <c r="S3125" s="97">
        <v>65.849999999999994</v>
      </c>
      <c r="T3125" s="95">
        <v>1</v>
      </c>
      <c r="U3125" s="96" t="s">
        <v>95</v>
      </c>
      <c r="V3125" s="96" t="s">
        <v>683</v>
      </c>
      <c r="W3125" s="98">
        <v>878</v>
      </c>
      <c r="X3125" s="98">
        <v>3000</v>
      </c>
      <c r="Y3125" s="99">
        <v>46142.437808020833</v>
      </c>
      <c r="Z3125" s="100">
        <v>46170</v>
      </c>
      <c r="AA3125" s="101"/>
      <c r="AB3125" s="101"/>
      <c r="AC3125" s="101"/>
      <c r="AD3125" s="101"/>
      <c r="AE3125" s="101"/>
      <c r="AF3125" s="101"/>
      <c r="AG3125" s="102" t="s">
        <v>40</v>
      </c>
      <c r="AH3125" s="102" t="s">
        <v>40</v>
      </c>
      <c r="AI3125" s="102" t="s">
        <v>40</v>
      </c>
      <c r="AJ3125" s="102" t="s">
        <v>40</v>
      </c>
      <c r="AK3125" s="102" t="s">
        <v>40</v>
      </c>
      <c r="AL3125" s="101"/>
      <c r="AM3125" s="101"/>
      <c r="AN3125" s="101"/>
      <c r="AO3125" s="102" t="s">
        <v>40</v>
      </c>
      <c r="AP3125" s="102" t="s">
        <v>40</v>
      </c>
      <c r="AQ3125" s="102" t="s">
        <v>40</v>
      </c>
      <c r="AR3125" s="101"/>
    </row>
    <row r="3126" spans="1:44">
      <c r="A3126" t="str">
        <f>VLOOKUP(Q3126,'Rotas x Madrugada'!A:C,2,0)</f>
        <v>E</v>
      </c>
      <c r="B3126" t="str">
        <f>VLOOKUP(Q3126,'Rotas x Madrugada'!A:C,3,0)</f>
        <v>Não</v>
      </c>
      <c r="D3126" s="19">
        <f t="shared" si="96"/>
        <v>46172</v>
      </c>
      <c r="E3126" s="19">
        <f>IF(A3126="RETIRA",Z3126,VLOOKUP(Q3126,'Rotas x Madrugada'!A:D,4,0))</f>
        <v>46147</v>
      </c>
      <c r="F3126" s="19">
        <f>IF(A3126="RETIRA",Z3126,Z3126+2)</f>
        <v>46172</v>
      </c>
      <c r="G3126" s="19" t="str">
        <f>CONCATENATE(U3126,"-",V3126)</f>
        <v>INC10-TE16</v>
      </c>
      <c r="H3126" s="19" t="str">
        <f t="shared" ca="1" si="97"/>
        <v>OK</v>
      </c>
      <c r="I3126" s="46">
        <f ca="1">Z3126-$B$1</f>
        <v>13</v>
      </c>
      <c r="J3126" s="46">
        <f>VLOOKUP(G3126,'D. Produção'!A:B,2,)</f>
        <v>2</v>
      </c>
      <c r="K3126" s="87">
        <v>333310</v>
      </c>
      <c r="L3126" s="88" t="s">
        <v>80</v>
      </c>
      <c r="M3126" s="87">
        <v>2</v>
      </c>
      <c r="N3126" s="87">
        <v>5438550</v>
      </c>
      <c r="O3126" s="88" t="s">
        <v>35</v>
      </c>
      <c r="P3126" s="88" t="s">
        <v>579</v>
      </c>
      <c r="Q3126" s="88" t="s">
        <v>37</v>
      </c>
      <c r="R3126" s="89">
        <v>2.6833999999999998</v>
      </c>
      <c r="S3126" s="89">
        <v>67.083699999999993</v>
      </c>
      <c r="T3126" s="87">
        <v>1</v>
      </c>
      <c r="U3126" s="88" t="s">
        <v>95</v>
      </c>
      <c r="V3126" s="88" t="s">
        <v>123</v>
      </c>
      <c r="W3126" s="90">
        <v>890</v>
      </c>
      <c r="X3126" s="90">
        <v>3015</v>
      </c>
      <c r="Y3126" s="91">
        <v>46142.437808020833</v>
      </c>
      <c r="Z3126" s="92">
        <v>46170</v>
      </c>
      <c r="AA3126" s="93"/>
      <c r="AB3126" s="93"/>
      <c r="AC3126" s="93"/>
      <c r="AD3126" s="93"/>
      <c r="AE3126" s="93"/>
      <c r="AF3126" s="93"/>
      <c r="AG3126" s="93"/>
      <c r="AH3126" s="93"/>
      <c r="AI3126" s="94" t="s">
        <v>40</v>
      </c>
      <c r="AJ3126" s="94" t="s">
        <v>40</v>
      </c>
      <c r="AK3126" s="94" t="s">
        <v>40</v>
      </c>
      <c r="AL3126" s="93"/>
      <c r="AM3126" s="93"/>
      <c r="AN3126" s="94" t="s">
        <v>40</v>
      </c>
      <c r="AO3126" s="94" t="s">
        <v>40</v>
      </c>
      <c r="AP3126" s="94" t="s">
        <v>40</v>
      </c>
      <c r="AQ3126" s="94" t="s">
        <v>40</v>
      </c>
      <c r="AR3126" s="93"/>
    </row>
    <row r="3127" spans="1:44">
      <c r="A3127" t="str">
        <f>VLOOKUP(Q3127,'Rotas x Madrugada'!A:C,2,0)</f>
        <v>E</v>
      </c>
      <c r="B3127" t="str">
        <f>VLOOKUP(Q3127,'Rotas x Madrugada'!A:C,3,0)</f>
        <v>Não</v>
      </c>
      <c r="D3127" s="19">
        <f t="shared" si="96"/>
        <v>46172</v>
      </c>
      <c r="E3127" s="19">
        <f>IF(A3127="RETIRA",Z3127,VLOOKUP(Q3127,'Rotas x Madrugada'!A:D,4,0))</f>
        <v>46147</v>
      </c>
      <c r="F3127" s="19">
        <f>IF(A3127="RETIRA",Z3127,Z3127+2)</f>
        <v>46172</v>
      </c>
      <c r="G3127" s="19" t="str">
        <f>CONCATENATE(U3127,"-",V3127)</f>
        <v>INC10-TE16</v>
      </c>
      <c r="H3127" s="19" t="str">
        <f t="shared" ca="1" si="97"/>
        <v>OK</v>
      </c>
      <c r="I3127" s="46">
        <f ca="1">Z3127-$B$1</f>
        <v>13</v>
      </c>
      <c r="J3127" s="46">
        <f>VLOOKUP(G3127,'D. Produção'!A:B,2,)</f>
        <v>2</v>
      </c>
      <c r="K3127" s="95">
        <v>333310</v>
      </c>
      <c r="L3127" s="96" t="s">
        <v>81</v>
      </c>
      <c r="M3127" s="95">
        <v>3</v>
      </c>
      <c r="N3127" s="95">
        <v>5438551</v>
      </c>
      <c r="O3127" s="96" t="s">
        <v>35</v>
      </c>
      <c r="P3127" s="96" t="s">
        <v>579</v>
      </c>
      <c r="Q3127" s="96" t="s">
        <v>37</v>
      </c>
      <c r="R3127" s="97">
        <v>2.6833999999999998</v>
      </c>
      <c r="S3127" s="97">
        <v>67.083699999999993</v>
      </c>
      <c r="T3127" s="95">
        <v>1</v>
      </c>
      <c r="U3127" s="96" t="s">
        <v>95</v>
      </c>
      <c r="V3127" s="96" t="s">
        <v>123</v>
      </c>
      <c r="W3127" s="98">
        <v>890</v>
      </c>
      <c r="X3127" s="98">
        <v>3015</v>
      </c>
      <c r="Y3127" s="99">
        <v>46142.437808020833</v>
      </c>
      <c r="Z3127" s="100">
        <v>46170</v>
      </c>
      <c r="AA3127" s="101"/>
      <c r="AB3127" s="101"/>
      <c r="AC3127" s="101"/>
      <c r="AD3127" s="101"/>
      <c r="AE3127" s="101"/>
      <c r="AF3127" s="101"/>
      <c r="AG3127" s="101"/>
      <c r="AH3127" s="101"/>
      <c r="AI3127" s="102" t="s">
        <v>40</v>
      </c>
      <c r="AJ3127" s="102" t="s">
        <v>40</v>
      </c>
      <c r="AK3127" s="102" t="s">
        <v>40</v>
      </c>
      <c r="AL3127" s="101"/>
      <c r="AM3127" s="101"/>
      <c r="AN3127" s="102" t="s">
        <v>40</v>
      </c>
      <c r="AO3127" s="102" t="s">
        <v>40</v>
      </c>
      <c r="AP3127" s="102" t="s">
        <v>40</v>
      </c>
      <c r="AQ3127" s="102" t="s">
        <v>40</v>
      </c>
      <c r="AR3127" s="101"/>
    </row>
    <row r="3128" spans="1:44">
      <c r="A3128" t="str">
        <f>VLOOKUP(Q3128,'Rotas x Madrugada'!A:C,2,0)</f>
        <v>D</v>
      </c>
      <c r="B3128" t="str">
        <f>VLOOKUP(Q3128,'Rotas x Madrugada'!A:C,3,0)</f>
        <v>Dep.</v>
      </c>
      <c r="D3128" s="19">
        <f t="shared" si="96"/>
        <v>46172</v>
      </c>
      <c r="E3128" s="19">
        <f>IF(A3128="RETIRA",Z3128,VLOOKUP(Q3128,'Rotas x Madrugada'!A:D,4,0))</f>
        <v>46147</v>
      </c>
      <c r="F3128" s="19">
        <f>IF(A3128="RETIRA",Z3128,Z3128+2)</f>
        <v>46172</v>
      </c>
      <c r="G3128" s="19" t="str">
        <f>CONCATENATE(U3128,"-",V3128)</f>
        <v>INC06-TFS</v>
      </c>
      <c r="H3128" s="19" t="e">
        <f t="shared" ca="1" si="97"/>
        <v>#N/A</v>
      </c>
      <c r="I3128" s="46">
        <f ca="1">Z3128-$B$1</f>
        <v>13</v>
      </c>
      <c r="J3128" s="46" t="e">
        <f>VLOOKUP(G3128,'D. Produção'!A:B,2,)</f>
        <v>#N/A</v>
      </c>
      <c r="K3128" s="87">
        <v>336056</v>
      </c>
      <c r="L3128" s="88" t="s">
        <v>61</v>
      </c>
      <c r="M3128" s="87">
        <v>1</v>
      </c>
      <c r="N3128" s="87">
        <v>5457173</v>
      </c>
      <c r="O3128" s="88" t="s">
        <v>35</v>
      </c>
      <c r="P3128" s="88" t="s">
        <v>566</v>
      </c>
      <c r="Q3128" s="88" t="s">
        <v>127</v>
      </c>
      <c r="R3128" s="89">
        <v>1.4567000000000001</v>
      </c>
      <c r="S3128" s="89">
        <v>21.850300000000001</v>
      </c>
      <c r="T3128" s="87">
        <v>1</v>
      </c>
      <c r="U3128" s="88" t="s">
        <v>185</v>
      </c>
      <c r="V3128" s="88" t="s">
        <v>679</v>
      </c>
      <c r="W3128" s="90">
        <v>724</v>
      </c>
      <c r="X3128" s="90">
        <v>2012</v>
      </c>
      <c r="Y3128" s="91">
        <v>46154.685031053239</v>
      </c>
      <c r="Z3128" s="92">
        <v>46170</v>
      </c>
      <c r="AA3128" s="93"/>
      <c r="AB3128" s="93"/>
      <c r="AC3128" s="93"/>
      <c r="AD3128" s="93"/>
      <c r="AE3128" s="94" t="s">
        <v>40</v>
      </c>
      <c r="AF3128" s="94" t="s">
        <v>40</v>
      </c>
      <c r="AG3128" s="94" t="s">
        <v>40</v>
      </c>
      <c r="AH3128" s="94" t="s">
        <v>40</v>
      </c>
      <c r="AI3128" s="94" t="s">
        <v>40</v>
      </c>
      <c r="AJ3128" s="94" t="s">
        <v>40</v>
      </c>
      <c r="AK3128" s="94" t="s">
        <v>40</v>
      </c>
      <c r="AL3128" s="93"/>
      <c r="AM3128" s="93"/>
      <c r="AN3128" s="94" t="s">
        <v>40</v>
      </c>
      <c r="AO3128" s="94" t="s">
        <v>40</v>
      </c>
      <c r="AP3128" s="93"/>
      <c r="AQ3128" s="93"/>
      <c r="AR3128" s="93"/>
    </row>
    <row r="3129" spans="1:44">
      <c r="A3129" t="str">
        <f>VLOOKUP(Q3129,'Rotas x Madrugada'!A:C,2,0)</f>
        <v>B</v>
      </c>
      <c r="B3129" t="str">
        <f>VLOOKUP(Q3129,'Rotas x Madrugada'!A:C,3,0)</f>
        <v>Dep.</v>
      </c>
      <c r="D3129" s="19">
        <f t="shared" si="96"/>
        <v>46172</v>
      </c>
      <c r="E3129" s="19">
        <f>IF(A3129="RETIRA",Z3129,VLOOKUP(Q3129,'Rotas x Madrugada'!A:D,4,0))</f>
        <v>46146</v>
      </c>
      <c r="F3129" s="19">
        <f>IF(A3129="RETIRA",Z3129,Z3129+2)</f>
        <v>46172</v>
      </c>
      <c r="G3129" s="19" t="str">
        <f>CONCATENATE(U3129,"-",V3129)</f>
        <v>INC10-TEMK</v>
      </c>
      <c r="H3129" s="19" t="e">
        <f t="shared" ca="1" si="97"/>
        <v>#N/A</v>
      </c>
      <c r="I3129" s="46">
        <f ca="1">Z3129-$B$1</f>
        <v>13</v>
      </c>
      <c r="J3129" s="46" t="e">
        <f>VLOOKUP(G3129,'D. Produção'!A:B,2,)</f>
        <v>#N/A</v>
      </c>
      <c r="K3129" s="95">
        <v>336457</v>
      </c>
      <c r="L3129" s="96" t="s">
        <v>61</v>
      </c>
      <c r="M3129" s="95">
        <v>1</v>
      </c>
      <c r="N3129" s="95">
        <v>5460489</v>
      </c>
      <c r="O3129" s="96" t="s">
        <v>35</v>
      </c>
      <c r="P3129" s="96" t="s">
        <v>256</v>
      </c>
      <c r="Q3129" s="96" t="s">
        <v>144</v>
      </c>
      <c r="R3129" s="97">
        <v>1.6769000000000001</v>
      </c>
      <c r="S3129" s="97">
        <v>41.922499999999999</v>
      </c>
      <c r="T3129" s="95">
        <v>1</v>
      </c>
      <c r="U3129" s="96" t="s">
        <v>95</v>
      </c>
      <c r="V3129" s="96" t="s">
        <v>464</v>
      </c>
      <c r="W3129" s="98">
        <v>2045</v>
      </c>
      <c r="X3129" s="98">
        <v>820</v>
      </c>
      <c r="Y3129" s="99">
        <v>46156.359876388888</v>
      </c>
      <c r="Z3129" s="100">
        <v>46170</v>
      </c>
      <c r="AA3129" s="101"/>
      <c r="AB3129" s="101"/>
      <c r="AC3129" s="101"/>
      <c r="AD3129" s="101"/>
      <c r="AE3129" s="101"/>
      <c r="AF3129" s="101"/>
      <c r="AG3129" s="101"/>
      <c r="AH3129" s="101"/>
      <c r="AI3129" s="102" t="s">
        <v>40</v>
      </c>
      <c r="AJ3129" s="102" t="s">
        <v>40</v>
      </c>
      <c r="AK3129" s="102" t="s">
        <v>40</v>
      </c>
      <c r="AL3129" s="101"/>
      <c r="AM3129" s="101"/>
      <c r="AN3129" s="101"/>
      <c r="AO3129" s="102" t="s">
        <v>40</v>
      </c>
      <c r="AP3129" s="101"/>
      <c r="AQ3129" s="102" t="s">
        <v>40</v>
      </c>
      <c r="AR3129" s="101"/>
    </row>
    <row r="3130" spans="1:44">
      <c r="A3130" t="str">
        <f>VLOOKUP(Q3130,'Rotas x Madrugada'!A:C,2,0)</f>
        <v>B</v>
      </c>
      <c r="B3130" t="str">
        <f>VLOOKUP(Q3130,'Rotas x Madrugada'!A:C,3,0)</f>
        <v>Dep.</v>
      </c>
      <c r="D3130" s="19">
        <f t="shared" si="96"/>
        <v>46172</v>
      </c>
      <c r="E3130" s="19">
        <f>IF(A3130="RETIRA",Z3130,VLOOKUP(Q3130,'Rotas x Madrugada'!A:D,4,0))</f>
        <v>46146</v>
      </c>
      <c r="F3130" s="19">
        <f>IF(A3130="RETIRA",Z3130,Z3130+2)</f>
        <v>46172</v>
      </c>
      <c r="G3130" s="19" t="str">
        <f>CONCATENATE(U3130,"-",V3130)</f>
        <v>INC10-TEMK</v>
      </c>
      <c r="H3130" s="19" t="e">
        <f t="shared" ca="1" si="97"/>
        <v>#N/A</v>
      </c>
      <c r="I3130" s="46">
        <f ca="1">Z3130-$B$1</f>
        <v>13</v>
      </c>
      <c r="J3130" s="46" t="e">
        <f>VLOOKUP(G3130,'D. Produção'!A:B,2,)</f>
        <v>#N/A</v>
      </c>
      <c r="K3130" s="87">
        <v>336457</v>
      </c>
      <c r="L3130" s="88" t="s">
        <v>121</v>
      </c>
      <c r="M3130" s="87">
        <v>2</v>
      </c>
      <c r="N3130" s="87">
        <v>5460490</v>
      </c>
      <c r="O3130" s="88" t="s">
        <v>35</v>
      </c>
      <c r="P3130" s="88" t="s">
        <v>256</v>
      </c>
      <c r="Q3130" s="88" t="s">
        <v>144</v>
      </c>
      <c r="R3130" s="89">
        <v>1.7137</v>
      </c>
      <c r="S3130" s="89">
        <v>42.842799999999997</v>
      </c>
      <c r="T3130" s="87">
        <v>1</v>
      </c>
      <c r="U3130" s="88" t="s">
        <v>95</v>
      </c>
      <c r="V3130" s="88" t="s">
        <v>464</v>
      </c>
      <c r="W3130" s="90">
        <v>2095</v>
      </c>
      <c r="X3130" s="90">
        <v>818</v>
      </c>
      <c r="Y3130" s="91">
        <v>46156.359876388888</v>
      </c>
      <c r="Z3130" s="92">
        <v>46170</v>
      </c>
      <c r="AA3130" s="93"/>
      <c r="AB3130" s="93"/>
      <c r="AC3130" s="93"/>
      <c r="AD3130" s="93"/>
      <c r="AE3130" s="93"/>
      <c r="AF3130" s="93"/>
      <c r="AG3130" s="93"/>
      <c r="AH3130" s="93"/>
      <c r="AI3130" s="94" t="s">
        <v>40</v>
      </c>
      <c r="AJ3130" s="94" t="s">
        <v>40</v>
      </c>
      <c r="AK3130" s="94" t="s">
        <v>40</v>
      </c>
      <c r="AL3130" s="93"/>
      <c r="AM3130" s="93"/>
      <c r="AN3130" s="93"/>
      <c r="AO3130" s="94" t="s">
        <v>40</v>
      </c>
      <c r="AP3130" s="93"/>
      <c r="AQ3130" s="94" t="s">
        <v>40</v>
      </c>
      <c r="AR3130" s="93"/>
    </row>
    <row r="3131" spans="1:44">
      <c r="A3131" t="str">
        <f>VLOOKUP(Q3131,'Rotas x Madrugada'!A:C,2,0)</f>
        <v>B</v>
      </c>
      <c r="B3131" t="str">
        <f>VLOOKUP(Q3131,'Rotas x Madrugada'!A:C,3,0)</f>
        <v>Dep.</v>
      </c>
      <c r="D3131" s="19">
        <f t="shared" si="96"/>
        <v>46172</v>
      </c>
      <c r="E3131" s="19">
        <f>IF(A3131="RETIRA",Z3131,VLOOKUP(Q3131,'Rotas x Madrugada'!A:D,4,0))</f>
        <v>46146</v>
      </c>
      <c r="F3131" s="19">
        <f>IF(A3131="RETIRA",Z3131,Z3131+2)</f>
        <v>46172</v>
      </c>
      <c r="G3131" s="19" t="str">
        <f>CONCATENATE(U3131,"-",V3131)</f>
        <v>INC10-TEMK</v>
      </c>
      <c r="H3131" s="19" t="e">
        <f t="shared" ca="1" si="97"/>
        <v>#N/A</v>
      </c>
      <c r="I3131" s="46">
        <f ca="1">Z3131-$B$1</f>
        <v>13</v>
      </c>
      <c r="J3131" s="46" t="e">
        <f>VLOOKUP(G3131,'D. Produção'!A:B,2,)</f>
        <v>#N/A</v>
      </c>
      <c r="K3131" s="95">
        <v>336457</v>
      </c>
      <c r="L3131" s="96" t="s">
        <v>143</v>
      </c>
      <c r="M3131" s="95">
        <v>3</v>
      </c>
      <c r="N3131" s="95">
        <v>5460491</v>
      </c>
      <c r="O3131" s="96" t="s">
        <v>35</v>
      </c>
      <c r="P3131" s="96" t="s">
        <v>256</v>
      </c>
      <c r="Q3131" s="96" t="s">
        <v>144</v>
      </c>
      <c r="R3131" s="97">
        <v>2.4857999999999998</v>
      </c>
      <c r="S3131" s="97">
        <v>62.143700000000003</v>
      </c>
      <c r="T3131" s="95">
        <v>1</v>
      </c>
      <c r="U3131" s="96" t="s">
        <v>95</v>
      </c>
      <c r="V3131" s="96" t="s">
        <v>464</v>
      </c>
      <c r="W3131" s="98">
        <v>3050</v>
      </c>
      <c r="X3131" s="98">
        <v>815</v>
      </c>
      <c r="Y3131" s="99">
        <v>46156.359876388888</v>
      </c>
      <c r="Z3131" s="100">
        <v>46170</v>
      </c>
      <c r="AA3131" s="101"/>
      <c r="AB3131" s="101"/>
      <c r="AC3131" s="101"/>
      <c r="AD3131" s="101"/>
      <c r="AE3131" s="101"/>
      <c r="AF3131" s="101"/>
      <c r="AG3131" s="101"/>
      <c r="AH3131" s="101"/>
      <c r="AI3131" s="102" t="s">
        <v>40</v>
      </c>
      <c r="AJ3131" s="102" t="s">
        <v>40</v>
      </c>
      <c r="AK3131" s="102" t="s">
        <v>40</v>
      </c>
      <c r="AL3131" s="101"/>
      <c r="AM3131" s="101"/>
      <c r="AN3131" s="101"/>
      <c r="AO3131" s="102" t="s">
        <v>40</v>
      </c>
      <c r="AP3131" s="101"/>
      <c r="AQ3131" s="102" t="s">
        <v>40</v>
      </c>
      <c r="AR3131" s="101"/>
    </row>
    <row r="3132" spans="1:44">
      <c r="A3132" t="str">
        <f>VLOOKUP(Q3132,'Rotas x Madrugada'!A:C,2,0)</f>
        <v>B</v>
      </c>
      <c r="B3132" t="str">
        <f>VLOOKUP(Q3132,'Rotas x Madrugada'!A:C,3,0)</f>
        <v>Dep.</v>
      </c>
      <c r="D3132" s="19">
        <f t="shared" si="96"/>
        <v>46172</v>
      </c>
      <c r="E3132" s="19">
        <f>IF(A3132="RETIRA",Z3132,VLOOKUP(Q3132,'Rotas x Madrugada'!A:D,4,0))</f>
        <v>46146</v>
      </c>
      <c r="F3132" s="19">
        <f>IF(A3132="RETIRA",Z3132,Z3132+2)</f>
        <v>46172</v>
      </c>
      <c r="G3132" s="19" t="str">
        <f>CONCATENATE(U3132,"-",V3132)</f>
        <v>INC10-TEMK</v>
      </c>
      <c r="H3132" s="19" t="e">
        <f t="shared" ca="1" si="97"/>
        <v>#N/A</v>
      </c>
      <c r="I3132" s="46">
        <f ca="1">Z3132-$B$1</f>
        <v>13</v>
      </c>
      <c r="J3132" s="46" t="e">
        <f>VLOOKUP(G3132,'D. Produção'!A:B,2,)</f>
        <v>#N/A</v>
      </c>
      <c r="K3132" s="87">
        <v>336457</v>
      </c>
      <c r="L3132" s="88" t="s">
        <v>132</v>
      </c>
      <c r="M3132" s="87">
        <v>4</v>
      </c>
      <c r="N3132" s="87">
        <v>5460492</v>
      </c>
      <c r="O3132" s="88" t="s">
        <v>35</v>
      </c>
      <c r="P3132" s="88" t="s">
        <v>256</v>
      </c>
      <c r="Q3132" s="88" t="s">
        <v>144</v>
      </c>
      <c r="R3132" s="89">
        <v>1.8806</v>
      </c>
      <c r="S3132" s="89">
        <v>47.0139</v>
      </c>
      <c r="T3132" s="87">
        <v>1</v>
      </c>
      <c r="U3132" s="88" t="s">
        <v>95</v>
      </c>
      <c r="V3132" s="88" t="s">
        <v>464</v>
      </c>
      <c r="W3132" s="90">
        <v>2285</v>
      </c>
      <c r="X3132" s="90">
        <v>823</v>
      </c>
      <c r="Y3132" s="91">
        <v>46156.359876388888</v>
      </c>
      <c r="Z3132" s="92">
        <v>46170</v>
      </c>
      <c r="AA3132" s="93"/>
      <c r="AB3132" s="93"/>
      <c r="AC3132" s="93"/>
      <c r="AD3132" s="93"/>
      <c r="AE3132" s="93"/>
      <c r="AF3132" s="93"/>
      <c r="AG3132" s="93"/>
      <c r="AH3132" s="93"/>
      <c r="AI3132" s="94" t="s">
        <v>40</v>
      </c>
      <c r="AJ3132" s="94" t="s">
        <v>40</v>
      </c>
      <c r="AK3132" s="94" t="s">
        <v>40</v>
      </c>
      <c r="AL3132" s="93"/>
      <c r="AM3132" s="93"/>
      <c r="AN3132" s="93"/>
      <c r="AO3132" s="94" t="s">
        <v>40</v>
      </c>
      <c r="AP3132" s="93"/>
      <c r="AQ3132" s="94" t="s">
        <v>40</v>
      </c>
      <c r="AR3132" s="93"/>
    </row>
    <row r="3133" spans="1:44">
      <c r="A3133" t="str">
        <f>VLOOKUP(Q3133,'Rotas x Madrugada'!A:C,2,0)</f>
        <v>B</v>
      </c>
      <c r="B3133" t="str">
        <f>VLOOKUP(Q3133,'Rotas x Madrugada'!A:C,3,0)</f>
        <v>Dep.</v>
      </c>
      <c r="D3133" s="19">
        <f t="shared" si="96"/>
        <v>46172</v>
      </c>
      <c r="E3133" s="19">
        <f>IF(A3133="RETIRA",Z3133,VLOOKUP(Q3133,'Rotas x Madrugada'!A:D,4,0))</f>
        <v>46146</v>
      </c>
      <c r="F3133" s="19">
        <f>IF(A3133="RETIRA",Z3133,Z3133+2)</f>
        <v>46172</v>
      </c>
      <c r="G3133" s="19" t="str">
        <f>CONCATENATE(U3133,"-",V3133)</f>
        <v>INC10-TEMK</v>
      </c>
      <c r="H3133" s="19" t="e">
        <f t="shared" ca="1" si="97"/>
        <v>#N/A</v>
      </c>
      <c r="I3133" s="46">
        <f ca="1">Z3133-$B$1</f>
        <v>13</v>
      </c>
      <c r="J3133" s="46" t="e">
        <f>VLOOKUP(G3133,'D. Produção'!A:B,2,)</f>
        <v>#N/A</v>
      </c>
      <c r="K3133" s="95">
        <v>336457</v>
      </c>
      <c r="L3133" s="96" t="s">
        <v>92</v>
      </c>
      <c r="M3133" s="95">
        <v>5</v>
      </c>
      <c r="N3133" s="95">
        <v>5460493</v>
      </c>
      <c r="O3133" s="96" t="s">
        <v>35</v>
      </c>
      <c r="P3133" s="96" t="s">
        <v>256</v>
      </c>
      <c r="Q3133" s="96" t="s">
        <v>144</v>
      </c>
      <c r="R3133" s="97">
        <v>1.681</v>
      </c>
      <c r="S3133" s="97">
        <v>42.024700000000003</v>
      </c>
      <c r="T3133" s="95">
        <v>1</v>
      </c>
      <c r="U3133" s="96" t="s">
        <v>95</v>
      </c>
      <c r="V3133" s="96" t="s">
        <v>464</v>
      </c>
      <c r="W3133" s="98">
        <v>2055</v>
      </c>
      <c r="X3133" s="98">
        <v>818</v>
      </c>
      <c r="Y3133" s="99">
        <v>46156.359876388888</v>
      </c>
      <c r="Z3133" s="100">
        <v>46170</v>
      </c>
      <c r="AA3133" s="101"/>
      <c r="AB3133" s="101"/>
      <c r="AC3133" s="101"/>
      <c r="AD3133" s="101"/>
      <c r="AE3133" s="101"/>
      <c r="AF3133" s="101"/>
      <c r="AG3133" s="101"/>
      <c r="AH3133" s="101"/>
      <c r="AI3133" s="102" t="s">
        <v>40</v>
      </c>
      <c r="AJ3133" s="102" t="s">
        <v>40</v>
      </c>
      <c r="AK3133" s="102" t="s">
        <v>40</v>
      </c>
      <c r="AL3133" s="101"/>
      <c r="AM3133" s="101"/>
      <c r="AN3133" s="101"/>
      <c r="AO3133" s="102" t="s">
        <v>40</v>
      </c>
      <c r="AP3133" s="101"/>
      <c r="AQ3133" s="102" t="s">
        <v>40</v>
      </c>
      <c r="AR3133" s="101"/>
    </row>
    <row r="3134" spans="1:44">
      <c r="A3134" t="str">
        <f>VLOOKUP(Q3134,'Rotas x Madrugada'!A:C,2,0)</f>
        <v>P</v>
      </c>
      <c r="B3134" t="str">
        <f>VLOOKUP(Q3134,'Rotas x Madrugada'!A:C,3,0)</f>
        <v>Sim</v>
      </c>
      <c r="D3134" s="19">
        <f t="shared" si="96"/>
        <v>46173</v>
      </c>
      <c r="E3134" s="19">
        <f>IF(A3134="RETIRA",Z3134,VLOOKUP(Q3134,'Rotas x Madrugada'!A:D,4,0))</f>
        <v>46146</v>
      </c>
      <c r="F3134" s="19">
        <f>IF(A3134="RETIRA",Z3134,Z3134+2)</f>
        <v>46173</v>
      </c>
      <c r="G3134" s="19" t="str">
        <f>CONCATENATE(U3134,"-",V3134)</f>
        <v>INC06-LTEMK</v>
      </c>
      <c r="H3134" s="19" t="e">
        <f t="shared" ca="1" si="97"/>
        <v>#N/A</v>
      </c>
      <c r="I3134" s="46">
        <f ca="1">Z3134-$B$1</f>
        <v>14</v>
      </c>
      <c r="J3134" s="46" t="e">
        <f>VLOOKUP(G3134,'D. Produção'!A:B,2,)</f>
        <v>#N/A</v>
      </c>
      <c r="K3134" s="87">
        <v>336144</v>
      </c>
      <c r="L3134" s="88" t="s">
        <v>61</v>
      </c>
      <c r="M3134" s="87">
        <v>1</v>
      </c>
      <c r="N3134" s="87">
        <v>5457981</v>
      </c>
      <c r="O3134" s="88" t="s">
        <v>35</v>
      </c>
      <c r="P3134" s="88" t="s">
        <v>684</v>
      </c>
      <c r="Q3134" s="88" t="s">
        <v>198</v>
      </c>
      <c r="R3134" s="89">
        <v>3.8106</v>
      </c>
      <c r="S3134" s="89">
        <v>57.158999999999999</v>
      </c>
      <c r="T3134" s="87">
        <v>1</v>
      </c>
      <c r="U3134" s="88" t="s">
        <v>185</v>
      </c>
      <c r="V3134" s="88" t="s">
        <v>620</v>
      </c>
      <c r="W3134" s="90">
        <v>2920</v>
      </c>
      <c r="X3134" s="90">
        <v>1305</v>
      </c>
      <c r="Y3134" s="91">
        <v>46154.749298298608</v>
      </c>
      <c r="Z3134" s="92">
        <v>46171</v>
      </c>
      <c r="AA3134" s="93"/>
      <c r="AB3134" s="93"/>
      <c r="AC3134" s="93"/>
      <c r="AD3134" s="93"/>
      <c r="AE3134" s="93"/>
      <c r="AF3134" s="93"/>
      <c r="AG3134" s="93"/>
      <c r="AH3134" s="93"/>
      <c r="AI3134" s="94" t="s">
        <v>40</v>
      </c>
      <c r="AJ3134" s="94" t="s">
        <v>40</v>
      </c>
      <c r="AK3134" s="93"/>
      <c r="AL3134" s="93"/>
      <c r="AM3134" s="93"/>
      <c r="AN3134" s="93"/>
      <c r="AO3134" s="94" t="s">
        <v>40</v>
      </c>
      <c r="AP3134" s="93"/>
      <c r="AQ3134" s="94" t="s">
        <v>40</v>
      </c>
      <c r="AR3134" s="93"/>
    </row>
    <row r="3135" spans="1:44">
      <c r="A3135" t="str">
        <f>VLOOKUP(Q3135,'Rotas x Madrugada'!A:C,2,0)</f>
        <v>P</v>
      </c>
      <c r="B3135" t="str">
        <f>VLOOKUP(Q3135,'Rotas x Madrugada'!A:C,3,0)</f>
        <v>Sim</v>
      </c>
      <c r="D3135" s="19">
        <f t="shared" si="96"/>
        <v>46173</v>
      </c>
      <c r="E3135" s="19">
        <f>IF(A3135="RETIRA",Z3135,VLOOKUP(Q3135,'Rotas x Madrugada'!A:D,4,0))</f>
        <v>46146</v>
      </c>
      <c r="F3135" s="19">
        <f>IF(A3135="RETIRA",Z3135,Z3135+2)</f>
        <v>46173</v>
      </c>
      <c r="G3135" s="19" t="str">
        <f>CONCATENATE(U3135,"-",V3135)</f>
        <v>INC06-LTEMK</v>
      </c>
      <c r="H3135" s="19" t="e">
        <f t="shared" ca="1" si="97"/>
        <v>#N/A</v>
      </c>
      <c r="I3135" s="46">
        <f ca="1">Z3135-$B$1</f>
        <v>14</v>
      </c>
      <c r="J3135" s="46" t="e">
        <f>VLOOKUP(G3135,'D. Produção'!A:B,2,)</f>
        <v>#N/A</v>
      </c>
      <c r="K3135" s="95">
        <v>336144</v>
      </c>
      <c r="L3135" s="96" t="s">
        <v>61</v>
      </c>
      <c r="M3135" s="95">
        <v>1</v>
      </c>
      <c r="N3135" s="95">
        <v>5457982</v>
      </c>
      <c r="O3135" s="96" t="s">
        <v>35</v>
      </c>
      <c r="P3135" s="96" t="s">
        <v>684</v>
      </c>
      <c r="Q3135" s="96" t="s">
        <v>198</v>
      </c>
      <c r="R3135" s="97">
        <v>3.8106</v>
      </c>
      <c r="S3135" s="97">
        <v>57.158999999999999</v>
      </c>
      <c r="T3135" s="95">
        <v>1</v>
      </c>
      <c r="U3135" s="96" t="s">
        <v>185</v>
      </c>
      <c r="V3135" s="96" t="s">
        <v>620</v>
      </c>
      <c r="W3135" s="98">
        <v>2920</v>
      </c>
      <c r="X3135" s="98">
        <v>1305</v>
      </c>
      <c r="Y3135" s="99">
        <v>46154.749298298608</v>
      </c>
      <c r="Z3135" s="100">
        <v>46171</v>
      </c>
      <c r="AA3135" s="101"/>
      <c r="AB3135" s="101"/>
      <c r="AC3135" s="101"/>
      <c r="AD3135" s="101"/>
      <c r="AE3135" s="101"/>
      <c r="AF3135" s="101"/>
      <c r="AG3135" s="101"/>
      <c r="AH3135" s="101"/>
      <c r="AI3135" s="102" t="s">
        <v>40</v>
      </c>
      <c r="AJ3135" s="102" t="s">
        <v>40</v>
      </c>
      <c r="AK3135" s="101"/>
      <c r="AL3135" s="101"/>
      <c r="AM3135" s="101"/>
      <c r="AN3135" s="101"/>
      <c r="AO3135" s="102" t="s">
        <v>40</v>
      </c>
      <c r="AP3135" s="101"/>
      <c r="AQ3135" s="102" t="s">
        <v>40</v>
      </c>
      <c r="AR3135" s="101"/>
    </row>
    <row r="3136" spans="1:44">
      <c r="A3136" t="str">
        <f>VLOOKUP(Q3136,'Rotas x Madrugada'!A:C,2,0)</f>
        <v>P</v>
      </c>
      <c r="B3136" t="str">
        <f>VLOOKUP(Q3136,'Rotas x Madrugada'!A:C,3,0)</f>
        <v>Sim</v>
      </c>
      <c r="D3136" s="19">
        <f t="shared" si="96"/>
        <v>46173</v>
      </c>
      <c r="E3136" s="19">
        <f>IF(A3136="RETIRA",Z3136,VLOOKUP(Q3136,'Rotas x Madrugada'!A:D,4,0))</f>
        <v>46146</v>
      </c>
      <c r="F3136" s="19">
        <f>IF(A3136="RETIRA",Z3136,Z3136+2)</f>
        <v>46173</v>
      </c>
      <c r="G3136" s="19" t="str">
        <f>CONCATENATE(U3136,"-",V3136)</f>
        <v>INC06-LTEMK</v>
      </c>
      <c r="H3136" s="19" t="e">
        <f t="shared" ca="1" si="97"/>
        <v>#N/A</v>
      </c>
      <c r="I3136" s="46">
        <f ca="1">Z3136-$B$1</f>
        <v>14</v>
      </c>
      <c r="J3136" s="46" t="e">
        <f>VLOOKUP(G3136,'D. Produção'!A:B,2,)</f>
        <v>#N/A</v>
      </c>
      <c r="K3136" s="87">
        <v>336144</v>
      </c>
      <c r="L3136" s="88" t="s">
        <v>121</v>
      </c>
      <c r="M3136" s="87">
        <v>2</v>
      </c>
      <c r="N3136" s="87">
        <v>5457984</v>
      </c>
      <c r="O3136" s="88" t="s">
        <v>35</v>
      </c>
      <c r="P3136" s="88" t="s">
        <v>684</v>
      </c>
      <c r="Q3136" s="88" t="s">
        <v>198</v>
      </c>
      <c r="R3136" s="89">
        <v>1.4298999999999999</v>
      </c>
      <c r="S3136" s="89">
        <v>21.448499999999999</v>
      </c>
      <c r="T3136" s="87">
        <v>1</v>
      </c>
      <c r="U3136" s="88" t="s">
        <v>185</v>
      </c>
      <c r="V3136" s="88" t="s">
        <v>620</v>
      </c>
      <c r="W3136" s="90">
        <v>1580</v>
      </c>
      <c r="X3136" s="90">
        <v>905</v>
      </c>
      <c r="Y3136" s="91">
        <v>46154.749298298608</v>
      </c>
      <c r="Z3136" s="92">
        <v>46171</v>
      </c>
      <c r="AA3136" s="93"/>
      <c r="AB3136" s="93"/>
      <c r="AC3136" s="93"/>
      <c r="AD3136" s="93"/>
      <c r="AE3136" s="93"/>
      <c r="AF3136" s="93"/>
      <c r="AG3136" s="93"/>
      <c r="AH3136" s="93"/>
      <c r="AI3136" s="94" t="s">
        <v>40</v>
      </c>
      <c r="AJ3136" s="94" t="s">
        <v>40</v>
      </c>
      <c r="AK3136" s="93"/>
      <c r="AL3136" s="93"/>
      <c r="AM3136" s="93"/>
      <c r="AN3136" s="93"/>
      <c r="AO3136" s="94" t="s">
        <v>40</v>
      </c>
      <c r="AP3136" s="93"/>
      <c r="AQ3136" s="94" t="s">
        <v>40</v>
      </c>
      <c r="AR3136" s="93"/>
    </row>
    <row r="3137" spans="1:44">
      <c r="A3137" t="str">
        <f>VLOOKUP(Q3137,'Rotas x Madrugada'!A:C,2,0)</f>
        <v>P</v>
      </c>
      <c r="B3137" t="str">
        <f>VLOOKUP(Q3137,'Rotas x Madrugada'!A:C,3,0)</f>
        <v>Sim</v>
      </c>
      <c r="D3137" s="19">
        <f t="shared" si="96"/>
        <v>46173</v>
      </c>
      <c r="E3137" s="19">
        <f>IF(A3137="RETIRA",Z3137,VLOOKUP(Q3137,'Rotas x Madrugada'!A:D,4,0))</f>
        <v>46146</v>
      </c>
      <c r="F3137" s="19">
        <f>IF(A3137="RETIRA",Z3137,Z3137+2)</f>
        <v>46173</v>
      </c>
      <c r="G3137" s="19" t="str">
        <f>CONCATENATE(U3137,"-",V3137)</f>
        <v>INC06-LTEMK</v>
      </c>
      <c r="H3137" s="19" t="e">
        <f t="shared" ca="1" si="97"/>
        <v>#N/A</v>
      </c>
      <c r="I3137" s="46">
        <f ca="1">Z3137-$B$1</f>
        <v>14</v>
      </c>
      <c r="J3137" s="46" t="e">
        <f>VLOOKUP(G3137,'D. Produção'!A:B,2,)</f>
        <v>#N/A</v>
      </c>
      <c r="K3137" s="95">
        <v>336144</v>
      </c>
      <c r="L3137" s="96" t="s">
        <v>121</v>
      </c>
      <c r="M3137" s="95">
        <v>2</v>
      </c>
      <c r="N3137" s="95">
        <v>5457985</v>
      </c>
      <c r="O3137" s="96" t="s">
        <v>35</v>
      </c>
      <c r="P3137" s="96" t="s">
        <v>684</v>
      </c>
      <c r="Q3137" s="96" t="s">
        <v>198</v>
      </c>
      <c r="R3137" s="97">
        <v>1.4298999999999999</v>
      </c>
      <c r="S3137" s="97">
        <v>21.448499999999999</v>
      </c>
      <c r="T3137" s="95">
        <v>1</v>
      </c>
      <c r="U3137" s="96" t="s">
        <v>185</v>
      </c>
      <c r="V3137" s="96" t="s">
        <v>620</v>
      </c>
      <c r="W3137" s="98">
        <v>1580</v>
      </c>
      <c r="X3137" s="98">
        <v>905</v>
      </c>
      <c r="Y3137" s="99">
        <v>46154.749298298608</v>
      </c>
      <c r="Z3137" s="100">
        <v>46171</v>
      </c>
      <c r="AA3137" s="101"/>
      <c r="AB3137" s="101"/>
      <c r="AC3137" s="101"/>
      <c r="AD3137" s="101"/>
      <c r="AE3137" s="101"/>
      <c r="AF3137" s="101"/>
      <c r="AG3137" s="101"/>
      <c r="AH3137" s="101"/>
      <c r="AI3137" s="102" t="s">
        <v>40</v>
      </c>
      <c r="AJ3137" s="102" t="s">
        <v>40</v>
      </c>
      <c r="AK3137" s="101"/>
      <c r="AL3137" s="101"/>
      <c r="AM3137" s="101"/>
      <c r="AN3137" s="101"/>
      <c r="AO3137" s="102" t="s">
        <v>40</v>
      </c>
      <c r="AP3137" s="101"/>
      <c r="AQ3137" s="102" t="s">
        <v>40</v>
      </c>
      <c r="AR3137" s="101"/>
    </row>
    <row r="3138" spans="1:44">
      <c r="A3138" t="str">
        <f>VLOOKUP(Q3138,'Rotas x Madrugada'!A:C,2,0)</f>
        <v>P</v>
      </c>
      <c r="B3138" t="str">
        <f>VLOOKUP(Q3138,'Rotas x Madrugada'!A:C,3,0)</f>
        <v>Sim</v>
      </c>
      <c r="D3138" s="19">
        <f t="shared" si="96"/>
        <v>46173</v>
      </c>
      <c r="E3138" s="19">
        <f>IF(A3138="RETIRA",Z3138,VLOOKUP(Q3138,'Rotas x Madrugada'!A:D,4,0))</f>
        <v>46146</v>
      </c>
      <c r="F3138" s="19">
        <f>IF(A3138="RETIRA",Z3138,Z3138+2)</f>
        <v>46173</v>
      </c>
      <c r="G3138" s="19" t="str">
        <f>CONCATENATE(U3138,"-",V3138)</f>
        <v>INC06-LTEMK</v>
      </c>
      <c r="H3138" s="19" t="e">
        <f t="shared" ca="1" si="97"/>
        <v>#N/A</v>
      </c>
      <c r="I3138" s="46">
        <f ca="1">Z3138-$B$1</f>
        <v>14</v>
      </c>
      <c r="J3138" s="46" t="e">
        <f>VLOOKUP(G3138,'D. Produção'!A:B,2,)</f>
        <v>#N/A</v>
      </c>
      <c r="K3138" s="87">
        <v>336144</v>
      </c>
      <c r="L3138" s="88" t="s">
        <v>143</v>
      </c>
      <c r="M3138" s="87">
        <v>3</v>
      </c>
      <c r="N3138" s="87">
        <v>5457987</v>
      </c>
      <c r="O3138" s="88" t="s">
        <v>35</v>
      </c>
      <c r="P3138" s="88" t="s">
        <v>684</v>
      </c>
      <c r="Q3138" s="88" t="s">
        <v>198</v>
      </c>
      <c r="R3138" s="89">
        <v>3.7961999999999998</v>
      </c>
      <c r="S3138" s="89">
        <v>56.942999999999998</v>
      </c>
      <c r="T3138" s="87">
        <v>1</v>
      </c>
      <c r="U3138" s="88" t="s">
        <v>185</v>
      </c>
      <c r="V3138" s="88" t="s">
        <v>620</v>
      </c>
      <c r="W3138" s="90">
        <v>2775</v>
      </c>
      <c r="X3138" s="90">
        <v>1368</v>
      </c>
      <c r="Y3138" s="91">
        <v>46154.749298298608</v>
      </c>
      <c r="Z3138" s="92">
        <v>46171</v>
      </c>
      <c r="AA3138" s="93"/>
      <c r="AB3138" s="93"/>
      <c r="AC3138" s="93"/>
      <c r="AD3138" s="93"/>
      <c r="AE3138" s="93"/>
      <c r="AF3138" s="93"/>
      <c r="AG3138" s="93"/>
      <c r="AH3138" s="93"/>
      <c r="AI3138" s="94" t="s">
        <v>40</v>
      </c>
      <c r="AJ3138" s="94" t="s">
        <v>40</v>
      </c>
      <c r="AK3138" s="93"/>
      <c r="AL3138" s="93"/>
      <c r="AM3138" s="93"/>
      <c r="AN3138" s="93"/>
      <c r="AO3138" s="94" t="s">
        <v>40</v>
      </c>
      <c r="AP3138" s="93"/>
      <c r="AQ3138" s="94" t="s">
        <v>40</v>
      </c>
      <c r="AR3138" s="93"/>
    </row>
    <row r="3139" spans="1:44">
      <c r="A3139" t="str">
        <f>VLOOKUP(Q3139,'Rotas x Madrugada'!A:C,2,0)</f>
        <v>P</v>
      </c>
      <c r="B3139" t="str">
        <f>VLOOKUP(Q3139,'Rotas x Madrugada'!A:C,3,0)</f>
        <v>Sim</v>
      </c>
      <c r="D3139" s="19">
        <f t="shared" si="96"/>
        <v>46173</v>
      </c>
      <c r="E3139" s="19">
        <f>IF(A3139="RETIRA",Z3139,VLOOKUP(Q3139,'Rotas x Madrugada'!A:D,4,0))</f>
        <v>46146</v>
      </c>
      <c r="F3139" s="19">
        <f>IF(A3139="RETIRA",Z3139,Z3139+2)</f>
        <v>46173</v>
      </c>
      <c r="G3139" s="19" t="str">
        <f>CONCATENATE(U3139,"-",V3139)</f>
        <v>INC06-LTEMK</v>
      </c>
      <c r="H3139" s="19" t="e">
        <f t="shared" ca="1" si="97"/>
        <v>#N/A</v>
      </c>
      <c r="I3139" s="46">
        <f ca="1">Z3139-$B$1</f>
        <v>14</v>
      </c>
      <c r="J3139" s="46" t="e">
        <f>VLOOKUP(G3139,'D. Produção'!A:B,2,)</f>
        <v>#N/A</v>
      </c>
      <c r="K3139" s="95">
        <v>336144</v>
      </c>
      <c r="L3139" s="96" t="s">
        <v>143</v>
      </c>
      <c r="M3139" s="95">
        <v>3</v>
      </c>
      <c r="N3139" s="95">
        <v>5457988</v>
      </c>
      <c r="O3139" s="96" t="s">
        <v>35</v>
      </c>
      <c r="P3139" s="96" t="s">
        <v>684</v>
      </c>
      <c r="Q3139" s="96" t="s">
        <v>198</v>
      </c>
      <c r="R3139" s="97">
        <v>3.7961999999999998</v>
      </c>
      <c r="S3139" s="97">
        <v>56.942999999999998</v>
      </c>
      <c r="T3139" s="95">
        <v>1</v>
      </c>
      <c r="U3139" s="96" t="s">
        <v>185</v>
      </c>
      <c r="V3139" s="96" t="s">
        <v>620</v>
      </c>
      <c r="W3139" s="98">
        <v>2775</v>
      </c>
      <c r="X3139" s="98">
        <v>1368</v>
      </c>
      <c r="Y3139" s="99">
        <v>46154.749298298608</v>
      </c>
      <c r="Z3139" s="100">
        <v>46171</v>
      </c>
      <c r="AA3139" s="101"/>
      <c r="AB3139" s="101"/>
      <c r="AC3139" s="101"/>
      <c r="AD3139" s="101"/>
      <c r="AE3139" s="101"/>
      <c r="AF3139" s="101"/>
      <c r="AG3139" s="101"/>
      <c r="AH3139" s="101"/>
      <c r="AI3139" s="102" t="s">
        <v>40</v>
      </c>
      <c r="AJ3139" s="102" t="s">
        <v>40</v>
      </c>
      <c r="AK3139" s="101"/>
      <c r="AL3139" s="101"/>
      <c r="AM3139" s="101"/>
      <c r="AN3139" s="101"/>
      <c r="AO3139" s="102" t="s">
        <v>40</v>
      </c>
      <c r="AP3139" s="101"/>
      <c r="AQ3139" s="102" t="s">
        <v>40</v>
      </c>
      <c r="AR3139" s="101"/>
    </row>
    <row r="3140" spans="1:44">
      <c r="A3140" t="str">
        <f>VLOOKUP(Q3140,'Rotas x Madrugada'!A:C,2,0)</f>
        <v>Retira</v>
      </c>
      <c r="B3140" t="str">
        <f>VLOOKUP(Q3140,'Rotas x Madrugada'!A:C,3,0)</f>
        <v>Não</v>
      </c>
      <c r="D3140" s="19">
        <f t="shared" ref="D3140:D3203" si="98">IF(E3140&gt;F3140,E3140,F3140)</f>
        <v>46172</v>
      </c>
      <c r="E3140" s="19">
        <f>IF(A3140="RETIRA",Z3140,VLOOKUP(Q3140,'Rotas x Madrugada'!A:D,4,0))</f>
        <v>46172</v>
      </c>
      <c r="F3140" s="19">
        <f>IF(A3140="RETIRA",Z3140,Z3140+2)</f>
        <v>46172</v>
      </c>
      <c r="G3140" s="19" t="str">
        <f>CONCATENATE(U3140,"-",V3140)</f>
        <v>ESI04-EFR</v>
      </c>
      <c r="H3140" s="19" t="e">
        <f t="shared" ca="1" si="97"/>
        <v>#N/A</v>
      </c>
      <c r="I3140" s="46">
        <f ca="1">Z3140-$B$1</f>
        <v>15</v>
      </c>
      <c r="J3140" s="46" t="e">
        <f>VLOOKUP(G3140,'D. Produção'!A:B,2,)</f>
        <v>#N/A</v>
      </c>
      <c r="K3140" s="87">
        <v>336623</v>
      </c>
      <c r="L3140" s="88" t="s">
        <v>121</v>
      </c>
      <c r="M3140" s="87">
        <v>2</v>
      </c>
      <c r="N3140" s="87">
        <v>5461654</v>
      </c>
      <c r="O3140" s="88" t="s">
        <v>35</v>
      </c>
      <c r="P3140" s="88" t="s">
        <v>618</v>
      </c>
      <c r="Q3140" s="88" t="s">
        <v>62</v>
      </c>
      <c r="R3140" s="89">
        <v>0.64</v>
      </c>
      <c r="S3140" s="89">
        <v>6.4</v>
      </c>
      <c r="T3140" s="87">
        <v>1</v>
      </c>
      <c r="U3140" s="88" t="s">
        <v>212</v>
      </c>
      <c r="V3140" s="88" t="s">
        <v>697</v>
      </c>
      <c r="W3140" s="90">
        <v>800</v>
      </c>
      <c r="X3140" s="90">
        <v>800</v>
      </c>
      <c r="Y3140" s="91">
        <v>46156.471032986112</v>
      </c>
      <c r="Z3140" s="92">
        <v>46172</v>
      </c>
      <c r="AA3140" s="93"/>
      <c r="AB3140" s="93"/>
      <c r="AC3140" s="93"/>
      <c r="AD3140" s="93"/>
      <c r="AE3140" s="94" t="s">
        <v>40</v>
      </c>
      <c r="AF3140" s="94" t="s">
        <v>40</v>
      </c>
      <c r="AG3140" s="94" t="s">
        <v>40</v>
      </c>
      <c r="AH3140" s="94" t="s">
        <v>40</v>
      </c>
      <c r="AI3140" s="94" t="s">
        <v>40</v>
      </c>
      <c r="AJ3140" s="94" t="s">
        <v>40</v>
      </c>
      <c r="AK3140" s="94" t="s">
        <v>40</v>
      </c>
      <c r="AL3140" s="93"/>
      <c r="AM3140" s="94" t="s">
        <v>40</v>
      </c>
      <c r="AN3140" s="94" t="s">
        <v>40</v>
      </c>
      <c r="AO3140" s="94" t="s">
        <v>40</v>
      </c>
      <c r="AP3140" s="93"/>
      <c r="AQ3140" s="94" t="s">
        <v>40</v>
      </c>
      <c r="AR3140" s="93"/>
    </row>
    <row r="3141" spans="1:44">
      <c r="A3141" t="str">
        <f>VLOOKUP(Q3141,'Rotas x Madrugada'!A:C,2,0)</f>
        <v>D</v>
      </c>
      <c r="B3141" t="str">
        <f>VLOOKUP(Q3141,'Rotas x Madrugada'!A:C,3,0)</f>
        <v>Dep.</v>
      </c>
      <c r="D3141" s="19">
        <f t="shared" si="98"/>
        <v>46176</v>
      </c>
      <c r="E3141" s="19">
        <f>IF(A3141="RETIRA",Z3141,VLOOKUP(Q3141,'Rotas x Madrugada'!A:D,4,0))</f>
        <v>46147</v>
      </c>
      <c r="F3141" s="19">
        <f>IF(A3141="RETIRA",Z3141,Z3141+2)</f>
        <v>46176</v>
      </c>
      <c r="G3141" s="19" t="str">
        <f>CONCATENATE(U3141,"-",V3141)</f>
        <v>INC08-TES16</v>
      </c>
      <c r="H3141" s="19" t="str">
        <f t="shared" ref="H3141:H3204" ca="1" si="99">IF(I3141&lt;-10,"PROBLEMA",IF(I3141&lt;J3141,"URGENTE",IF(I3141=J3141,"PRODUZIR","OK")))</f>
        <v>OK</v>
      </c>
      <c r="I3141" s="46">
        <f ca="1">Z3141-$B$1</f>
        <v>17</v>
      </c>
      <c r="J3141" s="46">
        <f>VLOOKUP(G3141,'D. Produção'!A:B,2,)</f>
        <v>2</v>
      </c>
      <c r="K3141" s="95">
        <v>336747</v>
      </c>
      <c r="L3141" s="96" t="s">
        <v>78</v>
      </c>
      <c r="M3141" s="95">
        <v>1</v>
      </c>
      <c r="N3141" s="95">
        <v>5462499</v>
      </c>
      <c r="O3141" s="96" t="s">
        <v>35</v>
      </c>
      <c r="P3141" s="96" t="s">
        <v>126</v>
      </c>
      <c r="Q3141" s="96" t="s">
        <v>127</v>
      </c>
      <c r="R3141" s="97">
        <v>1.42</v>
      </c>
      <c r="S3141" s="97">
        <v>28.399699999999999</v>
      </c>
      <c r="T3141" s="95">
        <v>1</v>
      </c>
      <c r="U3141" s="96" t="s">
        <v>63</v>
      </c>
      <c r="V3141" s="96" t="s">
        <v>478</v>
      </c>
      <c r="W3141" s="98">
        <v>684</v>
      </c>
      <c r="X3141" s="98">
        <v>2076</v>
      </c>
      <c r="Y3141" s="99">
        <v>46156.690106249996</v>
      </c>
      <c r="Z3141" s="100">
        <v>46174</v>
      </c>
      <c r="AA3141" s="101"/>
      <c r="AB3141" s="101"/>
      <c r="AC3141" s="101"/>
      <c r="AD3141" s="101"/>
      <c r="AE3141" s="101"/>
      <c r="AF3141" s="101"/>
      <c r="AG3141" s="101"/>
      <c r="AH3141" s="101"/>
      <c r="AI3141" s="102" t="s">
        <v>40</v>
      </c>
      <c r="AJ3141" s="102" t="s">
        <v>40</v>
      </c>
      <c r="AK3141" s="102" t="s">
        <v>40</v>
      </c>
      <c r="AL3141" s="101"/>
      <c r="AM3141" s="101"/>
      <c r="AN3141" s="102" t="s">
        <v>40</v>
      </c>
      <c r="AO3141" s="102" t="s">
        <v>40</v>
      </c>
      <c r="AP3141" s="101"/>
      <c r="AQ3141" s="101"/>
      <c r="AR3141" s="101"/>
    </row>
    <row r="3142" spans="1:44">
      <c r="A3142" t="e">
        <f>VLOOKUP(Q3142,'Rotas x Madrugada'!A:C,2,0)</f>
        <v>#N/A</v>
      </c>
      <c r="B3142" t="e">
        <f>VLOOKUP(Q3142,'Rotas x Madrugada'!A:C,3,0)</f>
        <v>#N/A</v>
      </c>
      <c r="D3142" s="19" t="e">
        <f t="shared" si="98"/>
        <v>#N/A</v>
      </c>
      <c r="E3142" s="19" t="e">
        <f>IF(A3142="RETIRA",Z3142,VLOOKUP(Q3142,'Rotas x Madrugada'!A:D,4,0))</f>
        <v>#N/A</v>
      </c>
      <c r="F3142" s="19" t="e">
        <f>IF(A3142="RETIRA",Z3142,Z3142+2)</f>
        <v>#N/A</v>
      </c>
      <c r="G3142" s="19" t="str">
        <f>CONCATENATE(U3142,"-",V3142)</f>
        <v>-</v>
      </c>
      <c r="H3142" s="19" t="str">
        <f t="shared" ca="1" si="99"/>
        <v>PROBLEMA</v>
      </c>
      <c r="I3142" s="46">
        <f ca="1">Z3142-$B$1</f>
        <v>-46157</v>
      </c>
      <c r="J3142" s="46" t="e">
        <f>VLOOKUP(G3142,'D. Produção'!A:B,2,)</f>
        <v>#N/A</v>
      </c>
      <c r="K3142" s="103"/>
      <c r="L3142" s="104">
        <v>3138</v>
      </c>
      <c r="M3142" s="105"/>
      <c r="N3142" s="105"/>
      <c r="O3142" s="105"/>
      <c r="P3142" s="105"/>
      <c r="Q3142" s="105"/>
      <c r="R3142" s="106">
        <v>4031.3597999999715</v>
      </c>
      <c r="S3142" s="106">
        <v>72306.733950000053</v>
      </c>
      <c r="T3142" s="105"/>
      <c r="U3142" s="105"/>
      <c r="V3142" s="105"/>
      <c r="W3142" s="105"/>
      <c r="X3142" s="105"/>
      <c r="Y3142" s="105"/>
      <c r="Z3142" s="105"/>
      <c r="AA3142" s="105"/>
      <c r="AB3142" s="105"/>
      <c r="AC3142" s="105"/>
      <c r="AD3142" s="105"/>
      <c r="AE3142" s="105"/>
      <c r="AF3142" s="105"/>
      <c r="AG3142" s="105"/>
      <c r="AH3142" s="105"/>
      <c r="AI3142" s="105"/>
      <c r="AJ3142" s="105"/>
      <c r="AK3142" s="105"/>
      <c r="AL3142" s="105"/>
      <c r="AM3142" s="105"/>
      <c r="AN3142" s="105"/>
      <c r="AO3142" s="105"/>
      <c r="AP3142" s="105"/>
      <c r="AQ3142" s="105"/>
      <c r="AR3142" s="107"/>
    </row>
    <row r="3143" spans="1:44">
      <c r="A3143" t="e">
        <f>VLOOKUP(Q3143,'Rotas x Madrugada'!A:C,2,0)</f>
        <v>#N/A</v>
      </c>
      <c r="B3143" t="e">
        <f>VLOOKUP(Q3143,'Rotas x Madrugada'!A:C,3,0)</f>
        <v>#N/A</v>
      </c>
      <c r="D3143" s="19" t="e">
        <f t="shared" si="98"/>
        <v>#N/A</v>
      </c>
      <c r="E3143" s="19" t="e">
        <f>IF(A3143="RETIRA",Z3143,VLOOKUP(Q3143,'Rotas x Madrugada'!A:D,4,0))</f>
        <v>#N/A</v>
      </c>
      <c r="F3143" s="19" t="e">
        <f>IF(A3143="RETIRA",Z3143,Z3143+2)</f>
        <v>#N/A</v>
      </c>
      <c r="G3143" s="19" t="str">
        <f>CONCATENATE(U3143,"-",V3143)</f>
        <v>-</v>
      </c>
      <c r="H3143" s="19" t="str">
        <f t="shared" ca="1" si="99"/>
        <v>PROBLEMA</v>
      </c>
      <c r="I3143" s="46">
        <f ca="1">Z3143-$B$1</f>
        <v>-46157</v>
      </c>
      <c r="J3143" s="46" t="e">
        <f>VLOOKUP(G3143,'D. Produção'!A:B,2,)</f>
        <v>#N/A</v>
      </c>
      <c r="K3143" s="63"/>
      <c r="L3143" s="64"/>
      <c r="M3143" s="63"/>
      <c r="N3143" s="63"/>
      <c r="O3143" s="64"/>
      <c r="P3143" s="64"/>
      <c r="Q3143" s="64"/>
      <c r="R3143" s="65"/>
      <c r="S3143" s="65"/>
      <c r="T3143" s="63"/>
      <c r="U3143" s="64"/>
      <c r="V3143" s="64"/>
      <c r="W3143" s="66"/>
      <c r="X3143" s="66"/>
      <c r="Y3143" s="67"/>
      <c r="Z3143" s="68"/>
      <c r="AA3143" s="69"/>
      <c r="AB3143" s="69"/>
      <c r="AC3143" s="69"/>
      <c r="AD3143" s="69"/>
      <c r="AE3143" s="69"/>
      <c r="AF3143" s="69"/>
      <c r="AG3143" s="69"/>
      <c r="AH3143" s="69"/>
      <c r="AI3143" s="70"/>
      <c r="AJ3143" s="70"/>
      <c r="AK3143" s="70"/>
      <c r="AL3143" s="69"/>
      <c r="AM3143" s="69"/>
      <c r="AN3143" s="69"/>
      <c r="AO3143" s="70"/>
      <c r="AP3143" s="69"/>
      <c r="AQ3143" s="70"/>
      <c r="AR3143" s="69"/>
    </row>
    <row r="3144" spans="1:44">
      <c r="A3144" t="e">
        <f>VLOOKUP(Q3144,'Rotas x Madrugada'!A:C,2,0)</f>
        <v>#N/A</v>
      </c>
      <c r="B3144" t="e">
        <f>VLOOKUP(Q3144,'Rotas x Madrugada'!A:C,3,0)</f>
        <v>#N/A</v>
      </c>
      <c r="D3144" s="19" t="e">
        <f t="shared" si="98"/>
        <v>#N/A</v>
      </c>
      <c r="E3144" s="19" t="e">
        <f>IF(A3144="RETIRA",Z3144,VLOOKUP(Q3144,'Rotas x Madrugada'!A:D,4,0))</f>
        <v>#N/A</v>
      </c>
      <c r="F3144" s="19" t="e">
        <f>IF(A3144="RETIRA",Z3144,Z3144+2)</f>
        <v>#N/A</v>
      </c>
      <c r="G3144" s="19" t="str">
        <f>CONCATENATE(U3144,"-",V3144)</f>
        <v>-</v>
      </c>
      <c r="H3144" s="19" t="str">
        <f t="shared" ca="1" si="99"/>
        <v>PROBLEMA</v>
      </c>
      <c r="I3144" s="46">
        <f ca="1">Z3144-$B$1</f>
        <v>-46157</v>
      </c>
      <c r="J3144" s="46" t="e">
        <f>VLOOKUP(G3144,'D. Produção'!A:B,2,)</f>
        <v>#N/A</v>
      </c>
      <c r="K3144" s="55"/>
      <c r="L3144" s="56"/>
      <c r="M3144" s="55"/>
      <c r="N3144" s="55"/>
      <c r="O3144" s="56"/>
      <c r="P3144" s="56"/>
      <c r="Q3144" s="56"/>
      <c r="R3144" s="57"/>
      <c r="S3144" s="57"/>
      <c r="T3144" s="55"/>
      <c r="U3144" s="56"/>
      <c r="V3144" s="56"/>
      <c r="W3144" s="58"/>
      <c r="X3144" s="58"/>
      <c r="Y3144" s="59"/>
      <c r="Z3144" s="60"/>
      <c r="AA3144" s="61"/>
      <c r="AB3144" s="61"/>
      <c r="AC3144" s="61"/>
      <c r="AD3144" s="61"/>
      <c r="AE3144" s="61"/>
      <c r="AF3144" s="61"/>
      <c r="AG3144" s="61"/>
      <c r="AH3144" s="61"/>
      <c r="AI3144" s="62"/>
      <c r="AJ3144" s="62"/>
      <c r="AK3144" s="62"/>
      <c r="AL3144" s="61"/>
      <c r="AM3144" s="61"/>
      <c r="AN3144" s="61"/>
      <c r="AO3144" s="62"/>
      <c r="AP3144" s="61"/>
      <c r="AQ3144" s="62"/>
      <c r="AR3144" s="61"/>
    </row>
    <row r="3145" spans="1:44">
      <c r="A3145" t="e">
        <f>VLOOKUP(Q3145,'Rotas x Madrugada'!A:C,2,0)</f>
        <v>#N/A</v>
      </c>
      <c r="B3145" t="e">
        <f>VLOOKUP(Q3145,'Rotas x Madrugada'!A:C,3,0)</f>
        <v>#N/A</v>
      </c>
      <c r="D3145" s="19" t="e">
        <f t="shared" si="98"/>
        <v>#N/A</v>
      </c>
      <c r="E3145" s="19" t="e">
        <f>IF(A3145="RETIRA",Z3145,VLOOKUP(Q3145,'Rotas x Madrugada'!A:D,4,0))</f>
        <v>#N/A</v>
      </c>
      <c r="F3145" s="19" t="e">
        <f>IF(A3145="RETIRA",Z3145,Z3145+2)</f>
        <v>#N/A</v>
      </c>
      <c r="G3145" s="19" t="str">
        <f>CONCATENATE(U3145,"-",V3145)</f>
        <v>-</v>
      </c>
      <c r="H3145" s="19" t="str">
        <f t="shared" ca="1" si="99"/>
        <v>PROBLEMA</v>
      </c>
      <c r="I3145" s="46">
        <f ca="1">Z3145-$B$1</f>
        <v>-46157</v>
      </c>
      <c r="J3145" s="46" t="e">
        <f>VLOOKUP(G3145,'D. Produção'!A:B,2,)</f>
        <v>#N/A</v>
      </c>
      <c r="K3145" s="63"/>
      <c r="L3145" s="64"/>
      <c r="M3145" s="63"/>
      <c r="N3145" s="63"/>
      <c r="O3145" s="64"/>
      <c r="P3145" s="64"/>
      <c r="Q3145" s="64"/>
      <c r="R3145" s="65"/>
      <c r="S3145" s="65"/>
      <c r="T3145" s="63"/>
      <c r="U3145" s="64"/>
      <c r="V3145" s="64"/>
      <c r="W3145" s="66"/>
      <c r="X3145" s="66"/>
      <c r="Y3145" s="67"/>
      <c r="Z3145" s="68"/>
      <c r="AA3145" s="69"/>
      <c r="AB3145" s="69"/>
      <c r="AC3145" s="69"/>
      <c r="AD3145" s="69"/>
      <c r="AE3145" s="69"/>
      <c r="AF3145" s="69"/>
      <c r="AG3145" s="69"/>
      <c r="AH3145" s="69"/>
      <c r="AI3145" s="70"/>
      <c r="AJ3145" s="70"/>
      <c r="AK3145" s="70"/>
      <c r="AL3145" s="69"/>
      <c r="AM3145" s="69"/>
      <c r="AN3145" s="70"/>
      <c r="AO3145" s="70"/>
      <c r="AP3145" s="70"/>
      <c r="AQ3145" s="70"/>
      <c r="AR3145" s="69"/>
    </row>
    <row r="3146" spans="1:44">
      <c r="A3146" t="e">
        <f>VLOOKUP(Q3146,'Rotas x Madrugada'!A:C,2,0)</f>
        <v>#N/A</v>
      </c>
      <c r="B3146" t="e">
        <f>VLOOKUP(Q3146,'Rotas x Madrugada'!A:C,3,0)</f>
        <v>#N/A</v>
      </c>
      <c r="D3146" s="19" t="e">
        <f t="shared" si="98"/>
        <v>#N/A</v>
      </c>
      <c r="E3146" s="19" t="e">
        <f>IF(A3146="RETIRA",Z3146,VLOOKUP(Q3146,'Rotas x Madrugada'!A:D,4,0))</f>
        <v>#N/A</v>
      </c>
      <c r="F3146" s="19" t="e">
        <f>IF(A3146="RETIRA",Z3146,Z3146+2)</f>
        <v>#N/A</v>
      </c>
      <c r="G3146" s="19" t="str">
        <f>CONCATENATE(U3146,"-",V3146)</f>
        <v>-</v>
      </c>
      <c r="H3146" s="19" t="str">
        <f t="shared" ca="1" si="99"/>
        <v>PROBLEMA</v>
      </c>
      <c r="I3146" s="46">
        <f ca="1">Z3146-$B$1</f>
        <v>-46157</v>
      </c>
      <c r="J3146" s="46" t="e">
        <f>VLOOKUP(G3146,'D. Produção'!A:B,2,)</f>
        <v>#N/A</v>
      </c>
      <c r="K3146" s="55"/>
      <c r="L3146" s="56"/>
      <c r="M3146" s="55"/>
      <c r="N3146" s="55"/>
      <c r="O3146" s="56"/>
      <c r="P3146" s="56"/>
      <c r="Q3146" s="56"/>
      <c r="R3146" s="57"/>
      <c r="S3146" s="57"/>
      <c r="T3146" s="55"/>
      <c r="U3146" s="56"/>
      <c r="V3146" s="56"/>
      <c r="W3146" s="58"/>
      <c r="X3146" s="58"/>
      <c r="Y3146" s="59"/>
      <c r="Z3146" s="60"/>
      <c r="AA3146" s="61"/>
      <c r="AB3146" s="61"/>
      <c r="AC3146" s="61"/>
      <c r="AD3146" s="61"/>
      <c r="AE3146" s="61"/>
      <c r="AF3146" s="61"/>
      <c r="AG3146" s="61"/>
      <c r="AH3146" s="61"/>
      <c r="AI3146" s="62"/>
      <c r="AJ3146" s="62"/>
      <c r="AK3146" s="62"/>
      <c r="AL3146" s="61"/>
      <c r="AM3146" s="61"/>
      <c r="AN3146" s="62"/>
      <c r="AO3146" s="62"/>
      <c r="AP3146" s="62"/>
      <c r="AQ3146" s="62"/>
      <c r="AR3146" s="61"/>
    </row>
    <row r="3147" spans="1:44">
      <c r="A3147" t="e">
        <f>VLOOKUP(Q3147,'Rotas x Madrugada'!A:C,2,0)</f>
        <v>#N/A</v>
      </c>
      <c r="B3147" t="e">
        <f>VLOOKUP(Q3147,'Rotas x Madrugada'!A:C,3,0)</f>
        <v>#N/A</v>
      </c>
      <c r="D3147" s="19" t="e">
        <f t="shared" si="98"/>
        <v>#N/A</v>
      </c>
      <c r="E3147" s="19" t="e">
        <f>IF(A3147="RETIRA",Z3147,VLOOKUP(Q3147,'Rotas x Madrugada'!A:D,4,0))</f>
        <v>#N/A</v>
      </c>
      <c r="F3147" s="19" t="e">
        <f>IF(A3147="RETIRA",Z3147,Z3147+2)</f>
        <v>#N/A</v>
      </c>
      <c r="G3147" s="19" t="str">
        <f>CONCATENATE(U3147,"-",V3147)</f>
        <v>-</v>
      </c>
      <c r="H3147" s="19" t="str">
        <f t="shared" ca="1" si="99"/>
        <v>PROBLEMA</v>
      </c>
      <c r="I3147" s="46">
        <f ca="1">Z3147-$B$1</f>
        <v>-46157</v>
      </c>
      <c r="J3147" s="46" t="e">
        <f>VLOOKUP(G3147,'D. Produção'!A:B,2,)</f>
        <v>#N/A</v>
      </c>
      <c r="K3147" s="63"/>
      <c r="L3147" s="64"/>
      <c r="M3147" s="63"/>
      <c r="N3147" s="63"/>
      <c r="O3147" s="64"/>
      <c r="P3147" s="64"/>
      <c r="Q3147" s="64"/>
      <c r="R3147" s="65"/>
      <c r="S3147" s="65"/>
      <c r="T3147" s="63"/>
      <c r="U3147" s="64"/>
      <c r="V3147" s="64"/>
      <c r="W3147" s="66"/>
      <c r="X3147" s="66"/>
      <c r="Y3147" s="67"/>
      <c r="Z3147" s="68"/>
      <c r="AA3147" s="69"/>
      <c r="AB3147" s="69"/>
      <c r="AC3147" s="69"/>
      <c r="AD3147" s="69"/>
      <c r="AE3147" s="69"/>
      <c r="AF3147" s="69"/>
      <c r="AG3147" s="69"/>
      <c r="AH3147" s="69"/>
      <c r="AI3147" s="70"/>
      <c r="AJ3147" s="70"/>
      <c r="AK3147" s="70"/>
      <c r="AL3147" s="69"/>
      <c r="AM3147" s="69"/>
      <c r="AN3147" s="70"/>
      <c r="AO3147" s="70"/>
      <c r="AP3147" s="70"/>
      <c r="AQ3147" s="70"/>
      <c r="AR3147" s="69"/>
    </row>
    <row r="3148" spans="1:44">
      <c r="A3148" t="e">
        <f>VLOOKUP(Q3148,'Rotas x Madrugada'!A:C,2,0)</f>
        <v>#N/A</v>
      </c>
      <c r="B3148" t="e">
        <f>VLOOKUP(Q3148,'Rotas x Madrugada'!A:C,3,0)</f>
        <v>#N/A</v>
      </c>
      <c r="D3148" s="19" t="e">
        <f t="shared" si="98"/>
        <v>#N/A</v>
      </c>
      <c r="E3148" s="19" t="e">
        <f>IF(A3148="RETIRA",Z3148,VLOOKUP(Q3148,'Rotas x Madrugada'!A:D,4,0))</f>
        <v>#N/A</v>
      </c>
      <c r="F3148" s="19" t="e">
        <f>IF(A3148="RETIRA",Z3148,Z3148+2)</f>
        <v>#N/A</v>
      </c>
      <c r="G3148" s="19" t="str">
        <f>CONCATENATE(U3148,"-",V3148)</f>
        <v>-</v>
      </c>
      <c r="H3148" s="19" t="str">
        <f t="shared" ca="1" si="99"/>
        <v>PROBLEMA</v>
      </c>
      <c r="I3148" s="46">
        <f ca="1">Z3148-$B$1</f>
        <v>-46157</v>
      </c>
      <c r="J3148" s="46" t="e">
        <f>VLOOKUP(G3148,'D. Produção'!A:B,2,)</f>
        <v>#N/A</v>
      </c>
      <c r="K3148" s="55"/>
      <c r="L3148" s="56"/>
      <c r="M3148" s="55"/>
      <c r="N3148" s="55"/>
      <c r="O3148" s="56"/>
      <c r="P3148" s="56"/>
      <c r="Q3148" s="56"/>
      <c r="R3148" s="57"/>
      <c r="S3148" s="57"/>
      <c r="T3148" s="55"/>
      <c r="U3148" s="56"/>
      <c r="V3148" s="56"/>
      <c r="W3148" s="58"/>
      <c r="X3148" s="58"/>
      <c r="Y3148" s="59"/>
      <c r="Z3148" s="60"/>
      <c r="AA3148" s="61"/>
      <c r="AB3148" s="61"/>
      <c r="AC3148" s="61"/>
      <c r="AD3148" s="61"/>
      <c r="AE3148" s="61"/>
      <c r="AF3148" s="61"/>
      <c r="AG3148" s="61"/>
      <c r="AH3148" s="61"/>
      <c r="AI3148" s="62"/>
      <c r="AJ3148" s="62"/>
      <c r="AK3148" s="62"/>
      <c r="AL3148" s="61"/>
      <c r="AM3148" s="61"/>
      <c r="AN3148" s="62"/>
      <c r="AO3148" s="62"/>
      <c r="AP3148" s="62"/>
      <c r="AQ3148" s="62"/>
      <c r="AR3148" s="61"/>
    </row>
    <row r="3149" spans="1:44">
      <c r="A3149" t="e">
        <f>VLOOKUP(Q3149,'Rotas x Madrugada'!A:C,2,0)</f>
        <v>#N/A</v>
      </c>
      <c r="B3149" t="e">
        <f>VLOOKUP(Q3149,'Rotas x Madrugada'!A:C,3,0)</f>
        <v>#N/A</v>
      </c>
      <c r="D3149" s="19" t="e">
        <f t="shared" si="98"/>
        <v>#N/A</v>
      </c>
      <c r="E3149" s="19" t="e">
        <f>IF(A3149="RETIRA",Z3149,VLOOKUP(Q3149,'Rotas x Madrugada'!A:D,4,0))</f>
        <v>#N/A</v>
      </c>
      <c r="F3149" s="19" t="e">
        <f>IF(A3149="RETIRA",Z3149,Z3149+2)</f>
        <v>#N/A</v>
      </c>
      <c r="G3149" s="19" t="str">
        <f>CONCATENATE(U3149,"-",V3149)</f>
        <v>-</v>
      </c>
      <c r="H3149" s="19" t="str">
        <f t="shared" ca="1" si="99"/>
        <v>PROBLEMA</v>
      </c>
      <c r="I3149" s="46">
        <f ca="1">Z3149-$B$1</f>
        <v>-46157</v>
      </c>
      <c r="J3149" s="46" t="e">
        <f>VLOOKUP(G3149,'D. Produção'!A:B,2,)</f>
        <v>#N/A</v>
      </c>
      <c r="K3149" s="63"/>
      <c r="L3149" s="64"/>
      <c r="M3149" s="63"/>
      <c r="N3149" s="63"/>
      <c r="O3149" s="64"/>
      <c r="P3149" s="64"/>
      <c r="Q3149" s="64"/>
      <c r="R3149" s="65"/>
      <c r="S3149" s="65"/>
      <c r="T3149" s="63"/>
      <c r="U3149" s="64"/>
      <c r="V3149" s="64"/>
      <c r="W3149" s="66"/>
      <c r="X3149" s="66"/>
      <c r="Y3149" s="67"/>
      <c r="Z3149" s="68"/>
      <c r="AA3149" s="69"/>
      <c r="AB3149" s="69"/>
      <c r="AC3149" s="69"/>
      <c r="AD3149" s="69"/>
      <c r="AE3149" s="70"/>
      <c r="AF3149" s="70"/>
      <c r="AG3149" s="70"/>
      <c r="AH3149" s="70"/>
      <c r="AI3149" s="70"/>
      <c r="AJ3149" s="70"/>
      <c r="AK3149" s="70"/>
      <c r="AL3149" s="69"/>
      <c r="AM3149" s="69"/>
      <c r="AN3149" s="70"/>
      <c r="AO3149" s="70"/>
      <c r="AP3149" s="70"/>
      <c r="AQ3149" s="70"/>
      <c r="AR3149" s="69"/>
    </row>
    <row r="3150" spans="1:44">
      <c r="A3150" t="e">
        <f>VLOOKUP(Q3150,'Rotas x Madrugada'!A:C,2,0)</f>
        <v>#N/A</v>
      </c>
      <c r="B3150" t="e">
        <f>VLOOKUP(Q3150,'Rotas x Madrugada'!A:C,3,0)</f>
        <v>#N/A</v>
      </c>
      <c r="D3150" s="19" t="e">
        <f t="shared" si="98"/>
        <v>#N/A</v>
      </c>
      <c r="E3150" s="19" t="e">
        <f>IF(A3150="RETIRA",Z3150,VLOOKUP(Q3150,'Rotas x Madrugada'!A:D,4,0))</f>
        <v>#N/A</v>
      </c>
      <c r="F3150" s="19" t="e">
        <f>IF(A3150="RETIRA",Z3150,Z3150+2)</f>
        <v>#N/A</v>
      </c>
      <c r="G3150" s="19" t="str">
        <f>CONCATENATE(U3150,"-",V3150)</f>
        <v>-</v>
      </c>
      <c r="H3150" s="19" t="str">
        <f t="shared" ca="1" si="99"/>
        <v>PROBLEMA</v>
      </c>
      <c r="I3150" s="46">
        <f ca="1">Z3150-$B$1</f>
        <v>-46157</v>
      </c>
      <c r="J3150" s="46" t="e">
        <f>VLOOKUP(G3150,'D. Produção'!A:B,2,)</f>
        <v>#N/A</v>
      </c>
      <c r="K3150" s="55"/>
      <c r="L3150" s="56"/>
      <c r="M3150" s="55"/>
      <c r="N3150" s="55"/>
      <c r="O3150" s="56"/>
      <c r="P3150" s="56"/>
      <c r="Q3150" s="56"/>
      <c r="R3150" s="57"/>
      <c r="S3150" s="57"/>
      <c r="T3150" s="55"/>
      <c r="U3150" s="56"/>
      <c r="V3150" s="56"/>
      <c r="W3150" s="58"/>
      <c r="X3150" s="58"/>
      <c r="Y3150" s="59"/>
      <c r="Z3150" s="60"/>
      <c r="AA3150" s="61"/>
      <c r="AB3150" s="61"/>
      <c r="AC3150" s="61"/>
      <c r="AD3150" s="61"/>
      <c r="AE3150" s="61"/>
      <c r="AF3150" s="61"/>
      <c r="AG3150" s="61"/>
      <c r="AH3150" s="61"/>
      <c r="AI3150" s="62"/>
      <c r="AJ3150" s="62"/>
      <c r="AK3150" s="62"/>
      <c r="AL3150" s="61"/>
      <c r="AM3150" s="61"/>
      <c r="AN3150" s="62"/>
      <c r="AO3150" s="62"/>
      <c r="AP3150" s="62"/>
      <c r="AQ3150" s="62"/>
      <c r="AR3150" s="61"/>
    </row>
    <row r="3151" spans="1:44">
      <c r="A3151" t="e">
        <f>VLOOKUP(Q3151,'Rotas x Madrugada'!A:C,2,0)</f>
        <v>#N/A</v>
      </c>
      <c r="B3151" t="e">
        <f>VLOOKUP(Q3151,'Rotas x Madrugada'!A:C,3,0)</f>
        <v>#N/A</v>
      </c>
      <c r="D3151" s="19" t="e">
        <f t="shared" si="98"/>
        <v>#N/A</v>
      </c>
      <c r="E3151" s="19" t="e">
        <f>IF(A3151="RETIRA",Z3151,VLOOKUP(Q3151,'Rotas x Madrugada'!A:D,4,0))</f>
        <v>#N/A</v>
      </c>
      <c r="F3151" s="19" t="e">
        <f>IF(A3151="RETIRA",Z3151,Z3151+2)</f>
        <v>#N/A</v>
      </c>
      <c r="G3151" s="19" t="str">
        <f>CONCATENATE(U3151,"-",V3151)</f>
        <v>-</v>
      </c>
      <c r="H3151" s="19" t="str">
        <f t="shared" ca="1" si="99"/>
        <v>PROBLEMA</v>
      </c>
      <c r="I3151" s="46">
        <f ca="1">Z3151-$B$1</f>
        <v>-46157</v>
      </c>
      <c r="J3151" s="46" t="e">
        <f>VLOOKUP(G3151,'D. Produção'!A:B,2,)</f>
        <v>#N/A</v>
      </c>
      <c r="K3151" s="63"/>
      <c r="L3151" s="64"/>
      <c r="M3151" s="63"/>
      <c r="N3151" s="63"/>
      <c r="O3151" s="64"/>
      <c r="P3151" s="64"/>
      <c r="Q3151" s="64"/>
      <c r="R3151" s="65"/>
      <c r="S3151" s="65"/>
      <c r="T3151" s="63"/>
      <c r="U3151" s="64"/>
      <c r="V3151" s="64"/>
      <c r="W3151" s="66"/>
      <c r="X3151" s="66"/>
      <c r="Y3151" s="67"/>
      <c r="Z3151" s="68"/>
      <c r="AA3151" s="69"/>
      <c r="AB3151" s="69"/>
      <c r="AC3151" s="69"/>
      <c r="AD3151" s="69"/>
      <c r="AE3151" s="69"/>
      <c r="AF3151" s="69"/>
      <c r="AG3151" s="69"/>
      <c r="AH3151" s="69"/>
      <c r="AI3151" s="70"/>
      <c r="AJ3151" s="70"/>
      <c r="AK3151" s="70"/>
      <c r="AL3151" s="69"/>
      <c r="AM3151" s="69"/>
      <c r="AN3151" s="70"/>
      <c r="AO3151" s="70"/>
      <c r="AP3151" s="70"/>
      <c r="AQ3151" s="70"/>
      <c r="AR3151" s="69"/>
    </row>
    <row r="3152" spans="1:44">
      <c r="A3152" t="e">
        <f>VLOOKUP(Q3152,'Rotas x Madrugada'!A:C,2,0)</f>
        <v>#N/A</v>
      </c>
      <c r="B3152" t="e">
        <f>VLOOKUP(Q3152,'Rotas x Madrugada'!A:C,3,0)</f>
        <v>#N/A</v>
      </c>
      <c r="D3152" s="19" t="e">
        <f t="shared" si="98"/>
        <v>#N/A</v>
      </c>
      <c r="E3152" s="19" t="e">
        <f>IF(A3152="RETIRA",Z3152,VLOOKUP(Q3152,'Rotas x Madrugada'!A:D,4,0))</f>
        <v>#N/A</v>
      </c>
      <c r="F3152" s="19" t="e">
        <f>IF(A3152="RETIRA",Z3152,Z3152+2)</f>
        <v>#N/A</v>
      </c>
      <c r="G3152" s="19" t="str">
        <f>CONCATENATE(U3152,"-",V3152)</f>
        <v>-</v>
      </c>
      <c r="H3152" s="19" t="str">
        <f t="shared" ca="1" si="99"/>
        <v>PROBLEMA</v>
      </c>
      <c r="I3152" s="46">
        <f ca="1">Z3152-$B$1</f>
        <v>-46157</v>
      </c>
      <c r="J3152" s="46" t="e">
        <f>VLOOKUP(G3152,'D. Produção'!A:B,2,)</f>
        <v>#N/A</v>
      </c>
      <c r="K3152" s="55"/>
      <c r="L3152" s="56"/>
      <c r="M3152" s="55"/>
      <c r="N3152" s="55"/>
      <c r="O3152" s="56"/>
      <c r="P3152" s="56"/>
      <c r="Q3152" s="56"/>
      <c r="R3152" s="57"/>
      <c r="S3152" s="57"/>
      <c r="T3152" s="55"/>
      <c r="U3152" s="56"/>
      <c r="V3152" s="56"/>
      <c r="W3152" s="58"/>
      <c r="X3152" s="58"/>
      <c r="Y3152" s="59"/>
      <c r="Z3152" s="60"/>
      <c r="AA3152" s="61"/>
      <c r="AB3152" s="61"/>
      <c r="AC3152" s="61"/>
      <c r="AD3152" s="61"/>
      <c r="AE3152" s="61"/>
      <c r="AF3152" s="61"/>
      <c r="AG3152" s="61"/>
      <c r="AH3152" s="61"/>
      <c r="AI3152" s="62"/>
      <c r="AJ3152" s="62"/>
      <c r="AK3152" s="62"/>
      <c r="AL3152" s="61"/>
      <c r="AM3152" s="61"/>
      <c r="AN3152" s="62"/>
      <c r="AO3152" s="62"/>
      <c r="AP3152" s="62"/>
      <c r="AQ3152" s="62"/>
      <c r="AR3152" s="61"/>
    </row>
    <row r="3153" spans="1:44">
      <c r="A3153" t="e">
        <f>VLOOKUP(Q3153,'Rotas x Madrugada'!A:C,2,0)</f>
        <v>#N/A</v>
      </c>
      <c r="B3153" t="e">
        <f>VLOOKUP(Q3153,'Rotas x Madrugada'!A:C,3,0)</f>
        <v>#N/A</v>
      </c>
      <c r="D3153" s="19" t="e">
        <f t="shared" si="98"/>
        <v>#N/A</v>
      </c>
      <c r="E3153" s="19" t="e">
        <f>IF(A3153="RETIRA",Z3153,VLOOKUP(Q3153,'Rotas x Madrugada'!A:D,4,0))</f>
        <v>#N/A</v>
      </c>
      <c r="F3153" s="19" t="e">
        <f>IF(A3153="RETIRA",Z3153,Z3153+2)</f>
        <v>#N/A</v>
      </c>
      <c r="G3153" s="19" t="str">
        <f>CONCATENATE(U3153,"-",V3153)</f>
        <v>-</v>
      </c>
      <c r="H3153" s="19" t="str">
        <f t="shared" ca="1" si="99"/>
        <v>PROBLEMA</v>
      </c>
      <c r="I3153" s="46">
        <f ca="1">Z3153-$B$1</f>
        <v>-46157</v>
      </c>
      <c r="J3153" s="46" t="e">
        <f>VLOOKUP(G3153,'D. Produção'!A:B,2,)</f>
        <v>#N/A</v>
      </c>
      <c r="K3153" s="63"/>
      <c r="L3153" s="64"/>
      <c r="M3153" s="63"/>
      <c r="N3153" s="63"/>
      <c r="O3153" s="64"/>
      <c r="P3153" s="64"/>
      <c r="Q3153" s="64"/>
      <c r="R3153" s="65"/>
      <c r="S3153" s="65"/>
      <c r="T3153" s="63"/>
      <c r="U3153" s="64"/>
      <c r="V3153" s="64"/>
      <c r="W3153" s="66"/>
      <c r="X3153" s="66"/>
      <c r="Y3153" s="67"/>
      <c r="Z3153" s="68"/>
      <c r="AA3153" s="69"/>
      <c r="AB3153" s="69"/>
      <c r="AC3153" s="69"/>
      <c r="AD3153" s="69"/>
      <c r="AE3153" s="69"/>
      <c r="AF3153" s="69"/>
      <c r="AG3153" s="69"/>
      <c r="AH3153" s="69"/>
      <c r="AI3153" s="70"/>
      <c r="AJ3153" s="70"/>
      <c r="AK3153" s="70"/>
      <c r="AL3153" s="69"/>
      <c r="AM3153" s="69"/>
      <c r="AN3153" s="70"/>
      <c r="AO3153" s="70"/>
      <c r="AP3153" s="70"/>
      <c r="AQ3153" s="70"/>
      <c r="AR3153" s="69"/>
    </row>
    <row r="3154" spans="1:44">
      <c r="A3154" t="e">
        <f>VLOOKUP(Q3154,'Rotas x Madrugada'!A:C,2,0)</f>
        <v>#N/A</v>
      </c>
      <c r="B3154" t="e">
        <f>VLOOKUP(Q3154,'Rotas x Madrugada'!A:C,3,0)</f>
        <v>#N/A</v>
      </c>
      <c r="D3154" s="19" t="e">
        <f t="shared" si="98"/>
        <v>#N/A</v>
      </c>
      <c r="E3154" s="19" t="e">
        <f>IF(A3154="RETIRA",Z3154,VLOOKUP(Q3154,'Rotas x Madrugada'!A:D,4,0))</f>
        <v>#N/A</v>
      </c>
      <c r="F3154" s="19" t="e">
        <f>IF(A3154="RETIRA",Z3154,Z3154+2)</f>
        <v>#N/A</v>
      </c>
      <c r="G3154" s="19" t="str">
        <f>CONCATENATE(U3154,"-",V3154)</f>
        <v>-</v>
      </c>
      <c r="H3154" s="19" t="str">
        <f t="shared" ca="1" si="99"/>
        <v>PROBLEMA</v>
      </c>
      <c r="I3154" s="46">
        <f ca="1">Z3154-$B$1</f>
        <v>-46157</v>
      </c>
      <c r="J3154" s="46" t="e">
        <f>VLOOKUP(G3154,'D. Produção'!A:B,2,)</f>
        <v>#N/A</v>
      </c>
      <c r="K3154" s="55"/>
      <c r="L3154" s="56"/>
      <c r="M3154" s="55"/>
      <c r="N3154" s="55"/>
      <c r="O3154" s="56"/>
      <c r="P3154" s="56"/>
      <c r="Q3154" s="56"/>
      <c r="R3154" s="57"/>
      <c r="S3154" s="57"/>
      <c r="T3154" s="55"/>
      <c r="U3154" s="56"/>
      <c r="V3154" s="56"/>
      <c r="W3154" s="58"/>
      <c r="X3154" s="58"/>
      <c r="Y3154" s="59"/>
      <c r="Z3154" s="60"/>
      <c r="AA3154" s="61"/>
      <c r="AB3154" s="61"/>
      <c r="AC3154" s="61"/>
      <c r="AD3154" s="61"/>
      <c r="AE3154" s="61"/>
      <c r="AF3154" s="61"/>
      <c r="AG3154" s="61"/>
      <c r="AH3154" s="61"/>
      <c r="AI3154" s="62"/>
      <c r="AJ3154" s="62"/>
      <c r="AK3154" s="62"/>
      <c r="AL3154" s="61"/>
      <c r="AM3154" s="61"/>
      <c r="AN3154" s="62"/>
      <c r="AO3154" s="62"/>
      <c r="AP3154" s="62"/>
      <c r="AQ3154" s="62"/>
      <c r="AR3154" s="61"/>
    </row>
    <row r="3155" spans="1:44">
      <c r="A3155" t="e">
        <f>VLOOKUP(Q3155,'Rotas x Madrugada'!A:C,2,0)</f>
        <v>#N/A</v>
      </c>
      <c r="B3155" t="e">
        <f>VLOOKUP(Q3155,'Rotas x Madrugada'!A:C,3,0)</f>
        <v>#N/A</v>
      </c>
      <c r="D3155" s="19" t="e">
        <f t="shared" si="98"/>
        <v>#N/A</v>
      </c>
      <c r="E3155" s="19" t="e">
        <f>IF(A3155="RETIRA",Z3155,VLOOKUP(Q3155,'Rotas x Madrugada'!A:D,4,0))</f>
        <v>#N/A</v>
      </c>
      <c r="F3155" s="19" t="e">
        <f>IF(A3155="RETIRA",Z3155,Z3155+2)</f>
        <v>#N/A</v>
      </c>
      <c r="G3155" s="19" t="str">
        <f>CONCATENATE(U3155,"-",V3155)</f>
        <v>-</v>
      </c>
      <c r="H3155" s="19" t="str">
        <f t="shared" ca="1" si="99"/>
        <v>PROBLEMA</v>
      </c>
      <c r="I3155" s="46">
        <f ca="1">Z3155-$B$1</f>
        <v>-46157</v>
      </c>
      <c r="J3155" s="46" t="e">
        <f>VLOOKUP(G3155,'D. Produção'!A:B,2,)</f>
        <v>#N/A</v>
      </c>
      <c r="K3155" s="63"/>
      <c r="L3155" s="64"/>
      <c r="M3155" s="63"/>
      <c r="N3155" s="63"/>
      <c r="O3155" s="64"/>
      <c r="P3155" s="64"/>
      <c r="Q3155" s="64"/>
      <c r="R3155" s="65"/>
      <c r="S3155" s="65"/>
      <c r="T3155" s="63"/>
      <c r="U3155" s="64"/>
      <c r="V3155" s="64"/>
      <c r="W3155" s="66"/>
      <c r="X3155" s="66"/>
      <c r="Y3155" s="67"/>
      <c r="Z3155" s="68"/>
      <c r="AA3155" s="69"/>
      <c r="AB3155" s="69"/>
      <c r="AC3155" s="69"/>
      <c r="AD3155" s="69"/>
      <c r="AE3155" s="69"/>
      <c r="AF3155" s="69"/>
      <c r="AG3155" s="69"/>
      <c r="AH3155" s="69"/>
      <c r="AI3155" s="70"/>
      <c r="AJ3155" s="70"/>
      <c r="AK3155" s="70"/>
      <c r="AL3155" s="69"/>
      <c r="AM3155" s="69"/>
      <c r="AN3155" s="70"/>
      <c r="AO3155" s="70"/>
      <c r="AP3155" s="70"/>
      <c r="AQ3155" s="70"/>
      <c r="AR3155" s="69"/>
    </row>
    <row r="3156" spans="1:44">
      <c r="A3156" t="e">
        <f>VLOOKUP(Q3156,'Rotas x Madrugada'!A:C,2,0)</f>
        <v>#N/A</v>
      </c>
      <c r="B3156" t="e">
        <f>VLOOKUP(Q3156,'Rotas x Madrugada'!A:C,3,0)</f>
        <v>#N/A</v>
      </c>
      <c r="D3156" s="19" t="e">
        <f t="shared" si="98"/>
        <v>#N/A</v>
      </c>
      <c r="E3156" s="19" t="e">
        <f>IF(A3156="RETIRA",Z3156,VLOOKUP(Q3156,'Rotas x Madrugada'!A:D,4,0))</f>
        <v>#N/A</v>
      </c>
      <c r="F3156" s="19" t="e">
        <f>IF(A3156="RETIRA",Z3156,Z3156+2)</f>
        <v>#N/A</v>
      </c>
      <c r="G3156" s="19" t="str">
        <f>CONCATENATE(U3156,"-",V3156)</f>
        <v>-</v>
      </c>
      <c r="H3156" s="19" t="str">
        <f t="shared" ca="1" si="99"/>
        <v>PROBLEMA</v>
      </c>
      <c r="I3156" s="46">
        <f ca="1">Z3156-$B$1</f>
        <v>-46157</v>
      </c>
      <c r="J3156" s="46" t="e">
        <f>VLOOKUP(G3156,'D. Produção'!A:B,2,)</f>
        <v>#N/A</v>
      </c>
      <c r="K3156" s="55"/>
      <c r="L3156" s="56"/>
      <c r="M3156" s="55"/>
      <c r="N3156" s="55"/>
      <c r="O3156" s="56"/>
      <c r="P3156" s="56"/>
      <c r="Q3156" s="56"/>
      <c r="R3156" s="57"/>
      <c r="S3156" s="57"/>
      <c r="T3156" s="55"/>
      <c r="U3156" s="56"/>
      <c r="V3156" s="56"/>
      <c r="W3156" s="58"/>
      <c r="X3156" s="58"/>
      <c r="Y3156" s="59"/>
      <c r="Z3156" s="60"/>
      <c r="AA3156" s="61"/>
      <c r="AB3156" s="61"/>
      <c r="AC3156" s="61"/>
      <c r="AD3156" s="61"/>
      <c r="AE3156" s="62"/>
      <c r="AF3156" s="62"/>
      <c r="AG3156" s="62"/>
      <c r="AH3156" s="62"/>
      <c r="AI3156" s="62"/>
      <c r="AJ3156" s="62"/>
      <c r="AK3156" s="62"/>
      <c r="AL3156" s="61"/>
      <c r="AM3156" s="61"/>
      <c r="AN3156" s="62"/>
      <c r="AO3156" s="62"/>
      <c r="AP3156" s="62"/>
      <c r="AQ3156" s="62"/>
      <c r="AR3156" s="61"/>
    </row>
    <row r="3157" spans="1:44">
      <c r="A3157" t="e">
        <f>VLOOKUP(Q3157,'Rotas x Madrugada'!A:C,2,0)</f>
        <v>#N/A</v>
      </c>
      <c r="B3157" t="e">
        <f>VLOOKUP(Q3157,'Rotas x Madrugada'!A:C,3,0)</f>
        <v>#N/A</v>
      </c>
      <c r="D3157" s="19" t="e">
        <f t="shared" si="98"/>
        <v>#N/A</v>
      </c>
      <c r="E3157" s="19" t="e">
        <f>IF(A3157="RETIRA",Z3157,VLOOKUP(Q3157,'Rotas x Madrugada'!A:D,4,0))</f>
        <v>#N/A</v>
      </c>
      <c r="F3157" s="19" t="e">
        <f>IF(A3157="RETIRA",Z3157,Z3157+2)</f>
        <v>#N/A</v>
      </c>
      <c r="G3157" s="19" t="str">
        <f>CONCATENATE(U3157,"-",V3157)</f>
        <v>-</v>
      </c>
      <c r="H3157" s="19" t="str">
        <f t="shared" ca="1" si="99"/>
        <v>PROBLEMA</v>
      </c>
      <c r="I3157" s="46">
        <f ca="1">Z3157-$B$1</f>
        <v>-46157</v>
      </c>
      <c r="J3157" s="46" t="e">
        <f>VLOOKUP(G3157,'D. Produção'!A:B,2,)</f>
        <v>#N/A</v>
      </c>
      <c r="K3157" s="63"/>
      <c r="L3157" s="64"/>
      <c r="M3157" s="63"/>
      <c r="N3157" s="63"/>
      <c r="O3157" s="64"/>
      <c r="P3157" s="64"/>
      <c r="Q3157" s="64"/>
      <c r="R3157" s="65"/>
      <c r="S3157" s="65"/>
      <c r="T3157" s="63"/>
      <c r="U3157" s="64"/>
      <c r="V3157" s="64"/>
      <c r="W3157" s="66"/>
      <c r="X3157" s="66"/>
      <c r="Y3157" s="67"/>
      <c r="Z3157" s="68"/>
      <c r="AA3157" s="69"/>
      <c r="AB3157" s="69"/>
      <c r="AC3157" s="69"/>
      <c r="AD3157" s="69"/>
      <c r="AE3157" s="70"/>
      <c r="AF3157" s="70"/>
      <c r="AG3157" s="70"/>
      <c r="AH3157" s="70"/>
      <c r="AI3157" s="70"/>
      <c r="AJ3157" s="70"/>
      <c r="AK3157" s="70"/>
      <c r="AL3157" s="69"/>
      <c r="AM3157" s="69"/>
      <c r="AN3157" s="70"/>
      <c r="AO3157" s="70"/>
      <c r="AP3157" s="70"/>
      <c r="AQ3157" s="70"/>
      <c r="AR3157" s="69"/>
    </row>
    <row r="3158" spans="1:44">
      <c r="A3158" t="e">
        <f>VLOOKUP(Q3158,'Rotas x Madrugada'!A:C,2,0)</f>
        <v>#N/A</v>
      </c>
      <c r="B3158" t="e">
        <f>VLOOKUP(Q3158,'Rotas x Madrugada'!A:C,3,0)</f>
        <v>#N/A</v>
      </c>
      <c r="D3158" s="19" t="e">
        <f t="shared" si="98"/>
        <v>#N/A</v>
      </c>
      <c r="E3158" s="19" t="e">
        <f>IF(A3158="RETIRA",Z3158,VLOOKUP(Q3158,'Rotas x Madrugada'!A:D,4,0))</f>
        <v>#N/A</v>
      </c>
      <c r="F3158" s="19" t="e">
        <f>IF(A3158="RETIRA",Z3158,Z3158+2)</f>
        <v>#N/A</v>
      </c>
      <c r="G3158" s="19" t="str">
        <f>CONCATENATE(U3158,"-",V3158)</f>
        <v>-</v>
      </c>
      <c r="H3158" s="19" t="str">
        <f t="shared" ca="1" si="99"/>
        <v>PROBLEMA</v>
      </c>
      <c r="I3158" s="46">
        <f ca="1">Z3158-$B$1</f>
        <v>-46157</v>
      </c>
      <c r="J3158" s="46" t="e">
        <f>VLOOKUP(G3158,'D. Produção'!A:B,2,)</f>
        <v>#N/A</v>
      </c>
      <c r="K3158" s="55"/>
      <c r="L3158" s="56"/>
      <c r="M3158" s="55"/>
      <c r="N3158" s="55"/>
      <c r="O3158" s="56"/>
      <c r="P3158" s="56"/>
      <c r="Q3158" s="56"/>
      <c r="R3158" s="57"/>
      <c r="S3158" s="57"/>
      <c r="T3158" s="55"/>
      <c r="U3158" s="56"/>
      <c r="V3158" s="56"/>
      <c r="W3158" s="58"/>
      <c r="X3158" s="58"/>
      <c r="Y3158" s="59"/>
      <c r="Z3158" s="60"/>
      <c r="AA3158" s="61"/>
      <c r="AB3158" s="61"/>
      <c r="AC3158" s="61"/>
      <c r="AD3158" s="61"/>
      <c r="AE3158" s="62"/>
      <c r="AF3158" s="62"/>
      <c r="AG3158" s="62"/>
      <c r="AH3158" s="62"/>
      <c r="AI3158" s="62"/>
      <c r="AJ3158" s="62"/>
      <c r="AK3158" s="62"/>
      <c r="AL3158" s="61"/>
      <c r="AM3158" s="61"/>
      <c r="AN3158" s="62"/>
      <c r="AO3158" s="62"/>
      <c r="AP3158" s="62"/>
      <c r="AQ3158" s="62"/>
      <c r="AR3158" s="61"/>
    </row>
    <row r="3159" spans="1:44">
      <c r="A3159" t="e">
        <f>VLOOKUP(Q3159,'Rotas x Madrugada'!A:C,2,0)</f>
        <v>#N/A</v>
      </c>
      <c r="B3159" t="e">
        <f>VLOOKUP(Q3159,'Rotas x Madrugada'!A:C,3,0)</f>
        <v>#N/A</v>
      </c>
      <c r="D3159" s="19" t="e">
        <f t="shared" si="98"/>
        <v>#N/A</v>
      </c>
      <c r="E3159" s="19" t="e">
        <f>IF(A3159="RETIRA",Z3159,VLOOKUP(Q3159,'Rotas x Madrugada'!A:D,4,0))</f>
        <v>#N/A</v>
      </c>
      <c r="F3159" s="19" t="e">
        <f>IF(A3159="RETIRA",Z3159,Z3159+2)</f>
        <v>#N/A</v>
      </c>
      <c r="G3159" s="19" t="str">
        <f>CONCATENATE(U3159,"-",V3159)</f>
        <v>-</v>
      </c>
      <c r="H3159" s="19" t="str">
        <f t="shared" ca="1" si="99"/>
        <v>PROBLEMA</v>
      </c>
      <c r="I3159" s="46">
        <f ca="1">Z3159-$B$1</f>
        <v>-46157</v>
      </c>
      <c r="J3159" s="46" t="e">
        <f>VLOOKUP(G3159,'D. Produção'!A:B,2,)</f>
        <v>#N/A</v>
      </c>
      <c r="K3159" s="63"/>
      <c r="L3159" s="64"/>
      <c r="M3159" s="63"/>
      <c r="N3159" s="63"/>
      <c r="O3159" s="64"/>
      <c r="P3159" s="64"/>
      <c r="Q3159" s="64"/>
      <c r="R3159" s="65"/>
      <c r="S3159" s="65"/>
      <c r="T3159" s="63"/>
      <c r="U3159" s="64"/>
      <c r="V3159" s="64"/>
      <c r="W3159" s="66"/>
      <c r="X3159" s="66"/>
      <c r="Y3159" s="67"/>
      <c r="Z3159" s="68"/>
      <c r="AA3159" s="69"/>
      <c r="AB3159" s="69"/>
      <c r="AC3159" s="69"/>
      <c r="AD3159" s="69"/>
      <c r="AE3159" s="69"/>
      <c r="AF3159" s="69"/>
      <c r="AG3159" s="69"/>
      <c r="AH3159" s="69"/>
      <c r="AI3159" s="70"/>
      <c r="AJ3159" s="70"/>
      <c r="AK3159" s="70"/>
      <c r="AL3159" s="69"/>
      <c r="AM3159" s="69"/>
      <c r="AN3159" s="70"/>
      <c r="AO3159" s="70"/>
      <c r="AP3159" s="70"/>
      <c r="AQ3159" s="70"/>
      <c r="AR3159" s="69"/>
    </row>
    <row r="3160" spans="1:44">
      <c r="A3160" t="e">
        <f>VLOOKUP(Q3160,'Rotas x Madrugada'!A:C,2,0)</f>
        <v>#N/A</v>
      </c>
      <c r="B3160" t="e">
        <f>VLOOKUP(Q3160,'Rotas x Madrugada'!A:C,3,0)</f>
        <v>#N/A</v>
      </c>
      <c r="D3160" s="19" t="e">
        <f t="shared" si="98"/>
        <v>#N/A</v>
      </c>
      <c r="E3160" s="19" t="e">
        <f>IF(A3160="RETIRA",Z3160,VLOOKUP(Q3160,'Rotas x Madrugada'!A:D,4,0))</f>
        <v>#N/A</v>
      </c>
      <c r="F3160" s="19" t="e">
        <f>IF(A3160="RETIRA",Z3160,Z3160+2)</f>
        <v>#N/A</v>
      </c>
      <c r="G3160" s="19" t="str">
        <f>CONCATENATE(U3160,"-",V3160)</f>
        <v>-</v>
      </c>
      <c r="H3160" s="19" t="str">
        <f t="shared" ca="1" si="99"/>
        <v>PROBLEMA</v>
      </c>
      <c r="I3160" s="46">
        <f ca="1">Z3160-$B$1</f>
        <v>-46157</v>
      </c>
      <c r="J3160" s="46" t="e">
        <f>VLOOKUP(G3160,'D. Produção'!A:B,2,)</f>
        <v>#N/A</v>
      </c>
      <c r="K3160" s="55"/>
      <c r="L3160" s="56"/>
      <c r="M3160" s="55"/>
      <c r="N3160" s="55"/>
      <c r="O3160" s="56"/>
      <c r="P3160" s="56"/>
      <c r="Q3160" s="56"/>
      <c r="R3160" s="57"/>
      <c r="S3160" s="57"/>
      <c r="T3160" s="55"/>
      <c r="U3160" s="56"/>
      <c r="V3160" s="56"/>
      <c r="W3160" s="58"/>
      <c r="X3160" s="58"/>
      <c r="Y3160" s="59"/>
      <c r="Z3160" s="60"/>
      <c r="AA3160" s="61"/>
      <c r="AB3160" s="61"/>
      <c r="AC3160" s="61"/>
      <c r="AD3160" s="61"/>
      <c r="AE3160" s="61"/>
      <c r="AF3160" s="61"/>
      <c r="AG3160" s="61"/>
      <c r="AH3160" s="61"/>
      <c r="AI3160" s="62"/>
      <c r="AJ3160" s="62"/>
      <c r="AK3160" s="62"/>
      <c r="AL3160" s="61"/>
      <c r="AM3160" s="61"/>
      <c r="AN3160" s="62"/>
      <c r="AO3160" s="62"/>
      <c r="AP3160" s="62"/>
      <c r="AQ3160" s="62"/>
      <c r="AR3160" s="61"/>
    </row>
    <row r="3161" spans="1:44">
      <c r="A3161" t="e">
        <f>VLOOKUP(Q3161,'Rotas x Madrugada'!A:C,2,0)</f>
        <v>#N/A</v>
      </c>
      <c r="B3161" t="e">
        <f>VLOOKUP(Q3161,'Rotas x Madrugada'!A:C,3,0)</f>
        <v>#N/A</v>
      </c>
      <c r="D3161" s="19" t="e">
        <f t="shared" si="98"/>
        <v>#N/A</v>
      </c>
      <c r="E3161" s="19" t="e">
        <f>IF(A3161="RETIRA",Z3161,VLOOKUP(Q3161,'Rotas x Madrugada'!A:D,4,0))</f>
        <v>#N/A</v>
      </c>
      <c r="F3161" s="19" t="e">
        <f>IF(A3161="RETIRA",Z3161,Z3161+2)</f>
        <v>#N/A</v>
      </c>
      <c r="G3161" s="19" t="str">
        <f>CONCATENATE(U3161,"-",V3161)</f>
        <v>-</v>
      </c>
      <c r="H3161" s="19" t="str">
        <f t="shared" ca="1" si="99"/>
        <v>PROBLEMA</v>
      </c>
      <c r="I3161" s="46">
        <f ca="1">Z3161-$B$1</f>
        <v>-46157</v>
      </c>
      <c r="J3161" s="46" t="e">
        <f>VLOOKUP(G3161,'D. Produção'!A:B,2,)</f>
        <v>#N/A</v>
      </c>
      <c r="K3161" s="63"/>
      <c r="L3161" s="64"/>
      <c r="M3161" s="63"/>
      <c r="N3161" s="63"/>
      <c r="O3161" s="64"/>
      <c r="P3161" s="64"/>
      <c r="Q3161" s="64"/>
      <c r="R3161" s="65"/>
      <c r="S3161" s="65"/>
      <c r="T3161" s="63"/>
      <c r="U3161" s="64"/>
      <c r="V3161" s="64"/>
      <c r="W3161" s="66"/>
      <c r="X3161" s="66"/>
      <c r="Y3161" s="67"/>
      <c r="Z3161" s="68"/>
      <c r="AA3161" s="69"/>
      <c r="AB3161" s="69"/>
      <c r="AC3161" s="69"/>
      <c r="AD3161" s="69"/>
      <c r="AE3161" s="70"/>
      <c r="AF3161" s="70"/>
      <c r="AG3161" s="70"/>
      <c r="AH3161" s="70"/>
      <c r="AI3161" s="70"/>
      <c r="AJ3161" s="70"/>
      <c r="AK3161" s="70"/>
      <c r="AL3161" s="69"/>
      <c r="AM3161" s="69"/>
      <c r="AN3161" s="70"/>
      <c r="AO3161" s="70"/>
      <c r="AP3161" s="70"/>
      <c r="AQ3161" s="70"/>
      <c r="AR3161" s="69"/>
    </row>
    <row r="3162" spans="1:44">
      <c r="A3162" t="e">
        <f>VLOOKUP(Q3162,'Rotas x Madrugada'!A:C,2,0)</f>
        <v>#N/A</v>
      </c>
      <c r="B3162" t="e">
        <f>VLOOKUP(Q3162,'Rotas x Madrugada'!A:C,3,0)</f>
        <v>#N/A</v>
      </c>
      <c r="D3162" s="19" t="e">
        <f t="shared" si="98"/>
        <v>#N/A</v>
      </c>
      <c r="E3162" s="19" t="e">
        <f>IF(A3162="RETIRA",Z3162,VLOOKUP(Q3162,'Rotas x Madrugada'!A:D,4,0))</f>
        <v>#N/A</v>
      </c>
      <c r="F3162" s="19" t="e">
        <f>IF(A3162="RETIRA",Z3162,Z3162+2)</f>
        <v>#N/A</v>
      </c>
      <c r="G3162" s="19" t="str">
        <f>CONCATENATE(U3162,"-",V3162)</f>
        <v>-</v>
      </c>
      <c r="H3162" s="19" t="str">
        <f t="shared" ca="1" si="99"/>
        <v>PROBLEMA</v>
      </c>
      <c r="I3162" s="46">
        <f ca="1">Z3162-$B$1</f>
        <v>-46157</v>
      </c>
      <c r="J3162" s="46" t="e">
        <f>VLOOKUP(G3162,'D. Produção'!A:B,2,)</f>
        <v>#N/A</v>
      </c>
      <c r="K3162" s="55"/>
      <c r="L3162" s="56"/>
      <c r="M3162" s="55"/>
      <c r="N3162" s="55"/>
      <c r="O3162" s="56"/>
      <c r="P3162" s="56"/>
      <c r="Q3162" s="56"/>
      <c r="R3162" s="57"/>
      <c r="S3162" s="57"/>
      <c r="T3162" s="55"/>
      <c r="U3162" s="56"/>
      <c r="V3162" s="56"/>
      <c r="W3162" s="58"/>
      <c r="X3162" s="58"/>
      <c r="Y3162" s="59"/>
      <c r="Z3162" s="60"/>
      <c r="AA3162" s="61"/>
      <c r="AB3162" s="61"/>
      <c r="AC3162" s="61"/>
      <c r="AD3162" s="61"/>
      <c r="AE3162" s="61"/>
      <c r="AF3162" s="61"/>
      <c r="AG3162" s="61"/>
      <c r="AH3162" s="61"/>
      <c r="AI3162" s="62"/>
      <c r="AJ3162" s="62"/>
      <c r="AK3162" s="62"/>
      <c r="AL3162" s="61"/>
      <c r="AM3162" s="61"/>
      <c r="AN3162" s="62"/>
      <c r="AO3162" s="62"/>
      <c r="AP3162" s="62"/>
      <c r="AQ3162" s="62"/>
      <c r="AR3162" s="61"/>
    </row>
    <row r="3163" spans="1:44">
      <c r="A3163" t="e">
        <f>VLOOKUP(Q3163,'Rotas x Madrugada'!A:C,2,0)</f>
        <v>#N/A</v>
      </c>
      <c r="B3163" t="e">
        <f>VLOOKUP(Q3163,'Rotas x Madrugada'!A:C,3,0)</f>
        <v>#N/A</v>
      </c>
      <c r="D3163" s="19" t="e">
        <f t="shared" si="98"/>
        <v>#N/A</v>
      </c>
      <c r="E3163" s="19" t="e">
        <f>IF(A3163="RETIRA",Z3163,VLOOKUP(Q3163,'Rotas x Madrugada'!A:D,4,0))</f>
        <v>#N/A</v>
      </c>
      <c r="F3163" s="19" t="e">
        <f>IF(A3163="RETIRA",Z3163,Z3163+2)</f>
        <v>#N/A</v>
      </c>
      <c r="G3163" s="19" t="str">
        <f>CONCATENATE(U3163,"-",V3163)</f>
        <v>-</v>
      </c>
      <c r="H3163" s="19" t="str">
        <f t="shared" ca="1" si="99"/>
        <v>PROBLEMA</v>
      </c>
      <c r="I3163" s="46">
        <f ca="1">Z3163-$B$1</f>
        <v>-46157</v>
      </c>
      <c r="J3163" s="46" t="e">
        <f>VLOOKUP(G3163,'D. Produção'!A:B,2,)</f>
        <v>#N/A</v>
      </c>
      <c r="K3163" s="63"/>
      <c r="L3163" s="64"/>
      <c r="M3163" s="63"/>
      <c r="N3163" s="63"/>
      <c r="O3163" s="64"/>
      <c r="P3163" s="64"/>
      <c r="Q3163" s="64"/>
      <c r="R3163" s="65"/>
      <c r="S3163" s="65"/>
      <c r="T3163" s="63"/>
      <c r="U3163" s="64"/>
      <c r="V3163" s="64"/>
      <c r="W3163" s="66"/>
      <c r="X3163" s="66"/>
      <c r="Y3163" s="67"/>
      <c r="Z3163" s="68"/>
      <c r="AA3163" s="69"/>
      <c r="AB3163" s="69"/>
      <c r="AC3163" s="69"/>
      <c r="AD3163" s="69"/>
      <c r="AE3163" s="69"/>
      <c r="AF3163" s="69"/>
      <c r="AG3163" s="69"/>
      <c r="AH3163" s="69"/>
      <c r="AI3163" s="70"/>
      <c r="AJ3163" s="70"/>
      <c r="AK3163" s="70"/>
      <c r="AL3163" s="69"/>
      <c r="AM3163" s="69"/>
      <c r="AN3163" s="70"/>
      <c r="AO3163" s="70"/>
      <c r="AP3163" s="70"/>
      <c r="AQ3163" s="70"/>
      <c r="AR3163" s="69"/>
    </row>
    <row r="3164" spans="1:44">
      <c r="A3164" t="e">
        <f>VLOOKUP(Q3164,'Rotas x Madrugada'!A:C,2,0)</f>
        <v>#N/A</v>
      </c>
      <c r="B3164" t="e">
        <f>VLOOKUP(Q3164,'Rotas x Madrugada'!A:C,3,0)</f>
        <v>#N/A</v>
      </c>
      <c r="D3164" s="19" t="e">
        <f t="shared" si="98"/>
        <v>#N/A</v>
      </c>
      <c r="E3164" s="19" t="e">
        <f>IF(A3164="RETIRA",Z3164,VLOOKUP(Q3164,'Rotas x Madrugada'!A:D,4,0))</f>
        <v>#N/A</v>
      </c>
      <c r="F3164" s="19" t="e">
        <f>IF(A3164="RETIRA",Z3164,Z3164+2)</f>
        <v>#N/A</v>
      </c>
      <c r="G3164" s="19" t="str">
        <f>CONCATENATE(U3164,"-",V3164)</f>
        <v>-</v>
      </c>
      <c r="H3164" s="19" t="str">
        <f t="shared" ca="1" si="99"/>
        <v>PROBLEMA</v>
      </c>
      <c r="I3164" s="46">
        <f ca="1">Z3164-$B$1</f>
        <v>-46157</v>
      </c>
      <c r="J3164" s="46" t="e">
        <f>VLOOKUP(G3164,'D. Produção'!A:B,2,)</f>
        <v>#N/A</v>
      </c>
      <c r="K3164" s="55"/>
      <c r="L3164" s="56"/>
      <c r="M3164" s="55"/>
      <c r="N3164" s="55"/>
      <c r="O3164" s="56"/>
      <c r="P3164" s="56"/>
      <c r="Q3164" s="56"/>
      <c r="R3164" s="57"/>
      <c r="S3164" s="57"/>
      <c r="T3164" s="55"/>
      <c r="U3164" s="56"/>
      <c r="V3164" s="56"/>
      <c r="W3164" s="58"/>
      <c r="X3164" s="58"/>
      <c r="Y3164" s="59"/>
      <c r="Z3164" s="60"/>
      <c r="AA3164" s="61"/>
      <c r="AB3164" s="61"/>
      <c r="AC3164" s="61"/>
      <c r="AD3164" s="61"/>
      <c r="AE3164" s="62"/>
      <c r="AF3164" s="62"/>
      <c r="AG3164" s="62"/>
      <c r="AH3164" s="62"/>
      <c r="AI3164" s="62"/>
      <c r="AJ3164" s="62"/>
      <c r="AK3164" s="62"/>
      <c r="AL3164" s="61"/>
      <c r="AM3164" s="61"/>
      <c r="AN3164" s="62"/>
      <c r="AO3164" s="62"/>
      <c r="AP3164" s="62"/>
      <c r="AQ3164" s="62"/>
      <c r="AR3164" s="61"/>
    </row>
    <row r="3165" spans="1:44">
      <c r="A3165" t="e">
        <f>VLOOKUP(Q3165,'Rotas x Madrugada'!A:C,2,0)</f>
        <v>#N/A</v>
      </c>
      <c r="B3165" t="e">
        <f>VLOOKUP(Q3165,'Rotas x Madrugada'!A:C,3,0)</f>
        <v>#N/A</v>
      </c>
      <c r="D3165" s="19" t="e">
        <f t="shared" si="98"/>
        <v>#N/A</v>
      </c>
      <c r="E3165" s="19" t="e">
        <f>IF(A3165="RETIRA",Z3165,VLOOKUP(Q3165,'Rotas x Madrugada'!A:D,4,0))</f>
        <v>#N/A</v>
      </c>
      <c r="F3165" s="19" t="e">
        <f>IF(A3165="RETIRA",Z3165,Z3165+2)</f>
        <v>#N/A</v>
      </c>
      <c r="G3165" s="19" t="str">
        <f>CONCATENATE(U3165,"-",V3165)</f>
        <v>-</v>
      </c>
      <c r="H3165" s="19" t="str">
        <f t="shared" ca="1" si="99"/>
        <v>PROBLEMA</v>
      </c>
      <c r="I3165" s="46">
        <f ca="1">Z3165-$B$1</f>
        <v>-46157</v>
      </c>
      <c r="J3165" s="46" t="e">
        <f>VLOOKUP(G3165,'D. Produção'!A:B,2,)</f>
        <v>#N/A</v>
      </c>
      <c r="K3165" s="63"/>
      <c r="L3165" s="64"/>
      <c r="M3165" s="63"/>
      <c r="N3165" s="63"/>
      <c r="O3165" s="64"/>
      <c r="P3165" s="64"/>
      <c r="Q3165" s="64"/>
      <c r="R3165" s="65"/>
      <c r="S3165" s="65"/>
      <c r="T3165" s="63"/>
      <c r="U3165" s="64"/>
      <c r="V3165" s="64"/>
      <c r="W3165" s="66"/>
      <c r="X3165" s="66"/>
      <c r="Y3165" s="67"/>
      <c r="Z3165" s="68"/>
      <c r="AA3165" s="69"/>
      <c r="AB3165" s="69"/>
      <c r="AC3165" s="69"/>
      <c r="AD3165" s="69"/>
      <c r="AE3165" s="70"/>
      <c r="AF3165" s="70"/>
      <c r="AG3165" s="70"/>
      <c r="AH3165" s="70"/>
      <c r="AI3165" s="70"/>
      <c r="AJ3165" s="70"/>
      <c r="AK3165" s="70"/>
      <c r="AL3165" s="69"/>
      <c r="AM3165" s="69"/>
      <c r="AN3165" s="70"/>
      <c r="AO3165" s="70"/>
      <c r="AP3165" s="70"/>
      <c r="AQ3165" s="70"/>
      <c r="AR3165" s="69"/>
    </row>
    <row r="3166" spans="1:44">
      <c r="A3166" t="e">
        <f>VLOOKUP(Q3166,'Rotas x Madrugada'!A:C,2,0)</f>
        <v>#N/A</v>
      </c>
      <c r="B3166" t="e">
        <f>VLOOKUP(Q3166,'Rotas x Madrugada'!A:C,3,0)</f>
        <v>#N/A</v>
      </c>
      <c r="D3166" s="19" t="e">
        <f t="shared" si="98"/>
        <v>#N/A</v>
      </c>
      <c r="E3166" s="19" t="e">
        <f>IF(A3166="RETIRA",Z3166,VLOOKUP(Q3166,'Rotas x Madrugada'!A:D,4,0))</f>
        <v>#N/A</v>
      </c>
      <c r="F3166" s="19" t="e">
        <f>IF(A3166="RETIRA",Z3166,Z3166+2)</f>
        <v>#N/A</v>
      </c>
      <c r="G3166" s="19" t="str">
        <f>CONCATENATE(U3166,"-",V3166)</f>
        <v>-</v>
      </c>
      <c r="H3166" s="19" t="str">
        <f t="shared" ca="1" si="99"/>
        <v>PROBLEMA</v>
      </c>
      <c r="I3166" s="46">
        <f ca="1">Z3166-$B$1</f>
        <v>-46157</v>
      </c>
      <c r="J3166" s="46" t="e">
        <f>VLOOKUP(G3166,'D. Produção'!A:B,2,)</f>
        <v>#N/A</v>
      </c>
      <c r="K3166" s="55"/>
      <c r="L3166" s="56"/>
      <c r="M3166" s="55"/>
      <c r="N3166" s="55"/>
      <c r="O3166" s="56"/>
      <c r="P3166" s="56"/>
      <c r="Q3166" s="56"/>
      <c r="R3166" s="57"/>
      <c r="S3166" s="57"/>
      <c r="T3166" s="55"/>
      <c r="U3166" s="56"/>
      <c r="V3166" s="56"/>
      <c r="W3166" s="58"/>
      <c r="X3166" s="58"/>
      <c r="Y3166" s="59"/>
      <c r="Z3166" s="60"/>
      <c r="AA3166" s="61"/>
      <c r="AB3166" s="61"/>
      <c r="AC3166" s="61"/>
      <c r="AD3166" s="61"/>
      <c r="AE3166" s="62"/>
      <c r="AF3166" s="62"/>
      <c r="AG3166" s="62"/>
      <c r="AH3166" s="62"/>
      <c r="AI3166" s="62"/>
      <c r="AJ3166" s="62"/>
      <c r="AK3166" s="62"/>
      <c r="AL3166" s="61"/>
      <c r="AM3166" s="61"/>
      <c r="AN3166" s="62"/>
      <c r="AO3166" s="62"/>
      <c r="AP3166" s="62"/>
      <c r="AQ3166" s="62"/>
      <c r="AR3166" s="61"/>
    </row>
    <row r="3167" spans="1:44">
      <c r="A3167" t="e">
        <f>VLOOKUP(Q3167,'Rotas x Madrugada'!A:C,2,0)</f>
        <v>#N/A</v>
      </c>
      <c r="B3167" t="e">
        <f>VLOOKUP(Q3167,'Rotas x Madrugada'!A:C,3,0)</f>
        <v>#N/A</v>
      </c>
      <c r="D3167" s="19" t="e">
        <f t="shared" si="98"/>
        <v>#N/A</v>
      </c>
      <c r="E3167" s="19" t="e">
        <f>IF(A3167="RETIRA",Z3167,VLOOKUP(Q3167,'Rotas x Madrugada'!A:D,4,0))</f>
        <v>#N/A</v>
      </c>
      <c r="F3167" s="19" t="e">
        <f>IF(A3167="RETIRA",Z3167,Z3167+2)</f>
        <v>#N/A</v>
      </c>
      <c r="G3167" s="19" t="str">
        <f>CONCATENATE(U3167,"-",V3167)</f>
        <v>-</v>
      </c>
      <c r="H3167" s="19" t="str">
        <f t="shared" ca="1" si="99"/>
        <v>PROBLEMA</v>
      </c>
      <c r="I3167" s="46">
        <f ca="1">Z3167-$B$1</f>
        <v>-46157</v>
      </c>
      <c r="J3167" s="46" t="e">
        <f>VLOOKUP(G3167,'D. Produção'!A:B,2,)</f>
        <v>#N/A</v>
      </c>
      <c r="K3167" s="63"/>
      <c r="L3167" s="64"/>
      <c r="M3167" s="63"/>
      <c r="N3167" s="63"/>
      <c r="O3167" s="64"/>
      <c r="P3167" s="64"/>
      <c r="Q3167" s="64"/>
      <c r="R3167" s="65"/>
      <c r="S3167" s="65"/>
      <c r="T3167" s="63"/>
      <c r="U3167" s="64"/>
      <c r="V3167" s="64"/>
      <c r="W3167" s="66"/>
      <c r="X3167" s="66"/>
      <c r="Y3167" s="67"/>
      <c r="Z3167" s="68"/>
      <c r="AA3167" s="69"/>
      <c r="AB3167" s="69"/>
      <c r="AC3167" s="69"/>
      <c r="AD3167" s="69"/>
      <c r="AE3167" s="70"/>
      <c r="AF3167" s="70"/>
      <c r="AG3167" s="70"/>
      <c r="AH3167" s="70"/>
      <c r="AI3167" s="70"/>
      <c r="AJ3167" s="70"/>
      <c r="AK3167" s="70"/>
      <c r="AL3167" s="69"/>
      <c r="AM3167" s="69"/>
      <c r="AN3167" s="70"/>
      <c r="AO3167" s="70"/>
      <c r="AP3167" s="70"/>
      <c r="AQ3167" s="70"/>
      <c r="AR3167" s="69"/>
    </row>
    <row r="3168" spans="1:44">
      <c r="A3168" t="e">
        <f>VLOOKUP(Q3168,'Rotas x Madrugada'!A:C,2,0)</f>
        <v>#N/A</v>
      </c>
      <c r="B3168" t="e">
        <f>VLOOKUP(Q3168,'Rotas x Madrugada'!A:C,3,0)</f>
        <v>#N/A</v>
      </c>
      <c r="D3168" s="19" t="e">
        <f t="shared" si="98"/>
        <v>#N/A</v>
      </c>
      <c r="E3168" s="19" t="e">
        <f>IF(A3168="RETIRA",Z3168,VLOOKUP(Q3168,'Rotas x Madrugada'!A:D,4,0))</f>
        <v>#N/A</v>
      </c>
      <c r="F3168" s="19" t="e">
        <f>IF(A3168="RETIRA",Z3168,Z3168+2)</f>
        <v>#N/A</v>
      </c>
      <c r="G3168" s="19" t="str">
        <f>CONCATENATE(U3168,"-",V3168)</f>
        <v>-</v>
      </c>
      <c r="H3168" s="19" t="str">
        <f t="shared" ca="1" si="99"/>
        <v>PROBLEMA</v>
      </c>
      <c r="I3168" s="46">
        <f ca="1">Z3168-$B$1</f>
        <v>-46157</v>
      </c>
      <c r="J3168" s="46" t="e">
        <f>VLOOKUP(G3168,'D. Produção'!A:B,2,)</f>
        <v>#N/A</v>
      </c>
      <c r="K3168" s="55"/>
      <c r="L3168" s="56"/>
      <c r="M3168" s="55"/>
      <c r="N3168" s="55"/>
      <c r="O3168" s="56"/>
      <c r="P3168" s="56"/>
      <c r="Q3168" s="56"/>
      <c r="R3168" s="57"/>
      <c r="S3168" s="57"/>
      <c r="T3168" s="55"/>
      <c r="U3168" s="56"/>
      <c r="V3168" s="56"/>
      <c r="W3168" s="58"/>
      <c r="X3168" s="58"/>
      <c r="Y3168" s="59"/>
      <c r="Z3168" s="60"/>
      <c r="AA3168" s="61"/>
      <c r="AB3168" s="61"/>
      <c r="AC3168" s="61"/>
      <c r="AD3168" s="61"/>
      <c r="AE3168" s="62"/>
      <c r="AF3168" s="62"/>
      <c r="AG3168" s="62"/>
      <c r="AH3168" s="62"/>
      <c r="AI3168" s="62"/>
      <c r="AJ3168" s="62"/>
      <c r="AK3168" s="62"/>
      <c r="AL3168" s="61"/>
      <c r="AM3168" s="61"/>
      <c r="AN3168" s="62"/>
      <c r="AO3168" s="62"/>
      <c r="AP3168" s="62"/>
      <c r="AQ3168" s="62"/>
      <c r="AR3168" s="61"/>
    </row>
    <row r="3169" spans="1:44">
      <c r="A3169" t="e">
        <f>VLOOKUP(Q3169,'Rotas x Madrugada'!A:C,2,0)</f>
        <v>#N/A</v>
      </c>
      <c r="B3169" t="e">
        <f>VLOOKUP(Q3169,'Rotas x Madrugada'!A:C,3,0)</f>
        <v>#N/A</v>
      </c>
      <c r="D3169" s="19" t="e">
        <f t="shared" si="98"/>
        <v>#N/A</v>
      </c>
      <c r="E3169" s="19" t="e">
        <f>IF(A3169="RETIRA",Z3169,VLOOKUP(Q3169,'Rotas x Madrugada'!A:D,4,0))</f>
        <v>#N/A</v>
      </c>
      <c r="F3169" s="19" t="e">
        <f>IF(A3169="RETIRA",Z3169,Z3169+2)</f>
        <v>#N/A</v>
      </c>
      <c r="G3169" s="19" t="str">
        <f>CONCATENATE(U3169,"-",V3169)</f>
        <v>-</v>
      </c>
      <c r="H3169" s="19" t="str">
        <f t="shared" ca="1" si="99"/>
        <v>PROBLEMA</v>
      </c>
      <c r="I3169" s="46">
        <f ca="1">Z3169-$B$1</f>
        <v>-46157</v>
      </c>
      <c r="J3169" s="46" t="e">
        <f>VLOOKUP(G3169,'D. Produção'!A:B,2,)</f>
        <v>#N/A</v>
      </c>
      <c r="K3169" s="63"/>
      <c r="L3169" s="64"/>
      <c r="M3169" s="63"/>
      <c r="N3169" s="63"/>
      <c r="O3169" s="64"/>
      <c r="P3169" s="64"/>
      <c r="Q3169" s="64"/>
      <c r="R3169" s="65"/>
      <c r="S3169" s="65"/>
      <c r="T3169" s="63"/>
      <c r="U3169" s="64"/>
      <c r="V3169" s="64"/>
      <c r="W3169" s="66"/>
      <c r="X3169" s="66"/>
      <c r="Y3169" s="67"/>
      <c r="Z3169" s="68"/>
      <c r="AA3169" s="69"/>
      <c r="AB3169" s="69"/>
      <c r="AC3169" s="69"/>
      <c r="AD3169" s="69"/>
      <c r="AE3169" s="70"/>
      <c r="AF3169" s="70"/>
      <c r="AG3169" s="70"/>
      <c r="AH3169" s="70"/>
      <c r="AI3169" s="70"/>
      <c r="AJ3169" s="70"/>
      <c r="AK3169" s="70"/>
      <c r="AL3169" s="69"/>
      <c r="AM3169" s="69"/>
      <c r="AN3169" s="70"/>
      <c r="AO3169" s="70"/>
      <c r="AP3169" s="70"/>
      <c r="AQ3169" s="70"/>
      <c r="AR3169" s="69"/>
    </row>
    <row r="3170" spans="1:44">
      <c r="A3170" t="e">
        <f>VLOOKUP(Q3170,'Rotas x Madrugada'!A:C,2,0)</f>
        <v>#N/A</v>
      </c>
      <c r="B3170" t="e">
        <f>VLOOKUP(Q3170,'Rotas x Madrugada'!A:C,3,0)</f>
        <v>#N/A</v>
      </c>
      <c r="D3170" s="19" t="e">
        <f t="shared" si="98"/>
        <v>#N/A</v>
      </c>
      <c r="E3170" s="19" t="e">
        <f>IF(A3170="RETIRA",Z3170,VLOOKUP(Q3170,'Rotas x Madrugada'!A:D,4,0))</f>
        <v>#N/A</v>
      </c>
      <c r="F3170" s="19" t="e">
        <f>IF(A3170="RETIRA",Z3170,Z3170+2)</f>
        <v>#N/A</v>
      </c>
      <c r="G3170" s="19" t="str">
        <f>CONCATENATE(U3170,"-",V3170)</f>
        <v>-</v>
      </c>
      <c r="H3170" s="19" t="str">
        <f t="shared" ca="1" si="99"/>
        <v>PROBLEMA</v>
      </c>
      <c r="I3170" s="46">
        <f ca="1">Z3170-$B$1</f>
        <v>-46157</v>
      </c>
      <c r="J3170" s="46" t="e">
        <f>VLOOKUP(G3170,'D. Produção'!A:B,2,)</f>
        <v>#N/A</v>
      </c>
      <c r="K3170" s="55"/>
      <c r="L3170" s="56"/>
      <c r="M3170" s="55"/>
      <c r="N3170" s="55"/>
      <c r="O3170" s="56"/>
      <c r="P3170" s="56"/>
      <c r="Q3170" s="56"/>
      <c r="R3170" s="57"/>
      <c r="S3170" s="57"/>
      <c r="T3170" s="55"/>
      <c r="U3170" s="56"/>
      <c r="V3170" s="56"/>
      <c r="W3170" s="58"/>
      <c r="X3170" s="58"/>
      <c r="Y3170" s="59"/>
      <c r="Z3170" s="60"/>
      <c r="AA3170" s="61"/>
      <c r="AB3170" s="61"/>
      <c r="AC3170" s="61"/>
      <c r="AD3170" s="61"/>
      <c r="AE3170" s="61"/>
      <c r="AF3170" s="61"/>
      <c r="AG3170" s="61"/>
      <c r="AH3170" s="61"/>
      <c r="AI3170" s="62"/>
      <c r="AJ3170" s="62"/>
      <c r="AK3170" s="62"/>
      <c r="AL3170" s="61"/>
      <c r="AM3170" s="61"/>
      <c r="AN3170" s="61"/>
      <c r="AO3170" s="62"/>
      <c r="AP3170" s="61"/>
      <c r="AQ3170" s="62"/>
      <c r="AR3170" s="61"/>
    </row>
    <row r="3171" spans="1:44">
      <c r="A3171" t="e">
        <f>VLOOKUP(Q3171,'Rotas x Madrugada'!A:C,2,0)</f>
        <v>#N/A</v>
      </c>
      <c r="B3171" t="e">
        <f>VLOOKUP(Q3171,'Rotas x Madrugada'!A:C,3,0)</f>
        <v>#N/A</v>
      </c>
      <c r="D3171" s="19" t="e">
        <f t="shared" si="98"/>
        <v>#N/A</v>
      </c>
      <c r="E3171" s="19" t="e">
        <f>IF(A3171="RETIRA",Z3171,VLOOKUP(Q3171,'Rotas x Madrugada'!A:D,4,0))</f>
        <v>#N/A</v>
      </c>
      <c r="F3171" s="19" t="e">
        <f>IF(A3171="RETIRA",Z3171,Z3171+2)</f>
        <v>#N/A</v>
      </c>
      <c r="G3171" s="19" t="str">
        <f>CONCATENATE(U3171,"-",V3171)</f>
        <v>-</v>
      </c>
      <c r="H3171" s="19" t="str">
        <f t="shared" ca="1" si="99"/>
        <v>PROBLEMA</v>
      </c>
      <c r="I3171" s="46">
        <f ca="1">Z3171-$B$1</f>
        <v>-46157</v>
      </c>
      <c r="J3171" s="46" t="e">
        <f>VLOOKUP(G3171,'D. Produção'!A:B,2,)</f>
        <v>#N/A</v>
      </c>
      <c r="K3171" s="63"/>
      <c r="L3171" s="64"/>
      <c r="M3171" s="63"/>
      <c r="N3171" s="63"/>
      <c r="O3171" s="64"/>
      <c r="P3171" s="64"/>
      <c r="Q3171" s="64"/>
      <c r="R3171" s="65"/>
      <c r="S3171" s="65"/>
      <c r="T3171" s="63"/>
      <c r="U3171" s="64"/>
      <c r="V3171" s="64"/>
      <c r="W3171" s="66"/>
      <c r="X3171" s="66"/>
      <c r="Y3171" s="67"/>
      <c r="Z3171" s="68"/>
      <c r="AA3171" s="69"/>
      <c r="AB3171" s="69"/>
      <c r="AC3171" s="69"/>
      <c r="AD3171" s="69"/>
      <c r="AE3171" s="69"/>
      <c r="AF3171" s="69"/>
      <c r="AG3171" s="69"/>
      <c r="AH3171" s="69"/>
      <c r="AI3171" s="70"/>
      <c r="AJ3171" s="70"/>
      <c r="AK3171" s="70"/>
      <c r="AL3171" s="69"/>
      <c r="AM3171" s="69"/>
      <c r="AN3171" s="69"/>
      <c r="AO3171" s="70"/>
      <c r="AP3171" s="69"/>
      <c r="AQ3171" s="70"/>
      <c r="AR3171" s="69"/>
    </row>
    <row r="3172" spans="1:44">
      <c r="A3172" t="e">
        <f>VLOOKUP(Q3172,'Rotas x Madrugada'!A:C,2,0)</f>
        <v>#N/A</v>
      </c>
      <c r="B3172" t="e">
        <f>VLOOKUP(Q3172,'Rotas x Madrugada'!A:C,3,0)</f>
        <v>#N/A</v>
      </c>
      <c r="D3172" s="19" t="e">
        <f t="shared" si="98"/>
        <v>#N/A</v>
      </c>
      <c r="E3172" s="19" t="e">
        <f>IF(A3172="RETIRA",Z3172,VLOOKUP(Q3172,'Rotas x Madrugada'!A:D,4,0))</f>
        <v>#N/A</v>
      </c>
      <c r="F3172" s="19" t="e">
        <f>IF(A3172="RETIRA",Z3172,Z3172+2)</f>
        <v>#N/A</v>
      </c>
      <c r="G3172" s="19" t="str">
        <f>CONCATENATE(U3172,"-",V3172)</f>
        <v>-</v>
      </c>
      <c r="H3172" s="19" t="str">
        <f t="shared" ca="1" si="99"/>
        <v>PROBLEMA</v>
      </c>
      <c r="I3172" s="46">
        <f ca="1">Z3172-$B$1</f>
        <v>-46157</v>
      </c>
      <c r="J3172" s="46" t="e">
        <f>VLOOKUP(G3172,'D. Produção'!A:B,2,)</f>
        <v>#N/A</v>
      </c>
      <c r="K3172" s="55"/>
      <c r="L3172" s="56"/>
      <c r="M3172" s="55"/>
      <c r="N3172" s="55"/>
      <c r="O3172" s="56"/>
      <c r="P3172" s="56"/>
      <c r="Q3172" s="56"/>
      <c r="R3172" s="57"/>
      <c r="S3172" s="57"/>
      <c r="T3172" s="55"/>
      <c r="U3172" s="56"/>
      <c r="V3172" s="56"/>
      <c r="W3172" s="58"/>
      <c r="X3172" s="58"/>
      <c r="Y3172" s="59"/>
      <c r="Z3172" s="60"/>
      <c r="AA3172" s="61"/>
      <c r="AB3172" s="61"/>
      <c r="AC3172" s="61"/>
      <c r="AD3172" s="61"/>
      <c r="AE3172" s="61"/>
      <c r="AF3172" s="61"/>
      <c r="AG3172" s="61"/>
      <c r="AH3172" s="61"/>
      <c r="AI3172" s="62"/>
      <c r="AJ3172" s="62"/>
      <c r="AK3172" s="62"/>
      <c r="AL3172" s="61"/>
      <c r="AM3172" s="61"/>
      <c r="AN3172" s="61"/>
      <c r="AO3172" s="62"/>
      <c r="AP3172" s="61"/>
      <c r="AQ3172" s="62"/>
      <c r="AR3172" s="61"/>
    </row>
    <row r="3173" spans="1:44">
      <c r="A3173" t="e">
        <f>VLOOKUP(Q3173,'Rotas x Madrugada'!A:C,2,0)</f>
        <v>#N/A</v>
      </c>
      <c r="B3173" t="e">
        <f>VLOOKUP(Q3173,'Rotas x Madrugada'!A:C,3,0)</f>
        <v>#N/A</v>
      </c>
      <c r="D3173" s="19" t="e">
        <f t="shared" si="98"/>
        <v>#N/A</v>
      </c>
      <c r="E3173" s="19" t="e">
        <f>IF(A3173="RETIRA",Z3173,VLOOKUP(Q3173,'Rotas x Madrugada'!A:D,4,0))</f>
        <v>#N/A</v>
      </c>
      <c r="F3173" s="19" t="e">
        <f>IF(A3173="RETIRA",Z3173,Z3173+2)</f>
        <v>#N/A</v>
      </c>
      <c r="G3173" s="19" t="str">
        <f>CONCATENATE(U3173,"-",V3173)</f>
        <v>-</v>
      </c>
      <c r="H3173" s="19" t="str">
        <f t="shared" ca="1" si="99"/>
        <v>PROBLEMA</v>
      </c>
      <c r="I3173" s="46">
        <f ca="1">Z3173-$B$1</f>
        <v>-46157</v>
      </c>
      <c r="J3173" s="46" t="e">
        <f>VLOOKUP(G3173,'D. Produção'!A:B,2,)</f>
        <v>#N/A</v>
      </c>
      <c r="K3173" s="63"/>
      <c r="L3173" s="64"/>
      <c r="M3173" s="63"/>
      <c r="N3173" s="63"/>
      <c r="O3173" s="64"/>
      <c r="P3173" s="64"/>
      <c r="Q3173" s="64"/>
      <c r="R3173" s="65"/>
      <c r="S3173" s="65"/>
      <c r="T3173" s="63"/>
      <c r="U3173" s="64"/>
      <c r="V3173" s="64"/>
      <c r="W3173" s="66"/>
      <c r="X3173" s="66"/>
      <c r="Y3173" s="67"/>
      <c r="Z3173" s="68"/>
      <c r="AA3173" s="69"/>
      <c r="AB3173" s="69"/>
      <c r="AC3173" s="69"/>
      <c r="AD3173" s="69"/>
      <c r="AE3173" s="69"/>
      <c r="AF3173" s="69"/>
      <c r="AG3173" s="69"/>
      <c r="AH3173" s="69"/>
      <c r="AI3173" s="70"/>
      <c r="AJ3173" s="70"/>
      <c r="AK3173" s="70"/>
      <c r="AL3173" s="69"/>
      <c r="AM3173" s="69"/>
      <c r="AN3173" s="69"/>
      <c r="AO3173" s="70"/>
      <c r="AP3173" s="69"/>
      <c r="AQ3173" s="70"/>
      <c r="AR3173" s="69"/>
    </row>
    <row r="3174" spans="1:44">
      <c r="A3174" t="e">
        <f>VLOOKUP(Q3174,'Rotas x Madrugada'!A:C,2,0)</f>
        <v>#N/A</v>
      </c>
      <c r="B3174" t="e">
        <f>VLOOKUP(Q3174,'Rotas x Madrugada'!A:C,3,0)</f>
        <v>#N/A</v>
      </c>
      <c r="D3174" s="19" t="e">
        <f t="shared" si="98"/>
        <v>#N/A</v>
      </c>
      <c r="E3174" s="19" t="e">
        <f>IF(A3174="RETIRA",Z3174,VLOOKUP(Q3174,'Rotas x Madrugada'!A:D,4,0))</f>
        <v>#N/A</v>
      </c>
      <c r="F3174" s="19" t="e">
        <f>IF(A3174="RETIRA",Z3174,Z3174+2)</f>
        <v>#N/A</v>
      </c>
      <c r="G3174" s="19" t="str">
        <f>CONCATENATE(U3174,"-",V3174)</f>
        <v>-</v>
      </c>
      <c r="H3174" s="19" t="str">
        <f t="shared" ca="1" si="99"/>
        <v>PROBLEMA</v>
      </c>
      <c r="I3174" s="46">
        <f ca="1">Z3174-$B$1</f>
        <v>-46157</v>
      </c>
      <c r="J3174" s="46" t="e">
        <f>VLOOKUP(G3174,'D. Produção'!A:B,2,)</f>
        <v>#N/A</v>
      </c>
      <c r="K3174" s="55"/>
      <c r="L3174" s="56"/>
      <c r="M3174" s="55"/>
      <c r="N3174" s="55"/>
      <c r="O3174" s="56"/>
      <c r="P3174" s="56"/>
      <c r="Q3174" s="56"/>
      <c r="R3174" s="57"/>
      <c r="S3174" s="57"/>
      <c r="T3174" s="55"/>
      <c r="U3174" s="56"/>
      <c r="V3174" s="56"/>
      <c r="W3174" s="58"/>
      <c r="X3174" s="58"/>
      <c r="Y3174" s="59"/>
      <c r="Z3174" s="60"/>
      <c r="AA3174" s="61"/>
      <c r="AB3174" s="61"/>
      <c r="AC3174" s="61"/>
      <c r="AD3174" s="61"/>
      <c r="AE3174" s="61"/>
      <c r="AF3174" s="61"/>
      <c r="AG3174" s="61"/>
      <c r="AH3174" s="61"/>
      <c r="AI3174" s="62"/>
      <c r="AJ3174" s="62"/>
      <c r="AK3174" s="62"/>
      <c r="AL3174" s="61"/>
      <c r="AM3174" s="61"/>
      <c r="AN3174" s="62"/>
      <c r="AO3174" s="62"/>
      <c r="AP3174" s="62"/>
      <c r="AQ3174" s="62"/>
      <c r="AR3174" s="61"/>
    </row>
    <row r="3175" spans="1:44">
      <c r="A3175" t="e">
        <f>VLOOKUP(Q3175,'Rotas x Madrugada'!A:C,2,0)</f>
        <v>#N/A</v>
      </c>
      <c r="B3175" t="e">
        <f>VLOOKUP(Q3175,'Rotas x Madrugada'!A:C,3,0)</f>
        <v>#N/A</v>
      </c>
      <c r="D3175" s="19" t="e">
        <f t="shared" si="98"/>
        <v>#N/A</v>
      </c>
      <c r="E3175" s="19" t="e">
        <f>IF(A3175="RETIRA",Z3175,VLOOKUP(Q3175,'Rotas x Madrugada'!A:D,4,0))</f>
        <v>#N/A</v>
      </c>
      <c r="F3175" s="19" t="e">
        <f>IF(A3175="RETIRA",Z3175,Z3175+2)</f>
        <v>#N/A</v>
      </c>
      <c r="G3175" s="19" t="str">
        <f>CONCATENATE(U3175,"-",V3175)</f>
        <v>-</v>
      </c>
      <c r="H3175" s="19" t="str">
        <f t="shared" ca="1" si="99"/>
        <v>PROBLEMA</v>
      </c>
      <c r="I3175" s="46">
        <f ca="1">Z3175-$B$1</f>
        <v>-46157</v>
      </c>
      <c r="J3175" s="46" t="e">
        <f>VLOOKUP(G3175,'D. Produção'!A:B,2,)</f>
        <v>#N/A</v>
      </c>
      <c r="K3175" s="63"/>
      <c r="L3175" s="64"/>
      <c r="M3175" s="63"/>
      <c r="N3175" s="63"/>
      <c r="O3175" s="64"/>
      <c r="P3175" s="64"/>
      <c r="Q3175" s="64"/>
      <c r="R3175" s="65"/>
      <c r="S3175" s="65"/>
      <c r="T3175" s="63"/>
      <c r="U3175" s="64"/>
      <c r="V3175" s="64"/>
      <c r="W3175" s="66"/>
      <c r="X3175" s="66"/>
      <c r="Y3175" s="67"/>
      <c r="Z3175" s="68"/>
      <c r="AA3175" s="69"/>
      <c r="AB3175" s="69"/>
      <c r="AC3175" s="69"/>
      <c r="AD3175" s="69"/>
      <c r="AE3175" s="70"/>
      <c r="AF3175" s="70"/>
      <c r="AG3175" s="70"/>
      <c r="AH3175" s="70"/>
      <c r="AI3175" s="70"/>
      <c r="AJ3175" s="70"/>
      <c r="AK3175" s="70"/>
      <c r="AL3175" s="69"/>
      <c r="AM3175" s="69"/>
      <c r="AN3175" s="70"/>
      <c r="AO3175" s="70"/>
      <c r="AP3175" s="70"/>
      <c r="AQ3175" s="70"/>
      <c r="AR3175" s="69"/>
    </row>
    <row r="3176" spans="1:44">
      <c r="A3176" t="e">
        <f>VLOOKUP(Q3176,'Rotas x Madrugada'!A:C,2,0)</f>
        <v>#N/A</v>
      </c>
      <c r="B3176" t="e">
        <f>VLOOKUP(Q3176,'Rotas x Madrugada'!A:C,3,0)</f>
        <v>#N/A</v>
      </c>
      <c r="D3176" s="19" t="e">
        <f t="shared" si="98"/>
        <v>#N/A</v>
      </c>
      <c r="E3176" s="19" t="e">
        <f>IF(A3176="RETIRA",Z3176,VLOOKUP(Q3176,'Rotas x Madrugada'!A:D,4,0))</f>
        <v>#N/A</v>
      </c>
      <c r="F3176" s="19" t="e">
        <f>IF(A3176="RETIRA",Z3176,Z3176+2)</f>
        <v>#N/A</v>
      </c>
      <c r="G3176" s="19" t="str">
        <f>CONCATENATE(U3176,"-",V3176)</f>
        <v>-</v>
      </c>
      <c r="H3176" s="19" t="str">
        <f t="shared" ca="1" si="99"/>
        <v>PROBLEMA</v>
      </c>
      <c r="I3176" s="46">
        <f ca="1">Z3176-$B$1</f>
        <v>-46157</v>
      </c>
      <c r="J3176" s="46" t="e">
        <f>VLOOKUP(G3176,'D. Produção'!A:B,2,)</f>
        <v>#N/A</v>
      </c>
      <c r="K3176" s="55"/>
      <c r="L3176" s="56"/>
      <c r="M3176" s="55"/>
      <c r="N3176" s="55"/>
      <c r="O3176" s="56"/>
      <c r="P3176" s="56"/>
      <c r="Q3176" s="56"/>
      <c r="R3176" s="57"/>
      <c r="S3176" s="57"/>
      <c r="T3176" s="55"/>
      <c r="U3176" s="56"/>
      <c r="V3176" s="56"/>
      <c r="W3176" s="58"/>
      <c r="X3176" s="58"/>
      <c r="Y3176" s="59"/>
      <c r="Z3176" s="60"/>
      <c r="AA3176" s="61"/>
      <c r="AB3176" s="61"/>
      <c r="AC3176" s="61"/>
      <c r="AD3176" s="61"/>
      <c r="AE3176" s="62"/>
      <c r="AF3176" s="62"/>
      <c r="AG3176" s="62"/>
      <c r="AH3176" s="62"/>
      <c r="AI3176" s="62"/>
      <c r="AJ3176" s="62"/>
      <c r="AK3176" s="62"/>
      <c r="AL3176" s="61"/>
      <c r="AM3176" s="61"/>
      <c r="AN3176" s="62"/>
      <c r="AO3176" s="62"/>
      <c r="AP3176" s="62"/>
      <c r="AQ3176" s="62"/>
      <c r="AR3176" s="61"/>
    </row>
    <row r="3177" spans="1:44">
      <c r="A3177" t="e">
        <f>VLOOKUP(Q3177,'Rotas x Madrugada'!A:C,2,0)</f>
        <v>#N/A</v>
      </c>
      <c r="B3177" t="e">
        <f>VLOOKUP(Q3177,'Rotas x Madrugada'!A:C,3,0)</f>
        <v>#N/A</v>
      </c>
      <c r="D3177" s="19" t="e">
        <f t="shared" si="98"/>
        <v>#N/A</v>
      </c>
      <c r="E3177" s="19" t="e">
        <f>IF(A3177="RETIRA",Z3177,VLOOKUP(Q3177,'Rotas x Madrugada'!A:D,4,0))</f>
        <v>#N/A</v>
      </c>
      <c r="F3177" s="19" t="e">
        <f>IF(A3177="RETIRA",Z3177,Z3177+2)</f>
        <v>#N/A</v>
      </c>
      <c r="G3177" s="19" t="str">
        <f>CONCATENATE(U3177,"-",V3177)</f>
        <v>-</v>
      </c>
      <c r="H3177" s="19" t="str">
        <f t="shared" ca="1" si="99"/>
        <v>PROBLEMA</v>
      </c>
      <c r="I3177" s="46">
        <f ca="1">Z3177-$B$1</f>
        <v>-46157</v>
      </c>
      <c r="J3177" s="46" t="e">
        <f>VLOOKUP(G3177,'D. Produção'!A:B,2,)</f>
        <v>#N/A</v>
      </c>
      <c r="K3177" s="63"/>
      <c r="L3177" s="64"/>
      <c r="M3177" s="63"/>
      <c r="N3177" s="63"/>
      <c r="O3177" s="64"/>
      <c r="P3177" s="64"/>
      <c r="Q3177" s="64"/>
      <c r="R3177" s="65"/>
      <c r="S3177" s="65"/>
      <c r="T3177" s="63"/>
      <c r="U3177" s="64"/>
      <c r="V3177" s="64"/>
      <c r="W3177" s="66"/>
      <c r="X3177" s="66"/>
      <c r="Y3177" s="67"/>
      <c r="Z3177" s="68"/>
      <c r="AA3177" s="69"/>
      <c r="AB3177" s="69"/>
      <c r="AC3177" s="69"/>
      <c r="AD3177" s="69"/>
      <c r="AE3177" s="70"/>
      <c r="AF3177" s="70"/>
      <c r="AG3177" s="70"/>
      <c r="AH3177" s="70"/>
      <c r="AI3177" s="70"/>
      <c r="AJ3177" s="70"/>
      <c r="AK3177" s="70"/>
      <c r="AL3177" s="69"/>
      <c r="AM3177" s="69"/>
      <c r="AN3177" s="70"/>
      <c r="AO3177" s="70"/>
      <c r="AP3177" s="70"/>
      <c r="AQ3177" s="70"/>
      <c r="AR3177" s="69"/>
    </row>
    <row r="3178" spans="1:44">
      <c r="A3178" t="e">
        <f>VLOOKUP(Q3178,'Rotas x Madrugada'!A:C,2,0)</f>
        <v>#N/A</v>
      </c>
      <c r="B3178" t="e">
        <f>VLOOKUP(Q3178,'Rotas x Madrugada'!A:C,3,0)</f>
        <v>#N/A</v>
      </c>
      <c r="D3178" s="19" t="e">
        <f t="shared" si="98"/>
        <v>#N/A</v>
      </c>
      <c r="E3178" s="19" t="e">
        <f>IF(A3178="RETIRA",Z3178,VLOOKUP(Q3178,'Rotas x Madrugada'!A:D,4,0))</f>
        <v>#N/A</v>
      </c>
      <c r="F3178" s="19" t="e">
        <f>IF(A3178="RETIRA",Z3178,Z3178+2)</f>
        <v>#N/A</v>
      </c>
      <c r="G3178" s="19" t="str">
        <f>CONCATENATE(U3178,"-",V3178)</f>
        <v>-</v>
      </c>
      <c r="H3178" s="19" t="str">
        <f t="shared" ca="1" si="99"/>
        <v>PROBLEMA</v>
      </c>
      <c r="I3178" s="46">
        <f ca="1">Z3178-$B$1</f>
        <v>-46157</v>
      </c>
      <c r="J3178" s="46" t="e">
        <f>VLOOKUP(G3178,'D. Produção'!A:B,2,)</f>
        <v>#N/A</v>
      </c>
      <c r="K3178" s="55"/>
      <c r="L3178" s="56"/>
      <c r="M3178" s="55"/>
      <c r="N3178" s="55"/>
      <c r="O3178" s="56"/>
      <c r="P3178" s="56"/>
      <c r="Q3178" s="56"/>
      <c r="R3178" s="57"/>
      <c r="S3178" s="57"/>
      <c r="T3178" s="55"/>
      <c r="U3178" s="56"/>
      <c r="V3178" s="56"/>
      <c r="W3178" s="58"/>
      <c r="X3178" s="58"/>
      <c r="Y3178" s="59"/>
      <c r="Z3178" s="60"/>
      <c r="AA3178" s="61"/>
      <c r="AB3178" s="61"/>
      <c r="AC3178" s="61"/>
      <c r="AD3178" s="61"/>
      <c r="AE3178" s="62"/>
      <c r="AF3178" s="62"/>
      <c r="AG3178" s="62"/>
      <c r="AH3178" s="62"/>
      <c r="AI3178" s="62"/>
      <c r="AJ3178" s="62"/>
      <c r="AK3178" s="62"/>
      <c r="AL3178" s="61"/>
      <c r="AM3178" s="61"/>
      <c r="AN3178" s="62"/>
      <c r="AO3178" s="62"/>
      <c r="AP3178" s="62"/>
      <c r="AQ3178" s="62"/>
      <c r="AR3178" s="61"/>
    </row>
    <row r="3179" spans="1:44">
      <c r="A3179" t="e">
        <f>VLOOKUP(Q3179,'Rotas x Madrugada'!A:C,2,0)</f>
        <v>#N/A</v>
      </c>
      <c r="B3179" t="e">
        <f>VLOOKUP(Q3179,'Rotas x Madrugada'!A:C,3,0)</f>
        <v>#N/A</v>
      </c>
      <c r="D3179" s="19" t="e">
        <f t="shared" si="98"/>
        <v>#N/A</v>
      </c>
      <c r="E3179" s="19" t="e">
        <f>IF(A3179="RETIRA",Z3179,VLOOKUP(Q3179,'Rotas x Madrugada'!A:D,4,0))</f>
        <v>#N/A</v>
      </c>
      <c r="F3179" s="19" t="e">
        <f>IF(A3179="RETIRA",Z3179,Z3179+2)</f>
        <v>#N/A</v>
      </c>
      <c r="G3179" s="19" t="str">
        <f>CONCATENATE(U3179,"-",V3179)</f>
        <v>-</v>
      </c>
      <c r="H3179" s="19" t="str">
        <f t="shared" ca="1" si="99"/>
        <v>PROBLEMA</v>
      </c>
      <c r="I3179" s="46">
        <f ca="1">Z3179-$B$1</f>
        <v>-46157</v>
      </c>
      <c r="J3179" s="46" t="e">
        <f>VLOOKUP(G3179,'D. Produção'!A:B,2,)</f>
        <v>#N/A</v>
      </c>
      <c r="K3179" s="63"/>
      <c r="L3179" s="64"/>
      <c r="M3179" s="63"/>
      <c r="N3179" s="63"/>
      <c r="O3179" s="64"/>
      <c r="P3179" s="64"/>
      <c r="Q3179" s="64"/>
      <c r="R3179" s="65"/>
      <c r="S3179" s="65"/>
      <c r="T3179" s="63"/>
      <c r="U3179" s="64"/>
      <c r="V3179" s="64"/>
      <c r="W3179" s="66"/>
      <c r="X3179" s="66"/>
      <c r="Y3179" s="67"/>
      <c r="Z3179" s="68"/>
      <c r="AA3179" s="69"/>
      <c r="AB3179" s="69"/>
      <c r="AC3179" s="69"/>
      <c r="AD3179" s="69"/>
      <c r="AE3179" s="70"/>
      <c r="AF3179" s="70"/>
      <c r="AG3179" s="70"/>
      <c r="AH3179" s="70"/>
      <c r="AI3179" s="70"/>
      <c r="AJ3179" s="70"/>
      <c r="AK3179" s="70"/>
      <c r="AL3179" s="69"/>
      <c r="AM3179" s="69"/>
      <c r="AN3179" s="70"/>
      <c r="AO3179" s="70"/>
      <c r="AP3179" s="70"/>
      <c r="AQ3179" s="70"/>
      <c r="AR3179" s="69"/>
    </row>
    <row r="3180" spans="1:44">
      <c r="A3180" t="e">
        <f>VLOOKUP(Q3180,'Rotas x Madrugada'!A:C,2,0)</f>
        <v>#N/A</v>
      </c>
      <c r="B3180" t="e">
        <f>VLOOKUP(Q3180,'Rotas x Madrugada'!A:C,3,0)</f>
        <v>#N/A</v>
      </c>
      <c r="D3180" s="19" t="e">
        <f t="shared" si="98"/>
        <v>#N/A</v>
      </c>
      <c r="E3180" s="19" t="e">
        <f>IF(A3180="RETIRA",Z3180,VLOOKUP(Q3180,'Rotas x Madrugada'!A:D,4,0))</f>
        <v>#N/A</v>
      </c>
      <c r="F3180" s="19" t="e">
        <f>IF(A3180="RETIRA",Z3180,Z3180+2)</f>
        <v>#N/A</v>
      </c>
      <c r="G3180" s="19" t="str">
        <f>CONCATENATE(U3180,"-",V3180)</f>
        <v>-</v>
      </c>
      <c r="H3180" s="19" t="str">
        <f t="shared" ca="1" si="99"/>
        <v>PROBLEMA</v>
      </c>
      <c r="I3180" s="46">
        <f ca="1">Z3180-$B$1</f>
        <v>-46157</v>
      </c>
      <c r="J3180" s="46" t="e">
        <f>VLOOKUP(G3180,'D. Produção'!A:B,2,)</f>
        <v>#N/A</v>
      </c>
      <c r="K3180" s="55"/>
      <c r="L3180" s="56"/>
      <c r="M3180" s="55"/>
      <c r="N3180" s="55"/>
      <c r="O3180" s="56"/>
      <c r="P3180" s="56"/>
      <c r="Q3180" s="56"/>
      <c r="R3180" s="57"/>
      <c r="S3180" s="57"/>
      <c r="T3180" s="55"/>
      <c r="U3180" s="56"/>
      <c r="V3180" s="56"/>
      <c r="W3180" s="58"/>
      <c r="X3180" s="58"/>
      <c r="Y3180" s="59"/>
      <c r="Z3180" s="60"/>
      <c r="AA3180" s="61"/>
      <c r="AB3180" s="61"/>
      <c r="AC3180" s="61"/>
      <c r="AD3180" s="61"/>
      <c r="AE3180" s="62"/>
      <c r="AF3180" s="62"/>
      <c r="AG3180" s="62"/>
      <c r="AH3180" s="62"/>
      <c r="AI3180" s="62"/>
      <c r="AJ3180" s="62"/>
      <c r="AK3180" s="62"/>
      <c r="AL3180" s="61"/>
      <c r="AM3180" s="61"/>
      <c r="AN3180" s="62"/>
      <c r="AO3180" s="62"/>
      <c r="AP3180" s="62"/>
      <c r="AQ3180" s="62"/>
      <c r="AR3180" s="61"/>
    </row>
    <row r="3181" spans="1:44">
      <c r="A3181" t="e">
        <f>VLOOKUP(Q3181,'Rotas x Madrugada'!A:C,2,0)</f>
        <v>#N/A</v>
      </c>
      <c r="B3181" t="e">
        <f>VLOOKUP(Q3181,'Rotas x Madrugada'!A:C,3,0)</f>
        <v>#N/A</v>
      </c>
      <c r="D3181" s="19" t="e">
        <f t="shared" si="98"/>
        <v>#N/A</v>
      </c>
      <c r="E3181" s="19" t="e">
        <f>IF(A3181="RETIRA",Z3181,VLOOKUP(Q3181,'Rotas x Madrugada'!A:D,4,0))</f>
        <v>#N/A</v>
      </c>
      <c r="F3181" s="19" t="e">
        <f>IF(A3181="RETIRA",Z3181,Z3181+2)</f>
        <v>#N/A</v>
      </c>
      <c r="G3181" s="19" t="str">
        <f>CONCATENATE(U3181,"-",V3181)</f>
        <v>-</v>
      </c>
      <c r="H3181" s="19" t="str">
        <f t="shared" ca="1" si="99"/>
        <v>PROBLEMA</v>
      </c>
      <c r="I3181" s="46">
        <f ca="1">Z3181-$B$1</f>
        <v>-46157</v>
      </c>
      <c r="J3181" s="46" t="e">
        <f>VLOOKUP(G3181,'D. Produção'!A:B,2,)</f>
        <v>#N/A</v>
      </c>
      <c r="K3181" s="63"/>
      <c r="L3181" s="64"/>
      <c r="M3181" s="63"/>
      <c r="N3181" s="63"/>
      <c r="O3181" s="64"/>
      <c r="P3181" s="64"/>
      <c r="Q3181" s="64"/>
      <c r="R3181" s="65"/>
      <c r="S3181" s="65"/>
      <c r="T3181" s="63"/>
      <c r="U3181" s="64"/>
      <c r="V3181" s="64"/>
      <c r="W3181" s="66"/>
      <c r="X3181" s="66"/>
      <c r="Y3181" s="67"/>
      <c r="Z3181" s="68"/>
      <c r="AA3181" s="69"/>
      <c r="AB3181" s="69"/>
      <c r="AC3181" s="69"/>
      <c r="AD3181" s="69"/>
      <c r="AE3181" s="70"/>
      <c r="AF3181" s="70"/>
      <c r="AG3181" s="70"/>
      <c r="AH3181" s="70"/>
      <c r="AI3181" s="70"/>
      <c r="AJ3181" s="70"/>
      <c r="AK3181" s="70"/>
      <c r="AL3181" s="69"/>
      <c r="AM3181" s="69"/>
      <c r="AN3181" s="70"/>
      <c r="AO3181" s="70"/>
      <c r="AP3181" s="70"/>
      <c r="AQ3181" s="70"/>
      <c r="AR3181" s="69"/>
    </row>
    <row r="3182" spans="1:44">
      <c r="A3182" t="e">
        <f>VLOOKUP(Q3182,'Rotas x Madrugada'!A:C,2,0)</f>
        <v>#N/A</v>
      </c>
      <c r="B3182" t="e">
        <f>VLOOKUP(Q3182,'Rotas x Madrugada'!A:C,3,0)</f>
        <v>#N/A</v>
      </c>
      <c r="D3182" s="19" t="e">
        <f t="shared" si="98"/>
        <v>#N/A</v>
      </c>
      <c r="E3182" s="19" t="e">
        <f>IF(A3182="RETIRA",Z3182,VLOOKUP(Q3182,'Rotas x Madrugada'!A:D,4,0))</f>
        <v>#N/A</v>
      </c>
      <c r="F3182" s="19" t="e">
        <f>IF(A3182="RETIRA",Z3182,Z3182+2)</f>
        <v>#N/A</v>
      </c>
      <c r="G3182" s="19" t="str">
        <f>CONCATENATE(U3182,"-",V3182)</f>
        <v>-</v>
      </c>
      <c r="H3182" s="19" t="str">
        <f t="shared" ca="1" si="99"/>
        <v>PROBLEMA</v>
      </c>
      <c r="I3182" s="46">
        <f ca="1">Z3182-$B$1</f>
        <v>-46157</v>
      </c>
      <c r="J3182" s="46" t="e">
        <f>VLOOKUP(G3182,'D. Produção'!A:B,2,)</f>
        <v>#N/A</v>
      </c>
      <c r="K3182" s="55"/>
      <c r="L3182" s="56"/>
      <c r="M3182" s="55"/>
      <c r="N3182" s="55"/>
      <c r="O3182" s="56"/>
      <c r="P3182" s="56"/>
      <c r="Q3182" s="56"/>
      <c r="R3182" s="57"/>
      <c r="S3182" s="57"/>
      <c r="T3182" s="55"/>
      <c r="U3182" s="56"/>
      <c r="V3182" s="56"/>
      <c r="W3182" s="58"/>
      <c r="X3182" s="58"/>
      <c r="Y3182" s="59"/>
      <c r="Z3182" s="60"/>
      <c r="AA3182" s="61"/>
      <c r="AB3182" s="61"/>
      <c r="AC3182" s="61"/>
      <c r="AD3182" s="61"/>
      <c r="AE3182" s="62"/>
      <c r="AF3182" s="62"/>
      <c r="AG3182" s="62"/>
      <c r="AH3182" s="62"/>
      <c r="AI3182" s="62"/>
      <c r="AJ3182" s="62"/>
      <c r="AK3182" s="62"/>
      <c r="AL3182" s="61"/>
      <c r="AM3182" s="61"/>
      <c r="AN3182" s="62"/>
      <c r="AO3182" s="62"/>
      <c r="AP3182" s="62"/>
      <c r="AQ3182" s="62"/>
      <c r="AR3182" s="61"/>
    </row>
    <row r="3183" spans="1:44">
      <c r="A3183" t="e">
        <f>VLOOKUP(Q3183,'Rotas x Madrugada'!A:C,2,0)</f>
        <v>#N/A</v>
      </c>
      <c r="B3183" t="e">
        <f>VLOOKUP(Q3183,'Rotas x Madrugada'!A:C,3,0)</f>
        <v>#N/A</v>
      </c>
      <c r="D3183" s="19" t="e">
        <f t="shared" si="98"/>
        <v>#N/A</v>
      </c>
      <c r="E3183" s="19" t="e">
        <f>IF(A3183="RETIRA",Z3183,VLOOKUP(Q3183,'Rotas x Madrugada'!A:D,4,0))</f>
        <v>#N/A</v>
      </c>
      <c r="F3183" s="19" t="e">
        <f>IF(A3183="RETIRA",Z3183,Z3183+2)</f>
        <v>#N/A</v>
      </c>
      <c r="G3183" s="19" t="str">
        <f>CONCATENATE(U3183,"-",V3183)</f>
        <v>-</v>
      </c>
      <c r="H3183" s="19" t="str">
        <f t="shared" ca="1" si="99"/>
        <v>PROBLEMA</v>
      </c>
      <c r="I3183" s="46">
        <f ca="1">Z3183-$B$1</f>
        <v>-46157</v>
      </c>
      <c r="J3183" s="46" t="e">
        <f>VLOOKUP(G3183,'D. Produção'!A:B,2,)</f>
        <v>#N/A</v>
      </c>
      <c r="K3183" s="63"/>
      <c r="L3183" s="64"/>
      <c r="M3183" s="63"/>
      <c r="N3183" s="63"/>
      <c r="O3183" s="64"/>
      <c r="P3183" s="64"/>
      <c r="Q3183" s="64"/>
      <c r="R3183" s="65"/>
      <c r="S3183" s="65"/>
      <c r="T3183" s="63"/>
      <c r="U3183" s="64"/>
      <c r="V3183" s="64"/>
      <c r="W3183" s="66"/>
      <c r="X3183" s="66"/>
      <c r="Y3183" s="67"/>
      <c r="Z3183" s="68"/>
      <c r="AA3183" s="69"/>
      <c r="AB3183" s="69"/>
      <c r="AC3183" s="69"/>
      <c r="AD3183" s="69"/>
      <c r="AE3183" s="70"/>
      <c r="AF3183" s="70"/>
      <c r="AG3183" s="70"/>
      <c r="AH3183" s="70"/>
      <c r="AI3183" s="70"/>
      <c r="AJ3183" s="70"/>
      <c r="AK3183" s="70"/>
      <c r="AL3183" s="69"/>
      <c r="AM3183" s="69"/>
      <c r="AN3183" s="70"/>
      <c r="AO3183" s="70"/>
      <c r="AP3183" s="70"/>
      <c r="AQ3183" s="70"/>
      <c r="AR3183" s="69"/>
    </row>
    <row r="3184" spans="1:44">
      <c r="A3184" t="e">
        <f>VLOOKUP(Q3184,'Rotas x Madrugada'!A:C,2,0)</f>
        <v>#N/A</v>
      </c>
      <c r="B3184" t="e">
        <f>VLOOKUP(Q3184,'Rotas x Madrugada'!A:C,3,0)</f>
        <v>#N/A</v>
      </c>
      <c r="D3184" s="19" t="e">
        <f t="shared" si="98"/>
        <v>#N/A</v>
      </c>
      <c r="E3184" s="19" t="e">
        <f>IF(A3184="RETIRA",Z3184,VLOOKUP(Q3184,'Rotas x Madrugada'!A:D,4,0))</f>
        <v>#N/A</v>
      </c>
      <c r="F3184" s="19" t="e">
        <f>IF(A3184="RETIRA",Z3184,Z3184+2)</f>
        <v>#N/A</v>
      </c>
      <c r="G3184" s="19" t="str">
        <f>CONCATENATE(U3184,"-",V3184)</f>
        <v>-</v>
      </c>
      <c r="H3184" s="19" t="str">
        <f t="shared" ca="1" si="99"/>
        <v>PROBLEMA</v>
      </c>
      <c r="I3184" s="46">
        <f ca="1">Z3184-$B$1</f>
        <v>-46157</v>
      </c>
      <c r="J3184" s="46" t="e">
        <f>VLOOKUP(G3184,'D. Produção'!A:B,2,)</f>
        <v>#N/A</v>
      </c>
      <c r="K3184" s="55"/>
      <c r="L3184" s="56"/>
      <c r="M3184" s="55"/>
      <c r="N3184" s="55"/>
      <c r="O3184" s="56"/>
      <c r="P3184" s="56"/>
      <c r="Q3184" s="56"/>
      <c r="R3184" s="57"/>
      <c r="S3184" s="57"/>
      <c r="T3184" s="55"/>
      <c r="U3184" s="56"/>
      <c r="V3184" s="56"/>
      <c r="W3184" s="58"/>
      <c r="X3184" s="58"/>
      <c r="Y3184" s="59"/>
      <c r="Z3184" s="60"/>
      <c r="AA3184" s="61"/>
      <c r="AB3184" s="61"/>
      <c r="AC3184" s="61"/>
      <c r="AD3184" s="61"/>
      <c r="AE3184" s="62"/>
      <c r="AF3184" s="62"/>
      <c r="AG3184" s="62"/>
      <c r="AH3184" s="62"/>
      <c r="AI3184" s="62"/>
      <c r="AJ3184" s="62"/>
      <c r="AK3184" s="62"/>
      <c r="AL3184" s="61"/>
      <c r="AM3184" s="61"/>
      <c r="AN3184" s="62"/>
      <c r="AO3184" s="62"/>
      <c r="AP3184" s="62"/>
      <c r="AQ3184" s="62"/>
      <c r="AR3184" s="61"/>
    </row>
    <row r="3185" spans="1:44">
      <c r="A3185" t="e">
        <f>VLOOKUP(Q3185,'Rotas x Madrugada'!A:C,2,0)</f>
        <v>#N/A</v>
      </c>
      <c r="B3185" t="e">
        <f>VLOOKUP(Q3185,'Rotas x Madrugada'!A:C,3,0)</f>
        <v>#N/A</v>
      </c>
      <c r="D3185" s="19" t="e">
        <f t="shared" si="98"/>
        <v>#N/A</v>
      </c>
      <c r="E3185" s="19" t="e">
        <f>IF(A3185="RETIRA",Z3185,VLOOKUP(Q3185,'Rotas x Madrugada'!A:D,4,0))</f>
        <v>#N/A</v>
      </c>
      <c r="F3185" s="19" t="e">
        <f>IF(A3185="RETIRA",Z3185,Z3185+2)</f>
        <v>#N/A</v>
      </c>
      <c r="G3185" s="19" t="str">
        <f>CONCATENATE(U3185,"-",V3185)</f>
        <v>-</v>
      </c>
      <c r="H3185" s="19" t="str">
        <f t="shared" ca="1" si="99"/>
        <v>PROBLEMA</v>
      </c>
      <c r="I3185" s="46">
        <f ca="1">Z3185-$B$1</f>
        <v>-46157</v>
      </c>
      <c r="J3185" s="46" t="e">
        <f>VLOOKUP(G3185,'D. Produção'!A:B,2,)</f>
        <v>#N/A</v>
      </c>
      <c r="K3185" s="63"/>
      <c r="L3185" s="64"/>
      <c r="M3185" s="63"/>
      <c r="N3185" s="63"/>
      <c r="O3185" s="64"/>
      <c r="P3185" s="64"/>
      <c r="Q3185" s="64"/>
      <c r="R3185" s="65"/>
      <c r="S3185" s="65"/>
      <c r="T3185" s="63"/>
      <c r="U3185" s="64"/>
      <c r="V3185" s="64"/>
      <c r="W3185" s="66"/>
      <c r="X3185" s="66"/>
      <c r="Y3185" s="67"/>
      <c r="Z3185" s="68"/>
      <c r="AA3185" s="69"/>
      <c r="AB3185" s="69"/>
      <c r="AC3185" s="69"/>
      <c r="AD3185" s="69"/>
      <c r="AE3185" s="69"/>
      <c r="AF3185" s="69"/>
      <c r="AG3185" s="69"/>
      <c r="AH3185" s="69"/>
      <c r="AI3185" s="70"/>
      <c r="AJ3185" s="70"/>
      <c r="AK3185" s="70"/>
      <c r="AL3185" s="69"/>
      <c r="AM3185" s="69"/>
      <c r="AN3185" s="70"/>
      <c r="AO3185" s="70"/>
      <c r="AP3185" s="70"/>
      <c r="AQ3185" s="70"/>
      <c r="AR3185" s="69"/>
    </row>
    <row r="3186" spans="1:44">
      <c r="A3186" t="e">
        <f>VLOOKUP(Q3186,'Rotas x Madrugada'!A:C,2,0)</f>
        <v>#N/A</v>
      </c>
      <c r="B3186" t="e">
        <f>VLOOKUP(Q3186,'Rotas x Madrugada'!A:C,3,0)</f>
        <v>#N/A</v>
      </c>
      <c r="D3186" s="19" t="e">
        <f t="shared" si="98"/>
        <v>#N/A</v>
      </c>
      <c r="E3186" s="19" t="e">
        <f>IF(A3186="RETIRA",Z3186,VLOOKUP(Q3186,'Rotas x Madrugada'!A:D,4,0))</f>
        <v>#N/A</v>
      </c>
      <c r="F3186" s="19" t="e">
        <f>IF(A3186="RETIRA",Z3186,Z3186+2)</f>
        <v>#N/A</v>
      </c>
      <c r="G3186" s="19" t="str">
        <f>CONCATENATE(U3186,"-",V3186)</f>
        <v>-</v>
      </c>
      <c r="H3186" s="19" t="str">
        <f t="shared" ca="1" si="99"/>
        <v>PROBLEMA</v>
      </c>
      <c r="I3186" s="46">
        <f ca="1">Z3186-$B$1</f>
        <v>-46157</v>
      </c>
      <c r="J3186" s="46" t="e">
        <f>VLOOKUP(G3186,'D. Produção'!A:B,2,)</f>
        <v>#N/A</v>
      </c>
      <c r="K3186" s="55"/>
      <c r="L3186" s="56"/>
      <c r="M3186" s="55"/>
      <c r="N3186" s="55"/>
      <c r="O3186" s="56"/>
      <c r="P3186" s="56"/>
      <c r="Q3186" s="56"/>
      <c r="R3186" s="57"/>
      <c r="S3186" s="57"/>
      <c r="T3186" s="55"/>
      <c r="U3186" s="56"/>
      <c r="V3186" s="56"/>
      <c r="W3186" s="58"/>
      <c r="X3186" s="58"/>
      <c r="Y3186" s="59"/>
      <c r="Z3186" s="60"/>
      <c r="AA3186" s="61"/>
      <c r="AB3186" s="61"/>
      <c r="AC3186" s="62"/>
      <c r="AD3186" s="62"/>
      <c r="AE3186" s="62"/>
      <c r="AF3186" s="62"/>
      <c r="AG3186" s="62"/>
      <c r="AH3186" s="62"/>
      <c r="AI3186" s="62"/>
      <c r="AJ3186" s="62"/>
      <c r="AK3186" s="62"/>
      <c r="AL3186" s="62"/>
      <c r="AM3186" s="62"/>
      <c r="AN3186" s="62"/>
      <c r="AO3186" s="62"/>
      <c r="AP3186" s="62"/>
      <c r="AQ3186" s="62"/>
      <c r="AR3186" s="61"/>
    </row>
    <row r="3187" spans="1:44">
      <c r="A3187" t="e">
        <f>VLOOKUP(Q3187,'Rotas x Madrugada'!A:C,2,0)</f>
        <v>#N/A</v>
      </c>
      <c r="B3187" t="e">
        <f>VLOOKUP(Q3187,'Rotas x Madrugada'!A:C,3,0)</f>
        <v>#N/A</v>
      </c>
      <c r="D3187" s="19" t="e">
        <f t="shared" si="98"/>
        <v>#N/A</v>
      </c>
      <c r="E3187" s="19" t="e">
        <f>IF(A3187="RETIRA",Z3187,VLOOKUP(Q3187,'Rotas x Madrugada'!A:D,4,0))</f>
        <v>#N/A</v>
      </c>
      <c r="F3187" s="19" t="e">
        <f>IF(A3187="RETIRA",Z3187,Z3187+2)</f>
        <v>#N/A</v>
      </c>
      <c r="G3187" s="19" t="str">
        <f>CONCATENATE(U3187,"-",V3187)</f>
        <v>-</v>
      </c>
      <c r="H3187" s="19" t="str">
        <f t="shared" ca="1" si="99"/>
        <v>PROBLEMA</v>
      </c>
      <c r="I3187" s="46">
        <f ca="1">Z3187-$B$1</f>
        <v>-46157</v>
      </c>
      <c r="J3187" s="46" t="e">
        <f>VLOOKUP(G3187,'D. Produção'!A:B,2,)</f>
        <v>#N/A</v>
      </c>
      <c r="K3187" s="63"/>
      <c r="L3187" s="64"/>
      <c r="M3187" s="63"/>
      <c r="N3187" s="63"/>
      <c r="O3187" s="64"/>
      <c r="P3187" s="64"/>
      <c r="Q3187" s="64"/>
      <c r="R3187" s="65"/>
      <c r="S3187" s="65"/>
      <c r="T3187" s="63"/>
      <c r="U3187" s="64"/>
      <c r="V3187" s="64"/>
      <c r="W3187" s="66"/>
      <c r="X3187" s="66"/>
      <c r="Y3187" s="67"/>
      <c r="Z3187" s="68"/>
      <c r="AA3187" s="69"/>
      <c r="AB3187" s="69"/>
      <c r="AC3187" s="70"/>
      <c r="AD3187" s="70"/>
      <c r="AE3187" s="70"/>
      <c r="AF3187" s="70"/>
      <c r="AG3187" s="70"/>
      <c r="AH3187" s="70"/>
      <c r="AI3187" s="70"/>
      <c r="AJ3187" s="70"/>
      <c r="AK3187" s="70"/>
      <c r="AL3187" s="70"/>
      <c r="AM3187" s="70"/>
      <c r="AN3187" s="70"/>
      <c r="AO3187" s="70"/>
      <c r="AP3187" s="70"/>
      <c r="AQ3187" s="70"/>
      <c r="AR3187" s="69"/>
    </row>
    <row r="3188" spans="1:44">
      <c r="A3188" t="e">
        <f>VLOOKUP(Q3188,'Rotas x Madrugada'!A:C,2,0)</f>
        <v>#N/A</v>
      </c>
      <c r="B3188" t="e">
        <f>VLOOKUP(Q3188,'Rotas x Madrugada'!A:C,3,0)</f>
        <v>#N/A</v>
      </c>
      <c r="D3188" s="19" t="e">
        <f t="shared" si="98"/>
        <v>#N/A</v>
      </c>
      <c r="E3188" s="19" t="e">
        <f>IF(A3188="RETIRA",Z3188,VLOOKUP(Q3188,'Rotas x Madrugada'!A:D,4,0))</f>
        <v>#N/A</v>
      </c>
      <c r="F3188" s="19" t="e">
        <f>IF(A3188="RETIRA",Z3188,Z3188+2)</f>
        <v>#N/A</v>
      </c>
      <c r="G3188" s="19" t="str">
        <f>CONCATENATE(U3188,"-",V3188)</f>
        <v>-</v>
      </c>
      <c r="H3188" s="19" t="str">
        <f t="shared" ca="1" si="99"/>
        <v>PROBLEMA</v>
      </c>
      <c r="I3188" s="46">
        <f ca="1">Z3188-$B$1</f>
        <v>-46157</v>
      </c>
      <c r="J3188" s="46" t="e">
        <f>VLOOKUP(G3188,'D. Produção'!A:B,2,)</f>
        <v>#N/A</v>
      </c>
      <c r="K3188" s="55"/>
      <c r="L3188" s="56"/>
      <c r="M3188" s="55"/>
      <c r="N3188" s="55"/>
      <c r="O3188" s="56"/>
      <c r="P3188" s="56"/>
      <c r="Q3188" s="56"/>
      <c r="R3188" s="57"/>
      <c r="S3188" s="57"/>
      <c r="T3188" s="55"/>
      <c r="U3188" s="56"/>
      <c r="V3188" s="56"/>
      <c r="W3188" s="58"/>
      <c r="X3188" s="58"/>
      <c r="Y3188" s="59"/>
      <c r="Z3188" s="60"/>
      <c r="AA3188" s="61"/>
      <c r="AB3188" s="61"/>
      <c r="AC3188" s="62"/>
      <c r="AD3188" s="62"/>
      <c r="AE3188" s="62"/>
      <c r="AF3188" s="62"/>
      <c r="AG3188" s="62"/>
      <c r="AH3188" s="62"/>
      <c r="AI3188" s="62"/>
      <c r="AJ3188" s="62"/>
      <c r="AK3188" s="62"/>
      <c r="AL3188" s="62"/>
      <c r="AM3188" s="62"/>
      <c r="AN3188" s="62"/>
      <c r="AO3188" s="62"/>
      <c r="AP3188" s="62"/>
      <c r="AQ3188" s="62"/>
      <c r="AR3188" s="61"/>
    </row>
    <row r="3189" spans="1:44">
      <c r="A3189" t="e">
        <f>VLOOKUP(Q3189,'Rotas x Madrugada'!A:C,2,0)</f>
        <v>#N/A</v>
      </c>
      <c r="B3189" t="e">
        <f>VLOOKUP(Q3189,'Rotas x Madrugada'!A:C,3,0)</f>
        <v>#N/A</v>
      </c>
      <c r="D3189" s="19" t="e">
        <f t="shared" si="98"/>
        <v>#N/A</v>
      </c>
      <c r="E3189" s="19" t="e">
        <f>IF(A3189="RETIRA",Z3189,VLOOKUP(Q3189,'Rotas x Madrugada'!A:D,4,0))</f>
        <v>#N/A</v>
      </c>
      <c r="F3189" s="19" t="e">
        <f>IF(A3189="RETIRA",Z3189,Z3189+2)</f>
        <v>#N/A</v>
      </c>
      <c r="G3189" s="19" t="str">
        <f>CONCATENATE(U3189,"-",V3189)</f>
        <v>-</v>
      </c>
      <c r="H3189" s="19" t="str">
        <f t="shared" ca="1" si="99"/>
        <v>PROBLEMA</v>
      </c>
      <c r="I3189" s="46">
        <f ca="1">Z3189-$B$1</f>
        <v>-46157</v>
      </c>
      <c r="J3189" s="46" t="e">
        <f>VLOOKUP(G3189,'D. Produção'!A:B,2,)</f>
        <v>#N/A</v>
      </c>
      <c r="K3189" s="63"/>
      <c r="L3189" s="64"/>
      <c r="M3189" s="63"/>
      <c r="N3189" s="63"/>
      <c r="O3189" s="64"/>
      <c r="P3189" s="64"/>
      <c r="Q3189" s="64"/>
      <c r="R3189" s="65"/>
      <c r="S3189" s="65"/>
      <c r="T3189" s="63"/>
      <c r="U3189" s="64"/>
      <c r="V3189" s="64"/>
      <c r="W3189" s="66"/>
      <c r="X3189" s="66"/>
      <c r="Y3189" s="67"/>
      <c r="Z3189" s="68"/>
      <c r="AA3189" s="69"/>
      <c r="AB3189" s="69"/>
      <c r="AC3189" s="69"/>
      <c r="AD3189" s="69"/>
      <c r="AE3189" s="70"/>
      <c r="AF3189" s="70"/>
      <c r="AG3189" s="70"/>
      <c r="AH3189" s="70"/>
      <c r="AI3189" s="70"/>
      <c r="AJ3189" s="70"/>
      <c r="AK3189" s="70"/>
      <c r="AL3189" s="69"/>
      <c r="AM3189" s="69"/>
      <c r="AN3189" s="70"/>
      <c r="AO3189" s="70"/>
      <c r="AP3189" s="70"/>
      <c r="AQ3189" s="70"/>
      <c r="AR3189" s="69"/>
    </row>
    <row r="3190" spans="1:44">
      <c r="A3190" t="e">
        <f>VLOOKUP(Q3190,'Rotas x Madrugada'!A:C,2,0)</f>
        <v>#N/A</v>
      </c>
      <c r="B3190" t="e">
        <f>VLOOKUP(Q3190,'Rotas x Madrugada'!A:C,3,0)</f>
        <v>#N/A</v>
      </c>
      <c r="D3190" s="19" t="e">
        <f t="shared" si="98"/>
        <v>#N/A</v>
      </c>
      <c r="E3190" s="19" t="e">
        <f>IF(A3190="RETIRA",Z3190,VLOOKUP(Q3190,'Rotas x Madrugada'!A:D,4,0))</f>
        <v>#N/A</v>
      </c>
      <c r="F3190" s="19" t="e">
        <f>IF(A3190="RETIRA",Z3190,Z3190+2)</f>
        <v>#N/A</v>
      </c>
      <c r="G3190" s="19" t="str">
        <f>CONCATENATE(U3190,"-",V3190)</f>
        <v>-</v>
      </c>
      <c r="H3190" s="19" t="str">
        <f t="shared" ca="1" si="99"/>
        <v>PROBLEMA</v>
      </c>
      <c r="I3190" s="46">
        <f ca="1">Z3190-$B$1</f>
        <v>-46157</v>
      </c>
      <c r="J3190" s="46" t="e">
        <f>VLOOKUP(G3190,'D. Produção'!A:B,2,)</f>
        <v>#N/A</v>
      </c>
      <c r="K3190" s="55"/>
      <c r="L3190" s="56"/>
      <c r="M3190" s="55"/>
      <c r="N3190" s="55"/>
      <c r="O3190" s="56"/>
      <c r="P3190" s="56"/>
      <c r="Q3190" s="56"/>
      <c r="R3190" s="57"/>
      <c r="S3190" s="57"/>
      <c r="T3190" s="55"/>
      <c r="U3190" s="56"/>
      <c r="V3190" s="56"/>
      <c r="W3190" s="58"/>
      <c r="X3190" s="58"/>
      <c r="Y3190" s="59"/>
      <c r="Z3190" s="60"/>
      <c r="AA3190" s="61"/>
      <c r="AB3190" s="61"/>
      <c r="AC3190" s="61"/>
      <c r="AD3190" s="61"/>
      <c r="AE3190" s="62"/>
      <c r="AF3190" s="62"/>
      <c r="AG3190" s="62"/>
      <c r="AH3190" s="62"/>
      <c r="AI3190" s="62"/>
      <c r="AJ3190" s="62"/>
      <c r="AK3190" s="62"/>
      <c r="AL3190" s="61"/>
      <c r="AM3190" s="61"/>
      <c r="AN3190" s="62"/>
      <c r="AO3190" s="62"/>
      <c r="AP3190" s="62"/>
      <c r="AQ3190" s="62"/>
      <c r="AR3190" s="61"/>
    </row>
    <row r="3191" spans="1:44">
      <c r="A3191" t="e">
        <f>VLOOKUP(Q3191,'Rotas x Madrugada'!A:C,2,0)</f>
        <v>#N/A</v>
      </c>
      <c r="B3191" t="e">
        <f>VLOOKUP(Q3191,'Rotas x Madrugada'!A:C,3,0)</f>
        <v>#N/A</v>
      </c>
      <c r="D3191" s="19" t="e">
        <f t="shared" si="98"/>
        <v>#N/A</v>
      </c>
      <c r="E3191" s="19" t="e">
        <f>IF(A3191="RETIRA",Z3191,VLOOKUP(Q3191,'Rotas x Madrugada'!A:D,4,0))</f>
        <v>#N/A</v>
      </c>
      <c r="F3191" s="19" t="e">
        <f>IF(A3191="RETIRA",Z3191,Z3191+2)</f>
        <v>#N/A</v>
      </c>
      <c r="G3191" s="19" t="str">
        <f>CONCATENATE(U3191,"-",V3191)</f>
        <v>-</v>
      </c>
      <c r="H3191" s="19" t="str">
        <f t="shared" ca="1" si="99"/>
        <v>PROBLEMA</v>
      </c>
      <c r="I3191" s="46">
        <f ca="1">Z3191-$B$1</f>
        <v>-46157</v>
      </c>
      <c r="J3191" s="46" t="e">
        <f>VLOOKUP(G3191,'D. Produção'!A:B,2,)</f>
        <v>#N/A</v>
      </c>
      <c r="K3191" s="63"/>
      <c r="L3191" s="64"/>
      <c r="M3191" s="63"/>
      <c r="N3191" s="63"/>
      <c r="O3191" s="64"/>
      <c r="P3191" s="64"/>
      <c r="Q3191" s="64"/>
      <c r="R3191" s="65"/>
      <c r="S3191" s="65"/>
      <c r="T3191" s="63"/>
      <c r="U3191" s="64"/>
      <c r="V3191" s="64"/>
      <c r="W3191" s="66"/>
      <c r="X3191" s="66"/>
      <c r="Y3191" s="67"/>
      <c r="Z3191" s="68"/>
      <c r="AA3191" s="69"/>
      <c r="AB3191" s="69"/>
      <c r="AC3191" s="69"/>
      <c r="AD3191" s="69"/>
      <c r="AE3191" s="70"/>
      <c r="AF3191" s="70"/>
      <c r="AG3191" s="70"/>
      <c r="AH3191" s="70"/>
      <c r="AI3191" s="70"/>
      <c r="AJ3191" s="70"/>
      <c r="AK3191" s="70"/>
      <c r="AL3191" s="69"/>
      <c r="AM3191" s="69"/>
      <c r="AN3191" s="70"/>
      <c r="AO3191" s="70"/>
      <c r="AP3191" s="70"/>
      <c r="AQ3191" s="70"/>
      <c r="AR3191" s="69"/>
    </row>
    <row r="3192" spans="1:44">
      <c r="A3192" t="e">
        <f>VLOOKUP(Q3192,'Rotas x Madrugada'!A:C,2,0)</f>
        <v>#N/A</v>
      </c>
      <c r="B3192" t="e">
        <f>VLOOKUP(Q3192,'Rotas x Madrugada'!A:C,3,0)</f>
        <v>#N/A</v>
      </c>
      <c r="D3192" s="19" t="e">
        <f t="shared" si="98"/>
        <v>#N/A</v>
      </c>
      <c r="E3192" s="19" t="e">
        <f>IF(A3192="RETIRA",Z3192,VLOOKUP(Q3192,'Rotas x Madrugada'!A:D,4,0))</f>
        <v>#N/A</v>
      </c>
      <c r="F3192" s="19" t="e">
        <f>IF(A3192="RETIRA",Z3192,Z3192+2)</f>
        <v>#N/A</v>
      </c>
      <c r="G3192" s="19" t="str">
        <f>CONCATENATE(U3192,"-",V3192)</f>
        <v>-</v>
      </c>
      <c r="H3192" s="19" t="str">
        <f t="shared" ca="1" si="99"/>
        <v>PROBLEMA</v>
      </c>
      <c r="I3192" s="46">
        <f ca="1">Z3192-$B$1</f>
        <v>-46157</v>
      </c>
      <c r="J3192" s="46" t="e">
        <f>VLOOKUP(G3192,'D. Produção'!A:B,2,)</f>
        <v>#N/A</v>
      </c>
      <c r="K3192" s="55"/>
      <c r="L3192" s="56"/>
      <c r="M3192" s="55"/>
      <c r="N3192" s="55"/>
      <c r="O3192" s="56"/>
      <c r="P3192" s="56"/>
      <c r="Q3192" s="56"/>
      <c r="R3192" s="57"/>
      <c r="S3192" s="57"/>
      <c r="T3192" s="55"/>
      <c r="U3192" s="56"/>
      <c r="V3192" s="56"/>
      <c r="W3192" s="58"/>
      <c r="X3192" s="58"/>
      <c r="Y3192" s="59"/>
      <c r="Z3192" s="60"/>
      <c r="AA3192" s="61"/>
      <c r="AB3192" s="61"/>
      <c r="AC3192" s="61"/>
      <c r="AD3192" s="61"/>
      <c r="AE3192" s="62"/>
      <c r="AF3192" s="62"/>
      <c r="AG3192" s="62"/>
      <c r="AH3192" s="62"/>
      <c r="AI3192" s="62"/>
      <c r="AJ3192" s="62"/>
      <c r="AK3192" s="62"/>
      <c r="AL3192" s="61"/>
      <c r="AM3192" s="61"/>
      <c r="AN3192" s="62"/>
      <c r="AO3192" s="62"/>
      <c r="AP3192" s="62"/>
      <c r="AQ3192" s="62"/>
      <c r="AR3192" s="61"/>
    </row>
    <row r="3193" spans="1:44">
      <c r="A3193" t="e">
        <f>VLOOKUP(Q3193,'Rotas x Madrugada'!A:C,2,0)</f>
        <v>#N/A</v>
      </c>
      <c r="B3193" t="e">
        <f>VLOOKUP(Q3193,'Rotas x Madrugada'!A:C,3,0)</f>
        <v>#N/A</v>
      </c>
      <c r="D3193" s="19" t="e">
        <f t="shared" si="98"/>
        <v>#N/A</v>
      </c>
      <c r="E3193" s="19" t="e">
        <f>IF(A3193="RETIRA",Z3193,VLOOKUP(Q3193,'Rotas x Madrugada'!A:D,4,0))</f>
        <v>#N/A</v>
      </c>
      <c r="F3193" s="19" t="e">
        <f>IF(A3193="RETIRA",Z3193,Z3193+2)</f>
        <v>#N/A</v>
      </c>
      <c r="G3193" s="19" t="str">
        <f>CONCATENATE(U3193,"-",V3193)</f>
        <v>-</v>
      </c>
      <c r="H3193" s="19" t="str">
        <f t="shared" ca="1" si="99"/>
        <v>PROBLEMA</v>
      </c>
      <c r="I3193" s="46">
        <f ca="1">Z3193-$B$1</f>
        <v>-46157</v>
      </c>
      <c r="J3193" s="46" t="e">
        <f>VLOOKUP(G3193,'D. Produção'!A:B,2,)</f>
        <v>#N/A</v>
      </c>
      <c r="K3193" s="63"/>
      <c r="L3193" s="64"/>
      <c r="M3193" s="63"/>
      <c r="N3193" s="63"/>
      <c r="O3193" s="64"/>
      <c r="P3193" s="64"/>
      <c r="Q3193" s="64"/>
      <c r="R3193" s="65"/>
      <c r="S3193" s="65"/>
      <c r="T3193" s="63"/>
      <c r="U3193" s="64"/>
      <c r="V3193" s="64"/>
      <c r="W3193" s="66"/>
      <c r="X3193" s="66"/>
      <c r="Y3193" s="67"/>
      <c r="Z3193" s="68"/>
      <c r="AA3193" s="69"/>
      <c r="AB3193" s="69"/>
      <c r="AC3193" s="69"/>
      <c r="AD3193" s="69"/>
      <c r="AE3193" s="70"/>
      <c r="AF3193" s="70"/>
      <c r="AG3193" s="70"/>
      <c r="AH3193" s="70"/>
      <c r="AI3193" s="70"/>
      <c r="AJ3193" s="70"/>
      <c r="AK3193" s="70"/>
      <c r="AL3193" s="69"/>
      <c r="AM3193" s="69"/>
      <c r="AN3193" s="70"/>
      <c r="AO3193" s="70"/>
      <c r="AP3193" s="70"/>
      <c r="AQ3193" s="70"/>
      <c r="AR3193" s="69"/>
    </row>
    <row r="3194" spans="1:44">
      <c r="A3194" t="e">
        <f>VLOOKUP(Q3194,'Rotas x Madrugada'!A:C,2,0)</f>
        <v>#N/A</v>
      </c>
      <c r="B3194" t="e">
        <f>VLOOKUP(Q3194,'Rotas x Madrugada'!A:C,3,0)</f>
        <v>#N/A</v>
      </c>
      <c r="D3194" s="19" t="e">
        <f t="shared" si="98"/>
        <v>#N/A</v>
      </c>
      <c r="E3194" s="19" t="e">
        <f>IF(A3194="RETIRA",Z3194,VLOOKUP(Q3194,'Rotas x Madrugada'!A:D,4,0))</f>
        <v>#N/A</v>
      </c>
      <c r="F3194" s="19" t="e">
        <f>IF(A3194="RETIRA",Z3194,Z3194+2)</f>
        <v>#N/A</v>
      </c>
      <c r="G3194" s="19" t="str">
        <f>CONCATENATE(U3194,"-",V3194)</f>
        <v>-</v>
      </c>
      <c r="H3194" s="19" t="str">
        <f t="shared" ca="1" si="99"/>
        <v>PROBLEMA</v>
      </c>
      <c r="I3194" s="46">
        <f ca="1">Z3194-$B$1</f>
        <v>-46157</v>
      </c>
      <c r="J3194" s="46" t="e">
        <f>VLOOKUP(G3194,'D. Produção'!A:B,2,)</f>
        <v>#N/A</v>
      </c>
      <c r="K3194" s="55"/>
      <c r="L3194" s="56"/>
      <c r="M3194" s="55"/>
      <c r="N3194" s="55"/>
      <c r="O3194" s="56"/>
      <c r="P3194" s="56"/>
      <c r="Q3194" s="56"/>
      <c r="R3194" s="57"/>
      <c r="S3194" s="57"/>
      <c r="T3194" s="55"/>
      <c r="U3194" s="56"/>
      <c r="V3194" s="56"/>
      <c r="W3194" s="58"/>
      <c r="X3194" s="58"/>
      <c r="Y3194" s="59"/>
      <c r="Z3194" s="60"/>
      <c r="AA3194" s="61"/>
      <c r="AB3194" s="61"/>
      <c r="AC3194" s="61"/>
      <c r="AD3194" s="61"/>
      <c r="AE3194" s="62"/>
      <c r="AF3194" s="62"/>
      <c r="AG3194" s="62"/>
      <c r="AH3194" s="62"/>
      <c r="AI3194" s="62"/>
      <c r="AJ3194" s="62"/>
      <c r="AK3194" s="62"/>
      <c r="AL3194" s="61"/>
      <c r="AM3194" s="61"/>
      <c r="AN3194" s="62"/>
      <c r="AO3194" s="62"/>
      <c r="AP3194" s="62"/>
      <c r="AQ3194" s="62"/>
      <c r="AR3194" s="61"/>
    </row>
    <row r="3195" spans="1:44">
      <c r="A3195" t="e">
        <f>VLOOKUP(Q3195,'Rotas x Madrugada'!A:C,2,0)</f>
        <v>#N/A</v>
      </c>
      <c r="B3195" t="e">
        <f>VLOOKUP(Q3195,'Rotas x Madrugada'!A:C,3,0)</f>
        <v>#N/A</v>
      </c>
      <c r="D3195" s="19" t="e">
        <f t="shared" si="98"/>
        <v>#N/A</v>
      </c>
      <c r="E3195" s="19" t="e">
        <f>IF(A3195="RETIRA",Z3195,VLOOKUP(Q3195,'Rotas x Madrugada'!A:D,4,0))</f>
        <v>#N/A</v>
      </c>
      <c r="F3195" s="19" t="e">
        <f>IF(A3195="RETIRA",Z3195,Z3195+2)</f>
        <v>#N/A</v>
      </c>
      <c r="G3195" s="19" t="str">
        <f>CONCATENATE(U3195,"-",V3195)</f>
        <v>-</v>
      </c>
      <c r="H3195" s="19" t="str">
        <f t="shared" ca="1" si="99"/>
        <v>PROBLEMA</v>
      </c>
      <c r="I3195" s="46">
        <f ca="1">Z3195-$B$1</f>
        <v>-46157</v>
      </c>
      <c r="J3195" s="46" t="e">
        <f>VLOOKUP(G3195,'D. Produção'!A:B,2,)</f>
        <v>#N/A</v>
      </c>
      <c r="K3195" s="63"/>
      <c r="L3195" s="64"/>
      <c r="M3195" s="63"/>
      <c r="N3195" s="63"/>
      <c r="O3195" s="64"/>
      <c r="P3195" s="64"/>
      <c r="Q3195" s="64"/>
      <c r="R3195" s="65"/>
      <c r="S3195" s="65"/>
      <c r="T3195" s="63"/>
      <c r="U3195" s="64"/>
      <c r="V3195" s="64"/>
      <c r="W3195" s="66"/>
      <c r="X3195" s="66"/>
      <c r="Y3195" s="67"/>
      <c r="Z3195" s="68"/>
      <c r="AA3195" s="69"/>
      <c r="AB3195" s="69"/>
      <c r="AC3195" s="69"/>
      <c r="AD3195" s="69"/>
      <c r="AE3195" s="70"/>
      <c r="AF3195" s="70"/>
      <c r="AG3195" s="70"/>
      <c r="AH3195" s="70"/>
      <c r="AI3195" s="70"/>
      <c r="AJ3195" s="70"/>
      <c r="AK3195" s="70"/>
      <c r="AL3195" s="69"/>
      <c r="AM3195" s="69"/>
      <c r="AN3195" s="70"/>
      <c r="AO3195" s="70"/>
      <c r="AP3195" s="70"/>
      <c r="AQ3195" s="70"/>
      <c r="AR3195" s="69"/>
    </row>
    <row r="3196" spans="1:44">
      <c r="A3196" t="e">
        <f>VLOOKUP(Q3196,'Rotas x Madrugada'!A:C,2,0)</f>
        <v>#N/A</v>
      </c>
      <c r="B3196" t="e">
        <f>VLOOKUP(Q3196,'Rotas x Madrugada'!A:C,3,0)</f>
        <v>#N/A</v>
      </c>
      <c r="D3196" s="19" t="e">
        <f t="shared" si="98"/>
        <v>#N/A</v>
      </c>
      <c r="E3196" s="19" t="e">
        <f>IF(A3196="RETIRA",Z3196,VLOOKUP(Q3196,'Rotas x Madrugada'!A:D,4,0))</f>
        <v>#N/A</v>
      </c>
      <c r="F3196" s="19" t="e">
        <f>IF(A3196="RETIRA",Z3196,Z3196+2)</f>
        <v>#N/A</v>
      </c>
      <c r="G3196" s="19" t="str">
        <f>CONCATENATE(U3196,"-",V3196)</f>
        <v>-</v>
      </c>
      <c r="H3196" s="19" t="str">
        <f t="shared" ca="1" si="99"/>
        <v>PROBLEMA</v>
      </c>
      <c r="I3196" s="46">
        <f ca="1">Z3196-$B$1</f>
        <v>-46157</v>
      </c>
      <c r="J3196" s="46" t="e">
        <f>VLOOKUP(G3196,'D. Produção'!A:B,2,)</f>
        <v>#N/A</v>
      </c>
      <c r="K3196" s="55"/>
      <c r="L3196" s="56"/>
      <c r="M3196" s="55"/>
      <c r="N3196" s="55"/>
      <c r="O3196" s="56"/>
      <c r="P3196" s="56"/>
      <c r="Q3196" s="56"/>
      <c r="R3196" s="57"/>
      <c r="S3196" s="57"/>
      <c r="T3196" s="55"/>
      <c r="U3196" s="56"/>
      <c r="V3196" s="56"/>
      <c r="W3196" s="58"/>
      <c r="X3196" s="58"/>
      <c r="Y3196" s="59"/>
      <c r="Z3196" s="60"/>
      <c r="AA3196" s="61"/>
      <c r="AB3196" s="61"/>
      <c r="AC3196" s="61"/>
      <c r="AD3196" s="61"/>
      <c r="AE3196" s="62"/>
      <c r="AF3196" s="62"/>
      <c r="AG3196" s="62"/>
      <c r="AH3196" s="62"/>
      <c r="AI3196" s="62"/>
      <c r="AJ3196" s="62"/>
      <c r="AK3196" s="62"/>
      <c r="AL3196" s="61"/>
      <c r="AM3196" s="61"/>
      <c r="AN3196" s="62"/>
      <c r="AO3196" s="62"/>
      <c r="AP3196" s="62"/>
      <c r="AQ3196" s="62"/>
      <c r="AR3196" s="61"/>
    </row>
    <row r="3197" spans="1:44">
      <c r="A3197" t="e">
        <f>VLOOKUP(Q3197,'Rotas x Madrugada'!A:C,2,0)</f>
        <v>#N/A</v>
      </c>
      <c r="B3197" t="e">
        <f>VLOOKUP(Q3197,'Rotas x Madrugada'!A:C,3,0)</f>
        <v>#N/A</v>
      </c>
      <c r="D3197" s="19" t="e">
        <f t="shared" si="98"/>
        <v>#N/A</v>
      </c>
      <c r="E3197" s="19" t="e">
        <f>IF(A3197="RETIRA",Z3197,VLOOKUP(Q3197,'Rotas x Madrugada'!A:D,4,0))</f>
        <v>#N/A</v>
      </c>
      <c r="F3197" s="19" t="e">
        <f>IF(A3197="RETIRA",Z3197,Z3197+2)</f>
        <v>#N/A</v>
      </c>
      <c r="G3197" s="19" t="str">
        <f>CONCATENATE(U3197,"-",V3197)</f>
        <v>-</v>
      </c>
      <c r="H3197" s="19" t="str">
        <f t="shared" ca="1" si="99"/>
        <v>PROBLEMA</v>
      </c>
      <c r="I3197" s="46">
        <f ca="1">Z3197-$B$1</f>
        <v>-46157</v>
      </c>
      <c r="J3197" s="46" t="e">
        <f>VLOOKUP(G3197,'D. Produção'!A:B,2,)</f>
        <v>#N/A</v>
      </c>
      <c r="K3197" s="63"/>
      <c r="L3197" s="64"/>
      <c r="M3197" s="63"/>
      <c r="N3197" s="63"/>
      <c r="O3197" s="64"/>
      <c r="P3197" s="64"/>
      <c r="Q3197" s="64"/>
      <c r="R3197" s="65"/>
      <c r="S3197" s="65"/>
      <c r="T3197" s="63"/>
      <c r="U3197" s="64"/>
      <c r="V3197" s="64"/>
      <c r="W3197" s="66"/>
      <c r="X3197" s="66"/>
      <c r="Y3197" s="67"/>
      <c r="Z3197" s="68"/>
      <c r="AA3197" s="69"/>
      <c r="AB3197" s="69"/>
      <c r="AC3197" s="69"/>
      <c r="AD3197" s="69"/>
      <c r="AE3197" s="70"/>
      <c r="AF3197" s="70"/>
      <c r="AG3197" s="70"/>
      <c r="AH3197" s="70"/>
      <c r="AI3197" s="70"/>
      <c r="AJ3197" s="70"/>
      <c r="AK3197" s="70"/>
      <c r="AL3197" s="69"/>
      <c r="AM3197" s="69"/>
      <c r="AN3197" s="70"/>
      <c r="AO3197" s="70"/>
      <c r="AP3197" s="70"/>
      <c r="AQ3197" s="70"/>
      <c r="AR3197" s="69"/>
    </row>
    <row r="3198" spans="1:44">
      <c r="A3198" t="e">
        <f>VLOOKUP(Q3198,'Rotas x Madrugada'!A:C,2,0)</f>
        <v>#N/A</v>
      </c>
      <c r="B3198" t="e">
        <f>VLOOKUP(Q3198,'Rotas x Madrugada'!A:C,3,0)</f>
        <v>#N/A</v>
      </c>
      <c r="D3198" s="19" t="e">
        <f t="shared" si="98"/>
        <v>#N/A</v>
      </c>
      <c r="E3198" s="19" t="e">
        <f>IF(A3198="RETIRA",Z3198,VLOOKUP(Q3198,'Rotas x Madrugada'!A:D,4,0))</f>
        <v>#N/A</v>
      </c>
      <c r="F3198" s="19" t="e">
        <f>IF(A3198="RETIRA",Z3198,Z3198+2)</f>
        <v>#N/A</v>
      </c>
      <c r="G3198" s="19" t="str">
        <f>CONCATENATE(U3198,"-",V3198)</f>
        <v>-</v>
      </c>
      <c r="H3198" s="19" t="str">
        <f t="shared" ca="1" si="99"/>
        <v>PROBLEMA</v>
      </c>
      <c r="I3198" s="46">
        <f ca="1">Z3198-$B$1</f>
        <v>-46157</v>
      </c>
      <c r="J3198" s="46" t="e">
        <f>VLOOKUP(G3198,'D. Produção'!A:B,2,)</f>
        <v>#N/A</v>
      </c>
      <c r="K3198" s="55"/>
      <c r="L3198" s="56"/>
      <c r="M3198" s="55"/>
      <c r="N3198" s="55"/>
      <c r="O3198" s="56"/>
      <c r="P3198" s="56"/>
      <c r="Q3198" s="56"/>
      <c r="R3198" s="57"/>
      <c r="S3198" s="57"/>
      <c r="T3198" s="55"/>
      <c r="U3198" s="56"/>
      <c r="V3198" s="56"/>
      <c r="W3198" s="58"/>
      <c r="X3198" s="58"/>
      <c r="Y3198" s="59"/>
      <c r="Z3198" s="60"/>
      <c r="AA3198" s="61"/>
      <c r="AB3198" s="61"/>
      <c r="AC3198" s="61"/>
      <c r="AD3198" s="61"/>
      <c r="AE3198" s="62"/>
      <c r="AF3198" s="62"/>
      <c r="AG3198" s="62"/>
      <c r="AH3198" s="62"/>
      <c r="AI3198" s="62"/>
      <c r="AJ3198" s="62"/>
      <c r="AK3198" s="62"/>
      <c r="AL3198" s="61"/>
      <c r="AM3198" s="61"/>
      <c r="AN3198" s="62"/>
      <c r="AO3198" s="62"/>
      <c r="AP3198" s="62"/>
      <c r="AQ3198" s="62"/>
      <c r="AR3198" s="61"/>
    </row>
    <row r="3199" spans="1:44">
      <c r="A3199" t="e">
        <f>VLOOKUP(Q3199,'Rotas x Madrugada'!A:C,2,0)</f>
        <v>#N/A</v>
      </c>
      <c r="B3199" t="e">
        <f>VLOOKUP(Q3199,'Rotas x Madrugada'!A:C,3,0)</f>
        <v>#N/A</v>
      </c>
      <c r="D3199" s="19" t="e">
        <f t="shared" si="98"/>
        <v>#N/A</v>
      </c>
      <c r="E3199" s="19" t="e">
        <f>IF(A3199="RETIRA",Z3199,VLOOKUP(Q3199,'Rotas x Madrugada'!A:D,4,0))</f>
        <v>#N/A</v>
      </c>
      <c r="F3199" s="19" t="e">
        <f>IF(A3199="RETIRA",Z3199,Z3199+2)</f>
        <v>#N/A</v>
      </c>
      <c r="G3199" s="19" t="str">
        <f>CONCATENATE(U3199,"-",V3199)</f>
        <v>-</v>
      </c>
      <c r="H3199" s="19" t="str">
        <f t="shared" ca="1" si="99"/>
        <v>PROBLEMA</v>
      </c>
      <c r="I3199" s="46">
        <f ca="1">Z3199-$B$1</f>
        <v>-46157</v>
      </c>
      <c r="J3199" s="46" t="e">
        <f>VLOOKUP(G3199,'D. Produção'!A:B,2,)</f>
        <v>#N/A</v>
      </c>
      <c r="K3199" s="63"/>
      <c r="L3199" s="64"/>
      <c r="M3199" s="63"/>
      <c r="N3199" s="63"/>
      <c r="O3199" s="64"/>
      <c r="P3199" s="64"/>
      <c r="Q3199" s="64"/>
      <c r="R3199" s="65"/>
      <c r="S3199" s="65"/>
      <c r="T3199" s="63"/>
      <c r="U3199" s="64"/>
      <c r="V3199" s="64"/>
      <c r="W3199" s="66"/>
      <c r="X3199" s="66"/>
      <c r="Y3199" s="67"/>
      <c r="Z3199" s="68"/>
      <c r="AA3199" s="69"/>
      <c r="AB3199" s="69"/>
      <c r="AC3199" s="69"/>
      <c r="AD3199" s="69"/>
      <c r="AE3199" s="70"/>
      <c r="AF3199" s="70"/>
      <c r="AG3199" s="70"/>
      <c r="AH3199" s="70"/>
      <c r="AI3199" s="70"/>
      <c r="AJ3199" s="70"/>
      <c r="AK3199" s="70"/>
      <c r="AL3199" s="69"/>
      <c r="AM3199" s="69"/>
      <c r="AN3199" s="70"/>
      <c r="AO3199" s="70"/>
      <c r="AP3199" s="70"/>
      <c r="AQ3199" s="70"/>
      <c r="AR3199" s="69"/>
    </row>
    <row r="3200" spans="1:44">
      <c r="A3200" t="e">
        <f>VLOOKUP(Q3200,'Rotas x Madrugada'!A:C,2,0)</f>
        <v>#N/A</v>
      </c>
      <c r="B3200" t="e">
        <f>VLOOKUP(Q3200,'Rotas x Madrugada'!A:C,3,0)</f>
        <v>#N/A</v>
      </c>
      <c r="D3200" s="19" t="e">
        <f t="shared" si="98"/>
        <v>#N/A</v>
      </c>
      <c r="E3200" s="19" t="e">
        <f>IF(A3200="RETIRA",Z3200,VLOOKUP(Q3200,'Rotas x Madrugada'!A:D,4,0))</f>
        <v>#N/A</v>
      </c>
      <c r="F3200" s="19" t="e">
        <f>IF(A3200="RETIRA",Z3200,Z3200+2)</f>
        <v>#N/A</v>
      </c>
      <c r="G3200" s="19" t="str">
        <f>CONCATENATE(U3200,"-",V3200)</f>
        <v>-</v>
      </c>
      <c r="H3200" s="19" t="str">
        <f t="shared" ca="1" si="99"/>
        <v>PROBLEMA</v>
      </c>
      <c r="I3200" s="46">
        <f ca="1">Z3200-$B$1</f>
        <v>-46157</v>
      </c>
      <c r="J3200" s="46" t="e">
        <f>VLOOKUP(G3200,'D. Produção'!A:B,2,)</f>
        <v>#N/A</v>
      </c>
      <c r="K3200" s="55"/>
      <c r="L3200" s="56"/>
      <c r="M3200" s="55"/>
      <c r="N3200" s="55"/>
      <c r="O3200" s="56"/>
      <c r="P3200" s="56"/>
      <c r="Q3200" s="56"/>
      <c r="R3200" s="57"/>
      <c r="S3200" s="57"/>
      <c r="T3200" s="55"/>
      <c r="U3200" s="56"/>
      <c r="V3200" s="56"/>
      <c r="W3200" s="58"/>
      <c r="X3200" s="58"/>
      <c r="Y3200" s="59"/>
      <c r="Z3200" s="60"/>
      <c r="AA3200" s="61"/>
      <c r="AB3200" s="61"/>
      <c r="AC3200" s="61"/>
      <c r="AD3200" s="61"/>
      <c r="AE3200" s="62"/>
      <c r="AF3200" s="62"/>
      <c r="AG3200" s="62"/>
      <c r="AH3200" s="62"/>
      <c r="AI3200" s="62"/>
      <c r="AJ3200" s="62"/>
      <c r="AK3200" s="62"/>
      <c r="AL3200" s="61"/>
      <c r="AM3200" s="61"/>
      <c r="AN3200" s="62"/>
      <c r="AO3200" s="62"/>
      <c r="AP3200" s="62"/>
      <c r="AQ3200" s="62"/>
      <c r="AR3200" s="61"/>
    </row>
    <row r="3201" spans="1:44">
      <c r="A3201" t="e">
        <f>VLOOKUP(Q3201,'Rotas x Madrugada'!A:C,2,0)</f>
        <v>#N/A</v>
      </c>
      <c r="B3201" t="e">
        <f>VLOOKUP(Q3201,'Rotas x Madrugada'!A:C,3,0)</f>
        <v>#N/A</v>
      </c>
      <c r="D3201" s="19" t="e">
        <f t="shared" si="98"/>
        <v>#N/A</v>
      </c>
      <c r="E3201" s="19" t="e">
        <f>IF(A3201="RETIRA",Z3201,VLOOKUP(Q3201,'Rotas x Madrugada'!A:D,4,0))</f>
        <v>#N/A</v>
      </c>
      <c r="F3201" s="19" t="e">
        <f>IF(A3201="RETIRA",Z3201,Z3201+2)</f>
        <v>#N/A</v>
      </c>
      <c r="G3201" s="19" t="str">
        <f>CONCATENATE(U3201,"-",V3201)</f>
        <v>-</v>
      </c>
      <c r="H3201" s="19" t="str">
        <f t="shared" ca="1" si="99"/>
        <v>PROBLEMA</v>
      </c>
      <c r="I3201" s="46">
        <f ca="1">Z3201-$B$1</f>
        <v>-46157</v>
      </c>
      <c r="J3201" s="46" t="e">
        <f>VLOOKUP(G3201,'D. Produção'!A:B,2,)</f>
        <v>#N/A</v>
      </c>
      <c r="K3201" s="63"/>
      <c r="L3201" s="64"/>
      <c r="M3201" s="63"/>
      <c r="N3201" s="63"/>
      <c r="O3201" s="64"/>
      <c r="P3201" s="64"/>
      <c r="Q3201" s="64"/>
      <c r="R3201" s="65"/>
      <c r="S3201" s="65"/>
      <c r="T3201" s="63"/>
      <c r="U3201" s="64"/>
      <c r="V3201" s="64"/>
      <c r="W3201" s="66"/>
      <c r="X3201" s="66"/>
      <c r="Y3201" s="67"/>
      <c r="Z3201" s="68"/>
      <c r="AA3201" s="69"/>
      <c r="AB3201" s="69"/>
      <c r="AC3201" s="69"/>
      <c r="AD3201" s="69"/>
      <c r="AE3201" s="70"/>
      <c r="AF3201" s="70"/>
      <c r="AG3201" s="70"/>
      <c r="AH3201" s="70"/>
      <c r="AI3201" s="70"/>
      <c r="AJ3201" s="70"/>
      <c r="AK3201" s="70"/>
      <c r="AL3201" s="69"/>
      <c r="AM3201" s="69"/>
      <c r="AN3201" s="70"/>
      <c r="AO3201" s="70"/>
      <c r="AP3201" s="70"/>
      <c r="AQ3201" s="70"/>
      <c r="AR3201" s="69"/>
    </row>
    <row r="3202" spans="1:44">
      <c r="A3202" t="e">
        <f>VLOOKUP(Q3202,'Rotas x Madrugada'!A:C,2,0)</f>
        <v>#N/A</v>
      </c>
      <c r="B3202" t="e">
        <f>VLOOKUP(Q3202,'Rotas x Madrugada'!A:C,3,0)</f>
        <v>#N/A</v>
      </c>
      <c r="D3202" s="19" t="e">
        <f t="shared" si="98"/>
        <v>#N/A</v>
      </c>
      <c r="E3202" s="19" t="e">
        <f>IF(A3202="RETIRA",Z3202,VLOOKUP(Q3202,'Rotas x Madrugada'!A:D,4,0))</f>
        <v>#N/A</v>
      </c>
      <c r="F3202" s="19" t="e">
        <f>IF(A3202="RETIRA",Z3202,Z3202+2)</f>
        <v>#N/A</v>
      </c>
      <c r="G3202" s="19" t="str">
        <f>CONCATENATE(U3202,"-",V3202)</f>
        <v>-</v>
      </c>
      <c r="H3202" s="19" t="str">
        <f t="shared" ca="1" si="99"/>
        <v>PROBLEMA</v>
      </c>
      <c r="I3202" s="46">
        <f ca="1">Z3202-$B$1</f>
        <v>-46157</v>
      </c>
      <c r="J3202" s="46" t="e">
        <f>VLOOKUP(G3202,'D. Produção'!A:B,2,)</f>
        <v>#N/A</v>
      </c>
      <c r="K3202" s="55"/>
      <c r="L3202" s="56"/>
      <c r="M3202" s="55"/>
      <c r="N3202" s="55"/>
      <c r="O3202" s="56"/>
      <c r="P3202" s="56"/>
      <c r="Q3202" s="56"/>
      <c r="R3202" s="57"/>
      <c r="S3202" s="57"/>
      <c r="T3202" s="55"/>
      <c r="U3202" s="56"/>
      <c r="V3202" s="56"/>
      <c r="W3202" s="58"/>
      <c r="X3202" s="58"/>
      <c r="Y3202" s="59"/>
      <c r="Z3202" s="60"/>
      <c r="AA3202" s="61"/>
      <c r="AB3202" s="61"/>
      <c r="AC3202" s="61"/>
      <c r="AD3202" s="61"/>
      <c r="AE3202" s="62"/>
      <c r="AF3202" s="62"/>
      <c r="AG3202" s="62"/>
      <c r="AH3202" s="62"/>
      <c r="AI3202" s="62"/>
      <c r="AJ3202" s="62"/>
      <c r="AK3202" s="62"/>
      <c r="AL3202" s="61"/>
      <c r="AM3202" s="61"/>
      <c r="AN3202" s="62"/>
      <c r="AO3202" s="62"/>
      <c r="AP3202" s="62"/>
      <c r="AQ3202" s="62"/>
      <c r="AR3202" s="61"/>
    </row>
    <row r="3203" spans="1:44">
      <c r="A3203" t="e">
        <f>VLOOKUP(Q3203,'Rotas x Madrugada'!A:C,2,0)</f>
        <v>#N/A</v>
      </c>
      <c r="B3203" t="e">
        <f>VLOOKUP(Q3203,'Rotas x Madrugada'!A:C,3,0)</f>
        <v>#N/A</v>
      </c>
      <c r="D3203" s="19" t="e">
        <f t="shared" si="98"/>
        <v>#N/A</v>
      </c>
      <c r="E3203" s="19" t="e">
        <f>IF(A3203="RETIRA",Z3203,VLOOKUP(Q3203,'Rotas x Madrugada'!A:D,4,0))</f>
        <v>#N/A</v>
      </c>
      <c r="F3203" s="19" t="e">
        <f>IF(A3203="RETIRA",Z3203,Z3203+2)</f>
        <v>#N/A</v>
      </c>
      <c r="G3203" s="19" t="str">
        <f>CONCATENATE(U3203,"-",V3203)</f>
        <v>-</v>
      </c>
      <c r="H3203" s="19" t="str">
        <f t="shared" ca="1" si="99"/>
        <v>PROBLEMA</v>
      </c>
      <c r="I3203" s="46">
        <f ca="1">Z3203-$B$1</f>
        <v>-46157</v>
      </c>
      <c r="J3203" s="46" t="e">
        <f>VLOOKUP(G3203,'D. Produção'!A:B,2,)</f>
        <v>#N/A</v>
      </c>
      <c r="K3203" s="63"/>
      <c r="L3203" s="64"/>
      <c r="M3203" s="63"/>
      <c r="N3203" s="63"/>
      <c r="O3203" s="64"/>
      <c r="P3203" s="64"/>
      <c r="Q3203" s="64"/>
      <c r="R3203" s="65"/>
      <c r="S3203" s="65"/>
      <c r="T3203" s="63"/>
      <c r="U3203" s="64"/>
      <c r="V3203" s="64"/>
      <c r="W3203" s="66"/>
      <c r="X3203" s="66"/>
      <c r="Y3203" s="67"/>
      <c r="Z3203" s="68"/>
      <c r="AA3203" s="69"/>
      <c r="AB3203" s="69"/>
      <c r="AC3203" s="69"/>
      <c r="AD3203" s="69"/>
      <c r="AE3203" s="70"/>
      <c r="AF3203" s="70"/>
      <c r="AG3203" s="70"/>
      <c r="AH3203" s="70"/>
      <c r="AI3203" s="70"/>
      <c r="AJ3203" s="70"/>
      <c r="AK3203" s="70"/>
      <c r="AL3203" s="69"/>
      <c r="AM3203" s="69"/>
      <c r="AN3203" s="70"/>
      <c r="AO3203" s="70"/>
      <c r="AP3203" s="70"/>
      <c r="AQ3203" s="70"/>
      <c r="AR3203" s="69"/>
    </row>
    <row r="3204" spans="1:44">
      <c r="A3204" t="e">
        <f>VLOOKUP(Q3204,'Rotas x Madrugada'!A:C,2,0)</f>
        <v>#N/A</v>
      </c>
      <c r="B3204" t="e">
        <f>VLOOKUP(Q3204,'Rotas x Madrugada'!A:C,3,0)</f>
        <v>#N/A</v>
      </c>
      <c r="D3204" s="19" t="e">
        <f t="shared" ref="D3204:D3267" si="100">IF(E3204&gt;F3204,E3204,F3204)</f>
        <v>#N/A</v>
      </c>
      <c r="E3204" s="19" t="e">
        <f>IF(A3204="RETIRA",Z3204,VLOOKUP(Q3204,'Rotas x Madrugada'!A:D,4,0))</f>
        <v>#N/A</v>
      </c>
      <c r="F3204" s="19" t="e">
        <f>IF(A3204="RETIRA",Z3204,Z3204+2)</f>
        <v>#N/A</v>
      </c>
      <c r="G3204" s="19" t="str">
        <f>CONCATENATE(U3204,"-",V3204)</f>
        <v>-</v>
      </c>
      <c r="H3204" s="19" t="str">
        <f t="shared" ca="1" si="99"/>
        <v>PROBLEMA</v>
      </c>
      <c r="I3204" s="46">
        <f ca="1">Z3204-$B$1</f>
        <v>-46157</v>
      </c>
      <c r="J3204" s="46" t="e">
        <f>VLOOKUP(G3204,'D. Produção'!A:B,2,)</f>
        <v>#N/A</v>
      </c>
      <c r="K3204" s="55"/>
      <c r="L3204" s="56"/>
      <c r="M3204" s="55"/>
      <c r="N3204" s="55"/>
      <c r="O3204" s="56"/>
      <c r="P3204" s="56"/>
      <c r="Q3204" s="56"/>
      <c r="R3204" s="57"/>
      <c r="S3204" s="57"/>
      <c r="T3204" s="55"/>
      <c r="U3204" s="56"/>
      <c r="V3204" s="56"/>
      <c r="W3204" s="58"/>
      <c r="X3204" s="58"/>
      <c r="Y3204" s="59"/>
      <c r="Z3204" s="60"/>
      <c r="AA3204" s="61"/>
      <c r="AB3204" s="61"/>
      <c r="AC3204" s="61"/>
      <c r="AD3204" s="61"/>
      <c r="AE3204" s="62"/>
      <c r="AF3204" s="62"/>
      <c r="AG3204" s="62"/>
      <c r="AH3204" s="62"/>
      <c r="AI3204" s="62"/>
      <c r="AJ3204" s="62"/>
      <c r="AK3204" s="62"/>
      <c r="AL3204" s="61"/>
      <c r="AM3204" s="61"/>
      <c r="AN3204" s="62"/>
      <c r="AO3204" s="62"/>
      <c r="AP3204" s="62"/>
      <c r="AQ3204" s="62"/>
      <c r="AR3204" s="61"/>
    </row>
    <row r="3205" spans="1:44">
      <c r="A3205" t="e">
        <f>VLOOKUP(Q3205,'Rotas x Madrugada'!A:C,2,0)</f>
        <v>#N/A</v>
      </c>
      <c r="B3205" t="e">
        <f>VLOOKUP(Q3205,'Rotas x Madrugada'!A:C,3,0)</f>
        <v>#N/A</v>
      </c>
      <c r="D3205" s="19" t="e">
        <f t="shared" si="100"/>
        <v>#N/A</v>
      </c>
      <c r="E3205" s="19" t="e">
        <f>IF(A3205="RETIRA",Z3205,VLOOKUP(Q3205,'Rotas x Madrugada'!A:D,4,0))</f>
        <v>#N/A</v>
      </c>
      <c r="F3205" s="19" t="e">
        <f>IF(A3205="RETIRA",Z3205,Z3205+2)</f>
        <v>#N/A</v>
      </c>
      <c r="G3205" s="19" t="str">
        <f>CONCATENATE(U3205,"-",V3205)</f>
        <v>-</v>
      </c>
      <c r="H3205" s="19" t="str">
        <f t="shared" ref="H3205:H3268" ca="1" si="101">IF(I3205&lt;-10,"PROBLEMA",IF(I3205&lt;J3205,"URGENTE",IF(I3205=J3205,"PRODUZIR","OK")))</f>
        <v>PROBLEMA</v>
      </c>
      <c r="I3205" s="46">
        <f ca="1">Z3205-$B$1</f>
        <v>-46157</v>
      </c>
      <c r="J3205" s="46" t="e">
        <f>VLOOKUP(G3205,'D. Produção'!A:B,2,)</f>
        <v>#N/A</v>
      </c>
      <c r="K3205" s="63"/>
      <c r="L3205" s="64"/>
      <c r="M3205" s="63"/>
      <c r="N3205" s="63"/>
      <c r="O3205" s="64"/>
      <c r="P3205" s="64"/>
      <c r="Q3205" s="64"/>
      <c r="R3205" s="65"/>
      <c r="S3205" s="65"/>
      <c r="T3205" s="63"/>
      <c r="U3205" s="64"/>
      <c r="V3205" s="64"/>
      <c r="W3205" s="66"/>
      <c r="X3205" s="66"/>
      <c r="Y3205" s="67"/>
      <c r="Z3205" s="68"/>
      <c r="AA3205" s="69"/>
      <c r="AB3205" s="69"/>
      <c r="AC3205" s="69"/>
      <c r="AD3205" s="69"/>
      <c r="AE3205" s="70"/>
      <c r="AF3205" s="70"/>
      <c r="AG3205" s="70"/>
      <c r="AH3205" s="70"/>
      <c r="AI3205" s="70"/>
      <c r="AJ3205" s="70"/>
      <c r="AK3205" s="70"/>
      <c r="AL3205" s="69"/>
      <c r="AM3205" s="69"/>
      <c r="AN3205" s="70"/>
      <c r="AO3205" s="70"/>
      <c r="AP3205" s="70"/>
      <c r="AQ3205" s="70"/>
      <c r="AR3205" s="69"/>
    </row>
    <row r="3206" spans="1:44">
      <c r="A3206" t="e">
        <f>VLOOKUP(Q3206,'Rotas x Madrugada'!A:C,2,0)</f>
        <v>#N/A</v>
      </c>
      <c r="B3206" t="e">
        <f>VLOOKUP(Q3206,'Rotas x Madrugada'!A:C,3,0)</f>
        <v>#N/A</v>
      </c>
      <c r="D3206" s="19" t="e">
        <f t="shared" si="100"/>
        <v>#N/A</v>
      </c>
      <c r="E3206" s="19" t="e">
        <f>IF(A3206="RETIRA",Z3206,VLOOKUP(Q3206,'Rotas x Madrugada'!A:D,4,0))</f>
        <v>#N/A</v>
      </c>
      <c r="F3206" s="19" t="e">
        <f>IF(A3206="RETIRA",Z3206,Z3206+2)</f>
        <v>#N/A</v>
      </c>
      <c r="G3206" s="19" t="str">
        <f>CONCATENATE(U3206,"-",V3206)</f>
        <v>-</v>
      </c>
      <c r="H3206" s="19" t="str">
        <f t="shared" ca="1" si="101"/>
        <v>PROBLEMA</v>
      </c>
      <c r="I3206" s="46">
        <f ca="1">Z3206-$B$1</f>
        <v>-46157</v>
      </c>
      <c r="J3206" s="46" t="e">
        <f>VLOOKUP(G3206,'D. Produção'!A:B,2,)</f>
        <v>#N/A</v>
      </c>
      <c r="K3206" s="55"/>
      <c r="L3206" s="56"/>
      <c r="M3206" s="55"/>
      <c r="N3206" s="55"/>
      <c r="O3206" s="56"/>
      <c r="P3206" s="56"/>
      <c r="Q3206" s="56"/>
      <c r="R3206" s="57"/>
      <c r="S3206" s="57"/>
      <c r="T3206" s="55"/>
      <c r="U3206" s="56"/>
      <c r="V3206" s="56"/>
      <c r="W3206" s="58"/>
      <c r="X3206" s="58"/>
      <c r="Y3206" s="59"/>
      <c r="Z3206" s="60"/>
      <c r="AA3206" s="61"/>
      <c r="AB3206" s="61"/>
      <c r="AC3206" s="61"/>
      <c r="AD3206" s="61"/>
      <c r="AE3206" s="62"/>
      <c r="AF3206" s="62"/>
      <c r="AG3206" s="62"/>
      <c r="AH3206" s="62"/>
      <c r="AI3206" s="62"/>
      <c r="AJ3206" s="62"/>
      <c r="AK3206" s="62"/>
      <c r="AL3206" s="61"/>
      <c r="AM3206" s="61"/>
      <c r="AN3206" s="62"/>
      <c r="AO3206" s="62"/>
      <c r="AP3206" s="62"/>
      <c r="AQ3206" s="62"/>
      <c r="AR3206" s="61"/>
    </row>
    <row r="3207" spans="1:44">
      <c r="A3207" t="e">
        <f>VLOOKUP(Q3207,'Rotas x Madrugada'!A:C,2,0)</f>
        <v>#N/A</v>
      </c>
      <c r="B3207" t="e">
        <f>VLOOKUP(Q3207,'Rotas x Madrugada'!A:C,3,0)</f>
        <v>#N/A</v>
      </c>
      <c r="D3207" s="19" t="e">
        <f t="shared" si="100"/>
        <v>#N/A</v>
      </c>
      <c r="E3207" s="19" t="e">
        <f>IF(A3207="RETIRA",Z3207,VLOOKUP(Q3207,'Rotas x Madrugada'!A:D,4,0))</f>
        <v>#N/A</v>
      </c>
      <c r="F3207" s="19" t="e">
        <f>IF(A3207="RETIRA",Z3207,Z3207+2)</f>
        <v>#N/A</v>
      </c>
      <c r="G3207" s="19" t="str">
        <f>CONCATENATE(U3207,"-",V3207)</f>
        <v>-</v>
      </c>
      <c r="H3207" s="19" t="str">
        <f t="shared" ca="1" si="101"/>
        <v>PROBLEMA</v>
      </c>
      <c r="I3207" s="46">
        <f ca="1">Z3207-$B$1</f>
        <v>-46157</v>
      </c>
      <c r="J3207" s="46" t="e">
        <f>VLOOKUP(G3207,'D. Produção'!A:B,2,)</f>
        <v>#N/A</v>
      </c>
      <c r="K3207" s="63"/>
      <c r="L3207" s="64"/>
      <c r="M3207" s="63"/>
      <c r="N3207" s="63"/>
      <c r="O3207" s="64"/>
      <c r="P3207" s="64"/>
      <c r="Q3207" s="64"/>
      <c r="R3207" s="65"/>
      <c r="S3207" s="65"/>
      <c r="T3207" s="63"/>
      <c r="U3207" s="64"/>
      <c r="V3207" s="64"/>
      <c r="W3207" s="66"/>
      <c r="X3207" s="66"/>
      <c r="Y3207" s="67"/>
      <c r="Z3207" s="68"/>
      <c r="AA3207" s="69"/>
      <c r="AB3207" s="69"/>
      <c r="AC3207" s="69"/>
      <c r="AD3207" s="69"/>
      <c r="AE3207" s="70"/>
      <c r="AF3207" s="70"/>
      <c r="AG3207" s="70"/>
      <c r="AH3207" s="70"/>
      <c r="AI3207" s="70"/>
      <c r="AJ3207" s="70"/>
      <c r="AK3207" s="70"/>
      <c r="AL3207" s="69"/>
      <c r="AM3207" s="69"/>
      <c r="AN3207" s="70"/>
      <c r="AO3207" s="70"/>
      <c r="AP3207" s="70"/>
      <c r="AQ3207" s="70"/>
      <c r="AR3207" s="69"/>
    </row>
    <row r="3208" spans="1:44">
      <c r="A3208" t="e">
        <f>VLOOKUP(Q3208,'Rotas x Madrugada'!A:C,2,0)</f>
        <v>#N/A</v>
      </c>
      <c r="B3208" t="e">
        <f>VLOOKUP(Q3208,'Rotas x Madrugada'!A:C,3,0)</f>
        <v>#N/A</v>
      </c>
      <c r="D3208" s="19" t="e">
        <f t="shared" si="100"/>
        <v>#N/A</v>
      </c>
      <c r="E3208" s="19" t="e">
        <f>IF(A3208="RETIRA",Z3208,VLOOKUP(Q3208,'Rotas x Madrugada'!A:D,4,0))</f>
        <v>#N/A</v>
      </c>
      <c r="F3208" s="19" t="e">
        <f>IF(A3208="RETIRA",Z3208,Z3208+2)</f>
        <v>#N/A</v>
      </c>
      <c r="G3208" s="19" t="str">
        <f>CONCATENATE(U3208,"-",V3208)</f>
        <v>-</v>
      </c>
      <c r="H3208" s="19" t="str">
        <f t="shared" ca="1" si="101"/>
        <v>PROBLEMA</v>
      </c>
      <c r="I3208" s="46">
        <f ca="1">Z3208-$B$1</f>
        <v>-46157</v>
      </c>
      <c r="J3208" s="46" t="e">
        <f>VLOOKUP(G3208,'D. Produção'!A:B,2,)</f>
        <v>#N/A</v>
      </c>
      <c r="K3208" s="55"/>
      <c r="L3208" s="56"/>
      <c r="M3208" s="55"/>
      <c r="N3208" s="55"/>
      <c r="O3208" s="56"/>
      <c r="P3208" s="56"/>
      <c r="Q3208" s="56"/>
      <c r="R3208" s="57"/>
      <c r="S3208" s="57"/>
      <c r="T3208" s="55"/>
      <c r="U3208" s="56"/>
      <c r="V3208" s="56"/>
      <c r="W3208" s="58"/>
      <c r="X3208" s="58"/>
      <c r="Y3208" s="59"/>
      <c r="Z3208" s="60"/>
      <c r="AA3208" s="61"/>
      <c r="AB3208" s="61"/>
      <c r="AC3208" s="61"/>
      <c r="AD3208" s="61"/>
      <c r="AE3208" s="62"/>
      <c r="AF3208" s="62"/>
      <c r="AG3208" s="62"/>
      <c r="AH3208" s="62"/>
      <c r="AI3208" s="62"/>
      <c r="AJ3208" s="62"/>
      <c r="AK3208" s="62"/>
      <c r="AL3208" s="61"/>
      <c r="AM3208" s="61"/>
      <c r="AN3208" s="62"/>
      <c r="AO3208" s="62"/>
      <c r="AP3208" s="62"/>
      <c r="AQ3208" s="62"/>
      <c r="AR3208" s="61"/>
    </row>
    <row r="3209" spans="1:44">
      <c r="A3209" t="e">
        <f>VLOOKUP(Q3209,'Rotas x Madrugada'!A:C,2,0)</f>
        <v>#N/A</v>
      </c>
      <c r="B3209" t="e">
        <f>VLOOKUP(Q3209,'Rotas x Madrugada'!A:C,3,0)</f>
        <v>#N/A</v>
      </c>
      <c r="D3209" s="19" t="e">
        <f t="shared" si="100"/>
        <v>#N/A</v>
      </c>
      <c r="E3209" s="19" t="e">
        <f>IF(A3209="RETIRA",Z3209,VLOOKUP(Q3209,'Rotas x Madrugada'!A:D,4,0))</f>
        <v>#N/A</v>
      </c>
      <c r="F3209" s="19" t="e">
        <f>IF(A3209="RETIRA",Z3209,Z3209+2)</f>
        <v>#N/A</v>
      </c>
      <c r="G3209" s="19" t="str">
        <f>CONCATENATE(U3209,"-",V3209)</f>
        <v>-</v>
      </c>
      <c r="H3209" s="19" t="str">
        <f t="shared" ca="1" si="101"/>
        <v>PROBLEMA</v>
      </c>
      <c r="I3209" s="46">
        <f ca="1">Z3209-$B$1</f>
        <v>-46157</v>
      </c>
      <c r="J3209" s="46" t="e">
        <f>VLOOKUP(G3209,'D. Produção'!A:B,2,)</f>
        <v>#N/A</v>
      </c>
      <c r="K3209" s="63"/>
      <c r="L3209" s="64"/>
      <c r="M3209" s="63"/>
      <c r="N3209" s="63"/>
      <c r="O3209" s="64"/>
      <c r="P3209" s="64"/>
      <c r="Q3209" s="64"/>
      <c r="R3209" s="65"/>
      <c r="S3209" s="65"/>
      <c r="T3209" s="63"/>
      <c r="U3209" s="64"/>
      <c r="V3209" s="64"/>
      <c r="W3209" s="66"/>
      <c r="X3209" s="66"/>
      <c r="Y3209" s="67"/>
      <c r="Z3209" s="68"/>
      <c r="AA3209" s="69"/>
      <c r="AB3209" s="69"/>
      <c r="AC3209" s="69"/>
      <c r="AD3209" s="69"/>
      <c r="AE3209" s="70"/>
      <c r="AF3209" s="70"/>
      <c r="AG3209" s="70"/>
      <c r="AH3209" s="70"/>
      <c r="AI3209" s="70"/>
      <c r="AJ3209" s="70"/>
      <c r="AK3209" s="70"/>
      <c r="AL3209" s="69"/>
      <c r="AM3209" s="69"/>
      <c r="AN3209" s="70"/>
      <c r="AO3209" s="70"/>
      <c r="AP3209" s="70"/>
      <c r="AQ3209" s="70"/>
      <c r="AR3209" s="69"/>
    </row>
    <row r="3210" spans="1:44">
      <c r="A3210" t="e">
        <f>VLOOKUP(Q3210,'Rotas x Madrugada'!A:C,2,0)</f>
        <v>#N/A</v>
      </c>
      <c r="B3210" t="e">
        <f>VLOOKUP(Q3210,'Rotas x Madrugada'!A:C,3,0)</f>
        <v>#N/A</v>
      </c>
      <c r="D3210" s="19" t="e">
        <f t="shared" si="100"/>
        <v>#N/A</v>
      </c>
      <c r="E3210" s="19" t="e">
        <f>IF(A3210="RETIRA",Z3210,VLOOKUP(Q3210,'Rotas x Madrugada'!A:D,4,0))</f>
        <v>#N/A</v>
      </c>
      <c r="F3210" s="19" t="e">
        <f>IF(A3210="RETIRA",Z3210,Z3210+2)</f>
        <v>#N/A</v>
      </c>
      <c r="G3210" s="19" t="str">
        <f>CONCATENATE(U3210,"-",V3210)</f>
        <v>-</v>
      </c>
      <c r="H3210" s="19" t="str">
        <f t="shared" ca="1" si="101"/>
        <v>PROBLEMA</v>
      </c>
      <c r="I3210" s="46">
        <f ca="1">Z3210-$B$1</f>
        <v>-46157</v>
      </c>
      <c r="J3210" s="46" t="e">
        <f>VLOOKUP(G3210,'D. Produção'!A:B,2,)</f>
        <v>#N/A</v>
      </c>
      <c r="K3210" s="55"/>
      <c r="L3210" s="56"/>
      <c r="M3210" s="55"/>
      <c r="N3210" s="55"/>
      <c r="O3210" s="56"/>
      <c r="P3210" s="56"/>
      <c r="Q3210" s="56"/>
      <c r="R3210" s="57"/>
      <c r="S3210" s="57"/>
      <c r="T3210" s="55"/>
      <c r="U3210" s="56"/>
      <c r="V3210" s="56"/>
      <c r="W3210" s="58"/>
      <c r="X3210" s="58"/>
      <c r="Y3210" s="59"/>
      <c r="Z3210" s="60"/>
      <c r="AA3210" s="61"/>
      <c r="AB3210" s="61"/>
      <c r="AC3210" s="61"/>
      <c r="AD3210" s="61"/>
      <c r="AE3210" s="62"/>
      <c r="AF3210" s="62"/>
      <c r="AG3210" s="62"/>
      <c r="AH3210" s="62"/>
      <c r="AI3210" s="62"/>
      <c r="AJ3210" s="62"/>
      <c r="AK3210" s="62"/>
      <c r="AL3210" s="61"/>
      <c r="AM3210" s="61"/>
      <c r="AN3210" s="62"/>
      <c r="AO3210" s="62"/>
      <c r="AP3210" s="62"/>
      <c r="AQ3210" s="62"/>
      <c r="AR3210" s="61"/>
    </row>
    <row r="3211" spans="1:44">
      <c r="A3211" t="e">
        <f>VLOOKUP(Q3211,'Rotas x Madrugada'!A:C,2,0)</f>
        <v>#N/A</v>
      </c>
      <c r="B3211" t="e">
        <f>VLOOKUP(Q3211,'Rotas x Madrugada'!A:C,3,0)</f>
        <v>#N/A</v>
      </c>
      <c r="D3211" s="19" t="e">
        <f t="shared" si="100"/>
        <v>#N/A</v>
      </c>
      <c r="E3211" s="19" t="e">
        <f>IF(A3211="RETIRA",Z3211,VLOOKUP(Q3211,'Rotas x Madrugada'!A:D,4,0))</f>
        <v>#N/A</v>
      </c>
      <c r="F3211" s="19" t="e">
        <f>IF(A3211="RETIRA",Z3211,Z3211+2)</f>
        <v>#N/A</v>
      </c>
      <c r="G3211" s="19" t="str">
        <f>CONCATENATE(U3211,"-",V3211)</f>
        <v>-</v>
      </c>
      <c r="H3211" s="19" t="str">
        <f t="shared" ca="1" si="101"/>
        <v>PROBLEMA</v>
      </c>
      <c r="I3211" s="46">
        <f ca="1">Z3211-$B$1</f>
        <v>-46157</v>
      </c>
      <c r="J3211" s="46" t="e">
        <f>VLOOKUP(G3211,'D. Produção'!A:B,2,)</f>
        <v>#N/A</v>
      </c>
      <c r="K3211" s="63"/>
      <c r="L3211" s="64"/>
      <c r="M3211" s="63"/>
      <c r="N3211" s="63"/>
      <c r="O3211" s="64"/>
      <c r="P3211" s="64"/>
      <c r="Q3211" s="64"/>
      <c r="R3211" s="65"/>
      <c r="S3211" s="65"/>
      <c r="T3211" s="63"/>
      <c r="U3211" s="64"/>
      <c r="V3211" s="64"/>
      <c r="W3211" s="66"/>
      <c r="X3211" s="66"/>
      <c r="Y3211" s="67"/>
      <c r="Z3211" s="68"/>
      <c r="AA3211" s="69"/>
      <c r="AB3211" s="69"/>
      <c r="AC3211" s="69"/>
      <c r="AD3211" s="69"/>
      <c r="AE3211" s="70"/>
      <c r="AF3211" s="70"/>
      <c r="AG3211" s="70"/>
      <c r="AH3211" s="70"/>
      <c r="AI3211" s="70"/>
      <c r="AJ3211" s="70"/>
      <c r="AK3211" s="70"/>
      <c r="AL3211" s="69"/>
      <c r="AM3211" s="69"/>
      <c r="AN3211" s="70"/>
      <c r="AO3211" s="70"/>
      <c r="AP3211" s="70"/>
      <c r="AQ3211" s="70"/>
      <c r="AR3211" s="69"/>
    </row>
    <row r="3212" spans="1:44">
      <c r="A3212" t="e">
        <f>VLOOKUP(Q3212,'Rotas x Madrugada'!A:C,2,0)</f>
        <v>#N/A</v>
      </c>
      <c r="B3212" t="e">
        <f>VLOOKUP(Q3212,'Rotas x Madrugada'!A:C,3,0)</f>
        <v>#N/A</v>
      </c>
      <c r="D3212" s="19" t="e">
        <f t="shared" si="100"/>
        <v>#N/A</v>
      </c>
      <c r="E3212" s="19" t="e">
        <f>IF(A3212="RETIRA",Z3212,VLOOKUP(Q3212,'Rotas x Madrugada'!A:D,4,0))</f>
        <v>#N/A</v>
      </c>
      <c r="F3212" s="19" t="e">
        <f>IF(A3212="RETIRA",Z3212,Z3212+2)</f>
        <v>#N/A</v>
      </c>
      <c r="G3212" s="19" t="str">
        <f>CONCATENATE(U3212,"-",V3212)</f>
        <v>-</v>
      </c>
      <c r="H3212" s="19" t="str">
        <f t="shared" ca="1" si="101"/>
        <v>PROBLEMA</v>
      </c>
      <c r="I3212" s="46">
        <f ca="1">Z3212-$B$1</f>
        <v>-46157</v>
      </c>
      <c r="J3212" s="46" t="e">
        <f>VLOOKUP(G3212,'D. Produção'!A:B,2,)</f>
        <v>#N/A</v>
      </c>
      <c r="K3212" s="55"/>
      <c r="L3212" s="56"/>
      <c r="M3212" s="55"/>
      <c r="N3212" s="55"/>
      <c r="O3212" s="56"/>
      <c r="P3212" s="56"/>
      <c r="Q3212" s="56"/>
      <c r="R3212" s="57"/>
      <c r="S3212" s="57"/>
      <c r="T3212" s="55"/>
      <c r="U3212" s="56"/>
      <c r="V3212" s="56"/>
      <c r="W3212" s="58"/>
      <c r="X3212" s="58"/>
      <c r="Y3212" s="59"/>
      <c r="Z3212" s="60"/>
      <c r="AA3212" s="61"/>
      <c r="AB3212" s="61"/>
      <c r="AC3212" s="61"/>
      <c r="AD3212" s="61"/>
      <c r="AE3212" s="61"/>
      <c r="AF3212" s="61"/>
      <c r="AG3212" s="61"/>
      <c r="AH3212" s="61"/>
      <c r="AI3212" s="62"/>
      <c r="AJ3212" s="62"/>
      <c r="AK3212" s="62"/>
      <c r="AL3212" s="61"/>
      <c r="AM3212" s="61"/>
      <c r="AN3212" s="62"/>
      <c r="AO3212" s="62"/>
      <c r="AP3212" s="62"/>
      <c r="AQ3212" s="62"/>
      <c r="AR3212" s="61"/>
    </row>
    <row r="3213" spans="1:44">
      <c r="A3213" t="e">
        <f>VLOOKUP(Q3213,'Rotas x Madrugada'!A:C,2,0)</f>
        <v>#N/A</v>
      </c>
      <c r="B3213" t="e">
        <f>VLOOKUP(Q3213,'Rotas x Madrugada'!A:C,3,0)</f>
        <v>#N/A</v>
      </c>
      <c r="D3213" s="19" t="e">
        <f t="shared" si="100"/>
        <v>#N/A</v>
      </c>
      <c r="E3213" s="19" t="e">
        <f>IF(A3213="RETIRA",Z3213,VLOOKUP(Q3213,'Rotas x Madrugada'!A:D,4,0))</f>
        <v>#N/A</v>
      </c>
      <c r="F3213" s="19" t="e">
        <f>IF(A3213="RETIRA",Z3213,Z3213+2)</f>
        <v>#N/A</v>
      </c>
      <c r="G3213" s="19" t="str">
        <f>CONCATENATE(U3213,"-",V3213)</f>
        <v>-</v>
      </c>
      <c r="H3213" s="19" t="str">
        <f t="shared" ca="1" si="101"/>
        <v>PROBLEMA</v>
      </c>
      <c r="I3213" s="46">
        <f ca="1">Z3213-$B$1</f>
        <v>-46157</v>
      </c>
      <c r="J3213" s="46" t="e">
        <f>VLOOKUP(G3213,'D. Produção'!A:B,2,)</f>
        <v>#N/A</v>
      </c>
      <c r="K3213" s="63"/>
      <c r="L3213" s="64"/>
      <c r="M3213" s="63"/>
      <c r="N3213" s="63"/>
      <c r="O3213" s="64"/>
      <c r="P3213" s="64"/>
      <c r="Q3213" s="64"/>
      <c r="R3213" s="65"/>
      <c r="S3213" s="65"/>
      <c r="T3213" s="63"/>
      <c r="U3213" s="64"/>
      <c r="V3213" s="64"/>
      <c r="W3213" s="66"/>
      <c r="X3213" s="66"/>
      <c r="Y3213" s="67"/>
      <c r="Z3213" s="68"/>
      <c r="AA3213" s="69"/>
      <c r="AB3213" s="69"/>
      <c r="AC3213" s="69"/>
      <c r="AD3213" s="69"/>
      <c r="AE3213" s="69"/>
      <c r="AF3213" s="69"/>
      <c r="AG3213" s="69"/>
      <c r="AH3213" s="69"/>
      <c r="AI3213" s="70"/>
      <c r="AJ3213" s="70"/>
      <c r="AK3213" s="70"/>
      <c r="AL3213" s="69"/>
      <c r="AM3213" s="69"/>
      <c r="AN3213" s="70"/>
      <c r="AO3213" s="70"/>
      <c r="AP3213" s="70"/>
      <c r="AQ3213" s="70"/>
      <c r="AR3213" s="69"/>
    </row>
    <row r="3214" spans="1:44">
      <c r="A3214" t="e">
        <f>VLOOKUP(Q3214,'Rotas x Madrugada'!A:C,2,0)</f>
        <v>#N/A</v>
      </c>
      <c r="B3214" t="e">
        <f>VLOOKUP(Q3214,'Rotas x Madrugada'!A:C,3,0)</f>
        <v>#N/A</v>
      </c>
      <c r="D3214" s="19" t="e">
        <f t="shared" si="100"/>
        <v>#N/A</v>
      </c>
      <c r="E3214" s="19" t="e">
        <f>IF(A3214="RETIRA",Z3214,VLOOKUP(Q3214,'Rotas x Madrugada'!A:D,4,0))</f>
        <v>#N/A</v>
      </c>
      <c r="F3214" s="19" t="e">
        <f>IF(A3214="RETIRA",Z3214,Z3214+2)</f>
        <v>#N/A</v>
      </c>
      <c r="G3214" s="19" t="str">
        <f>CONCATENATE(U3214,"-",V3214)</f>
        <v>-</v>
      </c>
      <c r="H3214" s="19" t="str">
        <f t="shared" ca="1" si="101"/>
        <v>PROBLEMA</v>
      </c>
      <c r="I3214" s="46">
        <f ca="1">Z3214-$B$1</f>
        <v>-46157</v>
      </c>
      <c r="J3214" s="46" t="e">
        <f>VLOOKUP(G3214,'D. Produção'!A:B,2,)</f>
        <v>#N/A</v>
      </c>
      <c r="K3214" s="55"/>
      <c r="L3214" s="56"/>
      <c r="M3214" s="55"/>
      <c r="N3214" s="55"/>
      <c r="O3214" s="56"/>
      <c r="P3214" s="56"/>
      <c r="Q3214" s="56"/>
      <c r="R3214" s="57"/>
      <c r="S3214" s="57"/>
      <c r="T3214" s="55"/>
      <c r="U3214" s="56"/>
      <c r="V3214" s="56"/>
      <c r="W3214" s="58"/>
      <c r="X3214" s="58"/>
      <c r="Y3214" s="59"/>
      <c r="Z3214" s="60"/>
      <c r="AA3214" s="61"/>
      <c r="AB3214" s="61"/>
      <c r="AC3214" s="61"/>
      <c r="AD3214" s="61"/>
      <c r="AE3214" s="62"/>
      <c r="AF3214" s="62"/>
      <c r="AG3214" s="62"/>
      <c r="AH3214" s="62"/>
      <c r="AI3214" s="62"/>
      <c r="AJ3214" s="62"/>
      <c r="AK3214" s="62"/>
      <c r="AL3214" s="61"/>
      <c r="AM3214" s="61"/>
      <c r="AN3214" s="62"/>
      <c r="AO3214" s="62"/>
      <c r="AP3214" s="62"/>
      <c r="AQ3214" s="62"/>
      <c r="AR3214" s="61"/>
    </row>
    <row r="3215" spans="1:44">
      <c r="A3215" t="e">
        <f>VLOOKUP(Q3215,'Rotas x Madrugada'!A:C,2,0)</f>
        <v>#N/A</v>
      </c>
      <c r="B3215" t="e">
        <f>VLOOKUP(Q3215,'Rotas x Madrugada'!A:C,3,0)</f>
        <v>#N/A</v>
      </c>
      <c r="D3215" s="19" t="e">
        <f t="shared" si="100"/>
        <v>#N/A</v>
      </c>
      <c r="E3215" s="19" t="e">
        <f>IF(A3215="RETIRA",Z3215,VLOOKUP(Q3215,'Rotas x Madrugada'!A:D,4,0))</f>
        <v>#N/A</v>
      </c>
      <c r="F3215" s="19" t="e">
        <f>IF(A3215="RETIRA",Z3215,Z3215+2)</f>
        <v>#N/A</v>
      </c>
      <c r="G3215" s="19" t="str">
        <f>CONCATENATE(U3215,"-",V3215)</f>
        <v>-</v>
      </c>
      <c r="H3215" s="19" t="str">
        <f t="shared" ca="1" si="101"/>
        <v>PROBLEMA</v>
      </c>
      <c r="I3215" s="46">
        <f ca="1">Z3215-$B$1</f>
        <v>-46157</v>
      </c>
      <c r="J3215" s="46" t="e">
        <f>VLOOKUP(G3215,'D. Produção'!A:B,2,)</f>
        <v>#N/A</v>
      </c>
      <c r="K3215" s="63"/>
      <c r="L3215" s="64"/>
      <c r="M3215" s="63"/>
      <c r="N3215" s="63"/>
      <c r="O3215" s="64"/>
      <c r="P3215" s="64"/>
      <c r="Q3215" s="64"/>
      <c r="R3215" s="65"/>
      <c r="S3215" s="65"/>
      <c r="T3215" s="63"/>
      <c r="U3215" s="64"/>
      <c r="V3215" s="64"/>
      <c r="W3215" s="66"/>
      <c r="X3215" s="66"/>
      <c r="Y3215" s="67"/>
      <c r="Z3215" s="68"/>
      <c r="AA3215" s="69"/>
      <c r="AB3215" s="69"/>
      <c r="AC3215" s="69"/>
      <c r="AD3215" s="69"/>
      <c r="AE3215" s="69"/>
      <c r="AF3215" s="69"/>
      <c r="AG3215" s="69"/>
      <c r="AH3215" s="69"/>
      <c r="AI3215" s="70"/>
      <c r="AJ3215" s="70"/>
      <c r="AK3215" s="70"/>
      <c r="AL3215" s="69"/>
      <c r="AM3215" s="69"/>
      <c r="AN3215" s="70"/>
      <c r="AO3215" s="70"/>
      <c r="AP3215" s="70"/>
      <c r="AQ3215" s="70"/>
      <c r="AR3215" s="69"/>
    </row>
    <row r="3216" spans="1:44">
      <c r="A3216" t="e">
        <f>VLOOKUP(Q3216,'Rotas x Madrugada'!A:C,2,0)</f>
        <v>#N/A</v>
      </c>
      <c r="B3216" t="e">
        <f>VLOOKUP(Q3216,'Rotas x Madrugada'!A:C,3,0)</f>
        <v>#N/A</v>
      </c>
      <c r="D3216" s="19" t="e">
        <f t="shared" si="100"/>
        <v>#N/A</v>
      </c>
      <c r="E3216" s="19" t="e">
        <f>IF(A3216="RETIRA",Z3216,VLOOKUP(Q3216,'Rotas x Madrugada'!A:D,4,0))</f>
        <v>#N/A</v>
      </c>
      <c r="F3216" s="19" t="e">
        <f>IF(A3216="RETIRA",Z3216,Z3216+2)</f>
        <v>#N/A</v>
      </c>
      <c r="G3216" s="19" t="str">
        <f>CONCATENATE(U3216,"-",V3216)</f>
        <v>-</v>
      </c>
      <c r="H3216" s="19" t="str">
        <f t="shared" ca="1" si="101"/>
        <v>PROBLEMA</v>
      </c>
      <c r="I3216" s="46">
        <f ca="1">Z3216-$B$1</f>
        <v>-46157</v>
      </c>
      <c r="J3216" s="46" t="e">
        <f>VLOOKUP(G3216,'D. Produção'!A:B,2,)</f>
        <v>#N/A</v>
      </c>
      <c r="K3216" s="55"/>
      <c r="L3216" s="56"/>
      <c r="M3216" s="55"/>
      <c r="N3216" s="55"/>
      <c r="O3216" s="56"/>
      <c r="P3216" s="56"/>
      <c r="Q3216" s="56"/>
      <c r="R3216" s="57"/>
      <c r="S3216" s="57"/>
      <c r="T3216" s="55"/>
      <c r="U3216" s="56"/>
      <c r="V3216" s="56"/>
      <c r="W3216" s="58"/>
      <c r="X3216" s="58"/>
      <c r="Y3216" s="59"/>
      <c r="Z3216" s="60"/>
      <c r="AA3216" s="61"/>
      <c r="AB3216" s="61"/>
      <c r="AC3216" s="61"/>
      <c r="AD3216" s="61"/>
      <c r="AE3216" s="62"/>
      <c r="AF3216" s="62"/>
      <c r="AG3216" s="62"/>
      <c r="AH3216" s="62"/>
      <c r="AI3216" s="62"/>
      <c r="AJ3216" s="62"/>
      <c r="AK3216" s="62"/>
      <c r="AL3216" s="61"/>
      <c r="AM3216" s="61"/>
      <c r="AN3216" s="62"/>
      <c r="AO3216" s="62"/>
      <c r="AP3216" s="62"/>
      <c r="AQ3216" s="62"/>
      <c r="AR3216" s="61"/>
    </row>
    <row r="3217" spans="1:44">
      <c r="A3217" t="e">
        <f>VLOOKUP(Q3217,'Rotas x Madrugada'!A:C,2,0)</f>
        <v>#N/A</v>
      </c>
      <c r="B3217" t="e">
        <f>VLOOKUP(Q3217,'Rotas x Madrugada'!A:C,3,0)</f>
        <v>#N/A</v>
      </c>
      <c r="D3217" s="19" t="e">
        <f t="shared" si="100"/>
        <v>#N/A</v>
      </c>
      <c r="E3217" s="19" t="e">
        <f>IF(A3217="RETIRA",Z3217,VLOOKUP(Q3217,'Rotas x Madrugada'!A:D,4,0))</f>
        <v>#N/A</v>
      </c>
      <c r="F3217" s="19" t="e">
        <f>IF(A3217="RETIRA",Z3217,Z3217+2)</f>
        <v>#N/A</v>
      </c>
      <c r="G3217" s="19" t="str">
        <f>CONCATENATE(U3217,"-",V3217)</f>
        <v>-</v>
      </c>
      <c r="H3217" s="19" t="str">
        <f t="shared" ca="1" si="101"/>
        <v>PROBLEMA</v>
      </c>
      <c r="I3217" s="46">
        <f ca="1">Z3217-$B$1</f>
        <v>-46157</v>
      </c>
      <c r="J3217" s="46" t="e">
        <f>VLOOKUP(G3217,'D. Produção'!A:B,2,)</f>
        <v>#N/A</v>
      </c>
      <c r="K3217" s="63"/>
      <c r="L3217" s="64"/>
      <c r="M3217" s="63"/>
      <c r="N3217" s="63"/>
      <c r="O3217" s="64"/>
      <c r="P3217" s="64"/>
      <c r="Q3217" s="64"/>
      <c r="R3217" s="65"/>
      <c r="S3217" s="65"/>
      <c r="T3217" s="63"/>
      <c r="U3217" s="64"/>
      <c r="V3217" s="64"/>
      <c r="W3217" s="66"/>
      <c r="X3217" s="66"/>
      <c r="Y3217" s="67"/>
      <c r="Z3217" s="68"/>
      <c r="AA3217" s="69"/>
      <c r="AB3217" s="69"/>
      <c r="AC3217" s="69"/>
      <c r="AD3217" s="69"/>
      <c r="AE3217" s="69"/>
      <c r="AF3217" s="69"/>
      <c r="AG3217" s="69"/>
      <c r="AH3217" s="69"/>
      <c r="AI3217" s="70"/>
      <c r="AJ3217" s="70"/>
      <c r="AK3217" s="70"/>
      <c r="AL3217" s="69"/>
      <c r="AM3217" s="69"/>
      <c r="AN3217" s="70"/>
      <c r="AO3217" s="70"/>
      <c r="AP3217" s="70"/>
      <c r="AQ3217" s="70"/>
      <c r="AR3217" s="69"/>
    </row>
    <row r="3218" spans="1:44">
      <c r="A3218" t="e">
        <f>VLOOKUP(Q3218,'Rotas x Madrugada'!A:C,2,0)</f>
        <v>#N/A</v>
      </c>
      <c r="B3218" t="e">
        <f>VLOOKUP(Q3218,'Rotas x Madrugada'!A:C,3,0)</f>
        <v>#N/A</v>
      </c>
      <c r="D3218" s="19" t="e">
        <f t="shared" si="100"/>
        <v>#N/A</v>
      </c>
      <c r="E3218" s="19" t="e">
        <f>IF(A3218="RETIRA",Z3218,VLOOKUP(Q3218,'Rotas x Madrugada'!A:D,4,0))</f>
        <v>#N/A</v>
      </c>
      <c r="F3218" s="19" t="e">
        <f>IF(A3218="RETIRA",Z3218,Z3218+2)</f>
        <v>#N/A</v>
      </c>
      <c r="G3218" s="19" t="str">
        <f>CONCATENATE(U3218,"-",V3218)</f>
        <v>-</v>
      </c>
      <c r="H3218" s="19" t="str">
        <f t="shared" ca="1" si="101"/>
        <v>PROBLEMA</v>
      </c>
      <c r="I3218" s="46">
        <f ca="1">Z3218-$B$1</f>
        <v>-46157</v>
      </c>
      <c r="J3218" s="46" t="e">
        <f>VLOOKUP(G3218,'D. Produção'!A:B,2,)</f>
        <v>#N/A</v>
      </c>
      <c r="K3218" s="55"/>
      <c r="L3218" s="56"/>
      <c r="M3218" s="55"/>
      <c r="N3218" s="55"/>
      <c r="O3218" s="56"/>
      <c r="P3218" s="56"/>
      <c r="Q3218" s="56"/>
      <c r="R3218" s="57"/>
      <c r="S3218" s="57"/>
      <c r="T3218" s="55"/>
      <c r="U3218" s="56"/>
      <c r="V3218" s="56"/>
      <c r="W3218" s="58"/>
      <c r="X3218" s="58"/>
      <c r="Y3218" s="59"/>
      <c r="Z3218" s="60"/>
      <c r="AA3218" s="61"/>
      <c r="AB3218" s="61"/>
      <c r="AC3218" s="61"/>
      <c r="AD3218" s="61"/>
      <c r="AE3218" s="61"/>
      <c r="AF3218" s="61"/>
      <c r="AG3218" s="61"/>
      <c r="AH3218" s="61"/>
      <c r="AI3218" s="62"/>
      <c r="AJ3218" s="62"/>
      <c r="AK3218" s="62"/>
      <c r="AL3218" s="61"/>
      <c r="AM3218" s="61"/>
      <c r="AN3218" s="62"/>
      <c r="AO3218" s="62"/>
      <c r="AP3218" s="62"/>
      <c r="AQ3218" s="62"/>
      <c r="AR3218" s="61"/>
    </row>
    <row r="3219" spans="1:44">
      <c r="A3219" t="e">
        <f>VLOOKUP(Q3219,'Rotas x Madrugada'!A:C,2,0)</f>
        <v>#N/A</v>
      </c>
      <c r="B3219" t="e">
        <f>VLOOKUP(Q3219,'Rotas x Madrugada'!A:C,3,0)</f>
        <v>#N/A</v>
      </c>
      <c r="D3219" s="19" t="e">
        <f t="shared" si="100"/>
        <v>#N/A</v>
      </c>
      <c r="E3219" s="19" t="e">
        <f>IF(A3219="RETIRA",Z3219,VLOOKUP(Q3219,'Rotas x Madrugada'!A:D,4,0))</f>
        <v>#N/A</v>
      </c>
      <c r="F3219" s="19" t="e">
        <f>IF(A3219="RETIRA",Z3219,Z3219+2)</f>
        <v>#N/A</v>
      </c>
      <c r="G3219" s="19" t="str">
        <f>CONCATENATE(U3219,"-",V3219)</f>
        <v>-</v>
      </c>
      <c r="H3219" s="19" t="str">
        <f t="shared" ca="1" si="101"/>
        <v>PROBLEMA</v>
      </c>
      <c r="I3219" s="46">
        <f ca="1">Z3219-$B$1</f>
        <v>-46157</v>
      </c>
      <c r="J3219" s="46" t="e">
        <f>VLOOKUP(G3219,'D. Produção'!A:B,2,)</f>
        <v>#N/A</v>
      </c>
      <c r="K3219" s="63"/>
      <c r="L3219" s="64"/>
      <c r="M3219" s="63"/>
      <c r="N3219" s="63"/>
      <c r="O3219" s="64"/>
      <c r="P3219" s="64"/>
      <c r="Q3219" s="64"/>
      <c r="R3219" s="65"/>
      <c r="S3219" s="65"/>
      <c r="T3219" s="63"/>
      <c r="U3219" s="64"/>
      <c r="V3219" s="64"/>
      <c r="W3219" s="66"/>
      <c r="X3219" s="66"/>
      <c r="Y3219" s="67"/>
      <c r="Z3219" s="68"/>
      <c r="AA3219" s="69"/>
      <c r="AB3219" s="69"/>
      <c r="AC3219" s="69"/>
      <c r="AD3219" s="69"/>
      <c r="AE3219" s="69"/>
      <c r="AF3219" s="69"/>
      <c r="AG3219" s="69"/>
      <c r="AH3219" s="69"/>
      <c r="AI3219" s="70"/>
      <c r="AJ3219" s="70"/>
      <c r="AK3219" s="70"/>
      <c r="AL3219" s="69"/>
      <c r="AM3219" s="69"/>
      <c r="AN3219" s="70"/>
      <c r="AO3219" s="70"/>
      <c r="AP3219" s="70"/>
      <c r="AQ3219" s="70"/>
      <c r="AR3219" s="69"/>
    </row>
    <row r="3220" spans="1:44">
      <c r="A3220" t="e">
        <f>VLOOKUP(Q3220,'Rotas x Madrugada'!A:C,2,0)</f>
        <v>#N/A</v>
      </c>
      <c r="B3220" t="e">
        <f>VLOOKUP(Q3220,'Rotas x Madrugada'!A:C,3,0)</f>
        <v>#N/A</v>
      </c>
      <c r="D3220" s="19" t="e">
        <f t="shared" si="100"/>
        <v>#N/A</v>
      </c>
      <c r="E3220" s="19" t="e">
        <f>IF(A3220="RETIRA",Z3220,VLOOKUP(Q3220,'Rotas x Madrugada'!A:D,4,0))</f>
        <v>#N/A</v>
      </c>
      <c r="F3220" s="19" t="e">
        <f>IF(A3220="RETIRA",Z3220,Z3220+2)</f>
        <v>#N/A</v>
      </c>
      <c r="G3220" s="19" t="str">
        <f>CONCATENATE(U3220,"-",V3220)</f>
        <v>-</v>
      </c>
      <c r="H3220" s="19" t="str">
        <f t="shared" ca="1" si="101"/>
        <v>PROBLEMA</v>
      </c>
      <c r="I3220" s="46">
        <f ca="1">Z3220-$B$1</f>
        <v>-46157</v>
      </c>
      <c r="J3220" s="46" t="e">
        <f>VLOOKUP(G3220,'D. Produção'!A:B,2,)</f>
        <v>#N/A</v>
      </c>
      <c r="K3220" s="55"/>
      <c r="L3220" s="56"/>
      <c r="M3220" s="55"/>
      <c r="N3220" s="55"/>
      <c r="O3220" s="56"/>
      <c r="P3220" s="56"/>
      <c r="Q3220" s="56"/>
      <c r="R3220" s="57"/>
      <c r="S3220" s="57"/>
      <c r="T3220" s="55"/>
      <c r="U3220" s="56"/>
      <c r="V3220" s="56"/>
      <c r="W3220" s="58"/>
      <c r="X3220" s="58"/>
      <c r="Y3220" s="59"/>
      <c r="Z3220" s="60"/>
      <c r="AA3220" s="61"/>
      <c r="AB3220" s="61"/>
      <c r="AC3220" s="61"/>
      <c r="AD3220" s="61"/>
      <c r="AE3220" s="61"/>
      <c r="AF3220" s="61"/>
      <c r="AG3220" s="61"/>
      <c r="AH3220" s="61"/>
      <c r="AI3220" s="62"/>
      <c r="AJ3220" s="62"/>
      <c r="AK3220" s="62"/>
      <c r="AL3220" s="61"/>
      <c r="AM3220" s="61"/>
      <c r="AN3220" s="62"/>
      <c r="AO3220" s="62"/>
      <c r="AP3220" s="62"/>
      <c r="AQ3220" s="62"/>
      <c r="AR3220" s="61"/>
    </row>
    <row r="3221" spans="1:44">
      <c r="A3221" t="e">
        <f>VLOOKUP(Q3221,'Rotas x Madrugada'!A:C,2,0)</f>
        <v>#N/A</v>
      </c>
      <c r="B3221" t="e">
        <f>VLOOKUP(Q3221,'Rotas x Madrugada'!A:C,3,0)</f>
        <v>#N/A</v>
      </c>
      <c r="D3221" s="19" t="e">
        <f t="shared" si="100"/>
        <v>#N/A</v>
      </c>
      <c r="E3221" s="19" t="e">
        <f>IF(A3221="RETIRA",Z3221,VLOOKUP(Q3221,'Rotas x Madrugada'!A:D,4,0))</f>
        <v>#N/A</v>
      </c>
      <c r="F3221" s="19" t="e">
        <f>IF(A3221="RETIRA",Z3221,Z3221+2)</f>
        <v>#N/A</v>
      </c>
      <c r="G3221" s="19" t="str">
        <f>CONCATENATE(U3221,"-",V3221)</f>
        <v>-</v>
      </c>
      <c r="H3221" s="19" t="str">
        <f t="shared" ca="1" si="101"/>
        <v>PROBLEMA</v>
      </c>
      <c r="I3221" s="46">
        <f ca="1">Z3221-$B$1</f>
        <v>-46157</v>
      </c>
      <c r="J3221" s="46" t="e">
        <f>VLOOKUP(G3221,'D. Produção'!A:B,2,)</f>
        <v>#N/A</v>
      </c>
      <c r="K3221" s="63"/>
      <c r="L3221" s="64"/>
      <c r="M3221" s="63"/>
      <c r="N3221" s="63"/>
      <c r="O3221" s="64"/>
      <c r="P3221" s="64"/>
      <c r="Q3221" s="64"/>
      <c r="R3221" s="65"/>
      <c r="S3221" s="65"/>
      <c r="T3221" s="63"/>
      <c r="U3221" s="64"/>
      <c r="V3221" s="64"/>
      <c r="W3221" s="66"/>
      <c r="X3221" s="66"/>
      <c r="Y3221" s="67"/>
      <c r="Z3221" s="68"/>
      <c r="AA3221" s="69"/>
      <c r="AB3221" s="69"/>
      <c r="AC3221" s="69"/>
      <c r="AD3221" s="69"/>
      <c r="AE3221" s="69"/>
      <c r="AF3221" s="69"/>
      <c r="AG3221" s="69"/>
      <c r="AH3221" s="69"/>
      <c r="AI3221" s="70"/>
      <c r="AJ3221" s="70"/>
      <c r="AK3221" s="70"/>
      <c r="AL3221" s="69"/>
      <c r="AM3221" s="69"/>
      <c r="AN3221" s="70"/>
      <c r="AO3221" s="70"/>
      <c r="AP3221" s="70"/>
      <c r="AQ3221" s="70"/>
      <c r="AR3221" s="69"/>
    </row>
    <row r="3222" spans="1:44">
      <c r="A3222" t="e">
        <f>VLOOKUP(Q3222,'Rotas x Madrugada'!A:C,2,0)</f>
        <v>#N/A</v>
      </c>
      <c r="B3222" t="e">
        <f>VLOOKUP(Q3222,'Rotas x Madrugada'!A:C,3,0)</f>
        <v>#N/A</v>
      </c>
      <c r="D3222" s="19" t="e">
        <f t="shared" si="100"/>
        <v>#N/A</v>
      </c>
      <c r="E3222" s="19" t="e">
        <f>IF(A3222="RETIRA",Z3222,VLOOKUP(Q3222,'Rotas x Madrugada'!A:D,4,0))</f>
        <v>#N/A</v>
      </c>
      <c r="F3222" s="19" t="e">
        <f>IF(A3222="RETIRA",Z3222,Z3222+2)</f>
        <v>#N/A</v>
      </c>
      <c r="G3222" s="19" t="str">
        <f>CONCATENATE(U3222,"-",V3222)</f>
        <v>-</v>
      </c>
      <c r="H3222" s="19" t="str">
        <f t="shared" ca="1" si="101"/>
        <v>PROBLEMA</v>
      </c>
      <c r="I3222" s="46">
        <f ca="1">Z3222-$B$1</f>
        <v>-46157</v>
      </c>
      <c r="J3222" s="46" t="e">
        <f>VLOOKUP(G3222,'D. Produção'!A:B,2,)</f>
        <v>#N/A</v>
      </c>
      <c r="K3222" s="55"/>
      <c r="L3222" s="56"/>
      <c r="M3222" s="55"/>
      <c r="N3222" s="55"/>
      <c r="O3222" s="56"/>
      <c r="P3222" s="56"/>
      <c r="Q3222" s="56"/>
      <c r="R3222" s="57"/>
      <c r="S3222" s="57"/>
      <c r="T3222" s="55"/>
      <c r="U3222" s="56"/>
      <c r="V3222" s="56"/>
      <c r="W3222" s="58"/>
      <c r="X3222" s="58"/>
      <c r="Y3222" s="59"/>
      <c r="Z3222" s="60"/>
      <c r="AA3222" s="61"/>
      <c r="AB3222" s="61"/>
      <c r="AC3222" s="61"/>
      <c r="AD3222" s="61"/>
      <c r="AE3222" s="61"/>
      <c r="AF3222" s="61"/>
      <c r="AG3222" s="61"/>
      <c r="AH3222" s="61"/>
      <c r="AI3222" s="62"/>
      <c r="AJ3222" s="62"/>
      <c r="AK3222" s="62"/>
      <c r="AL3222" s="61"/>
      <c r="AM3222" s="61"/>
      <c r="AN3222" s="62"/>
      <c r="AO3222" s="62"/>
      <c r="AP3222" s="62"/>
      <c r="AQ3222" s="62"/>
      <c r="AR3222" s="61"/>
    </row>
    <row r="3223" spans="1:44">
      <c r="A3223" t="e">
        <f>VLOOKUP(Q3223,'Rotas x Madrugada'!A:C,2,0)</f>
        <v>#N/A</v>
      </c>
      <c r="B3223" t="e">
        <f>VLOOKUP(Q3223,'Rotas x Madrugada'!A:C,3,0)</f>
        <v>#N/A</v>
      </c>
      <c r="D3223" s="19" t="e">
        <f t="shared" si="100"/>
        <v>#N/A</v>
      </c>
      <c r="E3223" s="19" t="e">
        <f>IF(A3223="RETIRA",Z3223,VLOOKUP(Q3223,'Rotas x Madrugada'!A:D,4,0))</f>
        <v>#N/A</v>
      </c>
      <c r="F3223" s="19" t="e">
        <f>IF(A3223="RETIRA",Z3223,Z3223+2)</f>
        <v>#N/A</v>
      </c>
      <c r="G3223" s="19" t="str">
        <f>CONCATENATE(U3223,"-",V3223)</f>
        <v>-</v>
      </c>
      <c r="H3223" s="19" t="str">
        <f t="shared" ca="1" si="101"/>
        <v>PROBLEMA</v>
      </c>
      <c r="I3223" s="46">
        <f ca="1">Z3223-$B$1</f>
        <v>-46157</v>
      </c>
      <c r="J3223" s="46" t="e">
        <f>VLOOKUP(G3223,'D. Produção'!A:B,2,)</f>
        <v>#N/A</v>
      </c>
      <c r="K3223" s="63"/>
      <c r="L3223" s="64"/>
      <c r="M3223" s="63"/>
      <c r="N3223" s="63"/>
      <c r="O3223" s="64"/>
      <c r="P3223" s="64"/>
      <c r="Q3223" s="64"/>
      <c r="R3223" s="65"/>
      <c r="S3223" s="65"/>
      <c r="T3223" s="63"/>
      <c r="U3223" s="64"/>
      <c r="V3223" s="64"/>
      <c r="W3223" s="66"/>
      <c r="X3223" s="66"/>
      <c r="Y3223" s="67"/>
      <c r="Z3223" s="68"/>
      <c r="AA3223" s="69"/>
      <c r="AB3223" s="69"/>
      <c r="AC3223" s="69"/>
      <c r="AD3223" s="69"/>
      <c r="AE3223" s="69"/>
      <c r="AF3223" s="69"/>
      <c r="AG3223" s="69"/>
      <c r="AH3223" s="69"/>
      <c r="AI3223" s="70"/>
      <c r="AJ3223" s="70"/>
      <c r="AK3223" s="70"/>
      <c r="AL3223" s="69"/>
      <c r="AM3223" s="69"/>
      <c r="AN3223" s="70"/>
      <c r="AO3223" s="70"/>
      <c r="AP3223" s="70"/>
      <c r="AQ3223" s="70"/>
      <c r="AR3223" s="69"/>
    </row>
    <row r="3224" spans="1:44">
      <c r="A3224" t="e">
        <f>VLOOKUP(Q3224,'Rotas x Madrugada'!A:C,2,0)</f>
        <v>#N/A</v>
      </c>
      <c r="B3224" t="e">
        <f>VLOOKUP(Q3224,'Rotas x Madrugada'!A:C,3,0)</f>
        <v>#N/A</v>
      </c>
      <c r="D3224" s="19" t="e">
        <f t="shared" si="100"/>
        <v>#N/A</v>
      </c>
      <c r="E3224" s="19" t="e">
        <f>IF(A3224="RETIRA",Z3224,VLOOKUP(Q3224,'Rotas x Madrugada'!A:D,4,0))</f>
        <v>#N/A</v>
      </c>
      <c r="F3224" s="19" t="e">
        <f>IF(A3224="RETIRA",Z3224,Z3224+2)</f>
        <v>#N/A</v>
      </c>
      <c r="G3224" s="19" t="str">
        <f>CONCATENATE(U3224,"-",V3224)</f>
        <v>-</v>
      </c>
      <c r="H3224" s="19" t="str">
        <f t="shared" ca="1" si="101"/>
        <v>PROBLEMA</v>
      </c>
      <c r="I3224" s="46">
        <f ca="1">Z3224-$B$1</f>
        <v>-46157</v>
      </c>
      <c r="J3224" s="46" t="e">
        <f>VLOOKUP(G3224,'D. Produção'!A:B,2,)</f>
        <v>#N/A</v>
      </c>
      <c r="K3224" s="55"/>
      <c r="L3224" s="56"/>
      <c r="M3224" s="55"/>
      <c r="N3224" s="55"/>
      <c r="O3224" s="56"/>
      <c r="P3224" s="56"/>
      <c r="Q3224" s="56"/>
      <c r="R3224" s="57"/>
      <c r="S3224" s="57"/>
      <c r="T3224" s="55"/>
      <c r="U3224" s="56"/>
      <c r="V3224" s="56"/>
      <c r="W3224" s="58"/>
      <c r="X3224" s="58"/>
      <c r="Y3224" s="59"/>
      <c r="Z3224" s="60"/>
      <c r="AA3224" s="61"/>
      <c r="AB3224" s="61"/>
      <c r="AC3224" s="61"/>
      <c r="AD3224" s="61"/>
      <c r="AE3224" s="61"/>
      <c r="AF3224" s="61"/>
      <c r="AG3224" s="61"/>
      <c r="AH3224" s="61"/>
      <c r="AI3224" s="62"/>
      <c r="AJ3224" s="62"/>
      <c r="AK3224" s="62"/>
      <c r="AL3224" s="61"/>
      <c r="AM3224" s="61"/>
      <c r="AN3224" s="62"/>
      <c r="AO3224" s="62"/>
      <c r="AP3224" s="62"/>
      <c r="AQ3224" s="62"/>
      <c r="AR3224" s="61"/>
    </row>
    <row r="3225" spans="1:44">
      <c r="A3225" t="e">
        <f>VLOOKUP(Q3225,'Rotas x Madrugada'!A:C,2,0)</f>
        <v>#N/A</v>
      </c>
      <c r="B3225" t="e">
        <f>VLOOKUP(Q3225,'Rotas x Madrugada'!A:C,3,0)</f>
        <v>#N/A</v>
      </c>
      <c r="D3225" s="19" t="e">
        <f t="shared" si="100"/>
        <v>#N/A</v>
      </c>
      <c r="E3225" s="19" t="e">
        <f>IF(A3225="RETIRA",Z3225,VLOOKUP(Q3225,'Rotas x Madrugada'!A:D,4,0))</f>
        <v>#N/A</v>
      </c>
      <c r="F3225" s="19" t="e">
        <f>IF(A3225="RETIRA",Z3225,Z3225+2)</f>
        <v>#N/A</v>
      </c>
      <c r="G3225" s="19" t="str">
        <f>CONCATENATE(U3225,"-",V3225)</f>
        <v>-</v>
      </c>
      <c r="H3225" s="19" t="str">
        <f t="shared" ca="1" si="101"/>
        <v>PROBLEMA</v>
      </c>
      <c r="I3225" s="46">
        <f ca="1">Z3225-$B$1</f>
        <v>-46157</v>
      </c>
      <c r="J3225" s="46" t="e">
        <f>VLOOKUP(G3225,'D. Produção'!A:B,2,)</f>
        <v>#N/A</v>
      </c>
      <c r="K3225" s="63"/>
      <c r="L3225" s="64"/>
      <c r="M3225" s="63"/>
      <c r="N3225" s="63"/>
      <c r="O3225" s="64"/>
      <c r="P3225" s="64"/>
      <c r="Q3225" s="64"/>
      <c r="R3225" s="65"/>
      <c r="S3225" s="65"/>
      <c r="T3225" s="63"/>
      <c r="U3225" s="64"/>
      <c r="V3225" s="64"/>
      <c r="W3225" s="66"/>
      <c r="X3225" s="66"/>
      <c r="Y3225" s="67"/>
      <c r="Z3225" s="68"/>
      <c r="AA3225" s="69"/>
      <c r="AB3225" s="69"/>
      <c r="AC3225" s="69"/>
      <c r="AD3225" s="69"/>
      <c r="AE3225" s="69"/>
      <c r="AF3225" s="69"/>
      <c r="AG3225" s="69"/>
      <c r="AH3225" s="69"/>
      <c r="AI3225" s="70"/>
      <c r="AJ3225" s="70"/>
      <c r="AK3225" s="70"/>
      <c r="AL3225" s="69"/>
      <c r="AM3225" s="69"/>
      <c r="AN3225" s="70"/>
      <c r="AO3225" s="70"/>
      <c r="AP3225" s="70"/>
      <c r="AQ3225" s="70"/>
      <c r="AR3225" s="69"/>
    </row>
    <row r="3226" spans="1:44">
      <c r="A3226" t="e">
        <f>VLOOKUP(Q3226,'Rotas x Madrugada'!A:C,2,0)</f>
        <v>#N/A</v>
      </c>
      <c r="B3226" t="e">
        <f>VLOOKUP(Q3226,'Rotas x Madrugada'!A:C,3,0)</f>
        <v>#N/A</v>
      </c>
      <c r="D3226" s="19" t="e">
        <f t="shared" si="100"/>
        <v>#N/A</v>
      </c>
      <c r="E3226" s="19" t="e">
        <f>IF(A3226="RETIRA",Z3226,VLOOKUP(Q3226,'Rotas x Madrugada'!A:D,4,0))</f>
        <v>#N/A</v>
      </c>
      <c r="F3226" s="19" t="e">
        <f>IF(A3226="RETIRA",Z3226,Z3226+2)</f>
        <v>#N/A</v>
      </c>
      <c r="G3226" s="19" t="str">
        <f>CONCATENATE(U3226,"-",V3226)</f>
        <v>-</v>
      </c>
      <c r="H3226" s="19" t="str">
        <f t="shared" ca="1" si="101"/>
        <v>PROBLEMA</v>
      </c>
      <c r="I3226" s="46">
        <f ca="1">Z3226-$B$1</f>
        <v>-46157</v>
      </c>
      <c r="J3226" s="46" t="e">
        <f>VLOOKUP(G3226,'D. Produção'!A:B,2,)</f>
        <v>#N/A</v>
      </c>
      <c r="K3226" s="55"/>
      <c r="L3226" s="56"/>
      <c r="M3226" s="55"/>
      <c r="N3226" s="55"/>
      <c r="O3226" s="56"/>
      <c r="P3226" s="56"/>
      <c r="Q3226" s="56"/>
      <c r="R3226" s="57"/>
      <c r="S3226" s="57"/>
      <c r="T3226" s="55"/>
      <c r="U3226" s="56"/>
      <c r="V3226" s="56"/>
      <c r="W3226" s="58"/>
      <c r="X3226" s="58"/>
      <c r="Y3226" s="59"/>
      <c r="Z3226" s="60"/>
      <c r="AA3226" s="61"/>
      <c r="AB3226" s="61"/>
      <c r="AC3226" s="61"/>
      <c r="AD3226" s="61"/>
      <c r="AE3226" s="61"/>
      <c r="AF3226" s="61"/>
      <c r="AG3226" s="61"/>
      <c r="AH3226" s="61"/>
      <c r="AI3226" s="62"/>
      <c r="AJ3226" s="62"/>
      <c r="AK3226" s="62"/>
      <c r="AL3226" s="61"/>
      <c r="AM3226" s="61"/>
      <c r="AN3226" s="62"/>
      <c r="AO3226" s="62"/>
      <c r="AP3226" s="62"/>
      <c r="AQ3226" s="62"/>
      <c r="AR3226" s="61"/>
    </row>
    <row r="3227" spans="1:44">
      <c r="A3227" t="e">
        <f>VLOOKUP(Q3227,'Rotas x Madrugada'!A:C,2,0)</f>
        <v>#N/A</v>
      </c>
      <c r="B3227" t="e">
        <f>VLOOKUP(Q3227,'Rotas x Madrugada'!A:C,3,0)</f>
        <v>#N/A</v>
      </c>
      <c r="D3227" s="19" t="e">
        <f t="shared" si="100"/>
        <v>#N/A</v>
      </c>
      <c r="E3227" s="19" t="e">
        <f>IF(A3227="RETIRA",Z3227,VLOOKUP(Q3227,'Rotas x Madrugada'!A:D,4,0))</f>
        <v>#N/A</v>
      </c>
      <c r="F3227" s="19" t="e">
        <f>IF(A3227="RETIRA",Z3227,Z3227+2)</f>
        <v>#N/A</v>
      </c>
      <c r="G3227" s="19" t="str">
        <f>CONCATENATE(U3227,"-",V3227)</f>
        <v>-</v>
      </c>
      <c r="H3227" s="19" t="str">
        <f t="shared" ca="1" si="101"/>
        <v>PROBLEMA</v>
      </c>
      <c r="I3227" s="46">
        <f ca="1">Z3227-$B$1</f>
        <v>-46157</v>
      </c>
      <c r="J3227" s="46" t="e">
        <f>VLOOKUP(G3227,'D. Produção'!A:B,2,)</f>
        <v>#N/A</v>
      </c>
      <c r="K3227" s="63"/>
      <c r="L3227" s="64"/>
      <c r="M3227" s="63"/>
      <c r="N3227" s="63"/>
      <c r="O3227" s="64"/>
      <c r="P3227" s="64"/>
      <c r="Q3227" s="64"/>
      <c r="R3227" s="65"/>
      <c r="S3227" s="65"/>
      <c r="T3227" s="63"/>
      <c r="U3227" s="64"/>
      <c r="V3227" s="64"/>
      <c r="W3227" s="66"/>
      <c r="X3227" s="66"/>
      <c r="Y3227" s="67"/>
      <c r="Z3227" s="68"/>
      <c r="AA3227" s="69"/>
      <c r="AB3227" s="69"/>
      <c r="AC3227" s="69"/>
      <c r="AD3227" s="69"/>
      <c r="AE3227" s="69"/>
      <c r="AF3227" s="69"/>
      <c r="AG3227" s="69"/>
      <c r="AH3227" s="69"/>
      <c r="AI3227" s="70"/>
      <c r="AJ3227" s="70"/>
      <c r="AK3227" s="70"/>
      <c r="AL3227" s="69"/>
      <c r="AM3227" s="69"/>
      <c r="AN3227" s="70"/>
      <c r="AO3227" s="70"/>
      <c r="AP3227" s="70"/>
      <c r="AQ3227" s="70"/>
      <c r="AR3227" s="69"/>
    </row>
    <row r="3228" spans="1:44">
      <c r="A3228" t="e">
        <f>VLOOKUP(Q3228,'Rotas x Madrugada'!A:C,2,0)</f>
        <v>#N/A</v>
      </c>
      <c r="B3228" t="e">
        <f>VLOOKUP(Q3228,'Rotas x Madrugada'!A:C,3,0)</f>
        <v>#N/A</v>
      </c>
      <c r="D3228" s="19" t="e">
        <f t="shared" si="100"/>
        <v>#N/A</v>
      </c>
      <c r="E3228" s="19" t="e">
        <f>IF(A3228="RETIRA",Z3228,VLOOKUP(Q3228,'Rotas x Madrugada'!A:D,4,0))</f>
        <v>#N/A</v>
      </c>
      <c r="F3228" s="19" t="e">
        <f>IF(A3228="RETIRA",Z3228,Z3228+2)</f>
        <v>#N/A</v>
      </c>
      <c r="G3228" s="19" t="str">
        <f>CONCATENATE(U3228,"-",V3228)</f>
        <v>-</v>
      </c>
      <c r="H3228" s="19" t="str">
        <f t="shared" ca="1" si="101"/>
        <v>PROBLEMA</v>
      </c>
      <c r="I3228" s="46">
        <f ca="1">Z3228-$B$1</f>
        <v>-46157</v>
      </c>
      <c r="J3228" s="46" t="e">
        <f>VLOOKUP(G3228,'D. Produção'!A:B,2,)</f>
        <v>#N/A</v>
      </c>
      <c r="K3228" s="55"/>
      <c r="L3228" s="56"/>
      <c r="M3228" s="55"/>
      <c r="N3228" s="55"/>
      <c r="O3228" s="56"/>
      <c r="P3228" s="56"/>
      <c r="Q3228" s="56"/>
      <c r="R3228" s="57"/>
      <c r="S3228" s="57"/>
      <c r="T3228" s="55"/>
      <c r="U3228" s="56"/>
      <c r="V3228" s="56"/>
      <c r="W3228" s="58"/>
      <c r="X3228" s="58"/>
      <c r="Y3228" s="59"/>
      <c r="Z3228" s="60"/>
      <c r="AA3228" s="61"/>
      <c r="AB3228" s="61"/>
      <c r="AC3228" s="61"/>
      <c r="AD3228" s="61"/>
      <c r="AE3228" s="61"/>
      <c r="AF3228" s="61"/>
      <c r="AG3228" s="61"/>
      <c r="AH3228" s="61"/>
      <c r="AI3228" s="62"/>
      <c r="AJ3228" s="62"/>
      <c r="AK3228" s="62"/>
      <c r="AL3228" s="61"/>
      <c r="AM3228" s="61"/>
      <c r="AN3228" s="62"/>
      <c r="AO3228" s="62"/>
      <c r="AP3228" s="62"/>
      <c r="AQ3228" s="62"/>
      <c r="AR3228" s="61"/>
    </row>
    <row r="3229" spans="1:44">
      <c r="A3229" t="e">
        <f>VLOOKUP(Q3229,'Rotas x Madrugada'!A:C,2,0)</f>
        <v>#N/A</v>
      </c>
      <c r="B3229" t="e">
        <f>VLOOKUP(Q3229,'Rotas x Madrugada'!A:C,3,0)</f>
        <v>#N/A</v>
      </c>
      <c r="D3229" s="19" t="e">
        <f t="shared" si="100"/>
        <v>#N/A</v>
      </c>
      <c r="E3229" s="19" t="e">
        <f>IF(A3229="RETIRA",Z3229,VLOOKUP(Q3229,'Rotas x Madrugada'!A:D,4,0))</f>
        <v>#N/A</v>
      </c>
      <c r="F3229" s="19" t="e">
        <f>IF(A3229="RETIRA",Z3229,Z3229+2)</f>
        <v>#N/A</v>
      </c>
      <c r="G3229" s="19" t="str">
        <f>CONCATENATE(U3229,"-",V3229)</f>
        <v>-</v>
      </c>
      <c r="H3229" s="19" t="str">
        <f t="shared" ca="1" si="101"/>
        <v>PROBLEMA</v>
      </c>
      <c r="I3229" s="46">
        <f ca="1">Z3229-$B$1</f>
        <v>-46157</v>
      </c>
      <c r="J3229" s="46" t="e">
        <f>VLOOKUP(G3229,'D. Produção'!A:B,2,)</f>
        <v>#N/A</v>
      </c>
      <c r="K3229" s="63"/>
      <c r="L3229" s="64"/>
      <c r="M3229" s="63"/>
      <c r="N3229" s="63"/>
      <c r="O3229" s="64"/>
      <c r="P3229" s="64"/>
      <c r="Q3229" s="64"/>
      <c r="R3229" s="65"/>
      <c r="S3229" s="65"/>
      <c r="T3229" s="63"/>
      <c r="U3229" s="64"/>
      <c r="V3229" s="64"/>
      <c r="W3229" s="66"/>
      <c r="X3229" s="66"/>
      <c r="Y3229" s="67"/>
      <c r="Z3229" s="68"/>
      <c r="AA3229" s="69"/>
      <c r="AB3229" s="69"/>
      <c r="AC3229" s="69"/>
      <c r="AD3229" s="69"/>
      <c r="AE3229" s="69"/>
      <c r="AF3229" s="69"/>
      <c r="AG3229" s="69"/>
      <c r="AH3229" s="69"/>
      <c r="AI3229" s="70"/>
      <c r="AJ3229" s="70"/>
      <c r="AK3229" s="70"/>
      <c r="AL3229" s="69"/>
      <c r="AM3229" s="69"/>
      <c r="AN3229" s="70"/>
      <c r="AO3229" s="70"/>
      <c r="AP3229" s="70"/>
      <c r="AQ3229" s="70"/>
      <c r="AR3229" s="69"/>
    </row>
    <row r="3230" spans="1:44">
      <c r="A3230" t="e">
        <f>VLOOKUP(Q3230,'Rotas x Madrugada'!A:C,2,0)</f>
        <v>#N/A</v>
      </c>
      <c r="B3230" t="e">
        <f>VLOOKUP(Q3230,'Rotas x Madrugada'!A:C,3,0)</f>
        <v>#N/A</v>
      </c>
      <c r="D3230" s="19" t="e">
        <f t="shared" si="100"/>
        <v>#N/A</v>
      </c>
      <c r="E3230" s="19" t="e">
        <f>IF(A3230="RETIRA",Z3230,VLOOKUP(Q3230,'Rotas x Madrugada'!A:D,4,0))</f>
        <v>#N/A</v>
      </c>
      <c r="F3230" s="19" t="e">
        <f>IF(A3230="RETIRA",Z3230,Z3230+2)</f>
        <v>#N/A</v>
      </c>
      <c r="G3230" s="19" t="str">
        <f>CONCATENATE(U3230,"-",V3230)</f>
        <v>-</v>
      </c>
      <c r="H3230" s="19" t="str">
        <f t="shared" ca="1" si="101"/>
        <v>PROBLEMA</v>
      </c>
      <c r="I3230" s="46">
        <f ca="1">Z3230-$B$1</f>
        <v>-46157</v>
      </c>
      <c r="J3230" s="46" t="e">
        <f>VLOOKUP(G3230,'D. Produção'!A:B,2,)</f>
        <v>#N/A</v>
      </c>
      <c r="K3230" s="55"/>
      <c r="L3230" s="56"/>
      <c r="M3230" s="55"/>
      <c r="N3230" s="55"/>
      <c r="O3230" s="56"/>
      <c r="P3230" s="56"/>
      <c r="Q3230" s="56"/>
      <c r="R3230" s="57"/>
      <c r="S3230" s="57"/>
      <c r="T3230" s="55"/>
      <c r="U3230" s="56"/>
      <c r="V3230" s="56"/>
      <c r="W3230" s="58"/>
      <c r="X3230" s="58"/>
      <c r="Y3230" s="59"/>
      <c r="Z3230" s="60"/>
      <c r="AA3230" s="61"/>
      <c r="AB3230" s="61"/>
      <c r="AC3230" s="61"/>
      <c r="AD3230" s="61"/>
      <c r="AE3230" s="61"/>
      <c r="AF3230" s="61"/>
      <c r="AG3230" s="61"/>
      <c r="AH3230" s="61"/>
      <c r="AI3230" s="62"/>
      <c r="AJ3230" s="62"/>
      <c r="AK3230" s="62"/>
      <c r="AL3230" s="61"/>
      <c r="AM3230" s="61"/>
      <c r="AN3230" s="62"/>
      <c r="AO3230" s="62"/>
      <c r="AP3230" s="62"/>
      <c r="AQ3230" s="62"/>
      <c r="AR3230" s="61"/>
    </row>
    <row r="3231" spans="1:44">
      <c r="A3231" t="e">
        <f>VLOOKUP(Q3231,'Rotas x Madrugada'!A:C,2,0)</f>
        <v>#N/A</v>
      </c>
      <c r="B3231" t="e">
        <f>VLOOKUP(Q3231,'Rotas x Madrugada'!A:C,3,0)</f>
        <v>#N/A</v>
      </c>
      <c r="D3231" s="19" t="e">
        <f t="shared" si="100"/>
        <v>#N/A</v>
      </c>
      <c r="E3231" s="19" t="e">
        <f>IF(A3231="RETIRA",Z3231,VLOOKUP(Q3231,'Rotas x Madrugada'!A:D,4,0))</f>
        <v>#N/A</v>
      </c>
      <c r="F3231" s="19" t="e">
        <f>IF(A3231="RETIRA",Z3231,Z3231+2)</f>
        <v>#N/A</v>
      </c>
      <c r="G3231" s="19" t="str">
        <f>CONCATENATE(U3231,"-",V3231)</f>
        <v>-</v>
      </c>
      <c r="H3231" s="19" t="str">
        <f t="shared" ca="1" si="101"/>
        <v>PROBLEMA</v>
      </c>
      <c r="I3231" s="46">
        <f ca="1">Z3231-$B$1</f>
        <v>-46157</v>
      </c>
      <c r="J3231" s="46" t="e">
        <f>VLOOKUP(G3231,'D. Produção'!A:B,2,)</f>
        <v>#N/A</v>
      </c>
      <c r="K3231" s="63"/>
      <c r="L3231" s="64"/>
      <c r="M3231" s="63"/>
      <c r="N3231" s="63"/>
      <c r="O3231" s="64"/>
      <c r="P3231" s="64"/>
      <c r="Q3231" s="64"/>
      <c r="R3231" s="65"/>
      <c r="S3231" s="65"/>
      <c r="T3231" s="63"/>
      <c r="U3231" s="64"/>
      <c r="V3231" s="64"/>
      <c r="W3231" s="66"/>
      <c r="X3231" s="66"/>
      <c r="Y3231" s="67"/>
      <c r="Z3231" s="68"/>
      <c r="AA3231" s="69"/>
      <c r="AB3231" s="69"/>
      <c r="AC3231" s="69"/>
      <c r="AD3231" s="69"/>
      <c r="AE3231" s="69"/>
      <c r="AF3231" s="69"/>
      <c r="AG3231" s="69"/>
      <c r="AH3231" s="69"/>
      <c r="AI3231" s="70"/>
      <c r="AJ3231" s="70"/>
      <c r="AK3231" s="70"/>
      <c r="AL3231" s="69"/>
      <c r="AM3231" s="69"/>
      <c r="AN3231" s="70"/>
      <c r="AO3231" s="70"/>
      <c r="AP3231" s="70"/>
      <c r="AQ3231" s="70"/>
      <c r="AR3231" s="69"/>
    </row>
    <row r="3232" spans="1:44">
      <c r="A3232" t="e">
        <f>VLOOKUP(Q3232,'Rotas x Madrugada'!A:C,2,0)</f>
        <v>#N/A</v>
      </c>
      <c r="B3232" t="e">
        <f>VLOOKUP(Q3232,'Rotas x Madrugada'!A:C,3,0)</f>
        <v>#N/A</v>
      </c>
      <c r="D3232" s="19" t="e">
        <f t="shared" si="100"/>
        <v>#N/A</v>
      </c>
      <c r="E3232" s="19" t="e">
        <f>IF(A3232="RETIRA",Z3232,VLOOKUP(Q3232,'Rotas x Madrugada'!A:D,4,0))</f>
        <v>#N/A</v>
      </c>
      <c r="F3232" s="19" t="e">
        <f>IF(A3232="RETIRA",Z3232,Z3232+2)</f>
        <v>#N/A</v>
      </c>
      <c r="G3232" s="19" t="str">
        <f>CONCATENATE(U3232,"-",V3232)</f>
        <v>-</v>
      </c>
      <c r="H3232" s="19" t="str">
        <f t="shared" ca="1" si="101"/>
        <v>PROBLEMA</v>
      </c>
      <c r="I3232" s="46">
        <f ca="1">Z3232-$B$1</f>
        <v>-46157</v>
      </c>
      <c r="J3232" s="46" t="e">
        <f>VLOOKUP(G3232,'D. Produção'!A:B,2,)</f>
        <v>#N/A</v>
      </c>
      <c r="K3232" s="55"/>
      <c r="L3232" s="56"/>
      <c r="M3232" s="55"/>
      <c r="N3232" s="55"/>
      <c r="O3232" s="56"/>
      <c r="P3232" s="56"/>
      <c r="Q3232" s="56"/>
      <c r="R3232" s="57"/>
      <c r="S3232" s="57"/>
      <c r="T3232" s="55"/>
      <c r="U3232" s="56"/>
      <c r="V3232" s="56"/>
      <c r="W3232" s="58"/>
      <c r="X3232" s="58"/>
      <c r="Y3232" s="59"/>
      <c r="Z3232" s="60"/>
      <c r="AA3232" s="61"/>
      <c r="AB3232" s="61"/>
      <c r="AC3232" s="61"/>
      <c r="AD3232" s="61"/>
      <c r="AE3232" s="61"/>
      <c r="AF3232" s="61"/>
      <c r="AG3232" s="61"/>
      <c r="AH3232" s="61"/>
      <c r="AI3232" s="62"/>
      <c r="AJ3232" s="62"/>
      <c r="AK3232" s="62"/>
      <c r="AL3232" s="61"/>
      <c r="AM3232" s="61"/>
      <c r="AN3232" s="62"/>
      <c r="AO3232" s="62"/>
      <c r="AP3232" s="62"/>
      <c r="AQ3232" s="62"/>
      <c r="AR3232" s="61"/>
    </row>
    <row r="3233" spans="1:44">
      <c r="A3233" t="e">
        <f>VLOOKUP(Q3233,'Rotas x Madrugada'!A:C,2,0)</f>
        <v>#N/A</v>
      </c>
      <c r="B3233" t="e">
        <f>VLOOKUP(Q3233,'Rotas x Madrugada'!A:C,3,0)</f>
        <v>#N/A</v>
      </c>
      <c r="D3233" s="19" t="e">
        <f t="shared" si="100"/>
        <v>#N/A</v>
      </c>
      <c r="E3233" s="19" t="e">
        <f>IF(A3233="RETIRA",Z3233,VLOOKUP(Q3233,'Rotas x Madrugada'!A:D,4,0))</f>
        <v>#N/A</v>
      </c>
      <c r="F3233" s="19" t="e">
        <f>IF(A3233="RETIRA",Z3233,Z3233+2)</f>
        <v>#N/A</v>
      </c>
      <c r="G3233" s="19" t="str">
        <f>CONCATENATE(U3233,"-",V3233)</f>
        <v>-</v>
      </c>
      <c r="H3233" s="19" t="str">
        <f t="shared" ca="1" si="101"/>
        <v>PROBLEMA</v>
      </c>
      <c r="I3233" s="46">
        <f ca="1">Z3233-$B$1</f>
        <v>-46157</v>
      </c>
      <c r="J3233" s="46" t="e">
        <f>VLOOKUP(G3233,'D. Produção'!A:B,2,)</f>
        <v>#N/A</v>
      </c>
      <c r="K3233" s="63"/>
      <c r="L3233" s="64"/>
      <c r="M3233" s="63"/>
      <c r="N3233" s="63"/>
      <c r="O3233" s="64"/>
      <c r="P3233" s="64"/>
      <c r="Q3233" s="64"/>
      <c r="R3233" s="65"/>
      <c r="S3233" s="65"/>
      <c r="T3233" s="63"/>
      <c r="U3233" s="64"/>
      <c r="V3233" s="64"/>
      <c r="W3233" s="66"/>
      <c r="X3233" s="66"/>
      <c r="Y3233" s="67"/>
      <c r="Z3233" s="68"/>
      <c r="AA3233" s="69"/>
      <c r="AB3233" s="69"/>
      <c r="AC3233" s="69"/>
      <c r="AD3233" s="69"/>
      <c r="AE3233" s="70"/>
      <c r="AF3233" s="70"/>
      <c r="AG3233" s="70"/>
      <c r="AH3233" s="70"/>
      <c r="AI3233" s="70"/>
      <c r="AJ3233" s="70"/>
      <c r="AK3233" s="70"/>
      <c r="AL3233" s="69"/>
      <c r="AM3233" s="69"/>
      <c r="AN3233" s="70"/>
      <c r="AO3233" s="70"/>
      <c r="AP3233" s="70"/>
      <c r="AQ3233" s="70"/>
      <c r="AR3233" s="69"/>
    </row>
    <row r="3234" spans="1:44">
      <c r="A3234" t="e">
        <f>VLOOKUP(Q3234,'Rotas x Madrugada'!A:C,2,0)</f>
        <v>#N/A</v>
      </c>
      <c r="B3234" t="e">
        <f>VLOOKUP(Q3234,'Rotas x Madrugada'!A:C,3,0)</f>
        <v>#N/A</v>
      </c>
      <c r="D3234" s="19" t="e">
        <f t="shared" si="100"/>
        <v>#N/A</v>
      </c>
      <c r="E3234" s="19" t="e">
        <f>IF(A3234="RETIRA",Z3234,VLOOKUP(Q3234,'Rotas x Madrugada'!A:D,4,0))</f>
        <v>#N/A</v>
      </c>
      <c r="F3234" s="19" t="e">
        <f>IF(A3234="RETIRA",Z3234,Z3234+2)</f>
        <v>#N/A</v>
      </c>
      <c r="G3234" s="19" t="str">
        <f>CONCATENATE(U3234,"-",V3234)</f>
        <v>-</v>
      </c>
      <c r="H3234" s="19" t="str">
        <f t="shared" ca="1" si="101"/>
        <v>PROBLEMA</v>
      </c>
      <c r="I3234" s="46">
        <f ca="1">Z3234-$B$1</f>
        <v>-46157</v>
      </c>
      <c r="J3234" s="46" t="e">
        <f>VLOOKUP(G3234,'D. Produção'!A:B,2,)</f>
        <v>#N/A</v>
      </c>
      <c r="K3234" s="55"/>
      <c r="L3234" s="56"/>
      <c r="M3234" s="55"/>
      <c r="N3234" s="55"/>
      <c r="O3234" s="56"/>
      <c r="P3234" s="56"/>
      <c r="Q3234" s="56"/>
      <c r="R3234" s="57"/>
      <c r="S3234" s="57"/>
      <c r="T3234" s="55"/>
      <c r="U3234" s="56"/>
      <c r="V3234" s="56"/>
      <c r="W3234" s="58"/>
      <c r="X3234" s="58"/>
      <c r="Y3234" s="59"/>
      <c r="Z3234" s="60"/>
      <c r="AA3234" s="61"/>
      <c r="AB3234" s="61"/>
      <c r="AC3234" s="61"/>
      <c r="AD3234" s="61"/>
      <c r="AE3234" s="62"/>
      <c r="AF3234" s="62"/>
      <c r="AG3234" s="62"/>
      <c r="AH3234" s="62"/>
      <c r="AI3234" s="62"/>
      <c r="AJ3234" s="62"/>
      <c r="AK3234" s="62"/>
      <c r="AL3234" s="61"/>
      <c r="AM3234" s="61"/>
      <c r="AN3234" s="62"/>
      <c r="AO3234" s="62"/>
      <c r="AP3234" s="62"/>
      <c r="AQ3234" s="62"/>
      <c r="AR3234" s="61"/>
    </row>
    <row r="3235" spans="1:44">
      <c r="A3235" t="e">
        <f>VLOOKUP(Q3235,'Rotas x Madrugada'!A:C,2,0)</f>
        <v>#N/A</v>
      </c>
      <c r="B3235" t="e">
        <f>VLOOKUP(Q3235,'Rotas x Madrugada'!A:C,3,0)</f>
        <v>#N/A</v>
      </c>
      <c r="D3235" s="19" t="e">
        <f t="shared" si="100"/>
        <v>#N/A</v>
      </c>
      <c r="E3235" s="19" t="e">
        <f>IF(A3235="RETIRA",Z3235,VLOOKUP(Q3235,'Rotas x Madrugada'!A:D,4,0))</f>
        <v>#N/A</v>
      </c>
      <c r="F3235" s="19" t="e">
        <f>IF(A3235="RETIRA",Z3235,Z3235+2)</f>
        <v>#N/A</v>
      </c>
      <c r="G3235" s="19" t="str">
        <f>CONCATENATE(U3235,"-",V3235)</f>
        <v>-</v>
      </c>
      <c r="H3235" s="19" t="str">
        <f t="shared" ca="1" si="101"/>
        <v>PROBLEMA</v>
      </c>
      <c r="I3235" s="46">
        <f ca="1">Z3235-$B$1</f>
        <v>-46157</v>
      </c>
      <c r="J3235" s="46" t="e">
        <f>VLOOKUP(G3235,'D. Produção'!A:B,2,)</f>
        <v>#N/A</v>
      </c>
      <c r="K3235" s="63"/>
      <c r="L3235" s="64"/>
      <c r="M3235" s="63"/>
      <c r="N3235" s="63"/>
      <c r="O3235" s="64"/>
      <c r="P3235" s="64"/>
      <c r="Q3235" s="64"/>
      <c r="R3235" s="65"/>
      <c r="S3235" s="65"/>
      <c r="T3235" s="63"/>
      <c r="U3235" s="64"/>
      <c r="V3235" s="64"/>
      <c r="W3235" s="66"/>
      <c r="X3235" s="66"/>
      <c r="Y3235" s="67"/>
      <c r="Z3235" s="68"/>
      <c r="AA3235" s="69"/>
      <c r="AB3235" s="69"/>
      <c r="AC3235" s="69"/>
      <c r="AD3235" s="69"/>
      <c r="AE3235" s="70"/>
      <c r="AF3235" s="70"/>
      <c r="AG3235" s="70"/>
      <c r="AH3235" s="70"/>
      <c r="AI3235" s="70"/>
      <c r="AJ3235" s="70"/>
      <c r="AK3235" s="70"/>
      <c r="AL3235" s="69"/>
      <c r="AM3235" s="69"/>
      <c r="AN3235" s="70"/>
      <c r="AO3235" s="70"/>
      <c r="AP3235" s="70"/>
      <c r="AQ3235" s="70"/>
      <c r="AR3235" s="69"/>
    </row>
    <row r="3236" spans="1:44">
      <c r="A3236" t="e">
        <f>VLOOKUP(Q3236,'Rotas x Madrugada'!A:C,2,0)</f>
        <v>#N/A</v>
      </c>
      <c r="B3236" t="e">
        <f>VLOOKUP(Q3236,'Rotas x Madrugada'!A:C,3,0)</f>
        <v>#N/A</v>
      </c>
      <c r="D3236" s="19" t="e">
        <f t="shared" si="100"/>
        <v>#N/A</v>
      </c>
      <c r="E3236" s="19" t="e">
        <f>IF(A3236="RETIRA",Z3236,VLOOKUP(Q3236,'Rotas x Madrugada'!A:D,4,0))</f>
        <v>#N/A</v>
      </c>
      <c r="F3236" s="19" t="e">
        <f>IF(A3236="RETIRA",Z3236,Z3236+2)</f>
        <v>#N/A</v>
      </c>
      <c r="G3236" s="19" t="str">
        <f>CONCATENATE(U3236,"-",V3236)</f>
        <v>-</v>
      </c>
      <c r="H3236" s="19" t="str">
        <f t="shared" ca="1" si="101"/>
        <v>PROBLEMA</v>
      </c>
      <c r="I3236" s="46">
        <f ca="1">Z3236-$B$1</f>
        <v>-46157</v>
      </c>
      <c r="J3236" s="46" t="e">
        <f>VLOOKUP(G3236,'D. Produção'!A:B,2,)</f>
        <v>#N/A</v>
      </c>
      <c r="K3236" s="55"/>
      <c r="L3236" s="56"/>
      <c r="M3236" s="55"/>
      <c r="N3236" s="55"/>
      <c r="O3236" s="56"/>
      <c r="P3236" s="56"/>
      <c r="Q3236" s="56"/>
      <c r="R3236" s="57"/>
      <c r="S3236" s="57"/>
      <c r="T3236" s="55"/>
      <c r="U3236" s="56"/>
      <c r="V3236" s="56"/>
      <c r="W3236" s="58"/>
      <c r="X3236" s="58"/>
      <c r="Y3236" s="59"/>
      <c r="Z3236" s="60"/>
      <c r="AA3236" s="61"/>
      <c r="AB3236" s="61"/>
      <c r="AC3236" s="61"/>
      <c r="AD3236" s="61"/>
      <c r="AE3236" s="62"/>
      <c r="AF3236" s="62"/>
      <c r="AG3236" s="62"/>
      <c r="AH3236" s="62"/>
      <c r="AI3236" s="62"/>
      <c r="AJ3236" s="62"/>
      <c r="AK3236" s="62"/>
      <c r="AL3236" s="61"/>
      <c r="AM3236" s="61"/>
      <c r="AN3236" s="62"/>
      <c r="AO3236" s="62"/>
      <c r="AP3236" s="62"/>
      <c r="AQ3236" s="62"/>
      <c r="AR3236" s="61"/>
    </row>
    <row r="3237" spans="1:44">
      <c r="A3237" t="e">
        <f>VLOOKUP(Q3237,'Rotas x Madrugada'!A:C,2,0)</f>
        <v>#N/A</v>
      </c>
      <c r="B3237" t="e">
        <f>VLOOKUP(Q3237,'Rotas x Madrugada'!A:C,3,0)</f>
        <v>#N/A</v>
      </c>
      <c r="D3237" s="19" t="e">
        <f t="shared" si="100"/>
        <v>#N/A</v>
      </c>
      <c r="E3237" s="19" t="e">
        <f>IF(A3237="RETIRA",Z3237,VLOOKUP(Q3237,'Rotas x Madrugada'!A:D,4,0))</f>
        <v>#N/A</v>
      </c>
      <c r="F3237" s="19" t="e">
        <f>IF(A3237="RETIRA",Z3237,Z3237+2)</f>
        <v>#N/A</v>
      </c>
      <c r="G3237" s="19" t="str">
        <f>CONCATENATE(U3237,"-",V3237)</f>
        <v>-</v>
      </c>
      <c r="H3237" s="19" t="str">
        <f t="shared" ca="1" si="101"/>
        <v>PROBLEMA</v>
      </c>
      <c r="I3237" s="46">
        <f ca="1">Z3237-$B$1</f>
        <v>-46157</v>
      </c>
      <c r="J3237" s="46" t="e">
        <f>VLOOKUP(G3237,'D. Produção'!A:B,2,)</f>
        <v>#N/A</v>
      </c>
      <c r="K3237" s="63"/>
      <c r="L3237" s="64"/>
      <c r="M3237" s="63"/>
      <c r="N3237" s="63"/>
      <c r="O3237" s="64"/>
      <c r="P3237" s="64"/>
      <c r="Q3237" s="64"/>
      <c r="R3237" s="65"/>
      <c r="S3237" s="65"/>
      <c r="T3237" s="63"/>
      <c r="U3237" s="64"/>
      <c r="V3237" s="64"/>
      <c r="W3237" s="66"/>
      <c r="X3237" s="66"/>
      <c r="Y3237" s="67"/>
      <c r="Z3237" s="68"/>
      <c r="AA3237" s="69"/>
      <c r="AB3237" s="69"/>
      <c r="AC3237" s="69"/>
      <c r="AD3237" s="69"/>
      <c r="AE3237" s="69"/>
      <c r="AF3237" s="69"/>
      <c r="AG3237" s="69"/>
      <c r="AH3237" s="69"/>
      <c r="AI3237" s="70"/>
      <c r="AJ3237" s="70"/>
      <c r="AK3237" s="70"/>
      <c r="AL3237" s="69"/>
      <c r="AM3237" s="69"/>
      <c r="AN3237" s="69"/>
      <c r="AO3237" s="70"/>
      <c r="AP3237" s="69"/>
      <c r="AQ3237" s="70"/>
      <c r="AR3237" s="69"/>
    </row>
    <row r="3238" spans="1:44">
      <c r="A3238" t="e">
        <f>VLOOKUP(Q3238,'Rotas x Madrugada'!A:C,2,0)</f>
        <v>#N/A</v>
      </c>
      <c r="B3238" t="e">
        <f>VLOOKUP(Q3238,'Rotas x Madrugada'!A:C,3,0)</f>
        <v>#N/A</v>
      </c>
      <c r="D3238" s="19" t="e">
        <f t="shared" si="100"/>
        <v>#N/A</v>
      </c>
      <c r="E3238" s="19" t="e">
        <f>IF(A3238="RETIRA",Z3238,VLOOKUP(Q3238,'Rotas x Madrugada'!A:D,4,0))</f>
        <v>#N/A</v>
      </c>
      <c r="F3238" s="19" t="e">
        <f>IF(A3238="RETIRA",Z3238,Z3238+2)</f>
        <v>#N/A</v>
      </c>
      <c r="G3238" s="19" t="str">
        <f>CONCATENATE(U3238,"-",V3238)</f>
        <v>-</v>
      </c>
      <c r="H3238" s="19" t="str">
        <f t="shared" ca="1" si="101"/>
        <v>PROBLEMA</v>
      </c>
      <c r="I3238" s="46">
        <f ca="1">Z3238-$B$1</f>
        <v>-46157</v>
      </c>
      <c r="J3238" s="46" t="e">
        <f>VLOOKUP(G3238,'D. Produção'!A:B,2,)</f>
        <v>#N/A</v>
      </c>
      <c r="K3238" s="55"/>
      <c r="L3238" s="56"/>
      <c r="M3238" s="55"/>
      <c r="N3238" s="55"/>
      <c r="O3238" s="56"/>
      <c r="P3238" s="56"/>
      <c r="Q3238" s="56"/>
      <c r="R3238" s="57"/>
      <c r="S3238" s="57"/>
      <c r="T3238" s="55"/>
      <c r="U3238" s="56"/>
      <c r="V3238" s="56"/>
      <c r="W3238" s="58"/>
      <c r="X3238" s="58"/>
      <c r="Y3238" s="59"/>
      <c r="Z3238" s="60"/>
      <c r="AA3238" s="61"/>
      <c r="AB3238" s="61"/>
      <c r="AC3238" s="61"/>
      <c r="AD3238" s="61"/>
      <c r="AE3238" s="61"/>
      <c r="AF3238" s="61"/>
      <c r="AG3238" s="61"/>
      <c r="AH3238" s="61"/>
      <c r="AI3238" s="62"/>
      <c r="AJ3238" s="62"/>
      <c r="AK3238" s="62"/>
      <c r="AL3238" s="61"/>
      <c r="AM3238" s="61"/>
      <c r="AN3238" s="61"/>
      <c r="AO3238" s="62"/>
      <c r="AP3238" s="61"/>
      <c r="AQ3238" s="62"/>
      <c r="AR3238" s="61"/>
    </row>
    <row r="3239" spans="1:44">
      <c r="A3239" t="e">
        <f>VLOOKUP(Q3239,'Rotas x Madrugada'!A:C,2,0)</f>
        <v>#N/A</v>
      </c>
      <c r="B3239" t="e">
        <f>VLOOKUP(Q3239,'Rotas x Madrugada'!A:C,3,0)</f>
        <v>#N/A</v>
      </c>
      <c r="D3239" s="19" t="e">
        <f t="shared" si="100"/>
        <v>#N/A</v>
      </c>
      <c r="E3239" s="19" t="e">
        <f>IF(A3239="RETIRA",Z3239,VLOOKUP(Q3239,'Rotas x Madrugada'!A:D,4,0))</f>
        <v>#N/A</v>
      </c>
      <c r="F3239" s="19" t="e">
        <f>IF(A3239="RETIRA",Z3239,Z3239+2)</f>
        <v>#N/A</v>
      </c>
      <c r="G3239" s="19" t="str">
        <f>CONCATENATE(U3239,"-",V3239)</f>
        <v>-</v>
      </c>
      <c r="H3239" s="19" t="str">
        <f t="shared" ca="1" si="101"/>
        <v>PROBLEMA</v>
      </c>
      <c r="I3239" s="46">
        <f ca="1">Z3239-$B$1</f>
        <v>-46157</v>
      </c>
      <c r="J3239" s="46" t="e">
        <f>VLOOKUP(G3239,'D. Produção'!A:B,2,)</f>
        <v>#N/A</v>
      </c>
      <c r="K3239" s="63"/>
      <c r="L3239" s="64"/>
      <c r="M3239" s="63"/>
      <c r="N3239" s="63"/>
      <c r="O3239" s="64"/>
      <c r="P3239" s="64"/>
      <c r="Q3239" s="64"/>
      <c r="R3239" s="65"/>
      <c r="S3239" s="65"/>
      <c r="T3239" s="63"/>
      <c r="U3239" s="64"/>
      <c r="V3239" s="64"/>
      <c r="W3239" s="66"/>
      <c r="X3239" s="66"/>
      <c r="Y3239" s="67"/>
      <c r="Z3239" s="68"/>
      <c r="AA3239" s="69"/>
      <c r="AB3239" s="69"/>
      <c r="AC3239" s="69"/>
      <c r="AD3239" s="69"/>
      <c r="AE3239" s="69"/>
      <c r="AF3239" s="69"/>
      <c r="AG3239" s="69"/>
      <c r="AH3239" s="69"/>
      <c r="AI3239" s="70"/>
      <c r="AJ3239" s="70"/>
      <c r="AK3239" s="70"/>
      <c r="AL3239" s="69"/>
      <c r="AM3239" s="69"/>
      <c r="AN3239" s="69"/>
      <c r="AO3239" s="70"/>
      <c r="AP3239" s="69"/>
      <c r="AQ3239" s="70"/>
      <c r="AR3239" s="69"/>
    </row>
    <row r="3240" spans="1:44">
      <c r="A3240" t="e">
        <f>VLOOKUP(Q3240,'Rotas x Madrugada'!A:C,2,0)</f>
        <v>#N/A</v>
      </c>
      <c r="B3240" t="e">
        <f>VLOOKUP(Q3240,'Rotas x Madrugada'!A:C,3,0)</f>
        <v>#N/A</v>
      </c>
      <c r="D3240" s="19" t="e">
        <f t="shared" si="100"/>
        <v>#N/A</v>
      </c>
      <c r="E3240" s="19" t="e">
        <f>IF(A3240="RETIRA",Z3240,VLOOKUP(Q3240,'Rotas x Madrugada'!A:D,4,0))</f>
        <v>#N/A</v>
      </c>
      <c r="F3240" s="19" t="e">
        <f>IF(A3240="RETIRA",Z3240,Z3240+2)</f>
        <v>#N/A</v>
      </c>
      <c r="G3240" s="19" t="str">
        <f>CONCATENATE(U3240,"-",V3240)</f>
        <v>-</v>
      </c>
      <c r="H3240" s="19" t="str">
        <f t="shared" ca="1" si="101"/>
        <v>PROBLEMA</v>
      </c>
      <c r="I3240" s="46">
        <f ca="1">Z3240-$B$1</f>
        <v>-46157</v>
      </c>
      <c r="J3240" s="46" t="e">
        <f>VLOOKUP(G3240,'D. Produção'!A:B,2,)</f>
        <v>#N/A</v>
      </c>
      <c r="K3240" s="55"/>
      <c r="L3240" s="56"/>
      <c r="M3240" s="55"/>
      <c r="N3240" s="55"/>
      <c r="O3240" s="56"/>
      <c r="P3240" s="56"/>
      <c r="Q3240" s="56"/>
      <c r="R3240" s="57"/>
      <c r="S3240" s="57"/>
      <c r="T3240" s="55"/>
      <c r="U3240" s="56"/>
      <c r="V3240" s="56"/>
      <c r="W3240" s="58"/>
      <c r="X3240" s="58"/>
      <c r="Y3240" s="59"/>
      <c r="Z3240" s="60"/>
      <c r="AA3240" s="61"/>
      <c r="AB3240" s="61"/>
      <c r="AC3240" s="61"/>
      <c r="AD3240" s="61"/>
      <c r="AE3240" s="61"/>
      <c r="AF3240" s="61"/>
      <c r="AG3240" s="61"/>
      <c r="AH3240" s="61"/>
      <c r="AI3240" s="62"/>
      <c r="AJ3240" s="62"/>
      <c r="AK3240" s="62"/>
      <c r="AL3240" s="61"/>
      <c r="AM3240" s="61"/>
      <c r="AN3240" s="61"/>
      <c r="AO3240" s="62"/>
      <c r="AP3240" s="61"/>
      <c r="AQ3240" s="62"/>
      <c r="AR3240" s="61"/>
    </row>
    <row r="3241" spans="1:44">
      <c r="A3241" t="e">
        <f>VLOOKUP(Q3241,'Rotas x Madrugada'!A:C,2,0)</f>
        <v>#N/A</v>
      </c>
      <c r="B3241" t="e">
        <f>VLOOKUP(Q3241,'Rotas x Madrugada'!A:C,3,0)</f>
        <v>#N/A</v>
      </c>
      <c r="D3241" s="19" t="e">
        <f t="shared" si="100"/>
        <v>#N/A</v>
      </c>
      <c r="E3241" s="19" t="e">
        <f>IF(A3241="RETIRA",Z3241,VLOOKUP(Q3241,'Rotas x Madrugada'!A:D,4,0))</f>
        <v>#N/A</v>
      </c>
      <c r="F3241" s="19" t="e">
        <f>IF(A3241="RETIRA",Z3241,Z3241+2)</f>
        <v>#N/A</v>
      </c>
      <c r="G3241" s="19" t="str">
        <f>CONCATENATE(U3241,"-",V3241)</f>
        <v>-</v>
      </c>
      <c r="H3241" s="19" t="str">
        <f t="shared" ca="1" si="101"/>
        <v>PROBLEMA</v>
      </c>
      <c r="I3241" s="46">
        <f ca="1">Z3241-$B$1</f>
        <v>-46157</v>
      </c>
      <c r="J3241" s="46" t="e">
        <f>VLOOKUP(G3241,'D. Produção'!A:B,2,)</f>
        <v>#N/A</v>
      </c>
      <c r="K3241" s="63"/>
      <c r="L3241" s="64"/>
      <c r="M3241" s="63"/>
      <c r="N3241" s="63"/>
      <c r="O3241" s="64"/>
      <c r="P3241" s="64"/>
      <c r="Q3241" s="64"/>
      <c r="R3241" s="65"/>
      <c r="S3241" s="65"/>
      <c r="T3241" s="63"/>
      <c r="U3241" s="64"/>
      <c r="V3241" s="64"/>
      <c r="W3241" s="66"/>
      <c r="X3241" s="66"/>
      <c r="Y3241" s="67"/>
      <c r="Z3241" s="68"/>
      <c r="AA3241" s="69"/>
      <c r="AB3241" s="69"/>
      <c r="AC3241" s="69"/>
      <c r="AD3241" s="69"/>
      <c r="AE3241" s="69"/>
      <c r="AF3241" s="69"/>
      <c r="AG3241" s="70"/>
      <c r="AH3241" s="70"/>
      <c r="AI3241" s="70"/>
      <c r="AJ3241" s="70"/>
      <c r="AK3241" s="70"/>
      <c r="AL3241" s="69"/>
      <c r="AM3241" s="69"/>
      <c r="AN3241" s="70"/>
      <c r="AO3241" s="70"/>
      <c r="AP3241" s="69"/>
      <c r="AQ3241" s="70"/>
      <c r="AR3241" s="69"/>
    </row>
    <row r="3242" spans="1:44">
      <c r="A3242" t="e">
        <f>VLOOKUP(Q3242,'Rotas x Madrugada'!A:C,2,0)</f>
        <v>#N/A</v>
      </c>
      <c r="B3242" t="e">
        <f>VLOOKUP(Q3242,'Rotas x Madrugada'!A:C,3,0)</f>
        <v>#N/A</v>
      </c>
      <c r="D3242" s="19" t="e">
        <f t="shared" si="100"/>
        <v>#N/A</v>
      </c>
      <c r="E3242" s="19" t="e">
        <f>IF(A3242="RETIRA",Z3242,VLOOKUP(Q3242,'Rotas x Madrugada'!A:D,4,0))</f>
        <v>#N/A</v>
      </c>
      <c r="F3242" s="19" t="e">
        <f>IF(A3242="RETIRA",Z3242,Z3242+2)</f>
        <v>#N/A</v>
      </c>
      <c r="G3242" s="19" t="str">
        <f>CONCATENATE(U3242,"-",V3242)</f>
        <v>-</v>
      </c>
      <c r="H3242" s="19" t="str">
        <f t="shared" ca="1" si="101"/>
        <v>PROBLEMA</v>
      </c>
      <c r="I3242" s="46">
        <f ca="1">Z3242-$B$1</f>
        <v>-46157</v>
      </c>
      <c r="J3242" s="46" t="e">
        <f>VLOOKUP(G3242,'D. Produção'!A:B,2,)</f>
        <v>#N/A</v>
      </c>
      <c r="K3242" s="55"/>
      <c r="L3242" s="56"/>
      <c r="M3242" s="55"/>
      <c r="N3242" s="55"/>
      <c r="O3242" s="56"/>
      <c r="P3242" s="56"/>
      <c r="Q3242" s="56"/>
      <c r="R3242" s="57"/>
      <c r="S3242" s="57"/>
      <c r="T3242" s="55"/>
      <c r="U3242" s="56"/>
      <c r="V3242" s="56"/>
      <c r="W3242" s="58"/>
      <c r="X3242" s="58"/>
      <c r="Y3242" s="59"/>
      <c r="Z3242" s="60"/>
      <c r="AA3242" s="61"/>
      <c r="AB3242" s="61"/>
      <c r="AC3242" s="61"/>
      <c r="AD3242" s="61"/>
      <c r="AE3242" s="61"/>
      <c r="AF3242" s="61"/>
      <c r="AG3242" s="62"/>
      <c r="AH3242" s="62"/>
      <c r="AI3242" s="62"/>
      <c r="AJ3242" s="62"/>
      <c r="AK3242" s="62"/>
      <c r="AL3242" s="61"/>
      <c r="AM3242" s="61"/>
      <c r="AN3242" s="62"/>
      <c r="AO3242" s="62"/>
      <c r="AP3242" s="61"/>
      <c r="AQ3242" s="62"/>
      <c r="AR3242" s="61"/>
    </row>
    <row r="3243" spans="1:44">
      <c r="A3243" t="e">
        <f>VLOOKUP(Q3243,'Rotas x Madrugada'!A:C,2,0)</f>
        <v>#N/A</v>
      </c>
      <c r="B3243" t="e">
        <f>VLOOKUP(Q3243,'Rotas x Madrugada'!A:C,3,0)</f>
        <v>#N/A</v>
      </c>
      <c r="D3243" s="19" t="e">
        <f t="shared" si="100"/>
        <v>#N/A</v>
      </c>
      <c r="E3243" s="19" t="e">
        <f>IF(A3243="RETIRA",Z3243,VLOOKUP(Q3243,'Rotas x Madrugada'!A:D,4,0))</f>
        <v>#N/A</v>
      </c>
      <c r="F3243" s="19" t="e">
        <f>IF(A3243="RETIRA",Z3243,Z3243+2)</f>
        <v>#N/A</v>
      </c>
      <c r="G3243" s="19" t="str">
        <f>CONCATENATE(U3243,"-",V3243)</f>
        <v>-</v>
      </c>
      <c r="H3243" s="19" t="str">
        <f t="shared" ca="1" si="101"/>
        <v>PROBLEMA</v>
      </c>
      <c r="I3243" s="46">
        <f ca="1">Z3243-$B$1</f>
        <v>-46157</v>
      </c>
      <c r="J3243" s="46" t="e">
        <f>VLOOKUP(G3243,'D. Produção'!A:B,2,)</f>
        <v>#N/A</v>
      </c>
      <c r="K3243" s="63"/>
      <c r="L3243" s="64"/>
      <c r="M3243" s="63"/>
      <c r="N3243" s="63"/>
      <c r="O3243" s="64"/>
      <c r="P3243" s="64"/>
      <c r="Q3243" s="64"/>
      <c r="R3243" s="65"/>
      <c r="S3243" s="65"/>
      <c r="T3243" s="63"/>
      <c r="U3243" s="64"/>
      <c r="V3243" s="64"/>
      <c r="W3243" s="66"/>
      <c r="X3243" s="66"/>
      <c r="Y3243" s="67"/>
      <c r="Z3243" s="68"/>
      <c r="AA3243" s="69"/>
      <c r="AB3243" s="69"/>
      <c r="AC3243" s="69"/>
      <c r="AD3243" s="69"/>
      <c r="AE3243" s="69"/>
      <c r="AF3243" s="69"/>
      <c r="AG3243" s="70"/>
      <c r="AH3243" s="70"/>
      <c r="AI3243" s="70"/>
      <c r="AJ3243" s="70"/>
      <c r="AK3243" s="70"/>
      <c r="AL3243" s="69"/>
      <c r="AM3243" s="69"/>
      <c r="AN3243" s="70"/>
      <c r="AO3243" s="70"/>
      <c r="AP3243" s="69"/>
      <c r="AQ3243" s="70"/>
      <c r="AR3243" s="69"/>
    </row>
    <row r="3244" spans="1:44">
      <c r="A3244" t="e">
        <f>VLOOKUP(Q3244,'Rotas x Madrugada'!A:C,2,0)</f>
        <v>#N/A</v>
      </c>
      <c r="B3244" t="e">
        <f>VLOOKUP(Q3244,'Rotas x Madrugada'!A:C,3,0)</f>
        <v>#N/A</v>
      </c>
      <c r="D3244" s="19" t="e">
        <f t="shared" si="100"/>
        <v>#N/A</v>
      </c>
      <c r="E3244" s="19" t="e">
        <f>IF(A3244="RETIRA",Z3244,VLOOKUP(Q3244,'Rotas x Madrugada'!A:D,4,0))</f>
        <v>#N/A</v>
      </c>
      <c r="F3244" s="19" t="e">
        <f>IF(A3244="RETIRA",Z3244,Z3244+2)</f>
        <v>#N/A</v>
      </c>
      <c r="G3244" s="19" t="str">
        <f>CONCATENATE(U3244,"-",V3244)</f>
        <v>-</v>
      </c>
      <c r="H3244" s="19" t="str">
        <f t="shared" ca="1" si="101"/>
        <v>PROBLEMA</v>
      </c>
      <c r="I3244" s="46">
        <f ca="1">Z3244-$B$1</f>
        <v>-46157</v>
      </c>
      <c r="J3244" s="46" t="e">
        <f>VLOOKUP(G3244,'D. Produção'!A:B,2,)</f>
        <v>#N/A</v>
      </c>
      <c r="K3244" s="55"/>
      <c r="L3244" s="56"/>
      <c r="M3244" s="55"/>
      <c r="N3244" s="55"/>
      <c r="O3244" s="56"/>
      <c r="P3244" s="56"/>
      <c r="Q3244" s="56"/>
      <c r="R3244" s="57"/>
      <c r="S3244" s="57"/>
      <c r="T3244" s="55"/>
      <c r="U3244" s="56"/>
      <c r="V3244" s="56"/>
      <c r="W3244" s="58"/>
      <c r="X3244" s="58"/>
      <c r="Y3244" s="59"/>
      <c r="Z3244" s="60"/>
      <c r="AA3244" s="61"/>
      <c r="AB3244" s="61"/>
      <c r="AC3244" s="61"/>
      <c r="AD3244" s="61"/>
      <c r="AE3244" s="62"/>
      <c r="AF3244" s="62"/>
      <c r="AG3244" s="62"/>
      <c r="AH3244" s="62"/>
      <c r="AI3244" s="62"/>
      <c r="AJ3244" s="62"/>
      <c r="AK3244" s="62"/>
      <c r="AL3244" s="61"/>
      <c r="AM3244" s="61"/>
      <c r="AN3244" s="62"/>
      <c r="AO3244" s="62"/>
      <c r="AP3244" s="62"/>
      <c r="AQ3244" s="62"/>
      <c r="AR3244" s="61"/>
    </row>
    <row r="3245" spans="1:44">
      <c r="A3245" t="e">
        <f>VLOOKUP(Q3245,'Rotas x Madrugada'!A:C,2,0)</f>
        <v>#N/A</v>
      </c>
      <c r="B3245" t="e">
        <f>VLOOKUP(Q3245,'Rotas x Madrugada'!A:C,3,0)</f>
        <v>#N/A</v>
      </c>
      <c r="D3245" s="19" t="e">
        <f t="shared" si="100"/>
        <v>#N/A</v>
      </c>
      <c r="E3245" s="19" t="e">
        <f>IF(A3245="RETIRA",Z3245,VLOOKUP(Q3245,'Rotas x Madrugada'!A:D,4,0))</f>
        <v>#N/A</v>
      </c>
      <c r="F3245" s="19" t="e">
        <f>IF(A3245="RETIRA",Z3245,Z3245+2)</f>
        <v>#N/A</v>
      </c>
      <c r="G3245" s="19" t="str">
        <f>CONCATENATE(U3245,"-",V3245)</f>
        <v>-</v>
      </c>
      <c r="H3245" s="19" t="str">
        <f t="shared" ca="1" si="101"/>
        <v>PROBLEMA</v>
      </c>
      <c r="I3245" s="46">
        <f ca="1">Z3245-$B$1</f>
        <v>-46157</v>
      </c>
      <c r="J3245" s="46" t="e">
        <f>VLOOKUP(G3245,'D. Produção'!A:B,2,)</f>
        <v>#N/A</v>
      </c>
      <c r="K3245" s="63"/>
      <c r="L3245" s="64"/>
      <c r="M3245" s="63"/>
      <c r="N3245" s="63"/>
      <c r="O3245" s="64"/>
      <c r="P3245" s="64"/>
      <c r="Q3245" s="64"/>
      <c r="R3245" s="65"/>
      <c r="S3245" s="65"/>
      <c r="T3245" s="63"/>
      <c r="U3245" s="64"/>
      <c r="V3245" s="64"/>
      <c r="W3245" s="66"/>
      <c r="X3245" s="66"/>
      <c r="Y3245" s="67"/>
      <c r="Z3245" s="68"/>
      <c r="AA3245" s="69"/>
      <c r="AB3245" s="69"/>
      <c r="AC3245" s="69"/>
      <c r="AD3245" s="69"/>
      <c r="AE3245" s="69"/>
      <c r="AF3245" s="69"/>
      <c r="AG3245" s="70"/>
      <c r="AH3245" s="70"/>
      <c r="AI3245" s="70"/>
      <c r="AJ3245" s="70"/>
      <c r="AK3245" s="70"/>
      <c r="AL3245" s="69"/>
      <c r="AM3245" s="70"/>
      <c r="AN3245" s="70"/>
      <c r="AO3245" s="70"/>
      <c r="AP3245" s="69"/>
      <c r="AQ3245" s="70"/>
      <c r="AR3245" s="69"/>
    </row>
    <row r="3246" spans="1:44">
      <c r="A3246" t="e">
        <f>VLOOKUP(Q3246,'Rotas x Madrugada'!A:C,2,0)</f>
        <v>#N/A</v>
      </c>
      <c r="B3246" t="e">
        <f>VLOOKUP(Q3246,'Rotas x Madrugada'!A:C,3,0)</f>
        <v>#N/A</v>
      </c>
      <c r="D3246" s="19" t="e">
        <f t="shared" si="100"/>
        <v>#N/A</v>
      </c>
      <c r="E3246" s="19" t="e">
        <f>IF(A3246="RETIRA",Z3246,VLOOKUP(Q3246,'Rotas x Madrugada'!A:D,4,0))</f>
        <v>#N/A</v>
      </c>
      <c r="F3246" s="19" t="e">
        <f>IF(A3246="RETIRA",Z3246,Z3246+2)</f>
        <v>#N/A</v>
      </c>
      <c r="G3246" s="19" t="str">
        <f>CONCATENATE(U3246,"-",V3246)</f>
        <v>-</v>
      </c>
      <c r="H3246" s="19" t="str">
        <f t="shared" ca="1" si="101"/>
        <v>PROBLEMA</v>
      </c>
      <c r="I3246" s="46">
        <f ca="1">Z3246-$B$1</f>
        <v>-46157</v>
      </c>
      <c r="J3246" s="46" t="e">
        <f>VLOOKUP(G3246,'D. Produção'!A:B,2,)</f>
        <v>#N/A</v>
      </c>
      <c r="K3246" s="55"/>
      <c r="L3246" s="56"/>
      <c r="M3246" s="55"/>
      <c r="N3246" s="55"/>
      <c r="O3246" s="56"/>
      <c r="P3246" s="56"/>
      <c r="Q3246" s="56"/>
      <c r="R3246" s="57"/>
      <c r="S3246" s="57"/>
      <c r="T3246" s="55"/>
      <c r="U3246" s="56"/>
      <c r="V3246" s="56"/>
      <c r="W3246" s="58"/>
      <c r="X3246" s="58"/>
      <c r="Y3246" s="59"/>
      <c r="Z3246" s="60"/>
      <c r="AA3246" s="61"/>
      <c r="AB3246" s="61"/>
      <c r="AC3246" s="61"/>
      <c r="AD3246" s="61"/>
      <c r="AE3246" s="61"/>
      <c r="AF3246" s="61"/>
      <c r="AG3246" s="62"/>
      <c r="AH3246" s="62"/>
      <c r="AI3246" s="62"/>
      <c r="AJ3246" s="62"/>
      <c r="AK3246" s="62"/>
      <c r="AL3246" s="61"/>
      <c r="AM3246" s="62"/>
      <c r="AN3246" s="62"/>
      <c r="AO3246" s="62"/>
      <c r="AP3246" s="61"/>
      <c r="AQ3246" s="62"/>
      <c r="AR3246" s="61"/>
    </row>
    <row r="3247" spans="1:44">
      <c r="A3247" t="e">
        <f>VLOOKUP(Q3247,'Rotas x Madrugada'!A:C,2,0)</f>
        <v>#N/A</v>
      </c>
      <c r="B3247" t="e">
        <f>VLOOKUP(Q3247,'Rotas x Madrugada'!A:C,3,0)</f>
        <v>#N/A</v>
      </c>
      <c r="D3247" s="19" t="e">
        <f t="shared" si="100"/>
        <v>#N/A</v>
      </c>
      <c r="E3247" s="19" t="e">
        <f>IF(A3247="RETIRA",Z3247,VLOOKUP(Q3247,'Rotas x Madrugada'!A:D,4,0))</f>
        <v>#N/A</v>
      </c>
      <c r="F3247" s="19" t="e">
        <f>IF(A3247="RETIRA",Z3247,Z3247+2)</f>
        <v>#N/A</v>
      </c>
      <c r="G3247" s="19" t="str">
        <f>CONCATENATE(U3247,"-",V3247)</f>
        <v>-</v>
      </c>
      <c r="H3247" s="19" t="str">
        <f t="shared" ca="1" si="101"/>
        <v>PROBLEMA</v>
      </c>
      <c r="I3247" s="46">
        <f ca="1">Z3247-$B$1</f>
        <v>-46157</v>
      </c>
      <c r="J3247" s="46" t="e">
        <f>VLOOKUP(G3247,'D. Produção'!A:B,2,)</f>
        <v>#N/A</v>
      </c>
      <c r="K3247" s="63"/>
      <c r="L3247" s="64"/>
      <c r="M3247" s="63"/>
      <c r="N3247" s="63"/>
      <c r="O3247" s="64"/>
      <c r="P3247" s="64"/>
      <c r="Q3247" s="64"/>
      <c r="R3247" s="65"/>
      <c r="S3247" s="65"/>
      <c r="T3247" s="63"/>
      <c r="U3247" s="64"/>
      <c r="V3247" s="64"/>
      <c r="W3247" s="66"/>
      <c r="X3247" s="66"/>
      <c r="Y3247" s="67"/>
      <c r="Z3247" s="68"/>
      <c r="AA3247" s="69"/>
      <c r="AB3247" s="69"/>
      <c r="AC3247" s="69"/>
      <c r="AD3247" s="69"/>
      <c r="AE3247" s="70"/>
      <c r="AF3247" s="70"/>
      <c r="AG3247" s="70"/>
      <c r="AH3247" s="70"/>
      <c r="AI3247" s="70"/>
      <c r="AJ3247" s="70"/>
      <c r="AK3247" s="69"/>
      <c r="AL3247" s="69"/>
      <c r="AM3247" s="70"/>
      <c r="AN3247" s="70"/>
      <c r="AO3247" s="70"/>
      <c r="AP3247" s="69"/>
      <c r="AQ3247" s="70"/>
      <c r="AR3247" s="69"/>
    </row>
    <row r="3248" spans="1:44">
      <c r="A3248" t="e">
        <f>VLOOKUP(Q3248,'Rotas x Madrugada'!A:C,2,0)</f>
        <v>#N/A</v>
      </c>
      <c r="B3248" t="e">
        <f>VLOOKUP(Q3248,'Rotas x Madrugada'!A:C,3,0)</f>
        <v>#N/A</v>
      </c>
      <c r="D3248" s="19" t="e">
        <f t="shared" si="100"/>
        <v>#N/A</v>
      </c>
      <c r="E3248" s="19" t="e">
        <f>IF(A3248="RETIRA",Z3248,VLOOKUP(Q3248,'Rotas x Madrugada'!A:D,4,0))</f>
        <v>#N/A</v>
      </c>
      <c r="F3248" s="19" t="e">
        <f>IF(A3248="RETIRA",Z3248,Z3248+2)</f>
        <v>#N/A</v>
      </c>
      <c r="G3248" s="19" t="str">
        <f>CONCATENATE(U3248,"-",V3248)</f>
        <v>-</v>
      </c>
      <c r="H3248" s="19" t="str">
        <f t="shared" ca="1" si="101"/>
        <v>PROBLEMA</v>
      </c>
      <c r="I3248" s="46">
        <f ca="1">Z3248-$B$1</f>
        <v>-46157</v>
      </c>
      <c r="J3248" s="46" t="e">
        <f>VLOOKUP(G3248,'D. Produção'!A:B,2,)</f>
        <v>#N/A</v>
      </c>
      <c r="K3248" s="55"/>
      <c r="L3248" s="56"/>
      <c r="M3248" s="55"/>
      <c r="N3248" s="55"/>
      <c r="O3248" s="56"/>
      <c r="P3248" s="56"/>
      <c r="Q3248" s="56"/>
      <c r="R3248" s="57"/>
      <c r="S3248" s="57"/>
      <c r="T3248" s="55"/>
      <c r="U3248" s="56"/>
      <c r="V3248" s="56"/>
      <c r="W3248" s="58"/>
      <c r="X3248" s="58"/>
      <c r="Y3248" s="59"/>
      <c r="Z3248" s="60"/>
      <c r="AA3248" s="61"/>
      <c r="AB3248" s="61"/>
      <c r="AC3248" s="61"/>
      <c r="AD3248" s="61"/>
      <c r="AE3248" s="62"/>
      <c r="AF3248" s="62"/>
      <c r="AG3248" s="62"/>
      <c r="AH3248" s="62"/>
      <c r="AI3248" s="62"/>
      <c r="AJ3248" s="62"/>
      <c r="AK3248" s="61"/>
      <c r="AL3248" s="61"/>
      <c r="AM3248" s="62"/>
      <c r="AN3248" s="62"/>
      <c r="AO3248" s="62"/>
      <c r="AP3248" s="61"/>
      <c r="AQ3248" s="62"/>
      <c r="AR3248" s="61"/>
    </row>
    <row r="3249" spans="1:44">
      <c r="A3249" t="e">
        <f>VLOOKUP(Q3249,'Rotas x Madrugada'!A:C,2,0)</f>
        <v>#N/A</v>
      </c>
      <c r="B3249" t="e">
        <f>VLOOKUP(Q3249,'Rotas x Madrugada'!A:C,3,0)</f>
        <v>#N/A</v>
      </c>
      <c r="D3249" s="19" t="e">
        <f t="shared" si="100"/>
        <v>#N/A</v>
      </c>
      <c r="E3249" s="19" t="e">
        <f>IF(A3249="RETIRA",Z3249,VLOOKUP(Q3249,'Rotas x Madrugada'!A:D,4,0))</f>
        <v>#N/A</v>
      </c>
      <c r="F3249" s="19" t="e">
        <f>IF(A3249="RETIRA",Z3249,Z3249+2)</f>
        <v>#N/A</v>
      </c>
      <c r="G3249" s="19" t="str">
        <f>CONCATENATE(U3249,"-",V3249)</f>
        <v>-</v>
      </c>
      <c r="H3249" s="19" t="str">
        <f t="shared" ca="1" si="101"/>
        <v>PROBLEMA</v>
      </c>
      <c r="I3249" s="46">
        <f ca="1">Z3249-$B$1</f>
        <v>-46157</v>
      </c>
      <c r="J3249" s="46" t="e">
        <f>VLOOKUP(G3249,'D. Produção'!A:B,2,)</f>
        <v>#N/A</v>
      </c>
      <c r="K3249" s="63"/>
      <c r="L3249" s="64"/>
      <c r="M3249" s="63"/>
      <c r="N3249" s="63"/>
      <c r="O3249" s="64"/>
      <c r="P3249" s="64"/>
      <c r="Q3249" s="64"/>
      <c r="R3249" s="65"/>
      <c r="S3249" s="65"/>
      <c r="T3249" s="63"/>
      <c r="U3249" s="64"/>
      <c r="V3249" s="64"/>
      <c r="W3249" s="66"/>
      <c r="X3249" s="66"/>
      <c r="Y3249" s="67"/>
      <c r="Z3249" s="68"/>
      <c r="AA3249" s="69"/>
      <c r="AB3249" s="69"/>
      <c r="AC3249" s="69"/>
      <c r="AD3249" s="69"/>
      <c r="AE3249" s="70"/>
      <c r="AF3249" s="70"/>
      <c r="AG3249" s="70"/>
      <c r="AH3249" s="70"/>
      <c r="AI3249" s="70"/>
      <c r="AJ3249" s="70"/>
      <c r="AK3249" s="69"/>
      <c r="AL3249" s="69"/>
      <c r="AM3249" s="70"/>
      <c r="AN3249" s="70"/>
      <c r="AO3249" s="70"/>
      <c r="AP3249" s="69"/>
      <c r="AQ3249" s="70"/>
      <c r="AR3249" s="69"/>
    </row>
    <row r="3250" spans="1:44">
      <c r="A3250" t="e">
        <f>VLOOKUP(Q3250,'Rotas x Madrugada'!A:C,2,0)</f>
        <v>#N/A</v>
      </c>
      <c r="B3250" t="e">
        <f>VLOOKUP(Q3250,'Rotas x Madrugada'!A:C,3,0)</f>
        <v>#N/A</v>
      </c>
      <c r="D3250" s="19" t="e">
        <f t="shared" si="100"/>
        <v>#N/A</v>
      </c>
      <c r="E3250" s="19" t="e">
        <f>IF(A3250="RETIRA",Z3250,VLOOKUP(Q3250,'Rotas x Madrugada'!A:D,4,0))</f>
        <v>#N/A</v>
      </c>
      <c r="F3250" s="19" t="e">
        <f>IF(A3250="RETIRA",Z3250,Z3250+2)</f>
        <v>#N/A</v>
      </c>
      <c r="G3250" s="19" t="str">
        <f>CONCATENATE(U3250,"-",V3250)</f>
        <v>-</v>
      </c>
      <c r="H3250" s="19" t="str">
        <f t="shared" ca="1" si="101"/>
        <v>PROBLEMA</v>
      </c>
      <c r="I3250" s="46">
        <f ca="1">Z3250-$B$1</f>
        <v>-46157</v>
      </c>
      <c r="J3250" s="46" t="e">
        <f>VLOOKUP(G3250,'D. Produção'!A:B,2,)</f>
        <v>#N/A</v>
      </c>
      <c r="K3250" s="55"/>
      <c r="L3250" s="56"/>
      <c r="M3250" s="55"/>
      <c r="N3250" s="55"/>
      <c r="O3250" s="56"/>
      <c r="P3250" s="56"/>
      <c r="Q3250" s="56"/>
      <c r="R3250" s="57"/>
      <c r="S3250" s="57"/>
      <c r="T3250" s="55"/>
      <c r="U3250" s="56"/>
      <c r="V3250" s="56"/>
      <c r="W3250" s="58"/>
      <c r="X3250" s="58"/>
      <c r="Y3250" s="59"/>
      <c r="Z3250" s="60"/>
      <c r="AA3250" s="61"/>
      <c r="AB3250" s="61"/>
      <c r="AC3250" s="61"/>
      <c r="AD3250" s="61"/>
      <c r="AE3250" s="62"/>
      <c r="AF3250" s="62"/>
      <c r="AG3250" s="62"/>
      <c r="AH3250" s="62"/>
      <c r="AI3250" s="62"/>
      <c r="AJ3250" s="62"/>
      <c r="AK3250" s="61"/>
      <c r="AL3250" s="61"/>
      <c r="AM3250" s="62"/>
      <c r="AN3250" s="62"/>
      <c r="AO3250" s="62"/>
      <c r="AP3250" s="61"/>
      <c r="AQ3250" s="62"/>
      <c r="AR3250" s="61"/>
    </row>
    <row r="3251" spans="1:44">
      <c r="A3251" t="e">
        <f>VLOOKUP(Q3251,'Rotas x Madrugada'!A:C,2,0)</f>
        <v>#N/A</v>
      </c>
      <c r="B3251" t="e">
        <f>VLOOKUP(Q3251,'Rotas x Madrugada'!A:C,3,0)</f>
        <v>#N/A</v>
      </c>
      <c r="D3251" s="19" t="e">
        <f t="shared" si="100"/>
        <v>#N/A</v>
      </c>
      <c r="E3251" s="19" t="e">
        <f>IF(A3251="RETIRA",Z3251,VLOOKUP(Q3251,'Rotas x Madrugada'!A:D,4,0))</f>
        <v>#N/A</v>
      </c>
      <c r="F3251" s="19" t="e">
        <f>IF(A3251="RETIRA",Z3251,Z3251+2)</f>
        <v>#N/A</v>
      </c>
      <c r="G3251" s="19" t="str">
        <f>CONCATENATE(U3251,"-",V3251)</f>
        <v>-</v>
      </c>
      <c r="H3251" s="19" t="str">
        <f t="shared" ca="1" si="101"/>
        <v>PROBLEMA</v>
      </c>
      <c r="I3251" s="46">
        <f ca="1">Z3251-$B$1</f>
        <v>-46157</v>
      </c>
      <c r="J3251" s="46" t="e">
        <f>VLOOKUP(G3251,'D. Produção'!A:B,2,)</f>
        <v>#N/A</v>
      </c>
      <c r="K3251" s="63"/>
      <c r="L3251" s="64"/>
      <c r="M3251" s="63"/>
      <c r="N3251" s="63"/>
      <c r="O3251" s="64"/>
      <c r="P3251" s="64"/>
      <c r="Q3251" s="64"/>
      <c r="R3251" s="65"/>
      <c r="S3251" s="65"/>
      <c r="T3251" s="63"/>
      <c r="U3251" s="64"/>
      <c r="V3251" s="64"/>
      <c r="W3251" s="66"/>
      <c r="X3251" s="66"/>
      <c r="Y3251" s="67"/>
      <c r="Z3251" s="68"/>
      <c r="AA3251" s="69"/>
      <c r="AB3251" s="69"/>
      <c r="AC3251" s="69"/>
      <c r="AD3251" s="69"/>
      <c r="AE3251" s="70"/>
      <c r="AF3251" s="70"/>
      <c r="AG3251" s="70"/>
      <c r="AH3251" s="70"/>
      <c r="AI3251" s="70"/>
      <c r="AJ3251" s="70"/>
      <c r="AK3251" s="69"/>
      <c r="AL3251" s="69"/>
      <c r="AM3251" s="70"/>
      <c r="AN3251" s="70"/>
      <c r="AO3251" s="70"/>
      <c r="AP3251" s="69"/>
      <c r="AQ3251" s="70"/>
      <c r="AR3251" s="69"/>
    </row>
    <row r="3252" spans="1:44">
      <c r="A3252" t="e">
        <f>VLOOKUP(Q3252,'Rotas x Madrugada'!A:C,2,0)</f>
        <v>#N/A</v>
      </c>
      <c r="B3252" t="e">
        <f>VLOOKUP(Q3252,'Rotas x Madrugada'!A:C,3,0)</f>
        <v>#N/A</v>
      </c>
      <c r="D3252" s="19" t="e">
        <f t="shared" si="100"/>
        <v>#N/A</v>
      </c>
      <c r="E3252" s="19" t="e">
        <f>IF(A3252="RETIRA",Z3252,VLOOKUP(Q3252,'Rotas x Madrugada'!A:D,4,0))</f>
        <v>#N/A</v>
      </c>
      <c r="F3252" s="19" t="e">
        <f>IF(A3252="RETIRA",Z3252,Z3252+2)</f>
        <v>#N/A</v>
      </c>
      <c r="G3252" s="19" t="str">
        <f>CONCATENATE(U3252,"-",V3252)</f>
        <v>-</v>
      </c>
      <c r="H3252" s="19" t="str">
        <f t="shared" ca="1" si="101"/>
        <v>PROBLEMA</v>
      </c>
      <c r="I3252" s="46">
        <f ca="1">Z3252-$B$1</f>
        <v>-46157</v>
      </c>
      <c r="J3252" s="46" t="e">
        <f>VLOOKUP(G3252,'D. Produção'!A:B,2,)</f>
        <v>#N/A</v>
      </c>
      <c r="K3252" s="55"/>
      <c r="L3252" s="56"/>
      <c r="M3252" s="55"/>
      <c r="N3252" s="55"/>
      <c r="O3252" s="56"/>
      <c r="P3252" s="56"/>
      <c r="Q3252" s="56"/>
      <c r="R3252" s="57"/>
      <c r="S3252" s="57"/>
      <c r="T3252" s="55"/>
      <c r="U3252" s="56"/>
      <c r="V3252" s="56"/>
      <c r="W3252" s="58"/>
      <c r="X3252" s="58"/>
      <c r="Y3252" s="59"/>
      <c r="Z3252" s="60"/>
      <c r="AA3252" s="61"/>
      <c r="AB3252" s="61"/>
      <c r="AC3252" s="61"/>
      <c r="AD3252" s="61"/>
      <c r="AE3252" s="62"/>
      <c r="AF3252" s="62"/>
      <c r="AG3252" s="62"/>
      <c r="AH3252" s="62"/>
      <c r="AI3252" s="62"/>
      <c r="AJ3252" s="62"/>
      <c r="AK3252" s="61"/>
      <c r="AL3252" s="61"/>
      <c r="AM3252" s="62"/>
      <c r="AN3252" s="62"/>
      <c r="AO3252" s="62"/>
      <c r="AP3252" s="61"/>
      <c r="AQ3252" s="62"/>
      <c r="AR3252" s="61"/>
    </row>
    <row r="3253" spans="1:44">
      <c r="A3253" t="e">
        <f>VLOOKUP(Q3253,'Rotas x Madrugada'!A:C,2,0)</f>
        <v>#N/A</v>
      </c>
      <c r="B3253" t="e">
        <f>VLOOKUP(Q3253,'Rotas x Madrugada'!A:C,3,0)</f>
        <v>#N/A</v>
      </c>
      <c r="D3253" s="19" t="e">
        <f t="shared" si="100"/>
        <v>#N/A</v>
      </c>
      <c r="E3253" s="19" t="e">
        <f>IF(A3253="RETIRA",Z3253,VLOOKUP(Q3253,'Rotas x Madrugada'!A:D,4,0))</f>
        <v>#N/A</v>
      </c>
      <c r="F3253" s="19" t="e">
        <f>IF(A3253="RETIRA",Z3253,Z3253+2)</f>
        <v>#N/A</v>
      </c>
      <c r="G3253" s="19" t="str">
        <f>CONCATENATE(U3253,"-",V3253)</f>
        <v>-</v>
      </c>
      <c r="H3253" s="19" t="str">
        <f t="shared" ca="1" si="101"/>
        <v>PROBLEMA</v>
      </c>
      <c r="I3253" s="46">
        <f ca="1">Z3253-$B$1</f>
        <v>-46157</v>
      </c>
      <c r="J3253" s="46" t="e">
        <f>VLOOKUP(G3253,'D. Produção'!A:B,2,)</f>
        <v>#N/A</v>
      </c>
      <c r="K3253" s="63"/>
      <c r="L3253" s="64"/>
      <c r="M3253" s="63"/>
      <c r="N3253" s="63"/>
      <c r="O3253" s="64"/>
      <c r="P3253" s="64"/>
      <c r="Q3253" s="64"/>
      <c r="R3253" s="65"/>
      <c r="S3253" s="65"/>
      <c r="T3253" s="63"/>
      <c r="U3253" s="64"/>
      <c r="V3253" s="64"/>
      <c r="W3253" s="66"/>
      <c r="X3253" s="66"/>
      <c r="Y3253" s="67"/>
      <c r="Z3253" s="68"/>
      <c r="AA3253" s="69"/>
      <c r="AB3253" s="69"/>
      <c r="AC3253" s="69"/>
      <c r="AD3253" s="69"/>
      <c r="AE3253" s="70"/>
      <c r="AF3253" s="70"/>
      <c r="AG3253" s="70"/>
      <c r="AH3253" s="70"/>
      <c r="AI3253" s="70"/>
      <c r="AJ3253" s="70"/>
      <c r="AK3253" s="69"/>
      <c r="AL3253" s="69"/>
      <c r="AM3253" s="70"/>
      <c r="AN3253" s="70"/>
      <c r="AO3253" s="70"/>
      <c r="AP3253" s="69"/>
      <c r="AQ3253" s="70"/>
      <c r="AR3253" s="69"/>
    </row>
    <row r="3254" spans="1:44">
      <c r="A3254" t="e">
        <f>VLOOKUP(Q3254,'Rotas x Madrugada'!A:C,2,0)</f>
        <v>#N/A</v>
      </c>
      <c r="B3254" t="e">
        <f>VLOOKUP(Q3254,'Rotas x Madrugada'!A:C,3,0)</f>
        <v>#N/A</v>
      </c>
      <c r="D3254" s="19" t="e">
        <f t="shared" si="100"/>
        <v>#N/A</v>
      </c>
      <c r="E3254" s="19" t="e">
        <f>IF(A3254="RETIRA",Z3254,VLOOKUP(Q3254,'Rotas x Madrugada'!A:D,4,0))</f>
        <v>#N/A</v>
      </c>
      <c r="F3254" s="19" t="e">
        <f>IF(A3254="RETIRA",Z3254,Z3254+2)</f>
        <v>#N/A</v>
      </c>
      <c r="G3254" s="19" t="str">
        <f>CONCATENATE(U3254,"-",V3254)</f>
        <v>-</v>
      </c>
      <c r="H3254" s="19" t="str">
        <f t="shared" ca="1" si="101"/>
        <v>PROBLEMA</v>
      </c>
      <c r="I3254" s="46">
        <f ca="1">Z3254-$B$1</f>
        <v>-46157</v>
      </c>
      <c r="J3254" s="46" t="e">
        <f>VLOOKUP(G3254,'D. Produção'!A:B,2,)</f>
        <v>#N/A</v>
      </c>
      <c r="K3254" s="55"/>
      <c r="L3254" s="56"/>
      <c r="M3254" s="55"/>
      <c r="N3254" s="55"/>
      <c r="O3254" s="56"/>
      <c r="P3254" s="56"/>
      <c r="Q3254" s="56"/>
      <c r="R3254" s="57"/>
      <c r="S3254" s="57"/>
      <c r="T3254" s="55"/>
      <c r="U3254" s="56"/>
      <c r="V3254" s="56"/>
      <c r="W3254" s="58"/>
      <c r="X3254" s="58"/>
      <c r="Y3254" s="59"/>
      <c r="Z3254" s="60"/>
      <c r="AA3254" s="61"/>
      <c r="AB3254" s="61"/>
      <c r="AC3254" s="61"/>
      <c r="AD3254" s="61"/>
      <c r="AE3254" s="62"/>
      <c r="AF3254" s="62"/>
      <c r="AG3254" s="62"/>
      <c r="AH3254" s="62"/>
      <c r="AI3254" s="62"/>
      <c r="AJ3254" s="62"/>
      <c r="AK3254" s="61"/>
      <c r="AL3254" s="61"/>
      <c r="AM3254" s="62"/>
      <c r="AN3254" s="62"/>
      <c r="AO3254" s="62"/>
      <c r="AP3254" s="61"/>
      <c r="AQ3254" s="62"/>
      <c r="AR3254" s="61"/>
    </row>
    <row r="3255" spans="1:44">
      <c r="A3255" t="e">
        <f>VLOOKUP(Q3255,'Rotas x Madrugada'!A:C,2,0)</f>
        <v>#N/A</v>
      </c>
      <c r="B3255" t="e">
        <f>VLOOKUP(Q3255,'Rotas x Madrugada'!A:C,3,0)</f>
        <v>#N/A</v>
      </c>
      <c r="D3255" s="19" t="e">
        <f t="shared" si="100"/>
        <v>#N/A</v>
      </c>
      <c r="E3255" s="19" t="e">
        <f>IF(A3255="RETIRA",Z3255,VLOOKUP(Q3255,'Rotas x Madrugada'!A:D,4,0))</f>
        <v>#N/A</v>
      </c>
      <c r="F3255" s="19" t="e">
        <f>IF(A3255="RETIRA",Z3255,Z3255+2)</f>
        <v>#N/A</v>
      </c>
      <c r="G3255" s="19" t="str">
        <f>CONCATENATE(U3255,"-",V3255)</f>
        <v>-</v>
      </c>
      <c r="H3255" s="19" t="str">
        <f t="shared" ca="1" si="101"/>
        <v>PROBLEMA</v>
      </c>
      <c r="I3255" s="46">
        <f ca="1">Z3255-$B$1</f>
        <v>-46157</v>
      </c>
      <c r="J3255" s="46" t="e">
        <f>VLOOKUP(G3255,'D. Produção'!A:B,2,)</f>
        <v>#N/A</v>
      </c>
      <c r="K3255" s="63"/>
      <c r="L3255" s="64"/>
      <c r="M3255" s="63"/>
      <c r="N3255" s="63"/>
      <c r="O3255" s="64"/>
      <c r="P3255" s="64"/>
      <c r="Q3255" s="64"/>
      <c r="R3255" s="65"/>
      <c r="S3255" s="65"/>
      <c r="T3255" s="63"/>
      <c r="U3255" s="64"/>
      <c r="V3255" s="64"/>
      <c r="W3255" s="66"/>
      <c r="X3255" s="66"/>
      <c r="Y3255" s="67"/>
      <c r="Z3255" s="68"/>
      <c r="AA3255" s="69"/>
      <c r="AB3255" s="69"/>
      <c r="AC3255" s="69"/>
      <c r="AD3255" s="69"/>
      <c r="AE3255" s="69"/>
      <c r="AF3255" s="69"/>
      <c r="AG3255" s="69"/>
      <c r="AH3255" s="69"/>
      <c r="AI3255" s="70"/>
      <c r="AJ3255" s="70"/>
      <c r="AK3255" s="69"/>
      <c r="AL3255" s="69"/>
      <c r="AM3255" s="69"/>
      <c r="AN3255" s="69"/>
      <c r="AO3255" s="70"/>
      <c r="AP3255" s="69"/>
      <c r="AQ3255" s="70"/>
      <c r="AR3255" s="69"/>
    </row>
    <row r="3256" spans="1:44">
      <c r="A3256" t="e">
        <f>VLOOKUP(Q3256,'Rotas x Madrugada'!A:C,2,0)</f>
        <v>#N/A</v>
      </c>
      <c r="B3256" t="e">
        <f>VLOOKUP(Q3256,'Rotas x Madrugada'!A:C,3,0)</f>
        <v>#N/A</v>
      </c>
      <c r="D3256" s="19" t="e">
        <f t="shared" si="100"/>
        <v>#N/A</v>
      </c>
      <c r="E3256" s="19" t="e">
        <f>IF(A3256="RETIRA",Z3256,VLOOKUP(Q3256,'Rotas x Madrugada'!A:D,4,0))</f>
        <v>#N/A</v>
      </c>
      <c r="F3256" s="19" t="e">
        <f>IF(A3256="RETIRA",Z3256,Z3256+2)</f>
        <v>#N/A</v>
      </c>
      <c r="G3256" s="19" t="str">
        <f>CONCATENATE(U3256,"-",V3256)</f>
        <v>-</v>
      </c>
      <c r="H3256" s="19" t="str">
        <f t="shared" ca="1" si="101"/>
        <v>PROBLEMA</v>
      </c>
      <c r="I3256" s="46">
        <f ca="1">Z3256-$B$1</f>
        <v>-46157</v>
      </c>
      <c r="J3256" s="46" t="e">
        <f>VLOOKUP(G3256,'D. Produção'!A:B,2,)</f>
        <v>#N/A</v>
      </c>
      <c r="K3256" s="55"/>
      <c r="L3256" s="56"/>
      <c r="M3256" s="55"/>
      <c r="N3256" s="55"/>
      <c r="O3256" s="56"/>
      <c r="P3256" s="56"/>
      <c r="Q3256" s="56"/>
      <c r="R3256" s="57"/>
      <c r="S3256" s="57"/>
      <c r="T3256" s="55"/>
      <c r="U3256" s="56"/>
      <c r="V3256" s="56"/>
      <c r="W3256" s="58"/>
      <c r="X3256" s="58"/>
      <c r="Y3256" s="59"/>
      <c r="Z3256" s="60"/>
      <c r="AA3256" s="61"/>
      <c r="AB3256" s="61"/>
      <c r="AC3256" s="61"/>
      <c r="AD3256" s="61"/>
      <c r="AE3256" s="61"/>
      <c r="AF3256" s="61"/>
      <c r="AG3256" s="61"/>
      <c r="AH3256" s="61"/>
      <c r="AI3256" s="62"/>
      <c r="AJ3256" s="62"/>
      <c r="AK3256" s="61"/>
      <c r="AL3256" s="61"/>
      <c r="AM3256" s="61"/>
      <c r="AN3256" s="61"/>
      <c r="AO3256" s="62"/>
      <c r="AP3256" s="61"/>
      <c r="AQ3256" s="62"/>
      <c r="AR3256" s="61"/>
    </row>
    <row r="3257" spans="1:44">
      <c r="A3257" t="e">
        <f>VLOOKUP(Q3257,'Rotas x Madrugada'!A:C,2,0)</f>
        <v>#N/A</v>
      </c>
      <c r="B3257" t="e">
        <f>VLOOKUP(Q3257,'Rotas x Madrugada'!A:C,3,0)</f>
        <v>#N/A</v>
      </c>
      <c r="D3257" s="19" t="e">
        <f t="shared" si="100"/>
        <v>#N/A</v>
      </c>
      <c r="E3257" s="19" t="e">
        <f>IF(A3257="RETIRA",Z3257,VLOOKUP(Q3257,'Rotas x Madrugada'!A:D,4,0))</f>
        <v>#N/A</v>
      </c>
      <c r="F3257" s="19" t="e">
        <f>IF(A3257="RETIRA",Z3257,Z3257+2)</f>
        <v>#N/A</v>
      </c>
      <c r="G3257" s="19" t="str">
        <f>CONCATENATE(U3257,"-",V3257)</f>
        <v>-</v>
      </c>
      <c r="H3257" s="19" t="str">
        <f t="shared" ca="1" si="101"/>
        <v>PROBLEMA</v>
      </c>
      <c r="I3257" s="46">
        <f ca="1">Z3257-$B$1</f>
        <v>-46157</v>
      </c>
      <c r="J3257" s="46" t="e">
        <f>VLOOKUP(G3257,'D. Produção'!A:B,2,)</f>
        <v>#N/A</v>
      </c>
      <c r="K3257" s="63"/>
      <c r="L3257" s="64"/>
      <c r="M3257" s="63"/>
      <c r="N3257" s="63"/>
      <c r="O3257" s="64"/>
      <c r="P3257" s="64"/>
      <c r="Q3257" s="64"/>
      <c r="R3257" s="65"/>
      <c r="S3257" s="65"/>
      <c r="T3257" s="63"/>
      <c r="U3257" s="64"/>
      <c r="V3257" s="64"/>
      <c r="W3257" s="66"/>
      <c r="X3257" s="66"/>
      <c r="Y3257" s="67"/>
      <c r="Z3257" s="68"/>
      <c r="AA3257" s="69"/>
      <c r="AB3257" s="69"/>
      <c r="AC3257" s="69"/>
      <c r="AD3257" s="69"/>
      <c r="AE3257" s="69"/>
      <c r="AF3257" s="69"/>
      <c r="AG3257" s="69"/>
      <c r="AH3257" s="69"/>
      <c r="AI3257" s="70"/>
      <c r="AJ3257" s="70"/>
      <c r="AK3257" s="69"/>
      <c r="AL3257" s="69"/>
      <c r="AM3257" s="69"/>
      <c r="AN3257" s="69"/>
      <c r="AO3257" s="70"/>
      <c r="AP3257" s="69"/>
      <c r="AQ3257" s="70"/>
      <c r="AR3257" s="69"/>
    </row>
    <row r="3258" spans="1:44">
      <c r="A3258" t="e">
        <f>VLOOKUP(Q3258,'Rotas x Madrugada'!A:C,2,0)</f>
        <v>#N/A</v>
      </c>
      <c r="B3258" t="e">
        <f>VLOOKUP(Q3258,'Rotas x Madrugada'!A:C,3,0)</f>
        <v>#N/A</v>
      </c>
      <c r="D3258" s="19" t="e">
        <f t="shared" si="100"/>
        <v>#N/A</v>
      </c>
      <c r="E3258" s="19" t="e">
        <f>IF(A3258="RETIRA",Z3258,VLOOKUP(Q3258,'Rotas x Madrugada'!A:D,4,0))</f>
        <v>#N/A</v>
      </c>
      <c r="F3258" s="19" t="e">
        <f>IF(A3258="RETIRA",Z3258,Z3258+2)</f>
        <v>#N/A</v>
      </c>
      <c r="G3258" s="19" t="str">
        <f>CONCATENATE(U3258,"-",V3258)</f>
        <v>-</v>
      </c>
      <c r="H3258" s="19" t="str">
        <f t="shared" ca="1" si="101"/>
        <v>PROBLEMA</v>
      </c>
      <c r="I3258" s="46">
        <f ca="1">Z3258-$B$1</f>
        <v>-46157</v>
      </c>
      <c r="J3258" s="46" t="e">
        <f>VLOOKUP(G3258,'D. Produção'!A:B,2,)</f>
        <v>#N/A</v>
      </c>
      <c r="K3258" s="55"/>
      <c r="L3258" s="56"/>
      <c r="M3258" s="55"/>
      <c r="N3258" s="55"/>
      <c r="O3258" s="56"/>
      <c r="P3258" s="56"/>
      <c r="Q3258" s="56"/>
      <c r="R3258" s="57"/>
      <c r="S3258" s="57"/>
      <c r="T3258" s="55"/>
      <c r="U3258" s="56"/>
      <c r="V3258" s="56"/>
      <c r="W3258" s="58"/>
      <c r="X3258" s="58"/>
      <c r="Y3258" s="59"/>
      <c r="Z3258" s="60"/>
      <c r="AA3258" s="61"/>
      <c r="AB3258" s="61"/>
      <c r="AC3258" s="61"/>
      <c r="AD3258" s="61"/>
      <c r="AE3258" s="61"/>
      <c r="AF3258" s="61"/>
      <c r="AG3258" s="61"/>
      <c r="AH3258" s="61"/>
      <c r="AI3258" s="62"/>
      <c r="AJ3258" s="62"/>
      <c r="AK3258" s="61"/>
      <c r="AL3258" s="61"/>
      <c r="AM3258" s="61"/>
      <c r="AN3258" s="61"/>
      <c r="AO3258" s="62"/>
      <c r="AP3258" s="61"/>
      <c r="AQ3258" s="62"/>
      <c r="AR3258" s="61"/>
    </row>
    <row r="3259" spans="1:44">
      <c r="A3259" t="e">
        <f>VLOOKUP(Q3259,'Rotas x Madrugada'!A:C,2,0)</f>
        <v>#N/A</v>
      </c>
      <c r="B3259" t="e">
        <f>VLOOKUP(Q3259,'Rotas x Madrugada'!A:C,3,0)</f>
        <v>#N/A</v>
      </c>
      <c r="D3259" s="19" t="e">
        <f t="shared" si="100"/>
        <v>#N/A</v>
      </c>
      <c r="E3259" s="19" t="e">
        <f>IF(A3259="RETIRA",Z3259,VLOOKUP(Q3259,'Rotas x Madrugada'!A:D,4,0))</f>
        <v>#N/A</v>
      </c>
      <c r="F3259" s="19" t="e">
        <f>IF(A3259="RETIRA",Z3259,Z3259+2)</f>
        <v>#N/A</v>
      </c>
      <c r="G3259" s="19" t="str">
        <f>CONCATENATE(U3259,"-",V3259)</f>
        <v>-</v>
      </c>
      <c r="H3259" s="19" t="str">
        <f t="shared" ca="1" si="101"/>
        <v>PROBLEMA</v>
      </c>
      <c r="I3259" s="46">
        <f ca="1">Z3259-$B$1</f>
        <v>-46157</v>
      </c>
      <c r="J3259" s="46" t="e">
        <f>VLOOKUP(G3259,'D. Produção'!A:B,2,)</f>
        <v>#N/A</v>
      </c>
      <c r="K3259" s="63"/>
      <c r="L3259" s="64"/>
      <c r="M3259" s="63"/>
      <c r="N3259" s="63"/>
      <c r="O3259" s="64"/>
      <c r="P3259" s="64"/>
      <c r="Q3259" s="64"/>
      <c r="R3259" s="65"/>
      <c r="S3259" s="65"/>
      <c r="T3259" s="63"/>
      <c r="U3259" s="64"/>
      <c r="V3259" s="64"/>
      <c r="W3259" s="66"/>
      <c r="X3259" s="66"/>
      <c r="Y3259" s="67"/>
      <c r="Z3259" s="68"/>
      <c r="AA3259" s="69"/>
      <c r="AB3259" s="69"/>
      <c r="AC3259" s="69"/>
      <c r="AD3259" s="69"/>
      <c r="AE3259" s="69"/>
      <c r="AF3259" s="69"/>
      <c r="AG3259" s="69"/>
      <c r="AH3259" s="69"/>
      <c r="AI3259" s="70"/>
      <c r="AJ3259" s="70"/>
      <c r="AK3259" s="69"/>
      <c r="AL3259" s="69"/>
      <c r="AM3259" s="69"/>
      <c r="AN3259" s="69"/>
      <c r="AO3259" s="70"/>
      <c r="AP3259" s="69"/>
      <c r="AQ3259" s="70"/>
      <c r="AR3259" s="69"/>
    </row>
    <row r="3260" spans="1:44">
      <c r="A3260" t="e">
        <f>VLOOKUP(Q3260,'Rotas x Madrugada'!A:C,2,0)</f>
        <v>#N/A</v>
      </c>
      <c r="B3260" t="e">
        <f>VLOOKUP(Q3260,'Rotas x Madrugada'!A:C,3,0)</f>
        <v>#N/A</v>
      </c>
      <c r="D3260" s="19" t="e">
        <f t="shared" si="100"/>
        <v>#N/A</v>
      </c>
      <c r="E3260" s="19" t="e">
        <f>IF(A3260="RETIRA",Z3260,VLOOKUP(Q3260,'Rotas x Madrugada'!A:D,4,0))</f>
        <v>#N/A</v>
      </c>
      <c r="F3260" s="19" t="e">
        <f>IF(A3260="RETIRA",Z3260,Z3260+2)</f>
        <v>#N/A</v>
      </c>
      <c r="G3260" s="19" t="str">
        <f>CONCATENATE(U3260,"-",V3260)</f>
        <v>-</v>
      </c>
      <c r="H3260" s="19" t="str">
        <f t="shared" ca="1" si="101"/>
        <v>PROBLEMA</v>
      </c>
      <c r="I3260" s="46">
        <f ca="1">Z3260-$B$1</f>
        <v>-46157</v>
      </c>
      <c r="J3260" s="46" t="e">
        <f>VLOOKUP(G3260,'D. Produção'!A:B,2,)</f>
        <v>#N/A</v>
      </c>
      <c r="K3260" s="55"/>
      <c r="L3260" s="56"/>
      <c r="M3260" s="55"/>
      <c r="N3260" s="55"/>
      <c r="O3260" s="56"/>
      <c r="P3260" s="56"/>
      <c r="Q3260" s="56"/>
      <c r="R3260" s="57"/>
      <c r="S3260" s="57"/>
      <c r="T3260" s="55"/>
      <c r="U3260" s="56"/>
      <c r="V3260" s="56"/>
      <c r="W3260" s="58"/>
      <c r="X3260" s="58"/>
      <c r="Y3260" s="59"/>
      <c r="Z3260" s="60"/>
      <c r="AA3260" s="61"/>
      <c r="AB3260" s="61"/>
      <c r="AC3260" s="61"/>
      <c r="AD3260" s="61"/>
      <c r="AE3260" s="61"/>
      <c r="AF3260" s="61"/>
      <c r="AG3260" s="61"/>
      <c r="AH3260" s="61"/>
      <c r="AI3260" s="62"/>
      <c r="AJ3260" s="62"/>
      <c r="AK3260" s="61"/>
      <c r="AL3260" s="61"/>
      <c r="AM3260" s="61"/>
      <c r="AN3260" s="61"/>
      <c r="AO3260" s="62"/>
      <c r="AP3260" s="61"/>
      <c r="AQ3260" s="62"/>
      <c r="AR3260" s="61"/>
    </row>
    <row r="3261" spans="1:44">
      <c r="A3261" t="e">
        <f>VLOOKUP(Q3261,'Rotas x Madrugada'!A:C,2,0)</f>
        <v>#N/A</v>
      </c>
      <c r="B3261" t="e">
        <f>VLOOKUP(Q3261,'Rotas x Madrugada'!A:C,3,0)</f>
        <v>#N/A</v>
      </c>
      <c r="D3261" s="19" t="e">
        <f t="shared" si="100"/>
        <v>#N/A</v>
      </c>
      <c r="E3261" s="19" t="e">
        <f>IF(A3261="RETIRA",Z3261,VLOOKUP(Q3261,'Rotas x Madrugada'!A:D,4,0))</f>
        <v>#N/A</v>
      </c>
      <c r="F3261" s="19" t="e">
        <f>IF(A3261="RETIRA",Z3261,Z3261+2)</f>
        <v>#N/A</v>
      </c>
      <c r="G3261" s="19" t="str">
        <f>CONCATENATE(U3261,"-",V3261)</f>
        <v>-</v>
      </c>
      <c r="H3261" s="19" t="str">
        <f t="shared" ca="1" si="101"/>
        <v>PROBLEMA</v>
      </c>
      <c r="I3261" s="46">
        <f ca="1">Z3261-$B$1</f>
        <v>-46157</v>
      </c>
      <c r="J3261" s="46" t="e">
        <f>VLOOKUP(G3261,'D. Produção'!A:B,2,)</f>
        <v>#N/A</v>
      </c>
      <c r="K3261" s="63"/>
      <c r="L3261" s="64"/>
      <c r="M3261" s="63"/>
      <c r="N3261" s="63"/>
      <c r="O3261" s="64"/>
      <c r="P3261" s="64"/>
      <c r="Q3261" s="64"/>
      <c r="R3261" s="65"/>
      <c r="S3261" s="65"/>
      <c r="T3261" s="63"/>
      <c r="U3261" s="64"/>
      <c r="V3261" s="64"/>
      <c r="W3261" s="66"/>
      <c r="X3261" s="66"/>
      <c r="Y3261" s="67"/>
      <c r="Z3261" s="68"/>
      <c r="AA3261" s="69"/>
      <c r="AB3261" s="69"/>
      <c r="AC3261" s="69"/>
      <c r="AD3261" s="69"/>
      <c r="AE3261" s="69"/>
      <c r="AF3261" s="69"/>
      <c r="AG3261" s="69"/>
      <c r="AH3261" s="69"/>
      <c r="AI3261" s="70"/>
      <c r="AJ3261" s="70"/>
      <c r="AK3261" s="69"/>
      <c r="AL3261" s="69"/>
      <c r="AM3261" s="69"/>
      <c r="AN3261" s="69"/>
      <c r="AO3261" s="70"/>
      <c r="AP3261" s="69"/>
      <c r="AQ3261" s="70"/>
      <c r="AR3261" s="69"/>
    </row>
    <row r="3262" spans="1:44">
      <c r="A3262" t="e">
        <f>VLOOKUP(Q3262,'Rotas x Madrugada'!A:C,2,0)</f>
        <v>#N/A</v>
      </c>
      <c r="B3262" t="e">
        <f>VLOOKUP(Q3262,'Rotas x Madrugada'!A:C,3,0)</f>
        <v>#N/A</v>
      </c>
      <c r="D3262" s="19" t="e">
        <f t="shared" si="100"/>
        <v>#N/A</v>
      </c>
      <c r="E3262" s="19" t="e">
        <f>IF(A3262="RETIRA",Z3262,VLOOKUP(Q3262,'Rotas x Madrugada'!A:D,4,0))</f>
        <v>#N/A</v>
      </c>
      <c r="F3262" s="19" t="e">
        <f>IF(A3262="RETIRA",Z3262,Z3262+2)</f>
        <v>#N/A</v>
      </c>
      <c r="G3262" s="19" t="str">
        <f>CONCATENATE(U3262,"-",V3262)</f>
        <v>-</v>
      </c>
      <c r="H3262" s="19" t="str">
        <f t="shared" ca="1" si="101"/>
        <v>PROBLEMA</v>
      </c>
      <c r="I3262" s="46">
        <f ca="1">Z3262-$B$1</f>
        <v>-46157</v>
      </c>
      <c r="J3262" s="46" t="e">
        <f>VLOOKUP(G3262,'D. Produção'!A:B,2,)</f>
        <v>#N/A</v>
      </c>
      <c r="K3262" s="55"/>
      <c r="L3262" s="56"/>
      <c r="M3262" s="55"/>
      <c r="N3262" s="55"/>
      <c r="O3262" s="56"/>
      <c r="P3262" s="56"/>
      <c r="Q3262" s="56"/>
      <c r="R3262" s="57"/>
      <c r="S3262" s="57"/>
      <c r="T3262" s="55"/>
      <c r="U3262" s="56"/>
      <c r="V3262" s="56"/>
      <c r="W3262" s="58"/>
      <c r="X3262" s="58"/>
      <c r="Y3262" s="59"/>
      <c r="Z3262" s="60"/>
      <c r="AA3262" s="61"/>
      <c r="AB3262" s="61"/>
      <c r="AC3262" s="61"/>
      <c r="AD3262" s="61"/>
      <c r="AE3262" s="61"/>
      <c r="AF3262" s="61"/>
      <c r="AG3262" s="61"/>
      <c r="AH3262" s="61"/>
      <c r="AI3262" s="62"/>
      <c r="AJ3262" s="62"/>
      <c r="AK3262" s="61"/>
      <c r="AL3262" s="61"/>
      <c r="AM3262" s="61"/>
      <c r="AN3262" s="61"/>
      <c r="AO3262" s="62"/>
      <c r="AP3262" s="61"/>
      <c r="AQ3262" s="62"/>
      <c r="AR3262" s="61"/>
    </row>
    <row r="3263" spans="1:44">
      <c r="A3263" t="e">
        <f>VLOOKUP(Q3263,'Rotas x Madrugada'!A:C,2,0)</f>
        <v>#N/A</v>
      </c>
      <c r="B3263" t="e">
        <f>VLOOKUP(Q3263,'Rotas x Madrugada'!A:C,3,0)</f>
        <v>#N/A</v>
      </c>
      <c r="D3263" s="19" t="e">
        <f t="shared" si="100"/>
        <v>#N/A</v>
      </c>
      <c r="E3263" s="19" t="e">
        <f>IF(A3263="RETIRA",Z3263,VLOOKUP(Q3263,'Rotas x Madrugada'!A:D,4,0))</f>
        <v>#N/A</v>
      </c>
      <c r="F3263" s="19" t="e">
        <f>IF(A3263="RETIRA",Z3263,Z3263+2)</f>
        <v>#N/A</v>
      </c>
      <c r="G3263" s="19" t="str">
        <f>CONCATENATE(U3263,"-",V3263)</f>
        <v>-</v>
      </c>
      <c r="H3263" s="19" t="str">
        <f t="shared" ca="1" si="101"/>
        <v>PROBLEMA</v>
      </c>
      <c r="I3263" s="46">
        <f ca="1">Z3263-$B$1</f>
        <v>-46157</v>
      </c>
      <c r="J3263" s="46" t="e">
        <f>VLOOKUP(G3263,'D. Produção'!A:B,2,)</f>
        <v>#N/A</v>
      </c>
      <c r="K3263" s="63"/>
      <c r="L3263" s="64"/>
      <c r="M3263" s="63"/>
      <c r="N3263" s="63"/>
      <c r="O3263" s="64"/>
      <c r="P3263" s="64"/>
      <c r="Q3263" s="64"/>
      <c r="R3263" s="65"/>
      <c r="S3263" s="65"/>
      <c r="T3263" s="63"/>
      <c r="U3263" s="64"/>
      <c r="V3263" s="64"/>
      <c r="W3263" s="66"/>
      <c r="X3263" s="66"/>
      <c r="Y3263" s="67"/>
      <c r="Z3263" s="68"/>
      <c r="AA3263" s="69"/>
      <c r="AB3263" s="69"/>
      <c r="AC3263" s="69"/>
      <c r="AD3263" s="69"/>
      <c r="AE3263" s="69"/>
      <c r="AF3263" s="69"/>
      <c r="AG3263" s="69"/>
      <c r="AH3263" s="69"/>
      <c r="AI3263" s="70"/>
      <c r="AJ3263" s="70"/>
      <c r="AK3263" s="69"/>
      <c r="AL3263" s="69"/>
      <c r="AM3263" s="69"/>
      <c r="AN3263" s="69"/>
      <c r="AO3263" s="70"/>
      <c r="AP3263" s="69"/>
      <c r="AQ3263" s="70"/>
      <c r="AR3263" s="69"/>
    </row>
    <row r="3264" spans="1:44">
      <c r="A3264" t="e">
        <f>VLOOKUP(Q3264,'Rotas x Madrugada'!A:C,2,0)</f>
        <v>#N/A</v>
      </c>
      <c r="B3264" t="e">
        <f>VLOOKUP(Q3264,'Rotas x Madrugada'!A:C,3,0)</f>
        <v>#N/A</v>
      </c>
      <c r="D3264" s="19" t="e">
        <f t="shared" si="100"/>
        <v>#N/A</v>
      </c>
      <c r="E3264" s="19" t="e">
        <f>IF(A3264="RETIRA",Z3264,VLOOKUP(Q3264,'Rotas x Madrugada'!A:D,4,0))</f>
        <v>#N/A</v>
      </c>
      <c r="F3264" s="19" t="e">
        <f>IF(A3264="RETIRA",Z3264,Z3264+2)</f>
        <v>#N/A</v>
      </c>
      <c r="G3264" s="19" t="str">
        <f>CONCATENATE(U3264,"-",V3264)</f>
        <v>-</v>
      </c>
      <c r="H3264" s="19" t="str">
        <f t="shared" ca="1" si="101"/>
        <v>PROBLEMA</v>
      </c>
      <c r="I3264" s="46">
        <f ca="1">Z3264-$B$1</f>
        <v>-46157</v>
      </c>
      <c r="J3264" s="46" t="e">
        <f>VLOOKUP(G3264,'D. Produção'!A:B,2,)</f>
        <v>#N/A</v>
      </c>
      <c r="K3264" s="55"/>
      <c r="L3264" s="56"/>
      <c r="M3264" s="55"/>
      <c r="N3264" s="55"/>
      <c r="O3264" s="56"/>
      <c r="P3264" s="56"/>
      <c r="Q3264" s="56"/>
      <c r="R3264" s="57"/>
      <c r="S3264" s="57"/>
      <c r="T3264" s="55"/>
      <c r="U3264" s="56"/>
      <c r="V3264" s="56"/>
      <c r="W3264" s="58"/>
      <c r="X3264" s="58"/>
      <c r="Y3264" s="59"/>
      <c r="Z3264" s="60"/>
      <c r="AA3264" s="61"/>
      <c r="AB3264" s="61"/>
      <c r="AC3264" s="61"/>
      <c r="AD3264" s="61"/>
      <c r="AE3264" s="61"/>
      <c r="AF3264" s="61"/>
      <c r="AG3264" s="61"/>
      <c r="AH3264" s="61"/>
      <c r="AI3264" s="62"/>
      <c r="AJ3264" s="62"/>
      <c r="AK3264" s="61"/>
      <c r="AL3264" s="61"/>
      <c r="AM3264" s="61"/>
      <c r="AN3264" s="61"/>
      <c r="AO3264" s="62"/>
      <c r="AP3264" s="61"/>
      <c r="AQ3264" s="62"/>
      <c r="AR3264" s="61"/>
    </row>
    <row r="3265" spans="1:44">
      <c r="A3265" t="e">
        <f>VLOOKUP(Q3265,'Rotas x Madrugada'!A:C,2,0)</f>
        <v>#N/A</v>
      </c>
      <c r="B3265" t="e">
        <f>VLOOKUP(Q3265,'Rotas x Madrugada'!A:C,3,0)</f>
        <v>#N/A</v>
      </c>
      <c r="D3265" s="19" t="e">
        <f t="shared" si="100"/>
        <v>#N/A</v>
      </c>
      <c r="E3265" s="19" t="e">
        <f>IF(A3265="RETIRA",Z3265,VLOOKUP(Q3265,'Rotas x Madrugada'!A:D,4,0))</f>
        <v>#N/A</v>
      </c>
      <c r="F3265" s="19" t="e">
        <f>IF(A3265="RETIRA",Z3265,Z3265+2)</f>
        <v>#N/A</v>
      </c>
      <c r="G3265" s="19" t="str">
        <f>CONCATENATE(U3265,"-",V3265)</f>
        <v>-</v>
      </c>
      <c r="H3265" s="19" t="str">
        <f t="shared" ca="1" si="101"/>
        <v>PROBLEMA</v>
      </c>
      <c r="I3265" s="46">
        <f ca="1">Z3265-$B$1</f>
        <v>-46157</v>
      </c>
      <c r="J3265" s="46" t="e">
        <f>VLOOKUP(G3265,'D. Produção'!A:B,2,)</f>
        <v>#N/A</v>
      </c>
      <c r="K3265" s="63"/>
      <c r="L3265" s="64"/>
      <c r="M3265" s="63"/>
      <c r="N3265" s="63"/>
      <c r="O3265" s="64"/>
      <c r="P3265" s="64"/>
      <c r="Q3265" s="64"/>
      <c r="R3265" s="65"/>
      <c r="S3265" s="65"/>
      <c r="T3265" s="63"/>
      <c r="U3265" s="64"/>
      <c r="V3265" s="64"/>
      <c r="W3265" s="66"/>
      <c r="X3265" s="66"/>
      <c r="Y3265" s="67"/>
      <c r="Z3265" s="68"/>
      <c r="AA3265" s="69"/>
      <c r="AB3265" s="69"/>
      <c r="AC3265" s="69"/>
      <c r="AD3265" s="69"/>
      <c r="AE3265" s="69"/>
      <c r="AF3265" s="69"/>
      <c r="AG3265" s="69"/>
      <c r="AH3265" s="69"/>
      <c r="AI3265" s="70"/>
      <c r="AJ3265" s="70"/>
      <c r="AK3265" s="69"/>
      <c r="AL3265" s="69"/>
      <c r="AM3265" s="69"/>
      <c r="AN3265" s="69"/>
      <c r="AO3265" s="70"/>
      <c r="AP3265" s="69"/>
      <c r="AQ3265" s="70"/>
      <c r="AR3265" s="69"/>
    </row>
    <row r="3266" spans="1:44">
      <c r="A3266" t="e">
        <f>VLOOKUP(Q3266,'Rotas x Madrugada'!A:C,2,0)</f>
        <v>#N/A</v>
      </c>
      <c r="B3266" t="e">
        <f>VLOOKUP(Q3266,'Rotas x Madrugada'!A:C,3,0)</f>
        <v>#N/A</v>
      </c>
      <c r="D3266" s="19" t="e">
        <f t="shared" si="100"/>
        <v>#N/A</v>
      </c>
      <c r="E3266" s="19" t="e">
        <f>IF(A3266="RETIRA",Z3266,VLOOKUP(Q3266,'Rotas x Madrugada'!A:D,4,0))</f>
        <v>#N/A</v>
      </c>
      <c r="F3266" s="19" t="e">
        <f>IF(A3266="RETIRA",Z3266,Z3266+2)</f>
        <v>#N/A</v>
      </c>
      <c r="G3266" s="19" t="str">
        <f>CONCATENATE(U3266,"-",V3266)</f>
        <v>-</v>
      </c>
      <c r="H3266" s="19" t="str">
        <f t="shared" ca="1" si="101"/>
        <v>PROBLEMA</v>
      </c>
      <c r="I3266" s="46">
        <f ca="1">Z3266-$B$1</f>
        <v>-46157</v>
      </c>
      <c r="J3266" s="46" t="e">
        <f>VLOOKUP(G3266,'D. Produção'!A:B,2,)</f>
        <v>#N/A</v>
      </c>
      <c r="K3266" s="55"/>
      <c r="L3266" s="56"/>
      <c r="M3266" s="55"/>
      <c r="N3266" s="55"/>
      <c r="O3266" s="56"/>
      <c r="P3266" s="56"/>
      <c r="Q3266" s="56"/>
      <c r="R3266" s="57"/>
      <c r="S3266" s="57"/>
      <c r="T3266" s="55"/>
      <c r="U3266" s="56"/>
      <c r="V3266" s="56"/>
      <c r="W3266" s="58"/>
      <c r="X3266" s="58"/>
      <c r="Y3266" s="59"/>
      <c r="Z3266" s="60"/>
      <c r="AA3266" s="61"/>
      <c r="AB3266" s="61"/>
      <c r="AC3266" s="61"/>
      <c r="AD3266" s="61"/>
      <c r="AE3266" s="61"/>
      <c r="AF3266" s="61"/>
      <c r="AG3266" s="61"/>
      <c r="AH3266" s="61"/>
      <c r="AI3266" s="62"/>
      <c r="AJ3266" s="62"/>
      <c r="AK3266" s="61"/>
      <c r="AL3266" s="61"/>
      <c r="AM3266" s="61"/>
      <c r="AN3266" s="61"/>
      <c r="AO3266" s="62"/>
      <c r="AP3266" s="61"/>
      <c r="AQ3266" s="62"/>
      <c r="AR3266" s="61"/>
    </row>
    <row r="3267" spans="1:44">
      <c r="A3267" t="e">
        <f>VLOOKUP(Q3267,'Rotas x Madrugada'!A:C,2,0)</f>
        <v>#N/A</v>
      </c>
      <c r="B3267" t="e">
        <f>VLOOKUP(Q3267,'Rotas x Madrugada'!A:C,3,0)</f>
        <v>#N/A</v>
      </c>
      <c r="D3267" s="19" t="e">
        <f t="shared" si="100"/>
        <v>#N/A</v>
      </c>
      <c r="E3267" s="19" t="e">
        <f>IF(A3267="RETIRA",Z3267,VLOOKUP(Q3267,'Rotas x Madrugada'!A:D,4,0))</f>
        <v>#N/A</v>
      </c>
      <c r="F3267" s="19" t="e">
        <f>IF(A3267="RETIRA",Z3267,Z3267+2)</f>
        <v>#N/A</v>
      </c>
      <c r="G3267" s="19" t="str">
        <f>CONCATENATE(U3267,"-",V3267)</f>
        <v>-</v>
      </c>
      <c r="H3267" s="19" t="str">
        <f t="shared" ca="1" si="101"/>
        <v>PROBLEMA</v>
      </c>
      <c r="I3267" s="46">
        <f ca="1">Z3267-$B$1</f>
        <v>-46157</v>
      </c>
      <c r="J3267" s="46" t="e">
        <f>VLOOKUP(G3267,'D. Produção'!A:B,2,)</f>
        <v>#N/A</v>
      </c>
      <c r="K3267" s="63"/>
      <c r="L3267" s="64"/>
      <c r="M3267" s="63"/>
      <c r="N3267" s="63"/>
      <c r="O3267" s="64"/>
      <c r="P3267" s="64"/>
      <c r="Q3267" s="64"/>
      <c r="R3267" s="65"/>
      <c r="S3267" s="65"/>
      <c r="T3267" s="63"/>
      <c r="U3267" s="64"/>
      <c r="V3267" s="64"/>
      <c r="W3267" s="66"/>
      <c r="X3267" s="66"/>
      <c r="Y3267" s="67"/>
      <c r="Z3267" s="68"/>
      <c r="AA3267" s="69"/>
      <c r="AB3267" s="69"/>
      <c r="AC3267" s="69"/>
      <c r="AD3267" s="69"/>
      <c r="AE3267" s="69"/>
      <c r="AF3267" s="69"/>
      <c r="AG3267" s="69"/>
      <c r="AH3267" s="69"/>
      <c r="AI3267" s="70"/>
      <c r="AJ3267" s="70"/>
      <c r="AK3267" s="69"/>
      <c r="AL3267" s="69"/>
      <c r="AM3267" s="69"/>
      <c r="AN3267" s="69"/>
      <c r="AO3267" s="70"/>
      <c r="AP3267" s="69"/>
      <c r="AQ3267" s="70"/>
      <c r="AR3267" s="69"/>
    </row>
    <row r="3268" spans="1:44">
      <c r="A3268" t="e">
        <f>VLOOKUP(Q3268,'Rotas x Madrugada'!A:C,2,0)</f>
        <v>#N/A</v>
      </c>
      <c r="B3268" t="e">
        <f>VLOOKUP(Q3268,'Rotas x Madrugada'!A:C,3,0)</f>
        <v>#N/A</v>
      </c>
      <c r="D3268" s="19" t="e">
        <f t="shared" ref="D3268:D3331" si="102">IF(E3268&gt;F3268,E3268,F3268)</f>
        <v>#N/A</v>
      </c>
      <c r="E3268" s="19" t="e">
        <f>IF(A3268="RETIRA",Z3268,VLOOKUP(Q3268,'Rotas x Madrugada'!A:D,4,0))</f>
        <v>#N/A</v>
      </c>
      <c r="F3268" s="19" t="e">
        <f>IF(A3268="RETIRA",Z3268,Z3268+2)</f>
        <v>#N/A</v>
      </c>
      <c r="G3268" s="19" t="str">
        <f>CONCATENATE(U3268,"-",V3268)</f>
        <v>-</v>
      </c>
      <c r="H3268" s="19" t="str">
        <f t="shared" ca="1" si="101"/>
        <v>PROBLEMA</v>
      </c>
      <c r="I3268" s="46">
        <f ca="1">Z3268-$B$1</f>
        <v>-46157</v>
      </c>
      <c r="J3268" s="46" t="e">
        <f>VLOOKUP(G3268,'D. Produção'!A:B,2,)</f>
        <v>#N/A</v>
      </c>
      <c r="K3268" s="55"/>
      <c r="L3268" s="56"/>
      <c r="M3268" s="55"/>
      <c r="N3268" s="55"/>
      <c r="O3268" s="56"/>
      <c r="P3268" s="56"/>
      <c r="Q3268" s="56"/>
      <c r="R3268" s="57"/>
      <c r="S3268" s="57"/>
      <c r="T3268" s="55"/>
      <c r="U3268" s="56"/>
      <c r="V3268" s="56"/>
      <c r="W3268" s="58"/>
      <c r="X3268" s="58"/>
      <c r="Y3268" s="59"/>
      <c r="Z3268" s="60"/>
      <c r="AA3268" s="61"/>
      <c r="AB3268" s="61"/>
      <c r="AC3268" s="61"/>
      <c r="AD3268" s="61"/>
      <c r="AE3268" s="61"/>
      <c r="AF3268" s="61"/>
      <c r="AG3268" s="61"/>
      <c r="AH3268" s="61"/>
      <c r="AI3268" s="62"/>
      <c r="AJ3268" s="62"/>
      <c r="AK3268" s="61"/>
      <c r="AL3268" s="61"/>
      <c r="AM3268" s="61"/>
      <c r="AN3268" s="61"/>
      <c r="AO3268" s="62"/>
      <c r="AP3268" s="61"/>
      <c r="AQ3268" s="62"/>
      <c r="AR3268" s="61"/>
    </row>
    <row r="3269" spans="1:44">
      <c r="A3269" t="e">
        <f>VLOOKUP(Q3269,'Rotas x Madrugada'!A:C,2,0)</f>
        <v>#N/A</v>
      </c>
      <c r="B3269" t="e">
        <f>VLOOKUP(Q3269,'Rotas x Madrugada'!A:C,3,0)</f>
        <v>#N/A</v>
      </c>
      <c r="D3269" s="19" t="e">
        <f t="shared" si="102"/>
        <v>#N/A</v>
      </c>
      <c r="E3269" s="19" t="e">
        <f>IF(A3269="RETIRA",Z3269,VLOOKUP(Q3269,'Rotas x Madrugada'!A:D,4,0))</f>
        <v>#N/A</v>
      </c>
      <c r="F3269" s="19" t="e">
        <f>IF(A3269="RETIRA",Z3269,Z3269+2)</f>
        <v>#N/A</v>
      </c>
      <c r="G3269" s="19" t="str">
        <f>CONCATENATE(U3269,"-",V3269)</f>
        <v>-</v>
      </c>
      <c r="H3269" s="19" t="str">
        <f t="shared" ref="H3269:H3332" ca="1" si="103">IF(I3269&lt;-10,"PROBLEMA",IF(I3269&lt;J3269,"URGENTE",IF(I3269=J3269,"PRODUZIR","OK")))</f>
        <v>PROBLEMA</v>
      </c>
      <c r="I3269" s="46">
        <f ca="1">Z3269-$B$1</f>
        <v>-46157</v>
      </c>
      <c r="J3269" s="46" t="e">
        <f>VLOOKUP(G3269,'D. Produção'!A:B,2,)</f>
        <v>#N/A</v>
      </c>
      <c r="K3269" s="63"/>
      <c r="L3269" s="64"/>
      <c r="M3269" s="63"/>
      <c r="N3269" s="63"/>
      <c r="O3269" s="64"/>
      <c r="P3269" s="64"/>
      <c r="Q3269" s="64"/>
      <c r="R3269" s="65"/>
      <c r="S3269" s="65"/>
      <c r="T3269" s="63"/>
      <c r="U3269" s="64"/>
      <c r="V3269" s="64"/>
      <c r="W3269" s="66"/>
      <c r="X3269" s="66"/>
      <c r="Y3269" s="67"/>
      <c r="Z3269" s="68"/>
      <c r="AA3269" s="69"/>
      <c r="AB3269" s="69"/>
      <c r="AC3269" s="69"/>
      <c r="AD3269" s="69"/>
      <c r="AE3269" s="69"/>
      <c r="AF3269" s="69"/>
      <c r="AG3269" s="69"/>
      <c r="AH3269" s="69"/>
      <c r="AI3269" s="70"/>
      <c r="AJ3269" s="70"/>
      <c r="AK3269" s="69"/>
      <c r="AL3269" s="69"/>
      <c r="AM3269" s="69"/>
      <c r="AN3269" s="69"/>
      <c r="AO3269" s="70"/>
      <c r="AP3269" s="69"/>
      <c r="AQ3269" s="70"/>
      <c r="AR3269" s="69"/>
    </row>
    <row r="3270" spans="1:44">
      <c r="A3270" t="e">
        <f>VLOOKUP(Q3270,'Rotas x Madrugada'!A:C,2,0)</f>
        <v>#N/A</v>
      </c>
      <c r="B3270" t="e">
        <f>VLOOKUP(Q3270,'Rotas x Madrugada'!A:C,3,0)</f>
        <v>#N/A</v>
      </c>
      <c r="D3270" s="19" t="e">
        <f t="shared" si="102"/>
        <v>#N/A</v>
      </c>
      <c r="E3270" s="19" t="e">
        <f>IF(A3270="RETIRA",Z3270,VLOOKUP(Q3270,'Rotas x Madrugada'!A:D,4,0))</f>
        <v>#N/A</v>
      </c>
      <c r="F3270" s="19" t="e">
        <f>IF(A3270="RETIRA",Z3270,Z3270+2)</f>
        <v>#N/A</v>
      </c>
      <c r="G3270" s="19" t="str">
        <f>CONCATENATE(U3270,"-",V3270)</f>
        <v>-</v>
      </c>
      <c r="H3270" s="19" t="str">
        <f t="shared" ca="1" si="103"/>
        <v>PROBLEMA</v>
      </c>
      <c r="I3270" s="46">
        <f ca="1">Z3270-$B$1</f>
        <v>-46157</v>
      </c>
      <c r="J3270" s="46" t="e">
        <f>VLOOKUP(G3270,'D. Produção'!A:B,2,)</f>
        <v>#N/A</v>
      </c>
      <c r="K3270" s="55"/>
      <c r="L3270" s="56"/>
      <c r="M3270" s="55"/>
      <c r="N3270" s="55"/>
      <c r="O3270" s="56"/>
      <c r="P3270" s="56"/>
      <c r="Q3270" s="56"/>
      <c r="R3270" s="57"/>
      <c r="S3270" s="57"/>
      <c r="T3270" s="55"/>
      <c r="U3270" s="56"/>
      <c r="V3270" s="56"/>
      <c r="W3270" s="58"/>
      <c r="X3270" s="58"/>
      <c r="Y3270" s="59"/>
      <c r="Z3270" s="60"/>
      <c r="AA3270" s="61"/>
      <c r="AB3270" s="61"/>
      <c r="AC3270" s="61"/>
      <c r="AD3270" s="61"/>
      <c r="AE3270" s="61"/>
      <c r="AF3270" s="61"/>
      <c r="AG3270" s="61"/>
      <c r="AH3270" s="61"/>
      <c r="AI3270" s="62"/>
      <c r="AJ3270" s="62"/>
      <c r="AK3270" s="61"/>
      <c r="AL3270" s="61"/>
      <c r="AM3270" s="61"/>
      <c r="AN3270" s="61"/>
      <c r="AO3270" s="62"/>
      <c r="AP3270" s="61"/>
      <c r="AQ3270" s="62"/>
      <c r="AR3270" s="61"/>
    </row>
    <row r="3271" spans="1:44">
      <c r="A3271" t="e">
        <f>VLOOKUP(Q3271,'Rotas x Madrugada'!A:C,2,0)</f>
        <v>#N/A</v>
      </c>
      <c r="B3271" t="e">
        <f>VLOOKUP(Q3271,'Rotas x Madrugada'!A:C,3,0)</f>
        <v>#N/A</v>
      </c>
      <c r="D3271" s="19" t="e">
        <f t="shared" si="102"/>
        <v>#N/A</v>
      </c>
      <c r="E3271" s="19" t="e">
        <f>IF(A3271="RETIRA",Z3271,VLOOKUP(Q3271,'Rotas x Madrugada'!A:D,4,0))</f>
        <v>#N/A</v>
      </c>
      <c r="F3271" s="19" t="e">
        <f>IF(A3271="RETIRA",Z3271,Z3271+2)</f>
        <v>#N/A</v>
      </c>
      <c r="G3271" s="19" t="str">
        <f>CONCATENATE(U3271,"-",V3271)</f>
        <v>-</v>
      </c>
      <c r="H3271" s="19" t="str">
        <f t="shared" ca="1" si="103"/>
        <v>PROBLEMA</v>
      </c>
      <c r="I3271" s="46">
        <f ca="1">Z3271-$B$1</f>
        <v>-46157</v>
      </c>
      <c r="J3271" s="46" t="e">
        <f>VLOOKUP(G3271,'D. Produção'!A:B,2,)</f>
        <v>#N/A</v>
      </c>
      <c r="K3271" s="63"/>
      <c r="L3271" s="64"/>
      <c r="M3271" s="63"/>
      <c r="N3271" s="63"/>
      <c r="O3271" s="64"/>
      <c r="P3271" s="64"/>
      <c r="Q3271" s="64"/>
      <c r="R3271" s="65"/>
      <c r="S3271" s="65"/>
      <c r="T3271" s="63"/>
      <c r="U3271" s="64"/>
      <c r="V3271" s="64"/>
      <c r="W3271" s="66"/>
      <c r="X3271" s="66"/>
      <c r="Y3271" s="67"/>
      <c r="Z3271" s="68"/>
      <c r="AA3271" s="69"/>
      <c r="AB3271" s="69"/>
      <c r="AC3271" s="69"/>
      <c r="AD3271" s="69"/>
      <c r="AE3271" s="69"/>
      <c r="AF3271" s="69"/>
      <c r="AG3271" s="69"/>
      <c r="AH3271" s="69"/>
      <c r="AI3271" s="70"/>
      <c r="AJ3271" s="70"/>
      <c r="AK3271" s="69"/>
      <c r="AL3271" s="69"/>
      <c r="AM3271" s="69"/>
      <c r="AN3271" s="69"/>
      <c r="AO3271" s="70"/>
      <c r="AP3271" s="69"/>
      <c r="AQ3271" s="70"/>
      <c r="AR3271" s="69"/>
    </row>
    <row r="3272" spans="1:44">
      <c r="A3272" t="e">
        <f>VLOOKUP(Q3272,'Rotas x Madrugada'!A:C,2,0)</f>
        <v>#N/A</v>
      </c>
      <c r="B3272" t="e">
        <f>VLOOKUP(Q3272,'Rotas x Madrugada'!A:C,3,0)</f>
        <v>#N/A</v>
      </c>
      <c r="D3272" s="19" t="e">
        <f t="shared" si="102"/>
        <v>#N/A</v>
      </c>
      <c r="E3272" s="19" t="e">
        <f>IF(A3272="RETIRA",Z3272,VLOOKUP(Q3272,'Rotas x Madrugada'!A:D,4,0))</f>
        <v>#N/A</v>
      </c>
      <c r="F3272" s="19" t="e">
        <f>IF(A3272="RETIRA",Z3272,Z3272+2)</f>
        <v>#N/A</v>
      </c>
      <c r="G3272" s="19" t="str">
        <f>CONCATENATE(U3272,"-",V3272)</f>
        <v>-</v>
      </c>
      <c r="H3272" s="19" t="str">
        <f t="shared" ca="1" si="103"/>
        <v>PROBLEMA</v>
      </c>
      <c r="I3272" s="46">
        <f ca="1">Z3272-$B$1</f>
        <v>-46157</v>
      </c>
      <c r="J3272" s="46" t="e">
        <f>VLOOKUP(G3272,'D. Produção'!A:B,2,)</f>
        <v>#N/A</v>
      </c>
      <c r="K3272" s="55"/>
      <c r="L3272" s="56"/>
      <c r="M3272" s="55"/>
      <c r="N3272" s="55"/>
      <c r="O3272" s="56"/>
      <c r="P3272" s="56"/>
      <c r="Q3272" s="56"/>
      <c r="R3272" s="57"/>
      <c r="S3272" s="57"/>
      <c r="T3272" s="55"/>
      <c r="U3272" s="56"/>
      <c r="V3272" s="56"/>
      <c r="W3272" s="58"/>
      <c r="X3272" s="58"/>
      <c r="Y3272" s="59"/>
      <c r="Z3272" s="60"/>
      <c r="AA3272" s="61"/>
      <c r="AB3272" s="61"/>
      <c r="AC3272" s="61"/>
      <c r="AD3272" s="61"/>
      <c r="AE3272" s="61"/>
      <c r="AF3272" s="61"/>
      <c r="AG3272" s="61"/>
      <c r="AH3272" s="61"/>
      <c r="AI3272" s="62"/>
      <c r="AJ3272" s="62"/>
      <c r="AK3272" s="61"/>
      <c r="AL3272" s="61"/>
      <c r="AM3272" s="61"/>
      <c r="AN3272" s="61"/>
      <c r="AO3272" s="62"/>
      <c r="AP3272" s="61"/>
      <c r="AQ3272" s="62"/>
      <c r="AR3272" s="61"/>
    </row>
    <row r="3273" spans="1:44">
      <c r="A3273" t="e">
        <f>VLOOKUP(Q3273,'Rotas x Madrugada'!A:C,2,0)</f>
        <v>#N/A</v>
      </c>
      <c r="B3273" t="e">
        <f>VLOOKUP(Q3273,'Rotas x Madrugada'!A:C,3,0)</f>
        <v>#N/A</v>
      </c>
      <c r="D3273" s="19" t="e">
        <f t="shared" si="102"/>
        <v>#N/A</v>
      </c>
      <c r="E3273" s="19" t="e">
        <f>IF(A3273="RETIRA",Z3273,VLOOKUP(Q3273,'Rotas x Madrugada'!A:D,4,0))</f>
        <v>#N/A</v>
      </c>
      <c r="F3273" s="19" t="e">
        <f>IF(A3273="RETIRA",Z3273,Z3273+2)</f>
        <v>#N/A</v>
      </c>
      <c r="G3273" s="19" t="str">
        <f>CONCATENATE(U3273,"-",V3273)</f>
        <v>-</v>
      </c>
      <c r="H3273" s="19" t="str">
        <f t="shared" ca="1" si="103"/>
        <v>PROBLEMA</v>
      </c>
      <c r="I3273" s="46">
        <f ca="1">Z3273-$B$1</f>
        <v>-46157</v>
      </c>
      <c r="J3273" s="46" t="e">
        <f>VLOOKUP(G3273,'D. Produção'!A:B,2,)</f>
        <v>#N/A</v>
      </c>
      <c r="K3273" s="63"/>
      <c r="L3273" s="64"/>
      <c r="M3273" s="63"/>
      <c r="N3273" s="63"/>
      <c r="O3273" s="64"/>
      <c r="P3273" s="64"/>
      <c r="Q3273" s="64"/>
      <c r="R3273" s="65"/>
      <c r="S3273" s="65"/>
      <c r="T3273" s="63"/>
      <c r="U3273" s="64"/>
      <c r="V3273" s="64"/>
      <c r="W3273" s="66"/>
      <c r="X3273" s="66"/>
      <c r="Y3273" s="67"/>
      <c r="Z3273" s="68"/>
      <c r="AA3273" s="69"/>
      <c r="AB3273" s="69"/>
      <c r="AC3273" s="69"/>
      <c r="AD3273" s="69"/>
      <c r="AE3273" s="69"/>
      <c r="AF3273" s="69"/>
      <c r="AG3273" s="69"/>
      <c r="AH3273" s="69"/>
      <c r="AI3273" s="70"/>
      <c r="AJ3273" s="70"/>
      <c r="AK3273" s="69"/>
      <c r="AL3273" s="69"/>
      <c r="AM3273" s="69"/>
      <c r="AN3273" s="69"/>
      <c r="AO3273" s="70"/>
      <c r="AP3273" s="69"/>
      <c r="AQ3273" s="70"/>
      <c r="AR3273" s="69"/>
    </row>
    <row r="3274" spans="1:44">
      <c r="A3274" t="e">
        <f>VLOOKUP(Q3274,'Rotas x Madrugada'!A:C,2,0)</f>
        <v>#N/A</v>
      </c>
      <c r="B3274" t="e">
        <f>VLOOKUP(Q3274,'Rotas x Madrugada'!A:C,3,0)</f>
        <v>#N/A</v>
      </c>
      <c r="D3274" s="19" t="e">
        <f t="shared" si="102"/>
        <v>#N/A</v>
      </c>
      <c r="E3274" s="19" t="e">
        <f>IF(A3274="RETIRA",Z3274,VLOOKUP(Q3274,'Rotas x Madrugada'!A:D,4,0))</f>
        <v>#N/A</v>
      </c>
      <c r="F3274" s="19" t="e">
        <f>IF(A3274="RETIRA",Z3274,Z3274+2)</f>
        <v>#N/A</v>
      </c>
      <c r="G3274" s="19" t="str">
        <f>CONCATENATE(U3274,"-",V3274)</f>
        <v>-</v>
      </c>
      <c r="H3274" s="19" t="str">
        <f t="shared" ca="1" si="103"/>
        <v>PROBLEMA</v>
      </c>
      <c r="I3274" s="46">
        <f ca="1">Z3274-$B$1</f>
        <v>-46157</v>
      </c>
      <c r="J3274" s="46" t="e">
        <f>VLOOKUP(G3274,'D. Produção'!A:B,2,)</f>
        <v>#N/A</v>
      </c>
      <c r="K3274" s="55"/>
      <c r="L3274" s="56"/>
      <c r="M3274" s="55"/>
      <c r="N3274" s="55"/>
      <c r="O3274" s="56"/>
      <c r="P3274" s="56"/>
      <c r="Q3274" s="56"/>
      <c r="R3274" s="57"/>
      <c r="S3274" s="57"/>
      <c r="T3274" s="55"/>
      <c r="U3274" s="56"/>
      <c r="V3274" s="56"/>
      <c r="W3274" s="58"/>
      <c r="X3274" s="58"/>
      <c r="Y3274" s="59"/>
      <c r="Z3274" s="60"/>
      <c r="AA3274" s="61"/>
      <c r="AB3274" s="61"/>
      <c r="AC3274" s="61"/>
      <c r="AD3274" s="61"/>
      <c r="AE3274" s="61"/>
      <c r="AF3274" s="61"/>
      <c r="AG3274" s="61"/>
      <c r="AH3274" s="61"/>
      <c r="AI3274" s="62"/>
      <c r="AJ3274" s="62"/>
      <c r="AK3274" s="61"/>
      <c r="AL3274" s="61"/>
      <c r="AM3274" s="61"/>
      <c r="AN3274" s="61"/>
      <c r="AO3274" s="62"/>
      <c r="AP3274" s="61"/>
      <c r="AQ3274" s="62"/>
      <c r="AR3274" s="61"/>
    </row>
    <row r="3275" spans="1:44">
      <c r="A3275" t="e">
        <f>VLOOKUP(Q3275,'Rotas x Madrugada'!A:C,2,0)</f>
        <v>#N/A</v>
      </c>
      <c r="B3275" t="e">
        <f>VLOOKUP(Q3275,'Rotas x Madrugada'!A:C,3,0)</f>
        <v>#N/A</v>
      </c>
      <c r="D3275" s="19" t="e">
        <f t="shared" si="102"/>
        <v>#N/A</v>
      </c>
      <c r="E3275" s="19" t="e">
        <f>IF(A3275="RETIRA",Z3275,VLOOKUP(Q3275,'Rotas x Madrugada'!A:D,4,0))</f>
        <v>#N/A</v>
      </c>
      <c r="F3275" s="19" t="e">
        <f>IF(A3275="RETIRA",Z3275,Z3275+2)</f>
        <v>#N/A</v>
      </c>
      <c r="G3275" s="19" t="str">
        <f>CONCATENATE(U3275,"-",V3275)</f>
        <v>-</v>
      </c>
      <c r="H3275" s="19" t="str">
        <f t="shared" ca="1" si="103"/>
        <v>PROBLEMA</v>
      </c>
      <c r="I3275" s="46">
        <f ca="1">Z3275-$B$1</f>
        <v>-46157</v>
      </c>
      <c r="J3275" s="46" t="e">
        <f>VLOOKUP(G3275,'D. Produção'!A:B,2,)</f>
        <v>#N/A</v>
      </c>
      <c r="K3275" s="63"/>
      <c r="L3275" s="64"/>
      <c r="M3275" s="63"/>
      <c r="N3275" s="63"/>
      <c r="O3275" s="64"/>
      <c r="P3275" s="64"/>
      <c r="Q3275" s="64"/>
      <c r="R3275" s="65"/>
      <c r="S3275" s="65"/>
      <c r="T3275" s="63"/>
      <c r="U3275" s="64"/>
      <c r="V3275" s="64"/>
      <c r="W3275" s="66"/>
      <c r="X3275" s="66"/>
      <c r="Y3275" s="67"/>
      <c r="Z3275" s="68"/>
      <c r="AA3275" s="69"/>
      <c r="AB3275" s="69"/>
      <c r="AC3275" s="69"/>
      <c r="AD3275" s="69"/>
      <c r="AE3275" s="69"/>
      <c r="AF3275" s="69"/>
      <c r="AG3275" s="69"/>
      <c r="AH3275" s="69"/>
      <c r="AI3275" s="70"/>
      <c r="AJ3275" s="70"/>
      <c r="AK3275" s="69"/>
      <c r="AL3275" s="69"/>
      <c r="AM3275" s="69"/>
      <c r="AN3275" s="69"/>
      <c r="AO3275" s="70"/>
      <c r="AP3275" s="69"/>
      <c r="AQ3275" s="70"/>
      <c r="AR3275" s="69"/>
    </row>
    <row r="3276" spans="1:44">
      <c r="A3276" t="e">
        <f>VLOOKUP(Q3276,'Rotas x Madrugada'!A:C,2,0)</f>
        <v>#N/A</v>
      </c>
      <c r="B3276" t="e">
        <f>VLOOKUP(Q3276,'Rotas x Madrugada'!A:C,3,0)</f>
        <v>#N/A</v>
      </c>
      <c r="D3276" s="19" t="e">
        <f t="shared" si="102"/>
        <v>#N/A</v>
      </c>
      <c r="E3276" s="19" t="e">
        <f>IF(A3276="RETIRA",Z3276,VLOOKUP(Q3276,'Rotas x Madrugada'!A:D,4,0))</f>
        <v>#N/A</v>
      </c>
      <c r="F3276" s="19" t="e">
        <f>IF(A3276="RETIRA",Z3276,Z3276+2)</f>
        <v>#N/A</v>
      </c>
      <c r="G3276" s="19" t="str">
        <f>CONCATENATE(U3276,"-",V3276)</f>
        <v>-</v>
      </c>
      <c r="H3276" s="19" t="str">
        <f t="shared" ca="1" si="103"/>
        <v>PROBLEMA</v>
      </c>
      <c r="I3276" s="46">
        <f ca="1">Z3276-$B$1</f>
        <v>-46157</v>
      </c>
      <c r="J3276" s="46" t="e">
        <f>VLOOKUP(G3276,'D. Produção'!A:B,2,)</f>
        <v>#N/A</v>
      </c>
      <c r="K3276" s="55"/>
      <c r="L3276" s="56"/>
      <c r="M3276" s="55"/>
      <c r="N3276" s="55"/>
      <c r="O3276" s="56"/>
      <c r="P3276" s="56"/>
      <c r="Q3276" s="56"/>
      <c r="R3276" s="57"/>
      <c r="S3276" s="57"/>
      <c r="T3276" s="55"/>
      <c r="U3276" s="56"/>
      <c r="V3276" s="56"/>
      <c r="W3276" s="58"/>
      <c r="X3276" s="58"/>
      <c r="Y3276" s="59"/>
      <c r="Z3276" s="60"/>
      <c r="AA3276" s="61"/>
      <c r="AB3276" s="61"/>
      <c r="AC3276" s="61"/>
      <c r="AD3276" s="61"/>
      <c r="AE3276" s="61"/>
      <c r="AF3276" s="61"/>
      <c r="AG3276" s="61"/>
      <c r="AH3276" s="61"/>
      <c r="AI3276" s="62"/>
      <c r="AJ3276" s="62"/>
      <c r="AK3276" s="61"/>
      <c r="AL3276" s="61"/>
      <c r="AM3276" s="61"/>
      <c r="AN3276" s="61"/>
      <c r="AO3276" s="62"/>
      <c r="AP3276" s="61"/>
      <c r="AQ3276" s="62"/>
      <c r="AR3276" s="61"/>
    </row>
    <row r="3277" spans="1:44">
      <c r="A3277" t="e">
        <f>VLOOKUP(Q3277,'Rotas x Madrugada'!A:C,2,0)</f>
        <v>#N/A</v>
      </c>
      <c r="B3277" t="e">
        <f>VLOOKUP(Q3277,'Rotas x Madrugada'!A:C,3,0)</f>
        <v>#N/A</v>
      </c>
      <c r="D3277" s="19" t="e">
        <f t="shared" si="102"/>
        <v>#N/A</v>
      </c>
      <c r="E3277" s="19" t="e">
        <f>IF(A3277="RETIRA",Z3277,VLOOKUP(Q3277,'Rotas x Madrugada'!A:D,4,0))</f>
        <v>#N/A</v>
      </c>
      <c r="F3277" s="19" t="e">
        <f>IF(A3277="RETIRA",Z3277,Z3277+2)</f>
        <v>#N/A</v>
      </c>
      <c r="G3277" s="19" t="str">
        <f>CONCATENATE(U3277,"-",V3277)</f>
        <v>-</v>
      </c>
      <c r="H3277" s="19" t="str">
        <f t="shared" ca="1" si="103"/>
        <v>PROBLEMA</v>
      </c>
      <c r="I3277" s="46">
        <f ca="1">Z3277-$B$1</f>
        <v>-46157</v>
      </c>
      <c r="J3277" s="46" t="e">
        <f>VLOOKUP(G3277,'D. Produção'!A:B,2,)</f>
        <v>#N/A</v>
      </c>
      <c r="K3277" s="63"/>
      <c r="L3277" s="64"/>
      <c r="M3277" s="63"/>
      <c r="N3277" s="63"/>
      <c r="O3277" s="64"/>
      <c r="P3277" s="64"/>
      <c r="Q3277" s="64"/>
      <c r="R3277" s="65"/>
      <c r="S3277" s="65"/>
      <c r="T3277" s="63"/>
      <c r="U3277" s="64"/>
      <c r="V3277" s="64"/>
      <c r="W3277" s="66"/>
      <c r="X3277" s="66"/>
      <c r="Y3277" s="67"/>
      <c r="Z3277" s="68"/>
      <c r="AA3277" s="69"/>
      <c r="AB3277" s="69"/>
      <c r="AC3277" s="69"/>
      <c r="AD3277" s="70"/>
      <c r="AE3277" s="69"/>
      <c r="AF3277" s="70"/>
      <c r="AG3277" s="69"/>
      <c r="AH3277" s="70"/>
      <c r="AI3277" s="70"/>
      <c r="AJ3277" s="70"/>
      <c r="AK3277" s="69"/>
      <c r="AL3277" s="69"/>
      <c r="AM3277" s="69"/>
      <c r="AN3277" s="69"/>
      <c r="AO3277" s="70"/>
      <c r="AP3277" s="69"/>
      <c r="AQ3277" s="70"/>
      <c r="AR3277" s="69"/>
    </row>
    <row r="3278" spans="1:44">
      <c r="A3278" t="e">
        <f>VLOOKUP(Q3278,'Rotas x Madrugada'!A:C,2,0)</f>
        <v>#N/A</v>
      </c>
      <c r="B3278" t="e">
        <f>VLOOKUP(Q3278,'Rotas x Madrugada'!A:C,3,0)</f>
        <v>#N/A</v>
      </c>
      <c r="D3278" s="19" t="e">
        <f t="shared" si="102"/>
        <v>#N/A</v>
      </c>
      <c r="E3278" s="19" t="e">
        <f>IF(A3278="RETIRA",Z3278,VLOOKUP(Q3278,'Rotas x Madrugada'!A:D,4,0))</f>
        <v>#N/A</v>
      </c>
      <c r="F3278" s="19" t="e">
        <f>IF(A3278="RETIRA",Z3278,Z3278+2)</f>
        <v>#N/A</v>
      </c>
      <c r="G3278" s="19" t="str">
        <f>CONCATENATE(U3278,"-",V3278)</f>
        <v>-</v>
      </c>
      <c r="H3278" s="19" t="str">
        <f t="shared" ca="1" si="103"/>
        <v>PROBLEMA</v>
      </c>
      <c r="I3278" s="46">
        <f ca="1">Z3278-$B$1</f>
        <v>-46157</v>
      </c>
      <c r="J3278" s="46" t="e">
        <f>VLOOKUP(G3278,'D. Produção'!A:B,2,)</f>
        <v>#N/A</v>
      </c>
      <c r="K3278" s="55"/>
      <c r="L3278" s="56"/>
      <c r="M3278" s="55"/>
      <c r="N3278" s="55"/>
      <c r="O3278" s="56"/>
      <c r="P3278" s="56"/>
      <c r="Q3278" s="56"/>
      <c r="R3278" s="57"/>
      <c r="S3278" s="57"/>
      <c r="T3278" s="55"/>
      <c r="U3278" s="56"/>
      <c r="V3278" s="56"/>
      <c r="W3278" s="58"/>
      <c r="X3278" s="58"/>
      <c r="Y3278" s="59"/>
      <c r="Z3278" s="60"/>
      <c r="AA3278" s="61"/>
      <c r="AB3278" s="61"/>
      <c r="AC3278" s="61"/>
      <c r="AD3278" s="62"/>
      <c r="AE3278" s="61"/>
      <c r="AF3278" s="62"/>
      <c r="AG3278" s="61"/>
      <c r="AH3278" s="62"/>
      <c r="AI3278" s="62"/>
      <c r="AJ3278" s="62"/>
      <c r="AK3278" s="61"/>
      <c r="AL3278" s="61"/>
      <c r="AM3278" s="61"/>
      <c r="AN3278" s="61"/>
      <c r="AO3278" s="62"/>
      <c r="AP3278" s="61"/>
      <c r="AQ3278" s="62"/>
      <c r="AR3278" s="61"/>
    </row>
    <row r="3279" spans="1:44">
      <c r="A3279" t="e">
        <f>VLOOKUP(Q3279,'Rotas x Madrugada'!A:C,2,0)</f>
        <v>#N/A</v>
      </c>
      <c r="B3279" t="e">
        <f>VLOOKUP(Q3279,'Rotas x Madrugada'!A:C,3,0)</f>
        <v>#N/A</v>
      </c>
      <c r="D3279" s="19" t="e">
        <f t="shared" si="102"/>
        <v>#N/A</v>
      </c>
      <c r="E3279" s="19" t="e">
        <f>IF(A3279="RETIRA",Z3279,VLOOKUP(Q3279,'Rotas x Madrugada'!A:D,4,0))</f>
        <v>#N/A</v>
      </c>
      <c r="F3279" s="19" t="e">
        <f>IF(A3279="RETIRA",Z3279,Z3279+2)</f>
        <v>#N/A</v>
      </c>
      <c r="G3279" s="19" t="str">
        <f>CONCATENATE(U3279,"-",V3279)</f>
        <v>-</v>
      </c>
      <c r="H3279" s="19" t="str">
        <f t="shared" ca="1" si="103"/>
        <v>PROBLEMA</v>
      </c>
      <c r="I3279" s="46">
        <f ca="1">Z3279-$B$1</f>
        <v>-46157</v>
      </c>
      <c r="J3279" s="46" t="e">
        <f>VLOOKUP(G3279,'D. Produção'!A:B,2,)</f>
        <v>#N/A</v>
      </c>
      <c r="K3279" s="63"/>
      <c r="L3279" s="64"/>
      <c r="M3279" s="63"/>
      <c r="N3279" s="63"/>
      <c r="O3279" s="64"/>
      <c r="P3279" s="64"/>
      <c r="Q3279" s="64"/>
      <c r="R3279" s="65"/>
      <c r="S3279" s="65"/>
      <c r="T3279" s="63"/>
      <c r="U3279" s="64"/>
      <c r="V3279" s="64"/>
      <c r="W3279" s="66"/>
      <c r="X3279" s="66"/>
      <c r="Y3279" s="67"/>
      <c r="Z3279" s="68"/>
      <c r="AA3279" s="69"/>
      <c r="AB3279" s="69"/>
      <c r="AC3279" s="69"/>
      <c r="AD3279" s="69"/>
      <c r="AE3279" s="69"/>
      <c r="AF3279" s="69"/>
      <c r="AG3279" s="69"/>
      <c r="AH3279" s="69"/>
      <c r="AI3279" s="70"/>
      <c r="AJ3279" s="70"/>
      <c r="AK3279" s="69"/>
      <c r="AL3279" s="69"/>
      <c r="AM3279" s="69"/>
      <c r="AN3279" s="69"/>
      <c r="AO3279" s="70"/>
      <c r="AP3279" s="69"/>
      <c r="AQ3279" s="70"/>
      <c r="AR3279" s="69"/>
    </row>
    <row r="3280" spans="1:44">
      <c r="A3280" t="e">
        <f>VLOOKUP(Q3280,'Rotas x Madrugada'!A:C,2,0)</f>
        <v>#N/A</v>
      </c>
      <c r="B3280" t="e">
        <f>VLOOKUP(Q3280,'Rotas x Madrugada'!A:C,3,0)</f>
        <v>#N/A</v>
      </c>
      <c r="D3280" s="19" t="e">
        <f t="shared" si="102"/>
        <v>#N/A</v>
      </c>
      <c r="E3280" s="19" t="e">
        <f>IF(A3280="RETIRA",Z3280,VLOOKUP(Q3280,'Rotas x Madrugada'!A:D,4,0))</f>
        <v>#N/A</v>
      </c>
      <c r="F3280" s="19" t="e">
        <f>IF(A3280="RETIRA",Z3280,Z3280+2)</f>
        <v>#N/A</v>
      </c>
      <c r="G3280" s="19" t="str">
        <f>CONCATENATE(U3280,"-",V3280)</f>
        <v>-</v>
      </c>
      <c r="H3280" s="19" t="str">
        <f t="shared" ca="1" si="103"/>
        <v>PROBLEMA</v>
      </c>
      <c r="I3280" s="46">
        <f ca="1">Z3280-$B$1</f>
        <v>-46157</v>
      </c>
      <c r="J3280" s="46" t="e">
        <f>VLOOKUP(G3280,'D. Produção'!A:B,2,)</f>
        <v>#N/A</v>
      </c>
      <c r="K3280" s="55"/>
      <c r="L3280" s="56"/>
      <c r="M3280" s="55"/>
      <c r="N3280" s="55"/>
      <c r="O3280" s="56"/>
      <c r="P3280" s="56"/>
      <c r="Q3280" s="56"/>
      <c r="R3280" s="57"/>
      <c r="S3280" s="57"/>
      <c r="T3280" s="55"/>
      <c r="U3280" s="56"/>
      <c r="V3280" s="56"/>
      <c r="W3280" s="58"/>
      <c r="X3280" s="58"/>
      <c r="Y3280" s="59"/>
      <c r="Z3280" s="60"/>
      <c r="AA3280" s="61"/>
      <c r="AB3280" s="61"/>
      <c r="AC3280" s="61"/>
      <c r="AD3280" s="61"/>
      <c r="AE3280" s="61"/>
      <c r="AF3280" s="61"/>
      <c r="AG3280" s="61"/>
      <c r="AH3280" s="61"/>
      <c r="AI3280" s="62"/>
      <c r="AJ3280" s="62"/>
      <c r="AK3280" s="61"/>
      <c r="AL3280" s="61"/>
      <c r="AM3280" s="61"/>
      <c r="AN3280" s="61"/>
      <c r="AO3280" s="62"/>
      <c r="AP3280" s="61"/>
      <c r="AQ3280" s="62"/>
      <c r="AR3280" s="61"/>
    </row>
    <row r="3281" spans="1:44">
      <c r="A3281" t="e">
        <f>VLOOKUP(Q3281,'Rotas x Madrugada'!A:C,2,0)</f>
        <v>#N/A</v>
      </c>
      <c r="B3281" t="e">
        <f>VLOOKUP(Q3281,'Rotas x Madrugada'!A:C,3,0)</f>
        <v>#N/A</v>
      </c>
      <c r="D3281" s="19" t="e">
        <f t="shared" si="102"/>
        <v>#N/A</v>
      </c>
      <c r="E3281" s="19" t="e">
        <f>IF(A3281="RETIRA",Z3281,VLOOKUP(Q3281,'Rotas x Madrugada'!A:D,4,0))</f>
        <v>#N/A</v>
      </c>
      <c r="F3281" s="19" t="e">
        <f>IF(A3281="RETIRA",Z3281,Z3281+2)</f>
        <v>#N/A</v>
      </c>
      <c r="G3281" s="19" t="str">
        <f>CONCATENATE(U3281,"-",V3281)</f>
        <v>-</v>
      </c>
      <c r="H3281" s="19" t="str">
        <f t="shared" ca="1" si="103"/>
        <v>PROBLEMA</v>
      </c>
      <c r="I3281" s="46">
        <f ca="1">Z3281-$B$1</f>
        <v>-46157</v>
      </c>
      <c r="J3281" s="46" t="e">
        <f>VLOOKUP(G3281,'D. Produção'!A:B,2,)</f>
        <v>#N/A</v>
      </c>
      <c r="K3281" s="63"/>
      <c r="L3281" s="64"/>
      <c r="M3281" s="63"/>
      <c r="N3281" s="63"/>
      <c r="O3281" s="64"/>
      <c r="P3281" s="64"/>
      <c r="Q3281" s="64"/>
      <c r="R3281" s="65"/>
      <c r="S3281" s="65"/>
      <c r="T3281" s="63"/>
      <c r="U3281" s="64"/>
      <c r="V3281" s="64"/>
      <c r="W3281" s="66"/>
      <c r="X3281" s="66"/>
      <c r="Y3281" s="67"/>
      <c r="Z3281" s="68"/>
      <c r="AA3281" s="69"/>
      <c r="AB3281" s="69"/>
      <c r="AC3281" s="69"/>
      <c r="AD3281" s="69"/>
      <c r="AE3281" s="69"/>
      <c r="AF3281" s="69"/>
      <c r="AG3281" s="69"/>
      <c r="AH3281" s="69"/>
      <c r="AI3281" s="70"/>
      <c r="AJ3281" s="70"/>
      <c r="AK3281" s="69"/>
      <c r="AL3281" s="69"/>
      <c r="AM3281" s="69"/>
      <c r="AN3281" s="69"/>
      <c r="AO3281" s="70"/>
      <c r="AP3281" s="69"/>
      <c r="AQ3281" s="70"/>
      <c r="AR3281" s="69"/>
    </row>
    <row r="3282" spans="1:44">
      <c r="A3282" t="e">
        <f>VLOOKUP(Q3282,'Rotas x Madrugada'!A:C,2,0)</f>
        <v>#N/A</v>
      </c>
      <c r="B3282" t="e">
        <f>VLOOKUP(Q3282,'Rotas x Madrugada'!A:C,3,0)</f>
        <v>#N/A</v>
      </c>
      <c r="D3282" s="19" t="e">
        <f t="shared" si="102"/>
        <v>#N/A</v>
      </c>
      <c r="E3282" s="19" t="e">
        <f>IF(A3282="RETIRA",Z3282,VLOOKUP(Q3282,'Rotas x Madrugada'!A:D,4,0))</f>
        <v>#N/A</v>
      </c>
      <c r="F3282" s="19" t="e">
        <f>IF(A3282="RETIRA",Z3282,Z3282+2)</f>
        <v>#N/A</v>
      </c>
      <c r="G3282" s="19" t="str">
        <f>CONCATENATE(U3282,"-",V3282)</f>
        <v>-</v>
      </c>
      <c r="H3282" s="19" t="str">
        <f t="shared" ca="1" si="103"/>
        <v>PROBLEMA</v>
      </c>
      <c r="I3282" s="46">
        <f ca="1">Z3282-$B$1</f>
        <v>-46157</v>
      </c>
      <c r="J3282" s="46" t="e">
        <f>VLOOKUP(G3282,'D. Produção'!A:B,2,)</f>
        <v>#N/A</v>
      </c>
      <c r="K3282" s="55"/>
      <c r="L3282" s="56"/>
      <c r="M3282" s="55"/>
      <c r="N3282" s="55"/>
      <c r="O3282" s="56"/>
      <c r="P3282" s="56"/>
      <c r="Q3282" s="56"/>
      <c r="R3282" s="57"/>
      <c r="S3282" s="57"/>
      <c r="T3282" s="55"/>
      <c r="U3282" s="56"/>
      <c r="V3282" s="56"/>
      <c r="W3282" s="58"/>
      <c r="X3282" s="58"/>
      <c r="Y3282" s="59"/>
      <c r="Z3282" s="60"/>
      <c r="AA3282" s="61"/>
      <c r="AB3282" s="61"/>
      <c r="AC3282" s="61"/>
      <c r="AD3282" s="61"/>
      <c r="AE3282" s="61"/>
      <c r="AF3282" s="61"/>
      <c r="AG3282" s="61"/>
      <c r="AH3282" s="61"/>
      <c r="AI3282" s="62"/>
      <c r="AJ3282" s="62"/>
      <c r="AK3282" s="61"/>
      <c r="AL3282" s="61"/>
      <c r="AM3282" s="61"/>
      <c r="AN3282" s="61"/>
      <c r="AO3282" s="62"/>
      <c r="AP3282" s="61"/>
      <c r="AQ3282" s="62"/>
      <c r="AR3282" s="61"/>
    </row>
    <row r="3283" spans="1:44">
      <c r="A3283" t="e">
        <f>VLOOKUP(Q3283,'Rotas x Madrugada'!A:C,2,0)</f>
        <v>#N/A</v>
      </c>
      <c r="B3283" t="e">
        <f>VLOOKUP(Q3283,'Rotas x Madrugada'!A:C,3,0)</f>
        <v>#N/A</v>
      </c>
      <c r="D3283" s="19" t="e">
        <f t="shared" si="102"/>
        <v>#N/A</v>
      </c>
      <c r="E3283" s="19" t="e">
        <f>IF(A3283="RETIRA",Z3283,VLOOKUP(Q3283,'Rotas x Madrugada'!A:D,4,0))</f>
        <v>#N/A</v>
      </c>
      <c r="F3283" s="19" t="e">
        <f>IF(A3283="RETIRA",Z3283,Z3283+2)</f>
        <v>#N/A</v>
      </c>
      <c r="G3283" s="19" t="str">
        <f>CONCATENATE(U3283,"-",V3283)</f>
        <v>-</v>
      </c>
      <c r="H3283" s="19" t="str">
        <f t="shared" ca="1" si="103"/>
        <v>PROBLEMA</v>
      </c>
      <c r="I3283" s="46">
        <f ca="1">Z3283-$B$1</f>
        <v>-46157</v>
      </c>
      <c r="J3283" s="46" t="e">
        <f>VLOOKUP(G3283,'D. Produção'!A:B,2,)</f>
        <v>#N/A</v>
      </c>
      <c r="K3283" s="63"/>
      <c r="L3283" s="64"/>
      <c r="M3283" s="63"/>
      <c r="N3283" s="63"/>
      <c r="O3283" s="64"/>
      <c r="P3283" s="64"/>
      <c r="Q3283" s="64"/>
      <c r="R3283" s="65"/>
      <c r="S3283" s="65"/>
      <c r="T3283" s="63"/>
      <c r="U3283" s="64"/>
      <c r="V3283" s="64"/>
      <c r="W3283" s="66"/>
      <c r="X3283" s="66"/>
      <c r="Y3283" s="67"/>
      <c r="Z3283" s="68"/>
      <c r="AA3283" s="69"/>
      <c r="AB3283" s="69"/>
      <c r="AC3283" s="69"/>
      <c r="AD3283" s="69"/>
      <c r="AE3283" s="69"/>
      <c r="AF3283" s="69"/>
      <c r="AG3283" s="69"/>
      <c r="AH3283" s="69"/>
      <c r="AI3283" s="70"/>
      <c r="AJ3283" s="70"/>
      <c r="AK3283" s="69"/>
      <c r="AL3283" s="69"/>
      <c r="AM3283" s="69"/>
      <c r="AN3283" s="69"/>
      <c r="AO3283" s="70"/>
      <c r="AP3283" s="69"/>
      <c r="AQ3283" s="70"/>
      <c r="AR3283" s="69"/>
    </row>
    <row r="3284" spans="1:44">
      <c r="A3284" t="e">
        <f>VLOOKUP(Q3284,'Rotas x Madrugada'!A:C,2,0)</f>
        <v>#N/A</v>
      </c>
      <c r="B3284" t="e">
        <f>VLOOKUP(Q3284,'Rotas x Madrugada'!A:C,3,0)</f>
        <v>#N/A</v>
      </c>
      <c r="D3284" s="19" t="e">
        <f t="shared" si="102"/>
        <v>#N/A</v>
      </c>
      <c r="E3284" s="19" t="e">
        <f>IF(A3284="RETIRA",Z3284,VLOOKUP(Q3284,'Rotas x Madrugada'!A:D,4,0))</f>
        <v>#N/A</v>
      </c>
      <c r="F3284" s="19" t="e">
        <f>IF(A3284="RETIRA",Z3284,Z3284+2)</f>
        <v>#N/A</v>
      </c>
      <c r="G3284" s="19" t="str">
        <f>CONCATENATE(U3284,"-",V3284)</f>
        <v>-</v>
      </c>
      <c r="H3284" s="19" t="str">
        <f t="shared" ca="1" si="103"/>
        <v>PROBLEMA</v>
      </c>
      <c r="I3284" s="46">
        <f ca="1">Z3284-$B$1</f>
        <v>-46157</v>
      </c>
      <c r="J3284" s="46" t="e">
        <f>VLOOKUP(G3284,'D. Produção'!A:B,2,)</f>
        <v>#N/A</v>
      </c>
      <c r="K3284" s="55"/>
      <c r="L3284" s="56"/>
      <c r="M3284" s="55"/>
      <c r="N3284" s="55"/>
      <c r="O3284" s="56"/>
      <c r="P3284" s="56"/>
      <c r="Q3284" s="56"/>
      <c r="R3284" s="57"/>
      <c r="S3284" s="57"/>
      <c r="T3284" s="55"/>
      <c r="U3284" s="56"/>
      <c r="V3284" s="56"/>
      <c r="W3284" s="58"/>
      <c r="X3284" s="58"/>
      <c r="Y3284" s="59"/>
      <c r="Z3284" s="60"/>
      <c r="AA3284" s="61"/>
      <c r="AB3284" s="61"/>
      <c r="AC3284" s="61"/>
      <c r="AD3284" s="61"/>
      <c r="AE3284" s="61"/>
      <c r="AF3284" s="61"/>
      <c r="AG3284" s="61"/>
      <c r="AH3284" s="61"/>
      <c r="AI3284" s="62"/>
      <c r="AJ3284" s="62"/>
      <c r="AK3284" s="61"/>
      <c r="AL3284" s="61"/>
      <c r="AM3284" s="61"/>
      <c r="AN3284" s="61"/>
      <c r="AO3284" s="62"/>
      <c r="AP3284" s="61"/>
      <c r="AQ3284" s="62"/>
      <c r="AR3284" s="61"/>
    </row>
    <row r="3285" spans="1:44">
      <c r="A3285" t="e">
        <f>VLOOKUP(Q3285,'Rotas x Madrugada'!A:C,2,0)</f>
        <v>#N/A</v>
      </c>
      <c r="B3285" t="e">
        <f>VLOOKUP(Q3285,'Rotas x Madrugada'!A:C,3,0)</f>
        <v>#N/A</v>
      </c>
      <c r="D3285" s="19" t="e">
        <f t="shared" si="102"/>
        <v>#N/A</v>
      </c>
      <c r="E3285" s="19" t="e">
        <f>IF(A3285="RETIRA",Z3285,VLOOKUP(Q3285,'Rotas x Madrugada'!A:D,4,0))</f>
        <v>#N/A</v>
      </c>
      <c r="F3285" s="19" t="e">
        <f>IF(A3285="RETIRA",Z3285,Z3285+2)</f>
        <v>#N/A</v>
      </c>
      <c r="G3285" s="19" t="str">
        <f>CONCATENATE(U3285,"-",V3285)</f>
        <v>-</v>
      </c>
      <c r="H3285" s="19" t="str">
        <f t="shared" ca="1" si="103"/>
        <v>PROBLEMA</v>
      </c>
      <c r="I3285" s="46">
        <f ca="1">Z3285-$B$1</f>
        <v>-46157</v>
      </c>
      <c r="J3285" s="46" t="e">
        <f>VLOOKUP(G3285,'D. Produção'!A:B,2,)</f>
        <v>#N/A</v>
      </c>
      <c r="K3285" s="63"/>
      <c r="L3285" s="64"/>
      <c r="M3285" s="63"/>
      <c r="N3285" s="63"/>
      <c r="O3285" s="64"/>
      <c r="P3285" s="64"/>
      <c r="Q3285" s="64"/>
      <c r="R3285" s="65"/>
      <c r="S3285" s="65"/>
      <c r="T3285" s="63"/>
      <c r="U3285" s="64"/>
      <c r="V3285" s="64"/>
      <c r="W3285" s="66"/>
      <c r="X3285" s="66"/>
      <c r="Y3285" s="67"/>
      <c r="Z3285" s="68"/>
      <c r="AA3285" s="69"/>
      <c r="AB3285" s="69"/>
      <c r="AC3285" s="69"/>
      <c r="AD3285" s="69"/>
      <c r="AE3285" s="69"/>
      <c r="AF3285" s="69"/>
      <c r="AG3285" s="69"/>
      <c r="AH3285" s="69"/>
      <c r="AI3285" s="70"/>
      <c r="AJ3285" s="70"/>
      <c r="AK3285" s="69"/>
      <c r="AL3285" s="69"/>
      <c r="AM3285" s="69"/>
      <c r="AN3285" s="69"/>
      <c r="AO3285" s="70"/>
      <c r="AP3285" s="69"/>
      <c r="AQ3285" s="70"/>
      <c r="AR3285" s="69"/>
    </row>
    <row r="3286" spans="1:44">
      <c r="A3286" t="e">
        <f>VLOOKUP(Q3286,'Rotas x Madrugada'!A:C,2,0)</f>
        <v>#N/A</v>
      </c>
      <c r="B3286" t="e">
        <f>VLOOKUP(Q3286,'Rotas x Madrugada'!A:C,3,0)</f>
        <v>#N/A</v>
      </c>
      <c r="D3286" s="19" t="e">
        <f t="shared" si="102"/>
        <v>#N/A</v>
      </c>
      <c r="E3286" s="19" t="e">
        <f>IF(A3286="RETIRA",Z3286,VLOOKUP(Q3286,'Rotas x Madrugada'!A:D,4,0))</f>
        <v>#N/A</v>
      </c>
      <c r="F3286" s="19" t="e">
        <f>IF(A3286="RETIRA",Z3286,Z3286+2)</f>
        <v>#N/A</v>
      </c>
      <c r="G3286" s="19" t="str">
        <f>CONCATENATE(U3286,"-",V3286)</f>
        <v>-</v>
      </c>
      <c r="H3286" s="19" t="str">
        <f t="shared" ca="1" si="103"/>
        <v>PROBLEMA</v>
      </c>
      <c r="I3286" s="46">
        <f ca="1">Z3286-$B$1</f>
        <v>-46157</v>
      </c>
      <c r="J3286" s="46" t="e">
        <f>VLOOKUP(G3286,'D. Produção'!A:B,2,)</f>
        <v>#N/A</v>
      </c>
      <c r="K3286" s="55"/>
      <c r="L3286" s="56"/>
      <c r="M3286" s="55"/>
      <c r="N3286" s="55"/>
      <c r="O3286" s="56"/>
      <c r="P3286" s="56"/>
      <c r="Q3286" s="56"/>
      <c r="R3286" s="57"/>
      <c r="S3286" s="57"/>
      <c r="T3286" s="55"/>
      <c r="U3286" s="56"/>
      <c r="V3286" s="56"/>
      <c r="W3286" s="58"/>
      <c r="X3286" s="58"/>
      <c r="Y3286" s="59"/>
      <c r="Z3286" s="60"/>
      <c r="AA3286" s="61"/>
      <c r="AB3286" s="61"/>
      <c r="AC3286" s="61"/>
      <c r="AD3286" s="61"/>
      <c r="AE3286" s="61"/>
      <c r="AF3286" s="61"/>
      <c r="AG3286" s="61"/>
      <c r="AH3286" s="61"/>
      <c r="AI3286" s="62"/>
      <c r="AJ3286" s="62"/>
      <c r="AK3286" s="61"/>
      <c r="AL3286" s="61"/>
      <c r="AM3286" s="61"/>
      <c r="AN3286" s="61"/>
      <c r="AO3286" s="62"/>
      <c r="AP3286" s="61"/>
      <c r="AQ3286" s="62"/>
      <c r="AR3286" s="61"/>
    </row>
    <row r="3287" spans="1:44">
      <c r="A3287" t="e">
        <f>VLOOKUP(Q3287,'Rotas x Madrugada'!A:C,2,0)</f>
        <v>#N/A</v>
      </c>
      <c r="B3287" t="e">
        <f>VLOOKUP(Q3287,'Rotas x Madrugada'!A:C,3,0)</f>
        <v>#N/A</v>
      </c>
      <c r="D3287" s="19" t="e">
        <f t="shared" si="102"/>
        <v>#N/A</v>
      </c>
      <c r="E3287" s="19" t="e">
        <f>IF(A3287="RETIRA",Z3287,VLOOKUP(Q3287,'Rotas x Madrugada'!A:D,4,0))</f>
        <v>#N/A</v>
      </c>
      <c r="F3287" s="19" t="e">
        <f>IF(A3287="RETIRA",Z3287,Z3287+2)</f>
        <v>#N/A</v>
      </c>
      <c r="G3287" s="19" t="str">
        <f>CONCATENATE(U3287,"-",V3287)</f>
        <v>-</v>
      </c>
      <c r="H3287" s="19" t="str">
        <f t="shared" ca="1" si="103"/>
        <v>PROBLEMA</v>
      </c>
      <c r="I3287" s="46">
        <f ca="1">Z3287-$B$1</f>
        <v>-46157</v>
      </c>
      <c r="J3287" s="46" t="e">
        <f>VLOOKUP(G3287,'D. Produção'!A:B,2,)</f>
        <v>#N/A</v>
      </c>
      <c r="K3287" s="63"/>
      <c r="L3287" s="64"/>
      <c r="M3287" s="63"/>
      <c r="N3287" s="63"/>
      <c r="O3287" s="64"/>
      <c r="P3287" s="64"/>
      <c r="Q3287" s="64"/>
      <c r="R3287" s="65"/>
      <c r="S3287" s="65"/>
      <c r="T3287" s="63"/>
      <c r="U3287" s="64"/>
      <c r="V3287" s="64"/>
      <c r="W3287" s="66"/>
      <c r="X3287" s="66"/>
      <c r="Y3287" s="67"/>
      <c r="Z3287" s="68"/>
      <c r="AA3287" s="69"/>
      <c r="AB3287" s="69"/>
      <c r="AC3287" s="69"/>
      <c r="AD3287" s="69"/>
      <c r="AE3287" s="69"/>
      <c r="AF3287" s="69"/>
      <c r="AG3287" s="69"/>
      <c r="AH3287" s="69"/>
      <c r="AI3287" s="70"/>
      <c r="AJ3287" s="70"/>
      <c r="AK3287" s="69"/>
      <c r="AL3287" s="69"/>
      <c r="AM3287" s="69"/>
      <c r="AN3287" s="69"/>
      <c r="AO3287" s="70"/>
      <c r="AP3287" s="69"/>
      <c r="AQ3287" s="70"/>
      <c r="AR3287" s="69"/>
    </row>
    <row r="3288" spans="1:44">
      <c r="A3288" t="e">
        <f>VLOOKUP(Q3288,'Rotas x Madrugada'!A:C,2,0)</f>
        <v>#N/A</v>
      </c>
      <c r="B3288" t="e">
        <f>VLOOKUP(Q3288,'Rotas x Madrugada'!A:C,3,0)</f>
        <v>#N/A</v>
      </c>
      <c r="D3288" s="19" t="e">
        <f t="shared" si="102"/>
        <v>#N/A</v>
      </c>
      <c r="E3288" s="19" t="e">
        <f>IF(A3288="RETIRA",Z3288,VLOOKUP(Q3288,'Rotas x Madrugada'!A:D,4,0))</f>
        <v>#N/A</v>
      </c>
      <c r="F3288" s="19" t="e">
        <f>IF(A3288="RETIRA",Z3288,Z3288+2)</f>
        <v>#N/A</v>
      </c>
      <c r="G3288" s="19" t="str">
        <f>CONCATENATE(U3288,"-",V3288)</f>
        <v>-</v>
      </c>
      <c r="H3288" s="19" t="str">
        <f t="shared" ca="1" si="103"/>
        <v>PROBLEMA</v>
      </c>
      <c r="I3288" s="46">
        <f ca="1">Z3288-$B$1</f>
        <v>-46157</v>
      </c>
      <c r="J3288" s="46" t="e">
        <f>VLOOKUP(G3288,'D. Produção'!A:B,2,)</f>
        <v>#N/A</v>
      </c>
      <c r="K3288" s="55"/>
      <c r="L3288" s="56"/>
      <c r="M3288" s="55"/>
      <c r="N3288" s="55"/>
      <c r="O3288" s="56"/>
      <c r="P3288" s="56"/>
      <c r="Q3288" s="56"/>
      <c r="R3288" s="57"/>
      <c r="S3288" s="57"/>
      <c r="T3288" s="55"/>
      <c r="U3288" s="56"/>
      <c r="V3288" s="56"/>
      <c r="W3288" s="58"/>
      <c r="X3288" s="58"/>
      <c r="Y3288" s="59"/>
      <c r="Z3288" s="60"/>
      <c r="AA3288" s="61"/>
      <c r="AB3288" s="61"/>
      <c r="AC3288" s="61"/>
      <c r="AD3288" s="61"/>
      <c r="AE3288" s="61"/>
      <c r="AF3288" s="61"/>
      <c r="AG3288" s="61"/>
      <c r="AH3288" s="61"/>
      <c r="AI3288" s="62"/>
      <c r="AJ3288" s="62"/>
      <c r="AK3288" s="61"/>
      <c r="AL3288" s="61"/>
      <c r="AM3288" s="61"/>
      <c r="AN3288" s="61"/>
      <c r="AO3288" s="62"/>
      <c r="AP3288" s="61"/>
      <c r="AQ3288" s="62"/>
      <c r="AR3288" s="61"/>
    </row>
    <row r="3289" spans="1:44">
      <c r="A3289" t="e">
        <f>VLOOKUP(Q3289,'Rotas x Madrugada'!A:C,2,0)</f>
        <v>#N/A</v>
      </c>
      <c r="B3289" t="e">
        <f>VLOOKUP(Q3289,'Rotas x Madrugada'!A:C,3,0)</f>
        <v>#N/A</v>
      </c>
      <c r="D3289" s="19" t="e">
        <f t="shared" si="102"/>
        <v>#N/A</v>
      </c>
      <c r="E3289" s="19" t="e">
        <f>IF(A3289="RETIRA",Z3289,VLOOKUP(Q3289,'Rotas x Madrugada'!A:D,4,0))</f>
        <v>#N/A</v>
      </c>
      <c r="F3289" s="19" t="e">
        <f>IF(A3289="RETIRA",Z3289,Z3289+2)</f>
        <v>#N/A</v>
      </c>
      <c r="G3289" s="19" t="str">
        <f>CONCATENATE(U3289,"-",V3289)</f>
        <v>-</v>
      </c>
      <c r="H3289" s="19" t="str">
        <f t="shared" ca="1" si="103"/>
        <v>PROBLEMA</v>
      </c>
      <c r="I3289" s="46">
        <f ca="1">Z3289-$B$1</f>
        <v>-46157</v>
      </c>
      <c r="J3289" s="46" t="e">
        <f>VLOOKUP(G3289,'D. Produção'!A:B,2,)</f>
        <v>#N/A</v>
      </c>
      <c r="K3289" s="63"/>
      <c r="L3289" s="64"/>
      <c r="M3289" s="63"/>
      <c r="N3289" s="63"/>
      <c r="O3289" s="64"/>
      <c r="P3289" s="64"/>
      <c r="Q3289" s="64"/>
      <c r="R3289" s="65"/>
      <c r="S3289" s="65"/>
      <c r="T3289" s="63"/>
      <c r="U3289" s="64"/>
      <c r="V3289" s="64"/>
      <c r="W3289" s="66"/>
      <c r="X3289" s="66"/>
      <c r="Y3289" s="67"/>
      <c r="Z3289" s="68"/>
      <c r="AA3289" s="69"/>
      <c r="AB3289" s="69"/>
      <c r="AC3289" s="69"/>
      <c r="AD3289" s="69"/>
      <c r="AE3289" s="69"/>
      <c r="AF3289" s="69"/>
      <c r="AG3289" s="69"/>
      <c r="AH3289" s="69"/>
      <c r="AI3289" s="70"/>
      <c r="AJ3289" s="70"/>
      <c r="AK3289" s="69"/>
      <c r="AL3289" s="69"/>
      <c r="AM3289" s="69"/>
      <c r="AN3289" s="69"/>
      <c r="AO3289" s="70"/>
      <c r="AP3289" s="69"/>
      <c r="AQ3289" s="70"/>
      <c r="AR3289" s="69"/>
    </row>
    <row r="3290" spans="1:44">
      <c r="A3290" t="e">
        <f>VLOOKUP(Q3290,'Rotas x Madrugada'!A:C,2,0)</f>
        <v>#N/A</v>
      </c>
      <c r="B3290" t="e">
        <f>VLOOKUP(Q3290,'Rotas x Madrugada'!A:C,3,0)</f>
        <v>#N/A</v>
      </c>
      <c r="D3290" s="19" t="e">
        <f t="shared" si="102"/>
        <v>#N/A</v>
      </c>
      <c r="E3290" s="19" t="e">
        <f>IF(A3290="RETIRA",Z3290,VLOOKUP(Q3290,'Rotas x Madrugada'!A:D,4,0))</f>
        <v>#N/A</v>
      </c>
      <c r="F3290" s="19" t="e">
        <f>IF(A3290="RETIRA",Z3290,Z3290+2)</f>
        <v>#N/A</v>
      </c>
      <c r="G3290" s="19" t="str">
        <f>CONCATENATE(U3290,"-",V3290)</f>
        <v>-</v>
      </c>
      <c r="H3290" s="19" t="str">
        <f t="shared" ca="1" si="103"/>
        <v>PROBLEMA</v>
      </c>
      <c r="I3290" s="46">
        <f ca="1">Z3290-$B$1</f>
        <v>-46157</v>
      </c>
      <c r="J3290" s="46" t="e">
        <f>VLOOKUP(G3290,'D. Produção'!A:B,2,)</f>
        <v>#N/A</v>
      </c>
      <c r="K3290" s="55"/>
      <c r="L3290" s="56"/>
      <c r="M3290" s="55"/>
      <c r="N3290" s="55"/>
      <c r="O3290" s="56"/>
      <c r="P3290" s="56"/>
      <c r="Q3290" s="56"/>
      <c r="R3290" s="57"/>
      <c r="S3290" s="57"/>
      <c r="T3290" s="55"/>
      <c r="U3290" s="56"/>
      <c r="V3290" s="56"/>
      <c r="W3290" s="58"/>
      <c r="X3290" s="58"/>
      <c r="Y3290" s="59"/>
      <c r="Z3290" s="60"/>
      <c r="AA3290" s="61"/>
      <c r="AB3290" s="61"/>
      <c r="AC3290" s="61"/>
      <c r="AD3290" s="61"/>
      <c r="AE3290" s="61"/>
      <c r="AF3290" s="61"/>
      <c r="AG3290" s="61"/>
      <c r="AH3290" s="61"/>
      <c r="AI3290" s="62"/>
      <c r="AJ3290" s="62"/>
      <c r="AK3290" s="61"/>
      <c r="AL3290" s="61"/>
      <c r="AM3290" s="61"/>
      <c r="AN3290" s="61"/>
      <c r="AO3290" s="62"/>
      <c r="AP3290" s="61"/>
      <c r="AQ3290" s="62"/>
      <c r="AR3290" s="61"/>
    </row>
    <row r="3291" spans="1:44">
      <c r="A3291" t="e">
        <f>VLOOKUP(Q3291,'Rotas x Madrugada'!A:C,2,0)</f>
        <v>#N/A</v>
      </c>
      <c r="B3291" t="e">
        <f>VLOOKUP(Q3291,'Rotas x Madrugada'!A:C,3,0)</f>
        <v>#N/A</v>
      </c>
      <c r="D3291" s="19" t="e">
        <f t="shared" si="102"/>
        <v>#N/A</v>
      </c>
      <c r="E3291" s="19" t="e">
        <f>IF(A3291="RETIRA",Z3291,VLOOKUP(Q3291,'Rotas x Madrugada'!A:D,4,0))</f>
        <v>#N/A</v>
      </c>
      <c r="F3291" s="19" t="e">
        <f>IF(A3291="RETIRA",Z3291,Z3291+2)</f>
        <v>#N/A</v>
      </c>
      <c r="G3291" s="19" t="str">
        <f>CONCATENATE(U3291,"-",V3291)</f>
        <v>-</v>
      </c>
      <c r="H3291" s="19" t="str">
        <f t="shared" ca="1" si="103"/>
        <v>PROBLEMA</v>
      </c>
      <c r="I3291" s="46">
        <f ca="1">Z3291-$B$1</f>
        <v>-46157</v>
      </c>
      <c r="J3291" s="46" t="e">
        <f>VLOOKUP(G3291,'D. Produção'!A:B,2,)</f>
        <v>#N/A</v>
      </c>
      <c r="K3291" s="63"/>
      <c r="L3291" s="64"/>
      <c r="M3291" s="63"/>
      <c r="N3291" s="63"/>
      <c r="O3291" s="64"/>
      <c r="P3291" s="64"/>
      <c r="Q3291" s="64"/>
      <c r="R3291" s="65"/>
      <c r="S3291" s="65"/>
      <c r="T3291" s="63"/>
      <c r="U3291" s="64"/>
      <c r="V3291" s="64"/>
      <c r="W3291" s="66"/>
      <c r="X3291" s="66"/>
      <c r="Y3291" s="67"/>
      <c r="Z3291" s="68"/>
      <c r="AA3291" s="69"/>
      <c r="AB3291" s="69"/>
      <c r="AC3291" s="69"/>
      <c r="AD3291" s="69"/>
      <c r="AE3291" s="69"/>
      <c r="AF3291" s="69"/>
      <c r="AG3291" s="69"/>
      <c r="AH3291" s="69"/>
      <c r="AI3291" s="70"/>
      <c r="AJ3291" s="70"/>
      <c r="AK3291" s="69"/>
      <c r="AL3291" s="69"/>
      <c r="AM3291" s="69"/>
      <c r="AN3291" s="69"/>
      <c r="AO3291" s="70"/>
      <c r="AP3291" s="69"/>
      <c r="AQ3291" s="70"/>
      <c r="AR3291" s="69"/>
    </row>
    <row r="3292" spans="1:44">
      <c r="A3292" t="e">
        <f>VLOOKUP(Q3292,'Rotas x Madrugada'!A:C,2,0)</f>
        <v>#N/A</v>
      </c>
      <c r="B3292" t="e">
        <f>VLOOKUP(Q3292,'Rotas x Madrugada'!A:C,3,0)</f>
        <v>#N/A</v>
      </c>
      <c r="D3292" s="19" t="e">
        <f t="shared" si="102"/>
        <v>#N/A</v>
      </c>
      <c r="E3292" s="19" t="e">
        <f>IF(A3292="RETIRA",Z3292,VLOOKUP(Q3292,'Rotas x Madrugada'!A:D,4,0))</f>
        <v>#N/A</v>
      </c>
      <c r="F3292" s="19" t="e">
        <f>IF(A3292="RETIRA",Z3292,Z3292+2)</f>
        <v>#N/A</v>
      </c>
      <c r="G3292" s="19" t="str">
        <f>CONCATENATE(U3292,"-",V3292)</f>
        <v>-</v>
      </c>
      <c r="H3292" s="19" t="str">
        <f t="shared" ca="1" si="103"/>
        <v>PROBLEMA</v>
      </c>
      <c r="I3292" s="46">
        <f ca="1">Z3292-$B$1</f>
        <v>-46157</v>
      </c>
      <c r="J3292" s="46" t="e">
        <f>VLOOKUP(G3292,'D. Produção'!A:B,2,)</f>
        <v>#N/A</v>
      </c>
      <c r="K3292" s="55"/>
      <c r="L3292" s="56"/>
      <c r="M3292" s="55"/>
      <c r="N3292" s="55"/>
      <c r="O3292" s="56"/>
      <c r="P3292" s="56"/>
      <c r="Q3292" s="56"/>
      <c r="R3292" s="57"/>
      <c r="S3292" s="57"/>
      <c r="T3292" s="55"/>
      <c r="U3292" s="56"/>
      <c r="V3292" s="56"/>
      <c r="W3292" s="58"/>
      <c r="X3292" s="58"/>
      <c r="Y3292" s="59"/>
      <c r="Z3292" s="60"/>
      <c r="AA3292" s="61"/>
      <c r="AB3292" s="61"/>
      <c r="AC3292" s="61"/>
      <c r="AD3292" s="61"/>
      <c r="AE3292" s="61"/>
      <c r="AF3292" s="61"/>
      <c r="AG3292" s="61"/>
      <c r="AH3292" s="61"/>
      <c r="AI3292" s="62"/>
      <c r="AJ3292" s="62"/>
      <c r="AK3292" s="61"/>
      <c r="AL3292" s="61"/>
      <c r="AM3292" s="61"/>
      <c r="AN3292" s="61"/>
      <c r="AO3292" s="62"/>
      <c r="AP3292" s="61"/>
      <c r="AQ3292" s="62"/>
      <c r="AR3292" s="61"/>
    </row>
    <row r="3293" spans="1:44">
      <c r="A3293" t="e">
        <f>VLOOKUP(Q3293,'Rotas x Madrugada'!A:C,2,0)</f>
        <v>#N/A</v>
      </c>
      <c r="B3293" t="e">
        <f>VLOOKUP(Q3293,'Rotas x Madrugada'!A:C,3,0)</f>
        <v>#N/A</v>
      </c>
      <c r="D3293" s="19" t="e">
        <f t="shared" si="102"/>
        <v>#N/A</v>
      </c>
      <c r="E3293" s="19" t="e">
        <f>IF(A3293="RETIRA",Z3293,VLOOKUP(Q3293,'Rotas x Madrugada'!A:D,4,0))</f>
        <v>#N/A</v>
      </c>
      <c r="F3293" s="19" t="e">
        <f>IF(A3293="RETIRA",Z3293,Z3293+2)</f>
        <v>#N/A</v>
      </c>
      <c r="G3293" s="19" t="str">
        <f>CONCATENATE(U3293,"-",V3293)</f>
        <v>-</v>
      </c>
      <c r="H3293" s="19" t="str">
        <f t="shared" ca="1" si="103"/>
        <v>PROBLEMA</v>
      </c>
      <c r="I3293" s="46">
        <f ca="1">Z3293-$B$1</f>
        <v>-46157</v>
      </c>
      <c r="J3293" s="46" t="e">
        <f>VLOOKUP(G3293,'D. Produção'!A:B,2,)</f>
        <v>#N/A</v>
      </c>
      <c r="K3293" s="63"/>
      <c r="L3293" s="64"/>
      <c r="M3293" s="63"/>
      <c r="N3293" s="63"/>
      <c r="O3293" s="64"/>
      <c r="P3293" s="64"/>
      <c r="Q3293" s="64"/>
      <c r="R3293" s="65"/>
      <c r="S3293" s="65"/>
      <c r="T3293" s="63"/>
      <c r="U3293" s="64"/>
      <c r="V3293" s="64"/>
      <c r="W3293" s="66"/>
      <c r="X3293" s="66"/>
      <c r="Y3293" s="67"/>
      <c r="Z3293" s="68"/>
      <c r="AA3293" s="69"/>
      <c r="AB3293" s="69"/>
      <c r="AC3293" s="69"/>
      <c r="AD3293" s="69"/>
      <c r="AE3293" s="69"/>
      <c r="AF3293" s="69"/>
      <c r="AG3293" s="69"/>
      <c r="AH3293" s="69"/>
      <c r="AI3293" s="70"/>
      <c r="AJ3293" s="70"/>
      <c r="AK3293" s="69"/>
      <c r="AL3293" s="69"/>
      <c r="AM3293" s="69"/>
      <c r="AN3293" s="69"/>
      <c r="AO3293" s="70"/>
      <c r="AP3293" s="69"/>
      <c r="AQ3293" s="70"/>
      <c r="AR3293" s="69"/>
    </row>
    <row r="3294" spans="1:44">
      <c r="A3294" t="e">
        <f>VLOOKUP(Q3294,'Rotas x Madrugada'!A:C,2,0)</f>
        <v>#N/A</v>
      </c>
      <c r="B3294" t="e">
        <f>VLOOKUP(Q3294,'Rotas x Madrugada'!A:C,3,0)</f>
        <v>#N/A</v>
      </c>
      <c r="D3294" s="19" t="e">
        <f t="shared" si="102"/>
        <v>#N/A</v>
      </c>
      <c r="E3294" s="19" t="e">
        <f>IF(A3294="RETIRA",Z3294,VLOOKUP(Q3294,'Rotas x Madrugada'!A:D,4,0))</f>
        <v>#N/A</v>
      </c>
      <c r="F3294" s="19" t="e">
        <f>IF(A3294="RETIRA",Z3294,Z3294+2)</f>
        <v>#N/A</v>
      </c>
      <c r="G3294" s="19" t="str">
        <f>CONCATENATE(U3294,"-",V3294)</f>
        <v>-</v>
      </c>
      <c r="H3294" s="19" t="str">
        <f t="shared" ca="1" si="103"/>
        <v>PROBLEMA</v>
      </c>
      <c r="I3294" s="46">
        <f ca="1">Z3294-$B$1</f>
        <v>-46157</v>
      </c>
      <c r="J3294" s="46" t="e">
        <f>VLOOKUP(G3294,'D. Produção'!A:B,2,)</f>
        <v>#N/A</v>
      </c>
      <c r="K3294" s="55"/>
      <c r="L3294" s="56"/>
      <c r="M3294" s="55"/>
      <c r="N3294" s="55"/>
      <c r="O3294" s="56"/>
      <c r="P3294" s="56"/>
      <c r="Q3294" s="56"/>
      <c r="R3294" s="57"/>
      <c r="S3294" s="57"/>
      <c r="T3294" s="55"/>
      <c r="U3294" s="56"/>
      <c r="V3294" s="56"/>
      <c r="W3294" s="58"/>
      <c r="X3294" s="58"/>
      <c r="Y3294" s="59"/>
      <c r="Z3294" s="60"/>
      <c r="AA3294" s="61"/>
      <c r="AB3294" s="61"/>
      <c r="AC3294" s="61"/>
      <c r="AD3294" s="61"/>
      <c r="AE3294" s="61"/>
      <c r="AF3294" s="61"/>
      <c r="AG3294" s="61"/>
      <c r="AH3294" s="61"/>
      <c r="AI3294" s="62"/>
      <c r="AJ3294" s="62"/>
      <c r="AK3294" s="61"/>
      <c r="AL3294" s="61"/>
      <c r="AM3294" s="61"/>
      <c r="AN3294" s="61"/>
      <c r="AO3294" s="62"/>
      <c r="AP3294" s="61"/>
      <c r="AQ3294" s="62"/>
      <c r="AR3294" s="61"/>
    </row>
    <row r="3295" spans="1:44">
      <c r="A3295" t="e">
        <f>VLOOKUP(Q3295,'Rotas x Madrugada'!A:C,2,0)</f>
        <v>#N/A</v>
      </c>
      <c r="B3295" t="e">
        <f>VLOOKUP(Q3295,'Rotas x Madrugada'!A:C,3,0)</f>
        <v>#N/A</v>
      </c>
      <c r="D3295" s="19" t="e">
        <f t="shared" si="102"/>
        <v>#N/A</v>
      </c>
      <c r="E3295" s="19" t="e">
        <f>IF(A3295="RETIRA",Z3295,VLOOKUP(Q3295,'Rotas x Madrugada'!A:D,4,0))</f>
        <v>#N/A</v>
      </c>
      <c r="F3295" s="19" t="e">
        <f>IF(A3295="RETIRA",Z3295,Z3295+2)</f>
        <v>#N/A</v>
      </c>
      <c r="G3295" s="19" t="str">
        <f>CONCATENATE(U3295,"-",V3295)</f>
        <v>-</v>
      </c>
      <c r="H3295" s="19" t="str">
        <f t="shared" ca="1" si="103"/>
        <v>PROBLEMA</v>
      </c>
      <c r="I3295" s="46">
        <f ca="1">Z3295-$B$1</f>
        <v>-46157</v>
      </c>
      <c r="J3295" s="46" t="e">
        <f>VLOOKUP(G3295,'D. Produção'!A:B,2,)</f>
        <v>#N/A</v>
      </c>
      <c r="K3295" s="63"/>
      <c r="L3295" s="64"/>
      <c r="M3295" s="63"/>
      <c r="N3295" s="63"/>
      <c r="O3295" s="64"/>
      <c r="P3295" s="64"/>
      <c r="Q3295" s="64"/>
      <c r="R3295" s="65"/>
      <c r="S3295" s="65"/>
      <c r="T3295" s="63"/>
      <c r="U3295" s="64"/>
      <c r="V3295" s="64"/>
      <c r="W3295" s="66"/>
      <c r="X3295" s="66"/>
      <c r="Y3295" s="67"/>
      <c r="Z3295" s="68"/>
      <c r="AA3295" s="69"/>
      <c r="AB3295" s="69"/>
      <c r="AC3295" s="69"/>
      <c r="AD3295" s="69"/>
      <c r="AE3295" s="70"/>
      <c r="AF3295" s="70"/>
      <c r="AG3295" s="70"/>
      <c r="AH3295" s="70"/>
      <c r="AI3295" s="70"/>
      <c r="AJ3295" s="70"/>
      <c r="AK3295" s="70"/>
      <c r="AL3295" s="69"/>
      <c r="AM3295" s="69"/>
      <c r="AN3295" s="70"/>
      <c r="AO3295" s="70"/>
      <c r="AP3295" s="70"/>
      <c r="AQ3295" s="70"/>
      <c r="AR3295" s="69"/>
    </row>
    <row r="3296" spans="1:44">
      <c r="A3296" t="e">
        <f>VLOOKUP(Q3296,'Rotas x Madrugada'!A:C,2,0)</f>
        <v>#N/A</v>
      </c>
      <c r="B3296" t="e">
        <f>VLOOKUP(Q3296,'Rotas x Madrugada'!A:C,3,0)</f>
        <v>#N/A</v>
      </c>
      <c r="D3296" s="19" t="e">
        <f t="shared" si="102"/>
        <v>#N/A</v>
      </c>
      <c r="E3296" s="19" t="e">
        <f>IF(A3296="RETIRA",Z3296,VLOOKUP(Q3296,'Rotas x Madrugada'!A:D,4,0))</f>
        <v>#N/A</v>
      </c>
      <c r="F3296" s="19" t="e">
        <f>IF(A3296="RETIRA",Z3296,Z3296+2)</f>
        <v>#N/A</v>
      </c>
      <c r="G3296" s="19" t="str">
        <f>CONCATENATE(U3296,"-",V3296)</f>
        <v>-</v>
      </c>
      <c r="H3296" s="19" t="str">
        <f t="shared" ca="1" si="103"/>
        <v>PROBLEMA</v>
      </c>
      <c r="I3296" s="46">
        <f ca="1">Z3296-$B$1</f>
        <v>-46157</v>
      </c>
      <c r="J3296" s="46" t="e">
        <f>VLOOKUP(G3296,'D. Produção'!A:B,2,)</f>
        <v>#N/A</v>
      </c>
      <c r="K3296" s="55"/>
      <c r="L3296" s="56"/>
      <c r="M3296" s="55"/>
      <c r="N3296" s="55"/>
      <c r="O3296" s="56"/>
      <c r="P3296" s="56"/>
      <c r="Q3296" s="56"/>
      <c r="R3296" s="57"/>
      <c r="S3296" s="57"/>
      <c r="T3296" s="55"/>
      <c r="U3296" s="56"/>
      <c r="V3296" s="56"/>
      <c r="W3296" s="58"/>
      <c r="X3296" s="58"/>
      <c r="Y3296" s="59"/>
      <c r="Z3296" s="60"/>
      <c r="AA3296" s="61"/>
      <c r="AB3296" s="61"/>
      <c r="AC3296" s="61"/>
      <c r="AD3296" s="61"/>
      <c r="AE3296" s="62"/>
      <c r="AF3296" s="62"/>
      <c r="AG3296" s="62"/>
      <c r="AH3296" s="62"/>
      <c r="AI3296" s="62"/>
      <c r="AJ3296" s="62"/>
      <c r="AK3296" s="62"/>
      <c r="AL3296" s="61"/>
      <c r="AM3296" s="61"/>
      <c r="AN3296" s="62"/>
      <c r="AO3296" s="62"/>
      <c r="AP3296" s="62"/>
      <c r="AQ3296" s="62"/>
      <c r="AR3296" s="61"/>
    </row>
    <row r="3297" spans="1:44">
      <c r="A3297" t="e">
        <f>VLOOKUP(Q3297,'Rotas x Madrugada'!A:C,2,0)</f>
        <v>#N/A</v>
      </c>
      <c r="B3297" t="e">
        <f>VLOOKUP(Q3297,'Rotas x Madrugada'!A:C,3,0)</f>
        <v>#N/A</v>
      </c>
      <c r="D3297" s="19" t="e">
        <f t="shared" si="102"/>
        <v>#N/A</v>
      </c>
      <c r="E3297" s="19" t="e">
        <f>IF(A3297="RETIRA",Z3297,VLOOKUP(Q3297,'Rotas x Madrugada'!A:D,4,0))</f>
        <v>#N/A</v>
      </c>
      <c r="F3297" s="19" t="e">
        <f>IF(A3297="RETIRA",Z3297,Z3297+2)</f>
        <v>#N/A</v>
      </c>
      <c r="G3297" s="19" t="str">
        <f>CONCATENATE(U3297,"-",V3297)</f>
        <v>-</v>
      </c>
      <c r="H3297" s="19" t="str">
        <f t="shared" ca="1" si="103"/>
        <v>PROBLEMA</v>
      </c>
      <c r="I3297" s="46">
        <f ca="1">Z3297-$B$1</f>
        <v>-46157</v>
      </c>
      <c r="J3297" s="46" t="e">
        <f>VLOOKUP(G3297,'D. Produção'!A:B,2,)</f>
        <v>#N/A</v>
      </c>
      <c r="K3297" s="63"/>
      <c r="L3297" s="64"/>
      <c r="M3297" s="63"/>
      <c r="N3297" s="63"/>
      <c r="O3297" s="64"/>
      <c r="P3297" s="64"/>
      <c r="Q3297" s="64"/>
      <c r="R3297" s="65"/>
      <c r="S3297" s="65"/>
      <c r="T3297" s="63"/>
      <c r="U3297" s="64"/>
      <c r="V3297" s="64"/>
      <c r="W3297" s="66"/>
      <c r="X3297" s="66"/>
      <c r="Y3297" s="67"/>
      <c r="Z3297" s="68"/>
      <c r="AA3297" s="69"/>
      <c r="AB3297" s="69"/>
      <c r="AC3297" s="69"/>
      <c r="AD3297" s="69"/>
      <c r="AE3297" s="70"/>
      <c r="AF3297" s="70"/>
      <c r="AG3297" s="70"/>
      <c r="AH3297" s="70"/>
      <c r="AI3297" s="70"/>
      <c r="AJ3297" s="70"/>
      <c r="AK3297" s="70"/>
      <c r="AL3297" s="69"/>
      <c r="AM3297" s="69"/>
      <c r="AN3297" s="70"/>
      <c r="AO3297" s="70"/>
      <c r="AP3297" s="70"/>
      <c r="AQ3297" s="70"/>
      <c r="AR3297" s="69"/>
    </row>
    <row r="3298" spans="1:44">
      <c r="A3298" t="e">
        <f>VLOOKUP(Q3298,'Rotas x Madrugada'!A:C,2,0)</f>
        <v>#N/A</v>
      </c>
      <c r="B3298" t="e">
        <f>VLOOKUP(Q3298,'Rotas x Madrugada'!A:C,3,0)</f>
        <v>#N/A</v>
      </c>
      <c r="D3298" s="19" t="e">
        <f t="shared" si="102"/>
        <v>#N/A</v>
      </c>
      <c r="E3298" s="19" t="e">
        <f>IF(A3298="RETIRA",Z3298,VLOOKUP(Q3298,'Rotas x Madrugada'!A:D,4,0))</f>
        <v>#N/A</v>
      </c>
      <c r="F3298" s="19" t="e">
        <f>IF(A3298="RETIRA",Z3298,Z3298+2)</f>
        <v>#N/A</v>
      </c>
      <c r="G3298" s="19" t="str">
        <f>CONCATENATE(U3298,"-",V3298)</f>
        <v>-</v>
      </c>
      <c r="H3298" s="19" t="str">
        <f t="shared" ca="1" si="103"/>
        <v>PROBLEMA</v>
      </c>
      <c r="I3298" s="46">
        <f ca="1">Z3298-$B$1</f>
        <v>-46157</v>
      </c>
      <c r="J3298" s="46" t="e">
        <f>VLOOKUP(G3298,'D. Produção'!A:B,2,)</f>
        <v>#N/A</v>
      </c>
      <c r="K3298" s="55"/>
      <c r="L3298" s="56"/>
      <c r="M3298" s="55"/>
      <c r="N3298" s="55"/>
      <c r="O3298" s="56"/>
      <c r="P3298" s="56"/>
      <c r="Q3298" s="56"/>
      <c r="R3298" s="57"/>
      <c r="S3298" s="57"/>
      <c r="T3298" s="55"/>
      <c r="U3298" s="56"/>
      <c r="V3298" s="56"/>
      <c r="W3298" s="58"/>
      <c r="X3298" s="58"/>
      <c r="Y3298" s="59"/>
      <c r="Z3298" s="60"/>
      <c r="AA3298" s="61"/>
      <c r="AB3298" s="61"/>
      <c r="AC3298" s="61"/>
      <c r="AD3298" s="61"/>
      <c r="AE3298" s="62"/>
      <c r="AF3298" s="62"/>
      <c r="AG3298" s="62"/>
      <c r="AH3298" s="62"/>
      <c r="AI3298" s="62"/>
      <c r="AJ3298" s="62"/>
      <c r="AK3298" s="62"/>
      <c r="AL3298" s="61"/>
      <c r="AM3298" s="61"/>
      <c r="AN3298" s="62"/>
      <c r="AO3298" s="62"/>
      <c r="AP3298" s="62"/>
      <c r="AQ3298" s="62"/>
      <c r="AR3298" s="61"/>
    </row>
    <row r="3299" spans="1:44">
      <c r="A3299" t="e">
        <f>VLOOKUP(Q3299,'Rotas x Madrugada'!A:C,2,0)</f>
        <v>#N/A</v>
      </c>
      <c r="B3299" t="e">
        <f>VLOOKUP(Q3299,'Rotas x Madrugada'!A:C,3,0)</f>
        <v>#N/A</v>
      </c>
      <c r="D3299" s="19" t="e">
        <f t="shared" si="102"/>
        <v>#N/A</v>
      </c>
      <c r="E3299" s="19" t="e">
        <f>IF(A3299="RETIRA",Z3299,VLOOKUP(Q3299,'Rotas x Madrugada'!A:D,4,0))</f>
        <v>#N/A</v>
      </c>
      <c r="F3299" s="19" t="e">
        <f>IF(A3299="RETIRA",Z3299,Z3299+2)</f>
        <v>#N/A</v>
      </c>
      <c r="G3299" s="19" t="str">
        <f>CONCATENATE(U3299,"-",V3299)</f>
        <v>-</v>
      </c>
      <c r="H3299" s="19" t="str">
        <f t="shared" ca="1" si="103"/>
        <v>PROBLEMA</v>
      </c>
      <c r="I3299" s="46">
        <f ca="1">Z3299-$B$1</f>
        <v>-46157</v>
      </c>
      <c r="J3299" s="46" t="e">
        <f>VLOOKUP(G3299,'D. Produção'!A:B,2,)</f>
        <v>#N/A</v>
      </c>
      <c r="K3299" s="63"/>
      <c r="L3299" s="64"/>
      <c r="M3299" s="63"/>
      <c r="N3299" s="63"/>
      <c r="O3299" s="64"/>
      <c r="P3299" s="64"/>
      <c r="Q3299" s="64"/>
      <c r="R3299" s="65"/>
      <c r="S3299" s="65"/>
      <c r="T3299" s="63"/>
      <c r="U3299" s="64"/>
      <c r="V3299" s="64"/>
      <c r="W3299" s="66"/>
      <c r="X3299" s="66"/>
      <c r="Y3299" s="67"/>
      <c r="Z3299" s="68"/>
      <c r="AA3299" s="69"/>
      <c r="AB3299" s="69"/>
      <c r="AC3299" s="69"/>
      <c r="AD3299" s="69"/>
      <c r="AE3299" s="70"/>
      <c r="AF3299" s="70"/>
      <c r="AG3299" s="70"/>
      <c r="AH3299" s="70"/>
      <c r="AI3299" s="70"/>
      <c r="AJ3299" s="70"/>
      <c r="AK3299" s="70"/>
      <c r="AL3299" s="69"/>
      <c r="AM3299" s="69"/>
      <c r="AN3299" s="70"/>
      <c r="AO3299" s="70"/>
      <c r="AP3299" s="70"/>
      <c r="AQ3299" s="70"/>
      <c r="AR3299" s="69"/>
    </row>
    <row r="3300" spans="1:44">
      <c r="A3300" t="e">
        <f>VLOOKUP(Q3300,'Rotas x Madrugada'!A:C,2,0)</f>
        <v>#N/A</v>
      </c>
      <c r="B3300" t="e">
        <f>VLOOKUP(Q3300,'Rotas x Madrugada'!A:C,3,0)</f>
        <v>#N/A</v>
      </c>
      <c r="D3300" s="19" t="e">
        <f t="shared" si="102"/>
        <v>#N/A</v>
      </c>
      <c r="E3300" s="19" t="e">
        <f>IF(A3300="RETIRA",Z3300,VLOOKUP(Q3300,'Rotas x Madrugada'!A:D,4,0))</f>
        <v>#N/A</v>
      </c>
      <c r="F3300" s="19" t="e">
        <f>IF(A3300="RETIRA",Z3300,Z3300+2)</f>
        <v>#N/A</v>
      </c>
      <c r="G3300" s="19" t="str">
        <f>CONCATENATE(U3300,"-",V3300)</f>
        <v>-</v>
      </c>
      <c r="H3300" s="19" t="str">
        <f t="shared" ca="1" si="103"/>
        <v>PROBLEMA</v>
      </c>
      <c r="I3300" s="46">
        <f ca="1">Z3300-$B$1</f>
        <v>-46157</v>
      </c>
      <c r="J3300" s="46" t="e">
        <f>VLOOKUP(G3300,'D. Produção'!A:B,2,)</f>
        <v>#N/A</v>
      </c>
      <c r="K3300" s="55"/>
      <c r="L3300" s="56"/>
      <c r="M3300" s="55"/>
      <c r="N3300" s="55"/>
      <c r="O3300" s="56"/>
      <c r="P3300" s="56"/>
      <c r="Q3300" s="56"/>
      <c r="R3300" s="57"/>
      <c r="S3300" s="57"/>
      <c r="T3300" s="55"/>
      <c r="U3300" s="56"/>
      <c r="V3300" s="56"/>
      <c r="W3300" s="58"/>
      <c r="X3300" s="58"/>
      <c r="Y3300" s="59"/>
      <c r="Z3300" s="60"/>
      <c r="AA3300" s="61"/>
      <c r="AB3300" s="61"/>
      <c r="AC3300" s="61"/>
      <c r="AD3300" s="61"/>
      <c r="AE3300" s="62"/>
      <c r="AF3300" s="62"/>
      <c r="AG3300" s="62"/>
      <c r="AH3300" s="62"/>
      <c r="AI3300" s="62"/>
      <c r="AJ3300" s="62"/>
      <c r="AK3300" s="62"/>
      <c r="AL3300" s="61"/>
      <c r="AM3300" s="61"/>
      <c r="AN3300" s="62"/>
      <c r="AO3300" s="62"/>
      <c r="AP3300" s="62"/>
      <c r="AQ3300" s="62"/>
      <c r="AR3300" s="61"/>
    </row>
    <row r="3301" spans="1:44">
      <c r="A3301" t="e">
        <f>VLOOKUP(Q3301,'Rotas x Madrugada'!A:C,2,0)</f>
        <v>#N/A</v>
      </c>
      <c r="B3301" t="e">
        <f>VLOOKUP(Q3301,'Rotas x Madrugada'!A:C,3,0)</f>
        <v>#N/A</v>
      </c>
      <c r="D3301" s="19" t="e">
        <f t="shared" si="102"/>
        <v>#N/A</v>
      </c>
      <c r="E3301" s="19" t="e">
        <f>IF(A3301="RETIRA",Z3301,VLOOKUP(Q3301,'Rotas x Madrugada'!A:D,4,0))</f>
        <v>#N/A</v>
      </c>
      <c r="F3301" s="19" t="e">
        <f>IF(A3301="RETIRA",Z3301,Z3301+2)</f>
        <v>#N/A</v>
      </c>
      <c r="G3301" s="19" t="str">
        <f>CONCATENATE(U3301,"-",V3301)</f>
        <v>-</v>
      </c>
      <c r="H3301" s="19" t="str">
        <f t="shared" ca="1" si="103"/>
        <v>PROBLEMA</v>
      </c>
      <c r="I3301" s="46">
        <f ca="1">Z3301-$B$1</f>
        <v>-46157</v>
      </c>
      <c r="J3301" s="46" t="e">
        <f>VLOOKUP(G3301,'D. Produção'!A:B,2,)</f>
        <v>#N/A</v>
      </c>
      <c r="K3301" s="63"/>
      <c r="L3301" s="64"/>
      <c r="M3301" s="63"/>
      <c r="N3301" s="63"/>
      <c r="O3301" s="64"/>
      <c r="P3301" s="64"/>
      <c r="Q3301" s="64"/>
      <c r="R3301" s="65"/>
      <c r="S3301" s="65"/>
      <c r="T3301" s="63"/>
      <c r="U3301" s="64"/>
      <c r="V3301" s="64"/>
      <c r="W3301" s="66"/>
      <c r="X3301" s="66"/>
      <c r="Y3301" s="67"/>
      <c r="Z3301" s="68"/>
      <c r="AA3301" s="69"/>
      <c r="AB3301" s="69"/>
      <c r="AC3301" s="69"/>
      <c r="AD3301" s="69"/>
      <c r="AE3301" s="70"/>
      <c r="AF3301" s="70"/>
      <c r="AG3301" s="70"/>
      <c r="AH3301" s="70"/>
      <c r="AI3301" s="70"/>
      <c r="AJ3301" s="70"/>
      <c r="AK3301" s="70"/>
      <c r="AL3301" s="69"/>
      <c r="AM3301" s="69"/>
      <c r="AN3301" s="70"/>
      <c r="AO3301" s="70"/>
      <c r="AP3301" s="70"/>
      <c r="AQ3301" s="70"/>
      <c r="AR3301" s="69"/>
    </row>
    <row r="3302" spans="1:44">
      <c r="A3302" t="e">
        <f>VLOOKUP(Q3302,'Rotas x Madrugada'!A:C,2,0)</f>
        <v>#N/A</v>
      </c>
      <c r="B3302" t="e">
        <f>VLOOKUP(Q3302,'Rotas x Madrugada'!A:C,3,0)</f>
        <v>#N/A</v>
      </c>
      <c r="D3302" s="19" t="e">
        <f t="shared" si="102"/>
        <v>#N/A</v>
      </c>
      <c r="E3302" s="19" t="e">
        <f>IF(A3302="RETIRA",Z3302,VLOOKUP(Q3302,'Rotas x Madrugada'!A:D,4,0))</f>
        <v>#N/A</v>
      </c>
      <c r="F3302" s="19" t="e">
        <f>IF(A3302="RETIRA",Z3302,Z3302+2)</f>
        <v>#N/A</v>
      </c>
      <c r="G3302" s="19" t="str">
        <f>CONCATENATE(U3302,"-",V3302)</f>
        <v>-</v>
      </c>
      <c r="H3302" s="19" t="str">
        <f t="shared" ca="1" si="103"/>
        <v>PROBLEMA</v>
      </c>
      <c r="I3302" s="46">
        <f ca="1">Z3302-$B$1</f>
        <v>-46157</v>
      </c>
      <c r="J3302" s="46" t="e">
        <f>VLOOKUP(G3302,'D. Produção'!A:B,2,)</f>
        <v>#N/A</v>
      </c>
      <c r="K3302" s="55"/>
      <c r="L3302" s="56"/>
      <c r="M3302" s="55"/>
      <c r="N3302" s="55"/>
      <c r="O3302" s="56"/>
      <c r="P3302" s="56"/>
      <c r="Q3302" s="56"/>
      <c r="R3302" s="57"/>
      <c r="S3302" s="57"/>
      <c r="T3302" s="55"/>
      <c r="U3302" s="56"/>
      <c r="V3302" s="56"/>
      <c r="W3302" s="58"/>
      <c r="X3302" s="58"/>
      <c r="Y3302" s="59"/>
      <c r="Z3302" s="60"/>
      <c r="AA3302" s="61"/>
      <c r="AB3302" s="61"/>
      <c r="AC3302" s="61"/>
      <c r="AD3302" s="62"/>
      <c r="AE3302" s="62"/>
      <c r="AF3302" s="62"/>
      <c r="AG3302" s="62"/>
      <c r="AH3302" s="62"/>
      <c r="AI3302" s="62"/>
      <c r="AJ3302" s="62"/>
      <c r="AK3302" s="62"/>
      <c r="AL3302" s="62"/>
      <c r="AM3302" s="62"/>
      <c r="AN3302" s="62"/>
      <c r="AO3302" s="62"/>
      <c r="AP3302" s="62"/>
      <c r="AQ3302" s="62"/>
      <c r="AR3302" s="61"/>
    </row>
    <row r="3303" spans="1:44">
      <c r="A3303" t="e">
        <f>VLOOKUP(Q3303,'Rotas x Madrugada'!A:C,2,0)</f>
        <v>#N/A</v>
      </c>
      <c r="B3303" t="e">
        <f>VLOOKUP(Q3303,'Rotas x Madrugada'!A:C,3,0)</f>
        <v>#N/A</v>
      </c>
      <c r="D3303" s="19" t="e">
        <f t="shared" si="102"/>
        <v>#N/A</v>
      </c>
      <c r="E3303" s="19" t="e">
        <f>IF(A3303="RETIRA",Z3303,VLOOKUP(Q3303,'Rotas x Madrugada'!A:D,4,0))</f>
        <v>#N/A</v>
      </c>
      <c r="F3303" s="19" t="e">
        <f>IF(A3303="RETIRA",Z3303,Z3303+2)</f>
        <v>#N/A</v>
      </c>
      <c r="G3303" s="19" t="str">
        <f>CONCATENATE(U3303,"-",V3303)</f>
        <v>-</v>
      </c>
      <c r="H3303" s="19" t="str">
        <f t="shared" ca="1" si="103"/>
        <v>PROBLEMA</v>
      </c>
      <c r="I3303" s="46">
        <f ca="1">Z3303-$B$1</f>
        <v>-46157</v>
      </c>
      <c r="J3303" s="46" t="e">
        <f>VLOOKUP(G3303,'D. Produção'!A:B,2,)</f>
        <v>#N/A</v>
      </c>
      <c r="K3303" s="63"/>
      <c r="L3303" s="64"/>
      <c r="M3303" s="63"/>
      <c r="N3303" s="63"/>
      <c r="O3303" s="64"/>
      <c r="P3303" s="64"/>
      <c r="Q3303" s="64"/>
      <c r="R3303" s="65"/>
      <c r="S3303" s="65"/>
      <c r="T3303" s="63"/>
      <c r="U3303" s="64"/>
      <c r="V3303" s="64"/>
      <c r="W3303" s="66"/>
      <c r="X3303" s="66"/>
      <c r="Y3303" s="67"/>
      <c r="Z3303" s="68"/>
      <c r="AA3303" s="69"/>
      <c r="AB3303" s="69"/>
      <c r="AC3303" s="69"/>
      <c r="AD3303" s="70"/>
      <c r="AE3303" s="70"/>
      <c r="AF3303" s="70"/>
      <c r="AG3303" s="70"/>
      <c r="AH3303" s="70"/>
      <c r="AI3303" s="70"/>
      <c r="AJ3303" s="70"/>
      <c r="AK3303" s="70"/>
      <c r="AL3303" s="70"/>
      <c r="AM3303" s="70"/>
      <c r="AN3303" s="70"/>
      <c r="AO3303" s="70"/>
      <c r="AP3303" s="70"/>
      <c r="AQ3303" s="70"/>
      <c r="AR3303" s="69"/>
    </row>
    <row r="3304" spans="1:44">
      <c r="A3304" t="e">
        <f>VLOOKUP(Q3304,'Rotas x Madrugada'!A:C,2,0)</f>
        <v>#N/A</v>
      </c>
      <c r="B3304" t="e">
        <f>VLOOKUP(Q3304,'Rotas x Madrugada'!A:C,3,0)</f>
        <v>#N/A</v>
      </c>
      <c r="D3304" s="19" t="e">
        <f t="shared" si="102"/>
        <v>#N/A</v>
      </c>
      <c r="E3304" s="19" t="e">
        <f>IF(A3304="RETIRA",Z3304,VLOOKUP(Q3304,'Rotas x Madrugada'!A:D,4,0))</f>
        <v>#N/A</v>
      </c>
      <c r="F3304" s="19" t="e">
        <f>IF(A3304="RETIRA",Z3304,Z3304+2)</f>
        <v>#N/A</v>
      </c>
      <c r="G3304" s="19" t="str">
        <f>CONCATENATE(U3304,"-",V3304)</f>
        <v>-</v>
      </c>
      <c r="H3304" s="19" t="str">
        <f t="shared" ca="1" si="103"/>
        <v>PROBLEMA</v>
      </c>
      <c r="I3304" s="46">
        <f ca="1">Z3304-$B$1</f>
        <v>-46157</v>
      </c>
      <c r="J3304" s="46" t="e">
        <f>VLOOKUP(G3304,'D. Produção'!A:B,2,)</f>
        <v>#N/A</v>
      </c>
      <c r="K3304" s="55"/>
      <c r="L3304" s="56"/>
      <c r="M3304" s="55"/>
      <c r="N3304" s="55"/>
      <c r="O3304" s="56"/>
      <c r="P3304" s="56"/>
      <c r="Q3304" s="56"/>
      <c r="R3304" s="57"/>
      <c r="S3304" s="57"/>
      <c r="T3304" s="55"/>
      <c r="U3304" s="56"/>
      <c r="V3304" s="56"/>
      <c r="W3304" s="58"/>
      <c r="X3304" s="58"/>
      <c r="Y3304" s="59"/>
      <c r="Z3304" s="60"/>
      <c r="AA3304" s="61"/>
      <c r="AB3304" s="61"/>
      <c r="AC3304" s="61"/>
      <c r="AD3304" s="62"/>
      <c r="AE3304" s="62"/>
      <c r="AF3304" s="62"/>
      <c r="AG3304" s="62"/>
      <c r="AH3304" s="62"/>
      <c r="AI3304" s="62"/>
      <c r="AJ3304" s="62"/>
      <c r="AK3304" s="62"/>
      <c r="AL3304" s="62"/>
      <c r="AM3304" s="62"/>
      <c r="AN3304" s="62"/>
      <c r="AO3304" s="62"/>
      <c r="AP3304" s="62"/>
      <c r="AQ3304" s="62"/>
      <c r="AR3304" s="61"/>
    </row>
    <row r="3305" spans="1:44">
      <c r="A3305" t="e">
        <f>VLOOKUP(Q3305,'Rotas x Madrugada'!A:C,2,0)</f>
        <v>#N/A</v>
      </c>
      <c r="B3305" t="e">
        <f>VLOOKUP(Q3305,'Rotas x Madrugada'!A:C,3,0)</f>
        <v>#N/A</v>
      </c>
      <c r="D3305" s="19" t="e">
        <f t="shared" si="102"/>
        <v>#N/A</v>
      </c>
      <c r="E3305" s="19" t="e">
        <f>IF(A3305="RETIRA",Z3305,VLOOKUP(Q3305,'Rotas x Madrugada'!A:D,4,0))</f>
        <v>#N/A</v>
      </c>
      <c r="F3305" s="19" t="e">
        <f>IF(A3305="RETIRA",Z3305,Z3305+2)</f>
        <v>#N/A</v>
      </c>
      <c r="G3305" s="19" t="str">
        <f>CONCATENATE(U3305,"-",V3305)</f>
        <v>-</v>
      </c>
      <c r="H3305" s="19" t="str">
        <f t="shared" ca="1" si="103"/>
        <v>PROBLEMA</v>
      </c>
      <c r="I3305" s="46">
        <f ca="1">Z3305-$B$1</f>
        <v>-46157</v>
      </c>
      <c r="J3305" s="46" t="e">
        <f>VLOOKUP(G3305,'D. Produção'!A:B,2,)</f>
        <v>#N/A</v>
      </c>
      <c r="K3305" s="63"/>
      <c r="L3305" s="64"/>
      <c r="M3305" s="63"/>
      <c r="N3305" s="63"/>
      <c r="O3305" s="64"/>
      <c r="P3305" s="64"/>
      <c r="Q3305" s="64"/>
      <c r="R3305" s="65"/>
      <c r="S3305" s="65"/>
      <c r="T3305" s="63"/>
      <c r="U3305" s="64"/>
      <c r="V3305" s="64"/>
      <c r="W3305" s="66"/>
      <c r="X3305" s="66"/>
      <c r="Y3305" s="67"/>
      <c r="Z3305" s="68"/>
      <c r="AA3305" s="69"/>
      <c r="AB3305" s="69"/>
      <c r="AC3305" s="69"/>
      <c r="AD3305" s="70"/>
      <c r="AE3305" s="70"/>
      <c r="AF3305" s="70"/>
      <c r="AG3305" s="70"/>
      <c r="AH3305" s="70"/>
      <c r="AI3305" s="70"/>
      <c r="AJ3305" s="70"/>
      <c r="AK3305" s="70"/>
      <c r="AL3305" s="70"/>
      <c r="AM3305" s="70"/>
      <c r="AN3305" s="70"/>
      <c r="AO3305" s="70"/>
      <c r="AP3305" s="70"/>
      <c r="AQ3305" s="70"/>
      <c r="AR3305" s="69"/>
    </row>
    <row r="3306" spans="1:44">
      <c r="A3306" t="e">
        <f>VLOOKUP(Q3306,'Rotas x Madrugada'!A:C,2,0)</f>
        <v>#N/A</v>
      </c>
      <c r="B3306" t="e">
        <f>VLOOKUP(Q3306,'Rotas x Madrugada'!A:C,3,0)</f>
        <v>#N/A</v>
      </c>
      <c r="D3306" s="19" t="e">
        <f t="shared" si="102"/>
        <v>#N/A</v>
      </c>
      <c r="E3306" s="19" t="e">
        <f>IF(A3306="RETIRA",Z3306,VLOOKUP(Q3306,'Rotas x Madrugada'!A:D,4,0))</f>
        <v>#N/A</v>
      </c>
      <c r="F3306" s="19" t="e">
        <f>IF(A3306="RETIRA",Z3306,Z3306+2)</f>
        <v>#N/A</v>
      </c>
      <c r="G3306" s="19" t="str">
        <f>CONCATENATE(U3306,"-",V3306)</f>
        <v>-</v>
      </c>
      <c r="H3306" s="19" t="str">
        <f t="shared" ca="1" si="103"/>
        <v>PROBLEMA</v>
      </c>
      <c r="I3306" s="46">
        <f ca="1">Z3306-$B$1</f>
        <v>-46157</v>
      </c>
      <c r="J3306" s="46" t="e">
        <f>VLOOKUP(G3306,'D. Produção'!A:B,2,)</f>
        <v>#N/A</v>
      </c>
      <c r="K3306" s="55"/>
      <c r="L3306" s="56"/>
      <c r="M3306" s="55"/>
      <c r="N3306" s="55"/>
      <c r="O3306" s="56"/>
      <c r="P3306" s="56"/>
      <c r="Q3306" s="56"/>
      <c r="R3306" s="57"/>
      <c r="S3306" s="57"/>
      <c r="T3306" s="55"/>
      <c r="U3306" s="56"/>
      <c r="V3306" s="56"/>
      <c r="W3306" s="58"/>
      <c r="X3306" s="58"/>
      <c r="Y3306" s="59"/>
      <c r="Z3306" s="60"/>
      <c r="AA3306" s="61"/>
      <c r="AB3306" s="61"/>
      <c r="AC3306" s="61"/>
      <c r="AD3306" s="61"/>
      <c r="AE3306" s="62"/>
      <c r="AF3306" s="62"/>
      <c r="AG3306" s="62"/>
      <c r="AH3306" s="62"/>
      <c r="AI3306" s="62"/>
      <c r="AJ3306" s="62"/>
      <c r="AK3306" s="62"/>
      <c r="AL3306" s="61"/>
      <c r="AM3306" s="61"/>
      <c r="AN3306" s="62"/>
      <c r="AO3306" s="62"/>
      <c r="AP3306" s="61"/>
      <c r="AQ3306" s="61"/>
      <c r="AR3306" s="61"/>
    </row>
    <row r="3307" spans="1:44">
      <c r="A3307" t="e">
        <f>VLOOKUP(Q3307,'Rotas x Madrugada'!A:C,2,0)</f>
        <v>#N/A</v>
      </c>
      <c r="B3307" t="e">
        <f>VLOOKUP(Q3307,'Rotas x Madrugada'!A:C,3,0)</f>
        <v>#N/A</v>
      </c>
      <c r="D3307" s="19" t="e">
        <f t="shared" si="102"/>
        <v>#N/A</v>
      </c>
      <c r="E3307" s="19" t="e">
        <f>IF(A3307="RETIRA",Z3307,VLOOKUP(Q3307,'Rotas x Madrugada'!A:D,4,0))</f>
        <v>#N/A</v>
      </c>
      <c r="F3307" s="19" t="e">
        <f>IF(A3307="RETIRA",Z3307,Z3307+2)</f>
        <v>#N/A</v>
      </c>
      <c r="G3307" s="19" t="str">
        <f>CONCATENATE(U3307,"-",V3307)</f>
        <v>-</v>
      </c>
      <c r="H3307" s="19" t="str">
        <f t="shared" ca="1" si="103"/>
        <v>PROBLEMA</v>
      </c>
      <c r="I3307" s="46">
        <f ca="1">Z3307-$B$1</f>
        <v>-46157</v>
      </c>
      <c r="J3307" s="46" t="e">
        <f>VLOOKUP(G3307,'D. Produção'!A:B,2,)</f>
        <v>#N/A</v>
      </c>
      <c r="K3307" s="63"/>
      <c r="L3307" s="64"/>
      <c r="M3307" s="63"/>
      <c r="N3307" s="63"/>
      <c r="O3307" s="64"/>
      <c r="P3307" s="64"/>
      <c r="Q3307" s="64"/>
      <c r="R3307" s="65"/>
      <c r="S3307" s="65"/>
      <c r="T3307" s="63"/>
      <c r="U3307" s="64"/>
      <c r="V3307" s="64"/>
      <c r="W3307" s="66"/>
      <c r="X3307" s="66"/>
      <c r="Y3307" s="67"/>
      <c r="Z3307" s="68"/>
      <c r="AA3307" s="69"/>
      <c r="AB3307" s="69"/>
      <c r="AC3307" s="69"/>
      <c r="AD3307" s="69"/>
      <c r="AE3307" s="70"/>
      <c r="AF3307" s="70"/>
      <c r="AG3307" s="70"/>
      <c r="AH3307" s="70"/>
      <c r="AI3307" s="70"/>
      <c r="AJ3307" s="70"/>
      <c r="AK3307" s="70"/>
      <c r="AL3307" s="69"/>
      <c r="AM3307" s="69"/>
      <c r="AN3307" s="70"/>
      <c r="AO3307" s="70"/>
      <c r="AP3307" s="69"/>
      <c r="AQ3307" s="69"/>
      <c r="AR3307" s="69"/>
    </row>
    <row r="3308" spans="1:44">
      <c r="A3308" t="e">
        <f>VLOOKUP(Q3308,'Rotas x Madrugada'!A:C,2,0)</f>
        <v>#N/A</v>
      </c>
      <c r="B3308" t="e">
        <f>VLOOKUP(Q3308,'Rotas x Madrugada'!A:C,3,0)</f>
        <v>#N/A</v>
      </c>
      <c r="D3308" s="19" t="e">
        <f t="shared" si="102"/>
        <v>#N/A</v>
      </c>
      <c r="E3308" s="19" t="e">
        <f>IF(A3308="RETIRA",Z3308,VLOOKUP(Q3308,'Rotas x Madrugada'!A:D,4,0))</f>
        <v>#N/A</v>
      </c>
      <c r="F3308" s="19" t="e">
        <f>IF(A3308="RETIRA",Z3308,Z3308+2)</f>
        <v>#N/A</v>
      </c>
      <c r="G3308" s="19" t="str">
        <f>CONCATENATE(U3308,"-",V3308)</f>
        <v>-</v>
      </c>
      <c r="H3308" s="19" t="str">
        <f t="shared" ca="1" si="103"/>
        <v>PROBLEMA</v>
      </c>
      <c r="I3308" s="46">
        <f ca="1">Z3308-$B$1</f>
        <v>-46157</v>
      </c>
      <c r="J3308" s="46" t="e">
        <f>VLOOKUP(G3308,'D. Produção'!A:B,2,)</f>
        <v>#N/A</v>
      </c>
      <c r="K3308" s="55"/>
      <c r="L3308" s="56"/>
      <c r="M3308" s="55"/>
      <c r="N3308" s="55"/>
      <c r="O3308" s="56"/>
      <c r="P3308" s="56"/>
      <c r="Q3308" s="56"/>
      <c r="R3308" s="57"/>
      <c r="S3308" s="57"/>
      <c r="T3308" s="55"/>
      <c r="U3308" s="56"/>
      <c r="V3308" s="56"/>
      <c r="W3308" s="58"/>
      <c r="X3308" s="58"/>
      <c r="Y3308" s="59"/>
      <c r="Z3308" s="60"/>
      <c r="AA3308" s="61"/>
      <c r="AB3308" s="61"/>
      <c r="AC3308" s="61"/>
      <c r="AD3308" s="61"/>
      <c r="AE3308" s="62"/>
      <c r="AF3308" s="62"/>
      <c r="AG3308" s="62"/>
      <c r="AH3308" s="62"/>
      <c r="AI3308" s="62"/>
      <c r="AJ3308" s="62"/>
      <c r="AK3308" s="62"/>
      <c r="AL3308" s="61"/>
      <c r="AM3308" s="61"/>
      <c r="AN3308" s="62"/>
      <c r="AO3308" s="62"/>
      <c r="AP3308" s="62"/>
      <c r="AQ3308" s="62"/>
      <c r="AR3308" s="61"/>
    </row>
    <row r="3309" spans="1:44">
      <c r="A3309" t="e">
        <f>VLOOKUP(Q3309,'Rotas x Madrugada'!A:C,2,0)</f>
        <v>#N/A</v>
      </c>
      <c r="B3309" t="e">
        <f>VLOOKUP(Q3309,'Rotas x Madrugada'!A:C,3,0)</f>
        <v>#N/A</v>
      </c>
      <c r="D3309" s="19" t="e">
        <f t="shared" si="102"/>
        <v>#N/A</v>
      </c>
      <c r="E3309" s="19" t="e">
        <f>IF(A3309="RETIRA",Z3309,VLOOKUP(Q3309,'Rotas x Madrugada'!A:D,4,0))</f>
        <v>#N/A</v>
      </c>
      <c r="F3309" s="19" t="e">
        <f>IF(A3309="RETIRA",Z3309,Z3309+2)</f>
        <v>#N/A</v>
      </c>
      <c r="G3309" s="19" t="str">
        <f>CONCATENATE(U3309,"-",V3309)</f>
        <v>-</v>
      </c>
      <c r="H3309" s="19" t="str">
        <f t="shared" ca="1" si="103"/>
        <v>PROBLEMA</v>
      </c>
      <c r="I3309" s="46">
        <f ca="1">Z3309-$B$1</f>
        <v>-46157</v>
      </c>
      <c r="J3309" s="46" t="e">
        <f>VLOOKUP(G3309,'D. Produção'!A:B,2,)</f>
        <v>#N/A</v>
      </c>
      <c r="K3309" s="63"/>
      <c r="L3309" s="64"/>
      <c r="M3309" s="63"/>
      <c r="N3309" s="63"/>
      <c r="O3309" s="64"/>
      <c r="P3309" s="64"/>
      <c r="Q3309" s="64"/>
      <c r="R3309" s="65"/>
      <c r="S3309" s="65"/>
      <c r="T3309" s="63"/>
      <c r="U3309" s="64"/>
      <c r="V3309" s="64"/>
      <c r="W3309" s="66"/>
      <c r="X3309" s="66"/>
      <c r="Y3309" s="67"/>
      <c r="Z3309" s="68"/>
      <c r="AA3309" s="69"/>
      <c r="AB3309" s="69"/>
      <c r="AC3309" s="69"/>
      <c r="AD3309" s="69"/>
      <c r="AE3309" s="70"/>
      <c r="AF3309" s="70"/>
      <c r="AG3309" s="70"/>
      <c r="AH3309" s="70"/>
      <c r="AI3309" s="70"/>
      <c r="AJ3309" s="70"/>
      <c r="AK3309" s="70"/>
      <c r="AL3309" s="69"/>
      <c r="AM3309" s="69"/>
      <c r="AN3309" s="70"/>
      <c r="AO3309" s="70"/>
      <c r="AP3309" s="70"/>
      <c r="AQ3309" s="70"/>
      <c r="AR3309" s="69"/>
    </row>
    <row r="3310" spans="1:44">
      <c r="A3310" t="e">
        <f>VLOOKUP(Q3310,'Rotas x Madrugada'!A:C,2,0)</f>
        <v>#N/A</v>
      </c>
      <c r="B3310" t="e">
        <f>VLOOKUP(Q3310,'Rotas x Madrugada'!A:C,3,0)</f>
        <v>#N/A</v>
      </c>
      <c r="D3310" s="19" t="e">
        <f t="shared" si="102"/>
        <v>#N/A</v>
      </c>
      <c r="E3310" s="19" t="e">
        <f>IF(A3310="RETIRA",Z3310,VLOOKUP(Q3310,'Rotas x Madrugada'!A:D,4,0))</f>
        <v>#N/A</v>
      </c>
      <c r="F3310" s="19" t="e">
        <f>IF(A3310="RETIRA",Z3310,Z3310+2)</f>
        <v>#N/A</v>
      </c>
      <c r="G3310" s="19" t="str">
        <f>CONCATENATE(U3310,"-",V3310)</f>
        <v>-</v>
      </c>
      <c r="H3310" s="19" t="str">
        <f t="shared" ca="1" si="103"/>
        <v>PROBLEMA</v>
      </c>
      <c r="I3310" s="46">
        <f ca="1">Z3310-$B$1</f>
        <v>-46157</v>
      </c>
      <c r="J3310" s="46" t="e">
        <f>VLOOKUP(G3310,'D. Produção'!A:B,2,)</f>
        <v>#N/A</v>
      </c>
      <c r="K3310" s="55"/>
      <c r="L3310" s="56"/>
      <c r="M3310" s="55"/>
      <c r="N3310" s="55"/>
      <c r="O3310" s="56"/>
      <c r="P3310" s="56"/>
      <c r="Q3310" s="56"/>
      <c r="R3310" s="57"/>
      <c r="S3310" s="57"/>
      <c r="T3310" s="55"/>
      <c r="U3310" s="56"/>
      <c r="V3310" s="56"/>
      <c r="W3310" s="58"/>
      <c r="X3310" s="58"/>
      <c r="Y3310" s="59"/>
      <c r="Z3310" s="60"/>
      <c r="AA3310" s="61"/>
      <c r="AB3310" s="61"/>
      <c r="AC3310" s="61"/>
      <c r="AD3310" s="61"/>
      <c r="AE3310" s="62"/>
      <c r="AF3310" s="62"/>
      <c r="AG3310" s="62"/>
      <c r="AH3310" s="62"/>
      <c r="AI3310" s="62"/>
      <c r="AJ3310" s="62"/>
      <c r="AK3310" s="62"/>
      <c r="AL3310" s="61"/>
      <c r="AM3310" s="61"/>
      <c r="AN3310" s="62"/>
      <c r="AO3310" s="62"/>
      <c r="AP3310" s="62"/>
      <c r="AQ3310" s="62"/>
      <c r="AR3310" s="61"/>
    </row>
    <row r="3311" spans="1:44">
      <c r="A3311" t="e">
        <f>VLOOKUP(Q3311,'Rotas x Madrugada'!A:C,2,0)</f>
        <v>#N/A</v>
      </c>
      <c r="B3311" t="e">
        <f>VLOOKUP(Q3311,'Rotas x Madrugada'!A:C,3,0)</f>
        <v>#N/A</v>
      </c>
      <c r="D3311" s="19" t="e">
        <f t="shared" si="102"/>
        <v>#N/A</v>
      </c>
      <c r="E3311" s="19" t="e">
        <f>IF(A3311="RETIRA",Z3311,VLOOKUP(Q3311,'Rotas x Madrugada'!A:D,4,0))</f>
        <v>#N/A</v>
      </c>
      <c r="F3311" s="19" t="e">
        <f>IF(A3311="RETIRA",Z3311,Z3311+2)</f>
        <v>#N/A</v>
      </c>
      <c r="G3311" s="19" t="str">
        <f>CONCATENATE(U3311,"-",V3311)</f>
        <v>-</v>
      </c>
      <c r="H3311" s="19" t="str">
        <f t="shared" ca="1" si="103"/>
        <v>PROBLEMA</v>
      </c>
      <c r="I3311" s="46">
        <f ca="1">Z3311-$B$1</f>
        <v>-46157</v>
      </c>
      <c r="J3311" s="46" t="e">
        <f>VLOOKUP(G3311,'D. Produção'!A:B,2,)</f>
        <v>#N/A</v>
      </c>
      <c r="K3311" s="63"/>
      <c r="L3311" s="64"/>
      <c r="M3311" s="63"/>
      <c r="N3311" s="63"/>
      <c r="O3311" s="64"/>
      <c r="P3311" s="64"/>
      <c r="Q3311" s="64"/>
      <c r="R3311" s="65"/>
      <c r="S3311" s="65"/>
      <c r="T3311" s="63"/>
      <c r="U3311" s="64"/>
      <c r="V3311" s="64"/>
      <c r="W3311" s="66"/>
      <c r="X3311" s="66"/>
      <c r="Y3311" s="67"/>
      <c r="Z3311" s="68"/>
      <c r="AA3311" s="69"/>
      <c r="AB3311" s="69"/>
      <c r="AC3311" s="69"/>
      <c r="AD3311" s="69"/>
      <c r="AE3311" s="70"/>
      <c r="AF3311" s="70"/>
      <c r="AG3311" s="70"/>
      <c r="AH3311" s="70"/>
      <c r="AI3311" s="70"/>
      <c r="AJ3311" s="70"/>
      <c r="AK3311" s="70"/>
      <c r="AL3311" s="69"/>
      <c r="AM3311" s="69"/>
      <c r="AN3311" s="70"/>
      <c r="AO3311" s="70"/>
      <c r="AP3311" s="70"/>
      <c r="AQ3311" s="70"/>
      <c r="AR3311" s="69"/>
    </row>
    <row r="3312" spans="1:44">
      <c r="A3312" t="e">
        <f>VLOOKUP(Q3312,'Rotas x Madrugada'!A:C,2,0)</f>
        <v>#N/A</v>
      </c>
      <c r="B3312" t="e">
        <f>VLOOKUP(Q3312,'Rotas x Madrugada'!A:C,3,0)</f>
        <v>#N/A</v>
      </c>
      <c r="D3312" s="19" t="e">
        <f t="shared" si="102"/>
        <v>#N/A</v>
      </c>
      <c r="E3312" s="19" t="e">
        <f>IF(A3312="RETIRA",Z3312,VLOOKUP(Q3312,'Rotas x Madrugada'!A:D,4,0))</f>
        <v>#N/A</v>
      </c>
      <c r="F3312" s="19" t="e">
        <f>IF(A3312="RETIRA",Z3312,Z3312+2)</f>
        <v>#N/A</v>
      </c>
      <c r="G3312" s="19" t="str">
        <f>CONCATENATE(U3312,"-",V3312)</f>
        <v>-</v>
      </c>
      <c r="H3312" s="19" t="str">
        <f t="shared" ca="1" si="103"/>
        <v>PROBLEMA</v>
      </c>
      <c r="I3312" s="46">
        <f ca="1">Z3312-$B$1</f>
        <v>-46157</v>
      </c>
      <c r="J3312" s="46" t="e">
        <f>VLOOKUP(G3312,'D. Produção'!A:B,2,)</f>
        <v>#N/A</v>
      </c>
      <c r="K3312" s="55"/>
      <c r="L3312" s="56"/>
      <c r="M3312" s="55"/>
      <c r="N3312" s="55"/>
      <c r="O3312" s="56"/>
      <c r="P3312" s="56"/>
      <c r="Q3312" s="56"/>
      <c r="R3312" s="57"/>
      <c r="S3312" s="57"/>
      <c r="T3312" s="55"/>
      <c r="U3312" s="56"/>
      <c r="V3312" s="56"/>
      <c r="W3312" s="58"/>
      <c r="X3312" s="58"/>
      <c r="Y3312" s="59"/>
      <c r="Z3312" s="60"/>
      <c r="AA3312" s="61"/>
      <c r="AB3312" s="61"/>
      <c r="AC3312" s="61"/>
      <c r="AD3312" s="61"/>
      <c r="AE3312" s="62"/>
      <c r="AF3312" s="62"/>
      <c r="AG3312" s="62"/>
      <c r="AH3312" s="62"/>
      <c r="AI3312" s="62"/>
      <c r="AJ3312" s="62"/>
      <c r="AK3312" s="62"/>
      <c r="AL3312" s="61"/>
      <c r="AM3312" s="61"/>
      <c r="AN3312" s="62"/>
      <c r="AO3312" s="62"/>
      <c r="AP3312" s="62"/>
      <c r="AQ3312" s="62"/>
      <c r="AR3312" s="61"/>
    </row>
    <row r="3313" spans="1:44">
      <c r="A3313" t="e">
        <f>VLOOKUP(Q3313,'Rotas x Madrugada'!A:C,2,0)</f>
        <v>#N/A</v>
      </c>
      <c r="B3313" t="e">
        <f>VLOOKUP(Q3313,'Rotas x Madrugada'!A:C,3,0)</f>
        <v>#N/A</v>
      </c>
      <c r="D3313" s="19" t="e">
        <f t="shared" si="102"/>
        <v>#N/A</v>
      </c>
      <c r="E3313" s="19" t="e">
        <f>IF(A3313="RETIRA",Z3313,VLOOKUP(Q3313,'Rotas x Madrugada'!A:D,4,0))</f>
        <v>#N/A</v>
      </c>
      <c r="F3313" s="19" t="e">
        <f>IF(A3313="RETIRA",Z3313,Z3313+2)</f>
        <v>#N/A</v>
      </c>
      <c r="G3313" s="19" t="str">
        <f>CONCATENATE(U3313,"-",V3313)</f>
        <v>-</v>
      </c>
      <c r="H3313" s="19" t="str">
        <f t="shared" ca="1" si="103"/>
        <v>PROBLEMA</v>
      </c>
      <c r="I3313" s="46">
        <f ca="1">Z3313-$B$1</f>
        <v>-46157</v>
      </c>
      <c r="J3313" s="46" t="e">
        <f>VLOOKUP(G3313,'D. Produção'!A:B,2,)</f>
        <v>#N/A</v>
      </c>
      <c r="K3313" s="63"/>
      <c r="L3313" s="64"/>
      <c r="M3313" s="63"/>
      <c r="N3313" s="63"/>
      <c r="O3313" s="64"/>
      <c r="P3313" s="64"/>
      <c r="Q3313" s="64"/>
      <c r="R3313" s="65"/>
      <c r="S3313" s="65"/>
      <c r="T3313" s="63"/>
      <c r="U3313" s="64"/>
      <c r="V3313" s="64"/>
      <c r="W3313" s="66"/>
      <c r="X3313" s="66"/>
      <c r="Y3313" s="67"/>
      <c r="Z3313" s="68"/>
      <c r="AA3313" s="69"/>
      <c r="AB3313" s="69"/>
      <c r="AC3313" s="69"/>
      <c r="AD3313" s="69"/>
      <c r="AE3313" s="70"/>
      <c r="AF3313" s="70"/>
      <c r="AG3313" s="70"/>
      <c r="AH3313" s="70"/>
      <c r="AI3313" s="70"/>
      <c r="AJ3313" s="70"/>
      <c r="AK3313" s="70"/>
      <c r="AL3313" s="69"/>
      <c r="AM3313" s="69"/>
      <c r="AN3313" s="70"/>
      <c r="AO3313" s="70"/>
      <c r="AP3313" s="70"/>
      <c r="AQ3313" s="70"/>
      <c r="AR3313" s="69"/>
    </row>
    <row r="3314" spans="1:44">
      <c r="A3314" t="e">
        <f>VLOOKUP(Q3314,'Rotas x Madrugada'!A:C,2,0)</f>
        <v>#N/A</v>
      </c>
      <c r="B3314" t="e">
        <f>VLOOKUP(Q3314,'Rotas x Madrugada'!A:C,3,0)</f>
        <v>#N/A</v>
      </c>
      <c r="D3314" s="19" t="e">
        <f t="shared" si="102"/>
        <v>#N/A</v>
      </c>
      <c r="E3314" s="19" t="e">
        <f>IF(A3314="RETIRA",Z3314,VLOOKUP(Q3314,'Rotas x Madrugada'!A:D,4,0))</f>
        <v>#N/A</v>
      </c>
      <c r="F3314" s="19" t="e">
        <f>IF(A3314="RETIRA",Z3314,Z3314+2)</f>
        <v>#N/A</v>
      </c>
      <c r="G3314" s="19" t="str">
        <f>CONCATENATE(U3314,"-",V3314)</f>
        <v>-</v>
      </c>
      <c r="H3314" s="19" t="str">
        <f t="shared" ca="1" si="103"/>
        <v>PROBLEMA</v>
      </c>
      <c r="I3314" s="46">
        <f ca="1">Z3314-$B$1</f>
        <v>-46157</v>
      </c>
      <c r="J3314" s="46" t="e">
        <f>VLOOKUP(G3314,'D. Produção'!A:B,2,)</f>
        <v>#N/A</v>
      </c>
      <c r="K3314" s="55"/>
      <c r="L3314" s="56"/>
      <c r="M3314" s="55"/>
      <c r="N3314" s="55"/>
      <c r="O3314" s="56"/>
      <c r="P3314" s="56"/>
      <c r="Q3314" s="56"/>
      <c r="R3314" s="57"/>
      <c r="S3314" s="57"/>
      <c r="T3314" s="55"/>
      <c r="U3314" s="56"/>
      <c r="V3314" s="56"/>
      <c r="W3314" s="58"/>
      <c r="X3314" s="58"/>
      <c r="Y3314" s="59"/>
      <c r="Z3314" s="60"/>
      <c r="AA3314" s="61"/>
      <c r="AB3314" s="61"/>
      <c r="AC3314" s="61"/>
      <c r="AD3314" s="61"/>
      <c r="AE3314" s="62"/>
      <c r="AF3314" s="62"/>
      <c r="AG3314" s="62"/>
      <c r="AH3314" s="62"/>
      <c r="AI3314" s="62"/>
      <c r="AJ3314" s="62"/>
      <c r="AK3314" s="62"/>
      <c r="AL3314" s="61"/>
      <c r="AM3314" s="61"/>
      <c r="AN3314" s="62"/>
      <c r="AO3314" s="62"/>
      <c r="AP3314" s="62"/>
      <c r="AQ3314" s="62"/>
      <c r="AR3314" s="61"/>
    </row>
    <row r="3315" spans="1:44">
      <c r="A3315" t="e">
        <f>VLOOKUP(Q3315,'Rotas x Madrugada'!A:C,2,0)</f>
        <v>#N/A</v>
      </c>
      <c r="B3315" t="e">
        <f>VLOOKUP(Q3315,'Rotas x Madrugada'!A:C,3,0)</f>
        <v>#N/A</v>
      </c>
      <c r="D3315" s="19" t="e">
        <f t="shared" si="102"/>
        <v>#N/A</v>
      </c>
      <c r="E3315" s="19" t="e">
        <f>IF(A3315="RETIRA",Z3315,VLOOKUP(Q3315,'Rotas x Madrugada'!A:D,4,0))</f>
        <v>#N/A</v>
      </c>
      <c r="F3315" s="19" t="e">
        <f>IF(A3315="RETIRA",Z3315,Z3315+2)</f>
        <v>#N/A</v>
      </c>
      <c r="G3315" s="19" t="str">
        <f>CONCATENATE(U3315,"-",V3315)</f>
        <v>-</v>
      </c>
      <c r="H3315" s="19" t="str">
        <f t="shared" ca="1" si="103"/>
        <v>PROBLEMA</v>
      </c>
      <c r="I3315" s="46">
        <f ca="1">Z3315-$B$1</f>
        <v>-46157</v>
      </c>
      <c r="J3315" s="46" t="e">
        <f>VLOOKUP(G3315,'D. Produção'!A:B,2,)</f>
        <v>#N/A</v>
      </c>
      <c r="K3315" s="63"/>
      <c r="L3315" s="64"/>
      <c r="M3315" s="63"/>
      <c r="N3315" s="63"/>
      <c r="O3315" s="64"/>
      <c r="P3315" s="64"/>
      <c r="Q3315" s="64"/>
      <c r="R3315" s="65"/>
      <c r="S3315" s="65"/>
      <c r="T3315" s="63"/>
      <c r="U3315" s="64"/>
      <c r="V3315" s="64"/>
      <c r="W3315" s="66"/>
      <c r="X3315" s="66"/>
      <c r="Y3315" s="67"/>
      <c r="Z3315" s="68"/>
      <c r="AA3315" s="69"/>
      <c r="AB3315" s="69"/>
      <c r="AC3315" s="69"/>
      <c r="AD3315" s="69"/>
      <c r="AE3315" s="70"/>
      <c r="AF3315" s="70"/>
      <c r="AG3315" s="70"/>
      <c r="AH3315" s="70"/>
      <c r="AI3315" s="70"/>
      <c r="AJ3315" s="70"/>
      <c r="AK3315" s="70"/>
      <c r="AL3315" s="69"/>
      <c r="AM3315" s="69"/>
      <c r="AN3315" s="70"/>
      <c r="AO3315" s="70"/>
      <c r="AP3315" s="70"/>
      <c r="AQ3315" s="70"/>
      <c r="AR3315" s="69"/>
    </row>
    <row r="3316" spans="1:44">
      <c r="A3316" t="e">
        <f>VLOOKUP(Q3316,'Rotas x Madrugada'!A:C,2,0)</f>
        <v>#N/A</v>
      </c>
      <c r="B3316" t="e">
        <f>VLOOKUP(Q3316,'Rotas x Madrugada'!A:C,3,0)</f>
        <v>#N/A</v>
      </c>
      <c r="D3316" s="19" t="e">
        <f t="shared" si="102"/>
        <v>#N/A</v>
      </c>
      <c r="E3316" s="19" t="e">
        <f>IF(A3316="RETIRA",Z3316,VLOOKUP(Q3316,'Rotas x Madrugada'!A:D,4,0))</f>
        <v>#N/A</v>
      </c>
      <c r="F3316" s="19" t="e">
        <f>IF(A3316="RETIRA",Z3316,Z3316+2)</f>
        <v>#N/A</v>
      </c>
      <c r="G3316" s="19" t="str">
        <f>CONCATENATE(U3316,"-",V3316)</f>
        <v>-</v>
      </c>
      <c r="H3316" s="19" t="str">
        <f t="shared" ca="1" si="103"/>
        <v>PROBLEMA</v>
      </c>
      <c r="I3316" s="46">
        <f ca="1">Z3316-$B$1</f>
        <v>-46157</v>
      </c>
      <c r="J3316" s="46" t="e">
        <f>VLOOKUP(G3316,'D. Produção'!A:B,2,)</f>
        <v>#N/A</v>
      </c>
      <c r="K3316" s="55"/>
      <c r="L3316" s="56"/>
      <c r="M3316" s="55"/>
      <c r="N3316" s="55"/>
      <c r="O3316" s="56"/>
      <c r="P3316" s="56"/>
      <c r="Q3316" s="56"/>
      <c r="R3316" s="57"/>
      <c r="S3316" s="57"/>
      <c r="T3316" s="55"/>
      <c r="U3316" s="56"/>
      <c r="V3316" s="56"/>
      <c r="W3316" s="58"/>
      <c r="X3316" s="58"/>
      <c r="Y3316" s="59"/>
      <c r="Z3316" s="60"/>
      <c r="AA3316" s="61"/>
      <c r="AB3316" s="61"/>
      <c r="AC3316" s="61"/>
      <c r="AD3316" s="61"/>
      <c r="AE3316" s="62"/>
      <c r="AF3316" s="62"/>
      <c r="AG3316" s="62"/>
      <c r="AH3316" s="62"/>
      <c r="AI3316" s="62"/>
      <c r="AJ3316" s="62"/>
      <c r="AK3316" s="62"/>
      <c r="AL3316" s="61"/>
      <c r="AM3316" s="61"/>
      <c r="AN3316" s="62"/>
      <c r="AO3316" s="62"/>
      <c r="AP3316" s="62"/>
      <c r="AQ3316" s="62"/>
      <c r="AR3316" s="61"/>
    </row>
    <row r="3317" spans="1:44">
      <c r="A3317" t="e">
        <f>VLOOKUP(Q3317,'Rotas x Madrugada'!A:C,2,0)</f>
        <v>#N/A</v>
      </c>
      <c r="B3317" t="e">
        <f>VLOOKUP(Q3317,'Rotas x Madrugada'!A:C,3,0)</f>
        <v>#N/A</v>
      </c>
      <c r="D3317" s="19" t="e">
        <f t="shared" si="102"/>
        <v>#N/A</v>
      </c>
      <c r="E3317" s="19" t="e">
        <f>IF(A3317="RETIRA",Z3317,VLOOKUP(Q3317,'Rotas x Madrugada'!A:D,4,0))</f>
        <v>#N/A</v>
      </c>
      <c r="F3317" s="19" t="e">
        <f>IF(A3317="RETIRA",Z3317,Z3317+2)</f>
        <v>#N/A</v>
      </c>
      <c r="G3317" s="19" t="str">
        <f>CONCATENATE(U3317,"-",V3317)</f>
        <v>-</v>
      </c>
      <c r="H3317" s="19" t="str">
        <f t="shared" ca="1" si="103"/>
        <v>PROBLEMA</v>
      </c>
      <c r="I3317" s="46">
        <f ca="1">Z3317-$B$1</f>
        <v>-46157</v>
      </c>
      <c r="J3317" s="46" t="e">
        <f>VLOOKUP(G3317,'D. Produção'!A:B,2,)</f>
        <v>#N/A</v>
      </c>
      <c r="K3317" s="63"/>
      <c r="L3317" s="64"/>
      <c r="M3317" s="63"/>
      <c r="N3317" s="63"/>
      <c r="O3317" s="64"/>
      <c r="P3317" s="64"/>
      <c r="Q3317" s="64"/>
      <c r="R3317" s="65"/>
      <c r="S3317" s="65"/>
      <c r="T3317" s="63"/>
      <c r="U3317" s="64"/>
      <c r="V3317" s="64"/>
      <c r="W3317" s="66"/>
      <c r="X3317" s="66"/>
      <c r="Y3317" s="67"/>
      <c r="Z3317" s="68"/>
      <c r="AA3317" s="69"/>
      <c r="AB3317" s="69"/>
      <c r="AC3317" s="69"/>
      <c r="AD3317" s="69"/>
      <c r="AE3317" s="70"/>
      <c r="AF3317" s="70"/>
      <c r="AG3317" s="70"/>
      <c r="AH3317" s="70"/>
      <c r="AI3317" s="70"/>
      <c r="AJ3317" s="70"/>
      <c r="AK3317" s="70"/>
      <c r="AL3317" s="69"/>
      <c r="AM3317" s="69"/>
      <c r="AN3317" s="70"/>
      <c r="AO3317" s="70"/>
      <c r="AP3317" s="70"/>
      <c r="AQ3317" s="70"/>
      <c r="AR3317" s="69"/>
    </row>
    <row r="3318" spans="1:44">
      <c r="A3318" t="e">
        <f>VLOOKUP(Q3318,'Rotas x Madrugada'!A:C,2,0)</f>
        <v>#N/A</v>
      </c>
      <c r="B3318" t="e">
        <f>VLOOKUP(Q3318,'Rotas x Madrugada'!A:C,3,0)</f>
        <v>#N/A</v>
      </c>
      <c r="D3318" s="19" t="e">
        <f t="shared" si="102"/>
        <v>#N/A</v>
      </c>
      <c r="E3318" s="19" t="e">
        <f>IF(A3318="RETIRA",Z3318,VLOOKUP(Q3318,'Rotas x Madrugada'!A:D,4,0))</f>
        <v>#N/A</v>
      </c>
      <c r="F3318" s="19" t="e">
        <f>IF(A3318="RETIRA",Z3318,Z3318+2)</f>
        <v>#N/A</v>
      </c>
      <c r="G3318" s="19" t="str">
        <f>CONCATENATE(U3318,"-",V3318)</f>
        <v>-</v>
      </c>
      <c r="H3318" s="19" t="str">
        <f t="shared" ca="1" si="103"/>
        <v>PROBLEMA</v>
      </c>
      <c r="I3318" s="46">
        <f ca="1">Z3318-$B$1</f>
        <v>-46157</v>
      </c>
      <c r="J3318" s="46" t="e">
        <f>VLOOKUP(G3318,'D. Produção'!A:B,2,)</f>
        <v>#N/A</v>
      </c>
      <c r="K3318" s="55"/>
      <c r="L3318" s="56"/>
      <c r="M3318" s="55"/>
      <c r="N3318" s="55"/>
      <c r="O3318" s="56"/>
      <c r="P3318" s="56"/>
      <c r="Q3318" s="56"/>
      <c r="R3318" s="57"/>
      <c r="S3318" s="57"/>
      <c r="T3318" s="55"/>
      <c r="U3318" s="56"/>
      <c r="V3318" s="56"/>
      <c r="W3318" s="58"/>
      <c r="X3318" s="58"/>
      <c r="Y3318" s="59"/>
      <c r="Z3318" s="60"/>
      <c r="AA3318" s="61"/>
      <c r="AB3318" s="61"/>
      <c r="AC3318" s="61"/>
      <c r="AD3318" s="61"/>
      <c r="AE3318" s="62"/>
      <c r="AF3318" s="62"/>
      <c r="AG3318" s="62"/>
      <c r="AH3318" s="62"/>
      <c r="AI3318" s="62"/>
      <c r="AJ3318" s="62"/>
      <c r="AK3318" s="62"/>
      <c r="AL3318" s="61"/>
      <c r="AM3318" s="61"/>
      <c r="AN3318" s="62"/>
      <c r="AO3318" s="62"/>
      <c r="AP3318" s="62"/>
      <c r="AQ3318" s="62"/>
      <c r="AR3318" s="61"/>
    </row>
    <row r="3319" spans="1:44">
      <c r="A3319" t="e">
        <f>VLOOKUP(Q3319,'Rotas x Madrugada'!A:C,2,0)</f>
        <v>#N/A</v>
      </c>
      <c r="B3319" t="e">
        <f>VLOOKUP(Q3319,'Rotas x Madrugada'!A:C,3,0)</f>
        <v>#N/A</v>
      </c>
      <c r="D3319" s="19" t="e">
        <f t="shared" si="102"/>
        <v>#N/A</v>
      </c>
      <c r="E3319" s="19" t="e">
        <f>IF(A3319="RETIRA",Z3319,VLOOKUP(Q3319,'Rotas x Madrugada'!A:D,4,0))</f>
        <v>#N/A</v>
      </c>
      <c r="F3319" s="19" t="e">
        <f>IF(A3319="RETIRA",Z3319,Z3319+2)</f>
        <v>#N/A</v>
      </c>
      <c r="G3319" s="19" t="str">
        <f>CONCATENATE(U3319,"-",V3319)</f>
        <v>-</v>
      </c>
      <c r="H3319" s="19" t="str">
        <f t="shared" ca="1" si="103"/>
        <v>PROBLEMA</v>
      </c>
      <c r="I3319" s="46">
        <f ca="1">Z3319-$B$1</f>
        <v>-46157</v>
      </c>
      <c r="J3319" s="46" t="e">
        <f>VLOOKUP(G3319,'D. Produção'!A:B,2,)</f>
        <v>#N/A</v>
      </c>
      <c r="K3319" s="63"/>
      <c r="L3319" s="64"/>
      <c r="M3319" s="63"/>
      <c r="N3319" s="63"/>
      <c r="O3319" s="64"/>
      <c r="P3319" s="64"/>
      <c r="Q3319" s="64"/>
      <c r="R3319" s="65"/>
      <c r="S3319" s="65"/>
      <c r="T3319" s="63"/>
      <c r="U3319" s="64"/>
      <c r="V3319" s="64"/>
      <c r="W3319" s="66"/>
      <c r="X3319" s="66"/>
      <c r="Y3319" s="67"/>
      <c r="Z3319" s="68"/>
      <c r="AA3319" s="69"/>
      <c r="AB3319" s="69"/>
      <c r="AC3319" s="69"/>
      <c r="AD3319" s="69"/>
      <c r="AE3319" s="70"/>
      <c r="AF3319" s="70"/>
      <c r="AG3319" s="70"/>
      <c r="AH3319" s="70"/>
      <c r="AI3319" s="70"/>
      <c r="AJ3319" s="70"/>
      <c r="AK3319" s="70"/>
      <c r="AL3319" s="69"/>
      <c r="AM3319" s="69"/>
      <c r="AN3319" s="70"/>
      <c r="AO3319" s="70"/>
      <c r="AP3319" s="70"/>
      <c r="AQ3319" s="70"/>
      <c r="AR3319" s="69"/>
    </row>
    <row r="3320" spans="1:44">
      <c r="A3320" t="e">
        <f>VLOOKUP(Q3320,'Rotas x Madrugada'!A:C,2,0)</f>
        <v>#N/A</v>
      </c>
      <c r="B3320" t="e">
        <f>VLOOKUP(Q3320,'Rotas x Madrugada'!A:C,3,0)</f>
        <v>#N/A</v>
      </c>
      <c r="D3320" s="19" t="e">
        <f t="shared" si="102"/>
        <v>#N/A</v>
      </c>
      <c r="E3320" s="19" t="e">
        <f>IF(A3320="RETIRA",Z3320,VLOOKUP(Q3320,'Rotas x Madrugada'!A:D,4,0))</f>
        <v>#N/A</v>
      </c>
      <c r="F3320" s="19" t="e">
        <f>IF(A3320="RETIRA",Z3320,Z3320+2)</f>
        <v>#N/A</v>
      </c>
      <c r="G3320" s="19" t="str">
        <f>CONCATENATE(U3320,"-",V3320)</f>
        <v>-</v>
      </c>
      <c r="H3320" s="19" t="str">
        <f t="shared" ca="1" si="103"/>
        <v>PROBLEMA</v>
      </c>
      <c r="I3320" s="46">
        <f ca="1">Z3320-$B$1</f>
        <v>-46157</v>
      </c>
      <c r="J3320" s="46" t="e">
        <f>VLOOKUP(G3320,'D. Produção'!A:B,2,)</f>
        <v>#N/A</v>
      </c>
      <c r="K3320" s="55"/>
      <c r="L3320" s="56"/>
      <c r="M3320" s="55"/>
      <c r="N3320" s="55"/>
      <c r="O3320" s="56"/>
      <c r="P3320" s="56"/>
      <c r="Q3320" s="56"/>
      <c r="R3320" s="57"/>
      <c r="S3320" s="57"/>
      <c r="T3320" s="55"/>
      <c r="U3320" s="56"/>
      <c r="V3320" s="56"/>
      <c r="W3320" s="58"/>
      <c r="X3320" s="58"/>
      <c r="Y3320" s="59"/>
      <c r="Z3320" s="60"/>
      <c r="AA3320" s="61"/>
      <c r="AB3320" s="61"/>
      <c r="AC3320" s="61"/>
      <c r="AD3320" s="61"/>
      <c r="AE3320" s="62"/>
      <c r="AF3320" s="62"/>
      <c r="AG3320" s="62"/>
      <c r="AH3320" s="62"/>
      <c r="AI3320" s="62"/>
      <c r="AJ3320" s="62"/>
      <c r="AK3320" s="62"/>
      <c r="AL3320" s="61"/>
      <c r="AM3320" s="61"/>
      <c r="AN3320" s="62"/>
      <c r="AO3320" s="62"/>
      <c r="AP3320" s="62"/>
      <c r="AQ3320" s="62"/>
      <c r="AR3320" s="61"/>
    </row>
    <row r="3321" spans="1:44">
      <c r="A3321" t="e">
        <f>VLOOKUP(Q3321,'Rotas x Madrugada'!A:C,2,0)</f>
        <v>#N/A</v>
      </c>
      <c r="B3321" t="e">
        <f>VLOOKUP(Q3321,'Rotas x Madrugada'!A:C,3,0)</f>
        <v>#N/A</v>
      </c>
      <c r="D3321" s="19" t="e">
        <f t="shared" si="102"/>
        <v>#N/A</v>
      </c>
      <c r="E3321" s="19" t="e">
        <f>IF(A3321="RETIRA",Z3321,VLOOKUP(Q3321,'Rotas x Madrugada'!A:D,4,0))</f>
        <v>#N/A</v>
      </c>
      <c r="F3321" s="19" t="e">
        <f>IF(A3321="RETIRA",Z3321,Z3321+2)</f>
        <v>#N/A</v>
      </c>
      <c r="G3321" s="19" t="str">
        <f>CONCATENATE(U3321,"-",V3321)</f>
        <v>-</v>
      </c>
      <c r="H3321" s="19" t="str">
        <f t="shared" ca="1" si="103"/>
        <v>PROBLEMA</v>
      </c>
      <c r="I3321" s="46">
        <f ca="1">Z3321-$B$1</f>
        <v>-46157</v>
      </c>
      <c r="J3321" s="46" t="e">
        <f>VLOOKUP(G3321,'D. Produção'!A:B,2,)</f>
        <v>#N/A</v>
      </c>
      <c r="K3321" s="63"/>
      <c r="L3321" s="64"/>
      <c r="M3321" s="63"/>
      <c r="N3321" s="63"/>
      <c r="O3321" s="64"/>
      <c r="P3321" s="64"/>
      <c r="Q3321" s="64"/>
      <c r="R3321" s="65"/>
      <c r="S3321" s="65"/>
      <c r="T3321" s="63"/>
      <c r="U3321" s="64"/>
      <c r="V3321" s="64"/>
      <c r="W3321" s="66"/>
      <c r="X3321" s="66"/>
      <c r="Y3321" s="67"/>
      <c r="Z3321" s="68"/>
      <c r="AA3321" s="69"/>
      <c r="AB3321" s="69"/>
      <c r="AC3321" s="69"/>
      <c r="AD3321" s="69"/>
      <c r="AE3321" s="70"/>
      <c r="AF3321" s="70"/>
      <c r="AG3321" s="70"/>
      <c r="AH3321" s="70"/>
      <c r="AI3321" s="70"/>
      <c r="AJ3321" s="70"/>
      <c r="AK3321" s="70"/>
      <c r="AL3321" s="69"/>
      <c r="AM3321" s="69"/>
      <c r="AN3321" s="70"/>
      <c r="AO3321" s="70"/>
      <c r="AP3321" s="70"/>
      <c r="AQ3321" s="70"/>
      <c r="AR3321" s="69"/>
    </row>
    <row r="3322" spans="1:44">
      <c r="A3322" t="e">
        <f>VLOOKUP(Q3322,'Rotas x Madrugada'!A:C,2,0)</f>
        <v>#N/A</v>
      </c>
      <c r="B3322" t="e">
        <f>VLOOKUP(Q3322,'Rotas x Madrugada'!A:C,3,0)</f>
        <v>#N/A</v>
      </c>
      <c r="D3322" s="19" t="e">
        <f t="shared" si="102"/>
        <v>#N/A</v>
      </c>
      <c r="E3322" s="19" t="e">
        <f>IF(A3322="RETIRA",Z3322,VLOOKUP(Q3322,'Rotas x Madrugada'!A:D,4,0))</f>
        <v>#N/A</v>
      </c>
      <c r="F3322" s="19" t="e">
        <f>IF(A3322="RETIRA",Z3322,Z3322+2)</f>
        <v>#N/A</v>
      </c>
      <c r="G3322" s="19" t="str">
        <f>CONCATENATE(U3322,"-",V3322)</f>
        <v>-</v>
      </c>
      <c r="H3322" s="19" t="str">
        <f t="shared" ca="1" si="103"/>
        <v>PROBLEMA</v>
      </c>
      <c r="I3322" s="46">
        <f ca="1">Z3322-$B$1</f>
        <v>-46157</v>
      </c>
      <c r="J3322" s="46" t="e">
        <f>VLOOKUP(G3322,'D. Produção'!A:B,2,)</f>
        <v>#N/A</v>
      </c>
      <c r="K3322" s="55"/>
      <c r="L3322" s="56"/>
      <c r="M3322" s="55"/>
      <c r="N3322" s="55"/>
      <c r="O3322" s="56"/>
      <c r="P3322" s="56"/>
      <c r="Q3322" s="56"/>
      <c r="R3322" s="57"/>
      <c r="S3322" s="57"/>
      <c r="T3322" s="55"/>
      <c r="U3322" s="56"/>
      <c r="V3322" s="56"/>
      <c r="W3322" s="58"/>
      <c r="X3322" s="58"/>
      <c r="Y3322" s="59"/>
      <c r="Z3322" s="60"/>
      <c r="AA3322" s="61"/>
      <c r="AB3322" s="61"/>
      <c r="AC3322" s="61"/>
      <c r="AD3322" s="61"/>
      <c r="AE3322" s="62"/>
      <c r="AF3322" s="62"/>
      <c r="AG3322" s="62"/>
      <c r="AH3322" s="62"/>
      <c r="AI3322" s="62"/>
      <c r="AJ3322" s="62"/>
      <c r="AK3322" s="62"/>
      <c r="AL3322" s="61"/>
      <c r="AM3322" s="61"/>
      <c r="AN3322" s="62"/>
      <c r="AO3322" s="62"/>
      <c r="AP3322" s="62"/>
      <c r="AQ3322" s="62"/>
      <c r="AR3322" s="61"/>
    </row>
    <row r="3323" spans="1:44">
      <c r="A3323" t="e">
        <f>VLOOKUP(Q3323,'Rotas x Madrugada'!A:C,2,0)</f>
        <v>#N/A</v>
      </c>
      <c r="B3323" t="e">
        <f>VLOOKUP(Q3323,'Rotas x Madrugada'!A:C,3,0)</f>
        <v>#N/A</v>
      </c>
      <c r="D3323" s="19" t="e">
        <f t="shared" si="102"/>
        <v>#N/A</v>
      </c>
      <c r="E3323" s="19" t="e">
        <f>IF(A3323="RETIRA",Z3323,VLOOKUP(Q3323,'Rotas x Madrugada'!A:D,4,0))</f>
        <v>#N/A</v>
      </c>
      <c r="F3323" s="19" t="e">
        <f>IF(A3323="RETIRA",Z3323,Z3323+2)</f>
        <v>#N/A</v>
      </c>
      <c r="G3323" s="19" t="str">
        <f>CONCATENATE(U3323,"-",V3323)</f>
        <v>-</v>
      </c>
      <c r="H3323" s="19" t="str">
        <f t="shared" ca="1" si="103"/>
        <v>PROBLEMA</v>
      </c>
      <c r="I3323" s="46">
        <f ca="1">Z3323-$B$1</f>
        <v>-46157</v>
      </c>
      <c r="J3323" s="46" t="e">
        <f>VLOOKUP(G3323,'D. Produção'!A:B,2,)</f>
        <v>#N/A</v>
      </c>
      <c r="K3323" s="63"/>
      <c r="L3323" s="64"/>
      <c r="M3323" s="63"/>
      <c r="N3323" s="63"/>
      <c r="O3323" s="64"/>
      <c r="P3323" s="64"/>
      <c r="Q3323" s="64"/>
      <c r="R3323" s="65"/>
      <c r="S3323" s="65"/>
      <c r="T3323" s="63"/>
      <c r="U3323" s="64"/>
      <c r="V3323" s="64"/>
      <c r="W3323" s="66"/>
      <c r="X3323" s="66"/>
      <c r="Y3323" s="67"/>
      <c r="Z3323" s="68"/>
      <c r="AA3323" s="69"/>
      <c r="AB3323" s="69"/>
      <c r="AC3323" s="69"/>
      <c r="AD3323" s="69"/>
      <c r="AE3323" s="70"/>
      <c r="AF3323" s="70"/>
      <c r="AG3323" s="70"/>
      <c r="AH3323" s="70"/>
      <c r="AI3323" s="70"/>
      <c r="AJ3323" s="70"/>
      <c r="AK3323" s="70"/>
      <c r="AL3323" s="69"/>
      <c r="AM3323" s="69"/>
      <c r="AN3323" s="70"/>
      <c r="AO3323" s="70"/>
      <c r="AP3323" s="70"/>
      <c r="AQ3323" s="70"/>
      <c r="AR3323" s="69"/>
    </row>
    <row r="3324" spans="1:44">
      <c r="A3324" t="e">
        <f>VLOOKUP(Q3324,'Rotas x Madrugada'!A:C,2,0)</f>
        <v>#N/A</v>
      </c>
      <c r="B3324" t="e">
        <f>VLOOKUP(Q3324,'Rotas x Madrugada'!A:C,3,0)</f>
        <v>#N/A</v>
      </c>
      <c r="D3324" s="19" t="e">
        <f t="shared" si="102"/>
        <v>#N/A</v>
      </c>
      <c r="E3324" s="19" t="e">
        <f>IF(A3324="RETIRA",Z3324,VLOOKUP(Q3324,'Rotas x Madrugada'!A:D,4,0))</f>
        <v>#N/A</v>
      </c>
      <c r="F3324" s="19" t="e">
        <f>IF(A3324="RETIRA",Z3324,Z3324+2)</f>
        <v>#N/A</v>
      </c>
      <c r="G3324" s="19" t="str">
        <f>CONCATENATE(U3324,"-",V3324)</f>
        <v>-</v>
      </c>
      <c r="H3324" s="19" t="str">
        <f t="shared" ca="1" si="103"/>
        <v>PROBLEMA</v>
      </c>
      <c r="I3324" s="46">
        <f ca="1">Z3324-$B$1</f>
        <v>-46157</v>
      </c>
      <c r="J3324" s="46" t="e">
        <f>VLOOKUP(G3324,'D. Produção'!A:B,2,)</f>
        <v>#N/A</v>
      </c>
      <c r="K3324" s="55"/>
      <c r="L3324" s="56"/>
      <c r="M3324" s="55"/>
      <c r="N3324" s="55"/>
      <c r="O3324" s="56"/>
      <c r="P3324" s="56"/>
      <c r="Q3324" s="56"/>
      <c r="R3324" s="57"/>
      <c r="S3324" s="57"/>
      <c r="T3324" s="55"/>
      <c r="U3324" s="56"/>
      <c r="V3324" s="56"/>
      <c r="W3324" s="58"/>
      <c r="X3324" s="58"/>
      <c r="Y3324" s="59"/>
      <c r="Z3324" s="60"/>
      <c r="AA3324" s="61"/>
      <c r="AB3324" s="61"/>
      <c r="AC3324" s="61"/>
      <c r="AD3324" s="61"/>
      <c r="AE3324" s="62"/>
      <c r="AF3324" s="62"/>
      <c r="AG3324" s="62"/>
      <c r="AH3324" s="62"/>
      <c r="AI3324" s="62"/>
      <c r="AJ3324" s="62"/>
      <c r="AK3324" s="62"/>
      <c r="AL3324" s="61"/>
      <c r="AM3324" s="61"/>
      <c r="AN3324" s="62"/>
      <c r="AO3324" s="62"/>
      <c r="AP3324" s="62"/>
      <c r="AQ3324" s="62"/>
      <c r="AR3324" s="61"/>
    </row>
    <row r="3325" spans="1:44">
      <c r="A3325" t="e">
        <f>VLOOKUP(Q3325,'Rotas x Madrugada'!A:C,2,0)</f>
        <v>#N/A</v>
      </c>
      <c r="B3325" t="e">
        <f>VLOOKUP(Q3325,'Rotas x Madrugada'!A:C,3,0)</f>
        <v>#N/A</v>
      </c>
      <c r="D3325" s="19" t="e">
        <f t="shared" si="102"/>
        <v>#N/A</v>
      </c>
      <c r="E3325" s="19" t="e">
        <f>IF(A3325="RETIRA",Z3325,VLOOKUP(Q3325,'Rotas x Madrugada'!A:D,4,0))</f>
        <v>#N/A</v>
      </c>
      <c r="F3325" s="19" t="e">
        <f>IF(A3325="RETIRA",Z3325,Z3325+2)</f>
        <v>#N/A</v>
      </c>
      <c r="G3325" s="19" t="str">
        <f>CONCATENATE(U3325,"-",V3325)</f>
        <v>-</v>
      </c>
      <c r="H3325" s="19" t="str">
        <f t="shared" ca="1" si="103"/>
        <v>PROBLEMA</v>
      </c>
      <c r="I3325" s="46">
        <f ca="1">Z3325-$B$1</f>
        <v>-46157</v>
      </c>
      <c r="J3325" s="46" t="e">
        <f>VLOOKUP(G3325,'D. Produção'!A:B,2,)</f>
        <v>#N/A</v>
      </c>
      <c r="K3325" s="63"/>
      <c r="L3325" s="64"/>
      <c r="M3325" s="63"/>
      <c r="N3325" s="63"/>
      <c r="O3325" s="64"/>
      <c r="P3325" s="64"/>
      <c r="Q3325" s="64"/>
      <c r="R3325" s="65"/>
      <c r="S3325" s="65"/>
      <c r="T3325" s="63"/>
      <c r="U3325" s="64"/>
      <c r="V3325" s="64"/>
      <c r="W3325" s="66"/>
      <c r="X3325" s="66"/>
      <c r="Y3325" s="67"/>
      <c r="Z3325" s="68"/>
      <c r="AA3325" s="69"/>
      <c r="AB3325" s="69"/>
      <c r="AC3325" s="69"/>
      <c r="AD3325" s="69"/>
      <c r="AE3325" s="70"/>
      <c r="AF3325" s="70"/>
      <c r="AG3325" s="70"/>
      <c r="AH3325" s="70"/>
      <c r="AI3325" s="70"/>
      <c r="AJ3325" s="70"/>
      <c r="AK3325" s="70"/>
      <c r="AL3325" s="69"/>
      <c r="AM3325" s="69"/>
      <c r="AN3325" s="70"/>
      <c r="AO3325" s="70"/>
      <c r="AP3325" s="70"/>
      <c r="AQ3325" s="70"/>
      <c r="AR3325" s="69"/>
    </row>
    <row r="3326" spans="1:44">
      <c r="A3326" t="e">
        <f>VLOOKUP(Q3326,'Rotas x Madrugada'!A:C,2,0)</f>
        <v>#N/A</v>
      </c>
      <c r="B3326" t="e">
        <f>VLOOKUP(Q3326,'Rotas x Madrugada'!A:C,3,0)</f>
        <v>#N/A</v>
      </c>
      <c r="D3326" s="19" t="e">
        <f t="shared" si="102"/>
        <v>#N/A</v>
      </c>
      <c r="E3326" s="19" t="e">
        <f>IF(A3326="RETIRA",Z3326,VLOOKUP(Q3326,'Rotas x Madrugada'!A:D,4,0))</f>
        <v>#N/A</v>
      </c>
      <c r="F3326" s="19" t="e">
        <f>IF(A3326="RETIRA",Z3326,Z3326+2)</f>
        <v>#N/A</v>
      </c>
      <c r="G3326" s="19" t="str">
        <f>CONCATENATE(U3326,"-",V3326)</f>
        <v>-</v>
      </c>
      <c r="H3326" s="19" t="str">
        <f t="shared" ca="1" si="103"/>
        <v>PROBLEMA</v>
      </c>
      <c r="I3326" s="46">
        <f ca="1">Z3326-$B$1</f>
        <v>-46157</v>
      </c>
      <c r="J3326" s="46" t="e">
        <f>VLOOKUP(G3326,'D. Produção'!A:B,2,)</f>
        <v>#N/A</v>
      </c>
      <c r="K3326" s="55"/>
      <c r="L3326" s="56"/>
      <c r="M3326" s="55"/>
      <c r="N3326" s="55"/>
      <c r="O3326" s="56"/>
      <c r="P3326" s="56"/>
      <c r="Q3326" s="56"/>
      <c r="R3326" s="57"/>
      <c r="S3326" s="57"/>
      <c r="T3326" s="55"/>
      <c r="U3326" s="56"/>
      <c r="V3326" s="56"/>
      <c r="W3326" s="58"/>
      <c r="X3326" s="58"/>
      <c r="Y3326" s="59"/>
      <c r="Z3326" s="60"/>
      <c r="AA3326" s="61"/>
      <c r="AB3326" s="61"/>
      <c r="AC3326" s="61"/>
      <c r="AD3326" s="61"/>
      <c r="AE3326" s="62"/>
      <c r="AF3326" s="62"/>
      <c r="AG3326" s="62"/>
      <c r="AH3326" s="62"/>
      <c r="AI3326" s="62"/>
      <c r="AJ3326" s="62"/>
      <c r="AK3326" s="62"/>
      <c r="AL3326" s="61"/>
      <c r="AM3326" s="61"/>
      <c r="AN3326" s="62"/>
      <c r="AO3326" s="62"/>
      <c r="AP3326" s="62"/>
      <c r="AQ3326" s="62"/>
      <c r="AR3326" s="61"/>
    </row>
    <row r="3327" spans="1:44">
      <c r="A3327" t="e">
        <f>VLOOKUP(Q3327,'Rotas x Madrugada'!A:C,2,0)</f>
        <v>#N/A</v>
      </c>
      <c r="B3327" t="e">
        <f>VLOOKUP(Q3327,'Rotas x Madrugada'!A:C,3,0)</f>
        <v>#N/A</v>
      </c>
      <c r="D3327" s="19" t="e">
        <f t="shared" si="102"/>
        <v>#N/A</v>
      </c>
      <c r="E3327" s="19" t="e">
        <f>IF(A3327="RETIRA",Z3327,VLOOKUP(Q3327,'Rotas x Madrugada'!A:D,4,0))</f>
        <v>#N/A</v>
      </c>
      <c r="F3327" s="19" t="e">
        <f>IF(A3327="RETIRA",Z3327,Z3327+2)</f>
        <v>#N/A</v>
      </c>
      <c r="G3327" s="19" t="str">
        <f>CONCATENATE(U3327,"-",V3327)</f>
        <v>-</v>
      </c>
      <c r="H3327" s="19" t="str">
        <f t="shared" ca="1" si="103"/>
        <v>PROBLEMA</v>
      </c>
      <c r="I3327" s="46">
        <f ca="1">Z3327-$B$1</f>
        <v>-46157</v>
      </c>
      <c r="J3327" s="46" t="e">
        <f>VLOOKUP(G3327,'D. Produção'!A:B,2,)</f>
        <v>#N/A</v>
      </c>
      <c r="K3327" s="63"/>
      <c r="L3327" s="64"/>
      <c r="M3327" s="63"/>
      <c r="N3327" s="63"/>
      <c r="O3327" s="64"/>
      <c r="P3327" s="64"/>
      <c r="Q3327" s="64"/>
      <c r="R3327" s="65"/>
      <c r="S3327" s="65"/>
      <c r="T3327" s="63"/>
      <c r="U3327" s="64"/>
      <c r="V3327" s="64"/>
      <c r="W3327" s="66"/>
      <c r="X3327" s="66"/>
      <c r="Y3327" s="67"/>
      <c r="Z3327" s="68"/>
      <c r="AA3327" s="69"/>
      <c r="AB3327" s="69"/>
      <c r="AC3327" s="69"/>
      <c r="AD3327" s="70"/>
      <c r="AE3327" s="70"/>
      <c r="AF3327" s="70"/>
      <c r="AG3327" s="70"/>
      <c r="AH3327" s="70"/>
      <c r="AI3327" s="70"/>
      <c r="AJ3327" s="70"/>
      <c r="AK3327" s="70"/>
      <c r="AL3327" s="70"/>
      <c r="AM3327" s="70"/>
      <c r="AN3327" s="70"/>
      <c r="AO3327" s="70"/>
      <c r="AP3327" s="70"/>
      <c r="AQ3327" s="70"/>
      <c r="AR3327" s="69"/>
    </row>
    <row r="3328" spans="1:44">
      <c r="A3328" t="e">
        <f>VLOOKUP(Q3328,'Rotas x Madrugada'!A:C,2,0)</f>
        <v>#N/A</v>
      </c>
      <c r="B3328" t="e">
        <f>VLOOKUP(Q3328,'Rotas x Madrugada'!A:C,3,0)</f>
        <v>#N/A</v>
      </c>
      <c r="D3328" s="19" t="e">
        <f t="shared" si="102"/>
        <v>#N/A</v>
      </c>
      <c r="E3328" s="19" t="e">
        <f>IF(A3328="RETIRA",Z3328,VLOOKUP(Q3328,'Rotas x Madrugada'!A:D,4,0))</f>
        <v>#N/A</v>
      </c>
      <c r="F3328" s="19" t="e">
        <f>IF(A3328="RETIRA",Z3328,Z3328+2)</f>
        <v>#N/A</v>
      </c>
      <c r="G3328" s="19" t="str">
        <f>CONCATENATE(U3328,"-",V3328)</f>
        <v>-</v>
      </c>
      <c r="H3328" s="19" t="str">
        <f t="shared" ca="1" si="103"/>
        <v>PROBLEMA</v>
      </c>
      <c r="I3328" s="46">
        <f ca="1">Z3328-$B$1</f>
        <v>-46157</v>
      </c>
      <c r="J3328" s="46" t="e">
        <f>VLOOKUP(G3328,'D. Produção'!A:B,2,)</f>
        <v>#N/A</v>
      </c>
      <c r="K3328" s="55"/>
      <c r="L3328" s="56"/>
      <c r="M3328" s="55"/>
      <c r="N3328" s="55"/>
      <c r="O3328" s="56"/>
      <c r="P3328" s="56"/>
      <c r="Q3328" s="56"/>
      <c r="R3328" s="57"/>
      <c r="S3328" s="57"/>
      <c r="T3328" s="55"/>
      <c r="U3328" s="56"/>
      <c r="V3328" s="56"/>
      <c r="W3328" s="58"/>
      <c r="X3328" s="58"/>
      <c r="Y3328" s="59"/>
      <c r="Z3328" s="60"/>
      <c r="AA3328" s="61"/>
      <c r="AB3328" s="61"/>
      <c r="AC3328" s="61"/>
      <c r="AD3328" s="62"/>
      <c r="AE3328" s="62"/>
      <c r="AF3328" s="62"/>
      <c r="AG3328" s="62"/>
      <c r="AH3328" s="62"/>
      <c r="AI3328" s="62"/>
      <c r="AJ3328" s="62"/>
      <c r="AK3328" s="62"/>
      <c r="AL3328" s="62"/>
      <c r="AM3328" s="62"/>
      <c r="AN3328" s="62"/>
      <c r="AO3328" s="62"/>
      <c r="AP3328" s="62"/>
      <c r="AQ3328" s="62"/>
      <c r="AR3328" s="61"/>
    </row>
    <row r="3329" spans="1:44">
      <c r="A3329" t="e">
        <f>VLOOKUP(Q3329,'Rotas x Madrugada'!A:C,2,0)</f>
        <v>#N/A</v>
      </c>
      <c r="B3329" t="e">
        <f>VLOOKUP(Q3329,'Rotas x Madrugada'!A:C,3,0)</f>
        <v>#N/A</v>
      </c>
      <c r="D3329" s="19" t="e">
        <f t="shared" si="102"/>
        <v>#N/A</v>
      </c>
      <c r="E3329" s="19" t="e">
        <f>IF(A3329="RETIRA",Z3329,VLOOKUP(Q3329,'Rotas x Madrugada'!A:D,4,0))</f>
        <v>#N/A</v>
      </c>
      <c r="F3329" s="19" t="e">
        <f>IF(A3329="RETIRA",Z3329,Z3329+2)</f>
        <v>#N/A</v>
      </c>
      <c r="G3329" s="19" t="str">
        <f>CONCATENATE(U3329,"-",V3329)</f>
        <v>-</v>
      </c>
      <c r="H3329" s="19" t="str">
        <f t="shared" ca="1" si="103"/>
        <v>PROBLEMA</v>
      </c>
      <c r="I3329" s="46">
        <f ca="1">Z3329-$B$1</f>
        <v>-46157</v>
      </c>
      <c r="J3329" s="46" t="e">
        <f>VLOOKUP(G3329,'D. Produção'!A:B,2,)</f>
        <v>#N/A</v>
      </c>
      <c r="K3329" s="63"/>
      <c r="L3329" s="64"/>
      <c r="M3329" s="63"/>
      <c r="N3329" s="63"/>
      <c r="O3329" s="64"/>
      <c r="P3329" s="64"/>
      <c r="Q3329" s="64"/>
      <c r="R3329" s="65"/>
      <c r="S3329" s="65"/>
      <c r="T3329" s="63"/>
      <c r="U3329" s="64"/>
      <c r="V3329" s="64"/>
      <c r="W3329" s="66"/>
      <c r="X3329" s="66"/>
      <c r="Y3329" s="67"/>
      <c r="Z3329" s="68"/>
      <c r="AA3329" s="69"/>
      <c r="AB3329" s="69"/>
      <c r="AC3329" s="69"/>
      <c r="AD3329" s="70"/>
      <c r="AE3329" s="70"/>
      <c r="AF3329" s="70"/>
      <c r="AG3329" s="70"/>
      <c r="AH3329" s="70"/>
      <c r="AI3329" s="70"/>
      <c r="AJ3329" s="70"/>
      <c r="AK3329" s="70"/>
      <c r="AL3329" s="70"/>
      <c r="AM3329" s="70"/>
      <c r="AN3329" s="70"/>
      <c r="AO3329" s="70"/>
      <c r="AP3329" s="70"/>
      <c r="AQ3329" s="70"/>
      <c r="AR3329" s="69"/>
    </row>
    <row r="3330" spans="1:44">
      <c r="A3330" t="e">
        <f>VLOOKUP(Q3330,'Rotas x Madrugada'!A:C,2,0)</f>
        <v>#N/A</v>
      </c>
      <c r="B3330" t="e">
        <f>VLOOKUP(Q3330,'Rotas x Madrugada'!A:C,3,0)</f>
        <v>#N/A</v>
      </c>
      <c r="D3330" s="19" t="e">
        <f t="shared" si="102"/>
        <v>#N/A</v>
      </c>
      <c r="E3330" s="19" t="e">
        <f>IF(A3330="RETIRA",Z3330,VLOOKUP(Q3330,'Rotas x Madrugada'!A:D,4,0))</f>
        <v>#N/A</v>
      </c>
      <c r="F3330" s="19" t="e">
        <f>IF(A3330="RETIRA",Z3330,Z3330+2)</f>
        <v>#N/A</v>
      </c>
      <c r="G3330" s="19" t="str">
        <f>CONCATENATE(U3330,"-",V3330)</f>
        <v>-</v>
      </c>
      <c r="H3330" s="19" t="str">
        <f t="shared" ca="1" si="103"/>
        <v>PROBLEMA</v>
      </c>
      <c r="I3330" s="46">
        <f ca="1">Z3330-$B$1</f>
        <v>-46157</v>
      </c>
      <c r="J3330" s="46" t="e">
        <f>VLOOKUP(G3330,'D. Produção'!A:B,2,)</f>
        <v>#N/A</v>
      </c>
      <c r="K3330" s="55"/>
      <c r="L3330" s="56"/>
      <c r="M3330" s="55"/>
      <c r="N3330" s="55"/>
      <c r="O3330" s="56"/>
      <c r="P3330" s="56"/>
      <c r="Q3330" s="56"/>
      <c r="R3330" s="57"/>
      <c r="S3330" s="57"/>
      <c r="T3330" s="55"/>
      <c r="U3330" s="56"/>
      <c r="V3330" s="56"/>
      <c r="W3330" s="58"/>
      <c r="X3330" s="58"/>
      <c r="Y3330" s="59"/>
      <c r="Z3330" s="60"/>
      <c r="AA3330" s="61"/>
      <c r="AB3330" s="61"/>
      <c r="AC3330" s="61"/>
      <c r="AD3330" s="62"/>
      <c r="AE3330" s="62"/>
      <c r="AF3330" s="62"/>
      <c r="AG3330" s="62"/>
      <c r="AH3330" s="62"/>
      <c r="AI3330" s="62"/>
      <c r="AJ3330" s="62"/>
      <c r="AK3330" s="62"/>
      <c r="AL3330" s="62"/>
      <c r="AM3330" s="62"/>
      <c r="AN3330" s="62"/>
      <c r="AO3330" s="62"/>
      <c r="AP3330" s="62"/>
      <c r="AQ3330" s="62"/>
      <c r="AR3330" s="61"/>
    </row>
    <row r="3331" spans="1:44">
      <c r="A3331" t="e">
        <f>VLOOKUP(Q3331,'Rotas x Madrugada'!A:C,2,0)</f>
        <v>#N/A</v>
      </c>
      <c r="B3331" t="e">
        <f>VLOOKUP(Q3331,'Rotas x Madrugada'!A:C,3,0)</f>
        <v>#N/A</v>
      </c>
      <c r="D3331" s="19" t="e">
        <f t="shared" si="102"/>
        <v>#N/A</v>
      </c>
      <c r="E3331" s="19" t="e">
        <f>IF(A3331="RETIRA",Z3331,VLOOKUP(Q3331,'Rotas x Madrugada'!A:D,4,0))</f>
        <v>#N/A</v>
      </c>
      <c r="F3331" s="19" t="e">
        <f>IF(A3331="RETIRA",Z3331,Z3331+2)</f>
        <v>#N/A</v>
      </c>
      <c r="G3331" s="19" t="str">
        <f>CONCATENATE(U3331,"-",V3331)</f>
        <v>-</v>
      </c>
      <c r="H3331" s="19" t="str">
        <f t="shared" ca="1" si="103"/>
        <v>PROBLEMA</v>
      </c>
      <c r="I3331" s="46">
        <f ca="1">Z3331-$B$1</f>
        <v>-46157</v>
      </c>
      <c r="J3331" s="46" t="e">
        <f>VLOOKUP(G3331,'D. Produção'!A:B,2,)</f>
        <v>#N/A</v>
      </c>
      <c r="K3331" s="63"/>
      <c r="L3331" s="64"/>
      <c r="M3331" s="63"/>
      <c r="N3331" s="63"/>
      <c r="O3331" s="64"/>
      <c r="P3331" s="64"/>
      <c r="Q3331" s="64"/>
      <c r="R3331" s="65"/>
      <c r="S3331" s="65"/>
      <c r="T3331" s="63"/>
      <c r="U3331" s="64"/>
      <c r="V3331" s="64"/>
      <c r="W3331" s="66"/>
      <c r="X3331" s="66"/>
      <c r="Y3331" s="67"/>
      <c r="Z3331" s="68"/>
      <c r="AA3331" s="69"/>
      <c r="AB3331" s="69"/>
      <c r="AC3331" s="69"/>
      <c r="AD3331" s="70"/>
      <c r="AE3331" s="70"/>
      <c r="AF3331" s="70"/>
      <c r="AG3331" s="70"/>
      <c r="AH3331" s="70"/>
      <c r="AI3331" s="70"/>
      <c r="AJ3331" s="70"/>
      <c r="AK3331" s="70"/>
      <c r="AL3331" s="70"/>
      <c r="AM3331" s="70"/>
      <c r="AN3331" s="70"/>
      <c r="AO3331" s="70"/>
      <c r="AP3331" s="70"/>
      <c r="AQ3331" s="70"/>
      <c r="AR3331" s="69"/>
    </row>
    <row r="3332" spans="1:44">
      <c r="A3332" t="e">
        <f>VLOOKUP(Q3332,'Rotas x Madrugada'!A:C,2,0)</f>
        <v>#N/A</v>
      </c>
      <c r="B3332" t="e">
        <f>VLOOKUP(Q3332,'Rotas x Madrugada'!A:C,3,0)</f>
        <v>#N/A</v>
      </c>
      <c r="D3332" s="19" t="e">
        <f t="shared" ref="D3332:D3395" si="104">IF(E3332&gt;F3332,E3332,F3332)</f>
        <v>#N/A</v>
      </c>
      <c r="E3332" s="19" t="e">
        <f>IF(A3332="RETIRA",Z3332,VLOOKUP(Q3332,'Rotas x Madrugada'!A:D,4,0))</f>
        <v>#N/A</v>
      </c>
      <c r="F3332" s="19" t="e">
        <f>IF(A3332="RETIRA",Z3332,Z3332+2)</f>
        <v>#N/A</v>
      </c>
      <c r="G3332" s="19" t="str">
        <f>CONCATENATE(U3332,"-",V3332)</f>
        <v>-</v>
      </c>
      <c r="H3332" s="19" t="str">
        <f t="shared" ca="1" si="103"/>
        <v>PROBLEMA</v>
      </c>
      <c r="I3332" s="46">
        <f ca="1">Z3332-$B$1</f>
        <v>-46157</v>
      </c>
      <c r="J3332" s="46" t="e">
        <f>VLOOKUP(G3332,'D. Produção'!A:B,2,)</f>
        <v>#N/A</v>
      </c>
      <c r="K3332" s="55"/>
      <c r="L3332" s="56"/>
      <c r="M3332" s="55"/>
      <c r="N3332" s="55"/>
      <c r="O3332" s="56"/>
      <c r="P3332" s="56"/>
      <c r="Q3332" s="56"/>
      <c r="R3332" s="57"/>
      <c r="S3332" s="57"/>
      <c r="T3332" s="55"/>
      <c r="U3332" s="56"/>
      <c r="V3332" s="56"/>
      <c r="W3332" s="58"/>
      <c r="X3332" s="58"/>
      <c r="Y3332" s="59"/>
      <c r="Z3332" s="60"/>
      <c r="AA3332" s="61"/>
      <c r="AB3332" s="61"/>
      <c r="AC3332" s="61"/>
      <c r="AD3332" s="62"/>
      <c r="AE3332" s="62"/>
      <c r="AF3332" s="62"/>
      <c r="AG3332" s="62"/>
      <c r="AH3332" s="62"/>
      <c r="AI3332" s="62"/>
      <c r="AJ3332" s="62"/>
      <c r="AK3332" s="62"/>
      <c r="AL3332" s="62"/>
      <c r="AM3332" s="62"/>
      <c r="AN3332" s="62"/>
      <c r="AO3332" s="62"/>
      <c r="AP3332" s="62"/>
      <c r="AQ3332" s="62"/>
      <c r="AR3332" s="61"/>
    </row>
    <row r="3333" spans="1:44">
      <c r="A3333" t="e">
        <f>VLOOKUP(Q3333,'Rotas x Madrugada'!A:C,2,0)</f>
        <v>#N/A</v>
      </c>
      <c r="B3333" t="e">
        <f>VLOOKUP(Q3333,'Rotas x Madrugada'!A:C,3,0)</f>
        <v>#N/A</v>
      </c>
      <c r="D3333" s="19" t="e">
        <f t="shared" si="104"/>
        <v>#N/A</v>
      </c>
      <c r="E3333" s="19" t="e">
        <f>IF(A3333="RETIRA",Z3333,VLOOKUP(Q3333,'Rotas x Madrugada'!A:D,4,0))</f>
        <v>#N/A</v>
      </c>
      <c r="F3333" s="19" t="e">
        <f>IF(A3333="RETIRA",Z3333,Z3333+2)</f>
        <v>#N/A</v>
      </c>
      <c r="G3333" s="19" t="str">
        <f>CONCATENATE(U3333,"-",V3333)</f>
        <v>-</v>
      </c>
      <c r="H3333" s="19" t="str">
        <f t="shared" ref="H3333:H3396" ca="1" si="105">IF(I3333&lt;-10,"PROBLEMA",IF(I3333&lt;J3333,"URGENTE",IF(I3333=J3333,"PRODUZIR","OK")))</f>
        <v>PROBLEMA</v>
      </c>
      <c r="I3333" s="46">
        <f ca="1">Z3333-$B$1</f>
        <v>-46157</v>
      </c>
      <c r="J3333" s="46" t="e">
        <f>VLOOKUP(G3333,'D. Produção'!A:B,2,)</f>
        <v>#N/A</v>
      </c>
      <c r="K3333" s="63"/>
      <c r="L3333" s="64"/>
      <c r="M3333" s="63"/>
      <c r="N3333" s="63"/>
      <c r="O3333" s="64"/>
      <c r="P3333" s="64"/>
      <c r="Q3333" s="64"/>
      <c r="R3333" s="65"/>
      <c r="S3333" s="65"/>
      <c r="T3333" s="63"/>
      <c r="U3333" s="64"/>
      <c r="V3333" s="64"/>
      <c r="W3333" s="66"/>
      <c r="X3333" s="66"/>
      <c r="Y3333" s="67"/>
      <c r="Z3333" s="68"/>
      <c r="AA3333" s="69"/>
      <c r="AB3333" s="69"/>
      <c r="AC3333" s="69"/>
      <c r="AD3333" s="70"/>
      <c r="AE3333" s="70"/>
      <c r="AF3333" s="70"/>
      <c r="AG3333" s="70"/>
      <c r="AH3333" s="70"/>
      <c r="AI3333" s="70"/>
      <c r="AJ3333" s="70"/>
      <c r="AK3333" s="70"/>
      <c r="AL3333" s="70"/>
      <c r="AM3333" s="70"/>
      <c r="AN3333" s="70"/>
      <c r="AO3333" s="70"/>
      <c r="AP3333" s="70"/>
      <c r="AQ3333" s="70"/>
      <c r="AR3333" s="69"/>
    </row>
    <row r="3334" spans="1:44">
      <c r="A3334" t="e">
        <f>VLOOKUP(Q3334,'Rotas x Madrugada'!A:C,2,0)</f>
        <v>#N/A</v>
      </c>
      <c r="B3334" t="e">
        <f>VLOOKUP(Q3334,'Rotas x Madrugada'!A:C,3,0)</f>
        <v>#N/A</v>
      </c>
      <c r="D3334" s="19" t="e">
        <f t="shared" si="104"/>
        <v>#N/A</v>
      </c>
      <c r="E3334" s="19" t="e">
        <f>IF(A3334="RETIRA",Z3334,VLOOKUP(Q3334,'Rotas x Madrugada'!A:D,4,0))</f>
        <v>#N/A</v>
      </c>
      <c r="F3334" s="19" t="e">
        <f>IF(A3334="RETIRA",Z3334,Z3334+2)</f>
        <v>#N/A</v>
      </c>
      <c r="G3334" s="19" t="str">
        <f>CONCATENATE(U3334,"-",V3334)</f>
        <v>-</v>
      </c>
      <c r="H3334" s="19" t="str">
        <f t="shared" ca="1" si="105"/>
        <v>PROBLEMA</v>
      </c>
      <c r="I3334" s="46">
        <f ca="1">Z3334-$B$1</f>
        <v>-46157</v>
      </c>
      <c r="J3334" s="46" t="e">
        <f>VLOOKUP(G3334,'D. Produção'!A:B,2,)</f>
        <v>#N/A</v>
      </c>
      <c r="K3334" s="55"/>
      <c r="L3334" s="56"/>
      <c r="M3334" s="55"/>
      <c r="N3334" s="55"/>
      <c r="O3334" s="56"/>
      <c r="P3334" s="56"/>
      <c r="Q3334" s="56"/>
      <c r="R3334" s="57"/>
      <c r="S3334" s="57"/>
      <c r="T3334" s="55"/>
      <c r="U3334" s="56"/>
      <c r="V3334" s="56"/>
      <c r="W3334" s="58"/>
      <c r="X3334" s="58"/>
      <c r="Y3334" s="59"/>
      <c r="Z3334" s="60"/>
      <c r="AA3334" s="61"/>
      <c r="AB3334" s="61"/>
      <c r="AC3334" s="61"/>
      <c r="AD3334" s="62"/>
      <c r="AE3334" s="62"/>
      <c r="AF3334" s="62"/>
      <c r="AG3334" s="62"/>
      <c r="AH3334" s="62"/>
      <c r="AI3334" s="62"/>
      <c r="AJ3334" s="62"/>
      <c r="AK3334" s="62"/>
      <c r="AL3334" s="62"/>
      <c r="AM3334" s="62"/>
      <c r="AN3334" s="62"/>
      <c r="AO3334" s="62"/>
      <c r="AP3334" s="62"/>
      <c r="AQ3334" s="62"/>
      <c r="AR3334" s="61"/>
    </row>
    <row r="3335" spans="1:44">
      <c r="A3335" t="e">
        <f>VLOOKUP(Q3335,'Rotas x Madrugada'!A:C,2,0)</f>
        <v>#N/A</v>
      </c>
      <c r="B3335" t="e">
        <f>VLOOKUP(Q3335,'Rotas x Madrugada'!A:C,3,0)</f>
        <v>#N/A</v>
      </c>
      <c r="D3335" s="19" t="e">
        <f t="shared" si="104"/>
        <v>#N/A</v>
      </c>
      <c r="E3335" s="19" t="e">
        <f>IF(A3335="RETIRA",Z3335,VLOOKUP(Q3335,'Rotas x Madrugada'!A:D,4,0))</f>
        <v>#N/A</v>
      </c>
      <c r="F3335" s="19" t="e">
        <f>IF(A3335="RETIRA",Z3335,Z3335+2)</f>
        <v>#N/A</v>
      </c>
      <c r="G3335" s="19" t="str">
        <f>CONCATENATE(U3335,"-",V3335)</f>
        <v>-</v>
      </c>
      <c r="H3335" s="19" t="str">
        <f t="shared" ca="1" si="105"/>
        <v>PROBLEMA</v>
      </c>
      <c r="I3335" s="46">
        <f ca="1">Z3335-$B$1</f>
        <v>-46157</v>
      </c>
      <c r="J3335" s="46" t="e">
        <f>VLOOKUP(G3335,'D. Produção'!A:B,2,)</f>
        <v>#N/A</v>
      </c>
      <c r="K3335" s="63"/>
      <c r="L3335" s="64"/>
      <c r="M3335" s="63"/>
      <c r="N3335" s="63"/>
      <c r="O3335" s="64"/>
      <c r="P3335" s="64"/>
      <c r="Q3335" s="64"/>
      <c r="R3335" s="65"/>
      <c r="S3335" s="65"/>
      <c r="T3335" s="63"/>
      <c r="U3335" s="64"/>
      <c r="V3335" s="64"/>
      <c r="W3335" s="66"/>
      <c r="X3335" s="66"/>
      <c r="Y3335" s="67"/>
      <c r="Z3335" s="68"/>
      <c r="AA3335" s="69"/>
      <c r="AB3335" s="69"/>
      <c r="AC3335" s="69"/>
      <c r="AD3335" s="70"/>
      <c r="AE3335" s="70"/>
      <c r="AF3335" s="70"/>
      <c r="AG3335" s="70"/>
      <c r="AH3335" s="70"/>
      <c r="AI3335" s="70"/>
      <c r="AJ3335" s="70"/>
      <c r="AK3335" s="70"/>
      <c r="AL3335" s="70"/>
      <c r="AM3335" s="70"/>
      <c r="AN3335" s="70"/>
      <c r="AO3335" s="70"/>
      <c r="AP3335" s="70"/>
      <c r="AQ3335" s="70"/>
      <c r="AR3335" s="69"/>
    </row>
    <row r="3336" spans="1:44">
      <c r="A3336" t="e">
        <f>VLOOKUP(Q3336,'Rotas x Madrugada'!A:C,2,0)</f>
        <v>#N/A</v>
      </c>
      <c r="B3336" t="e">
        <f>VLOOKUP(Q3336,'Rotas x Madrugada'!A:C,3,0)</f>
        <v>#N/A</v>
      </c>
      <c r="D3336" s="19" t="e">
        <f t="shared" si="104"/>
        <v>#N/A</v>
      </c>
      <c r="E3336" s="19" t="e">
        <f>IF(A3336="RETIRA",Z3336,VLOOKUP(Q3336,'Rotas x Madrugada'!A:D,4,0))</f>
        <v>#N/A</v>
      </c>
      <c r="F3336" s="19" t="e">
        <f>IF(A3336="RETIRA",Z3336,Z3336+2)</f>
        <v>#N/A</v>
      </c>
      <c r="G3336" s="19" t="str">
        <f>CONCATENATE(U3336,"-",V3336)</f>
        <v>-</v>
      </c>
      <c r="H3336" s="19" t="str">
        <f t="shared" ca="1" si="105"/>
        <v>PROBLEMA</v>
      </c>
      <c r="I3336" s="46">
        <f ca="1">Z3336-$B$1</f>
        <v>-46157</v>
      </c>
      <c r="J3336" s="46" t="e">
        <f>VLOOKUP(G3336,'D. Produção'!A:B,2,)</f>
        <v>#N/A</v>
      </c>
      <c r="K3336" s="55"/>
      <c r="L3336" s="56"/>
      <c r="M3336" s="55"/>
      <c r="N3336" s="55"/>
      <c r="O3336" s="56"/>
      <c r="P3336" s="56"/>
      <c r="Q3336" s="56"/>
      <c r="R3336" s="57"/>
      <c r="S3336" s="57"/>
      <c r="T3336" s="55"/>
      <c r="U3336" s="56"/>
      <c r="V3336" s="56"/>
      <c r="W3336" s="58"/>
      <c r="X3336" s="58"/>
      <c r="Y3336" s="59"/>
      <c r="Z3336" s="60"/>
      <c r="AA3336" s="61"/>
      <c r="AB3336" s="61"/>
      <c r="AC3336" s="61"/>
      <c r="AD3336" s="62"/>
      <c r="AE3336" s="62"/>
      <c r="AF3336" s="62"/>
      <c r="AG3336" s="62"/>
      <c r="AH3336" s="62"/>
      <c r="AI3336" s="62"/>
      <c r="AJ3336" s="62"/>
      <c r="AK3336" s="62"/>
      <c r="AL3336" s="62"/>
      <c r="AM3336" s="62"/>
      <c r="AN3336" s="62"/>
      <c r="AO3336" s="62"/>
      <c r="AP3336" s="62"/>
      <c r="AQ3336" s="62"/>
      <c r="AR3336" s="61"/>
    </row>
    <row r="3337" spans="1:44">
      <c r="A3337" t="e">
        <f>VLOOKUP(Q3337,'Rotas x Madrugada'!A:C,2,0)</f>
        <v>#N/A</v>
      </c>
      <c r="B3337" t="e">
        <f>VLOOKUP(Q3337,'Rotas x Madrugada'!A:C,3,0)</f>
        <v>#N/A</v>
      </c>
      <c r="D3337" s="19" t="e">
        <f t="shared" si="104"/>
        <v>#N/A</v>
      </c>
      <c r="E3337" s="19" t="e">
        <f>IF(A3337="RETIRA",Z3337,VLOOKUP(Q3337,'Rotas x Madrugada'!A:D,4,0))</f>
        <v>#N/A</v>
      </c>
      <c r="F3337" s="19" t="e">
        <f>IF(A3337="RETIRA",Z3337,Z3337+2)</f>
        <v>#N/A</v>
      </c>
      <c r="G3337" s="19" t="str">
        <f>CONCATENATE(U3337,"-",V3337)</f>
        <v>-</v>
      </c>
      <c r="H3337" s="19" t="str">
        <f t="shared" ca="1" si="105"/>
        <v>PROBLEMA</v>
      </c>
      <c r="I3337" s="46">
        <f ca="1">Z3337-$B$1</f>
        <v>-46157</v>
      </c>
      <c r="J3337" s="46" t="e">
        <f>VLOOKUP(G3337,'D. Produção'!A:B,2,)</f>
        <v>#N/A</v>
      </c>
      <c r="K3337" s="63"/>
      <c r="L3337" s="64"/>
      <c r="M3337" s="63"/>
      <c r="N3337" s="63"/>
      <c r="O3337" s="64"/>
      <c r="P3337" s="64"/>
      <c r="Q3337" s="64"/>
      <c r="R3337" s="65"/>
      <c r="S3337" s="65"/>
      <c r="T3337" s="63"/>
      <c r="U3337" s="64"/>
      <c r="V3337" s="64"/>
      <c r="W3337" s="66"/>
      <c r="X3337" s="66"/>
      <c r="Y3337" s="67"/>
      <c r="Z3337" s="68"/>
      <c r="AA3337" s="69"/>
      <c r="AB3337" s="69"/>
      <c r="AC3337" s="69"/>
      <c r="AD3337" s="70"/>
      <c r="AE3337" s="70"/>
      <c r="AF3337" s="70"/>
      <c r="AG3337" s="70"/>
      <c r="AH3337" s="70"/>
      <c r="AI3337" s="70"/>
      <c r="AJ3337" s="70"/>
      <c r="AK3337" s="70"/>
      <c r="AL3337" s="70"/>
      <c r="AM3337" s="70"/>
      <c r="AN3337" s="70"/>
      <c r="AO3337" s="70"/>
      <c r="AP3337" s="70"/>
      <c r="AQ3337" s="70"/>
      <c r="AR3337" s="69"/>
    </row>
    <row r="3338" spans="1:44">
      <c r="A3338" t="e">
        <f>VLOOKUP(Q3338,'Rotas x Madrugada'!A:C,2,0)</f>
        <v>#N/A</v>
      </c>
      <c r="B3338" t="e">
        <f>VLOOKUP(Q3338,'Rotas x Madrugada'!A:C,3,0)</f>
        <v>#N/A</v>
      </c>
      <c r="D3338" s="19" t="e">
        <f t="shared" si="104"/>
        <v>#N/A</v>
      </c>
      <c r="E3338" s="19" t="e">
        <f>IF(A3338="RETIRA",Z3338,VLOOKUP(Q3338,'Rotas x Madrugada'!A:D,4,0))</f>
        <v>#N/A</v>
      </c>
      <c r="F3338" s="19" t="e">
        <f>IF(A3338="RETIRA",Z3338,Z3338+2)</f>
        <v>#N/A</v>
      </c>
      <c r="G3338" s="19" t="str">
        <f>CONCATENATE(U3338,"-",V3338)</f>
        <v>-</v>
      </c>
      <c r="H3338" s="19" t="str">
        <f t="shared" ca="1" si="105"/>
        <v>PROBLEMA</v>
      </c>
      <c r="I3338" s="46">
        <f ca="1">Z3338-$B$1</f>
        <v>-46157</v>
      </c>
      <c r="J3338" s="46" t="e">
        <f>VLOOKUP(G3338,'D. Produção'!A:B,2,)</f>
        <v>#N/A</v>
      </c>
      <c r="K3338" s="55"/>
      <c r="L3338" s="56"/>
      <c r="M3338" s="55"/>
      <c r="N3338" s="55"/>
      <c r="O3338" s="56"/>
      <c r="P3338" s="56"/>
      <c r="Q3338" s="56"/>
      <c r="R3338" s="57"/>
      <c r="S3338" s="57"/>
      <c r="T3338" s="55"/>
      <c r="U3338" s="56"/>
      <c r="V3338" s="56"/>
      <c r="W3338" s="58"/>
      <c r="X3338" s="58"/>
      <c r="Y3338" s="59"/>
      <c r="Z3338" s="60"/>
      <c r="AA3338" s="61"/>
      <c r="AB3338" s="61"/>
      <c r="AC3338" s="61"/>
      <c r="AD3338" s="62"/>
      <c r="AE3338" s="62"/>
      <c r="AF3338" s="62"/>
      <c r="AG3338" s="62"/>
      <c r="AH3338" s="62"/>
      <c r="AI3338" s="62"/>
      <c r="AJ3338" s="62"/>
      <c r="AK3338" s="62"/>
      <c r="AL3338" s="62"/>
      <c r="AM3338" s="62"/>
      <c r="AN3338" s="62"/>
      <c r="AO3338" s="62"/>
      <c r="AP3338" s="62"/>
      <c r="AQ3338" s="62"/>
      <c r="AR3338" s="61"/>
    </row>
    <row r="3339" spans="1:44">
      <c r="A3339" t="e">
        <f>VLOOKUP(Q3339,'Rotas x Madrugada'!A:C,2,0)</f>
        <v>#N/A</v>
      </c>
      <c r="B3339" t="e">
        <f>VLOOKUP(Q3339,'Rotas x Madrugada'!A:C,3,0)</f>
        <v>#N/A</v>
      </c>
      <c r="D3339" s="19" t="e">
        <f t="shared" si="104"/>
        <v>#N/A</v>
      </c>
      <c r="E3339" s="19" t="e">
        <f>IF(A3339="RETIRA",Z3339,VLOOKUP(Q3339,'Rotas x Madrugada'!A:D,4,0))</f>
        <v>#N/A</v>
      </c>
      <c r="F3339" s="19" t="e">
        <f>IF(A3339="RETIRA",Z3339,Z3339+2)</f>
        <v>#N/A</v>
      </c>
      <c r="G3339" s="19" t="str">
        <f>CONCATENATE(U3339,"-",V3339)</f>
        <v>-</v>
      </c>
      <c r="H3339" s="19" t="str">
        <f t="shared" ca="1" si="105"/>
        <v>PROBLEMA</v>
      </c>
      <c r="I3339" s="46">
        <f ca="1">Z3339-$B$1</f>
        <v>-46157</v>
      </c>
      <c r="J3339" s="46" t="e">
        <f>VLOOKUP(G3339,'D. Produção'!A:B,2,)</f>
        <v>#N/A</v>
      </c>
      <c r="K3339" s="63"/>
      <c r="L3339" s="64"/>
      <c r="M3339" s="63"/>
      <c r="N3339" s="63"/>
      <c r="O3339" s="64"/>
      <c r="P3339" s="64"/>
      <c r="Q3339" s="64"/>
      <c r="R3339" s="65"/>
      <c r="S3339" s="65"/>
      <c r="T3339" s="63"/>
      <c r="U3339" s="64"/>
      <c r="V3339" s="64"/>
      <c r="W3339" s="66"/>
      <c r="X3339" s="66"/>
      <c r="Y3339" s="67"/>
      <c r="Z3339" s="68"/>
      <c r="AA3339" s="69"/>
      <c r="AB3339" s="69"/>
      <c r="AC3339" s="69"/>
      <c r="AD3339" s="70"/>
      <c r="AE3339" s="70"/>
      <c r="AF3339" s="70"/>
      <c r="AG3339" s="70"/>
      <c r="AH3339" s="70"/>
      <c r="AI3339" s="70"/>
      <c r="AJ3339" s="70"/>
      <c r="AK3339" s="70"/>
      <c r="AL3339" s="70"/>
      <c r="AM3339" s="70"/>
      <c r="AN3339" s="70"/>
      <c r="AO3339" s="70"/>
      <c r="AP3339" s="70"/>
      <c r="AQ3339" s="70"/>
      <c r="AR3339" s="69"/>
    </row>
    <row r="3340" spans="1:44">
      <c r="A3340" t="e">
        <f>VLOOKUP(Q3340,'Rotas x Madrugada'!A:C,2,0)</f>
        <v>#N/A</v>
      </c>
      <c r="B3340" t="e">
        <f>VLOOKUP(Q3340,'Rotas x Madrugada'!A:C,3,0)</f>
        <v>#N/A</v>
      </c>
      <c r="D3340" s="19" t="e">
        <f t="shared" si="104"/>
        <v>#N/A</v>
      </c>
      <c r="E3340" s="19" t="e">
        <f>IF(A3340="RETIRA",Z3340,VLOOKUP(Q3340,'Rotas x Madrugada'!A:D,4,0))</f>
        <v>#N/A</v>
      </c>
      <c r="F3340" s="19" t="e">
        <f>IF(A3340="RETIRA",Z3340,Z3340+2)</f>
        <v>#N/A</v>
      </c>
      <c r="G3340" s="19" t="str">
        <f>CONCATENATE(U3340,"-",V3340)</f>
        <v>-</v>
      </c>
      <c r="H3340" s="19" t="str">
        <f t="shared" ca="1" si="105"/>
        <v>PROBLEMA</v>
      </c>
      <c r="I3340" s="46">
        <f ca="1">Z3340-$B$1</f>
        <v>-46157</v>
      </c>
      <c r="J3340" s="46" t="e">
        <f>VLOOKUP(G3340,'D. Produção'!A:B,2,)</f>
        <v>#N/A</v>
      </c>
      <c r="K3340" s="55"/>
      <c r="L3340" s="56"/>
      <c r="M3340" s="55"/>
      <c r="N3340" s="55"/>
      <c r="O3340" s="56"/>
      <c r="P3340" s="56"/>
      <c r="Q3340" s="56"/>
      <c r="R3340" s="57"/>
      <c r="S3340" s="57"/>
      <c r="T3340" s="55"/>
      <c r="U3340" s="56"/>
      <c r="V3340" s="56"/>
      <c r="W3340" s="58"/>
      <c r="X3340" s="58"/>
      <c r="Y3340" s="59"/>
      <c r="Z3340" s="60"/>
      <c r="AA3340" s="61"/>
      <c r="AB3340" s="61"/>
      <c r="AC3340" s="61"/>
      <c r="AD3340" s="62"/>
      <c r="AE3340" s="62"/>
      <c r="AF3340" s="62"/>
      <c r="AG3340" s="62"/>
      <c r="AH3340" s="62"/>
      <c r="AI3340" s="62"/>
      <c r="AJ3340" s="62"/>
      <c r="AK3340" s="62"/>
      <c r="AL3340" s="62"/>
      <c r="AM3340" s="62"/>
      <c r="AN3340" s="62"/>
      <c r="AO3340" s="62"/>
      <c r="AP3340" s="62"/>
      <c r="AQ3340" s="62"/>
      <c r="AR3340" s="61"/>
    </row>
    <row r="3341" spans="1:44">
      <c r="A3341" t="e">
        <f>VLOOKUP(Q3341,'Rotas x Madrugada'!A:C,2,0)</f>
        <v>#N/A</v>
      </c>
      <c r="B3341" t="e">
        <f>VLOOKUP(Q3341,'Rotas x Madrugada'!A:C,3,0)</f>
        <v>#N/A</v>
      </c>
      <c r="D3341" s="19" t="e">
        <f t="shared" si="104"/>
        <v>#N/A</v>
      </c>
      <c r="E3341" s="19" t="e">
        <f>IF(A3341="RETIRA",Z3341,VLOOKUP(Q3341,'Rotas x Madrugada'!A:D,4,0))</f>
        <v>#N/A</v>
      </c>
      <c r="F3341" s="19" t="e">
        <f>IF(A3341="RETIRA",Z3341,Z3341+2)</f>
        <v>#N/A</v>
      </c>
      <c r="G3341" s="19" t="str">
        <f>CONCATENATE(U3341,"-",V3341)</f>
        <v>-</v>
      </c>
      <c r="H3341" s="19" t="str">
        <f t="shared" ca="1" si="105"/>
        <v>PROBLEMA</v>
      </c>
      <c r="I3341" s="46">
        <f ca="1">Z3341-$B$1</f>
        <v>-46157</v>
      </c>
      <c r="J3341" s="46" t="e">
        <f>VLOOKUP(G3341,'D. Produção'!A:B,2,)</f>
        <v>#N/A</v>
      </c>
      <c r="K3341" s="63"/>
      <c r="L3341" s="64"/>
      <c r="M3341" s="63"/>
      <c r="N3341" s="63"/>
      <c r="O3341" s="64"/>
      <c r="P3341" s="64"/>
      <c r="Q3341" s="64"/>
      <c r="R3341" s="65"/>
      <c r="S3341" s="65"/>
      <c r="T3341" s="63"/>
      <c r="U3341" s="64"/>
      <c r="V3341" s="64"/>
      <c r="W3341" s="66"/>
      <c r="X3341" s="66"/>
      <c r="Y3341" s="67"/>
      <c r="Z3341" s="68"/>
      <c r="AA3341" s="69"/>
      <c r="AB3341" s="69"/>
      <c r="AC3341" s="69"/>
      <c r="AD3341" s="70"/>
      <c r="AE3341" s="70"/>
      <c r="AF3341" s="70"/>
      <c r="AG3341" s="70"/>
      <c r="AH3341" s="70"/>
      <c r="AI3341" s="70"/>
      <c r="AJ3341" s="70"/>
      <c r="AK3341" s="70"/>
      <c r="AL3341" s="70"/>
      <c r="AM3341" s="70"/>
      <c r="AN3341" s="70"/>
      <c r="AO3341" s="70"/>
      <c r="AP3341" s="70"/>
      <c r="AQ3341" s="70"/>
      <c r="AR3341" s="69"/>
    </row>
    <row r="3342" spans="1:44">
      <c r="A3342" t="e">
        <f>VLOOKUP(Q3342,'Rotas x Madrugada'!A:C,2,0)</f>
        <v>#N/A</v>
      </c>
      <c r="B3342" t="e">
        <f>VLOOKUP(Q3342,'Rotas x Madrugada'!A:C,3,0)</f>
        <v>#N/A</v>
      </c>
      <c r="D3342" s="19" t="e">
        <f t="shared" si="104"/>
        <v>#N/A</v>
      </c>
      <c r="E3342" s="19" t="e">
        <f>IF(A3342="RETIRA",Z3342,VLOOKUP(Q3342,'Rotas x Madrugada'!A:D,4,0))</f>
        <v>#N/A</v>
      </c>
      <c r="F3342" s="19" t="e">
        <f>IF(A3342="RETIRA",Z3342,Z3342+2)</f>
        <v>#N/A</v>
      </c>
      <c r="G3342" s="19" t="str">
        <f>CONCATENATE(U3342,"-",V3342)</f>
        <v>-</v>
      </c>
      <c r="H3342" s="19" t="str">
        <f t="shared" ca="1" si="105"/>
        <v>PROBLEMA</v>
      </c>
      <c r="I3342" s="46">
        <f ca="1">Z3342-$B$1</f>
        <v>-46157</v>
      </c>
      <c r="J3342" s="46" t="e">
        <f>VLOOKUP(G3342,'D. Produção'!A:B,2,)</f>
        <v>#N/A</v>
      </c>
      <c r="K3342" s="55"/>
      <c r="L3342" s="56"/>
      <c r="M3342" s="55"/>
      <c r="N3342" s="55"/>
      <c r="O3342" s="56"/>
      <c r="P3342" s="56"/>
      <c r="Q3342" s="56"/>
      <c r="R3342" s="57"/>
      <c r="S3342" s="57"/>
      <c r="T3342" s="55"/>
      <c r="U3342" s="56"/>
      <c r="V3342" s="56"/>
      <c r="W3342" s="58"/>
      <c r="X3342" s="58"/>
      <c r="Y3342" s="59"/>
      <c r="Z3342" s="60"/>
      <c r="AA3342" s="61"/>
      <c r="AB3342" s="61"/>
      <c r="AC3342" s="61"/>
      <c r="AD3342" s="62"/>
      <c r="AE3342" s="62"/>
      <c r="AF3342" s="62"/>
      <c r="AG3342" s="62"/>
      <c r="AH3342" s="62"/>
      <c r="AI3342" s="62"/>
      <c r="AJ3342" s="62"/>
      <c r="AK3342" s="62"/>
      <c r="AL3342" s="62"/>
      <c r="AM3342" s="62"/>
      <c r="AN3342" s="62"/>
      <c r="AO3342" s="62"/>
      <c r="AP3342" s="62"/>
      <c r="AQ3342" s="62"/>
      <c r="AR3342" s="61"/>
    </row>
    <row r="3343" spans="1:44">
      <c r="A3343" t="e">
        <f>VLOOKUP(Q3343,'Rotas x Madrugada'!A:C,2,0)</f>
        <v>#N/A</v>
      </c>
      <c r="B3343" t="e">
        <f>VLOOKUP(Q3343,'Rotas x Madrugada'!A:C,3,0)</f>
        <v>#N/A</v>
      </c>
      <c r="D3343" s="19" t="e">
        <f t="shared" si="104"/>
        <v>#N/A</v>
      </c>
      <c r="E3343" s="19" t="e">
        <f>IF(A3343="RETIRA",Z3343,VLOOKUP(Q3343,'Rotas x Madrugada'!A:D,4,0))</f>
        <v>#N/A</v>
      </c>
      <c r="F3343" s="19" t="e">
        <f>IF(A3343="RETIRA",Z3343,Z3343+2)</f>
        <v>#N/A</v>
      </c>
      <c r="G3343" s="19" t="str">
        <f>CONCATENATE(U3343,"-",V3343)</f>
        <v>-</v>
      </c>
      <c r="H3343" s="19" t="str">
        <f t="shared" ca="1" si="105"/>
        <v>PROBLEMA</v>
      </c>
      <c r="I3343" s="46">
        <f ca="1">Z3343-$B$1</f>
        <v>-46157</v>
      </c>
      <c r="J3343" s="46" t="e">
        <f>VLOOKUP(G3343,'D. Produção'!A:B,2,)</f>
        <v>#N/A</v>
      </c>
      <c r="K3343" s="63"/>
      <c r="L3343" s="64"/>
      <c r="M3343" s="63"/>
      <c r="N3343" s="63"/>
      <c r="O3343" s="64"/>
      <c r="P3343" s="64"/>
      <c r="Q3343" s="64"/>
      <c r="R3343" s="65"/>
      <c r="S3343" s="65"/>
      <c r="T3343" s="63"/>
      <c r="U3343" s="64"/>
      <c r="V3343" s="64"/>
      <c r="W3343" s="66"/>
      <c r="X3343" s="66"/>
      <c r="Y3343" s="67"/>
      <c r="Z3343" s="68"/>
      <c r="AA3343" s="69"/>
      <c r="AB3343" s="69"/>
      <c r="AC3343" s="69"/>
      <c r="AD3343" s="70"/>
      <c r="AE3343" s="70"/>
      <c r="AF3343" s="70"/>
      <c r="AG3343" s="70"/>
      <c r="AH3343" s="70"/>
      <c r="AI3343" s="70"/>
      <c r="AJ3343" s="70"/>
      <c r="AK3343" s="70"/>
      <c r="AL3343" s="70"/>
      <c r="AM3343" s="70"/>
      <c r="AN3343" s="70"/>
      <c r="AO3343" s="70"/>
      <c r="AP3343" s="70"/>
      <c r="AQ3343" s="70"/>
      <c r="AR3343" s="69"/>
    </row>
    <row r="3344" spans="1:44">
      <c r="A3344" t="e">
        <f>VLOOKUP(Q3344,'Rotas x Madrugada'!A:C,2,0)</f>
        <v>#N/A</v>
      </c>
      <c r="B3344" t="e">
        <f>VLOOKUP(Q3344,'Rotas x Madrugada'!A:C,3,0)</f>
        <v>#N/A</v>
      </c>
      <c r="D3344" s="19" t="e">
        <f t="shared" si="104"/>
        <v>#N/A</v>
      </c>
      <c r="E3344" s="19" t="e">
        <f>IF(A3344="RETIRA",Z3344,VLOOKUP(Q3344,'Rotas x Madrugada'!A:D,4,0))</f>
        <v>#N/A</v>
      </c>
      <c r="F3344" s="19" t="e">
        <f>IF(A3344="RETIRA",Z3344,Z3344+2)</f>
        <v>#N/A</v>
      </c>
      <c r="G3344" s="19" t="str">
        <f>CONCATENATE(U3344,"-",V3344)</f>
        <v>-</v>
      </c>
      <c r="H3344" s="19" t="str">
        <f t="shared" ca="1" si="105"/>
        <v>PROBLEMA</v>
      </c>
      <c r="I3344" s="46">
        <f ca="1">Z3344-$B$1</f>
        <v>-46157</v>
      </c>
      <c r="J3344" s="46" t="e">
        <f>VLOOKUP(G3344,'D. Produção'!A:B,2,)</f>
        <v>#N/A</v>
      </c>
      <c r="K3344" s="55"/>
      <c r="L3344" s="56"/>
      <c r="M3344" s="55"/>
      <c r="N3344" s="55"/>
      <c r="O3344" s="56"/>
      <c r="P3344" s="56"/>
      <c r="Q3344" s="56"/>
      <c r="R3344" s="57"/>
      <c r="S3344" s="57"/>
      <c r="T3344" s="55"/>
      <c r="U3344" s="56"/>
      <c r="V3344" s="56"/>
      <c r="W3344" s="58"/>
      <c r="X3344" s="58"/>
      <c r="Y3344" s="59"/>
      <c r="Z3344" s="60"/>
      <c r="AA3344" s="61"/>
      <c r="AB3344" s="61"/>
      <c r="AC3344" s="61"/>
      <c r="AD3344" s="62"/>
      <c r="AE3344" s="62"/>
      <c r="AF3344" s="62"/>
      <c r="AG3344" s="62"/>
      <c r="AH3344" s="62"/>
      <c r="AI3344" s="62"/>
      <c r="AJ3344" s="62"/>
      <c r="AK3344" s="62"/>
      <c r="AL3344" s="62"/>
      <c r="AM3344" s="62"/>
      <c r="AN3344" s="62"/>
      <c r="AO3344" s="62"/>
      <c r="AP3344" s="62"/>
      <c r="AQ3344" s="62"/>
      <c r="AR3344" s="61"/>
    </row>
    <row r="3345" spans="1:44">
      <c r="A3345" t="e">
        <f>VLOOKUP(Q3345,'Rotas x Madrugada'!A:C,2,0)</f>
        <v>#N/A</v>
      </c>
      <c r="B3345" t="e">
        <f>VLOOKUP(Q3345,'Rotas x Madrugada'!A:C,3,0)</f>
        <v>#N/A</v>
      </c>
      <c r="D3345" s="19" t="e">
        <f t="shared" si="104"/>
        <v>#N/A</v>
      </c>
      <c r="E3345" s="19" t="e">
        <f>IF(A3345="RETIRA",Z3345,VLOOKUP(Q3345,'Rotas x Madrugada'!A:D,4,0))</f>
        <v>#N/A</v>
      </c>
      <c r="F3345" s="19" t="e">
        <f>IF(A3345="RETIRA",Z3345,Z3345+2)</f>
        <v>#N/A</v>
      </c>
      <c r="G3345" s="19" t="str">
        <f>CONCATENATE(U3345,"-",V3345)</f>
        <v>-</v>
      </c>
      <c r="H3345" s="19" t="str">
        <f t="shared" ca="1" si="105"/>
        <v>PROBLEMA</v>
      </c>
      <c r="I3345" s="46">
        <f ca="1">Z3345-$B$1</f>
        <v>-46157</v>
      </c>
      <c r="J3345" s="46" t="e">
        <f>VLOOKUP(G3345,'D. Produção'!A:B,2,)</f>
        <v>#N/A</v>
      </c>
      <c r="K3345" s="63"/>
      <c r="L3345" s="64"/>
      <c r="M3345" s="63"/>
      <c r="N3345" s="63"/>
      <c r="O3345" s="64"/>
      <c r="P3345" s="64"/>
      <c r="Q3345" s="64"/>
      <c r="R3345" s="65"/>
      <c r="S3345" s="65"/>
      <c r="T3345" s="63"/>
      <c r="U3345" s="64"/>
      <c r="V3345" s="64"/>
      <c r="W3345" s="66"/>
      <c r="X3345" s="66"/>
      <c r="Y3345" s="67"/>
      <c r="Z3345" s="68"/>
      <c r="AA3345" s="69"/>
      <c r="AB3345" s="69"/>
      <c r="AC3345" s="69"/>
      <c r="AD3345" s="70"/>
      <c r="AE3345" s="70"/>
      <c r="AF3345" s="70"/>
      <c r="AG3345" s="70"/>
      <c r="AH3345" s="70"/>
      <c r="AI3345" s="70"/>
      <c r="AJ3345" s="70"/>
      <c r="AK3345" s="70"/>
      <c r="AL3345" s="70"/>
      <c r="AM3345" s="70"/>
      <c r="AN3345" s="70"/>
      <c r="AO3345" s="70"/>
      <c r="AP3345" s="70"/>
      <c r="AQ3345" s="70"/>
      <c r="AR3345" s="69"/>
    </row>
    <row r="3346" spans="1:44">
      <c r="A3346" t="e">
        <f>VLOOKUP(Q3346,'Rotas x Madrugada'!A:C,2,0)</f>
        <v>#N/A</v>
      </c>
      <c r="B3346" t="e">
        <f>VLOOKUP(Q3346,'Rotas x Madrugada'!A:C,3,0)</f>
        <v>#N/A</v>
      </c>
      <c r="D3346" s="19" t="e">
        <f t="shared" si="104"/>
        <v>#N/A</v>
      </c>
      <c r="E3346" s="19" t="e">
        <f>IF(A3346="RETIRA",Z3346,VLOOKUP(Q3346,'Rotas x Madrugada'!A:D,4,0))</f>
        <v>#N/A</v>
      </c>
      <c r="F3346" s="19" t="e">
        <f>IF(A3346="RETIRA",Z3346,Z3346+2)</f>
        <v>#N/A</v>
      </c>
      <c r="G3346" s="19" t="str">
        <f>CONCATENATE(U3346,"-",V3346)</f>
        <v>-</v>
      </c>
      <c r="H3346" s="19" t="str">
        <f t="shared" ca="1" si="105"/>
        <v>PROBLEMA</v>
      </c>
      <c r="I3346" s="46">
        <f ca="1">Z3346-$B$1</f>
        <v>-46157</v>
      </c>
      <c r="J3346" s="46" t="e">
        <f>VLOOKUP(G3346,'D. Produção'!A:B,2,)</f>
        <v>#N/A</v>
      </c>
      <c r="K3346" s="55"/>
      <c r="L3346" s="56"/>
      <c r="M3346" s="55"/>
      <c r="N3346" s="55"/>
      <c r="O3346" s="56"/>
      <c r="P3346" s="56"/>
      <c r="Q3346" s="56"/>
      <c r="R3346" s="57"/>
      <c r="S3346" s="57"/>
      <c r="T3346" s="55"/>
      <c r="U3346" s="56"/>
      <c r="V3346" s="56"/>
      <c r="W3346" s="58"/>
      <c r="X3346" s="58"/>
      <c r="Y3346" s="59"/>
      <c r="Z3346" s="60"/>
      <c r="AA3346" s="61"/>
      <c r="AB3346" s="61"/>
      <c r="AC3346" s="61"/>
      <c r="AD3346" s="62"/>
      <c r="AE3346" s="62"/>
      <c r="AF3346" s="62"/>
      <c r="AG3346" s="62"/>
      <c r="AH3346" s="62"/>
      <c r="AI3346" s="62"/>
      <c r="AJ3346" s="62"/>
      <c r="AK3346" s="62"/>
      <c r="AL3346" s="62"/>
      <c r="AM3346" s="62"/>
      <c r="AN3346" s="62"/>
      <c r="AO3346" s="62"/>
      <c r="AP3346" s="62"/>
      <c r="AQ3346" s="62"/>
      <c r="AR3346" s="61"/>
    </row>
    <row r="3347" spans="1:44">
      <c r="A3347" t="e">
        <f>VLOOKUP(Q3347,'Rotas x Madrugada'!A:C,2,0)</f>
        <v>#N/A</v>
      </c>
      <c r="B3347" t="e">
        <f>VLOOKUP(Q3347,'Rotas x Madrugada'!A:C,3,0)</f>
        <v>#N/A</v>
      </c>
      <c r="D3347" s="19" t="e">
        <f t="shared" si="104"/>
        <v>#N/A</v>
      </c>
      <c r="E3347" s="19" t="e">
        <f>IF(A3347="RETIRA",Z3347,VLOOKUP(Q3347,'Rotas x Madrugada'!A:D,4,0))</f>
        <v>#N/A</v>
      </c>
      <c r="F3347" s="19" t="e">
        <f>IF(A3347="RETIRA",Z3347,Z3347+2)</f>
        <v>#N/A</v>
      </c>
      <c r="G3347" s="19" t="str">
        <f>CONCATENATE(U3347,"-",V3347)</f>
        <v>-</v>
      </c>
      <c r="H3347" s="19" t="str">
        <f t="shared" ca="1" si="105"/>
        <v>PROBLEMA</v>
      </c>
      <c r="I3347" s="46">
        <f ca="1">Z3347-$B$1</f>
        <v>-46157</v>
      </c>
      <c r="J3347" s="46" t="e">
        <f>VLOOKUP(G3347,'D. Produção'!A:B,2,)</f>
        <v>#N/A</v>
      </c>
      <c r="K3347" s="63"/>
      <c r="L3347" s="64"/>
      <c r="M3347" s="63"/>
      <c r="N3347" s="63"/>
      <c r="O3347" s="64"/>
      <c r="P3347" s="64"/>
      <c r="Q3347" s="64"/>
      <c r="R3347" s="65"/>
      <c r="S3347" s="65"/>
      <c r="T3347" s="63"/>
      <c r="U3347" s="64"/>
      <c r="V3347" s="64"/>
      <c r="W3347" s="66"/>
      <c r="X3347" s="66"/>
      <c r="Y3347" s="67"/>
      <c r="Z3347" s="68"/>
      <c r="AA3347" s="69"/>
      <c r="AB3347" s="69"/>
      <c r="AC3347" s="69"/>
      <c r="AD3347" s="70"/>
      <c r="AE3347" s="70"/>
      <c r="AF3347" s="70"/>
      <c r="AG3347" s="70"/>
      <c r="AH3347" s="70"/>
      <c r="AI3347" s="70"/>
      <c r="AJ3347" s="70"/>
      <c r="AK3347" s="70"/>
      <c r="AL3347" s="70"/>
      <c r="AM3347" s="70"/>
      <c r="AN3347" s="70"/>
      <c r="AO3347" s="70"/>
      <c r="AP3347" s="70"/>
      <c r="AQ3347" s="70"/>
      <c r="AR3347" s="69"/>
    </row>
    <row r="3348" spans="1:44">
      <c r="A3348" t="e">
        <f>VLOOKUP(Q3348,'Rotas x Madrugada'!A:C,2,0)</f>
        <v>#N/A</v>
      </c>
      <c r="B3348" t="e">
        <f>VLOOKUP(Q3348,'Rotas x Madrugada'!A:C,3,0)</f>
        <v>#N/A</v>
      </c>
      <c r="D3348" s="19" t="e">
        <f t="shared" si="104"/>
        <v>#N/A</v>
      </c>
      <c r="E3348" s="19" t="e">
        <f>IF(A3348="RETIRA",Z3348,VLOOKUP(Q3348,'Rotas x Madrugada'!A:D,4,0))</f>
        <v>#N/A</v>
      </c>
      <c r="F3348" s="19" t="e">
        <f>IF(A3348="RETIRA",Z3348,Z3348+2)</f>
        <v>#N/A</v>
      </c>
      <c r="G3348" s="19" t="str">
        <f>CONCATENATE(U3348,"-",V3348)</f>
        <v>-</v>
      </c>
      <c r="H3348" s="19" t="str">
        <f t="shared" ca="1" si="105"/>
        <v>PROBLEMA</v>
      </c>
      <c r="I3348" s="46">
        <f ca="1">Z3348-$B$1</f>
        <v>-46157</v>
      </c>
      <c r="J3348" s="46" t="e">
        <f>VLOOKUP(G3348,'D. Produção'!A:B,2,)</f>
        <v>#N/A</v>
      </c>
      <c r="K3348" s="55"/>
      <c r="L3348" s="56"/>
      <c r="M3348" s="55"/>
      <c r="N3348" s="55"/>
      <c r="O3348" s="56"/>
      <c r="P3348" s="56"/>
      <c r="Q3348" s="56"/>
      <c r="R3348" s="57"/>
      <c r="S3348" s="57"/>
      <c r="T3348" s="55"/>
      <c r="U3348" s="56"/>
      <c r="V3348" s="56"/>
      <c r="W3348" s="58"/>
      <c r="X3348" s="58"/>
      <c r="Y3348" s="59"/>
      <c r="Z3348" s="60"/>
      <c r="AA3348" s="61"/>
      <c r="AB3348" s="61"/>
      <c r="AC3348" s="61"/>
      <c r="AD3348" s="62"/>
      <c r="AE3348" s="62"/>
      <c r="AF3348" s="62"/>
      <c r="AG3348" s="62"/>
      <c r="AH3348" s="62"/>
      <c r="AI3348" s="62"/>
      <c r="AJ3348" s="62"/>
      <c r="AK3348" s="62"/>
      <c r="AL3348" s="62"/>
      <c r="AM3348" s="62"/>
      <c r="AN3348" s="62"/>
      <c r="AO3348" s="62"/>
      <c r="AP3348" s="62"/>
      <c r="AQ3348" s="62"/>
      <c r="AR3348" s="61"/>
    </row>
    <row r="3349" spans="1:44">
      <c r="A3349" t="e">
        <f>VLOOKUP(Q3349,'Rotas x Madrugada'!A:C,2,0)</f>
        <v>#N/A</v>
      </c>
      <c r="B3349" t="e">
        <f>VLOOKUP(Q3349,'Rotas x Madrugada'!A:C,3,0)</f>
        <v>#N/A</v>
      </c>
      <c r="D3349" s="19" t="e">
        <f t="shared" si="104"/>
        <v>#N/A</v>
      </c>
      <c r="E3349" s="19" t="e">
        <f>IF(A3349="RETIRA",Z3349,VLOOKUP(Q3349,'Rotas x Madrugada'!A:D,4,0))</f>
        <v>#N/A</v>
      </c>
      <c r="F3349" s="19" t="e">
        <f>IF(A3349="RETIRA",Z3349,Z3349+2)</f>
        <v>#N/A</v>
      </c>
      <c r="G3349" s="19" t="str">
        <f>CONCATENATE(U3349,"-",V3349)</f>
        <v>-</v>
      </c>
      <c r="H3349" s="19" t="str">
        <f t="shared" ca="1" si="105"/>
        <v>PROBLEMA</v>
      </c>
      <c r="I3349" s="46">
        <f ca="1">Z3349-$B$1</f>
        <v>-46157</v>
      </c>
      <c r="J3349" s="46" t="e">
        <f>VLOOKUP(G3349,'D. Produção'!A:B,2,)</f>
        <v>#N/A</v>
      </c>
      <c r="K3349" s="63"/>
      <c r="L3349" s="64"/>
      <c r="M3349" s="63"/>
      <c r="N3349" s="63"/>
      <c r="O3349" s="64"/>
      <c r="P3349" s="64"/>
      <c r="Q3349" s="64"/>
      <c r="R3349" s="65"/>
      <c r="S3349" s="65"/>
      <c r="T3349" s="63"/>
      <c r="U3349" s="64"/>
      <c r="V3349" s="64"/>
      <c r="W3349" s="66"/>
      <c r="X3349" s="66"/>
      <c r="Y3349" s="67"/>
      <c r="Z3349" s="68"/>
      <c r="AA3349" s="69"/>
      <c r="AB3349" s="69"/>
      <c r="AC3349" s="69"/>
      <c r="AD3349" s="70"/>
      <c r="AE3349" s="70"/>
      <c r="AF3349" s="70"/>
      <c r="AG3349" s="70"/>
      <c r="AH3349" s="70"/>
      <c r="AI3349" s="70"/>
      <c r="AJ3349" s="70"/>
      <c r="AK3349" s="70"/>
      <c r="AL3349" s="70"/>
      <c r="AM3349" s="70"/>
      <c r="AN3349" s="70"/>
      <c r="AO3349" s="70"/>
      <c r="AP3349" s="70"/>
      <c r="AQ3349" s="70"/>
      <c r="AR3349" s="69"/>
    </row>
    <row r="3350" spans="1:44">
      <c r="A3350" t="e">
        <f>VLOOKUP(Q3350,'Rotas x Madrugada'!A:C,2,0)</f>
        <v>#N/A</v>
      </c>
      <c r="B3350" t="e">
        <f>VLOOKUP(Q3350,'Rotas x Madrugada'!A:C,3,0)</f>
        <v>#N/A</v>
      </c>
      <c r="D3350" s="19" t="e">
        <f t="shared" si="104"/>
        <v>#N/A</v>
      </c>
      <c r="E3350" s="19" t="e">
        <f>IF(A3350="RETIRA",Z3350,VLOOKUP(Q3350,'Rotas x Madrugada'!A:D,4,0))</f>
        <v>#N/A</v>
      </c>
      <c r="F3350" s="19" t="e">
        <f>IF(A3350="RETIRA",Z3350,Z3350+2)</f>
        <v>#N/A</v>
      </c>
      <c r="G3350" s="19" t="str">
        <f>CONCATENATE(U3350,"-",V3350)</f>
        <v>-</v>
      </c>
      <c r="H3350" s="19" t="str">
        <f t="shared" ca="1" si="105"/>
        <v>PROBLEMA</v>
      </c>
      <c r="I3350" s="46">
        <f ca="1">Z3350-$B$1</f>
        <v>-46157</v>
      </c>
      <c r="J3350" s="46" t="e">
        <f>VLOOKUP(G3350,'D. Produção'!A:B,2,)</f>
        <v>#N/A</v>
      </c>
      <c r="K3350" s="55"/>
      <c r="L3350" s="56"/>
      <c r="M3350" s="55"/>
      <c r="N3350" s="55"/>
      <c r="O3350" s="56"/>
      <c r="P3350" s="56"/>
      <c r="Q3350" s="56"/>
      <c r="R3350" s="57"/>
      <c r="S3350" s="57"/>
      <c r="T3350" s="55"/>
      <c r="U3350" s="56"/>
      <c r="V3350" s="56"/>
      <c r="W3350" s="58"/>
      <c r="X3350" s="58"/>
      <c r="Y3350" s="59"/>
      <c r="Z3350" s="60"/>
      <c r="AA3350" s="61"/>
      <c r="AB3350" s="61"/>
      <c r="AC3350" s="61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1"/>
    </row>
    <row r="3351" spans="1:44">
      <c r="A3351" t="e">
        <f>VLOOKUP(Q3351,'Rotas x Madrugada'!A:C,2,0)</f>
        <v>#N/A</v>
      </c>
      <c r="B3351" t="e">
        <f>VLOOKUP(Q3351,'Rotas x Madrugada'!A:C,3,0)</f>
        <v>#N/A</v>
      </c>
      <c r="D3351" s="19" t="e">
        <f t="shared" si="104"/>
        <v>#N/A</v>
      </c>
      <c r="E3351" s="19" t="e">
        <f>IF(A3351="RETIRA",Z3351,VLOOKUP(Q3351,'Rotas x Madrugada'!A:D,4,0))</f>
        <v>#N/A</v>
      </c>
      <c r="F3351" s="19" t="e">
        <f>IF(A3351="RETIRA",Z3351,Z3351+2)</f>
        <v>#N/A</v>
      </c>
      <c r="G3351" s="19" t="str">
        <f>CONCATENATE(U3351,"-",V3351)</f>
        <v>-</v>
      </c>
      <c r="H3351" s="19" t="str">
        <f t="shared" ca="1" si="105"/>
        <v>PROBLEMA</v>
      </c>
      <c r="I3351" s="46">
        <f ca="1">Z3351-$B$1</f>
        <v>-46157</v>
      </c>
      <c r="J3351" s="46" t="e">
        <f>VLOOKUP(G3351,'D. Produção'!A:B,2,)</f>
        <v>#N/A</v>
      </c>
      <c r="K3351" s="63"/>
      <c r="L3351" s="64"/>
      <c r="M3351" s="63"/>
      <c r="N3351" s="63"/>
      <c r="O3351" s="64"/>
      <c r="P3351" s="64"/>
      <c r="Q3351" s="64"/>
      <c r="R3351" s="65"/>
      <c r="S3351" s="65"/>
      <c r="T3351" s="63"/>
      <c r="U3351" s="64"/>
      <c r="V3351" s="64"/>
      <c r="W3351" s="66"/>
      <c r="X3351" s="66"/>
      <c r="Y3351" s="67"/>
      <c r="Z3351" s="68"/>
      <c r="AA3351" s="69"/>
      <c r="AB3351" s="69"/>
      <c r="AC3351" s="69"/>
      <c r="AD3351" s="70"/>
      <c r="AE3351" s="70"/>
      <c r="AF3351" s="70"/>
      <c r="AG3351" s="70"/>
      <c r="AH3351" s="70"/>
      <c r="AI3351" s="70"/>
      <c r="AJ3351" s="70"/>
      <c r="AK3351" s="70"/>
      <c r="AL3351" s="70"/>
      <c r="AM3351" s="70"/>
      <c r="AN3351" s="70"/>
      <c r="AO3351" s="70"/>
      <c r="AP3351" s="70"/>
      <c r="AQ3351" s="70"/>
      <c r="AR3351" s="69"/>
    </row>
    <row r="3352" spans="1:44">
      <c r="A3352" t="e">
        <f>VLOOKUP(Q3352,'Rotas x Madrugada'!A:C,2,0)</f>
        <v>#N/A</v>
      </c>
      <c r="B3352" t="e">
        <f>VLOOKUP(Q3352,'Rotas x Madrugada'!A:C,3,0)</f>
        <v>#N/A</v>
      </c>
      <c r="D3352" s="19" t="e">
        <f t="shared" si="104"/>
        <v>#N/A</v>
      </c>
      <c r="E3352" s="19" t="e">
        <f>IF(A3352="RETIRA",Z3352,VLOOKUP(Q3352,'Rotas x Madrugada'!A:D,4,0))</f>
        <v>#N/A</v>
      </c>
      <c r="F3352" s="19" t="e">
        <f>IF(A3352="RETIRA",Z3352,Z3352+2)</f>
        <v>#N/A</v>
      </c>
      <c r="G3352" s="19" t="str">
        <f>CONCATENATE(U3352,"-",V3352)</f>
        <v>-</v>
      </c>
      <c r="H3352" s="19" t="str">
        <f t="shared" ca="1" si="105"/>
        <v>PROBLEMA</v>
      </c>
      <c r="I3352" s="46">
        <f ca="1">Z3352-$B$1</f>
        <v>-46157</v>
      </c>
      <c r="J3352" s="46" t="e">
        <f>VLOOKUP(G3352,'D. Produção'!A:B,2,)</f>
        <v>#N/A</v>
      </c>
      <c r="K3352" s="55"/>
      <c r="L3352" s="56"/>
      <c r="M3352" s="55"/>
      <c r="N3352" s="55"/>
      <c r="O3352" s="56"/>
      <c r="P3352" s="56"/>
      <c r="Q3352" s="56"/>
      <c r="R3352" s="57"/>
      <c r="S3352" s="57"/>
      <c r="T3352" s="55"/>
      <c r="U3352" s="56"/>
      <c r="V3352" s="56"/>
      <c r="W3352" s="58"/>
      <c r="X3352" s="58"/>
      <c r="Y3352" s="59"/>
      <c r="Z3352" s="60"/>
      <c r="AA3352" s="61"/>
      <c r="AB3352" s="61"/>
      <c r="AC3352" s="61"/>
      <c r="AD3352" s="62"/>
      <c r="AE3352" s="62"/>
      <c r="AF3352" s="62"/>
      <c r="AG3352" s="62"/>
      <c r="AH3352" s="62"/>
      <c r="AI3352" s="62"/>
      <c r="AJ3352" s="62"/>
      <c r="AK3352" s="62"/>
      <c r="AL3352" s="62"/>
      <c r="AM3352" s="62"/>
      <c r="AN3352" s="62"/>
      <c r="AO3352" s="62"/>
      <c r="AP3352" s="62"/>
      <c r="AQ3352" s="62"/>
      <c r="AR3352" s="61"/>
    </row>
    <row r="3353" spans="1:44">
      <c r="A3353" t="e">
        <f>VLOOKUP(Q3353,'Rotas x Madrugada'!A:C,2,0)</f>
        <v>#N/A</v>
      </c>
      <c r="B3353" t="e">
        <f>VLOOKUP(Q3353,'Rotas x Madrugada'!A:C,3,0)</f>
        <v>#N/A</v>
      </c>
      <c r="D3353" s="19" t="e">
        <f t="shared" si="104"/>
        <v>#N/A</v>
      </c>
      <c r="E3353" s="19" t="e">
        <f>IF(A3353="RETIRA",Z3353,VLOOKUP(Q3353,'Rotas x Madrugada'!A:D,4,0))</f>
        <v>#N/A</v>
      </c>
      <c r="F3353" s="19" t="e">
        <f>IF(A3353="RETIRA",Z3353,Z3353+2)</f>
        <v>#N/A</v>
      </c>
      <c r="G3353" s="19" t="str">
        <f>CONCATENATE(U3353,"-",V3353)</f>
        <v>-</v>
      </c>
      <c r="H3353" s="19" t="str">
        <f t="shared" ca="1" si="105"/>
        <v>PROBLEMA</v>
      </c>
      <c r="I3353" s="46">
        <f ca="1">Z3353-$B$1</f>
        <v>-46157</v>
      </c>
      <c r="J3353" s="46" t="e">
        <f>VLOOKUP(G3353,'D. Produção'!A:B,2,)</f>
        <v>#N/A</v>
      </c>
      <c r="K3353" s="63"/>
      <c r="L3353" s="64"/>
      <c r="M3353" s="63"/>
      <c r="N3353" s="63"/>
      <c r="O3353" s="64"/>
      <c r="P3353" s="64"/>
      <c r="Q3353" s="64"/>
      <c r="R3353" s="65"/>
      <c r="S3353" s="65"/>
      <c r="T3353" s="63"/>
      <c r="U3353" s="64"/>
      <c r="V3353" s="64"/>
      <c r="W3353" s="66"/>
      <c r="X3353" s="66"/>
      <c r="Y3353" s="67"/>
      <c r="Z3353" s="68"/>
      <c r="AA3353" s="69"/>
      <c r="AB3353" s="69"/>
      <c r="AC3353" s="69"/>
      <c r="AD3353" s="70"/>
      <c r="AE3353" s="70"/>
      <c r="AF3353" s="70"/>
      <c r="AG3353" s="70"/>
      <c r="AH3353" s="70"/>
      <c r="AI3353" s="70"/>
      <c r="AJ3353" s="70"/>
      <c r="AK3353" s="70"/>
      <c r="AL3353" s="70"/>
      <c r="AM3353" s="70"/>
      <c r="AN3353" s="70"/>
      <c r="AO3353" s="70"/>
      <c r="AP3353" s="70"/>
      <c r="AQ3353" s="70"/>
      <c r="AR3353" s="69"/>
    </row>
    <row r="3354" spans="1:44">
      <c r="A3354" t="e">
        <f>VLOOKUP(Q3354,'Rotas x Madrugada'!A:C,2,0)</f>
        <v>#N/A</v>
      </c>
      <c r="B3354" t="e">
        <f>VLOOKUP(Q3354,'Rotas x Madrugada'!A:C,3,0)</f>
        <v>#N/A</v>
      </c>
      <c r="D3354" s="19" t="e">
        <f t="shared" si="104"/>
        <v>#N/A</v>
      </c>
      <c r="E3354" s="19" t="e">
        <f>IF(A3354="RETIRA",Z3354,VLOOKUP(Q3354,'Rotas x Madrugada'!A:D,4,0))</f>
        <v>#N/A</v>
      </c>
      <c r="F3354" s="19" t="e">
        <f>IF(A3354="RETIRA",Z3354,Z3354+2)</f>
        <v>#N/A</v>
      </c>
      <c r="G3354" s="19" t="str">
        <f>CONCATENATE(U3354,"-",V3354)</f>
        <v>-</v>
      </c>
      <c r="H3354" s="19" t="str">
        <f t="shared" ca="1" si="105"/>
        <v>PROBLEMA</v>
      </c>
      <c r="I3354" s="46">
        <f ca="1">Z3354-$B$1</f>
        <v>-46157</v>
      </c>
      <c r="J3354" s="46" t="e">
        <f>VLOOKUP(G3354,'D. Produção'!A:B,2,)</f>
        <v>#N/A</v>
      </c>
      <c r="K3354" s="55"/>
      <c r="L3354" s="56"/>
      <c r="M3354" s="55"/>
      <c r="N3354" s="55"/>
      <c r="O3354" s="56"/>
      <c r="P3354" s="56"/>
      <c r="Q3354" s="56"/>
      <c r="R3354" s="57"/>
      <c r="S3354" s="57"/>
      <c r="T3354" s="55"/>
      <c r="U3354" s="56"/>
      <c r="V3354" s="56"/>
      <c r="W3354" s="58"/>
      <c r="X3354" s="58"/>
      <c r="Y3354" s="59"/>
      <c r="Z3354" s="60"/>
      <c r="AA3354" s="61"/>
      <c r="AB3354" s="61"/>
      <c r="AC3354" s="61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1"/>
    </row>
    <row r="3355" spans="1:44">
      <c r="A3355" t="e">
        <f>VLOOKUP(Q3355,'Rotas x Madrugada'!A:C,2,0)</f>
        <v>#N/A</v>
      </c>
      <c r="B3355" t="e">
        <f>VLOOKUP(Q3355,'Rotas x Madrugada'!A:C,3,0)</f>
        <v>#N/A</v>
      </c>
      <c r="D3355" s="19" t="e">
        <f t="shared" si="104"/>
        <v>#N/A</v>
      </c>
      <c r="E3355" s="19" t="e">
        <f>IF(A3355="RETIRA",Z3355,VLOOKUP(Q3355,'Rotas x Madrugada'!A:D,4,0))</f>
        <v>#N/A</v>
      </c>
      <c r="F3355" s="19" t="e">
        <f>IF(A3355="RETIRA",Z3355,Z3355+2)</f>
        <v>#N/A</v>
      </c>
      <c r="G3355" s="19" t="str">
        <f>CONCATENATE(U3355,"-",V3355)</f>
        <v>-</v>
      </c>
      <c r="H3355" s="19" t="str">
        <f t="shared" ca="1" si="105"/>
        <v>PROBLEMA</v>
      </c>
      <c r="I3355" s="46">
        <f ca="1">Z3355-$B$1</f>
        <v>-46157</v>
      </c>
      <c r="J3355" s="46" t="e">
        <f>VLOOKUP(G3355,'D. Produção'!A:B,2,)</f>
        <v>#N/A</v>
      </c>
      <c r="K3355" s="63"/>
      <c r="L3355" s="64"/>
      <c r="M3355" s="63"/>
      <c r="N3355" s="63"/>
      <c r="O3355" s="64"/>
      <c r="P3355" s="64"/>
      <c r="Q3355" s="64"/>
      <c r="R3355" s="65"/>
      <c r="S3355" s="65"/>
      <c r="T3355" s="63"/>
      <c r="U3355" s="64"/>
      <c r="V3355" s="64"/>
      <c r="W3355" s="66"/>
      <c r="X3355" s="66"/>
      <c r="Y3355" s="67"/>
      <c r="Z3355" s="68"/>
      <c r="AA3355" s="69"/>
      <c r="AB3355" s="69"/>
      <c r="AC3355" s="69"/>
      <c r="AD3355" s="70"/>
      <c r="AE3355" s="70"/>
      <c r="AF3355" s="70"/>
      <c r="AG3355" s="70"/>
      <c r="AH3355" s="70"/>
      <c r="AI3355" s="70"/>
      <c r="AJ3355" s="70"/>
      <c r="AK3355" s="70"/>
      <c r="AL3355" s="70"/>
      <c r="AM3355" s="70"/>
      <c r="AN3355" s="70"/>
      <c r="AO3355" s="70"/>
      <c r="AP3355" s="70"/>
      <c r="AQ3355" s="70"/>
      <c r="AR3355" s="69"/>
    </row>
    <row r="3356" spans="1:44">
      <c r="A3356" t="e">
        <f>VLOOKUP(Q3356,'Rotas x Madrugada'!A:C,2,0)</f>
        <v>#N/A</v>
      </c>
      <c r="B3356" t="e">
        <f>VLOOKUP(Q3356,'Rotas x Madrugada'!A:C,3,0)</f>
        <v>#N/A</v>
      </c>
      <c r="D3356" s="19" t="e">
        <f t="shared" si="104"/>
        <v>#N/A</v>
      </c>
      <c r="E3356" s="19" t="e">
        <f>IF(A3356="RETIRA",Z3356,VLOOKUP(Q3356,'Rotas x Madrugada'!A:D,4,0))</f>
        <v>#N/A</v>
      </c>
      <c r="F3356" s="19" t="e">
        <f>IF(A3356="RETIRA",Z3356,Z3356+2)</f>
        <v>#N/A</v>
      </c>
      <c r="G3356" s="19" t="str">
        <f>CONCATENATE(U3356,"-",V3356)</f>
        <v>-</v>
      </c>
      <c r="H3356" s="19" t="str">
        <f t="shared" ca="1" si="105"/>
        <v>PROBLEMA</v>
      </c>
      <c r="I3356" s="46">
        <f ca="1">Z3356-$B$1</f>
        <v>-46157</v>
      </c>
      <c r="J3356" s="46" t="e">
        <f>VLOOKUP(G3356,'D. Produção'!A:B,2,)</f>
        <v>#N/A</v>
      </c>
      <c r="K3356" s="55"/>
      <c r="L3356" s="56"/>
      <c r="M3356" s="55"/>
      <c r="N3356" s="55"/>
      <c r="O3356" s="56"/>
      <c r="P3356" s="56"/>
      <c r="Q3356" s="56"/>
      <c r="R3356" s="57"/>
      <c r="S3356" s="57"/>
      <c r="T3356" s="55"/>
      <c r="U3356" s="56"/>
      <c r="V3356" s="56"/>
      <c r="W3356" s="58"/>
      <c r="X3356" s="58"/>
      <c r="Y3356" s="59"/>
      <c r="Z3356" s="60"/>
      <c r="AA3356" s="61"/>
      <c r="AB3356" s="61"/>
      <c r="AC3356" s="61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1"/>
    </row>
    <row r="3357" spans="1:44">
      <c r="A3357" t="e">
        <f>VLOOKUP(Q3357,'Rotas x Madrugada'!A:C,2,0)</f>
        <v>#N/A</v>
      </c>
      <c r="B3357" t="e">
        <f>VLOOKUP(Q3357,'Rotas x Madrugada'!A:C,3,0)</f>
        <v>#N/A</v>
      </c>
      <c r="D3357" s="19" t="e">
        <f t="shared" si="104"/>
        <v>#N/A</v>
      </c>
      <c r="E3357" s="19" t="e">
        <f>IF(A3357="RETIRA",Z3357,VLOOKUP(Q3357,'Rotas x Madrugada'!A:D,4,0))</f>
        <v>#N/A</v>
      </c>
      <c r="F3357" s="19" t="e">
        <f>IF(A3357="RETIRA",Z3357,Z3357+2)</f>
        <v>#N/A</v>
      </c>
      <c r="G3357" s="19" t="str">
        <f>CONCATENATE(U3357,"-",V3357)</f>
        <v>-</v>
      </c>
      <c r="H3357" s="19" t="str">
        <f t="shared" ca="1" si="105"/>
        <v>PROBLEMA</v>
      </c>
      <c r="I3357" s="46">
        <f ca="1">Z3357-$B$1</f>
        <v>-46157</v>
      </c>
      <c r="J3357" s="46" t="e">
        <f>VLOOKUP(G3357,'D. Produção'!A:B,2,)</f>
        <v>#N/A</v>
      </c>
      <c r="K3357" s="63"/>
      <c r="L3357" s="64"/>
      <c r="M3357" s="63"/>
      <c r="N3357" s="63"/>
      <c r="O3357" s="64"/>
      <c r="P3357" s="64"/>
      <c r="Q3357" s="64"/>
      <c r="R3357" s="65"/>
      <c r="S3357" s="65"/>
      <c r="T3357" s="63"/>
      <c r="U3357" s="64"/>
      <c r="V3357" s="64"/>
      <c r="W3357" s="66"/>
      <c r="X3357" s="66"/>
      <c r="Y3357" s="67"/>
      <c r="Z3357" s="68"/>
      <c r="AA3357" s="69"/>
      <c r="AB3357" s="69"/>
      <c r="AC3357" s="69"/>
      <c r="AD3357" s="70"/>
      <c r="AE3357" s="70"/>
      <c r="AF3357" s="70"/>
      <c r="AG3357" s="70"/>
      <c r="AH3357" s="70"/>
      <c r="AI3357" s="70"/>
      <c r="AJ3357" s="70"/>
      <c r="AK3357" s="70"/>
      <c r="AL3357" s="70"/>
      <c r="AM3357" s="70"/>
      <c r="AN3357" s="70"/>
      <c r="AO3357" s="70"/>
      <c r="AP3357" s="70"/>
      <c r="AQ3357" s="70"/>
      <c r="AR3357" s="69"/>
    </row>
    <row r="3358" spans="1:44">
      <c r="A3358" t="e">
        <f>VLOOKUP(Q3358,'Rotas x Madrugada'!A:C,2,0)</f>
        <v>#N/A</v>
      </c>
      <c r="B3358" t="e">
        <f>VLOOKUP(Q3358,'Rotas x Madrugada'!A:C,3,0)</f>
        <v>#N/A</v>
      </c>
      <c r="D3358" s="19" t="e">
        <f t="shared" si="104"/>
        <v>#N/A</v>
      </c>
      <c r="E3358" s="19" t="e">
        <f>IF(A3358="RETIRA",Z3358,VLOOKUP(Q3358,'Rotas x Madrugada'!A:D,4,0))</f>
        <v>#N/A</v>
      </c>
      <c r="F3358" s="19" t="e">
        <f>IF(A3358="RETIRA",Z3358,Z3358+2)</f>
        <v>#N/A</v>
      </c>
      <c r="G3358" s="19" t="str">
        <f>CONCATENATE(U3358,"-",V3358)</f>
        <v>-</v>
      </c>
      <c r="H3358" s="19" t="str">
        <f t="shared" ca="1" si="105"/>
        <v>PROBLEMA</v>
      </c>
      <c r="I3358" s="46">
        <f ca="1">Z3358-$B$1</f>
        <v>-46157</v>
      </c>
      <c r="J3358" s="46" t="e">
        <f>VLOOKUP(G3358,'D. Produção'!A:B,2,)</f>
        <v>#N/A</v>
      </c>
      <c r="K3358" s="55"/>
      <c r="L3358" s="56"/>
      <c r="M3358" s="55"/>
      <c r="N3358" s="55"/>
      <c r="O3358" s="56"/>
      <c r="P3358" s="56"/>
      <c r="Q3358" s="56"/>
      <c r="R3358" s="57"/>
      <c r="S3358" s="57"/>
      <c r="T3358" s="55"/>
      <c r="U3358" s="56"/>
      <c r="V3358" s="56"/>
      <c r="W3358" s="58"/>
      <c r="X3358" s="58"/>
      <c r="Y3358" s="59"/>
      <c r="Z3358" s="60"/>
      <c r="AA3358" s="61"/>
      <c r="AB3358" s="61"/>
      <c r="AC3358" s="61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1"/>
    </row>
    <row r="3359" spans="1:44">
      <c r="A3359" t="e">
        <f>VLOOKUP(Q3359,'Rotas x Madrugada'!A:C,2,0)</f>
        <v>#N/A</v>
      </c>
      <c r="B3359" t="e">
        <f>VLOOKUP(Q3359,'Rotas x Madrugada'!A:C,3,0)</f>
        <v>#N/A</v>
      </c>
      <c r="D3359" s="19" t="e">
        <f t="shared" si="104"/>
        <v>#N/A</v>
      </c>
      <c r="E3359" s="19" t="e">
        <f>IF(A3359="RETIRA",Z3359,VLOOKUP(Q3359,'Rotas x Madrugada'!A:D,4,0))</f>
        <v>#N/A</v>
      </c>
      <c r="F3359" s="19" t="e">
        <f>IF(A3359="RETIRA",Z3359,Z3359+2)</f>
        <v>#N/A</v>
      </c>
      <c r="G3359" s="19" t="str">
        <f>CONCATENATE(U3359,"-",V3359)</f>
        <v>-</v>
      </c>
      <c r="H3359" s="19" t="str">
        <f t="shared" ca="1" si="105"/>
        <v>PROBLEMA</v>
      </c>
      <c r="I3359" s="46">
        <f ca="1">Z3359-$B$1</f>
        <v>-46157</v>
      </c>
      <c r="J3359" s="46" t="e">
        <f>VLOOKUP(G3359,'D. Produção'!A:B,2,)</f>
        <v>#N/A</v>
      </c>
      <c r="K3359" s="63"/>
      <c r="L3359" s="64"/>
      <c r="M3359" s="63"/>
      <c r="N3359" s="63"/>
      <c r="O3359" s="64"/>
      <c r="P3359" s="64"/>
      <c r="Q3359" s="64"/>
      <c r="R3359" s="65"/>
      <c r="S3359" s="65"/>
      <c r="T3359" s="63"/>
      <c r="U3359" s="64"/>
      <c r="V3359" s="64"/>
      <c r="W3359" s="66"/>
      <c r="X3359" s="66"/>
      <c r="Y3359" s="67"/>
      <c r="Z3359" s="68"/>
      <c r="AA3359" s="69"/>
      <c r="AB3359" s="69"/>
      <c r="AC3359" s="69"/>
      <c r="AD3359" s="70"/>
      <c r="AE3359" s="70"/>
      <c r="AF3359" s="70"/>
      <c r="AG3359" s="70"/>
      <c r="AH3359" s="70"/>
      <c r="AI3359" s="70"/>
      <c r="AJ3359" s="70"/>
      <c r="AK3359" s="70"/>
      <c r="AL3359" s="70"/>
      <c r="AM3359" s="70"/>
      <c r="AN3359" s="70"/>
      <c r="AO3359" s="70"/>
      <c r="AP3359" s="70"/>
      <c r="AQ3359" s="70"/>
      <c r="AR3359" s="69"/>
    </row>
    <row r="3360" spans="1:44">
      <c r="A3360" t="e">
        <f>VLOOKUP(Q3360,'Rotas x Madrugada'!A:C,2,0)</f>
        <v>#N/A</v>
      </c>
      <c r="B3360" t="e">
        <f>VLOOKUP(Q3360,'Rotas x Madrugada'!A:C,3,0)</f>
        <v>#N/A</v>
      </c>
      <c r="D3360" s="19" t="e">
        <f t="shared" si="104"/>
        <v>#N/A</v>
      </c>
      <c r="E3360" s="19" t="e">
        <f>IF(A3360="RETIRA",Z3360,VLOOKUP(Q3360,'Rotas x Madrugada'!A:D,4,0))</f>
        <v>#N/A</v>
      </c>
      <c r="F3360" s="19" t="e">
        <f>IF(A3360="RETIRA",Z3360,Z3360+2)</f>
        <v>#N/A</v>
      </c>
      <c r="G3360" s="19" t="str">
        <f>CONCATENATE(U3360,"-",V3360)</f>
        <v>-</v>
      </c>
      <c r="H3360" s="19" t="str">
        <f t="shared" ca="1" si="105"/>
        <v>PROBLEMA</v>
      </c>
      <c r="I3360" s="46">
        <f ca="1">Z3360-$B$1</f>
        <v>-46157</v>
      </c>
      <c r="J3360" s="46" t="e">
        <f>VLOOKUP(G3360,'D. Produção'!A:B,2,)</f>
        <v>#N/A</v>
      </c>
      <c r="K3360" s="55"/>
      <c r="L3360" s="56"/>
      <c r="M3360" s="55"/>
      <c r="N3360" s="55"/>
      <c r="O3360" s="56"/>
      <c r="P3360" s="56"/>
      <c r="Q3360" s="56"/>
      <c r="R3360" s="57"/>
      <c r="S3360" s="57"/>
      <c r="T3360" s="55"/>
      <c r="U3360" s="56"/>
      <c r="V3360" s="56"/>
      <c r="W3360" s="58"/>
      <c r="X3360" s="58"/>
      <c r="Y3360" s="59"/>
      <c r="Z3360" s="60"/>
      <c r="AA3360" s="61"/>
      <c r="AB3360" s="61"/>
      <c r="AC3360" s="61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1"/>
    </row>
    <row r="3361" spans="1:44">
      <c r="A3361" t="e">
        <f>VLOOKUP(Q3361,'Rotas x Madrugada'!A:C,2,0)</f>
        <v>#N/A</v>
      </c>
      <c r="B3361" t="e">
        <f>VLOOKUP(Q3361,'Rotas x Madrugada'!A:C,3,0)</f>
        <v>#N/A</v>
      </c>
      <c r="D3361" s="19" t="e">
        <f t="shared" si="104"/>
        <v>#N/A</v>
      </c>
      <c r="E3361" s="19" t="e">
        <f>IF(A3361="RETIRA",Z3361,VLOOKUP(Q3361,'Rotas x Madrugada'!A:D,4,0))</f>
        <v>#N/A</v>
      </c>
      <c r="F3361" s="19" t="e">
        <f>IF(A3361="RETIRA",Z3361,Z3361+2)</f>
        <v>#N/A</v>
      </c>
      <c r="G3361" s="19" t="str">
        <f>CONCATENATE(U3361,"-",V3361)</f>
        <v>-</v>
      </c>
      <c r="H3361" s="19" t="str">
        <f t="shared" ca="1" si="105"/>
        <v>PROBLEMA</v>
      </c>
      <c r="I3361" s="46">
        <f ca="1">Z3361-$B$1</f>
        <v>-46157</v>
      </c>
      <c r="J3361" s="46" t="e">
        <f>VLOOKUP(G3361,'D. Produção'!A:B,2,)</f>
        <v>#N/A</v>
      </c>
      <c r="K3361" s="63"/>
      <c r="L3361" s="64"/>
      <c r="M3361" s="63"/>
      <c r="N3361" s="63"/>
      <c r="O3361" s="64"/>
      <c r="P3361" s="64"/>
      <c r="Q3361" s="64"/>
      <c r="R3361" s="65"/>
      <c r="S3361" s="65"/>
      <c r="T3361" s="63"/>
      <c r="U3361" s="64"/>
      <c r="V3361" s="64"/>
      <c r="W3361" s="66"/>
      <c r="X3361" s="66"/>
      <c r="Y3361" s="67"/>
      <c r="Z3361" s="68"/>
      <c r="AA3361" s="69"/>
      <c r="AB3361" s="69"/>
      <c r="AC3361" s="69"/>
      <c r="AD3361" s="70"/>
      <c r="AE3361" s="70"/>
      <c r="AF3361" s="70"/>
      <c r="AG3361" s="70"/>
      <c r="AH3361" s="70"/>
      <c r="AI3361" s="70"/>
      <c r="AJ3361" s="70"/>
      <c r="AK3361" s="70"/>
      <c r="AL3361" s="70"/>
      <c r="AM3361" s="70"/>
      <c r="AN3361" s="70"/>
      <c r="AO3361" s="70"/>
      <c r="AP3361" s="70"/>
      <c r="AQ3361" s="70"/>
      <c r="AR3361" s="69"/>
    </row>
    <row r="3362" spans="1:44">
      <c r="A3362" t="e">
        <f>VLOOKUP(Q3362,'Rotas x Madrugada'!A:C,2,0)</f>
        <v>#N/A</v>
      </c>
      <c r="B3362" t="e">
        <f>VLOOKUP(Q3362,'Rotas x Madrugada'!A:C,3,0)</f>
        <v>#N/A</v>
      </c>
      <c r="D3362" s="19" t="e">
        <f t="shared" si="104"/>
        <v>#N/A</v>
      </c>
      <c r="E3362" s="19" t="e">
        <f>IF(A3362="RETIRA",Z3362,VLOOKUP(Q3362,'Rotas x Madrugada'!A:D,4,0))</f>
        <v>#N/A</v>
      </c>
      <c r="F3362" s="19" t="e">
        <f>IF(A3362="RETIRA",Z3362,Z3362+2)</f>
        <v>#N/A</v>
      </c>
      <c r="G3362" s="19" t="str">
        <f>CONCATENATE(U3362,"-",V3362)</f>
        <v>-</v>
      </c>
      <c r="H3362" s="19" t="str">
        <f t="shared" ca="1" si="105"/>
        <v>PROBLEMA</v>
      </c>
      <c r="I3362" s="46">
        <f ca="1">Z3362-$B$1</f>
        <v>-46157</v>
      </c>
      <c r="J3362" s="46" t="e">
        <f>VLOOKUP(G3362,'D. Produção'!A:B,2,)</f>
        <v>#N/A</v>
      </c>
      <c r="K3362" s="55"/>
      <c r="L3362" s="56"/>
      <c r="M3362" s="55"/>
      <c r="N3362" s="55"/>
      <c r="O3362" s="56"/>
      <c r="P3362" s="56"/>
      <c r="Q3362" s="56"/>
      <c r="R3362" s="57"/>
      <c r="S3362" s="57"/>
      <c r="T3362" s="55"/>
      <c r="U3362" s="56"/>
      <c r="V3362" s="56"/>
      <c r="W3362" s="58"/>
      <c r="X3362" s="58"/>
      <c r="Y3362" s="59"/>
      <c r="Z3362" s="60"/>
      <c r="AA3362" s="61"/>
      <c r="AB3362" s="61"/>
      <c r="AC3362" s="61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1"/>
    </row>
    <row r="3363" spans="1:44">
      <c r="A3363" t="e">
        <f>VLOOKUP(Q3363,'Rotas x Madrugada'!A:C,2,0)</f>
        <v>#N/A</v>
      </c>
      <c r="B3363" t="e">
        <f>VLOOKUP(Q3363,'Rotas x Madrugada'!A:C,3,0)</f>
        <v>#N/A</v>
      </c>
      <c r="D3363" s="19" t="e">
        <f t="shared" si="104"/>
        <v>#N/A</v>
      </c>
      <c r="E3363" s="19" t="e">
        <f>IF(A3363="RETIRA",Z3363,VLOOKUP(Q3363,'Rotas x Madrugada'!A:D,4,0))</f>
        <v>#N/A</v>
      </c>
      <c r="F3363" s="19" t="e">
        <f>IF(A3363="RETIRA",Z3363,Z3363+2)</f>
        <v>#N/A</v>
      </c>
      <c r="G3363" s="19" t="str">
        <f>CONCATENATE(U3363,"-",V3363)</f>
        <v>-</v>
      </c>
      <c r="H3363" s="19" t="str">
        <f t="shared" ca="1" si="105"/>
        <v>PROBLEMA</v>
      </c>
      <c r="I3363" s="46">
        <f ca="1">Z3363-$B$1</f>
        <v>-46157</v>
      </c>
      <c r="J3363" s="46" t="e">
        <f>VLOOKUP(G3363,'D. Produção'!A:B,2,)</f>
        <v>#N/A</v>
      </c>
      <c r="K3363" s="63"/>
      <c r="L3363" s="64"/>
      <c r="M3363" s="63"/>
      <c r="N3363" s="63"/>
      <c r="O3363" s="64"/>
      <c r="P3363" s="64"/>
      <c r="Q3363" s="64"/>
      <c r="R3363" s="65"/>
      <c r="S3363" s="65"/>
      <c r="T3363" s="63"/>
      <c r="U3363" s="64"/>
      <c r="V3363" s="64"/>
      <c r="W3363" s="66"/>
      <c r="X3363" s="66"/>
      <c r="Y3363" s="67"/>
      <c r="Z3363" s="68"/>
      <c r="AA3363" s="69"/>
      <c r="AB3363" s="69"/>
      <c r="AC3363" s="69"/>
      <c r="AD3363" s="70"/>
      <c r="AE3363" s="70"/>
      <c r="AF3363" s="70"/>
      <c r="AG3363" s="70"/>
      <c r="AH3363" s="70"/>
      <c r="AI3363" s="70"/>
      <c r="AJ3363" s="70"/>
      <c r="AK3363" s="70"/>
      <c r="AL3363" s="70"/>
      <c r="AM3363" s="70"/>
      <c r="AN3363" s="70"/>
      <c r="AO3363" s="70"/>
      <c r="AP3363" s="70"/>
      <c r="AQ3363" s="70"/>
      <c r="AR3363" s="69"/>
    </row>
    <row r="3364" spans="1:44">
      <c r="A3364" t="e">
        <f>VLOOKUP(Q3364,'Rotas x Madrugada'!A:C,2,0)</f>
        <v>#N/A</v>
      </c>
      <c r="B3364" t="e">
        <f>VLOOKUP(Q3364,'Rotas x Madrugada'!A:C,3,0)</f>
        <v>#N/A</v>
      </c>
      <c r="D3364" s="19" t="e">
        <f t="shared" si="104"/>
        <v>#N/A</v>
      </c>
      <c r="E3364" s="19" t="e">
        <f>IF(A3364="RETIRA",Z3364,VLOOKUP(Q3364,'Rotas x Madrugada'!A:D,4,0))</f>
        <v>#N/A</v>
      </c>
      <c r="F3364" s="19" t="e">
        <f>IF(A3364="RETIRA",Z3364,Z3364+2)</f>
        <v>#N/A</v>
      </c>
      <c r="G3364" s="19" t="str">
        <f>CONCATENATE(U3364,"-",V3364)</f>
        <v>-</v>
      </c>
      <c r="H3364" s="19" t="str">
        <f t="shared" ca="1" si="105"/>
        <v>PROBLEMA</v>
      </c>
      <c r="I3364" s="46">
        <f ca="1">Z3364-$B$1</f>
        <v>-46157</v>
      </c>
      <c r="J3364" s="46" t="e">
        <f>VLOOKUP(G3364,'D. Produção'!A:B,2,)</f>
        <v>#N/A</v>
      </c>
      <c r="K3364" s="55"/>
      <c r="L3364" s="56"/>
      <c r="M3364" s="55"/>
      <c r="N3364" s="55"/>
      <c r="O3364" s="56"/>
      <c r="P3364" s="56"/>
      <c r="Q3364" s="56"/>
      <c r="R3364" s="57"/>
      <c r="S3364" s="57"/>
      <c r="T3364" s="55"/>
      <c r="U3364" s="56"/>
      <c r="V3364" s="56"/>
      <c r="W3364" s="58"/>
      <c r="X3364" s="58"/>
      <c r="Y3364" s="59"/>
      <c r="Z3364" s="60"/>
      <c r="AA3364" s="61"/>
      <c r="AB3364" s="61"/>
      <c r="AC3364" s="61"/>
      <c r="AD3364" s="62"/>
      <c r="AE3364" s="62"/>
      <c r="AF3364" s="62"/>
      <c r="AG3364" s="62"/>
      <c r="AH3364" s="62"/>
      <c r="AI3364" s="62"/>
      <c r="AJ3364" s="62"/>
      <c r="AK3364" s="62"/>
      <c r="AL3364" s="62"/>
      <c r="AM3364" s="62"/>
      <c r="AN3364" s="62"/>
      <c r="AO3364" s="62"/>
      <c r="AP3364" s="62"/>
      <c r="AQ3364" s="62"/>
      <c r="AR3364" s="61"/>
    </row>
    <row r="3365" spans="1:44">
      <c r="A3365" t="e">
        <f>VLOOKUP(Q3365,'Rotas x Madrugada'!A:C,2,0)</f>
        <v>#N/A</v>
      </c>
      <c r="B3365" t="e">
        <f>VLOOKUP(Q3365,'Rotas x Madrugada'!A:C,3,0)</f>
        <v>#N/A</v>
      </c>
      <c r="D3365" s="19" t="e">
        <f t="shared" si="104"/>
        <v>#N/A</v>
      </c>
      <c r="E3365" s="19" t="e">
        <f>IF(A3365="RETIRA",Z3365,VLOOKUP(Q3365,'Rotas x Madrugada'!A:D,4,0))</f>
        <v>#N/A</v>
      </c>
      <c r="F3365" s="19" t="e">
        <f>IF(A3365="RETIRA",Z3365,Z3365+2)</f>
        <v>#N/A</v>
      </c>
      <c r="G3365" s="19" t="str">
        <f>CONCATENATE(U3365,"-",V3365)</f>
        <v>-</v>
      </c>
      <c r="H3365" s="19" t="str">
        <f t="shared" ca="1" si="105"/>
        <v>PROBLEMA</v>
      </c>
      <c r="I3365" s="46">
        <f ca="1">Z3365-$B$1</f>
        <v>-46157</v>
      </c>
      <c r="J3365" s="46" t="e">
        <f>VLOOKUP(G3365,'D. Produção'!A:B,2,)</f>
        <v>#N/A</v>
      </c>
      <c r="K3365" s="63"/>
      <c r="L3365" s="64"/>
      <c r="M3365" s="63"/>
      <c r="N3365" s="63"/>
      <c r="O3365" s="64"/>
      <c r="P3365" s="64"/>
      <c r="Q3365" s="64"/>
      <c r="R3365" s="65"/>
      <c r="S3365" s="65"/>
      <c r="T3365" s="63"/>
      <c r="U3365" s="64"/>
      <c r="V3365" s="64"/>
      <c r="W3365" s="66"/>
      <c r="X3365" s="66"/>
      <c r="Y3365" s="67"/>
      <c r="Z3365" s="68"/>
      <c r="AA3365" s="69"/>
      <c r="AB3365" s="69"/>
      <c r="AC3365" s="69"/>
      <c r="AD3365" s="70"/>
      <c r="AE3365" s="70"/>
      <c r="AF3365" s="70"/>
      <c r="AG3365" s="70"/>
      <c r="AH3365" s="70"/>
      <c r="AI3365" s="70"/>
      <c r="AJ3365" s="70"/>
      <c r="AK3365" s="70"/>
      <c r="AL3365" s="70"/>
      <c r="AM3365" s="70"/>
      <c r="AN3365" s="70"/>
      <c r="AO3365" s="70"/>
      <c r="AP3365" s="70"/>
      <c r="AQ3365" s="70"/>
      <c r="AR3365" s="69"/>
    </row>
    <row r="3366" spans="1:44">
      <c r="A3366" t="e">
        <f>VLOOKUP(Q3366,'Rotas x Madrugada'!A:C,2,0)</f>
        <v>#N/A</v>
      </c>
      <c r="B3366" t="e">
        <f>VLOOKUP(Q3366,'Rotas x Madrugada'!A:C,3,0)</f>
        <v>#N/A</v>
      </c>
      <c r="D3366" s="19" t="e">
        <f t="shared" si="104"/>
        <v>#N/A</v>
      </c>
      <c r="E3366" s="19" t="e">
        <f>IF(A3366="RETIRA",Z3366,VLOOKUP(Q3366,'Rotas x Madrugada'!A:D,4,0))</f>
        <v>#N/A</v>
      </c>
      <c r="F3366" s="19" t="e">
        <f>IF(A3366="RETIRA",Z3366,Z3366+2)</f>
        <v>#N/A</v>
      </c>
      <c r="G3366" s="19" t="str">
        <f>CONCATENATE(U3366,"-",V3366)</f>
        <v>-</v>
      </c>
      <c r="H3366" s="19" t="str">
        <f t="shared" ca="1" si="105"/>
        <v>PROBLEMA</v>
      </c>
      <c r="I3366" s="46">
        <f ca="1">Z3366-$B$1</f>
        <v>-46157</v>
      </c>
      <c r="J3366" s="46" t="e">
        <f>VLOOKUP(G3366,'D. Produção'!A:B,2,)</f>
        <v>#N/A</v>
      </c>
      <c r="K3366" s="55"/>
      <c r="L3366" s="56"/>
      <c r="M3366" s="55"/>
      <c r="N3366" s="55"/>
      <c r="O3366" s="56"/>
      <c r="P3366" s="56"/>
      <c r="Q3366" s="56"/>
      <c r="R3366" s="57"/>
      <c r="S3366" s="57"/>
      <c r="T3366" s="55"/>
      <c r="U3366" s="56"/>
      <c r="V3366" s="56"/>
      <c r="W3366" s="58"/>
      <c r="X3366" s="58"/>
      <c r="Y3366" s="59"/>
      <c r="Z3366" s="60"/>
      <c r="AA3366" s="61"/>
      <c r="AB3366" s="61"/>
      <c r="AC3366" s="61"/>
      <c r="AD3366" s="62"/>
      <c r="AE3366" s="62"/>
      <c r="AF3366" s="62"/>
      <c r="AG3366" s="62"/>
      <c r="AH3366" s="62"/>
      <c r="AI3366" s="62"/>
      <c r="AJ3366" s="62"/>
      <c r="AK3366" s="62"/>
      <c r="AL3366" s="62"/>
      <c r="AM3366" s="62"/>
      <c r="AN3366" s="62"/>
      <c r="AO3366" s="62"/>
      <c r="AP3366" s="62"/>
      <c r="AQ3366" s="62"/>
      <c r="AR3366" s="61"/>
    </row>
    <row r="3367" spans="1:44">
      <c r="A3367" t="e">
        <f>VLOOKUP(Q3367,'Rotas x Madrugada'!A:C,2,0)</f>
        <v>#N/A</v>
      </c>
      <c r="B3367" t="e">
        <f>VLOOKUP(Q3367,'Rotas x Madrugada'!A:C,3,0)</f>
        <v>#N/A</v>
      </c>
      <c r="D3367" s="19" t="e">
        <f t="shared" si="104"/>
        <v>#N/A</v>
      </c>
      <c r="E3367" s="19" t="e">
        <f>IF(A3367="RETIRA",Z3367,VLOOKUP(Q3367,'Rotas x Madrugada'!A:D,4,0))</f>
        <v>#N/A</v>
      </c>
      <c r="F3367" s="19" t="e">
        <f>IF(A3367="RETIRA",Z3367,Z3367+2)</f>
        <v>#N/A</v>
      </c>
      <c r="G3367" s="19" t="str">
        <f>CONCATENATE(U3367,"-",V3367)</f>
        <v>-</v>
      </c>
      <c r="H3367" s="19" t="str">
        <f t="shared" ca="1" si="105"/>
        <v>PROBLEMA</v>
      </c>
      <c r="I3367" s="46">
        <f ca="1">Z3367-$B$1</f>
        <v>-46157</v>
      </c>
      <c r="J3367" s="46" t="e">
        <f>VLOOKUP(G3367,'D. Produção'!A:B,2,)</f>
        <v>#N/A</v>
      </c>
      <c r="K3367" s="63"/>
      <c r="L3367" s="64"/>
      <c r="M3367" s="63"/>
      <c r="N3367" s="63"/>
      <c r="O3367" s="64"/>
      <c r="P3367" s="64"/>
      <c r="Q3367" s="64"/>
      <c r="R3367" s="65"/>
      <c r="S3367" s="65"/>
      <c r="T3367" s="63"/>
      <c r="U3367" s="64"/>
      <c r="V3367" s="64"/>
      <c r="W3367" s="66"/>
      <c r="X3367" s="66"/>
      <c r="Y3367" s="67"/>
      <c r="Z3367" s="68"/>
      <c r="AA3367" s="69"/>
      <c r="AB3367" s="69"/>
      <c r="AC3367" s="69"/>
      <c r="AD3367" s="70"/>
      <c r="AE3367" s="70"/>
      <c r="AF3367" s="70"/>
      <c r="AG3367" s="70"/>
      <c r="AH3367" s="70"/>
      <c r="AI3367" s="70"/>
      <c r="AJ3367" s="70"/>
      <c r="AK3367" s="70"/>
      <c r="AL3367" s="70"/>
      <c r="AM3367" s="70"/>
      <c r="AN3367" s="70"/>
      <c r="AO3367" s="70"/>
      <c r="AP3367" s="70"/>
      <c r="AQ3367" s="70"/>
      <c r="AR3367" s="69"/>
    </row>
    <row r="3368" spans="1:44">
      <c r="A3368" t="e">
        <f>VLOOKUP(Q3368,'Rotas x Madrugada'!A:C,2,0)</f>
        <v>#N/A</v>
      </c>
      <c r="B3368" t="e">
        <f>VLOOKUP(Q3368,'Rotas x Madrugada'!A:C,3,0)</f>
        <v>#N/A</v>
      </c>
      <c r="D3368" s="19" t="e">
        <f t="shared" si="104"/>
        <v>#N/A</v>
      </c>
      <c r="E3368" s="19" t="e">
        <f>IF(A3368="RETIRA",Z3368,VLOOKUP(Q3368,'Rotas x Madrugada'!A:D,4,0))</f>
        <v>#N/A</v>
      </c>
      <c r="F3368" s="19" t="e">
        <f>IF(A3368="RETIRA",Z3368,Z3368+2)</f>
        <v>#N/A</v>
      </c>
      <c r="G3368" s="19" t="str">
        <f>CONCATENATE(U3368,"-",V3368)</f>
        <v>-</v>
      </c>
      <c r="H3368" s="19" t="str">
        <f t="shared" ca="1" si="105"/>
        <v>PROBLEMA</v>
      </c>
      <c r="I3368" s="46">
        <f ca="1">Z3368-$B$1</f>
        <v>-46157</v>
      </c>
      <c r="J3368" s="46" t="e">
        <f>VLOOKUP(G3368,'D. Produção'!A:B,2,)</f>
        <v>#N/A</v>
      </c>
      <c r="K3368" s="55"/>
      <c r="L3368" s="56"/>
      <c r="M3368" s="55"/>
      <c r="N3368" s="55"/>
      <c r="O3368" s="56"/>
      <c r="P3368" s="56"/>
      <c r="Q3368" s="56"/>
      <c r="R3368" s="57"/>
      <c r="S3368" s="57"/>
      <c r="T3368" s="55"/>
      <c r="U3368" s="56"/>
      <c r="V3368" s="56"/>
      <c r="W3368" s="58"/>
      <c r="X3368" s="58"/>
      <c r="Y3368" s="59"/>
      <c r="Z3368" s="60"/>
      <c r="AA3368" s="61"/>
      <c r="AB3368" s="61"/>
      <c r="AC3368" s="61"/>
      <c r="AD3368" s="62"/>
      <c r="AE3368" s="62"/>
      <c r="AF3368" s="62"/>
      <c r="AG3368" s="62"/>
      <c r="AH3368" s="62"/>
      <c r="AI3368" s="62"/>
      <c r="AJ3368" s="62"/>
      <c r="AK3368" s="62"/>
      <c r="AL3368" s="62"/>
      <c r="AM3368" s="62"/>
      <c r="AN3368" s="62"/>
      <c r="AO3368" s="62"/>
      <c r="AP3368" s="62"/>
      <c r="AQ3368" s="62"/>
      <c r="AR3368" s="61"/>
    </row>
    <row r="3369" spans="1:44">
      <c r="A3369" t="e">
        <f>VLOOKUP(Q3369,'Rotas x Madrugada'!A:C,2,0)</f>
        <v>#N/A</v>
      </c>
      <c r="B3369" t="e">
        <f>VLOOKUP(Q3369,'Rotas x Madrugada'!A:C,3,0)</f>
        <v>#N/A</v>
      </c>
      <c r="D3369" s="19" t="e">
        <f t="shared" si="104"/>
        <v>#N/A</v>
      </c>
      <c r="E3369" s="19" t="e">
        <f>IF(A3369="RETIRA",Z3369,VLOOKUP(Q3369,'Rotas x Madrugada'!A:D,4,0))</f>
        <v>#N/A</v>
      </c>
      <c r="F3369" s="19" t="e">
        <f>IF(A3369="RETIRA",Z3369,Z3369+2)</f>
        <v>#N/A</v>
      </c>
      <c r="G3369" s="19" t="str">
        <f>CONCATENATE(U3369,"-",V3369)</f>
        <v>-</v>
      </c>
      <c r="H3369" s="19" t="str">
        <f t="shared" ca="1" si="105"/>
        <v>PROBLEMA</v>
      </c>
      <c r="I3369" s="46">
        <f ca="1">Z3369-$B$1</f>
        <v>-46157</v>
      </c>
      <c r="J3369" s="46" t="e">
        <f>VLOOKUP(G3369,'D. Produção'!A:B,2,)</f>
        <v>#N/A</v>
      </c>
      <c r="K3369" s="63"/>
      <c r="L3369" s="64"/>
      <c r="M3369" s="63"/>
      <c r="N3369" s="63"/>
      <c r="O3369" s="64"/>
      <c r="P3369" s="64"/>
      <c r="Q3369" s="64"/>
      <c r="R3369" s="65"/>
      <c r="S3369" s="65"/>
      <c r="T3369" s="63"/>
      <c r="U3369" s="64"/>
      <c r="V3369" s="64"/>
      <c r="W3369" s="66"/>
      <c r="X3369" s="66"/>
      <c r="Y3369" s="67"/>
      <c r="Z3369" s="68"/>
      <c r="AA3369" s="69"/>
      <c r="AB3369" s="69"/>
      <c r="AC3369" s="69"/>
      <c r="AD3369" s="70"/>
      <c r="AE3369" s="70"/>
      <c r="AF3369" s="70"/>
      <c r="AG3369" s="70"/>
      <c r="AH3369" s="70"/>
      <c r="AI3369" s="70"/>
      <c r="AJ3369" s="70"/>
      <c r="AK3369" s="70"/>
      <c r="AL3369" s="70"/>
      <c r="AM3369" s="70"/>
      <c r="AN3369" s="70"/>
      <c r="AO3369" s="70"/>
      <c r="AP3369" s="70"/>
      <c r="AQ3369" s="70"/>
      <c r="AR3369" s="69"/>
    </row>
    <row r="3370" spans="1:44">
      <c r="A3370" t="e">
        <f>VLOOKUP(Q3370,'Rotas x Madrugada'!A:C,2,0)</f>
        <v>#N/A</v>
      </c>
      <c r="B3370" t="e">
        <f>VLOOKUP(Q3370,'Rotas x Madrugada'!A:C,3,0)</f>
        <v>#N/A</v>
      </c>
      <c r="D3370" s="19" t="e">
        <f t="shared" si="104"/>
        <v>#N/A</v>
      </c>
      <c r="E3370" s="19" t="e">
        <f>IF(A3370="RETIRA",Z3370,VLOOKUP(Q3370,'Rotas x Madrugada'!A:D,4,0))</f>
        <v>#N/A</v>
      </c>
      <c r="F3370" s="19" t="e">
        <f>IF(A3370="RETIRA",Z3370,Z3370+2)</f>
        <v>#N/A</v>
      </c>
      <c r="G3370" s="19" t="str">
        <f>CONCATENATE(U3370,"-",V3370)</f>
        <v>-</v>
      </c>
      <c r="H3370" s="19" t="str">
        <f t="shared" ca="1" si="105"/>
        <v>PROBLEMA</v>
      </c>
      <c r="I3370" s="46">
        <f ca="1">Z3370-$B$1</f>
        <v>-46157</v>
      </c>
      <c r="J3370" s="46" t="e">
        <f>VLOOKUP(G3370,'D. Produção'!A:B,2,)</f>
        <v>#N/A</v>
      </c>
      <c r="K3370" s="55"/>
      <c r="L3370" s="56"/>
      <c r="M3370" s="55"/>
      <c r="N3370" s="55"/>
      <c r="O3370" s="56"/>
      <c r="P3370" s="56"/>
      <c r="Q3370" s="56"/>
      <c r="R3370" s="57"/>
      <c r="S3370" s="57"/>
      <c r="T3370" s="55"/>
      <c r="U3370" s="56"/>
      <c r="V3370" s="56"/>
      <c r="W3370" s="58"/>
      <c r="X3370" s="58"/>
      <c r="Y3370" s="59"/>
      <c r="Z3370" s="60"/>
      <c r="AA3370" s="61"/>
      <c r="AB3370" s="61"/>
      <c r="AC3370" s="61"/>
      <c r="AD3370" s="62"/>
      <c r="AE3370" s="62"/>
      <c r="AF3370" s="62"/>
      <c r="AG3370" s="62"/>
      <c r="AH3370" s="62"/>
      <c r="AI3370" s="62"/>
      <c r="AJ3370" s="62"/>
      <c r="AK3370" s="62"/>
      <c r="AL3370" s="62"/>
      <c r="AM3370" s="62"/>
      <c r="AN3370" s="62"/>
      <c r="AO3370" s="62"/>
      <c r="AP3370" s="62"/>
      <c r="AQ3370" s="62"/>
      <c r="AR3370" s="61"/>
    </row>
    <row r="3371" spans="1:44">
      <c r="A3371" t="e">
        <f>VLOOKUP(Q3371,'Rotas x Madrugada'!A:C,2,0)</f>
        <v>#N/A</v>
      </c>
      <c r="B3371" t="e">
        <f>VLOOKUP(Q3371,'Rotas x Madrugada'!A:C,3,0)</f>
        <v>#N/A</v>
      </c>
      <c r="D3371" s="19" t="e">
        <f t="shared" si="104"/>
        <v>#N/A</v>
      </c>
      <c r="E3371" s="19" t="e">
        <f>IF(A3371="RETIRA",Z3371,VLOOKUP(Q3371,'Rotas x Madrugada'!A:D,4,0))</f>
        <v>#N/A</v>
      </c>
      <c r="F3371" s="19" t="e">
        <f>IF(A3371="RETIRA",Z3371,Z3371+2)</f>
        <v>#N/A</v>
      </c>
      <c r="G3371" s="19" t="str">
        <f>CONCATENATE(U3371,"-",V3371)</f>
        <v>-</v>
      </c>
      <c r="H3371" s="19" t="str">
        <f t="shared" ca="1" si="105"/>
        <v>PROBLEMA</v>
      </c>
      <c r="I3371" s="46">
        <f ca="1">Z3371-$B$1</f>
        <v>-46157</v>
      </c>
      <c r="J3371" s="46" t="e">
        <f>VLOOKUP(G3371,'D. Produção'!A:B,2,)</f>
        <v>#N/A</v>
      </c>
      <c r="K3371" s="63"/>
      <c r="L3371" s="64"/>
      <c r="M3371" s="63"/>
      <c r="N3371" s="63"/>
      <c r="O3371" s="64"/>
      <c r="P3371" s="64"/>
      <c r="Q3371" s="64"/>
      <c r="R3371" s="65"/>
      <c r="S3371" s="65"/>
      <c r="T3371" s="63"/>
      <c r="U3371" s="64"/>
      <c r="V3371" s="64"/>
      <c r="W3371" s="66"/>
      <c r="X3371" s="66"/>
      <c r="Y3371" s="67"/>
      <c r="Z3371" s="68"/>
      <c r="AA3371" s="69"/>
      <c r="AB3371" s="69"/>
      <c r="AC3371" s="69"/>
      <c r="AD3371" s="70"/>
      <c r="AE3371" s="70"/>
      <c r="AF3371" s="70"/>
      <c r="AG3371" s="70"/>
      <c r="AH3371" s="70"/>
      <c r="AI3371" s="70"/>
      <c r="AJ3371" s="70"/>
      <c r="AK3371" s="70"/>
      <c r="AL3371" s="70"/>
      <c r="AM3371" s="70"/>
      <c r="AN3371" s="70"/>
      <c r="AO3371" s="70"/>
      <c r="AP3371" s="70"/>
      <c r="AQ3371" s="70"/>
      <c r="AR3371" s="69"/>
    </row>
    <row r="3372" spans="1:44">
      <c r="A3372" t="e">
        <f>VLOOKUP(Q3372,'Rotas x Madrugada'!A:C,2,0)</f>
        <v>#N/A</v>
      </c>
      <c r="B3372" t="e">
        <f>VLOOKUP(Q3372,'Rotas x Madrugada'!A:C,3,0)</f>
        <v>#N/A</v>
      </c>
      <c r="D3372" s="19" t="e">
        <f t="shared" si="104"/>
        <v>#N/A</v>
      </c>
      <c r="E3372" s="19" t="e">
        <f>IF(A3372="RETIRA",Z3372,VLOOKUP(Q3372,'Rotas x Madrugada'!A:D,4,0))</f>
        <v>#N/A</v>
      </c>
      <c r="F3372" s="19" t="e">
        <f>IF(A3372="RETIRA",Z3372,Z3372+2)</f>
        <v>#N/A</v>
      </c>
      <c r="G3372" s="19" t="str">
        <f>CONCATENATE(U3372,"-",V3372)</f>
        <v>-</v>
      </c>
      <c r="H3372" s="19" t="str">
        <f t="shared" ca="1" si="105"/>
        <v>PROBLEMA</v>
      </c>
      <c r="I3372" s="46">
        <f ca="1">Z3372-$B$1</f>
        <v>-46157</v>
      </c>
      <c r="J3372" s="46" t="e">
        <f>VLOOKUP(G3372,'D. Produção'!A:B,2,)</f>
        <v>#N/A</v>
      </c>
      <c r="K3372" s="55"/>
      <c r="L3372" s="56"/>
      <c r="M3372" s="55"/>
      <c r="N3372" s="55"/>
      <c r="O3372" s="56"/>
      <c r="P3372" s="56"/>
      <c r="Q3372" s="56"/>
      <c r="R3372" s="57"/>
      <c r="S3372" s="57"/>
      <c r="T3372" s="55"/>
      <c r="U3372" s="56"/>
      <c r="V3372" s="56"/>
      <c r="W3372" s="58"/>
      <c r="X3372" s="58"/>
      <c r="Y3372" s="59"/>
      <c r="Z3372" s="60"/>
      <c r="AA3372" s="61"/>
      <c r="AB3372" s="61"/>
      <c r="AC3372" s="61"/>
      <c r="AD3372" s="62"/>
      <c r="AE3372" s="62"/>
      <c r="AF3372" s="62"/>
      <c r="AG3372" s="62"/>
      <c r="AH3372" s="62"/>
      <c r="AI3372" s="62"/>
      <c r="AJ3372" s="62"/>
      <c r="AK3372" s="62"/>
      <c r="AL3372" s="62"/>
      <c r="AM3372" s="62"/>
      <c r="AN3372" s="62"/>
      <c r="AO3372" s="62"/>
      <c r="AP3372" s="62"/>
      <c r="AQ3372" s="62"/>
      <c r="AR3372" s="61"/>
    </row>
    <row r="3373" spans="1:44">
      <c r="A3373" t="e">
        <f>VLOOKUP(Q3373,'Rotas x Madrugada'!A:C,2,0)</f>
        <v>#N/A</v>
      </c>
      <c r="B3373" t="e">
        <f>VLOOKUP(Q3373,'Rotas x Madrugada'!A:C,3,0)</f>
        <v>#N/A</v>
      </c>
      <c r="D3373" s="19" t="e">
        <f t="shared" si="104"/>
        <v>#N/A</v>
      </c>
      <c r="E3373" s="19" t="e">
        <f>IF(A3373="RETIRA",Z3373,VLOOKUP(Q3373,'Rotas x Madrugada'!A:D,4,0))</f>
        <v>#N/A</v>
      </c>
      <c r="F3373" s="19" t="e">
        <f>IF(A3373="RETIRA",Z3373,Z3373+2)</f>
        <v>#N/A</v>
      </c>
      <c r="G3373" s="19" t="str">
        <f>CONCATENATE(U3373,"-",V3373)</f>
        <v>-</v>
      </c>
      <c r="H3373" s="19" t="str">
        <f t="shared" ca="1" si="105"/>
        <v>PROBLEMA</v>
      </c>
      <c r="I3373" s="46">
        <f ca="1">Z3373-$B$1</f>
        <v>-46157</v>
      </c>
      <c r="J3373" s="46" t="e">
        <f>VLOOKUP(G3373,'D. Produção'!A:B,2,)</f>
        <v>#N/A</v>
      </c>
      <c r="K3373" s="63"/>
      <c r="L3373" s="64"/>
      <c r="M3373" s="63"/>
      <c r="N3373" s="63"/>
      <c r="O3373" s="64"/>
      <c r="P3373" s="64"/>
      <c r="Q3373" s="64"/>
      <c r="R3373" s="65"/>
      <c r="S3373" s="65"/>
      <c r="T3373" s="63"/>
      <c r="U3373" s="64"/>
      <c r="V3373" s="64"/>
      <c r="W3373" s="66"/>
      <c r="X3373" s="66"/>
      <c r="Y3373" s="67"/>
      <c r="Z3373" s="68"/>
      <c r="AA3373" s="69"/>
      <c r="AB3373" s="69"/>
      <c r="AC3373" s="69"/>
      <c r="AD3373" s="70"/>
      <c r="AE3373" s="70"/>
      <c r="AF3373" s="70"/>
      <c r="AG3373" s="70"/>
      <c r="AH3373" s="70"/>
      <c r="AI3373" s="70"/>
      <c r="AJ3373" s="70"/>
      <c r="AK3373" s="70"/>
      <c r="AL3373" s="70"/>
      <c r="AM3373" s="70"/>
      <c r="AN3373" s="70"/>
      <c r="AO3373" s="70"/>
      <c r="AP3373" s="70"/>
      <c r="AQ3373" s="70"/>
      <c r="AR3373" s="69"/>
    </row>
    <row r="3374" spans="1:44">
      <c r="A3374" t="e">
        <f>VLOOKUP(Q3374,'Rotas x Madrugada'!A:C,2,0)</f>
        <v>#N/A</v>
      </c>
      <c r="B3374" t="e">
        <f>VLOOKUP(Q3374,'Rotas x Madrugada'!A:C,3,0)</f>
        <v>#N/A</v>
      </c>
      <c r="D3374" s="19" t="e">
        <f t="shared" si="104"/>
        <v>#N/A</v>
      </c>
      <c r="E3374" s="19" t="e">
        <f>IF(A3374="RETIRA",Z3374,VLOOKUP(Q3374,'Rotas x Madrugada'!A:D,4,0))</f>
        <v>#N/A</v>
      </c>
      <c r="F3374" s="19" t="e">
        <f>IF(A3374="RETIRA",Z3374,Z3374+2)</f>
        <v>#N/A</v>
      </c>
      <c r="G3374" s="19" t="str">
        <f>CONCATENATE(U3374,"-",V3374)</f>
        <v>-</v>
      </c>
      <c r="H3374" s="19" t="str">
        <f t="shared" ca="1" si="105"/>
        <v>PROBLEMA</v>
      </c>
      <c r="I3374" s="46">
        <f ca="1">Z3374-$B$1</f>
        <v>-46157</v>
      </c>
      <c r="J3374" s="46" t="e">
        <f>VLOOKUP(G3374,'D. Produção'!A:B,2,)</f>
        <v>#N/A</v>
      </c>
      <c r="K3374" s="55"/>
      <c r="L3374" s="56"/>
      <c r="M3374" s="55"/>
      <c r="N3374" s="55"/>
      <c r="O3374" s="56"/>
      <c r="P3374" s="56"/>
      <c r="Q3374" s="56"/>
      <c r="R3374" s="57"/>
      <c r="S3374" s="57"/>
      <c r="T3374" s="55"/>
      <c r="U3374" s="56"/>
      <c r="V3374" s="56"/>
      <c r="W3374" s="58"/>
      <c r="X3374" s="58"/>
      <c r="Y3374" s="59"/>
      <c r="Z3374" s="60"/>
      <c r="AA3374" s="61"/>
      <c r="AB3374" s="61"/>
      <c r="AC3374" s="61"/>
      <c r="AD3374" s="61"/>
      <c r="AE3374" s="62"/>
      <c r="AF3374" s="62"/>
      <c r="AG3374" s="62"/>
      <c r="AH3374" s="62"/>
      <c r="AI3374" s="62"/>
      <c r="AJ3374" s="62"/>
      <c r="AK3374" s="62"/>
      <c r="AL3374" s="61"/>
      <c r="AM3374" s="61"/>
      <c r="AN3374" s="62"/>
      <c r="AO3374" s="62"/>
      <c r="AP3374" s="62"/>
      <c r="AQ3374" s="62"/>
      <c r="AR3374" s="61"/>
    </row>
    <row r="3375" spans="1:44">
      <c r="A3375" t="e">
        <f>VLOOKUP(Q3375,'Rotas x Madrugada'!A:C,2,0)</f>
        <v>#N/A</v>
      </c>
      <c r="B3375" t="e">
        <f>VLOOKUP(Q3375,'Rotas x Madrugada'!A:C,3,0)</f>
        <v>#N/A</v>
      </c>
      <c r="D3375" s="19" t="e">
        <f t="shared" si="104"/>
        <v>#N/A</v>
      </c>
      <c r="E3375" s="19" t="e">
        <f>IF(A3375="RETIRA",Z3375,VLOOKUP(Q3375,'Rotas x Madrugada'!A:D,4,0))</f>
        <v>#N/A</v>
      </c>
      <c r="F3375" s="19" t="e">
        <f>IF(A3375="RETIRA",Z3375,Z3375+2)</f>
        <v>#N/A</v>
      </c>
      <c r="G3375" s="19" t="str">
        <f>CONCATENATE(U3375,"-",V3375)</f>
        <v>-</v>
      </c>
      <c r="H3375" s="19" t="str">
        <f t="shared" ca="1" si="105"/>
        <v>PROBLEMA</v>
      </c>
      <c r="I3375" s="46">
        <f ca="1">Z3375-$B$1</f>
        <v>-46157</v>
      </c>
      <c r="J3375" s="46" t="e">
        <f>VLOOKUP(G3375,'D. Produção'!A:B,2,)</f>
        <v>#N/A</v>
      </c>
      <c r="K3375" s="63"/>
      <c r="L3375" s="64"/>
      <c r="M3375" s="63"/>
      <c r="N3375" s="63"/>
      <c r="O3375" s="64"/>
      <c r="P3375" s="64"/>
      <c r="Q3375" s="64"/>
      <c r="R3375" s="65"/>
      <c r="S3375" s="65"/>
      <c r="T3375" s="63"/>
      <c r="U3375" s="64"/>
      <c r="V3375" s="64"/>
      <c r="W3375" s="66"/>
      <c r="X3375" s="66"/>
      <c r="Y3375" s="67"/>
      <c r="Z3375" s="68"/>
      <c r="AA3375" s="69"/>
      <c r="AB3375" s="69"/>
      <c r="AC3375" s="69"/>
      <c r="AD3375" s="69"/>
      <c r="AE3375" s="69"/>
      <c r="AF3375" s="69"/>
      <c r="AG3375" s="69"/>
      <c r="AH3375" s="69"/>
      <c r="AI3375" s="70"/>
      <c r="AJ3375" s="70"/>
      <c r="AK3375" s="70"/>
      <c r="AL3375" s="70"/>
      <c r="AM3375" s="69"/>
      <c r="AN3375" s="70"/>
      <c r="AO3375" s="70"/>
      <c r="AP3375" s="70"/>
      <c r="AQ3375" s="70"/>
      <c r="AR3375" s="69"/>
    </row>
    <row r="3376" spans="1:44">
      <c r="A3376" t="e">
        <f>VLOOKUP(Q3376,'Rotas x Madrugada'!A:C,2,0)</f>
        <v>#N/A</v>
      </c>
      <c r="B3376" t="e">
        <f>VLOOKUP(Q3376,'Rotas x Madrugada'!A:C,3,0)</f>
        <v>#N/A</v>
      </c>
      <c r="D3376" s="19" t="e">
        <f t="shared" si="104"/>
        <v>#N/A</v>
      </c>
      <c r="E3376" s="19" t="e">
        <f>IF(A3376="RETIRA",Z3376,VLOOKUP(Q3376,'Rotas x Madrugada'!A:D,4,0))</f>
        <v>#N/A</v>
      </c>
      <c r="F3376" s="19" t="e">
        <f>IF(A3376="RETIRA",Z3376,Z3376+2)</f>
        <v>#N/A</v>
      </c>
      <c r="G3376" s="19" t="str">
        <f>CONCATENATE(U3376,"-",V3376)</f>
        <v>-</v>
      </c>
      <c r="H3376" s="19" t="str">
        <f t="shared" ca="1" si="105"/>
        <v>PROBLEMA</v>
      </c>
      <c r="I3376" s="46">
        <f ca="1">Z3376-$B$1</f>
        <v>-46157</v>
      </c>
      <c r="J3376" s="46" t="e">
        <f>VLOOKUP(G3376,'D. Produção'!A:B,2,)</f>
        <v>#N/A</v>
      </c>
      <c r="K3376" s="55"/>
      <c r="L3376" s="56"/>
      <c r="M3376" s="55"/>
      <c r="N3376" s="55"/>
      <c r="O3376" s="56"/>
      <c r="P3376" s="56"/>
      <c r="Q3376" s="56"/>
      <c r="R3376" s="57"/>
      <c r="S3376" s="57"/>
      <c r="T3376" s="55"/>
      <c r="U3376" s="56"/>
      <c r="V3376" s="56"/>
      <c r="W3376" s="58"/>
      <c r="X3376" s="58"/>
      <c r="Y3376" s="59"/>
      <c r="Z3376" s="60"/>
      <c r="AA3376" s="61"/>
      <c r="AB3376" s="61"/>
      <c r="AC3376" s="61"/>
      <c r="AD3376" s="61"/>
      <c r="AE3376" s="62"/>
      <c r="AF3376" s="62"/>
      <c r="AG3376" s="62"/>
      <c r="AH3376" s="62"/>
      <c r="AI3376" s="62"/>
      <c r="AJ3376" s="62"/>
      <c r="AK3376" s="62"/>
      <c r="AL3376" s="62"/>
      <c r="AM3376" s="61"/>
      <c r="AN3376" s="62"/>
      <c r="AO3376" s="62"/>
      <c r="AP3376" s="62"/>
      <c r="AQ3376" s="62"/>
      <c r="AR3376" s="61"/>
    </row>
    <row r="3377" spans="1:44">
      <c r="A3377" t="e">
        <f>VLOOKUP(Q3377,'Rotas x Madrugada'!A:C,2,0)</f>
        <v>#N/A</v>
      </c>
      <c r="B3377" t="e">
        <f>VLOOKUP(Q3377,'Rotas x Madrugada'!A:C,3,0)</f>
        <v>#N/A</v>
      </c>
      <c r="D3377" s="19" t="e">
        <f t="shared" si="104"/>
        <v>#N/A</v>
      </c>
      <c r="E3377" s="19" t="e">
        <f>IF(A3377="RETIRA",Z3377,VLOOKUP(Q3377,'Rotas x Madrugada'!A:D,4,0))</f>
        <v>#N/A</v>
      </c>
      <c r="F3377" s="19" t="e">
        <f>IF(A3377="RETIRA",Z3377,Z3377+2)</f>
        <v>#N/A</v>
      </c>
      <c r="G3377" s="19" t="str">
        <f>CONCATENATE(U3377,"-",V3377)</f>
        <v>-</v>
      </c>
      <c r="H3377" s="19" t="str">
        <f t="shared" ca="1" si="105"/>
        <v>PROBLEMA</v>
      </c>
      <c r="I3377" s="46">
        <f ca="1">Z3377-$B$1</f>
        <v>-46157</v>
      </c>
      <c r="J3377" s="46" t="e">
        <f>VLOOKUP(G3377,'D. Produção'!A:B,2,)</f>
        <v>#N/A</v>
      </c>
      <c r="K3377" s="63"/>
      <c r="L3377" s="64"/>
      <c r="M3377" s="63"/>
      <c r="N3377" s="63"/>
      <c r="O3377" s="64"/>
      <c r="P3377" s="64"/>
      <c r="Q3377" s="64"/>
      <c r="R3377" s="65"/>
      <c r="S3377" s="65"/>
      <c r="T3377" s="63"/>
      <c r="U3377" s="64"/>
      <c r="V3377" s="64"/>
      <c r="W3377" s="66"/>
      <c r="X3377" s="66"/>
      <c r="Y3377" s="67"/>
      <c r="Z3377" s="68"/>
      <c r="AA3377" s="69"/>
      <c r="AB3377" s="69"/>
      <c r="AC3377" s="69"/>
      <c r="AD3377" s="69"/>
      <c r="AE3377" s="69"/>
      <c r="AF3377" s="69"/>
      <c r="AG3377" s="69"/>
      <c r="AH3377" s="69"/>
      <c r="AI3377" s="70"/>
      <c r="AJ3377" s="70"/>
      <c r="AK3377" s="70"/>
      <c r="AL3377" s="70"/>
      <c r="AM3377" s="69"/>
      <c r="AN3377" s="70"/>
      <c r="AO3377" s="70"/>
      <c r="AP3377" s="70"/>
      <c r="AQ3377" s="70"/>
      <c r="AR3377" s="69"/>
    </row>
    <row r="3378" spans="1:44">
      <c r="A3378" t="e">
        <f>VLOOKUP(Q3378,'Rotas x Madrugada'!A:C,2,0)</f>
        <v>#N/A</v>
      </c>
      <c r="B3378" t="e">
        <f>VLOOKUP(Q3378,'Rotas x Madrugada'!A:C,3,0)</f>
        <v>#N/A</v>
      </c>
      <c r="D3378" s="19" t="e">
        <f t="shared" si="104"/>
        <v>#N/A</v>
      </c>
      <c r="E3378" s="19" t="e">
        <f>IF(A3378="RETIRA",Z3378,VLOOKUP(Q3378,'Rotas x Madrugada'!A:D,4,0))</f>
        <v>#N/A</v>
      </c>
      <c r="F3378" s="19" t="e">
        <f>IF(A3378="RETIRA",Z3378,Z3378+2)</f>
        <v>#N/A</v>
      </c>
      <c r="G3378" s="19" t="str">
        <f>CONCATENATE(U3378,"-",V3378)</f>
        <v>-</v>
      </c>
      <c r="H3378" s="19" t="str">
        <f t="shared" ca="1" si="105"/>
        <v>PROBLEMA</v>
      </c>
      <c r="I3378" s="46">
        <f ca="1">Z3378-$B$1</f>
        <v>-46157</v>
      </c>
      <c r="J3378" s="46" t="e">
        <f>VLOOKUP(G3378,'D. Produção'!A:B,2,)</f>
        <v>#N/A</v>
      </c>
      <c r="K3378" s="55"/>
      <c r="L3378" s="56"/>
      <c r="M3378" s="55"/>
      <c r="N3378" s="55"/>
      <c r="O3378" s="56"/>
      <c r="P3378" s="56"/>
      <c r="Q3378" s="56"/>
      <c r="R3378" s="57"/>
      <c r="S3378" s="57"/>
      <c r="T3378" s="55"/>
      <c r="U3378" s="56"/>
      <c r="V3378" s="56"/>
      <c r="W3378" s="58"/>
      <c r="X3378" s="58"/>
      <c r="Y3378" s="59"/>
      <c r="Z3378" s="60"/>
      <c r="AA3378" s="61"/>
      <c r="AB3378" s="61"/>
      <c r="AC3378" s="61"/>
      <c r="AD3378" s="61"/>
      <c r="AE3378" s="61"/>
      <c r="AF3378" s="61"/>
      <c r="AG3378" s="61"/>
      <c r="AH3378" s="61"/>
      <c r="AI3378" s="62"/>
      <c r="AJ3378" s="62"/>
      <c r="AK3378" s="62"/>
      <c r="AL3378" s="62"/>
      <c r="AM3378" s="61"/>
      <c r="AN3378" s="62"/>
      <c r="AO3378" s="62"/>
      <c r="AP3378" s="62"/>
      <c r="AQ3378" s="62"/>
      <c r="AR3378" s="61"/>
    </row>
    <row r="3379" spans="1:44">
      <c r="A3379" t="e">
        <f>VLOOKUP(Q3379,'Rotas x Madrugada'!A:C,2,0)</f>
        <v>#N/A</v>
      </c>
      <c r="B3379" t="e">
        <f>VLOOKUP(Q3379,'Rotas x Madrugada'!A:C,3,0)</f>
        <v>#N/A</v>
      </c>
      <c r="D3379" s="19" t="e">
        <f t="shared" si="104"/>
        <v>#N/A</v>
      </c>
      <c r="E3379" s="19" t="e">
        <f>IF(A3379="RETIRA",Z3379,VLOOKUP(Q3379,'Rotas x Madrugada'!A:D,4,0))</f>
        <v>#N/A</v>
      </c>
      <c r="F3379" s="19" t="e">
        <f>IF(A3379="RETIRA",Z3379,Z3379+2)</f>
        <v>#N/A</v>
      </c>
      <c r="G3379" s="19" t="str">
        <f>CONCATENATE(U3379,"-",V3379)</f>
        <v>-</v>
      </c>
      <c r="H3379" s="19" t="str">
        <f t="shared" ca="1" si="105"/>
        <v>PROBLEMA</v>
      </c>
      <c r="I3379" s="46">
        <f ca="1">Z3379-$B$1</f>
        <v>-46157</v>
      </c>
      <c r="J3379" s="46" t="e">
        <f>VLOOKUP(G3379,'D. Produção'!A:B,2,)</f>
        <v>#N/A</v>
      </c>
      <c r="K3379" s="63"/>
      <c r="L3379" s="64"/>
      <c r="M3379" s="63"/>
      <c r="N3379" s="63"/>
      <c r="O3379" s="64"/>
      <c r="P3379" s="64"/>
      <c r="Q3379" s="64"/>
      <c r="R3379" s="65"/>
      <c r="S3379" s="65"/>
      <c r="T3379" s="63"/>
      <c r="U3379" s="64"/>
      <c r="V3379" s="64"/>
      <c r="W3379" s="66"/>
      <c r="X3379" s="66"/>
      <c r="Y3379" s="67"/>
      <c r="Z3379" s="68"/>
      <c r="AA3379" s="69"/>
      <c r="AB3379" s="69"/>
      <c r="AC3379" s="69"/>
      <c r="AD3379" s="69"/>
      <c r="AE3379" s="70"/>
      <c r="AF3379" s="70"/>
      <c r="AG3379" s="70"/>
      <c r="AH3379" s="70"/>
      <c r="AI3379" s="70"/>
      <c r="AJ3379" s="70"/>
      <c r="AK3379" s="70"/>
      <c r="AL3379" s="70"/>
      <c r="AM3379" s="69"/>
      <c r="AN3379" s="70"/>
      <c r="AO3379" s="70"/>
      <c r="AP3379" s="70"/>
      <c r="AQ3379" s="70"/>
      <c r="AR3379" s="69"/>
    </row>
    <row r="3380" spans="1:44">
      <c r="A3380" t="e">
        <f>VLOOKUP(Q3380,'Rotas x Madrugada'!A:C,2,0)</f>
        <v>#N/A</v>
      </c>
      <c r="B3380" t="e">
        <f>VLOOKUP(Q3380,'Rotas x Madrugada'!A:C,3,0)</f>
        <v>#N/A</v>
      </c>
      <c r="D3380" s="19" t="e">
        <f t="shared" si="104"/>
        <v>#N/A</v>
      </c>
      <c r="E3380" s="19" t="e">
        <f>IF(A3380="RETIRA",Z3380,VLOOKUP(Q3380,'Rotas x Madrugada'!A:D,4,0))</f>
        <v>#N/A</v>
      </c>
      <c r="F3380" s="19" t="e">
        <f>IF(A3380="RETIRA",Z3380,Z3380+2)</f>
        <v>#N/A</v>
      </c>
      <c r="G3380" s="19" t="str">
        <f>CONCATENATE(U3380,"-",V3380)</f>
        <v>-</v>
      </c>
      <c r="H3380" s="19" t="str">
        <f t="shared" ca="1" si="105"/>
        <v>PROBLEMA</v>
      </c>
      <c r="I3380" s="46">
        <f ca="1">Z3380-$B$1</f>
        <v>-46157</v>
      </c>
      <c r="J3380" s="46" t="e">
        <f>VLOOKUP(G3380,'D. Produção'!A:B,2,)</f>
        <v>#N/A</v>
      </c>
      <c r="K3380" s="55"/>
      <c r="L3380" s="56"/>
      <c r="M3380" s="55"/>
      <c r="N3380" s="55"/>
      <c r="O3380" s="56"/>
      <c r="P3380" s="56"/>
      <c r="Q3380" s="56"/>
      <c r="R3380" s="57"/>
      <c r="S3380" s="57"/>
      <c r="T3380" s="55"/>
      <c r="U3380" s="56"/>
      <c r="V3380" s="56"/>
      <c r="W3380" s="58"/>
      <c r="X3380" s="58"/>
      <c r="Y3380" s="59"/>
      <c r="Z3380" s="60"/>
      <c r="AA3380" s="61"/>
      <c r="AB3380" s="61"/>
      <c r="AC3380" s="61"/>
      <c r="AD3380" s="61"/>
      <c r="AE3380" s="62"/>
      <c r="AF3380" s="62"/>
      <c r="AG3380" s="62"/>
      <c r="AH3380" s="62"/>
      <c r="AI3380" s="62"/>
      <c r="AJ3380" s="62"/>
      <c r="AK3380" s="62"/>
      <c r="AL3380" s="62"/>
      <c r="AM3380" s="61"/>
      <c r="AN3380" s="62"/>
      <c r="AO3380" s="62"/>
      <c r="AP3380" s="62"/>
      <c r="AQ3380" s="62"/>
      <c r="AR3380" s="61"/>
    </row>
    <row r="3381" spans="1:44">
      <c r="A3381" t="e">
        <f>VLOOKUP(Q3381,'Rotas x Madrugada'!A:C,2,0)</f>
        <v>#N/A</v>
      </c>
      <c r="B3381" t="e">
        <f>VLOOKUP(Q3381,'Rotas x Madrugada'!A:C,3,0)</f>
        <v>#N/A</v>
      </c>
      <c r="D3381" s="19" t="e">
        <f t="shared" si="104"/>
        <v>#N/A</v>
      </c>
      <c r="E3381" s="19" t="e">
        <f>IF(A3381="RETIRA",Z3381,VLOOKUP(Q3381,'Rotas x Madrugada'!A:D,4,0))</f>
        <v>#N/A</v>
      </c>
      <c r="F3381" s="19" t="e">
        <f>IF(A3381="RETIRA",Z3381,Z3381+2)</f>
        <v>#N/A</v>
      </c>
      <c r="G3381" s="19" t="str">
        <f>CONCATENATE(U3381,"-",V3381)</f>
        <v>-</v>
      </c>
      <c r="H3381" s="19" t="str">
        <f t="shared" ca="1" si="105"/>
        <v>PROBLEMA</v>
      </c>
      <c r="I3381" s="46">
        <f ca="1">Z3381-$B$1</f>
        <v>-46157</v>
      </c>
      <c r="J3381" s="46" t="e">
        <f>VLOOKUP(G3381,'D. Produção'!A:B,2,)</f>
        <v>#N/A</v>
      </c>
      <c r="K3381" s="63"/>
      <c r="L3381" s="64"/>
      <c r="M3381" s="63"/>
      <c r="N3381" s="63"/>
      <c r="O3381" s="64"/>
      <c r="P3381" s="64"/>
      <c r="Q3381" s="64"/>
      <c r="R3381" s="65"/>
      <c r="S3381" s="65"/>
      <c r="T3381" s="63"/>
      <c r="U3381" s="64"/>
      <c r="V3381" s="64"/>
      <c r="W3381" s="66"/>
      <c r="X3381" s="66"/>
      <c r="Y3381" s="67"/>
      <c r="Z3381" s="68"/>
      <c r="AA3381" s="69"/>
      <c r="AB3381" s="69"/>
      <c r="AC3381" s="69"/>
      <c r="AD3381" s="70"/>
      <c r="AE3381" s="70"/>
      <c r="AF3381" s="70"/>
      <c r="AG3381" s="70"/>
      <c r="AH3381" s="70"/>
      <c r="AI3381" s="70"/>
      <c r="AJ3381" s="70"/>
      <c r="AK3381" s="70"/>
      <c r="AL3381" s="70"/>
      <c r="AM3381" s="70"/>
      <c r="AN3381" s="70"/>
      <c r="AO3381" s="70"/>
      <c r="AP3381" s="70"/>
      <c r="AQ3381" s="70"/>
      <c r="AR3381" s="69"/>
    </row>
    <row r="3382" spans="1:44">
      <c r="A3382" t="e">
        <f>VLOOKUP(Q3382,'Rotas x Madrugada'!A:C,2,0)</f>
        <v>#N/A</v>
      </c>
      <c r="B3382" t="e">
        <f>VLOOKUP(Q3382,'Rotas x Madrugada'!A:C,3,0)</f>
        <v>#N/A</v>
      </c>
      <c r="D3382" s="19" t="e">
        <f t="shared" si="104"/>
        <v>#N/A</v>
      </c>
      <c r="E3382" s="19" t="e">
        <f>IF(A3382="RETIRA",Z3382,VLOOKUP(Q3382,'Rotas x Madrugada'!A:D,4,0))</f>
        <v>#N/A</v>
      </c>
      <c r="F3382" s="19" t="e">
        <f>IF(A3382="RETIRA",Z3382,Z3382+2)</f>
        <v>#N/A</v>
      </c>
      <c r="G3382" s="19" t="str">
        <f>CONCATENATE(U3382,"-",V3382)</f>
        <v>-</v>
      </c>
      <c r="H3382" s="19" t="str">
        <f t="shared" ca="1" si="105"/>
        <v>PROBLEMA</v>
      </c>
      <c r="I3382" s="46">
        <f ca="1">Z3382-$B$1</f>
        <v>-46157</v>
      </c>
      <c r="J3382" s="46" t="e">
        <f>VLOOKUP(G3382,'D. Produção'!A:B,2,)</f>
        <v>#N/A</v>
      </c>
      <c r="K3382" s="55"/>
      <c r="L3382" s="56"/>
      <c r="M3382" s="55"/>
      <c r="N3382" s="55"/>
      <c r="O3382" s="56"/>
      <c r="P3382" s="56"/>
      <c r="Q3382" s="56"/>
      <c r="R3382" s="57"/>
      <c r="S3382" s="57"/>
      <c r="T3382" s="55"/>
      <c r="U3382" s="56"/>
      <c r="V3382" s="56"/>
      <c r="W3382" s="58"/>
      <c r="X3382" s="58"/>
      <c r="Y3382" s="59"/>
      <c r="Z3382" s="60"/>
      <c r="AA3382" s="61"/>
      <c r="AB3382" s="61"/>
      <c r="AC3382" s="61"/>
      <c r="AD3382" s="62"/>
      <c r="AE3382" s="62"/>
      <c r="AF3382" s="62"/>
      <c r="AG3382" s="62"/>
      <c r="AH3382" s="62"/>
      <c r="AI3382" s="62"/>
      <c r="AJ3382" s="62"/>
      <c r="AK3382" s="62"/>
      <c r="AL3382" s="62"/>
      <c r="AM3382" s="62"/>
      <c r="AN3382" s="62"/>
      <c r="AO3382" s="62"/>
      <c r="AP3382" s="62"/>
      <c r="AQ3382" s="62"/>
      <c r="AR3382" s="61"/>
    </row>
    <row r="3383" spans="1:44">
      <c r="A3383" t="e">
        <f>VLOOKUP(Q3383,'Rotas x Madrugada'!A:C,2,0)</f>
        <v>#N/A</v>
      </c>
      <c r="B3383" t="e">
        <f>VLOOKUP(Q3383,'Rotas x Madrugada'!A:C,3,0)</f>
        <v>#N/A</v>
      </c>
      <c r="D3383" s="19" t="e">
        <f t="shared" si="104"/>
        <v>#N/A</v>
      </c>
      <c r="E3383" s="19" t="e">
        <f>IF(A3383="RETIRA",Z3383,VLOOKUP(Q3383,'Rotas x Madrugada'!A:D,4,0))</f>
        <v>#N/A</v>
      </c>
      <c r="F3383" s="19" t="e">
        <f>IF(A3383="RETIRA",Z3383,Z3383+2)</f>
        <v>#N/A</v>
      </c>
      <c r="G3383" s="19" t="str">
        <f>CONCATENATE(U3383,"-",V3383)</f>
        <v>-</v>
      </c>
      <c r="H3383" s="19" t="str">
        <f t="shared" ca="1" si="105"/>
        <v>PROBLEMA</v>
      </c>
      <c r="I3383" s="46">
        <f ca="1">Z3383-$B$1</f>
        <v>-46157</v>
      </c>
      <c r="J3383" s="46" t="e">
        <f>VLOOKUP(G3383,'D. Produção'!A:B,2,)</f>
        <v>#N/A</v>
      </c>
      <c r="K3383" s="63"/>
      <c r="L3383" s="64"/>
      <c r="M3383" s="63"/>
      <c r="N3383" s="63"/>
      <c r="O3383" s="64"/>
      <c r="P3383" s="64"/>
      <c r="Q3383" s="64"/>
      <c r="R3383" s="65"/>
      <c r="S3383" s="65"/>
      <c r="T3383" s="63"/>
      <c r="U3383" s="64"/>
      <c r="V3383" s="64"/>
      <c r="W3383" s="66"/>
      <c r="X3383" s="66"/>
      <c r="Y3383" s="67"/>
      <c r="Z3383" s="68"/>
      <c r="AA3383" s="69"/>
      <c r="AB3383" s="69"/>
      <c r="AC3383" s="69"/>
      <c r="AD3383" s="70"/>
      <c r="AE3383" s="70"/>
      <c r="AF3383" s="70"/>
      <c r="AG3383" s="70"/>
      <c r="AH3383" s="70"/>
      <c r="AI3383" s="70"/>
      <c r="AJ3383" s="70"/>
      <c r="AK3383" s="70"/>
      <c r="AL3383" s="70"/>
      <c r="AM3383" s="70"/>
      <c r="AN3383" s="70"/>
      <c r="AO3383" s="70"/>
      <c r="AP3383" s="70"/>
      <c r="AQ3383" s="70"/>
      <c r="AR3383" s="69"/>
    </row>
    <row r="3384" spans="1:44">
      <c r="A3384" t="e">
        <f>VLOOKUP(Q3384,'Rotas x Madrugada'!A:C,2,0)</f>
        <v>#N/A</v>
      </c>
      <c r="B3384" t="e">
        <f>VLOOKUP(Q3384,'Rotas x Madrugada'!A:C,3,0)</f>
        <v>#N/A</v>
      </c>
      <c r="D3384" s="19" t="e">
        <f t="shared" si="104"/>
        <v>#N/A</v>
      </c>
      <c r="E3384" s="19" t="e">
        <f>IF(A3384="RETIRA",Z3384,VLOOKUP(Q3384,'Rotas x Madrugada'!A:D,4,0))</f>
        <v>#N/A</v>
      </c>
      <c r="F3384" s="19" t="e">
        <f>IF(A3384="RETIRA",Z3384,Z3384+2)</f>
        <v>#N/A</v>
      </c>
      <c r="G3384" s="19" t="str">
        <f>CONCATENATE(U3384,"-",V3384)</f>
        <v>-</v>
      </c>
      <c r="H3384" s="19" t="str">
        <f t="shared" ca="1" si="105"/>
        <v>PROBLEMA</v>
      </c>
      <c r="I3384" s="46">
        <f ca="1">Z3384-$B$1</f>
        <v>-46157</v>
      </c>
      <c r="J3384" s="46" t="e">
        <f>VLOOKUP(G3384,'D. Produção'!A:B,2,)</f>
        <v>#N/A</v>
      </c>
      <c r="K3384" s="55"/>
      <c r="L3384" s="56"/>
      <c r="M3384" s="55"/>
      <c r="N3384" s="55"/>
      <c r="O3384" s="56"/>
      <c r="P3384" s="56"/>
      <c r="Q3384" s="56"/>
      <c r="R3384" s="57"/>
      <c r="S3384" s="57"/>
      <c r="T3384" s="55"/>
      <c r="U3384" s="56"/>
      <c r="V3384" s="56"/>
      <c r="W3384" s="58"/>
      <c r="X3384" s="58"/>
      <c r="Y3384" s="59"/>
      <c r="Z3384" s="60"/>
      <c r="AA3384" s="61"/>
      <c r="AB3384" s="61"/>
      <c r="AC3384" s="61"/>
      <c r="AD3384" s="62"/>
      <c r="AE3384" s="62"/>
      <c r="AF3384" s="62"/>
      <c r="AG3384" s="62"/>
      <c r="AH3384" s="62"/>
      <c r="AI3384" s="62"/>
      <c r="AJ3384" s="62"/>
      <c r="AK3384" s="62"/>
      <c r="AL3384" s="62"/>
      <c r="AM3384" s="62"/>
      <c r="AN3384" s="62"/>
      <c r="AO3384" s="62"/>
      <c r="AP3384" s="62"/>
      <c r="AQ3384" s="62"/>
      <c r="AR3384" s="61"/>
    </row>
    <row r="3385" spans="1:44">
      <c r="A3385" t="e">
        <f>VLOOKUP(Q3385,'Rotas x Madrugada'!A:C,2,0)</f>
        <v>#N/A</v>
      </c>
      <c r="B3385" t="e">
        <f>VLOOKUP(Q3385,'Rotas x Madrugada'!A:C,3,0)</f>
        <v>#N/A</v>
      </c>
      <c r="D3385" s="19" t="e">
        <f t="shared" si="104"/>
        <v>#N/A</v>
      </c>
      <c r="E3385" s="19" t="e">
        <f>IF(A3385="RETIRA",Z3385,VLOOKUP(Q3385,'Rotas x Madrugada'!A:D,4,0))</f>
        <v>#N/A</v>
      </c>
      <c r="F3385" s="19" t="e">
        <f>IF(A3385="RETIRA",Z3385,Z3385+2)</f>
        <v>#N/A</v>
      </c>
      <c r="G3385" s="19" t="str">
        <f>CONCATENATE(U3385,"-",V3385)</f>
        <v>-</v>
      </c>
      <c r="H3385" s="19" t="str">
        <f t="shared" ca="1" si="105"/>
        <v>PROBLEMA</v>
      </c>
      <c r="I3385" s="46">
        <f ca="1">Z3385-$B$1</f>
        <v>-46157</v>
      </c>
      <c r="J3385" s="46" t="e">
        <f>VLOOKUP(G3385,'D. Produção'!A:B,2,)</f>
        <v>#N/A</v>
      </c>
      <c r="K3385" s="63"/>
      <c r="L3385" s="64"/>
      <c r="M3385" s="63"/>
      <c r="N3385" s="63"/>
      <c r="O3385" s="64"/>
      <c r="P3385" s="64"/>
      <c r="Q3385" s="64"/>
      <c r="R3385" s="65"/>
      <c r="S3385" s="65"/>
      <c r="T3385" s="63"/>
      <c r="U3385" s="64"/>
      <c r="V3385" s="64"/>
      <c r="W3385" s="66"/>
      <c r="X3385" s="66"/>
      <c r="Y3385" s="67"/>
      <c r="Z3385" s="68"/>
      <c r="AA3385" s="69"/>
      <c r="AB3385" s="69"/>
      <c r="AC3385" s="69"/>
      <c r="AD3385" s="70"/>
      <c r="AE3385" s="70"/>
      <c r="AF3385" s="70"/>
      <c r="AG3385" s="70"/>
      <c r="AH3385" s="70"/>
      <c r="AI3385" s="70"/>
      <c r="AJ3385" s="70"/>
      <c r="AK3385" s="70"/>
      <c r="AL3385" s="70"/>
      <c r="AM3385" s="70"/>
      <c r="AN3385" s="70"/>
      <c r="AO3385" s="70"/>
      <c r="AP3385" s="70"/>
      <c r="AQ3385" s="70"/>
      <c r="AR3385" s="69"/>
    </row>
    <row r="3386" spans="1:44">
      <c r="A3386" t="e">
        <f>VLOOKUP(Q3386,'Rotas x Madrugada'!A:C,2,0)</f>
        <v>#N/A</v>
      </c>
      <c r="B3386" t="e">
        <f>VLOOKUP(Q3386,'Rotas x Madrugada'!A:C,3,0)</f>
        <v>#N/A</v>
      </c>
      <c r="D3386" s="19" t="e">
        <f t="shared" si="104"/>
        <v>#N/A</v>
      </c>
      <c r="E3386" s="19" t="e">
        <f>IF(A3386="RETIRA",Z3386,VLOOKUP(Q3386,'Rotas x Madrugada'!A:D,4,0))</f>
        <v>#N/A</v>
      </c>
      <c r="F3386" s="19" t="e">
        <f>IF(A3386="RETIRA",Z3386,Z3386+2)</f>
        <v>#N/A</v>
      </c>
      <c r="G3386" s="19" t="str">
        <f>CONCATENATE(U3386,"-",V3386)</f>
        <v>-</v>
      </c>
      <c r="H3386" s="19" t="str">
        <f t="shared" ca="1" si="105"/>
        <v>PROBLEMA</v>
      </c>
      <c r="I3386" s="46">
        <f ca="1">Z3386-$B$1</f>
        <v>-46157</v>
      </c>
      <c r="J3386" s="46" t="e">
        <f>VLOOKUP(G3386,'D. Produção'!A:B,2,)</f>
        <v>#N/A</v>
      </c>
      <c r="K3386" s="55"/>
      <c r="L3386" s="56"/>
      <c r="M3386" s="55"/>
      <c r="N3386" s="55"/>
      <c r="O3386" s="56"/>
      <c r="P3386" s="56"/>
      <c r="Q3386" s="56"/>
      <c r="R3386" s="57"/>
      <c r="S3386" s="57"/>
      <c r="T3386" s="55"/>
      <c r="U3386" s="56"/>
      <c r="V3386" s="56"/>
      <c r="W3386" s="58"/>
      <c r="X3386" s="58"/>
      <c r="Y3386" s="59"/>
      <c r="Z3386" s="60"/>
      <c r="AA3386" s="61"/>
      <c r="AB3386" s="61"/>
      <c r="AC3386" s="61"/>
      <c r="AD3386" s="62"/>
      <c r="AE3386" s="62"/>
      <c r="AF3386" s="62"/>
      <c r="AG3386" s="62"/>
      <c r="AH3386" s="62"/>
      <c r="AI3386" s="62"/>
      <c r="AJ3386" s="62"/>
      <c r="AK3386" s="62"/>
      <c r="AL3386" s="62"/>
      <c r="AM3386" s="62"/>
      <c r="AN3386" s="62"/>
      <c r="AO3386" s="62"/>
      <c r="AP3386" s="62"/>
      <c r="AQ3386" s="62"/>
      <c r="AR3386" s="61"/>
    </row>
    <row r="3387" spans="1:44">
      <c r="A3387" t="e">
        <f>VLOOKUP(Q3387,'Rotas x Madrugada'!A:C,2,0)</f>
        <v>#N/A</v>
      </c>
      <c r="B3387" t="e">
        <f>VLOOKUP(Q3387,'Rotas x Madrugada'!A:C,3,0)</f>
        <v>#N/A</v>
      </c>
      <c r="D3387" s="19" t="e">
        <f t="shared" si="104"/>
        <v>#N/A</v>
      </c>
      <c r="E3387" s="19" t="e">
        <f>IF(A3387="RETIRA",Z3387,VLOOKUP(Q3387,'Rotas x Madrugada'!A:D,4,0))</f>
        <v>#N/A</v>
      </c>
      <c r="F3387" s="19" t="e">
        <f>IF(A3387="RETIRA",Z3387,Z3387+2)</f>
        <v>#N/A</v>
      </c>
      <c r="G3387" s="19" t="str">
        <f>CONCATENATE(U3387,"-",V3387)</f>
        <v>-</v>
      </c>
      <c r="H3387" s="19" t="str">
        <f t="shared" ca="1" si="105"/>
        <v>PROBLEMA</v>
      </c>
      <c r="I3387" s="46">
        <f ca="1">Z3387-$B$1</f>
        <v>-46157</v>
      </c>
      <c r="J3387" s="46" t="e">
        <f>VLOOKUP(G3387,'D. Produção'!A:B,2,)</f>
        <v>#N/A</v>
      </c>
      <c r="K3387" s="63"/>
      <c r="L3387" s="64"/>
      <c r="M3387" s="63"/>
      <c r="N3387" s="63"/>
      <c r="O3387" s="64"/>
      <c r="P3387" s="64"/>
      <c r="Q3387" s="64"/>
      <c r="R3387" s="65"/>
      <c r="S3387" s="65"/>
      <c r="T3387" s="63"/>
      <c r="U3387" s="64"/>
      <c r="V3387" s="64"/>
      <c r="W3387" s="66"/>
      <c r="X3387" s="66"/>
      <c r="Y3387" s="67"/>
      <c r="Z3387" s="68"/>
      <c r="AA3387" s="69"/>
      <c r="AB3387" s="69"/>
      <c r="AC3387" s="69"/>
      <c r="AD3387" s="70"/>
      <c r="AE3387" s="70"/>
      <c r="AF3387" s="70"/>
      <c r="AG3387" s="70"/>
      <c r="AH3387" s="70"/>
      <c r="AI3387" s="70"/>
      <c r="AJ3387" s="70"/>
      <c r="AK3387" s="70"/>
      <c r="AL3387" s="70"/>
      <c r="AM3387" s="70"/>
      <c r="AN3387" s="70"/>
      <c r="AO3387" s="70"/>
      <c r="AP3387" s="70"/>
      <c r="AQ3387" s="70"/>
      <c r="AR3387" s="69"/>
    </row>
    <row r="3388" spans="1:44">
      <c r="A3388" t="e">
        <f>VLOOKUP(Q3388,'Rotas x Madrugada'!A:C,2,0)</f>
        <v>#N/A</v>
      </c>
      <c r="B3388" t="e">
        <f>VLOOKUP(Q3388,'Rotas x Madrugada'!A:C,3,0)</f>
        <v>#N/A</v>
      </c>
      <c r="D3388" s="19" t="e">
        <f t="shared" si="104"/>
        <v>#N/A</v>
      </c>
      <c r="E3388" s="19" t="e">
        <f>IF(A3388="RETIRA",Z3388,VLOOKUP(Q3388,'Rotas x Madrugada'!A:D,4,0))</f>
        <v>#N/A</v>
      </c>
      <c r="F3388" s="19" t="e">
        <f>IF(A3388="RETIRA",Z3388,Z3388+2)</f>
        <v>#N/A</v>
      </c>
      <c r="G3388" s="19" t="str">
        <f>CONCATENATE(U3388,"-",V3388)</f>
        <v>-</v>
      </c>
      <c r="H3388" s="19" t="str">
        <f t="shared" ca="1" si="105"/>
        <v>PROBLEMA</v>
      </c>
      <c r="I3388" s="46">
        <f ca="1">Z3388-$B$1</f>
        <v>-46157</v>
      </c>
      <c r="J3388" s="46" t="e">
        <f>VLOOKUP(G3388,'D. Produção'!A:B,2,)</f>
        <v>#N/A</v>
      </c>
      <c r="K3388" s="55"/>
      <c r="L3388" s="56"/>
      <c r="M3388" s="55"/>
      <c r="N3388" s="55"/>
      <c r="O3388" s="56"/>
      <c r="P3388" s="56"/>
      <c r="Q3388" s="56"/>
      <c r="R3388" s="57"/>
      <c r="S3388" s="57"/>
      <c r="T3388" s="55"/>
      <c r="U3388" s="56"/>
      <c r="V3388" s="56"/>
      <c r="W3388" s="58"/>
      <c r="X3388" s="58"/>
      <c r="Y3388" s="59"/>
      <c r="Z3388" s="60"/>
      <c r="AA3388" s="61"/>
      <c r="AB3388" s="61"/>
      <c r="AC3388" s="61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1"/>
    </row>
    <row r="3389" spans="1:44">
      <c r="A3389" t="e">
        <f>VLOOKUP(Q3389,'Rotas x Madrugada'!A:C,2,0)</f>
        <v>#N/A</v>
      </c>
      <c r="B3389" t="e">
        <f>VLOOKUP(Q3389,'Rotas x Madrugada'!A:C,3,0)</f>
        <v>#N/A</v>
      </c>
      <c r="D3389" s="19" t="e">
        <f t="shared" si="104"/>
        <v>#N/A</v>
      </c>
      <c r="E3389" s="19" t="e">
        <f>IF(A3389="RETIRA",Z3389,VLOOKUP(Q3389,'Rotas x Madrugada'!A:D,4,0))</f>
        <v>#N/A</v>
      </c>
      <c r="F3389" s="19" t="e">
        <f>IF(A3389="RETIRA",Z3389,Z3389+2)</f>
        <v>#N/A</v>
      </c>
      <c r="G3389" s="19" t="str">
        <f>CONCATENATE(U3389,"-",V3389)</f>
        <v>-</v>
      </c>
      <c r="H3389" s="19" t="str">
        <f t="shared" ca="1" si="105"/>
        <v>PROBLEMA</v>
      </c>
      <c r="I3389" s="46">
        <f ca="1">Z3389-$B$1</f>
        <v>-46157</v>
      </c>
      <c r="J3389" s="46" t="e">
        <f>VLOOKUP(G3389,'D. Produção'!A:B,2,)</f>
        <v>#N/A</v>
      </c>
      <c r="K3389" s="63"/>
      <c r="L3389" s="64"/>
      <c r="M3389" s="63"/>
      <c r="N3389" s="63"/>
      <c r="O3389" s="64"/>
      <c r="P3389" s="64"/>
      <c r="Q3389" s="64"/>
      <c r="R3389" s="65"/>
      <c r="S3389" s="65"/>
      <c r="T3389" s="63"/>
      <c r="U3389" s="64"/>
      <c r="V3389" s="64"/>
      <c r="W3389" s="66"/>
      <c r="X3389" s="66"/>
      <c r="Y3389" s="67"/>
      <c r="Z3389" s="68"/>
      <c r="AA3389" s="69"/>
      <c r="AB3389" s="69"/>
      <c r="AC3389" s="69"/>
      <c r="AD3389" s="70"/>
      <c r="AE3389" s="70"/>
      <c r="AF3389" s="70"/>
      <c r="AG3389" s="70"/>
      <c r="AH3389" s="70"/>
      <c r="AI3389" s="70"/>
      <c r="AJ3389" s="70"/>
      <c r="AK3389" s="70"/>
      <c r="AL3389" s="70"/>
      <c r="AM3389" s="70"/>
      <c r="AN3389" s="70"/>
      <c r="AO3389" s="70"/>
      <c r="AP3389" s="70"/>
      <c r="AQ3389" s="70"/>
      <c r="AR3389" s="69"/>
    </row>
    <row r="3390" spans="1:44">
      <c r="A3390" t="e">
        <f>VLOOKUP(Q3390,'Rotas x Madrugada'!A:C,2,0)</f>
        <v>#N/A</v>
      </c>
      <c r="B3390" t="e">
        <f>VLOOKUP(Q3390,'Rotas x Madrugada'!A:C,3,0)</f>
        <v>#N/A</v>
      </c>
      <c r="D3390" s="19" t="e">
        <f t="shared" si="104"/>
        <v>#N/A</v>
      </c>
      <c r="E3390" s="19" t="e">
        <f>IF(A3390="RETIRA",Z3390,VLOOKUP(Q3390,'Rotas x Madrugada'!A:D,4,0))</f>
        <v>#N/A</v>
      </c>
      <c r="F3390" s="19" t="e">
        <f>IF(A3390="RETIRA",Z3390,Z3390+2)</f>
        <v>#N/A</v>
      </c>
      <c r="G3390" s="19" t="str">
        <f>CONCATENATE(U3390,"-",V3390)</f>
        <v>-</v>
      </c>
      <c r="H3390" s="19" t="str">
        <f t="shared" ca="1" si="105"/>
        <v>PROBLEMA</v>
      </c>
      <c r="I3390" s="46">
        <f ca="1">Z3390-$B$1</f>
        <v>-46157</v>
      </c>
      <c r="J3390" s="46" t="e">
        <f>VLOOKUP(G3390,'D. Produção'!A:B,2,)</f>
        <v>#N/A</v>
      </c>
      <c r="K3390" s="55"/>
      <c r="L3390" s="56"/>
      <c r="M3390" s="55"/>
      <c r="N3390" s="55"/>
      <c r="O3390" s="56"/>
      <c r="P3390" s="56"/>
      <c r="Q3390" s="56"/>
      <c r="R3390" s="57"/>
      <c r="S3390" s="57"/>
      <c r="T3390" s="55"/>
      <c r="U3390" s="56"/>
      <c r="V3390" s="56"/>
      <c r="W3390" s="58"/>
      <c r="X3390" s="58"/>
      <c r="Y3390" s="59"/>
      <c r="Z3390" s="60"/>
      <c r="AA3390" s="61"/>
      <c r="AB3390" s="61"/>
      <c r="AC3390" s="61"/>
      <c r="AD3390" s="62"/>
      <c r="AE3390" s="62"/>
      <c r="AF3390" s="62"/>
      <c r="AG3390" s="62"/>
      <c r="AH3390" s="62"/>
      <c r="AI3390" s="62"/>
      <c r="AJ3390" s="62"/>
      <c r="AK3390" s="62"/>
      <c r="AL3390" s="62"/>
      <c r="AM3390" s="62"/>
      <c r="AN3390" s="62"/>
      <c r="AO3390" s="62"/>
      <c r="AP3390" s="62"/>
      <c r="AQ3390" s="62"/>
      <c r="AR3390" s="61"/>
    </row>
    <row r="3391" spans="1:44">
      <c r="A3391" t="e">
        <f>VLOOKUP(Q3391,'Rotas x Madrugada'!A:C,2,0)</f>
        <v>#N/A</v>
      </c>
      <c r="B3391" t="e">
        <f>VLOOKUP(Q3391,'Rotas x Madrugada'!A:C,3,0)</f>
        <v>#N/A</v>
      </c>
      <c r="D3391" s="19" t="e">
        <f t="shared" si="104"/>
        <v>#N/A</v>
      </c>
      <c r="E3391" s="19" t="e">
        <f>IF(A3391="RETIRA",Z3391,VLOOKUP(Q3391,'Rotas x Madrugada'!A:D,4,0))</f>
        <v>#N/A</v>
      </c>
      <c r="F3391" s="19" t="e">
        <f>IF(A3391="RETIRA",Z3391,Z3391+2)</f>
        <v>#N/A</v>
      </c>
      <c r="G3391" s="19" t="str">
        <f>CONCATENATE(U3391,"-",V3391)</f>
        <v>-</v>
      </c>
      <c r="H3391" s="19" t="str">
        <f t="shared" ca="1" si="105"/>
        <v>PROBLEMA</v>
      </c>
      <c r="I3391" s="46">
        <f ca="1">Z3391-$B$1</f>
        <v>-46157</v>
      </c>
      <c r="J3391" s="46" t="e">
        <f>VLOOKUP(G3391,'D. Produção'!A:B,2,)</f>
        <v>#N/A</v>
      </c>
      <c r="K3391" s="63"/>
      <c r="L3391" s="64"/>
      <c r="M3391" s="63"/>
      <c r="N3391" s="63"/>
      <c r="O3391" s="64"/>
      <c r="P3391" s="64"/>
      <c r="Q3391" s="64"/>
      <c r="R3391" s="65"/>
      <c r="S3391" s="65"/>
      <c r="T3391" s="63"/>
      <c r="U3391" s="64"/>
      <c r="V3391" s="64"/>
      <c r="W3391" s="66"/>
      <c r="X3391" s="66"/>
      <c r="Y3391" s="67"/>
      <c r="Z3391" s="68"/>
      <c r="AA3391" s="69"/>
      <c r="AB3391" s="69"/>
      <c r="AC3391" s="69"/>
      <c r="AD3391" s="69"/>
      <c r="AE3391" s="69"/>
      <c r="AF3391" s="69"/>
      <c r="AG3391" s="69"/>
      <c r="AH3391" s="69"/>
      <c r="AI3391" s="70"/>
      <c r="AJ3391" s="70"/>
      <c r="AK3391" s="70"/>
      <c r="AL3391" s="69"/>
      <c r="AM3391" s="69"/>
      <c r="AN3391" s="70"/>
      <c r="AO3391" s="70"/>
      <c r="AP3391" s="69"/>
      <c r="AQ3391" s="69"/>
      <c r="AR3391" s="69"/>
    </row>
    <row r="3392" spans="1:44">
      <c r="A3392" t="e">
        <f>VLOOKUP(Q3392,'Rotas x Madrugada'!A:C,2,0)</f>
        <v>#N/A</v>
      </c>
      <c r="B3392" t="e">
        <f>VLOOKUP(Q3392,'Rotas x Madrugada'!A:C,3,0)</f>
        <v>#N/A</v>
      </c>
      <c r="D3392" s="19" t="e">
        <f t="shared" si="104"/>
        <v>#N/A</v>
      </c>
      <c r="E3392" s="19" t="e">
        <f>IF(A3392="RETIRA",Z3392,VLOOKUP(Q3392,'Rotas x Madrugada'!A:D,4,0))</f>
        <v>#N/A</v>
      </c>
      <c r="F3392" s="19" t="e">
        <f>IF(A3392="RETIRA",Z3392,Z3392+2)</f>
        <v>#N/A</v>
      </c>
      <c r="G3392" s="19" t="str">
        <f>CONCATENATE(U3392,"-",V3392)</f>
        <v>-</v>
      </c>
      <c r="H3392" s="19" t="str">
        <f t="shared" ca="1" si="105"/>
        <v>PROBLEMA</v>
      </c>
      <c r="I3392" s="46">
        <f ca="1">Z3392-$B$1</f>
        <v>-46157</v>
      </c>
      <c r="J3392" s="46" t="e">
        <f>VLOOKUP(G3392,'D. Produção'!A:B,2,)</f>
        <v>#N/A</v>
      </c>
      <c r="K3392" s="55"/>
      <c r="L3392" s="56"/>
      <c r="M3392" s="55"/>
      <c r="N3392" s="55"/>
      <c r="O3392" s="56"/>
      <c r="P3392" s="56"/>
      <c r="Q3392" s="56"/>
      <c r="R3392" s="57"/>
      <c r="S3392" s="57"/>
      <c r="T3392" s="55"/>
      <c r="U3392" s="56"/>
      <c r="V3392" s="56"/>
      <c r="W3392" s="58"/>
      <c r="X3392" s="58"/>
      <c r="Y3392" s="59"/>
      <c r="Z3392" s="60"/>
      <c r="AA3392" s="61"/>
      <c r="AB3392" s="61"/>
      <c r="AC3392" s="61"/>
      <c r="AD3392" s="61"/>
      <c r="AE3392" s="61"/>
      <c r="AF3392" s="61"/>
      <c r="AG3392" s="61"/>
      <c r="AH3392" s="61"/>
      <c r="AI3392" s="62"/>
      <c r="AJ3392" s="62"/>
      <c r="AK3392" s="62"/>
      <c r="AL3392" s="61"/>
      <c r="AM3392" s="61"/>
      <c r="AN3392" s="62"/>
      <c r="AO3392" s="62"/>
      <c r="AP3392" s="61"/>
      <c r="AQ3392" s="61"/>
      <c r="AR3392" s="61"/>
    </row>
    <row r="3393" spans="1:44">
      <c r="A3393" t="e">
        <f>VLOOKUP(Q3393,'Rotas x Madrugada'!A:C,2,0)</f>
        <v>#N/A</v>
      </c>
      <c r="B3393" t="e">
        <f>VLOOKUP(Q3393,'Rotas x Madrugada'!A:C,3,0)</f>
        <v>#N/A</v>
      </c>
      <c r="D3393" s="19" t="e">
        <f t="shared" si="104"/>
        <v>#N/A</v>
      </c>
      <c r="E3393" s="19" t="e">
        <f>IF(A3393="RETIRA",Z3393,VLOOKUP(Q3393,'Rotas x Madrugada'!A:D,4,0))</f>
        <v>#N/A</v>
      </c>
      <c r="F3393" s="19" t="e">
        <f>IF(A3393="RETIRA",Z3393,Z3393+2)</f>
        <v>#N/A</v>
      </c>
      <c r="G3393" s="19" t="str">
        <f>CONCATENATE(U3393,"-",V3393)</f>
        <v>-</v>
      </c>
      <c r="H3393" s="19" t="str">
        <f t="shared" ca="1" si="105"/>
        <v>PROBLEMA</v>
      </c>
      <c r="I3393" s="46">
        <f ca="1">Z3393-$B$1</f>
        <v>-46157</v>
      </c>
      <c r="J3393" s="46" t="e">
        <f>VLOOKUP(G3393,'D. Produção'!A:B,2,)</f>
        <v>#N/A</v>
      </c>
      <c r="K3393" s="63"/>
      <c r="L3393" s="64"/>
      <c r="M3393" s="63"/>
      <c r="N3393" s="63"/>
      <c r="O3393" s="64"/>
      <c r="P3393" s="64"/>
      <c r="Q3393" s="64"/>
      <c r="R3393" s="65"/>
      <c r="S3393" s="65"/>
      <c r="T3393" s="63"/>
      <c r="U3393" s="64"/>
      <c r="V3393" s="64"/>
      <c r="W3393" s="66"/>
      <c r="X3393" s="66"/>
      <c r="Y3393" s="67"/>
      <c r="Z3393" s="68"/>
      <c r="AA3393" s="69"/>
      <c r="AB3393" s="69"/>
      <c r="AC3393" s="69"/>
      <c r="AD3393" s="69"/>
      <c r="AE3393" s="69"/>
      <c r="AF3393" s="69"/>
      <c r="AG3393" s="69"/>
      <c r="AH3393" s="69"/>
      <c r="AI3393" s="70"/>
      <c r="AJ3393" s="70"/>
      <c r="AK3393" s="70"/>
      <c r="AL3393" s="69"/>
      <c r="AM3393" s="69"/>
      <c r="AN3393" s="70"/>
      <c r="AO3393" s="70"/>
      <c r="AP3393" s="69"/>
      <c r="AQ3393" s="69"/>
      <c r="AR3393" s="69"/>
    </row>
    <row r="3394" spans="1:44">
      <c r="A3394" t="e">
        <f>VLOOKUP(Q3394,'Rotas x Madrugada'!A:C,2,0)</f>
        <v>#N/A</v>
      </c>
      <c r="B3394" t="e">
        <f>VLOOKUP(Q3394,'Rotas x Madrugada'!A:C,3,0)</f>
        <v>#N/A</v>
      </c>
      <c r="D3394" s="19" t="e">
        <f t="shared" si="104"/>
        <v>#N/A</v>
      </c>
      <c r="E3394" s="19" t="e">
        <f>IF(A3394="RETIRA",Z3394,VLOOKUP(Q3394,'Rotas x Madrugada'!A:D,4,0))</f>
        <v>#N/A</v>
      </c>
      <c r="F3394" s="19" t="e">
        <f>IF(A3394="RETIRA",Z3394,Z3394+2)</f>
        <v>#N/A</v>
      </c>
      <c r="G3394" s="19" t="str">
        <f>CONCATENATE(U3394,"-",V3394)</f>
        <v>-</v>
      </c>
      <c r="H3394" s="19" t="str">
        <f t="shared" ca="1" si="105"/>
        <v>PROBLEMA</v>
      </c>
      <c r="I3394" s="46">
        <f ca="1">Z3394-$B$1</f>
        <v>-46157</v>
      </c>
      <c r="J3394" s="46" t="e">
        <f>VLOOKUP(G3394,'D. Produção'!A:B,2,)</f>
        <v>#N/A</v>
      </c>
      <c r="K3394" s="55"/>
      <c r="L3394" s="56"/>
      <c r="M3394" s="55"/>
      <c r="N3394" s="55"/>
      <c r="O3394" s="56"/>
      <c r="P3394" s="56"/>
      <c r="Q3394" s="56"/>
      <c r="R3394" s="57"/>
      <c r="S3394" s="57"/>
      <c r="T3394" s="55"/>
      <c r="U3394" s="56"/>
      <c r="V3394" s="56"/>
      <c r="W3394" s="58"/>
      <c r="X3394" s="58"/>
      <c r="Y3394" s="59"/>
      <c r="Z3394" s="60"/>
      <c r="AA3394" s="61"/>
      <c r="AB3394" s="61"/>
      <c r="AC3394" s="61"/>
      <c r="AD3394" s="61"/>
      <c r="AE3394" s="62"/>
      <c r="AF3394" s="62"/>
      <c r="AG3394" s="62"/>
      <c r="AH3394" s="62"/>
      <c r="AI3394" s="62"/>
      <c r="AJ3394" s="62"/>
      <c r="AK3394" s="62"/>
      <c r="AL3394" s="61"/>
      <c r="AM3394" s="62"/>
      <c r="AN3394" s="62"/>
      <c r="AO3394" s="62"/>
      <c r="AP3394" s="61"/>
      <c r="AQ3394" s="62"/>
      <c r="AR3394" s="61"/>
    </row>
    <row r="3395" spans="1:44">
      <c r="A3395" t="e">
        <f>VLOOKUP(Q3395,'Rotas x Madrugada'!A:C,2,0)</f>
        <v>#N/A</v>
      </c>
      <c r="B3395" t="e">
        <f>VLOOKUP(Q3395,'Rotas x Madrugada'!A:C,3,0)</f>
        <v>#N/A</v>
      </c>
      <c r="D3395" s="19" t="e">
        <f t="shared" si="104"/>
        <v>#N/A</v>
      </c>
      <c r="E3395" s="19" t="e">
        <f>IF(A3395="RETIRA",Z3395,VLOOKUP(Q3395,'Rotas x Madrugada'!A:D,4,0))</f>
        <v>#N/A</v>
      </c>
      <c r="F3395" s="19" t="e">
        <f>IF(A3395="RETIRA",Z3395,Z3395+2)</f>
        <v>#N/A</v>
      </c>
      <c r="G3395" s="19" t="str">
        <f>CONCATENATE(U3395,"-",V3395)</f>
        <v>-</v>
      </c>
      <c r="H3395" s="19" t="str">
        <f t="shared" ca="1" si="105"/>
        <v>PROBLEMA</v>
      </c>
      <c r="I3395" s="46">
        <f ca="1">Z3395-$B$1</f>
        <v>-46157</v>
      </c>
      <c r="J3395" s="46" t="e">
        <f>VLOOKUP(G3395,'D. Produção'!A:B,2,)</f>
        <v>#N/A</v>
      </c>
      <c r="K3395" s="63"/>
      <c r="L3395" s="64"/>
      <c r="M3395" s="63"/>
      <c r="N3395" s="63"/>
      <c r="O3395" s="64"/>
      <c r="P3395" s="64"/>
      <c r="Q3395" s="64"/>
      <c r="R3395" s="65"/>
      <c r="S3395" s="65"/>
      <c r="T3395" s="63"/>
      <c r="U3395" s="64"/>
      <c r="V3395" s="64"/>
      <c r="W3395" s="66"/>
      <c r="X3395" s="66"/>
      <c r="Y3395" s="67"/>
      <c r="Z3395" s="68"/>
      <c r="AA3395" s="69"/>
      <c r="AB3395" s="69"/>
      <c r="AC3395" s="69"/>
      <c r="AD3395" s="69"/>
      <c r="AE3395" s="70"/>
      <c r="AF3395" s="70"/>
      <c r="AG3395" s="70"/>
      <c r="AH3395" s="70"/>
      <c r="AI3395" s="70"/>
      <c r="AJ3395" s="70"/>
      <c r="AK3395" s="70"/>
      <c r="AL3395" s="69"/>
      <c r="AM3395" s="70"/>
      <c r="AN3395" s="70"/>
      <c r="AO3395" s="70"/>
      <c r="AP3395" s="69"/>
      <c r="AQ3395" s="70"/>
      <c r="AR3395" s="69"/>
    </row>
    <row r="3396" spans="1:44">
      <c r="A3396" t="e">
        <f>VLOOKUP(Q3396,'Rotas x Madrugada'!A:C,2,0)</f>
        <v>#N/A</v>
      </c>
      <c r="B3396" t="e">
        <f>VLOOKUP(Q3396,'Rotas x Madrugada'!A:C,3,0)</f>
        <v>#N/A</v>
      </c>
      <c r="D3396" s="19" t="e">
        <f t="shared" ref="D3396:D3459" si="106">IF(E3396&gt;F3396,E3396,F3396)</f>
        <v>#N/A</v>
      </c>
      <c r="E3396" s="19" t="e">
        <f>IF(A3396="RETIRA",Z3396,VLOOKUP(Q3396,'Rotas x Madrugada'!A:D,4,0))</f>
        <v>#N/A</v>
      </c>
      <c r="F3396" s="19" t="e">
        <f>IF(A3396="RETIRA",Z3396,Z3396+2)</f>
        <v>#N/A</v>
      </c>
      <c r="G3396" s="19" t="str">
        <f>CONCATENATE(U3396,"-",V3396)</f>
        <v>-</v>
      </c>
      <c r="H3396" s="19" t="str">
        <f t="shared" ca="1" si="105"/>
        <v>PROBLEMA</v>
      </c>
      <c r="I3396" s="46">
        <f ca="1">Z3396-$B$1</f>
        <v>-46157</v>
      </c>
      <c r="J3396" s="46" t="e">
        <f>VLOOKUP(G3396,'D. Produção'!A:B,2,)</f>
        <v>#N/A</v>
      </c>
      <c r="K3396" s="55"/>
      <c r="L3396" s="56"/>
      <c r="M3396" s="55"/>
      <c r="N3396" s="55"/>
      <c r="O3396" s="56"/>
      <c r="P3396" s="56"/>
      <c r="Q3396" s="56"/>
      <c r="R3396" s="57"/>
      <c r="S3396" s="57"/>
      <c r="T3396" s="55"/>
      <c r="U3396" s="56"/>
      <c r="V3396" s="56"/>
      <c r="W3396" s="58"/>
      <c r="X3396" s="58"/>
      <c r="Y3396" s="59"/>
      <c r="Z3396" s="60"/>
      <c r="AA3396" s="61"/>
      <c r="AB3396" s="61"/>
      <c r="AC3396" s="61"/>
      <c r="AD3396" s="61"/>
      <c r="AE3396" s="62"/>
      <c r="AF3396" s="62"/>
      <c r="AG3396" s="62"/>
      <c r="AH3396" s="62"/>
      <c r="AI3396" s="62"/>
      <c r="AJ3396" s="62"/>
      <c r="AK3396" s="62"/>
      <c r="AL3396" s="61"/>
      <c r="AM3396" s="62"/>
      <c r="AN3396" s="62"/>
      <c r="AO3396" s="62"/>
      <c r="AP3396" s="61"/>
      <c r="AQ3396" s="62"/>
      <c r="AR3396" s="61"/>
    </row>
    <row r="3397" spans="1:44">
      <c r="A3397" t="e">
        <f>VLOOKUP(Q3397,'Rotas x Madrugada'!A:C,2,0)</f>
        <v>#N/A</v>
      </c>
      <c r="B3397" t="e">
        <f>VLOOKUP(Q3397,'Rotas x Madrugada'!A:C,3,0)</f>
        <v>#N/A</v>
      </c>
      <c r="D3397" s="19" t="e">
        <f t="shared" si="106"/>
        <v>#N/A</v>
      </c>
      <c r="E3397" s="19" t="e">
        <f>IF(A3397="RETIRA",Z3397,VLOOKUP(Q3397,'Rotas x Madrugada'!A:D,4,0))</f>
        <v>#N/A</v>
      </c>
      <c r="F3397" s="23" t="e">
        <f>IF(A3397="RETIRA",Z3397,Z3397+2)</f>
        <v>#N/A</v>
      </c>
      <c r="G3397" s="19" t="str">
        <f>CONCATENATE(U3397,"-",V3397)</f>
        <v>-</v>
      </c>
      <c r="H3397" s="19" t="str">
        <f t="shared" ref="H3397:H3460" ca="1" si="107">IF(I3397&lt;-10,"PROBLEMA",IF(I3397&lt;J3397,"URGENTE",IF(I3397=J3397,"PRODUZIR","OK")))</f>
        <v>PROBLEMA</v>
      </c>
      <c r="I3397" s="46">
        <f ca="1">Z3397-$B$1</f>
        <v>-46157</v>
      </c>
      <c r="J3397" s="46" t="e">
        <f>VLOOKUP(G3397,'D. Produção'!A:B,2,)</f>
        <v>#N/A</v>
      </c>
      <c r="K3397" s="63"/>
      <c r="L3397" s="64"/>
      <c r="M3397" s="63"/>
      <c r="N3397" s="63"/>
      <c r="O3397" s="64"/>
      <c r="P3397" s="64"/>
      <c r="Q3397" s="64"/>
      <c r="R3397" s="65"/>
      <c r="S3397" s="65"/>
      <c r="T3397" s="63"/>
      <c r="U3397" s="64"/>
      <c r="V3397" s="64"/>
      <c r="W3397" s="66"/>
      <c r="X3397" s="66"/>
      <c r="Y3397" s="67"/>
      <c r="Z3397" s="68"/>
      <c r="AA3397" s="69"/>
      <c r="AB3397" s="69"/>
      <c r="AC3397" s="69"/>
      <c r="AD3397" s="69"/>
      <c r="AE3397" s="70"/>
      <c r="AF3397" s="70"/>
      <c r="AG3397" s="70"/>
      <c r="AH3397" s="70"/>
      <c r="AI3397" s="70"/>
      <c r="AJ3397" s="70"/>
      <c r="AK3397" s="70"/>
      <c r="AL3397" s="69"/>
      <c r="AM3397" s="70"/>
      <c r="AN3397" s="70"/>
      <c r="AO3397" s="70"/>
      <c r="AP3397" s="69"/>
      <c r="AQ3397" s="70"/>
      <c r="AR3397" s="69"/>
    </row>
    <row r="3398" spans="1:44">
      <c r="A3398" t="e">
        <f>VLOOKUP(Q3398,'Rotas x Madrugada'!A:C,2,0)</f>
        <v>#N/A</v>
      </c>
      <c r="B3398" t="e">
        <f>VLOOKUP(Q3398,'Rotas x Madrugada'!A:C,3,0)</f>
        <v>#N/A</v>
      </c>
      <c r="D3398" s="19" t="e">
        <f t="shared" si="106"/>
        <v>#N/A</v>
      </c>
      <c r="E3398" s="19" t="e">
        <f>IF(A3398="RETIRA",Z3398,VLOOKUP(Q3398,'Rotas x Madrugada'!A:D,4,0))</f>
        <v>#N/A</v>
      </c>
      <c r="F3398" s="19" t="e">
        <f>IF(A3398="RETIRA",Z3398,Z3398+2)</f>
        <v>#N/A</v>
      </c>
      <c r="G3398" s="19" t="str">
        <f>CONCATENATE(U3398,"-",V3398)</f>
        <v>-</v>
      </c>
      <c r="H3398" s="19" t="str">
        <f t="shared" ca="1" si="107"/>
        <v>PROBLEMA</v>
      </c>
      <c r="I3398" s="46">
        <f ca="1">Z3398-$B$1</f>
        <v>-46157</v>
      </c>
      <c r="J3398" s="46" t="e">
        <f>VLOOKUP(G3398,'D. Produção'!A:B,2,)</f>
        <v>#N/A</v>
      </c>
      <c r="K3398" s="55"/>
      <c r="L3398" s="56"/>
      <c r="M3398" s="55"/>
      <c r="N3398" s="55"/>
      <c r="O3398" s="56"/>
      <c r="P3398" s="56"/>
      <c r="Q3398" s="56"/>
      <c r="R3398" s="57"/>
      <c r="S3398" s="57"/>
      <c r="T3398" s="55"/>
      <c r="U3398" s="56"/>
      <c r="V3398" s="56"/>
      <c r="W3398" s="58"/>
      <c r="X3398" s="58"/>
      <c r="Y3398" s="59"/>
      <c r="Z3398" s="60"/>
      <c r="AA3398" s="61"/>
      <c r="AB3398" s="61"/>
      <c r="AC3398" s="61"/>
      <c r="AD3398" s="61"/>
      <c r="AE3398" s="62"/>
      <c r="AF3398" s="62"/>
      <c r="AG3398" s="62"/>
      <c r="AH3398" s="62"/>
      <c r="AI3398" s="62"/>
      <c r="AJ3398" s="62"/>
      <c r="AK3398" s="62"/>
      <c r="AL3398" s="61"/>
      <c r="AM3398" s="62"/>
      <c r="AN3398" s="62"/>
      <c r="AO3398" s="62"/>
      <c r="AP3398" s="61"/>
      <c r="AQ3398" s="62"/>
      <c r="AR3398" s="61"/>
    </row>
    <row r="3399" spans="1:44">
      <c r="A3399" t="e">
        <f>VLOOKUP(Q3399,'Rotas x Madrugada'!A:C,2,0)</f>
        <v>#N/A</v>
      </c>
      <c r="B3399" t="e">
        <f>VLOOKUP(Q3399,'Rotas x Madrugada'!A:C,3,0)</f>
        <v>#N/A</v>
      </c>
      <c r="D3399" s="19" t="e">
        <f t="shared" si="106"/>
        <v>#N/A</v>
      </c>
      <c r="E3399" s="19" t="e">
        <f>IF(A3399="RETIRA",Z3399,VLOOKUP(Q3399,'Rotas x Madrugada'!A:D,4,0))</f>
        <v>#N/A</v>
      </c>
      <c r="F3399" s="19" t="e">
        <f>IF(A3399="RETIRA",Z3399,Z3399+2)</f>
        <v>#N/A</v>
      </c>
      <c r="G3399" s="19" t="str">
        <f>CONCATENATE(U3399,"-",V3399)</f>
        <v>-</v>
      </c>
      <c r="H3399" s="19" t="str">
        <f t="shared" ca="1" si="107"/>
        <v>PROBLEMA</v>
      </c>
      <c r="I3399" s="46">
        <f ca="1">Z3399-$B$1</f>
        <v>-46157</v>
      </c>
      <c r="J3399" s="46" t="e">
        <f>VLOOKUP(G3399,'D. Produção'!A:B,2,)</f>
        <v>#N/A</v>
      </c>
      <c r="K3399" s="63"/>
      <c r="L3399" s="64"/>
      <c r="M3399" s="63"/>
      <c r="N3399" s="63"/>
      <c r="O3399" s="64"/>
      <c r="P3399" s="64"/>
      <c r="Q3399" s="64"/>
      <c r="R3399" s="65"/>
      <c r="S3399" s="65"/>
      <c r="T3399" s="63"/>
      <c r="U3399" s="64"/>
      <c r="V3399" s="64"/>
      <c r="W3399" s="66"/>
      <c r="X3399" s="66"/>
      <c r="Y3399" s="67"/>
      <c r="Z3399" s="68"/>
      <c r="AA3399" s="69"/>
      <c r="AB3399" s="69"/>
      <c r="AC3399" s="69"/>
      <c r="AD3399" s="69"/>
      <c r="AE3399" s="69"/>
      <c r="AF3399" s="69"/>
      <c r="AG3399" s="69"/>
      <c r="AH3399" s="69"/>
      <c r="AI3399" s="70"/>
      <c r="AJ3399" s="70"/>
      <c r="AK3399" s="70"/>
      <c r="AL3399" s="69"/>
      <c r="AM3399" s="70"/>
      <c r="AN3399" s="70"/>
      <c r="AO3399" s="70"/>
      <c r="AP3399" s="69"/>
      <c r="AQ3399" s="70"/>
      <c r="AR3399" s="69"/>
    </row>
    <row r="3400" spans="1:44">
      <c r="A3400" t="e">
        <f>VLOOKUP(Q3400,'Rotas x Madrugada'!A:C,2,0)</f>
        <v>#N/A</v>
      </c>
      <c r="B3400" t="e">
        <f>VLOOKUP(Q3400,'Rotas x Madrugada'!A:C,3,0)</f>
        <v>#N/A</v>
      </c>
      <c r="D3400" s="19" t="e">
        <f t="shared" si="106"/>
        <v>#N/A</v>
      </c>
      <c r="E3400" s="19" t="e">
        <f>IF(A3400="RETIRA",Z3400,VLOOKUP(Q3400,'Rotas x Madrugada'!A:D,4,0))</f>
        <v>#N/A</v>
      </c>
      <c r="F3400" s="23" t="e">
        <f>IF(A3400="RETIRA",Z3400,Z3400+2)</f>
        <v>#N/A</v>
      </c>
      <c r="G3400" s="19" t="str">
        <f>CONCATENATE(U3400,"-",V3400)</f>
        <v>-</v>
      </c>
      <c r="H3400" s="19" t="str">
        <f t="shared" ca="1" si="107"/>
        <v>PROBLEMA</v>
      </c>
      <c r="I3400" s="46">
        <f ca="1">Z3400-$B$1</f>
        <v>-46157</v>
      </c>
      <c r="J3400" s="46" t="e">
        <f>VLOOKUP(G3400,'D. Produção'!A:B,2,)</f>
        <v>#N/A</v>
      </c>
      <c r="K3400" s="55"/>
      <c r="L3400" s="56"/>
      <c r="M3400" s="55"/>
      <c r="N3400" s="55"/>
      <c r="O3400" s="56"/>
      <c r="P3400" s="56"/>
      <c r="Q3400" s="56"/>
      <c r="R3400" s="57"/>
      <c r="S3400" s="57"/>
      <c r="T3400" s="55"/>
      <c r="U3400" s="56"/>
      <c r="V3400" s="56"/>
      <c r="W3400" s="58"/>
      <c r="X3400" s="58"/>
      <c r="Y3400" s="59"/>
      <c r="Z3400" s="60"/>
      <c r="AA3400" s="61"/>
      <c r="AB3400" s="61"/>
      <c r="AC3400" s="61"/>
      <c r="AD3400" s="61"/>
      <c r="AE3400" s="61"/>
      <c r="AF3400" s="61"/>
      <c r="AG3400" s="62"/>
      <c r="AH3400" s="62"/>
      <c r="AI3400" s="62"/>
      <c r="AJ3400" s="62"/>
      <c r="AK3400" s="62"/>
      <c r="AL3400" s="61"/>
      <c r="AM3400" s="62"/>
      <c r="AN3400" s="61"/>
      <c r="AO3400" s="62"/>
      <c r="AP3400" s="61"/>
      <c r="AQ3400" s="62"/>
      <c r="AR3400" s="61"/>
    </row>
    <row r="3401" spans="1:44">
      <c r="A3401" t="e">
        <f>VLOOKUP(Q3401,'Rotas x Madrugada'!A:C,2,0)</f>
        <v>#N/A</v>
      </c>
      <c r="B3401" t="e">
        <f>VLOOKUP(Q3401,'Rotas x Madrugada'!A:C,3,0)</f>
        <v>#N/A</v>
      </c>
      <c r="D3401" s="19" t="e">
        <f t="shared" si="106"/>
        <v>#N/A</v>
      </c>
      <c r="E3401" s="19" t="e">
        <f>IF(A3401="RETIRA",Z3401,VLOOKUP(Q3401,'Rotas x Madrugada'!A:D,4,0))</f>
        <v>#N/A</v>
      </c>
      <c r="F3401" s="23" t="e">
        <f>IF(A3401="RETIRA",Z3401,Z3401+2)</f>
        <v>#N/A</v>
      </c>
      <c r="G3401" s="19" t="str">
        <f>CONCATENATE(U3401,"-",V3401)</f>
        <v>-</v>
      </c>
      <c r="H3401" s="19" t="str">
        <f t="shared" ca="1" si="107"/>
        <v>PROBLEMA</v>
      </c>
      <c r="I3401" s="46">
        <f ca="1">Z3401-$B$1</f>
        <v>-46157</v>
      </c>
      <c r="J3401" s="46" t="e">
        <f>VLOOKUP(G3401,'D. Produção'!A:B,2,)</f>
        <v>#N/A</v>
      </c>
      <c r="K3401" s="63"/>
      <c r="L3401" s="64"/>
      <c r="M3401" s="63"/>
      <c r="N3401" s="63"/>
      <c r="O3401" s="64"/>
      <c r="P3401" s="64"/>
      <c r="Q3401" s="64"/>
      <c r="R3401" s="65"/>
      <c r="S3401" s="65"/>
      <c r="T3401" s="63"/>
      <c r="U3401" s="64"/>
      <c r="V3401" s="64"/>
      <c r="W3401" s="66"/>
      <c r="X3401" s="66"/>
      <c r="Y3401" s="67"/>
      <c r="Z3401" s="68"/>
      <c r="AA3401" s="69"/>
      <c r="AB3401" s="69"/>
      <c r="AC3401" s="69"/>
      <c r="AD3401" s="69"/>
      <c r="AE3401" s="69"/>
      <c r="AF3401" s="69"/>
      <c r="AG3401" s="69"/>
      <c r="AH3401" s="69"/>
      <c r="AI3401" s="70"/>
      <c r="AJ3401" s="70"/>
      <c r="AK3401" s="69"/>
      <c r="AL3401" s="69"/>
      <c r="AM3401" s="69"/>
      <c r="AN3401" s="70"/>
      <c r="AO3401" s="70"/>
      <c r="AP3401" s="69"/>
      <c r="AQ3401" s="70"/>
      <c r="AR3401" s="69"/>
    </row>
    <row r="3402" spans="1:44">
      <c r="A3402" t="e">
        <f>VLOOKUP(Q3402,'Rotas x Madrugada'!A:C,2,0)</f>
        <v>#N/A</v>
      </c>
      <c r="B3402" t="e">
        <f>VLOOKUP(Q3402,'Rotas x Madrugada'!A:C,3,0)</f>
        <v>#N/A</v>
      </c>
      <c r="D3402" s="19" t="e">
        <f t="shared" si="106"/>
        <v>#N/A</v>
      </c>
      <c r="E3402" s="19" t="e">
        <f>IF(A3402="RETIRA",Z3402,VLOOKUP(Q3402,'Rotas x Madrugada'!A:D,4,0))</f>
        <v>#N/A</v>
      </c>
      <c r="F3402" s="23" t="e">
        <f>IF(A3402="RETIRA",Z3402,Z3402+2)</f>
        <v>#N/A</v>
      </c>
      <c r="G3402" s="19" t="str">
        <f>CONCATENATE(U3402,"-",V3402)</f>
        <v>-</v>
      </c>
      <c r="H3402" s="19" t="str">
        <f t="shared" ca="1" si="107"/>
        <v>PROBLEMA</v>
      </c>
      <c r="I3402" s="46">
        <f ca="1">Z3402-$B$1</f>
        <v>-46157</v>
      </c>
      <c r="J3402" s="46" t="e">
        <f>VLOOKUP(G3402,'D. Produção'!A:B,2,)</f>
        <v>#N/A</v>
      </c>
      <c r="K3402" s="55"/>
      <c r="L3402" s="56"/>
      <c r="M3402" s="55"/>
      <c r="N3402" s="55"/>
      <c r="O3402" s="56"/>
      <c r="P3402" s="56"/>
      <c r="Q3402" s="56"/>
      <c r="R3402" s="57"/>
      <c r="S3402" s="57"/>
      <c r="T3402" s="55"/>
      <c r="U3402" s="56"/>
      <c r="V3402" s="56"/>
      <c r="W3402" s="58"/>
      <c r="X3402" s="58"/>
      <c r="Y3402" s="59"/>
      <c r="Z3402" s="60"/>
      <c r="AA3402" s="61"/>
      <c r="AB3402" s="61"/>
      <c r="AC3402" s="61"/>
      <c r="AD3402" s="61"/>
      <c r="AE3402" s="61"/>
      <c r="AF3402" s="61"/>
      <c r="AG3402" s="61"/>
      <c r="AH3402" s="61"/>
      <c r="AI3402" s="62"/>
      <c r="AJ3402" s="62"/>
      <c r="AK3402" s="61"/>
      <c r="AL3402" s="61"/>
      <c r="AM3402" s="61"/>
      <c r="AN3402" s="62"/>
      <c r="AO3402" s="62"/>
      <c r="AP3402" s="61"/>
      <c r="AQ3402" s="62"/>
      <c r="AR3402" s="61"/>
    </row>
    <row r="3403" spans="1:44">
      <c r="A3403" t="e">
        <f>VLOOKUP(Q3403,'Rotas x Madrugada'!A:C,2,0)</f>
        <v>#N/A</v>
      </c>
      <c r="B3403" t="e">
        <f>VLOOKUP(Q3403,'Rotas x Madrugada'!A:C,3,0)</f>
        <v>#N/A</v>
      </c>
      <c r="D3403" s="19" t="e">
        <f t="shared" si="106"/>
        <v>#N/A</v>
      </c>
      <c r="E3403" s="19" t="e">
        <f>IF(A3403="RETIRA",Z3403,VLOOKUP(Q3403,'Rotas x Madrugada'!A:D,4,0))</f>
        <v>#N/A</v>
      </c>
      <c r="F3403" s="23" t="e">
        <f>IF(A3403="RETIRA",Z3403,Z3403+2)</f>
        <v>#N/A</v>
      </c>
      <c r="G3403" s="19" t="str">
        <f>CONCATENATE(U3403,"-",V3403)</f>
        <v>-</v>
      </c>
      <c r="H3403" s="19" t="str">
        <f t="shared" ca="1" si="107"/>
        <v>PROBLEMA</v>
      </c>
      <c r="I3403" s="46">
        <f ca="1">Z3403-$B$1</f>
        <v>-46157</v>
      </c>
      <c r="J3403" s="46" t="e">
        <f>VLOOKUP(G3403,'D. Produção'!A:B,2,)</f>
        <v>#N/A</v>
      </c>
      <c r="K3403" s="63"/>
      <c r="L3403" s="64"/>
      <c r="M3403" s="63"/>
      <c r="N3403" s="63"/>
      <c r="O3403" s="64"/>
      <c r="P3403" s="64"/>
      <c r="Q3403" s="64"/>
      <c r="R3403" s="65"/>
      <c r="S3403" s="65"/>
      <c r="T3403" s="63"/>
      <c r="U3403" s="64"/>
      <c r="V3403" s="64"/>
      <c r="W3403" s="66"/>
      <c r="X3403" s="66"/>
      <c r="Y3403" s="67"/>
      <c r="Z3403" s="68"/>
      <c r="AA3403" s="69"/>
      <c r="AB3403" s="69"/>
      <c r="AC3403" s="69"/>
      <c r="AD3403" s="69"/>
      <c r="AE3403" s="69"/>
      <c r="AF3403" s="69"/>
      <c r="AG3403" s="69"/>
      <c r="AH3403" s="69"/>
      <c r="AI3403" s="70"/>
      <c r="AJ3403" s="70"/>
      <c r="AK3403" s="69"/>
      <c r="AL3403" s="69"/>
      <c r="AM3403" s="69"/>
      <c r="AN3403" s="70"/>
      <c r="AO3403" s="70"/>
      <c r="AP3403" s="69"/>
      <c r="AQ3403" s="70"/>
      <c r="AR3403" s="69"/>
    </row>
    <row r="3404" spans="1:44">
      <c r="A3404" t="e">
        <f>VLOOKUP(Q3404,'Rotas x Madrugada'!A:C,2,0)</f>
        <v>#N/A</v>
      </c>
      <c r="B3404" t="e">
        <f>VLOOKUP(Q3404,'Rotas x Madrugada'!A:C,3,0)</f>
        <v>#N/A</v>
      </c>
      <c r="D3404" s="19" t="e">
        <f t="shared" si="106"/>
        <v>#N/A</v>
      </c>
      <c r="E3404" s="19" t="e">
        <f>IF(A3404="RETIRA",Z3404,VLOOKUP(Q3404,'Rotas x Madrugada'!A:D,4,0))</f>
        <v>#N/A</v>
      </c>
      <c r="F3404" s="23" t="e">
        <f>IF(A3404="RETIRA",Z3404,Z3404+2)</f>
        <v>#N/A</v>
      </c>
      <c r="G3404" s="19" t="str">
        <f>CONCATENATE(U3404,"-",V3404)</f>
        <v>-</v>
      </c>
      <c r="H3404" s="19" t="str">
        <f t="shared" ca="1" si="107"/>
        <v>PROBLEMA</v>
      </c>
      <c r="I3404" s="46">
        <f ca="1">Z3404-$B$1</f>
        <v>-46157</v>
      </c>
      <c r="J3404" s="46" t="e">
        <f>VLOOKUP(G3404,'D. Produção'!A:B,2,)</f>
        <v>#N/A</v>
      </c>
      <c r="K3404" s="55"/>
      <c r="L3404" s="56"/>
      <c r="M3404" s="55"/>
      <c r="N3404" s="55"/>
      <c r="O3404" s="56"/>
      <c r="P3404" s="56"/>
      <c r="Q3404" s="56"/>
      <c r="R3404" s="57"/>
      <c r="S3404" s="57"/>
      <c r="T3404" s="55"/>
      <c r="U3404" s="56"/>
      <c r="V3404" s="56"/>
      <c r="W3404" s="58"/>
      <c r="X3404" s="58"/>
      <c r="Y3404" s="59"/>
      <c r="Z3404" s="60"/>
      <c r="AA3404" s="61"/>
      <c r="AB3404" s="61"/>
      <c r="AC3404" s="61"/>
      <c r="AD3404" s="61"/>
      <c r="AE3404" s="61"/>
      <c r="AF3404" s="61"/>
      <c r="AG3404" s="61"/>
      <c r="AH3404" s="61"/>
      <c r="AI3404" s="62"/>
      <c r="AJ3404" s="62"/>
      <c r="AK3404" s="61"/>
      <c r="AL3404" s="61"/>
      <c r="AM3404" s="61"/>
      <c r="AN3404" s="62"/>
      <c r="AO3404" s="62"/>
      <c r="AP3404" s="61"/>
      <c r="AQ3404" s="62"/>
      <c r="AR3404" s="61"/>
    </row>
    <row r="3405" spans="1:44">
      <c r="A3405" t="e">
        <f>VLOOKUP(Q3405,'Rotas x Madrugada'!A:C,2,0)</f>
        <v>#N/A</v>
      </c>
      <c r="B3405" t="e">
        <f>VLOOKUP(Q3405,'Rotas x Madrugada'!A:C,3,0)</f>
        <v>#N/A</v>
      </c>
      <c r="D3405" s="19" t="e">
        <f t="shared" si="106"/>
        <v>#N/A</v>
      </c>
      <c r="E3405" s="19" t="e">
        <f>IF(A3405="RETIRA",Z3405,VLOOKUP(Q3405,'Rotas x Madrugada'!A:D,4,0))</f>
        <v>#N/A</v>
      </c>
      <c r="F3405" s="23" t="e">
        <f>IF(A3405="RETIRA",Z3405,Z3405+2)</f>
        <v>#N/A</v>
      </c>
      <c r="G3405" s="19" t="str">
        <f>CONCATENATE(U3405,"-",V3405)</f>
        <v>-</v>
      </c>
      <c r="H3405" s="19" t="str">
        <f t="shared" ca="1" si="107"/>
        <v>PROBLEMA</v>
      </c>
      <c r="I3405" s="46">
        <f ca="1">Z3405-$B$1</f>
        <v>-46157</v>
      </c>
      <c r="J3405" s="46" t="e">
        <f>VLOOKUP(G3405,'D. Produção'!A:B,2,)</f>
        <v>#N/A</v>
      </c>
      <c r="K3405" s="63"/>
      <c r="L3405" s="64"/>
      <c r="M3405" s="63"/>
      <c r="N3405" s="63"/>
      <c r="O3405" s="64"/>
      <c r="P3405" s="64"/>
      <c r="Q3405" s="64"/>
      <c r="R3405" s="65"/>
      <c r="S3405" s="65"/>
      <c r="T3405" s="63"/>
      <c r="U3405" s="64"/>
      <c r="V3405" s="64"/>
      <c r="W3405" s="66"/>
      <c r="X3405" s="66"/>
      <c r="Y3405" s="67"/>
      <c r="Z3405" s="68"/>
      <c r="AA3405" s="69"/>
      <c r="AB3405" s="69"/>
      <c r="AC3405" s="69"/>
      <c r="AD3405" s="69"/>
      <c r="AE3405" s="69"/>
      <c r="AF3405" s="69"/>
      <c r="AG3405" s="69"/>
      <c r="AH3405" s="69"/>
      <c r="AI3405" s="70"/>
      <c r="AJ3405" s="70"/>
      <c r="AK3405" s="69"/>
      <c r="AL3405" s="69"/>
      <c r="AM3405" s="69"/>
      <c r="AN3405" s="70"/>
      <c r="AO3405" s="70"/>
      <c r="AP3405" s="69"/>
      <c r="AQ3405" s="70"/>
      <c r="AR3405" s="69"/>
    </row>
    <row r="3406" spans="1:44">
      <c r="A3406" t="e">
        <f>VLOOKUP(Q3406,'Rotas x Madrugada'!A:C,2,0)</f>
        <v>#N/A</v>
      </c>
      <c r="B3406" t="e">
        <f>VLOOKUP(Q3406,'Rotas x Madrugada'!A:C,3,0)</f>
        <v>#N/A</v>
      </c>
      <c r="D3406" s="19" t="e">
        <f t="shared" si="106"/>
        <v>#N/A</v>
      </c>
      <c r="E3406" s="19" t="e">
        <f>IF(A3406="RETIRA",Z3406,VLOOKUP(Q3406,'Rotas x Madrugada'!A:D,4,0))</f>
        <v>#N/A</v>
      </c>
      <c r="F3406" s="23" t="e">
        <f>IF(A3406="RETIRA",Z3406,Z3406+2)</f>
        <v>#N/A</v>
      </c>
      <c r="G3406" s="19" t="str">
        <f>CONCATENATE(U3406,"-",V3406)</f>
        <v>-</v>
      </c>
      <c r="H3406" s="19" t="str">
        <f t="shared" ca="1" si="107"/>
        <v>PROBLEMA</v>
      </c>
      <c r="I3406" s="46">
        <f ca="1">Z3406-$B$1</f>
        <v>-46157</v>
      </c>
      <c r="J3406" s="46" t="e">
        <f>VLOOKUP(G3406,'D. Produção'!A:B,2,)</f>
        <v>#N/A</v>
      </c>
      <c r="K3406" s="55"/>
      <c r="L3406" s="56"/>
      <c r="M3406" s="55"/>
      <c r="N3406" s="55"/>
      <c r="O3406" s="56"/>
      <c r="P3406" s="56"/>
      <c r="Q3406" s="56"/>
      <c r="R3406" s="57"/>
      <c r="S3406" s="57"/>
      <c r="T3406" s="55"/>
      <c r="U3406" s="56"/>
      <c r="V3406" s="56"/>
      <c r="W3406" s="58"/>
      <c r="X3406" s="58"/>
      <c r="Y3406" s="59"/>
      <c r="Z3406" s="60"/>
      <c r="AA3406" s="61"/>
      <c r="AB3406" s="61"/>
      <c r="AC3406" s="61"/>
      <c r="AD3406" s="61"/>
      <c r="AE3406" s="61"/>
      <c r="AF3406" s="61"/>
      <c r="AG3406" s="61"/>
      <c r="AH3406" s="61"/>
      <c r="AI3406" s="62"/>
      <c r="AJ3406" s="62"/>
      <c r="AK3406" s="61"/>
      <c r="AL3406" s="61"/>
      <c r="AM3406" s="61"/>
      <c r="AN3406" s="62"/>
      <c r="AO3406" s="62"/>
      <c r="AP3406" s="61"/>
      <c r="AQ3406" s="62"/>
      <c r="AR3406" s="61"/>
    </row>
    <row r="3407" spans="1:44">
      <c r="A3407" t="e">
        <f>VLOOKUP(Q3407,'Rotas x Madrugada'!A:C,2,0)</f>
        <v>#N/A</v>
      </c>
      <c r="B3407" t="e">
        <f>VLOOKUP(Q3407,'Rotas x Madrugada'!A:C,3,0)</f>
        <v>#N/A</v>
      </c>
      <c r="D3407" s="19" t="e">
        <f t="shared" si="106"/>
        <v>#N/A</v>
      </c>
      <c r="E3407" s="19" t="e">
        <f>IF(A3407="RETIRA",Z3407,VLOOKUP(Q3407,'Rotas x Madrugada'!A:D,4,0))</f>
        <v>#N/A</v>
      </c>
      <c r="F3407" s="23" t="e">
        <f>IF(A3407="RETIRA",Z3407,Z3407+2)</f>
        <v>#N/A</v>
      </c>
      <c r="G3407" s="19" t="str">
        <f>CONCATENATE(U3407,"-",V3407)</f>
        <v>-</v>
      </c>
      <c r="H3407" s="19" t="str">
        <f t="shared" ca="1" si="107"/>
        <v>PROBLEMA</v>
      </c>
      <c r="I3407" s="46">
        <f ca="1">Z3407-$B$1</f>
        <v>-46157</v>
      </c>
      <c r="J3407" s="46" t="e">
        <f>VLOOKUP(G3407,'D. Produção'!A:B,2,)</f>
        <v>#N/A</v>
      </c>
      <c r="K3407" s="63"/>
      <c r="L3407" s="64"/>
      <c r="M3407" s="63"/>
      <c r="N3407" s="63"/>
      <c r="O3407" s="64"/>
      <c r="P3407" s="64"/>
      <c r="Q3407" s="64"/>
      <c r="R3407" s="65"/>
      <c r="S3407" s="65"/>
      <c r="T3407" s="63"/>
      <c r="U3407" s="64"/>
      <c r="V3407" s="64"/>
      <c r="W3407" s="66"/>
      <c r="X3407" s="66"/>
      <c r="Y3407" s="67"/>
      <c r="Z3407" s="68"/>
      <c r="AA3407" s="69"/>
      <c r="AB3407" s="69"/>
      <c r="AC3407" s="69"/>
      <c r="AD3407" s="69"/>
      <c r="AE3407" s="69"/>
      <c r="AF3407" s="69"/>
      <c r="AG3407" s="69"/>
      <c r="AH3407" s="69"/>
      <c r="AI3407" s="70"/>
      <c r="AJ3407" s="70"/>
      <c r="AK3407" s="69"/>
      <c r="AL3407" s="69"/>
      <c r="AM3407" s="69"/>
      <c r="AN3407" s="70"/>
      <c r="AO3407" s="70"/>
      <c r="AP3407" s="69"/>
      <c r="AQ3407" s="70"/>
      <c r="AR3407" s="69"/>
    </row>
    <row r="3408" spans="1:44">
      <c r="A3408" t="e">
        <f>VLOOKUP(Q3408,'Rotas x Madrugada'!A:C,2,0)</f>
        <v>#N/A</v>
      </c>
      <c r="B3408" t="e">
        <f>VLOOKUP(Q3408,'Rotas x Madrugada'!A:C,3,0)</f>
        <v>#N/A</v>
      </c>
      <c r="D3408" s="19" t="e">
        <f t="shared" si="106"/>
        <v>#N/A</v>
      </c>
      <c r="E3408" s="19" t="e">
        <f>IF(A3408="RETIRA",Z3408,VLOOKUP(Q3408,'Rotas x Madrugada'!A:D,4,0))</f>
        <v>#N/A</v>
      </c>
      <c r="F3408" s="23" t="e">
        <f>IF(A3408="RETIRA",Z3408,Z3408+2)</f>
        <v>#N/A</v>
      </c>
      <c r="G3408" s="19" t="str">
        <f>CONCATENATE(U3408,"-",V3408)</f>
        <v>-</v>
      </c>
      <c r="H3408" s="19" t="str">
        <f t="shared" ca="1" si="107"/>
        <v>PROBLEMA</v>
      </c>
      <c r="I3408" s="46">
        <f ca="1">Z3408-$B$1</f>
        <v>-46157</v>
      </c>
      <c r="J3408" s="46" t="e">
        <f>VLOOKUP(G3408,'D. Produção'!A:B,2,)</f>
        <v>#N/A</v>
      </c>
      <c r="K3408" s="55"/>
      <c r="L3408" s="56"/>
      <c r="M3408" s="55"/>
      <c r="N3408" s="55"/>
      <c r="O3408" s="56"/>
      <c r="P3408" s="56"/>
      <c r="Q3408" s="56"/>
      <c r="R3408" s="57"/>
      <c r="S3408" s="57"/>
      <c r="T3408" s="55"/>
      <c r="U3408" s="56"/>
      <c r="V3408" s="56"/>
      <c r="W3408" s="58"/>
      <c r="X3408" s="58"/>
      <c r="Y3408" s="59"/>
      <c r="Z3408" s="60"/>
      <c r="AA3408" s="61"/>
      <c r="AB3408" s="61"/>
      <c r="AC3408" s="61"/>
      <c r="AD3408" s="61"/>
      <c r="AE3408" s="61"/>
      <c r="AF3408" s="61"/>
      <c r="AG3408" s="61"/>
      <c r="AH3408" s="61"/>
      <c r="AI3408" s="62"/>
      <c r="AJ3408" s="62"/>
      <c r="AK3408" s="61"/>
      <c r="AL3408" s="61"/>
      <c r="AM3408" s="61"/>
      <c r="AN3408" s="62"/>
      <c r="AO3408" s="62"/>
      <c r="AP3408" s="61"/>
      <c r="AQ3408" s="62"/>
      <c r="AR3408" s="61"/>
    </row>
    <row r="3409" spans="1:44">
      <c r="A3409" t="e">
        <f>VLOOKUP(Q3409,'Rotas x Madrugada'!A:C,2,0)</f>
        <v>#N/A</v>
      </c>
      <c r="B3409" t="e">
        <f>VLOOKUP(Q3409,'Rotas x Madrugada'!A:C,3,0)</f>
        <v>#N/A</v>
      </c>
      <c r="D3409" s="19" t="e">
        <f t="shared" si="106"/>
        <v>#N/A</v>
      </c>
      <c r="E3409" s="19" t="e">
        <f>IF(A3409="RETIRA",Z3409,VLOOKUP(Q3409,'Rotas x Madrugada'!A:D,4,0))</f>
        <v>#N/A</v>
      </c>
      <c r="F3409" s="23" t="e">
        <f>IF(A3409="RETIRA",Z3409,Z3409+2)</f>
        <v>#N/A</v>
      </c>
      <c r="G3409" s="19" t="str">
        <f>CONCATENATE(U3409,"-",V3409)</f>
        <v>-</v>
      </c>
      <c r="H3409" s="19" t="str">
        <f t="shared" ca="1" si="107"/>
        <v>PROBLEMA</v>
      </c>
      <c r="I3409" s="46">
        <f ca="1">Z3409-$B$1</f>
        <v>-46157</v>
      </c>
      <c r="J3409" s="46" t="e">
        <f>VLOOKUP(G3409,'D. Produção'!A:B,2,)</f>
        <v>#N/A</v>
      </c>
      <c r="K3409" s="63"/>
      <c r="L3409" s="64"/>
      <c r="M3409" s="63"/>
      <c r="N3409" s="63"/>
      <c r="O3409" s="64"/>
      <c r="P3409" s="64"/>
      <c r="Q3409" s="64"/>
      <c r="R3409" s="65"/>
      <c r="S3409" s="65"/>
      <c r="T3409" s="63"/>
      <c r="U3409" s="64"/>
      <c r="V3409" s="64"/>
      <c r="W3409" s="66"/>
      <c r="X3409" s="66"/>
      <c r="Y3409" s="67"/>
      <c r="Z3409" s="68"/>
      <c r="AA3409" s="69"/>
      <c r="AB3409" s="69"/>
      <c r="AC3409" s="69"/>
      <c r="AD3409" s="69"/>
      <c r="AE3409" s="69"/>
      <c r="AF3409" s="69"/>
      <c r="AG3409" s="69"/>
      <c r="AH3409" s="69"/>
      <c r="AI3409" s="70"/>
      <c r="AJ3409" s="70"/>
      <c r="AK3409" s="69"/>
      <c r="AL3409" s="69"/>
      <c r="AM3409" s="69"/>
      <c r="AN3409" s="70"/>
      <c r="AO3409" s="70"/>
      <c r="AP3409" s="69"/>
      <c r="AQ3409" s="70"/>
      <c r="AR3409" s="69"/>
    </row>
    <row r="3410" spans="1:44">
      <c r="A3410" t="e">
        <f>VLOOKUP(Q3410,'Rotas x Madrugada'!A:C,2,0)</f>
        <v>#N/A</v>
      </c>
      <c r="B3410" t="e">
        <f>VLOOKUP(Q3410,'Rotas x Madrugada'!A:C,3,0)</f>
        <v>#N/A</v>
      </c>
      <c r="D3410" s="19" t="e">
        <f t="shared" si="106"/>
        <v>#N/A</v>
      </c>
      <c r="E3410" s="19" t="e">
        <f>IF(A3410="RETIRA",Z3410,VLOOKUP(Q3410,'Rotas x Madrugada'!A:D,4,0))</f>
        <v>#N/A</v>
      </c>
      <c r="F3410" s="23" t="e">
        <f>IF(A3410="RETIRA",Z3410,Z3410+2)</f>
        <v>#N/A</v>
      </c>
      <c r="G3410" s="19" t="str">
        <f>CONCATENATE(U3410,"-",V3410)</f>
        <v>-</v>
      </c>
      <c r="H3410" s="19" t="str">
        <f t="shared" ca="1" si="107"/>
        <v>PROBLEMA</v>
      </c>
      <c r="I3410" s="46">
        <f ca="1">Z3410-$B$1</f>
        <v>-46157</v>
      </c>
      <c r="J3410" s="46" t="e">
        <f>VLOOKUP(G3410,'D. Produção'!A:B,2,)</f>
        <v>#N/A</v>
      </c>
      <c r="K3410" s="55"/>
      <c r="L3410" s="56"/>
      <c r="M3410" s="55"/>
      <c r="N3410" s="55"/>
      <c r="O3410" s="56"/>
      <c r="P3410" s="56"/>
      <c r="Q3410" s="56"/>
      <c r="R3410" s="57"/>
      <c r="S3410" s="57"/>
      <c r="T3410" s="55"/>
      <c r="U3410" s="56"/>
      <c r="V3410" s="56"/>
      <c r="W3410" s="58"/>
      <c r="X3410" s="58"/>
      <c r="Y3410" s="59"/>
      <c r="Z3410" s="60"/>
      <c r="AA3410" s="61"/>
      <c r="AB3410" s="61"/>
      <c r="AC3410" s="61"/>
      <c r="AD3410" s="61"/>
      <c r="AE3410" s="61"/>
      <c r="AF3410" s="61"/>
      <c r="AG3410" s="61"/>
      <c r="AH3410" s="61"/>
      <c r="AI3410" s="62"/>
      <c r="AJ3410" s="62"/>
      <c r="AK3410" s="61"/>
      <c r="AL3410" s="61"/>
      <c r="AM3410" s="61"/>
      <c r="AN3410" s="62"/>
      <c r="AO3410" s="62"/>
      <c r="AP3410" s="61"/>
      <c r="AQ3410" s="62"/>
      <c r="AR3410" s="61"/>
    </row>
    <row r="3411" spans="1:44">
      <c r="A3411" t="e">
        <f>VLOOKUP(Q3411,'Rotas x Madrugada'!A:C,2,0)</f>
        <v>#N/A</v>
      </c>
      <c r="B3411" t="e">
        <f>VLOOKUP(Q3411,'Rotas x Madrugada'!A:C,3,0)</f>
        <v>#N/A</v>
      </c>
      <c r="D3411" s="19" t="e">
        <f t="shared" si="106"/>
        <v>#N/A</v>
      </c>
      <c r="E3411" s="19" t="e">
        <f>IF(A3411="RETIRA",Z3411,VLOOKUP(Q3411,'Rotas x Madrugada'!A:D,4,0))</f>
        <v>#N/A</v>
      </c>
      <c r="F3411" s="23" t="e">
        <f>IF(A3411="RETIRA",Z3411,Z3411+2)</f>
        <v>#N/A</v>
      </c>
      <c r="G3411" s="19" t="str">
        <f>CONCATENATE(U3411,"-",V3411)</f>
        <v>-</v>
      </c>
      <c r="H3411" s="19" t="str">
        <f t="shared" ca="1" si="107"/>
        <v>PROBLEMA</v>
      </c>
      <c r="I3411" s="46">
        <f ca="1">Z3411-$B$1</f>
        <v>-46157</v>
      </c>
      <c r="J3411" s="46" t="e">
        <f>VLOOKUP(G3411,'D. Produção'!A:B,2,)</f>
        <v>#N/A</v>
      </c>
      <c r="K3411" s="63"/>
      <c r="L3411" s="64"/>
      <c r="M3411" s="63"/>
      <c r="N3411" s="63"/>
      <c r="O3411" s="64"/>
      <c r="P3411" s="64"/>
      <c r="Q3411" s="64"/>
      <c r="R3411" s="65"/>
      <c r="S3411" s="65"/>
      <c r="T3411" s="63"/>
      <c r="U3411" s="64"/>
      <c r="V3411" s="64"/>
      <c r="W3411" s="66"/>
      <c r="X3411" s="66"/>
      <c r="Y3411" s="67"/>
      <c r="Z3411" s="68"/>
      <c r="AA3411" s="69"/>
      <c r="AB3411" s="69"/>
      <c r="AC3411" s="69"/>
      <c r="AD3411" s="69"/>
      <c r="AE3411" s="69"/>
      <c r="AF3411" s="69"/>
      <c r="AG3411" s="69"/>
      <c r="AH3411" s="69"/>
      <c r="AI3411" s="70"/>
      <c r="AJ3411" s="70"/>
      <c r="AK3411" s="69"/>
      <c r="AL3411" s="69"/>
      <c r="AM3411" s="69"/>
      <c r="AN3411" s="70"/>
      <c r="AO3411" s="70"/>
      <c r="AP3411" s="69"/>
      <c r="AQ3411" s="70"/>
      <c r="AR3411" s="69"/>
    </row>
    <row r="3412" spans="1:44">
      <c r="A3412" t="e">
        <f>VLOOKUP(Q3412,'Rotas x Madrugada'!A:C,2,0)</f>
        <v>#N/A</v>
      </c>
      <c r="B3412" t="e">
        <f>VLOOKUP(Q3412,'Rotas x Madrugada'!A:C,3,0)</f>
        <v>#N/A</v>
      </c>
      <c r="D3412" s="19" t="e">
        <f t="shared" si="106"/>
        <v>#N/A</v>
      </c>
      <c r="E3412" s="19" t="e">
        <f>IF(A3412="RETIRA",Z3412,VLOOKUP(Q3412,'Rotas x Madrugada'!A:D,4,0))</f>
        <v>#N/A</v>
      </c>
      <c r="F3412" s="23" t="e">
        <f>IF(A3412="RETIRA",Z3412,Z3412+2)</f>
        <v>#N/A</v>
      </c>
      <c r="G3412" s="19" t="str">
        <f>CONCATENATE(U3412,"-",V3412)</f>
        <v>-</v>
      </c>
      <c r="H3412" s="19" t="str">
        <f t="shared" ca="1" si="107"/>
        <v>PROBLEMA</v>
      </c>
      <c r="I3412" s="46">
        <f ca="1">Z3412-$B$1</f>
        <v>-46157</v>
      </c>
      <c r="J3412" s="46" t="e">
        <f>VLOOKUP(G3412,'D. Produção'!A:B,2,)</f>
        <v>#N/A</v>
      </c>
      <c r="K3412" s="55"/>
      <c r="L3412" s="56"/>
      <c r="M3412" s="55"/>
      <c r="N3412" s="55"/>
      <c r="O3412" s="56"/>
      <c r="P3412" s="56"/>
      <c r="Q3412" s="56"/>
      <c r="R3412" s="57"/>
      <c r="S3412" s="57"/>
      <c r="T3412" s="55"/>
      <c r="U3412" s="56"/>
      <c r="V3412" s="56"/>
      <c r="W3412" s="58"/>
      <c r="X3412" s="58"/>
      <c r="Y3412" s="59"/>
      <c r="Z3412" s="60"/>
      <c r="AA3412" s="61"/>
      <c r="AB3412" s="61"/>
      <c r="AC3412" s="61"/>
      <c r="AD3412" s="61"/>
      <c r="AE3412" s="61"/>
      <c r="AF3412" s="61"/>
      <c r="AG3412" s="61"/>
      <c r="AH3412" s="61"/>
      <c r="AI3412" s="62"/>
      <c r="AJ3412" s="62"/>
      <c r="AK3412" s="61"/>
      <c r="AL3412" s="61"/>
      <c r="AM3412" s="61"/>
      <c r="AN3412" s="62"/>
      <c r="AO3412" s="62"/>
      <c r="AP3412" s="61"/>
      <c r="AQ3412" s="62"/>
      <c r="AR3412" s="61"/>
    </row>
    <row r="3413" spans="1:44">
      <c r="A3413" t="e">
        <f>VLOOKUP(Q3413,'Rotas x Madrugada'!A:C,2,0)</f>
        <v>#N/A</v>
      </c>
      <c r="B3413" t="e">
        <f>VLOOKUP(Q3413,'Rotas x Madrugada'!A:C,3,0)</f>
        <v>#N/A</v>
      </c>
      <c r="D3413" s="19" t="e">
        <f t="shared" si="106"/>
        <v>#N/A</v>
      </c>
      <c r="E3413" s="19" t="e">
        <f>IF(A3413="RETIRA",Z3413,VLOOKUP(Q3413,'Rotas x Madrugada'!A:D,4,0))</f>
        <v>#N/A</v>
      </c>
      <c r="F3413" s="23" t="e">
        <f>IF(A3413="RETIRA",Z3413,Z3413+2)</f>
        <v>#N/A</v>
      </c>
      <c r="G3413" s="19" t="str">
        <f>CONCATENATE(U3413,"-",V3413)</f>
        <v>-</v>
      </c>
      <c r="H3413" s="19" t="str">
        <f t="shared" ca="1" si="107"/>
        <v>PROBLEMA</v>
      </c>
      <c r="I3413" s="46">
        <f ca="1">Z3413-$B$1</f>
        <v>-46157</v>
      </c>
      <c r="J3413" s="46" t="e">
        <f>VLOOKUP(G3413,'D. Produção'!A:B,2,)</f>
        <v>#N/A</v>
      </c>
      <c r="K3413" s="63"/>
      <c r="L3413" s="64"/>
      <c r="M3413" s="63"/>
      <c r="N3413" s="63"/>
      <c r="O3413" s="64"/>
      <c r="P3413" s="64"/>
      <c r="Q3413" s="64"/>
      <c r="R3413" s="65"/>
      <c r="S3413" s="65"/>
      <c r="T3413" s="63"/>
      <c r="U3413" s="64"/>
      <c r="V3413" s="64"/>
      <c r="W3413" s="66"/>
      <c r="X3413" s="66"/>
      <c r="Y3413" s="67"/>
      <c r="Z3413" s="68"/>
      <c r="AA3413" s="69"/>
      <c r="AB3413" s="69"/>
      <c r="AC3413" s="69"/>
      <c r="AD3413" s="69"/>
      <c r="AE3413" s="69"/>
      <c r="AF3413" s="69"/>
      <c r="AG3413" s="69"/>
      <c r="AH3413" s="69"/>
      <c r="AI3413" s="70"/>
      <c r="AJ3413" s="70"/>
      <c r="AK3413" s="69"/>
      <c r="AL3413" s="69"/>
      <c r="AM3413" s="69"/>
      <c r="AN3413" s="70"/>
      <c r="AO3413" s="70"/>
      <c r="AP3413" s="69"/>
      <c r="AQ3413" s="70"/>
      <c r="AR3413" s="69"/>
    </row>
    <row r="3414" spans="1:44">
      <c r="A3414" t="e">
        <f>VLOOKUP(Q3414,'Rotas x Madrugada'!A:C,2,0)</f>
        <v>#N/A</v>
      </c>
      <c r="B3414" t="e">
        <f>VLOOKUP(Q3414,'Rotas x Madrugada'!A:C,3,0)</f>
        <v>#N/A</v>
      </c>
      <c r="D3414" s="19" t="e">
        <f t="shared" si="106"/>
        <v>#N/A</v>
      </c>
      <c r="E3414" s="19" t="e">
        <f>IF(A3414="RETIRA",Z3414,VLOOKUP(Q3414,'Rotas x Madrugada'!A:D,4,0))</f>
        <v>#N/A</v>
      </c>
      <c r="F3414" s="23" t="e">
        <f>IF(A3414="RETIRA",Z3414,Z3414+2)</f>
        <v>#N/A</v>
      </c>
      <c r="G3414" s="19" t="str">
        <f>CONCATENATE(U3414,"-",V3414)</f>
        <v>-</v>
      </c>
      <c r="H3414" s="19" t="str">
        <f t="shared" ca="1" si="107"/>
        <v>PROBLEMA</v>
      </c>
      <c r="I3414" s="46">
        <f ca="1">Z3414-$B$1</f>
        <v>-46157</v>
      </c>
      <c r="J3414" s="46" t="e">
        <f>VLOOKUP(G3414,'D. Produção'!A:B,2,)</f>
        <v>#N/A</v>
      </c>
      <c r="K3414" s="55"/>
      <c r="L3414" s="56"/>
      <c r="M3414" s="55"/>
      <c r="N3414" s="55"/>
      <c r="O3414" s="56"/>
      <c r="P3414" s="56"/>
      <c r="Q3414" s="56"/>
      <c r="R3414" s="57"/>
      <c r="S3414" s="57"/>
      <c r="T3414" s="55"/>
      <c r="U3414" s="56"/>
      <c r="V3414" s="56"/>
      <c r="W3414" s="58"/>
      <c r="X3414" s="58"/>
      <c r="Y3414" s="59"/>
      <c r="Z3414" s="60"/>
      <c r="AA3414" s="61"/>
      <c r="AB3414" s="61"/>
      <c r="AC3414" s="61"/>
      <c r="AD3414" s="61"/>
      <c r="AE3414" s="61"/>
      <c r="AF3414" s="61"/>
      <c r="AG3414" s="61"/>
      <c r="AH3414" s="61"/>
      <c r="AI3414" s="62"/>
      <c r="AJ3414" s="62"/>
      <c r="AK3414" s="61"/>
      <c r="AL3414" s="61"/>
      <c r="AM3414" s="61"/>
      <c r="AN3414" s="62"/>
      <c r="AO3414" s="62"/>
      <c r="AP3414" s="61"/>
      <c r="AQ3414" s="62"/>
      <c r="AR3414" s="61"/>
    </row>
    <row r="3415" spans="1:44">
      <c r="A3415" t="e">
        <f>VLOOKUP(Q3415,'Rotas x Madrugada'!A:C,2,0)</f>
        <v>#N/A</v>
      </c>
      <c r="B3415" t="e">
        <f>VLOOKUP(Q3415,'Rotas x Madrugada'!A:C,3,0)</f>
        <v>#N/A</v>
      </c>
      <c r="D3415" s="19" t="e">
        <f t="shared" si="106"/>
        <v>#N/A</v>
      </c>
      <c r="E3415" s="19" t="e">
        <f>IF(A3415="RETIRA",Z3415,VLOOKUP(Q3415,'Rotas x Madrugada'!A:D,4,0))</f>
        <v>#N/A</v>
      </c>
      <c r="F3415" s="23" t="e">
        <f>IF(A3415="RETIRA",Z3415,Z3415+2)</f>
        <v>#N/A</v>
      </c>
      <c r="G3415" s="19" t="str">
        <f>CONCATENATE(U3415,"-",V3415)</f>
        <v>-</v>
      </c>
      <c r="H3415" s="19" t="str">
        <f t="shared" ca="1" si="107"/>
        <v>PROBLEMA</v>
      </c>
      <c r="I3415" s="46">
        <f ca="1">Z3415-$B$1</f>
        <v>-46157</v>
      </c>
      <c r="J3415" s="46" t="e">
        <f>VLOOKUP(G3415,'D. Produção'!A:B,2,)</f>
        <v>#N/A</v>
      </c>
      <c r="K3415" s="63"/>
      <c r="L3415" s="64"/>
      <c r="M3415" s="63"/>
      <c r="N3415" s="63"/>
      <c r="O3415" s="64"/>
      <c r="P3415" s="64"/>
      <c r="Q3415" s="64"/>
      <c r="R3415" s="65"/>
      <c r="S3415" s="65"/>
      <c r="T3415" s="63"/>
      <c r="U3415" s="64"/>
      <c r="V3415" s="64"/>
      <c r="W3415" s="66"/>
      <c r="X3415" s="66"/>
      <c r="Y3415" s="67"/>
      <c r="Z3415" s="68"/>
      <c r="AA3415" s="69"/>
      <c r="AB3415" s="69"/>
      <c r="AC3415" s="69"/>
      <c r="AD3415" s="69"/>
      <c r="AE3415" s="69"/>
      <c r="AF3415" s="69"/>
      <c r="AG3415" s="69"/>
      <c r="AH3415" s="69"/>
      <c r="AI3415" s="70"/>
      <c r="AJ3415" s="70"/>
      <c r="AK3415" s="69"/>
      <c r="AL3415" s="69"/>
      <c r="AM3415" s="69"/>
      <c r="AN3415" s="70"/>
      <c r="AO3415" s="70"/>
      <c r="AP3415" s="69"/>
      <c r="AQ3415" s="70"/>
      <c r="AR3415" s="69"/>
    </row>
    <row r="3416" spans="1:44">
      <c r="A3416" t="e">
        <f>VLOOKUP(Q3416,'Rotas x Madrugada'!A:C,2,0)</f>
        <v>#N/A</v>
      </c>
      <c r="B3416" t="e">
        <f>VLOOKUP(Q3416,'Rotas x Madrugada'!A:C,3,0)</f>
        <v>#N/A</v>
      </c>
      <c r="D3416" s="19" t="e">
        <f t="shared" si="106"/>
        <v>#N/A</v>
      </c>
      <c r="E3416" s="19" t="e">
        <f>IF(A3416="RETIRA",Z3416,VLOOKUP(Q3416,'Rotas x Madrugada'!A:D,4,0))</f>
        <v>#N/A</v>
      </c>
      <c r="F3416" s="23" t="e">
        <f>IF(A3416="RETIRA",Z3416,Z3416+2)</f>
        <v>#N/A</v>
      </c>
      <c r="G3416" s="19" t="str">
        <f>CONCATENATE(U3416,"-",V3416)</f>
        <v>-</v>
      </c>
      <c r="H3416" s="19" t="str">
        <f t="shared" ca="1" si="107"/>
        <v>PROBLEMA</v>
      </c>
      <c r="I3416" s="46">
        <f ca="1">Z3416-$B$1</f>
        <v>-46157</v>
      </c>
      <c r="J3416" s="46" t="e">
        <f>VLOOKUP(G3416,'D. Produção'!A:B,2,)</f>
        <v>#N/A</v>
      </c>
      <c r="K3416" s="55"/>
      <c r="L3416" s="56"/>
      <c r="M3416" s="55"/>
      <c r="N3416" s="55"/>
      <c r="O3416" s="56"/>
      <c r="P3416" s="56"/>
      <c r="Q3416" s="56"/>
      <c r="R3416" s="57"/>
      <c r="S3416" s="57"/>
      <c r="T3416" s="55"/>
      <c r="U3416" s="56"/>
      <c r="V3416" s="56"/>
      <c r="W3416" s="58"/>
      <c r="X3416" s="58"/>
      <c r="Y3416" s="59"/>
      <c r="Z3416" s="60"/>
      <c r="AA3416" s="61"/>
      <c r="AB3416" s="61"/>
      <c r="AC3416" s="61"/>
      <c r="AD3416" s="61"/>
      <c r="AE3416" s="61"/>
      <c r="AF3416" s="61"/>
      <c r="AG3416" s="61"/>
      <c r="AH3416" s="61"/>
      <c r="AI3416" s="62"/>
      <c r="AJ3416" s="62"/>
      <c r="AK3416" s="61"/>
      <c r="AL3416" s="61"/>
      <c r="AM3416" s="61"/>
      <c r="AN3416" s="62"/>
      <c r="AO3416" s="62"/>
      <c r="AP3416" s="61"/>
      <c r="AQ3416" s="62"/>
      <c r="AR3416" s="61"/>
    </row>
    <row r="3417" spans="1:44">
      <c r="A3417" t="e">
        <f>VLOOKUP(Q3417,'Rotas x Madrugada'!A:C,2,0)</f>
        <v>#N/A</v>
      </c>
      <c r="B3417" t="e">
        <f>VLOOKUP(Q3417,'Rotas x Madrugada'!A:C,3,0)</f>
        <v>#N/A</v>
      </c>
      <c r="D3417" s="19" t="e">
        <f t="shared" si="106"/>
        <v>#N/A</v>
      </c>
      <c r="E3417" s="19" t="e">
        <f>IF(A3417="RETIRA",Z3417,VLOOKUP(Q3417,'Rotas x Madrugada'!A:D,4,0))</f>
        <v>#N/A</v>
      </c>
      <c r="F3417" s="23" t="e">
        <f>IF(A3417="RETIRA",Z3417,Z3417+2)</f>
        <v>#N/A</v>
      </c>
      <c r="G3417" s="19" t="str">
        <f>CONCATENATE(U3417,"-",V3417)</f>
        <v>-</v>
      </c>
      <c r="H3417" s="19" t="str">
        <f t="shared" ca="1" si="107"/>
        <v>PROBLEMA</v>
      </c>
      <c r="I3417" s="46">
        <f ca="1">Z3417-$B$1</f>
        <v>-46157</v>
      </c>
      <c r="J3417" s="46" t="e">
        <f>VLOOKUP(G3417,'D. Produção'!A:B,2,)</f>
        <v>#N/A</v>
      </c>
      <c r="K3417" s="63"/>
      <c r="L3417" s="64"/>
      <c r="M3417" s="63"/>
      <c r="N3417" s="63"/>
      <c r="O3417" s="64"/>
      <c r="P3417" s="64"/>
      <c r="Q3417" s="64"/>
      <c r="R3417" s="65"/>
      <c r="S3417" s="65"/>
      <c r="T3417" s="63"/>
      <c r="U3417" s="64"/>
      <c r="V3417" s="64"/>
      <c r="W3417" s="66"/>
      <c r="X3417" s="66"/>
      <c r="Y3417" s="67"/>
      <c r="Z3417" s="68"/>
      <c r="AA3417" s="69"/>
      <c r="AB3417" s="69"/>
      <c r="AC3417" s="69"/>
      <c r="AD3417" s="69"/>
      <c r="AE3417" s="69"/>
      <c r="AF3417" s="69"/>
      <c r="AG3417" s="69"/>
      <c r="AH3417" s="69"/>
      <c r="AI3417" s="70"/>
      <c r="AJ3417" s="70"/>
      <c r="AK3417" s="69"/>
      <c r="AL3417" s="69"/>
      <c r="AM3417" s="69"/>
      <c r="AN3417" s="70"/>
      <c r="AO3417" s="70"/>
      <c r="AP3417" s="69"/>
      <c r="AQ3417" s="70"/>
      <c r="AR3417" s="69"/>
    </row>
    <row r="3418" spans="1:44">
      <c r="A3418" t="e">
        <f>VLOOKUP(Q3418,'Rotas x Madrugada'!A:C,2,0)</f>
        <v>#N/A</v>
      </c>
      <c r="B3418" t="e">
        <f>VLOOKUP(Q3418,'Rotas x Madrugada'!A:C,3,0)</f>
        <v>#N/A</v>
      </c>
      <c r="D3418" s="19" t="e">
        <f t="shared" si="106"/>
        <v>#N/A</v>
      </c>
      <c r="E3418" s="19" t="e">
        <f>IF(A3418="RETIRA",Z3418,VLOOKUP(Q3418,'Rotas x Madrugada'!A:D,4,0))</f>
        <v>#N/A</v>
      </c>
      <c r="F3418" s="23" t="e">
        <f>IF(A3418="RETIRA",Z3418,Z3418+2)</f>
        <v>#N/A</v>
      </c>
      <c r="G3418" s="19" t="str">
        <f>CONCATENATE(U3418,"-",V3418)</f>
        <v>-</v>
      </c>
      <c r="H3418" s="19" t="str">
        <f t="shared" ca="1" si="107"/>
        <v>PROBLEMA</v>
      </c>
      <c r="I3418" s="46">
        <f ca="1">Z3418-$B$1</f>
        <v>-46157</v>
      </c>
      <c r="J3418" s="46" t="e">
        <f>VLOOKUP(G3418,'D. Produção'!A:B,2,)</f>
        <v>#N/A</v>
      </c>
      <c r="K3418" s="55"/>
      <c r="L3418" s="56"/>
      <c r="M3418" s="55"/>
      <c r="N3418" s="55"/>
      <c r="O3418" s="56"/>
      <c r="P3418" s="56"/>
      <c r="Q3418" s="56"/>
      <c r="R3418" s="57"/>
      <c r="S3418" s="57"/>
      <c r="T3418" s="55"/>
      <c r="U3418" s="56"/>
      <c r="V3418" s="56"/>
      <c r="W3418" s="58"/>
      <c r="X3418" s="58"/>
      <c r="Y3418" s="59"/>
      <c r="Z3418" s="60"/>
      <c r="AA3418" s="61"/>
      <c r="AB3418" s="61"/>
      <c r="AC3418" s="61"/>
      <c r="AD3418" s="61"/>
      <c r="AE3418" s="61"/>
      <c r="AF3418" s="61"/>
      <c r="AG3418" s="61"/>
      <c r="AH3418" s="61"/>
      <c r="AI3418" s="62"/>
      <c r="AJ3418" s="62"/>
      <c r="AK3418" s="61"/>
      <c r="AL3418" s="61"/>
      <c r="AM3418" s="61"/>
      <c r="AN3418" s="62"/>
      <c r="AO3418" s="62"/>
      <c r="AP3418" s="61"/>
      <c r="AQ3418" s="62"/>
      <c r="AR3418" s="61"/>
    </row>
    <row r="3419" spans="1:44">
      <c r="A3419" t="e">
        <f>VLOOKUP(Q3419,'Rotas x Madrugada'!A:C,2,0)</f>
        <v>#N/A</v>
      </c>
      <c r="B3419" t="e">
        <f>VLOOKUP(Q3419,'Rotas x Madrugada'!A:C,3,0)</f>
        <v>#N/A</v>
      </c>
      <c r="D3419" s="19" t="e">
        <f t="shared" si="106"/>
        <v>#N/A</v>
      </c>
      <c r="E3419" s="19" t="e">
        <f>IF(A3419="RETIRA",Z3419,VLOOKUP(Q3419,'Rotas x Madrugada'!A:D,4,0))</f>
        <v>#N/A</v>
      </c>
      <c r="F3419" s="23" t="e">
        <f>IF(A3419="RETIRA",Z3419,Z3419+2)</f>
        <v>#N/A</v>
      </c>
      <c r="G3419" s="19" t="str">
        <f>CONCATENATE(U3419,"-",V3419)</f>
        <v>-</v>
      </c>
      <c r="H3419" s="19" t="str">
        <f t="shared" ca="1" si="107"/>
        <v>PROBLEMA</v>
      </c>
      <c r="I3419" s="46">
        <f ca="1">Z3419-$B$1</f>
        <v>-46157</v>
      </c>
      <c r="J3419" s="46" t="e">
        <f>VLOOKUP(G3419,'D. Produção'!A:B,2,)</f>
        <v>#N/A</v>
      </c>
      <c r="K3419" s="63"/>
      <c r="L3419" s="64"/>
      <c r="M3419" s="63"/>
      <c r="N3419" s="63"/>
      <c r="O3419" s="64"/>
      <c r="P3419" s="64"/>
      <c r="Q3419" s="64"/>
      <c r="R3419" s="65"/>
      <c r="S3419" s="65"/>
      <c r="T3419" s="63"/>
      <c r="U3419" s="64"/>
      <c r="V3419" s="64"/>
      <c r="W3419" s="66"/>
      <c r="X3419" s="66"/>
      <c r="Y3419" s="67"/>
      <c r="Z3419" s="68"/>
      <c r="AA3419" s="69"/>
      <c r="AB3419" s="69"/>
      <c r="AC3419" s="69"/>
      <c r="AD3419" s="69"/>
      <c r="AE3419" s="69"/>
      <c r="AF3419" s="69"/>
      <c r="AG3419" s="69"/>
      <c r="AH3419" s="69"/>
      <c r="AI3419" s="70"/>
      <c r="AJ3419" s="70"/>
      <c r="AK3419" s="69"/>
      <c r="AL3419" s="69"/>
      <c r="AM3419" s="69"/>
      <c r="AN3419" s="70"/>
      <c r="AO3419" s="70"/>
      <c r="AP3419" s="69"/>
      <c r="AQ3419" s="70"/>
      <c r="AR3419" s="69"/>
    </row>
    <row r="3420" spans="1:44">
      <c r="A3420" t="e">
        <f>VLOOKUP(Q3420,'Rotas x Madrugada'!A:C,2,0)</f>
        <v>#N/A</v>
      </c>
      <c r="B3420" t="e">
        <f>VLOOKUP(Q3420,'Rotas x Madrugada'!A:C,3,0)</f>
        <v>#N/A</v>
      </c>
      <c r="D3420" s="19" t="e">
        <f t="shared" si="106"/>
        <v>#N/A</v>
      </c>
      <c r="E3420" s="19" t="e">
        <f>IF(A3420="RETIRA",Z3420,VLOOKUP(Q3420,'Rotas x Madrugada'!A:D,4,0))</f>
        <v>#N/A</v>
      </c>
      <c r="F3420" s="23" t="e">
        <f>IF(A3420="RETIRA",Z3420,Z3420+2)</f>
        <v>#N/A</v>
      </c>
      <c r="G3420" s="19" t="str">
        <f>CONCATENATE(U3420,"-",V3420)</f>
        <v>-</v>
      </c>
      <c r="H3420" s="19" t="str">
        <f t="shared" ca="1" si="107"/>
        <v>PROBLEMA</v>
      </c>
      <c r="I3420" s="46">
        <f ca="1">Z3420-$B$1</f>
        <v>-46157</v>
      </c>
      <c r="J3420" s="46" t="e">
        <f>VLOOKUP(G3420,'D. Produção'!A:B,2,)</f>
        <v>#N/A</v>
      </c>
      <c r="K3420" s="55"/>
      <c r="L3420" s="56"/>
      <c r="M3420" s="55"/>
      <c r="N3420" s="55"/>
      <c r="O3420" s="56"/>
      <c r="P3420" s="56"/>
      <c r="Q3420" s="56"/>
      <c r="R3420" s="57"/>
      <c r="S3420" s="57"/>
      <c r="T3420" s="55"/>
      <c r="U3420" s="56"/>
      <c r="V3420" s="56"/>
      <c r="W3420" s="58"/>
      <c r="X3420" s="58"/>
      <c r="Y3420" s="59"/>
      <c r="Z3420" s="60"/>
      <c r="AA3420" s="61"/>
      <c r="AB3420" s="61"/>
      <c r="AC3420" s="61"/>
      <c r="AD3420" s="61"/>
      <c r="AE3420" s="61"/>
      <c r="AF3420" s="61"/>
      <c r="AG3420" s="61"/>
      <c r="AH3420" s="61"/>
      <c r="AI3420" s="62"/>
      <c r="AJ3420" s="62"/>
      <c r="AK3420" s="61"/>
      <c r="AL3420" s="61"/>
      <c r="AM3420" s="61"/>
      <c r="AN3420" s="62"/>
      <c r="AO3420" s="62"/>
      <c r="AP3420" s="61"/>
      <c r="AQ3420" s="62"/>
      <c r="AR3420" s="61"/>
    </row>
    <row r="3421" spans="1:44">
      <c r="A3421" t="e">
        <f>VLOOKUP(Q3421,'Rotas x Madrugada'!A:C,2,0)</f>
        <v>#N/A</v>
      </c>
      <c r="B3421" t="e">
        <f>VLOOKUP(Q3421,'Rotas x Madrugada'!A:C,3,0)</f>
        <v>#N/A</v>
      </c>
      <c r="D3421" s="19" t="e">
        <f t="shared" si="106"/>
        <v>#N/A</v>
      </c>
      <c r="E3421" s="19" t="e">
        <f>IF(A3421="RETIRA",Z3421,VLOOKUP(Q3421,'Rotas x Madrugada'!A:D,4,0))</f>
        <v>#N/A</v>
      </c>
      <c r="F3421" s="23" t="e">
        <f>IF(A3421="RETIRA",Z3421,Z3421+2)</f>
        <v>#N/A</v>
      </c>
      <c r="G3421" s="19" t="str">
        <f>CONCATENATE(U3421,"-",V3421)</f>
        <v>-</v>
      </c>
      <c r="H3421" s="19" t="str">
        <f t="shared" ca="1" si="107"/>
        <v>PROBLEMA</v>
      </c>
      <c r="I3421" s="46">
        <f ca="1">Z3421-$B$1</f>
        <v>-46157</v>
      </c>
      <c r="J3421" s="46" t="e">
        <f>VLOOKUP(G3421,'D. Produção'!A:B,2,)</f>
        <v>#N/A</v>
      </c>
      <c r="K3421" s="63"/>
      <c r="L3421" s="64"/>
      <c r="M3421" s="63"/>
      <c r="N3421" s="63"/>
      <c r="O3421" s="64"/>
      <c r="P3421" s="64"/>
      <c r="Q3421" s="64"/>
      <c r="R3421" s="65"/>
      <c r="S3421" s="65"/>
      <c r="T3421" s="63"/>
      <c r="U3421" s="64"/>
      <c r="V3421" s="64"/>
      <c r="W3421" s="66"/>
      <c r="X3421" s="66"/>
      <c r="Y3421" s="67"/>
      <c r="Z3421" s="68"/>
      <c r="AA3421" s="69"/>
      <c r="AB3421" s="69"/>
      <c r="AC3421" s="69"/>
      <c r="AD3421" s="69"/>
      <c r="AE3421" s="69"/>
      <c r="AF3421" s="69"/>
      <c r="AG3421" s="69"/>
      <c r="AH3421" s="69"/>
      <c r="AI3421" s="70"/>
      <c r="AJ3421" s="70"/>
      <c r="AK3421" s="69"/>
      <c r="AL3421" s="69"/>
      <c r="AM3421" s="69"/>
      <c r="AN3421" s="70"/>
      <c r="AO3421" s="70"/>
      <c r="AP3421" s="69"/>
      <c r="AQ3421" s="70"/>
      <c r="AR3421" s="69"/>
    </row>
    <row r="3422" spans="1:44">
      <c r="A3422" t="e">
        <f>VLOOKUP(Q3422,'Rotas x Madrugada'!A:C,2,0)</f>
        <v>#N/A</v>
      </c>
      <c r="B3422" t="e">
        <f>VLOOKUP(Q3422,'Rotas x Madrugada'!A:C,3,0)</f>
        <v>#N/A</v>
      </c>
      <c r="D3422" s="19" t="e">
        <f t="shared" si="106"/>
        <v>#N/A</v>
      </c>
      <c r="E3422" s="19" t="e">
        <f>IF(A3422="RETIRA",Z3422,VLOOKUP(Q3422,'Rotas x Madrugada'!A:D,4,0))</f>
        <v>#N/A</v>
      </c>
      <c r="F3422" s="23" t="e">
        <f>IF(A3422="RETIRA",Z3422,Z3422+2)</f>
        <v>#N/A</v>
      </c>
      <c r="G3422" s="19" t="str">
        <f>CONCATENATE(U3422,"-",V3422)</f>
        <v>-</v>
      </c>
      <c r="H3422" s="19" t="str">
        <f t="shared" ca="1" si="107"/>
        <v>PROBLEMA</v>
      </c>
      <c r="I3422" s="46">
        <f ca="1">Z3422-$B$1</f>
        <v>-46157</v>
      </c>
      <c r="J3422" s="46" t="e">
        <f>VLOOKUP(G3422,'D. Produção'!A:B,2,)</f>
        <v>#N/A</v>
      </c>
      <c r="K3422" s="55"/>
      <c r="L3422" s="56"/>
      <c r="M3422" s="55"/>
      <c r="N3422" s="55"/>
      <c r="O3422" s="56"/>
      <c r="P3422" s="56"/>
      <c r="Q3422" s="56"/>
      <c r="R3422" s="57"/>
      <c r="S3422" s="57"/>
      <c r="T3422" s="55"/>
      <c r="U3422" s="56"/>
      <c r="V3422" s="56"/>
      <c r="W3422" s="58"/>
      <c r="X3422" s="58"/>
      <c r="Y3422" s="59"/>
      <c r="Z3422" s="60"/>
      <c r="AA3422" s="61"/>
      <c r="AB3422" s="61"/>
      <c r="AC3422" s="61"/>
      <c r="AD3422" s="61"/>
      <c r="AE3422" s="61"/>
      <c r="AF3422" s="61"/>
      <c r="AG3422" s="61"/>
      <c r="AH3422" s="61"/>
      <c r="AI3422" s="62"/>
      <c r="AJ3422" s="62"/>
      <c r="AK3422" s="61"/>
      <c r="AL3422" s="61"/>
      <c r="AM3422" s="61"/>
      <c r="AN3422" s="62"/>
      <c r="AO3422" s="62"/>
      <c r="AP3422" s="61"/>
      <c r="AQ3422" s="62"/>
      <c r="AR3422" s="61"/>
    </row>
    <row r="3423" spans="1:44">
      <c r="A3423" t="e">
        <f>VLOOKUP(Q3423,'Rotas x Madrugada'!A:C,2,0)</f>
        <v>#N/A</v>
      </c>
      <c r="B3423" t="e">
        <f>VLOOKUP(Q3423,'Rotas x Madrugada'!A:C,3,0)</f>
        <v>#N/A</v>
      </c>
      <c r="D3423" s="19" t="e">
        <f t="shared" si="106"/>
        <v>#N/A</v>
      </c>
      <c r="E3423" s="19" t="e">
        <f>IF(A3423="RETIRA",Z3423,VLOOKUP(Q3423,'Rotas x Madrugada'!A:D,4,0))</f>
        <v>#N/A</v>
      </c>
      <c r="F3423" s="23" t="e">
        <f>IF(A3423="RETIRA",Z3423,Z3423+2)</f>
        <v>#N/A</v>
      </c>
      <c r="G3423" s="19" t="str">
        <f>CONCATENATE(U3423,"-",V3423)</f>
        <v>-</v>
      </c>
      <c r="H3423" s="19" t="str">
        <f t="shared" ca="1" si="107"/>
        <v>PROBLEMA</v>
      </c>
      <c r="I3423" s="46">
        <f ca="1">Z3423-$B$1</f>
        <v>-46157</v>
      </c>
      <c r="J3423" s="46" t="e">
        <f>VLOOKUP(G3423,'D. Produção'!A:B,2,)</f>
        <v>#N/A</v>
      </c>
      <c r="K3423" s="63"/>
      <c r="L3423" s="64"/>
      <c r="M3423" s="63"/>
      <c r="N3423" s="63"/>
      <c r="O3423" s="64"/>
      <c r="P3423" s="64"/>
      <c r="Q3423" s="64"/>
      <c r="R3423" s="65"/>
      <c r="S3423" s="65"/>
      <c r="T3423" s="63"/>
      <c r="U3423" s="64"/>
      <c r="V3423" s="64"/>
      <c r="W3423" s="66"/>
      <c r="X3423" s="66"/>
      <c r="Y3423" s="67"/>
      <c r="Z3423" s="68"/>
      <c r="AA3423" s="69"/>
      <c r="AB3423" s="69"/>
      <c r="AC3423" s="69"/>
      <c r="AD3423" s="69"/>
      <c r="AE3423" s="69"/>
      <c r="AF3423" s="69"/>
      <c r="AG3423" s="69"/>
      <c r="AH3423" s="69"/>
      <c r="AI3423" s="70"/>
      <c r="AJ3423" s="70"/>
      <c r="AK3423" s="69"/>
      <c r="AL3423" s="69"/>
      <c r="AM3423" s="69"/>
      <c r="AN3423" s="70"/>
      <c r="AO3423" s="70"/>
      <c r="AP3423" s="69"/>
      <c r="AQ3423" s="70"/>
      <c r="AR3423" s="69"/>
    </row>
    <row r="3424" spans="1:44">
      <c r="A3424" t="e">
        <f>VLOOKUP(Q3424,'Rotas x Madrugada'!A:C,2,0)</f>
        <v>#N/A</v>
      </c>
      <c r="B3424" t="e">
        <f>VLOOKUP(Q3424,'Rotas x Madrugada'!A:C,3,0)</f>
        <v>#N/A</v>
      </c>
      <c r="D3424" s="19" t="e">
        <f t="shared" si="106"/>
        <v>#N/A</v>
      </c>
      <c r="E3424" s="19" t="e">
        <f>IF(A3424="RETIRA",Z3424,VLOOKUP(Q3424,'Rotas x Madrugada'!A:D,4,0))</f>
        <v>#N/A</v>
      </c>
      <c r="F3424" s="23" t="e">
        <f>IF(A3424="RETIRA",Z3424,Z3424+2)</f>
        <v>#N/A</v>
      </c>
      <c r="G3424" s="19" t="str">
        <f>CONCATENATE(U3424,"-",V3424)</f>
        <v>-</v>
      </c>
      <c r="H3424" s="19" t="str">
        <f t="shared" ca="1" si="107"/>
        <v>PROBLEMA</v>
      </c>
      <c r="I3424" s="46">
        <f ca="1">Z3424-$B$1</f>
        <v>-46157</v>
      </c>
      <c r="J3424" s="46" t="e">
        <f>VLOOKUP(G3424,'D. Produção'!A:B,2,)</f>
        <v>#N/A</v>
      </c>
      <c r="K3424" s="55"/>
      <c r="L3424" s="56"/>
      <c r="M3424" s="55"/>
      <c r="N3424" s="55"/>
      <c r="O3424" s="56"/>
      <c r="P3424" s="56"/>
      <c r="Q3424" s="56"/>
      <c r="R3424" s="57"/>
      <c r="S3424" s="57"/>
      <c r="T3424" s="55"/>
      <c r="U3424" s="56"/>
      <c r="V3424" s="56"/>
      <c r="W3424" s="58"/>
      <c r="X3424" s="58"/>
      <c r="Y3424" s="59"/>
      <c r="Z3424" s="60"/>
      <c r="AA3424" s="61"/>
      <c r="AB3424" s="61"/>
      <c r="AC3424" s="61"/>
      <c r="AD3424" s="61"/>
      <c r="AE3424" s="61"/>
      <c r="AF3424" s="61"/>
      <c r="AG3424" s="61"/>
      <c r="AH3424" s="61"/>
      <c r="AI3424" s="62"/>
      <c r="AJ3424" s="62"/>
      <c r="AK3424" s="61"/>
      <c r="AL3424" s="61"/>
      <c r="AM3424" s="61"/>
      <c r="AN3424" s="62"/>
      <c r="AO3424" s="62"/>
      <c r="AP3424" s="61"/>
      <c r="AQ3424" s="62"/>
      <c r="AR3424" s="61"/>
    </row>
    <row r="3425" spans="1:44">
      <c r="A3425" t="e">
        <f>VLOOKUP(Q3425,'Rotas x Madrugada'!A:C,2,0)</f>
        <v>#N/A</v>
      </c>
      <c r="B3425" t="e">
        <f>VLOOKUP(Q3425,'Rotas x Madrugada'!A:C,3,0)</f>
        <v>#N/A</v>
      </c>
      <c r="D3425" s="19" t="e">
        <f t="shared" si="106"/>
        <v>#N/A</v>
      </c>
      <c r="E3425" s="19" t="e">
        <f>IF(A3425="RETIRA",Z3425,VLOOKUP(Q3425,'Rotas x Madrugada'!A:D,4,0))</f>
        <v>#N/A</v>
      </c>
      <c r="F3425" s="23" t="e">
        <f>IF(A3425="RETIRA",Z3425,Z3425+2)</f>
        <v>#N/A</v>
      </c>
      <c r="G3425" s="19" t="str">
        <f>CONCATENATE(U3425,"-",V3425)</f>
        <v>-</v>
      </c>
      <c r="H3425" s="19" t="str">
        <f t="shared" ca="1" si="107"/>
        <v>PROBLEMA</v>
      </c>
      <c r="I3425" s="46">
        <f ca="1">Z3425-$B$1</f>
        <v>-46157</v>
      </c>
      <c r="J3425" s="46" t="e">
        <f>VLOOKUP(G3425,'D. Produção'!A:B,2,)</f>
        <v>#N/A</v>
      </c>
      <c r="K3425" s="63"/>
      <c r="L3425" s="64"/>
      <c r="M3425" s="63"/>
      <c r="N3425" s="63"/>
      <c r="O3425" s="64"/>
      <c r="P3425" s="64"/>
      <c r="Q3425" s="64"/>
      <c r="R3425" s="65"/>
      <c r="S3425" s="65"/>
      <c r="T3425" s="63"/>
      <c r="U3425" s="64"/>
      <c r="V3425" s="64"/>
      <c r="W3425" s="66"/>
      <c r="X3425" s="66"/>
      <c r="Y3425" s="67"/>
      <c r="Z3425" s="68"/>
      <c r="AA3425" s="69"/>
      <c r="AB3425" s="69"/>
      <c r="AC3425" s="69"/>
      <c r="AD3425" s="69"/>
      <c r="AE3425" s="69"/>
      <c r="AF3425" s="69"/>
      <c r="AG3425" s="69"/>
      <c r="AH3425" s="69"/>
      <c r="AI3425" s="70"/>
      <c r="AJ3425" s="70"/>
      <c r="AK3425" s="69"/>
      <c r="AL3425" s="69"/>
      <c r="AM3425" s="69"/>
      <c r="AN3425" s="70"/>
      <c r="AO3425" s="70"/>
      <c r="AP3425" s="69"/>
      <c r="AQ3425" s="70"/>
      <c r="AR3425" s="69"/>
    </row>
    <row r="3426" spans="1:44">
      <c r="A3426" t="e">
        <f>VLOOKUP(Q3426,'Rotas x Madrugada'!A:C,2,0)</f>
        <v>#N/A</v>
      </c>
      <c r="B3426" t="e">
        <f>VLOOKUP(Q3426,'Rotas x Madrugada'!A:C,3,0)</f>
        <v>#N/A</v>
      </c>
      <c r="D3426" s="19" t="e">
        <f t="shared" si="106"/>
        <v>#N/A</v>
      </c>
      <c r="E3426" s="19" t="e">
        <f>IF(A3426="RETIRA",Z3426,VLOOKUP(Q3426,'Rotas x Madrugada'!A:D,4,0))</f>
        <v>#N/A</v>
      </c>
      <c r="F3426" s="23" t="e">
        <f>IF(A3426="RETIRA",Z3426,Z3426+2)</f>
        <v>#N/A</v>
      </c>
      <c r="G3426" s="19" t="str">
        <f>CONCATENATE(U3426,"-",V3426)</f>
        <v>-</v>
      </c>
      <c r="H3426" s="19" t="str">
        <f t="shared" ca="1" si="107"/>
        <v>PROBLEMA</v>
      </c>
      <c r="I3426" s="46">
        <f ca="1">Z3426-$B$1</f>
        <v>-46157</v>
      </c>
      <c r="J3426" s="46" t="e">
        <f>VLOOKUP(G3426,'D. Produção'!A:B,2,)</f>
        <v>#N/A</v>
      </c>
      <c r="K3426" s="55"/>
      <c r="L3426" s="56"/>
      <c r="M3426" s="55"/>
      <c r="N3426" s="55"/>
      <c r="O3426" s="56"/>
      <c r="P3426" s="56"/>
      <c r="Q3426" s="56"/>
      <c r="R3426" s="57"/>
      <c r="S3426" s="57"/>
      <c r="T3426" s="55"/>
      <c r="U3426" s="56"/>
      <c r="V3426" s="56"/>
      <c r="W3426" s="58"/>
      <c r="X3426" s="58"/>
      <c r="Y3426" s="59"/>
      <c r="Z3426" s="60"/>
      <c r="AA3426" s="61"/>
      <c r="AB3426" s="61"/>
      <c r="AC3426" s="61"/>
      <c r="AD3426" s="61"/>
      <c r="AE3426" s="61"/>
      <c r="AF3426" s="61"/>
      <c r="AG3426" s="61"/>
      <c r="AH3426" s="61"/>
      <c r="AI3426" s="62"/>
      <c r="AJ3426" s="62"/>
      <c r="AK3426" s="61"/>
      <c r="AL3426" s="61"/>
      <c r="AM3426" s="61"/>
      <c r="AN3426" s="62"/>
      <c r="AO3426" s="62"/>
      <c r="AP3426" s="61"/>
      <c r="AQ3426" s="62"/>
      <c r="AR3426" s="61"/>
    </row>
    <row r="3427" spans="1:44">
      <c r="A3427" t="e">
        <f>VLOOKUP(Q3427,'Rotas x Madrugada'!A:C,2,0)</f>
        <v>#N/A</v>
      </c>
      <c r="B3427" t="e">
        <f>VLOOKUP(Q3427,'Rotas x Madrugada'!A:C,3,0)</f>
        <v>#N/A</v>
      </c>
      <c r="D3427" s="19" t="e">
        <f t="shared" si="106"/>
        <v>#N/A</v>
      </c>
      <c r="E3427" s="19" t="e">
        <f>IF(A3427="RETIRA",Z3427,VLOOKUP(Q3427,'Rotas x Madrugada'!A:D,4,0))</f>
        <v>#N/A</v>
      </c>
      <c r="F3427" s="23" t="e">
        <f>IF(A3427="RETIRA",Z3427,Z3427+2)</f>
        <v>#N/A</v>
      </c>
      <c r="G3427" s="19" t="str">
        <f>CONCATENATE(U3427,"-",V3427)</f>
        <v>-</v>
      </c>
      <c r="H3427" s="19" t="str">
        <f t="shared" ca="1" si="107"/>
        <v>PROBLEMA</v>
      </c>
      <c r="I3427" s="46">
        <f ca="1">Z3427-$B$1</f>
        <v>-46157</v>
      </c>
      <c r="J3427" s="46" t="e">
        <f>VLOOKUP(G3427,'D. Produção'!A:B,2,)</f>
        <v>#N/A</v>
      </c>
      <c r="K3427" s="63"/>
      <c r="L3427" s="64"/>
      <c r="M3427" s="63"/>
      <c r="N3427" s="63"/>
      <c r="O3427" s="64"/>
      <c r="P3427" s="64"/>
      <c r="Q3427" s="64"/>
      <c r="R3427" s="65"/>
      <c r="S3427" s="65"/>
      <c r="T3427" s="63"/>
      <c r="U3427" s="64"/>
      <c r="V3427" s="64"/>
      <c r="W3427" s="66"/>
      <c r="X3427" s="66"/>
      <c r="Y3427" s="67"/>
      <c r="Z3427" s="68"/>
      <c r="AA3427" s="69"/>
      <c r="AB3427" s="69"/>
      <c r="AC3427" s="69"/>
      <c r="AD3427" s="69"/>
      <c r="AE3427" s="69"/>
      <c r="AF3427" s="69"/>
      <c r="AG3427" s="69"/>
      <c r="AH3427" s="69"/>
      <c r="AI3427" s="70"/>
      <c r="AJ3427" s="70"/>
      <c r="AK3427" s="69"/>
      <c r="AL3427" s="69"/>
      <c r="AM3427" s="69"/>
      <c r="AN3427" s="70"/>
      <c r="AO3427" s="70"/>
      <c r="AP3427" s="69"/>
      <c r="AQ3427" s="70"/>
      <c r="AR3427" s="69"/>
    </row>
    <row r="3428" spans="1:44">
      <c r="A3428" t="e">
        <f>VLOOKUP(Q3428,'Rotas x Madrugada'!A:C,2,0)</f>
        <v>#N/A</v>
      </c>
      <c r="B3428" t="e">
        <f>VLOOKUP(Q3428,'Rotas x Madrugada'!A:C,3,0)</f>
        <v>#N/A</v>
      </c>
      <c r="D3428" s="19" t="e">
        <f t="shared" si="106"/>
        <v>#N/A</v>
      </c>
      <c r="E3428" s="19" t="e">
        <f>IF(A3428="RETIRA",Z3428,VLOOKUP(Q3428,'Rotas x Madrugada'!A:D,4,0))</f>
        <v>#N/A</v>
      </c>
      <c r="F3428" s="23" t="e">
        <f>IF(A3428="RETIRA",Z3428,Z3428+2)</f>
        <v>#N/A</v>
      </c>
      <c r="G3428" s="19" t="str">
        <f>CONCATENATE(U3428,"-",V3428)</f>
        <v>-</v>
      </c>
      <c r="H3428" s="19" t="str">
        <f t="shared" ca="1" si="107"/>
        <v>PROBLEMA</v>
      </c>
      <c r="I3428" s="46">
        <f ca="1">Z3428-$B$1</f>
        <v>-46157</v>
      </c>
      <c r="J3428" s="46" t="e">
        <f>VLOOKUP(G3428,'D. Produção'!A:B,2,)</f>
        <v>#N/A</v>
      </c>
      <c r="K3428" s="55"/>
      <c r="L3428" s="56"/>
      <c r="M3428" s="55"/>
      <c r="N3428" s="55"/>
      <c r="O3428" s="56"/>
      <c r="P3428" s="56"/>
      <c r="Q3428" s="56"/>
      <c r="R3428" s="57"/>
      <c r="S3428" s="57"/>
      <c r="T3428" s="55"/>
      <c r="U3428" s="56"/>
      <c r="V3428" s="56"/>
      <c r="W3428" s="58"/>
      <c r="X3428" s="58"/>
      <c r="Y3428" s="59"/>
      <c r="Z3428" s="60"/>
      <c r="AA3428" s="61"/>
      <c r="AB3428" s="61"/>
      <c r="AC3428" s="61"/>
      <c r="AD3428" s="61"/>
      <c r="AE3428" s="61"/>
      <c r="AF3428" s="61"/>
      <c r="AG3428" s="61"/>
      <c r="AH3428" s="61"/>
      <c r="AI3428" s="62"/>
      <c r="AJ3428" s="62"/>
      <c r="AK3428" s="61"/>
      <c r="AL3428" s="61"/>
      <c r="AM3428" s="61"/>
      <c r="AN3428" s="62"/>
      <c r="AO3428" s="62"/>
      <c r="AP3428" s="61"/>
      <c r="AQ3428" s="62"/>
      <c r="AR3428" s="61"/>
    </row>
    <row r="3429" spans="1:44">
      <c r="A3429" t="e">
        <f>VLOOKUP(Q3429,'Rotas x Madrugada'!A:C,2,0)</f>
        <v>#N/A</v>
      </c>
      <c r="B3429" t="e">
        <f>VLOOKUP(Q3429,'Rotas x Madrugada'!A:C,3,0)</f>
        <v>#N/A</v>
      </c>
      <c r="D3429" s="19" t="e">
        <f t="shared" si="106"/>
        <v>#N/A</v>
      </c>
      <c r="E3429" s="19" t="e">
        <f>IF(A3429="RETIRA",Z3429,VLOOKUP(Q3429,'Rotas x Madrugada'!A:D,4,0))</f>
        <v>#N/A</v>
      </c>
      <c r="F3429" s="23" t="e">
        <f>IF(A3429="RETIRA",Z3429,Z3429+2)</f>
        <v>#N/A</v>
      </c>
      <c r="G3429" s="19" t="str">
        <f>CONCATENATE(U3429,"-",V3429)</f>
        <v>-</v>
      </c>
      <c r="H3429" s="19" t="str">
        <f t="shared" ca="1" si="107"/>
        <v>PROBLEMA</v>
      </c>
      <c r="I3429" s="46">
        <f ca="1">Z3429-$B$1</f>
        <v>-46157</v>
      </c>
      <c r="J3429" s="46" t="e">
        <f>VLOOKUP(G3429,'D. Produção'!A:B,2,)</f>
        <v>#N/A</v>
      </c>
      <c r="K3429" s="63"/>
      <c r="L3429" s="64"/>
      <c r="M3429" s="63"/>
      <c r="N3429" s="63"/>
      <c r="O3429" s="64"/>
      <c r="P3429" s="64"/>
      <c r="Q3429" s="64"/>
      <c r="R3429" s="65"/>
      <c r="S3429" s="65"/>
      <c r="T3429" s="63"/>
      <c r="U3429" s="64"/>
      <c r="V3429" s="64"/>
      <c r="W3429" s="66"/>
      <c r="X3429" s="66"/>
      <c r="Y3429" s="67"/>
      <c r="Z3429" s="68"/>
      <c r="AA3429" s="69"/>
      <c r="AB3429" s="69"/>
      <c r="AC3429" s="69"/>
      <c r="AD3429" s="69"/>
      <c r="AE3429" s="69"/>
      <c r="AF3429" s="69"/>
      <c r="AG3429" s="69"/>
      <c r="AH3429" s="69"/>
      <c r="AI3429" s="70"/>
      <c r="AJ3429" s="70"/>
      <c r="AK3429" s="70"/>
      <c r="AL3429" s="69"/>
      <c r="AM3429" s="69"/>
      <c r="AN3429" s="70"/>
      <c r="AO3429" s="70"/>
      <c r="AP3429" s="69"/>
      <c r="AQ3429" s="69"/>
      <c r="AR3429" s="69"/>
    </row>
    <row r="3430" spans="1:44">
      <c r="A3430" t="e">
        <f>VLOOKUP(Q3430,'Rotas x Madrugada'!A:C,2,0)</f>
        <v>#N/A</v>
      </c>
      <c r="B3430" t="e">
        <f>VLOOKUP(Q3430,'Rotas x Madrugada'!A:C,3,0)</f>
        <v>#N/A</v>
      </c>
      <c r="D3430" s="19" t="e">
        <f t="shared" si="106"/>
        <v>#N/A</v>
      </c>
      <c r="E3430" s="19" t="e">
        <f>IF(A3430="RETIRA",Z3430,VLOOKUP(Q3430,'Rotas x Madrugada'!A:D,4,0))</f>
        <v>#N/A</v>
      </c>
      <c r="F3430" s="23" t="e">
        <f>IF(A3430="RETIRA",Z3430,Z3430+2)</f>
        <v>#N/A</v>
      </c>
      <c r="G3430" s="19" t="str">
        <f>CONCATENATE(U3430,"-",V3430)</f>
        <v>-</v>
      </c>
      <c r="H3430" s="19" t="str">
        <f t="shared" ca="1" si="107"/>
        <v>PROBLEMA</v>
      </c>
      <c r="I3430" s="46">
        <f ca="1">Z3430-$B$1</f>
        <v>-46157</v>
      </c>
      <c r="J3430" s="46" t="e">
        <f>VLOOKUP(G3430,'D. Produção'!A:B,2,)</f>
        <v>#N/A</v>
      </c>
      <c r="K3430" s="55"/>
      <c r="L3430" s="56"/>
      <c r="M3430" s="55"/>
      <c r="N3430" s="55"/>
      <c r="O3430" s="56"/>
      <c r="P3430" s="56"/>
      <c r="Q3430" s="56"/>
      <c r="R3430" s="57"/>
      <c r="S3430" s="57"/>
      <c r="T3430" s="55"/>
      <c r="U3430" s="56"/>
      <c r="V3430" s="56"/>
      <c r="W3430" s="58"/>
      <c r="X3430" s="58"/>
      <c r="Y3430" s="59"/>
      <c r="Z3430" s="60"/>
      <c r="AA3430" s="61"/>
      <c r="AB3430" s="61"/>
      <c r="AC3430" s="61"/>
      <c r="AD3430" s="61"/>
      <c r="AE3430" s="61"/>
      <c r="AF3430" s="61"/>
      <c r="AG3430" s="61"/>
      <c r="AH3430" s="61"/>
      <c r="AI3430" s="62"/>
      <c r="AJ3430" s="62"/>
      <c r="AK3430" s="62"/>
      <c r="AL3430" s="61"/>
      <c r="AM3430" s="61"/>
      <c r="AN3430" s="62"/>
      <c r="AO3430" s="62"/>
      <c r="AP3430" s="61"/>
      <c r="AQ3430" s="61"/>
      <c r="AR3430" s="61"/>
    </row>
    <row r="3431" spans="1:44">
      <c r="A3431" t="e">
        <f>VLOOKUP(Q3431,'Rotas x Madrugada'!A:C,2,0)</f>
        <v>#N/A</v>
      </c>
      <c r="B3431" t="e">
        <f>VLOOKUP(Q3431,'Rotas x Madrugada'!A:C,3,0)</f>
        <v>#N/A</v>
      </c>
      <c r="D3431" s="19" t="e">
        <f t="shared" si="106"/>
        <v>#N/A</v>
      </c>
      <c r="E3431" s="19" t="e">
        <f>IF(A3431="RETIRA",Z3431,VLOOKUP(Q3431,'Rotas x Madrugada'!A:D,4,0))</f>
        <v>#N/A</v>
      </c>
      <c r="F3431" s="23" t="e">
        <f>IF(A3431="RETIRA",Z3431,Z3431+2)</f>
        <v>#N/A</v>
      </c>
      <c r="G3431" s="19" t="str">
        <f>CONCATENATE(U3431,"-",V3431)</f>
        <v>-</v>
      </c>
      <c r="H3431" s="19" t="str">
        <f t="shared" ca="1" si="107"/>
        <v>PROBLEMA</v>
      </c>
      <c r="I3431" s="46">
        <f ca="1">Z3431-$B$1</f>
        <v>-46157</v>
      </c>
      <c r="J3431" s="46" t="e">
        <f>VLOOKUP(G3431,'D. Produção'!A:B,2,)</f>
        <v>#N/A</v>
      </c>
      <c r="K3431" s="63"/>
      <c r="L3431" s="64"/>
      <c r="M3431" s="63"/>
      <c r="N3431" s="63"/>
      <c r="O3431" s="64"/>
      <c r="P3431" s="64"/>
      <c r="Q3431" s="64"/>
      <c r="R3431" s="65"/>
      <c r="S3431" s="65"/>
      <c r="T3431" s="63"/>
      <c r="U3431" s="64"/>
      <c r="V3431" s="64"/>
      <c r="W3431" s="66"/>
      <c r="X3431" s="66"/>
      <c r="Y3431" s="67"/>
      <c r="Z3431" s="68"/>
      <c r="AA3431" s="69"/>
      <c r="AB3431" s="69"/>
      <c r="AC3431" s="69"/>
      <c r="AD3431" s="69"/>
      <c r="AE3431" s="69"/>
      <c r="AF3431" s="69"/>
      <c r="AG3431" s="70"/>
      <c r="AH3431" s="70"/>
      <c r="AI3431" s="70"/>
      <c r="AJ3431" s="70"/>
      <c r="AK3431" s="70"/>
      <c r="AL3431" s="69"/>
      <c r="AM3431" s="69"/>
      <c r="AN3431" s="69"/>
      <c r="AO3431" s="70"/>
      <c r="AP3431" s="70"/>
      <c r="AQ3431" s="70"/>
      <c r="AR3431" s="69"/>
    </row>
    <row r="3432" spans="1:44">
      <c r="A3432" t="e">
        <f>VLOOKUP(Q3432,'Rotas x Madrugada'!A:C,2,0)</f>
        <v>#N/A</v>
      </c>
      <c r="B3432" t="e">
        <f>VLOOKUP(Q3432,'Rotas x Madrugada'!A:C,3,0)</f>
        <v>#N/A</v>
      </c>
      <c r="D3432" s="19" t="e">
        <f t="shared" si="106"/>
        <v>#N/A</v>
      </c>
      <c r="E3432" s="19" t="e">
        <f>IF(A3432="RETIRA",Z3432,VLOOKUP(Q3432,'Rotas x Madrugada'!A:D,4,0))</f>
        <v>#N/A</v>
      </c>
      <c r="F3432" s="23" t="e">
        <f>IF(A3432="RETIRA",Z3432,Z3432+2)</f>
        <v>#N/A</v>
      </c>
      <c r="G3432" s="19" t="str">
        <f>CONCATENATE(U3432,"-",V3432)</f>
        <v>-</v>
      </c>
      <c r="H3432" s="19" t="str">
        <f t="shared" ca="1" si="107"/>
        <v>PROBLEMA</v>
      </c>
      <c r="I3432" s="46">
        <f ca="1">Z3432-$B$1</f>
        <v>-46157</v>
      </c>
      <c r="J3432" s="46" t="e">
        <f>VLOOKUP(G3432,'D. Produção'!A:B,2,)</f>
        <v>#N/A</v>
      </c>
      <c r="K3432" s="55"/>
      <c r="L3432" s="56"/>
      <c r="M3432" s="55"/>
      <c r="N3432" s="55"/>
      <c r="O3432" s="56"/>
      <c r="P3432" s="56"/>
      <c r="Q3432" s="56"/>
      <c r="R3432" s="57"/>
      <c r="S3432" s="57"/>
      <c r="T3432" s="55"/>
      <c r="U3432" s="56"/>
      <c r="V3432" s="56"/>
      <c r="W3432" s="58"/>
      <c r="X3432" s="58"/>
      <c r="Y3432" s="59"/>
      <c r="Z3432" s="60"/>
      <c r="AA3432" s="61"/>
      <c r="AB3432" s="61"/>
      <c r="AC3432" s="61"/>
      <c r="AD3432" s="61"/>
      <c r="AE3432" s="61"/>
      <c r="AF3432" s="61"/>
      <c r="AG3432" s="61"/>
      <c r="AH3432" s="61"/>
      <c r="AI3432" s="62"/>
      <c r="AJ3432" s="62"/>
      <c r="AK3432" s="62"/>
      <c r="AL3432" s="61"/>
      <c r="AM3432" s="61"/>
      <c r="AN3432" s="62"/>
      <c r="AO3432" s="62"/>
      <c r="AP3432" s="62"/>
      <c r="AQ3432" s="62"/>
      <c r="AR3432" s="61"/>
    </row>
    <row r="3433" spans="1:44">
      <c r="A3433" t="e">
        <f>VLOOKUP(Q3433,'Rotas x Madrugada'!A:C,2,0)</f>
        <v>#N/A</v>
      </c>
      <c r="B3433" t="e">
        <f>VLOOKUP(Q3433,'Rotas x Madrugada'!A:C,3,0)</f>
        <v>#N/A</v>
      </c>
      <c r="D3433" s="19" t="e">
        <f t="shared" si="106"/>
        <v>#N/A</v>
      </c>
      <c r="E3433" s="19" t="e">
        <f>IF(A3433="RETIRA",Z3433,VLOOKUP(Q3433,'Rotas x Madrugada'!A:D,4,0))</f>
        <v>#N/A</v>
      </c>
      <c r="F3433" s="23" t="e">
        <f>IF(A3433="RETIRA",Z3433,Z3433+2)</f>
        <v>#N/A</v>
      </c>
      <c r="G3433" s="19" t="str">
        <f>CONCATENATE(U3433,"-",V3433)</f>
        <v>-</v>
      </c>
      <c r="H3433" s="19" t="str">
        <f t="shared" ca="1" si="107"/>
        <v>PROBLEMA</v>
      </c>
      <c r="I3433" s="46">
        <f ca="1">Z3433-$B$1</f>
        <v>-46157</v>
      </c>
      <c r="J3433" s="46" t="e">
        <f>VLOOKUP(G3433,'D. Produção'!A:B,2,)</f>
        <v>#N/A</v>
      </c>
      <c r="K3433" s="63"/>
      <c r="L3433" s="64"/>
      <c r="M3433" s="63"/>
      <c r="N3433" s="63"/>
      <c r="O3433" s="64"/>
      <c r="P3433" s="64"/>
      <c r="Q3433" s="64"/>
      <c r="R3433" s="65"/>
      <c r="S3433" s="65"/>
      <c r="T3433" s="63"/>
      <c r="U3433" s="64"/>
      <c r="V3433" s="64"/>
      <c r="W3433" s="66"/>
      <c r="X3433" s="66"/>
      <c r="Y3433" s="67"/>
      <c r="Z3433" s="68"/>
      <c r="AA3433" s="69"/>
      <c r="AB3433" s="69"/>
      <c r="AC3433" s="69"/>
      <c r="AD3433" s="69"/>
      <c r="AE3433" s="69"/>
      <c r="AF3433" s="69"/>
      <c r="AG3433" s="69"/>
      <c r="AH3433" s="69"/>
      <c r="AI3433" s="70"/>
      <c r="AJ3433" s="70"/>
      <c r="AK3433" s="70"/>
      <c r="AL3433" s="69"/>
      <c r="AM3433" s="69"/>
      <c r="AN3433" s="70"/>
      <c r="AO3433" s="70"/>
      <c r="AP3433" s="70"/>
      <c r="AQ3433" s="70"/>
      <c r="AR3433" s="69"/>
    </row>
    <row r="3434" spans="1:44">
      <c r="A3434" t="e">
        <f>VLOOKUP(Q3434,'Rotas x Madrugada'!A:C,2,0)</f>
        <v>#N/A</v>
      </c>
      <c r="B3434" t="e">
        <f>VLOOKUP(Q3434,'Rotas x Madrugada'!A:C,3,0)</f>
        <v>#N/A</v>
      </c>
      <c r="D3434" s="19" t="e">
        <f t="shared" si="106"/>
        <v>#N/A</v>
      </c>
      <c r="E3434" s="19" t="e">
        <f>IF(A3434="RETIRA",Z3434,VLOOKUP(Q3434,'Rotas x Madrugada'!A:D,4,0))</f>
        <v>#N/A</v>
      </c>
      <c r="F3434" s="23" t="e">
        <f>IF(A3434="RETIRA",Z3434,Z3434+2)</f>
        <v>#N/A</v>
      </c>
      <c r="G3434" s="19" t="str">
        <f>CONCATENATE(U3434,"-",V3434)</f>
        <v>-</v>
      </c>
      <c r="H3434" s="19" t="str">
        <f t="shared" ca="1" si="107"/>
        <v>PROBLEMA</v>
      </c>
      <c r="I3434" s="46">
        <f ca="1">Z3434-$B$1</f>
        <v>-46157</v>
      </c>
      <c r="J3434" s="46" t="e">
        <f>VLOOKUP(G3434,'D. Produção'!A:B,2,)</f>
        <v>#N/A</v>
      </c>
      <c r="K3434" s="55"/>
      <c r="L3434" s="56"/>
      <c r="M3434" s="55"/>
      <c r="N3434" s="55"/>
      <c r="O3434" s="56"/>
      <c r="P3434" s="56"/>
      <c r="Q3434" s="56"/>
      <c r="R3434" s="57"/>
      <c r="S3434" s="57"/>
      <c r="T3434" s="55"/>
      <c r="U3434" s="56"/>
      <c r="V3434" s="56"/>
      <c r="W3434" s="58"/>
      <c r="X3434" s="58"/>
      <c r="Y3434" s="59"/>
      <c r="Z3434" s="60"/>
      <c r="AA3434" s="61"/>
      <c r="AB3434" s="61"/>
      <c r="AC3434" s="61"/>
      <c r="AD3434" s="61"/>
      <c r="AE3434" s="62"/>
      <c r="AF3434" s="62"/>
      <c r="AG3434" s="62"/>
      <c r="AH3434" s="62"/>
      <c r="AI3434" s="62"/>
      <c r="AJ3434" s="62"/>
      <c r="AK3434" s="62"/>
      <c r="AL3434" s="61"/>
      <c r="AM3434" s="61"/>
      <c r="AN3434" s="62"/>
      <c r="AO3434" s="62"/>
      <c r="AP3434" s="61"/>
      <c r="AQ3434" s="61"/>
      <c r="AR3434" s="61"/>
    </row>
    <row r="3435" spans="1:44">
      <c r="A3435" t="e">
        <f>VLOOKUP(Q3435,'Rotas x Madrugada'!A:C,2,0)</f>
        <v>#N/A</v>
      </c>
      <c r="B3435" t="e">
        <f>VLOOKUP(Q3435,'Rotas x Madrugada'!A:C,3,0)</f>
        <v>#N/A</v>
      </c>
      <c r="D3435" s="19" t="e">
        <f t="shared" si="106"/>
        <v>#N/A</v>
      </c>
      <c r="E3435" s="19" t="e">
        <f>IF(A3435="RETIRA",Z3435,VLOOKUP(Q3435,'Rotas x Madrugada'!A:D,4,0))</f>
        <v>#N/A</v>
      </c>
      <c r="F3435" s="19" t="e">
        <f>IF(A3435="RETIRA",Z3435,Z3435+2)</f>
        <v>#N/A</v>
      </c>
      <c r="G3435" s="19" t="str">
        <f>CONCATENATE(U3435,"-",V3435)</f>
        <v>-</v>
      </c>
      <c r="H3435" s="19" t="str">
        <f t="shared" ca="1" si="107"/>
        <v>PROBLEMA</v>
      </c>
      <c r="I3435" s="46">
        <f ca="1">Z3435-$B$1</f>
        <v>-46157</v>
      </c>
      <c r="J3435" s="46" t="e">
        <f>VLOOKUP(G3435,'D. Produção'!A:B,2,)</f>
        <v>#N/A</v>
      </c>
      <c r="K3435" s="63"/>
      <c r="L3435" s="64"/>
      <c r="M3435" s="63"/>
      <c r="N3435" s="63"/>
      <c r="O3435" s="64"/>
      <c r="P3435" s="64"/>
      <c r="Q3435" s="64"/>
      <c r="R3435" s="65"/>
      <c r="S3435" s="65"/>
      <c r="T3435" s="63"/>
      <c r="U3435" s="64"/>
      <c r="V3435" s="64"/>
      <c r="W3435" s="66"/>
      <c r="X3435" s="66"/>
      <c r="Y3435" s="67"/>
      <c r="Z3435" s="68"/>
      <c r="AA3435" s="69"/>
      <c r="AB3435" s="69"/>
      <c r="AC3435" s="69"/>
      <c r="AD3435" s="69"/>
      <c r="AE3435" s="69"/>
      <c r="AF3435" s="69"/>
      <c r="AG3435" s="69"/>
      <c r="AH3435" s="69"/>
      <c r="AI3435" s="70"/>
      <c r="AJ3435" s="70"/>
      <c r="AK3435" s="70"/>
      <c r="AL3435" s="69"/>
      <c r="AM3435" s="69"/>
      <c r="AN3435" s="69"/>
      <c r="AO3435" s="70"/>
      <c r="AP3435" s="69"/>
      <c r="AQ3435" s="70"/>
      <c r="AR3435" s="69"/>
    </row>
    <row r="3436" spans="1:44">
      <c r="A3436" t="e">
        <f>VLOOKUP(Q3436,'Rotas x Madrugada'!A:C,2,0)</f>
        <v>#N/A</v>
      </c>
      <c r="B3436" t="e">
        <f>VLOOKUP(Q3436,'Rotas x Madrugada'!A:C,3,0)</f>
        <v>#N/A</v>
      </c>
      <c r="D3436" s="19" t="e">
        <f t="shared" si="106"/>
        <v>#N/A</v>
      </c>
      <c r="E3436" s="19" t="e">
        <f>IF(A3436="RETIRA",Z3436,VLOOKUP(Q3436,'Rotas x Madrugada'!A:D,4,0))</f>
        <v>#N/A</v>
      </c>
      <c r="F3436" s="19" t="e">
        <f>IF(A3436="RETIRA",Z3436,Z3436+2)</f>
        <v>#N/A</v>
      </c>
      <c r="G3436" s="19" t="str">
        <f>CONCATENATE(U3436,"-",V3436)</f>
        <v>-</v>
      </c>
      <c r="H3436" s="19" t="str">
        <f t="shared" ca="1" si="107"/>
        <v>PROBLEMA</v>
      </c>
      <c r="I3436" s="46">
        <f ca="1">Z3436-$B$1</f>
        <v>-46157</v>
      </c>
      <c r="J3436" s="46" t="e">
        <f>VLOOKUP(G3436,'D. Produção'!A:B,2,)</f>
        <v>#N/A</v>
      </c>
      <c r="K3436" s="55"/>
      <c r="L3436" s="56"/>
      <c r="M3436" s="55"/>
      <c r="N3436" s="55"/>
      <c r="O3436" s="56"/>
      <c r="P3436" s="56"/>
      <c r="Q3436" s="56"/>
      <c r="R3436" s="57"/>
      <c r="S3436" s="57"/>
      <c r="T3436" s="55"/>
      <c r="U3436" s="56"/>
      <c r="V3436" s="56"/>
      <c r="W3436" s="58"/>
      <c r="X3436" s="58"/>
      <c r="Y3436" s="59"/>
      <c r="Z3436" s="60"/>
      <c r="AA3436" s="61"/>
      <c r="AB3436" s="61"/>
      <c r="AC3436" s="61"/>
      <c r="AD3436" s="61"/>
      <c r="AE3436" s="61"/>
      <c r="AF3436" s="61"/>
      <c r="AG3436" s="61"/>
      <c r="AH3436" s="61"/>
      <c r="AI3436" s="62"/>
      <c r="AJ3436" s="62"/>
      <c r="AK3436" s="62"/>
      <c r="AL3436" s="61"/>
      <c r="AM3436" s="61"/>
      <c r="AN3436" s="61"/>
      <c r="AO3436" s="62"/>
      <c r="AP3436" s="61"/>
      <c r="AQ3436" s="62"/>
      <c r="AR3436" s="61"/>
    </row>
    <row r="3437" spans="1:44">
      <c r="A3437" t="e">
        <f>VLOOKUP(Q3437,'Rotas x Madrugada'!A:C,2,0)</f>
        <v>#N/A</v>
      </c>
      <c r="B3437" t="e">
        <f>VLOOKUP(Q3437,'Rotas x Madrugada'!A:C,3,0)</f>
        <v>#N/A</v>
      </c>
      <c r="D3437" s="19" t="e">
        <f t="shared" si="106"/>
        <v>#N/A</v>
      </c>
      <c r="E3437" s="19" t="e">
        <f>IF(A3437="RETIRA",Z3437,VLOOKUP(Q3437,'Rotas x Madrugada'!A:D,4,0))</f>
        <v>#N/A</v>
      </c>
      <c r="F3437" s="19" t="e">
        <f>IF(A3437="RETIRA",Z3437,Z3437+2)</f>
        <v>#N/A</v>
      </c>
      <c r="G3437" s="19" t="str">
        <f>CONCATENATE(U3437,"-",V3437)</f>
        <v>-</v>
      </c>
      <c r="H3437" s="19" t="str">
        <f t="shared" ca="1" si="107"/>
        <v>PROBLEMA</v>
      </c>
      <c r="I3437" s="46">
        <f ca="1">Z3437-$B$1</f>
        <v>-46157</v>
      </c>
      <c r="J3437" s="46" t="e">
        <f>VLOOKUP(G3437,'D. Produção'!A:B,2,)</f>
        <v>#N/A</v>
      </c>
      <c r="K3437" s="63"/>
      <c r="L3437" s="64"/>
      <c r="M3437" s="63"/>
      <c r="N3437" s="63"/>
      <c r="O3437" s="64"/>
      <c r="P3437" s="64"/>
      <c r="Q3437" s="64"/>
      <c r="R3437" s="65"/>
      <c r="S3437" s="65"/>
      <c r="T3437" s="63"/>
      <c r="U3437" s="64"/>
      <c r="V3437" s="64"/>
      <c r="W3437" s="66"/>
      <c r="X3437" s="66"/>
      <c r="Y3437" s="67"/>
      <c r="Z3437" s="68"/>
      <c r="AA3437" s="69"/>
      <c r="AB3437" s="69"/>
      <c r="AC3437" s="69"/>
      <c r="AD3437" s="69"/>
      <c r="AE3437" s="69"/>
      <c r="AF3437" s="69"/>
      <c r="AG3437" s="69"/>
      <c r="AH3437" s="69"/>
      <c r="AI3437" s="70"/>
      <c r="AJ3437" s="70"/>
      <c r="AK3437" s="70"/>
      <c r="AL3437" s="69"/>
      <c r="AM3437" s="69"/>
      <c r="AN3437" s="69"/>
      <c r="AO3437" s="70"/>
      <c r="AP3437" s="69"/>
      <c r="AQ3437" s="70"/>
      <c r="AR3437" s="69"/>
    </row>
    <row r="3438" spans="1:44">
      <c r="A3438" t="e">
        <f>VLOOKUP(Q3438,'Rotas x Madrugada'!A:C,2,0)</f>
        <v>#N/A</v>
      </c>
      <c r="B3438" t="e">
        <f>VLOOKUP(Q3438,'Rotas x Madrugada'!A:C,3,0)</f>
        <v>#N/A</v>
      </c>
      <c r="D3438" s="19" t="e">
        <f t="shared" si="106"/>
        <v>#N/A</v>
      </c>
      <c r="E3438" s="19" t="e">
        <f>IF(A3438="RETIRA",Z3438,VLOOKUP(Q3438,'Rotas x Madrugada'!A:D,4,0))</f>
        <v>#N/A</v>
      </c>
      <c r="F3438" s="19" t="e">
        <f>IF(A3438="RETIRA",Z3438,Z3438+2)</f>
        <v>#N/A</v>
      </c>
      <c r="G3438" s="19" t="str">
        <f>CONCATENATE(U3438,"-",V3438)</f>
        <v>-</v>
      </c>
      <c r="H3438" s="19" t="str">
        <f t="shared" ca="1" si="107"/>
        <v>PROBLEMA</v>
      </c>
      <c r="I3438" s="46">
        <f ca="1">Z3438-$B$1</f>
        <v>-46157</v>
      </c>
      <c r="J3438" s="46" t="e">
        <f>VLOOKUP(G3438,'D. Produção'!A:B,2,)</f>
        <v>#N/A</v>
      </c>
      <c r="K3438" s="55"/>
      <c r="L3438" s="56"/>
      <c r="M3438" s="55"/>
      <c r="N3438" s="55"/>
      <c r="O3438" s="56"/>
      <c r="P3438" s="56"/>
      <c r="Q3438" s="56"/>
      <c r="R3438" s="57"/>
      <c r="S3438" s="57"/>
      <c r="T3438" s="55"/>
      <c r="U3438" s="56"/>
      <c r="V3438" s="56"/>
      <c r="W3438" s="58"/>
      <c r="X3438" s="58"/>
      <c r="Y3438" s="59"/>
      <c r="Z3438" s="60"/>
      <c r="AA3438" s="61"/>
      <c r="AB3438" s="61"/>
      <c r="AC3438" s="61"/>
      <c r="AD3438" s="61"/>
      <c r="AE3438" s="61"/>
      <c r="AF3438" s="61"/>
      <c r="AG3438" s="61"/>
      <c r="AH3438" s="61"/>
      <c r="AI3438" s="62"/>
      <c r="AJ3438" s="62"/>
      <c r="AK3438" s="62"/>
      <c r="AL3438" s="61"/>
      <c r="AM3438" s="61"/>
      <c r="AN3438" s="61"/>
      <c r="AO3438" s="62"/>
      <c r="AP3438" s="61"/>
      <c r="AQ3438" s="62"/>
      <c r="AR3438" s="61"/>
    </row>
    <row r="3439" spans="1:44">
      <c r="A3439" t="e">
        <f>VLOOKUP(Q3439,'Rotas x Madrugada'!A:C,2,0)</f>
        <v>#N/A</v>
      </c>
      <c r="B3439" t="e">
        <f>VLOOKUP(Q3439,'Rotas x Madrugada'!A:C,3,0)</f>
        <v>#N/A</v>
      </c>
      <c r="D3439" s="19" t="e">
        <f t="shared" si="106"/>
        <v>#N/A</v>
      </c>
      <c r="E3439" s="19" t="e">
        <f>IF(A3439="RETIRA",Z3439,VLOOKUP(Q3439,'Rotas x Madrugada'!A:D,4,0))</f>
        <v>#N/A</v>
      </c>
      <c r="F3439" s="19" t="e">
        <f>IF(A3439="RETIRA",Z3439,Z3439+2)</f>
        <v>#N/A</v>
      </c>
      <c r="G3439" s="19" t="str">
        <f>CONCATENATE(U3439,"-",V3439)</f>
        <v>-</v>
      </c>
      <c r="H3439" s="19" t="str">
        <f t="shared" ca="1" si="107"/>
        <v>PROBLEMA</v>
      </c>
      <c r="I3439" s="46">
        <f ca="1">Z3439-$B$1</f>
        <v>-46157</v>
      </c>
      <c r="J3439" s="46" t="e">
        <f>VLOOKUP(G3439,'D. Produção'!A:B,2,)</f>
        <v>#N/A</v>
      </c>
      <c r="K3439" s="63"/>
      <c r="L3439" s="64"/>
      <c r="M3439" s="63"/>
      <c r="N3439" s="63"/>
      <c r="O3439" s="64"/>
      <c r="P3439" s="64"/>
      <c r="Q3439" s="64"/>
      <c r="R3439" s="65"/>
      <c r="S3439" s="65"/>
      <c r="T3439" s="63"/>
      <c r="U3439" s="64"/>
      <c r="V3439" s="64"/>
      <c r="W3439" s="66"/>
      <c r="X3439" s="66"/>
      <c r="Y3439" s="67"/>
      <c r="Z3439" s="68"/>
      <c r="AA3439" s="69"/>
      <c r="AB3439" s="69"/>
      <c r="AC3439" s="69"/>
      <c r="AD3439" s="69"/>
      <c r="AE3439" s="69"/>
      <c r="AF3439" s="69"/>
      <c r="AG3439" s="69"/>
      <c r="AH3439" s="69"/>
      <c r="AI3439" s="70"/>
      <c r="AJ3439" s="70"/>
      <c r="AK3439" s="70"/>
      <c r="AL3439" s="69"/>
      <c r="AM3439" s="69"/>
      <c r="AN3439" s="69"/>
      <c r="AO3439" s="70"/>
      <c r="AP3439" s="69"/>
      <c r="AQ3439" s="70"/>
      <c r="AR3439" s="69"/>
    </row>
    <row r="3440" spans="1:44">
      <c r="A3440" t="e">
        <f>VLOOKUP(Q3440,'Rotas x Madrugada'!A:C,2,0)</f>
        <v>#N/A</v>
      </c>
      <c r="B3440" t="e">
        <f>VLOOKUP(Q3440,'Rotas x Madrugada'!A:C,3,0)</f>
        <v>#N/A</v>
      </c>
      <c r="D3440" s="19" t="e">
        <f t="shared" si="106"/>
        <v>#N/A</v>
      </c>
      <c r="E3440" s="19" t="e">
        <f>IF(A3440="RETIRA",Z3440,VLOOKUP(Q3440,'Rotas x Madrugada'!A:D,4,0))</f>
        <v>#N/A</v>
      </c>
      <c r="F3440" s="19" t="e">
        <f>IF(A3440="RETIRA",Z3440,Z3440+2)</f>
        <v>#N/A</v>
      </c>
      <c r="G3440" s="19" t="str">
        <f>CONCATENATE(U3440,"-",V3440)</f>
        <v>-</v>
      </c>
      <c r="H3440" s="19" t="str">
        <f t="shared" ca="1" si="107"/>
        <v>PROBLEMA</v>
      </c>
      <c r="I3440" s="46">
        <f ca="1">Z3440-$B$1</f>
        <v>-46157</v>
      </c>
      <c r="J3440" s="46" t="e">
        <f>VLOOKUP(G3440,'D. Produção'!A:B,2,)</f>
        <v>#N/A</v>
      </c>
      <c r="K3440" s="55"/>
      <c r="L3440" s="56"/>
      <c r="M3440" s="55"/>
      <c r="N3440" s="55"/>
      <c r="O3440" s="56"/>
      <c r="P3440" s="56"/>
      <c r="Q3440" s="56"/>
      <c r="R3440" s="57"/>
      <c r="S3440" s="57"/>
      <c r="T3440" s="55"/>
      <c r="U3440" s="56"/>
      <c r="V3440" s="56"/>
      <c r="W3440" s="58"/>
      <c r="X3440" s="58"/>
      <c r="Y3440" s="59"/>
      <c r="Z3440" s="60"/>
      <c r="AA3440" s="61"/>
      <c r="AB3440" s="61"/>
      <c r="AC3440" s="61"/>
      <c r="AD3440" s="61"/>
      <c r="AE3440" s="61"/>
      <c r="AF3440" s="61"/>
      <c r="AG3440" s="61"/>
      <c r="AH3440" s="61"/>
      <c r="AI3440" s="62"/>
      <c r="AJ3440" s="62"/>
      <c r="AK3440" s="61"/>
      <c r="AL3440" s="61"/>
      <c r="AM3440" s="61"/>
      <c r="AN3440" s="61"/>
      <c r="AO3440" s="62"/>
      <c r="AP3440" s="61"/>
      <c r="AQ3440" s="62"/>
      <c r="AR3440" s="61"/>
    </row>
    <row r="3441" spans="1:44">
      <c r="A3441" t="e">
        <f>VLOOKUP(Q3441,'Rotas x Madrugada'!A:C,2,0)</f>
        <v>#N/A</v>
      </c>
      <c r="B3441" t="e">
        <f>VLOOKUP(Q3441,'Rotas x Madrugada'!A:C,3,0)</f>
        <v>#N/A</v>
      </c>
      <c r="D3441" s="19" t="e">
        <f t="shared" si="106"/>
        <v>#N/A</v>
      </c>
      <c r="E3441" s="19" t="e">
        <f>IF(A3441="RETIRA",Z3441,VLOOKUP(Q3441,'Rotas x Madrugada'!A:D,4,0))</f>
        <v>#N/A</v>
      </c>
      <c r="F3441" s="19" t="e">
        <f>IF(A3441="RETIRA",Z3441,Z3441+2)</f>
        <v>#N/A</v>
      </c>
      <c r="G3441" s="19" t="str">
        <f>CONCATENATE(U3441,"-",V3441)</f>
        <v>-</v>
      </c>
      <c r="H3441" s="19" t="str">
        <f t="shared" ca="1" si="107"/>
        <v>PROBLEMA</v>
      </c>
      <c r="I3441" s="46">
        <f ca="1">Z3441-$B$1</f>
        <v>-46157</v>
      </c>
      <c r="J3441" s="46" t="e">
        <f>VLOOKUP(G3441,'D. Produção'!A:B,2,)</f>
        <v>#N/A</v>
      </c>
      <c r="K3441" s="63"/>
      <c r="L3441" s="64"/>
      <c r="M3441" s="63"/>
      <c r="N3441" s="63"/>
      <c r="O3441" s="64"/>
      <c r="P3441" s="64"/>
      <c r="Q3441" s="64"/>
      <c r="R3441" s="65"/>
      <c r="S3441" s="65"/>
      <c r="T3441" s="63"/>
      <c r="U3441" s="64"/>
      <c r="V3441" s="64"/>
      <c r="W3441" s="66"/>
      <c r="X3441" s="66"/>
      <c r="Y3441" s="67"/>
      <c r="Z3441" s="68"/>
      <c r="AA3441" s="69"/>
      <c r="AB3441" s="69"/>
      <c r="AC3441" s="69"/>
      <c r="AD3441" s="69"/>
      <c r="AE3441" s="69"/>
      <c r="AF3441" s="69"/>
      <c r="AG3441" s="69"/>
      <c r="AH3441" s="69"/>
      <c r="AI3441" s="70"/>
      <c r="AJ3441" s="70"/>
      <c r="AK3441" s="69"/>
      <c r="AL3441" s="69"/>
      <c r="AM3441" s="69"/>
      <c r="AN3441" s="69"/>
      <c r="AO3441" s="70"/>
      <c r="AP3441" s="69"/>
      <c r="AQ3441" s="70"/>
      <c r="AR3441" s="69"/>
    </row>
    <row r="3442" spans="1:44">
      <c r="A3442" t="e">
        <f>VLOOKUP(Q3442,'Rotas x Madrugada'!A:C,2,0)</f>
        <v>#N/A</v>
      </c>
      <c r="B3442" t="e">
        <f>VLOOKUP(Q3442,'Rotas x Madrugada'!A:C,3,0)</f>
        <v>#N/A</v>
      </c>
      <c r="D3442" s="19" t="e">
        <f t="shared" si="106"/>
        <v>#N/A</v>
      </c>
      <c r="E3442" s="19" t="e">
        <f>IF(A3442="RETIRA",Z3442,VLOOKUP(Q3442,'Rotas x Madrugada'!A:D,4,0))</f>
        <v>#N/A</v>
      </c>
      <c r="F3442" s="19" t="e">
        <f>IF(A3442="RETIRA",Z3442,Z3442+2)</f>
        <v>#N/A</v>
      </c>
      <c r="G3442" s="19" t="str">
        <f>CONCATENATE(U3442,"-",V3442)</f>
        <v>-</v>
      </c>
      <c r="H3442" s="19" t="str">
        <f t="shared" ca="1" si="107"/>
        <v>PROBLEMA</v>
      </c>
      <c r="I3442" s="46">
        <f ca="1">Z3442-$B$1</f>
        <v>-46157</v>
      </c>
      <c r="J3442" s="46" t="e">
        <f>VLOOKUP(G3442,'D. Produção'!A:B,2,)</f>
        <v>#N/A</v>
      </c>
      <c r="K3442" s="55"/>
      <c r="L3442" s="56"/>
      <c r="M3442" s="55"/>
      <c r="N3442" s="55"/>
      <c r="O3442" s="56"/>
      <c r="P3442" s="56"/>
      <c r="Q3442" s="56"/>
      <c r="R3442" s="57"/>
      <c r="S3442" s="57"/>
      <c r="T3442" s="55"/>
      <c r="U3442" s="56"/>
      <c r="V3442" s="56"/>
      <c r="W3442" s="58"/>
      <c r="X3442" s="58"/>
      <c r="Y3442" s="59"/>
      <c r="Z3442" s="60"/>
      <c r="AA3442" s="61"/>
      <c r="AB3442" s="61"/>
      <c r="AC3442" s="61"/>
      <c r="AD3442" s="61"/>
      <c r="AE3442" s="61"/>
      <c r="AF3442" s="61"/>
      <c r="AG3442" s="61"/>
      <c r="AH3442" s="61"/>
      <c r="AI3442" s="62"/>
      <c r="AJ3442" s="62"/>
      <c r="AK3442" s="61"/>
      <c r="AL3442" s="61"/>
      <c r="AM3442" s="61"/>
      <c r="AN3442" s="61"/>
      <c r="AO3442" s="62"/>
      <c r="AP3442" s="61"/>
      <c r="AQ3442" s="62"/>
      <c r="AR3442" s="61"/>
    </row>
    <row r="3443" spans="1:44">
      <c r="A3443" t="e">
        <f>VLOOKUP(Q3443,'Rotas x Madrugada'!A:C,2,0)</f>
        <v>#N/A</v>
      </c>
      <c r="B3443" t="e">
        <f>VLOOKUP(Q3443,'Rotas x Madrugada'!A:C,3,0)</f>
        <v>#N/A</v>
      </c>
      <c r="D3443" s="19" t="e">
        <f t="shared" si="106"/>
        <v>#N/A</v>
      </c>
      <c r="E3443" s="19" t="e">
        <f>IF(A3443="RETIRA",Z3443,VLOOKUP(Q3443,'Rotas x Madrugada'!A:D,4,0))</f>
        <v>#N/A</v>
      </c>
      <c r="F3443" s="19" t="e">
        <f>IF(A3443="RETIRA",Z3443,Z3443+2)</f>
        <v>#N/A</v>
      </c>
      <c r="G3443" s="19" t="str">
        <f>CONCATENATE(U3443,"-",V3443)</f>
        <v>-</v>
      </c>
      <c r="H3443" s="19" t="str">
        <f t="shared" ca="1" si="107"/>
        <v>PROBLEMA</v>
      </c>
      <c r="I3443" s="46">
        <f ca="1">Z3443-$B$1</f>
        <v>-46157</v>
      </c>
      <c r="J3443" s="46" t="e">
        <f>VLOOKUP(G3443,'D. Produção'!A:B,2,)</f>
        <v>#N/A</v>
      </c>
      <c r="K3443" s="63"/>
      <c r="L3443" s="64"/>
      <c r="M3443" s="63"/>
      <c r="N3443" s="63"/>
      <c r="O3443" s="64"/>
      <c r="P3443" s="64"/>
      <c r="Q3443" s="64"/>
      <c r="R3443" s="65"/>
      <c r="S3443" s="65"/>
      <c r="T3443" s="63"/>
      <c r="U3443" s="64"/>
      <c r="V3443" s="64"/>
      <c r="W3443" s="66"/>
      <c r="X3443" s="66"/>
      <c r="Y3443" s="67"/>
      <c r="Z3443" s="68"/>
      <c r="AA3443" s="69"/>
      <c r="AB3443" s="69"/>
      <c r="AC3443" s="69"/>
      <c r="AD3443" s="69"/>
      <c r="AE3443" s="69"/>
      <c r="AF3443" s="69"/>
      <c r="AG3443" s="69"/>
      <c r="AH3443" s="69"/>
      <c r="AI3443" s="70"/>
      <c r="AJ3443" s="70"/>
      <c r="AK3443" s="69"/>
      <c r="AL3443" s="69"/>
      <c r="AM3443" s="69"/>
      <c r="AN3443" s="69"/>
      <c r="AO3443" s="70"/>
      <c r="AP3443" s="69"/>
      <c r="AQ3443" s="70"/>
      <c r="AR3443" s="69"/>
    </row>
    <row r="3444" spans="1:44">
      <c r="A3444" t="e">
        <f>VLOOKUP(Q3444,'Rotas x Madrugada'!A:C,2,0)</f>
        <v>#N/A</v>
      </c>
      <c r="B3444" t="e">
        <f>VLOOKUP(Q3444,'Rotas x Madrugada'!A:C,3,0)</f>
        <v>#N/A</v>
      </c>
      <c r="D3444" s="19" t="e">
        <f t="shared" si="106"/>
        <v>#N/A</v>
      </c>
      <c r="E3444" s="19" t="e">
        <f>IF(A3444="RETIRA",Z3444,VLOOKUP(Q3444,'Rotas x Madrugada'!A:D,4,0))</f>
        <v>#N/A</v>
      </c>
      <c r="F3444" s="19" t="e">
        <f>IF(A3444="RETIRA",Z3444,Z3444+2)</f>
        <v>#N/A</v>
      </c>
      <c r="G3444" s="19" t="str">
        <f>CONCATENATE(U3444,"-",V3444)</f>
        <v>-</v>
      </c>
      <c r="H3444" s="19" t="str">
        <f t="shared" ca="1" si="107"/>
        <v>PROBLEMA</v>
      </c>
      <c r="I3444" s="46">
        <f ca="1">Z3444-$B$1</f>
        <v>-46157</v>
      </c>
      <c r="J3444" s="46" t="e">
        <f>VLOOKUP(G3444,'D. Produção'!A:B,2,)</f>
        <v>#N/A</v>
      </c>
      <c r="K3444" s="55"/>
      <c r="L3444" s="56"/>
      <c r="M3444" s="55"/>
      <c r="N3444" s="55"/>
      <c r="O3444" s="56"/>
      <c r="P3444" s="56"/>
      <c r="Q3444" s="56"/>
      <c r="R3444" s="57"/>
      <c r="S3444" s="57"/>
      <c r="T3444" s="55"/>
      <c r="U3444" s="56"/>
      <c r="V3444" s="56"/>
      <c r="W3444" s="58"/>
      <c r="X3444" s="58"/>
      <c r="Y3444" s="59"/>
      <c r="Z3444" s="60"/>
      <c r="AA3444" s="61"/>
      <c r="AB3444" s="61"/>
      <c r="AC3444" s="61"/>
      <c r="AD3444" s="61"/>
      <c r="AE3444" s="61"/>
      <c r="AF3444" s="61"/>
      <c r="AG3444" s="61"/>
      <c r="AH3444" s="61"/>
      <c r="AI3444" s="62"/>
      <c r="AJ3444" s="62"/>
      <c r="AK3444" s="61"/>
      <c r="AL3444" s="61"/>
      <c r="AM3444" s="61"/>
      <c r="AN3444" s="61"/>
      <c r="AO3444" s="62"/>
      <c r="AP3444" s="61"/>
      <c r="AQ3444" s="62"/>
      <c r="AR3444" s="61"/>
    </row>
    <row r="3445" spans="1:44">
      <c r="A3445" t="e">
        <f>VLOOKUP(Q3445,'Rotas x Madrugada'!A:C,2,0)</f>
        <v>#N/A</v>
      </c>
      <c r="B3445" t="e">
        <f>VLOOKUP(Q3445,'Rotas x Madrugada'!A:C,3,0)</f>
        <v>#N/A</v>
      </c>
      <c r="D3445" s="19" t="e">
        <f t="shared" si="106"/>
        <v>#N/A</v>
      </c>
      <c r="E3445" s="19" t="e">
        <f>IF(A3445="RETIRA",Z3445,VLOOKUP(Q3445,'Rotas x Madrugada'!A:D,4,0))</f>
        <v>#N/A</v>
      </c>
      <c r="F3445" s="19" t="e">
        <f>IF(A3445="RETIRA",Z3445,Z3445+2)</f>
        <v>#N/A</v>
      </c>
      <c r="G3445" s="19" t="str">
        <f>CONCATENATE(U3445,"-",V3445)</f>
        <v>-</v>
      </c>
      <c r="H3445" s="19" t="str">
        <f t="shared" ca="1" si="107"/>
        <v>PROBLEMA</v>
      </c>
      <c r="I3445" s="46">
        <f ca="1">Z3445-$B$1</f>
        <v>-46157</v>
      </c>
      <c r="J3445" s="46" t="e">
        <f>VLOOKUP(G3445,'D. Produção'!A:B,2,)</f>
        <v>#N/A</v>
      </c>
      <c r="K3445" s="63"/>
      <c r="L3445" s="64"/>
      <c r="M3445" s="63"/>
      <c r="N3445" s="63"/>
      <c r="O3445" s="64"/>
      <c r="P3445" s="64"/>
      <c r="Q3445" s="64"/>
      <c r="R3445" s="65"/>
      <c r="S3445" s="65"/>
      <c r="T3445" s="63"/>
      <c r="U3445" s="64"/>
      <c r="V3445" s="64"/>
      <c r="W3445" s="66"/>
      <c r="X3445" s="66"/>
      <c r="Y3445" s="67"/>
      <c r="Z3445" s="68"/>
      <c r="AA3445" s="69"/>
      <c r="AB3445" s="69"/>
      <c r="AC3445" s="69"/>
      <c r="AD3445" s="69"/>
      <c r="AE3445" s="69"/>
      <c r="AF3445" s="69"/>
      <c r="AG3445" s="69"/>
      <c r="AH3445" s="69"/>
      <c r="AI3445" s="70"/>
      <c r="AJ3445" s="70"/>
      <c r="AK3445" s="69"/>
      <c r="AL3445" s="69"/>
      <c r="AM3445" s="69"/>
      <c r="AN3445" s="69"/>
      <c r="AO3445" s="70"/>
      <c r="AP3445" s="69"/>
      <c r="AQ3445" s="70"/>
      <c r="AR3445" s="69"/>
    </row>
    <row r="3446" spans="1:44">
      <c r="A3446" t="e">
        <f>VLOOKUP(Q3446,'Rotas x Madrugada'!A:C,2,0)</f>
        <v>#N/A</v>
      </c>
      <c r="B3446" t="e">
        <f>VLOOKUP(Q3446,'Rotas x Madrugada'!A:C,3,0)</f>
        <v>#N/A</v>
      </c>
      <c r="D3446" s="19" t="e">
        <f t="shared" si="106"/>
        <v>#N/A</v>
      </c>
      <c r="E3446" s="19" t="e">
        <f>IF(A3446="RETIRA",Z3446,VLOOKUP(Q3446,'Rotas x Madrugada'!A:D,4,0))</f>
        <v>#N/A</v>
      </c>
      <c r="F3446" s="19" t="e">
        <f>IF(A3446="RETIRA",Z3446,Z3446+2)</f>
        <v>#N/A</v>
      </c>
      <c r="G3446" s="19" t="str">
        <f>CONCATENATE(U3446,"-",V3446)</f>
        <v>-</v>
      </c>
      <c r="H3446" s="19" t="str">
        <f t="shared" ca="1" si="107"/>
        <v>PROBLEMA</v>
      </c>
      <c r="I3446" s="46">
        <f ca="1">Z3446-$B$1</f>
        <v>-46157</v>
      </c>
      <c r="J3446" s="46" t="e">
        <f>VLOOKUP(G3446,'D. Produção'!A:B,2,)</f>
        <v>#N/A</v>
      </c>
      <c r="K3446" s="55"/>
      <c r="L3446" s="56"/>
      <c r="M3446" s="55"/>
      <c r="N3446" s="55"/>
      <c r="O3446" s="56"/>
      <c r="P3446" s="56"/>
      <c r="Q3446" s="56"/>
      <c r="R3446" s="57"/>
      <c r="S3446" s="57"/>
      <c r="T3446" s="55"/>
      <c r="U3446" s="56"/>
      <c r="V3446" s="56"/>
      <c r="W3446" s="58"/>
      <c r="X3446" s="58"/>
      <c r="Y3446" s="59"/>
      <c r="Z3446" s="60"/>
      <c r="AA3446" s="61"/>
      <c r="AB3446" s="61"/>
      <c r="AC3446" s="61"/>
      <c r="AD3446" s="61"/>
      <c r="AE3446" s="62"/>
      <c r="AF3446" s="62"/>
      <c r="AG3446" s="62"/>
      <c r="AH3446" s="62"/>
      <c r="AI3446" s="62"/>
      <c r="AJ3446" s="62"/>
      <c r="AK3446" s="62"/>
      <c r="AL3446" s="61"/>
      <c r="AM3446" s="62"/>
      <c r="AN3446" s="62"/>
      <c r="AO3446" s="62"/>
      <c r="AP3446" s="61"/>
      <c r="AQ3446" s="62"/>
      <c r="AR3446" s="61"/>
    </row>
    <row r="3447" spans="1:44">
      <c r="A3447" t="e">
        <f>VLOOKUP(Q3447,'Rotas x Madrugada'!A:C,2,0)</f>
        <v>#N/A</v>
      </c>
      <c r="B3447" t="e">
        <f>VLOOKUP(Q3447,'Rotas x Madrugada'!A:C,3,0)</f>
        <v>#N/A</v>
      </c>
      <c r="D3447" s="19" t="e">
        <f t="shared" si="106"/>
        <v>#N/A</v>
      </c>
      <c r="E3447" s="19" t="e">
        <f>IF(A3447="RETIRA",Z3447,VLOOKUP(Q3447,'Rotas x Madrugada'!A:D,4,0))</f>
        <v>#N/A</v>
      </c>
      <c r="F3447" s="19" t="e">
        <f>IF(A3447="RETIRA",Z3447,Z3447+2)</f>
        <v>#N/A</v>
      </c>
      <c r="G3447" s="19" t="str">
        <f>CONCATENATE(U3447,"-",V3447)</f>
        <v>-</v>
      </c>
      <c r="H3447" s="19" t="str">
        <f t="shared" ca="1" si="107"/>
        <v>PROBLEMA</v>
      </c>
      <c r="I3447" s="46">
        <f ca="1">Z3447-$B$1</f>
        <v>-46157</v>
      </c>
      <c r="J3447" s="46" t="e">
        <f>VLOOKUP(G3447,'D. Produção'!A:B,2,)</f>
        <v>#N/A</v>
      </c>
      <c r="K3447" s="71"/>
      <c r="L3447" s="72"/>
      <c r="M3447" s="73"/>
      <c r="N3447" s="73"/>
      <c r="O3447" s="73"/>
      <c r="P3447" s="73"/>
      <c r="Q3447" s="73"/>
      <c r="R3447" s="74"/>
      <c r="S3447" s="74"/>
      <c r="T3447" s="73"/>
      <c r="U3447" s="73"/>
      <c r="V3447" s="73"/>
      <c r="W3447" s="73"/>
      <c r="X3447" s="73"/>
      <c r="Y3447" s="73"/>
      <c r="Z3447" s="73"/>
      <c r="AA3447" s="73"/>
      <c r="AB3447" s="73"/>
      <c r="AC3447" s="73"/>
      <c r="AD3447" s="73"/>
      <c r="AE3447" s="73"/>
      <c r="AF3447" s="73"/>
      <c r="AG3447" s="73"/>
      <c r="AH3447" s="73"/>
      <c r="AI3447" s="73"/>
      <c r="AJ3447" s="73"/>
      <c r="AK3447" s="73"/>
      <c r="AL3447" s="73"/>
      <c r="AM3447" s="73"/>
      <c r="AN3447" s="73"/>
      <c r="AO3447" s="73"/>
      <c r="AP3447" s="73"/>
      <c r="AQ3447" s="73"/>
      <c r="AR3447" s="75"/>
    </row>
    <row r="3448" spans="1:44">
      <c r="A3448" t="e">
        <f>VLOOKUP(Q3448,'Rotas x Madrugada'!A:C,2,0)</f>
        <v>#N/A</v>
      </c>
      <c r="B3448" t="e">
        <f>VLOOKUP(Q3448,'Rotas x Madrugada'!A:C,3,0)</f>
        <v>#N/A</v>
      </c>
      <c r="D3448" s="19" t="e">
        <f t="shared" si="106"/>
        <v>#N/A</v>
      </c>
      <c r="E3448" s="19" t="e">
        <f>IF(A3448="RETIRA",Z3448,VLOOKUP(Q3448,'Rotas x Madrugada'!A:D,4,0))</f>
        <v>#N/A</v>
      </c>
      <c r="F3448" s="19" t="e">
        <f>IF(A3448="RETIRA",Z3448,Z3448+2)</f>
        <v>#N/A</v>
      </c>
      <c r="G3448" s="19" t="str">
        <f>CONCATENATE(U3448,"-",V3448)</f>
        <v>-</v>
      </c>
      <c r="H3448" s="19" t="str">
        <f t="shared" ca="1" si="107"/>
        <v>PROBLEMA</v>
      </c>
      <c r="I3448" s="46">
        <f ca="1">Z3448-$B$1</f>
        <v>-46157</v>
      </c>
      <c r="J3448" s="46" t="e">
        <f>VLOOKUP(G3448,'D. Produção'!A:B,2,)</f>
        <v>#N/A</v>
      </c>
      <c r="K3448" s="1"/>
      <c r="L3448" s="2"/>
      <c r="M3448" s="1"/>
      <c r="N3448" s="1"/>
      <c r="O3448" s="2"/>
      <c r="P3448" s="2"/>
      <c r="Q3448" s="2"/>
      <c r="R3448" s="7"/>
      <c r="S3448" s="7"/>
      <c r="T3448" s="1"/>
      <c r="U3448" s="2"/>
      <c r="V3448" s="2"/>
      <c r="W3448" s="4"/>
      <c r="X3448" s="4"/>
      <c r="Y3448" s="9"/>
      <c r="Z3448" s="10"/>
      <c r="AA3448" s="15"/>
      <c r="AB3448" s="15"/>
      <c r="AC3448" s="15"/>
      <c r="AD3448" s="15"/>
      <c r="AE3448" s="11"/>
      <c r="AF3448" s="11"/>
      <c r="AG3448" s="11"/>
      <c r="AH3448" s="11"/>
      <c r="AI3448" s="11"/>
      <c r="AJ3448" s="11"/>
      <c r="AK3448" s="11"/>
      <c r="AL3448" s="15"/>
      <c r="AM3448" s="15"/>
      <c r="AN3448" s="11"/>
      <c r="AO3448" s="11"/>
      <c r="AP3448" s="11"/>
      <c r="AQ3448" s="11"/>
      <c r="AR3448" s="15"/>
    </row>
    <row r="3449" spans="1:44">
      <c r="A3449" t="e">
        <f>VLOOKUP(Q3449,'Rotas x Madrugada'!A:C,2,0)</f>
        <v>#N/A</v>
      </c>
      <c r="B3449" t="e">
        <f>VLOOKUP(Q3449,'Rotas x Madrugada'!A:C,3,0)</f>
        <v>#N/A</v>
      </c>
      <c r="D3449" s="19" t="e">
        <f t="shared" si="106"/>
        <v>#N/A</v>
      </c>
      <c r="E3449" s="19" t="e">
        <f>IF(A3449="RETIRA",Z3449,VLOOKUP(Q3449,'Rotas x Madrugada'!A:D,4,0))</f>
        <v>#N/A</v>
      </c>
      <c r="F3449" s="19" t="e">
        <f>IF(A3449="RETIRA",Z3449,Z3449+2)</f>
        <v>#N/A</v>
      </c>
      <c r="G3449" s="19" t="str">
        <f>CONCATENATE(U3449,"-",V3449)</f>
        <v>-</v>
      </c>
      <c r="H3449" s="19" t="str">
        <f t="shared" ca="1" si="107"/>
        <v>PROBLEMA</v>
      </c>
      <c r="I3449" s="46">
        <f ca="1">Z3449-$B$1</f>
        <v>-46157</v>
      </c>
      <c r="J3449" s="46" t="e">
        <f>VLOOKUP(G3449,'D. Produção'!A:B,2,)</f>
        <v>#N/A</v>
      </c>
      <c r="K3449" s="3"/>
      <c r="L3449" s="16"/>
      <c r="M3449" s="3"/>
      <c r="N3449" s="3"/>
      <c r="O3449" s="16"/>
      <c r="P3449" s="16"/>
      <c r="Q3449" s="16"/>
      <c r="R3449" s="8"/>
      <c r="S3449" s="8"/>
      <c r="T3449" s="3"/>
      <c r="U3449" s="16"/>
      <c r="V3449" s="16"/>
      <c r="W3449" s="12"/>
      <c r="X3449" s="12"/>
      <c r="Y3449" s="6"/>
      <c r="Z3449" s="14"/>
      <c r="AA3449" s="5"/>
      <c r="AB3449" s="5"/>
      <c r="AC3449" s="5"/>
      <c r="AD3449" s="5"/>
      <c r="AE3449" s="13"/>
      <c r="AF3449" s="13"/>
      <c r="AG3449" s="13"/>
      <c r="AH3449" s="13"/>
      <c r="AI3449" s="13"/>
      <c r="AJ3449" s="13"/>
      <c r="AK3449" s="13"/>
      <c r="AL3449" s="5"/>
      <c r="AM3449" s="5"/>
      <c r="AN3449" s="13"/>
      <c r="AO3449" s="13"/>
      <c r="AP3449" s="13"/>
      <c r="AQ3449" s="13"/>
      <c r="AR3449" s="5"/>
    </row>
    <row r="3450" spans="1:44">
      <c r="A3450" t="e">
        <f>VLOOKUP(Q3450,'Rotas x Madrugada'!A:C,2,0)</f>
        <v>#N/A</v>
      </c>
      <c r="B3450" t="e">
        <f>VLOOKUP(Q3450,'Rotas x Madrugada'!A:C,3,0)</f>
        <v>#N/A</v>
      </c>
      <c r="D3450" s="19" t="e">
        <f t="shared" si="106"/>
        <v>#N/A</v>
      </c>
      <c r="E3450" s="19" t="e">
        <f>IF(A3450="RETIRA",Z3450,VLOOKUP(Q3450,'Rotas x Madrugada'!A:D,4,0))</f>
        <v>#N/A</v>
      </c>
      <c r="F3450" s="19" t="e">
        <f>IF(A3450="RETIRA",Z3450,Z3450+2)</f>
        <v>#N/A</v>
      </c>
      <c r="G3450" s="19" t="str">
        <f>CONCATENATE(U3450,"-",V3450)</f>
        <v>-</v>
      </c>
      <c r="H3450" s="19" t="str">
        <f t="shared" ca="1" si="107"/>
        <v>PROBLEMA</v>
      </c>
      <c r="I3450" s="46">
        <f ca="1">Z3450-$B$1</f>
        <v>-46157</v>
      </c>
      <c r="J3450" s="46" t="e">
        <f>VLOOKUP(G3450,'D. Produção'!A:B,2,)</f>
        <v>#N/A</v>
      </c>
      <c r="K3450" s="1"/>
      <c r="L3450" s="2"/>
      <c r="M3450" s="1"/>
      <c r="N3450" s="1"/>
      <c r="O3450" s="2"/>
      <c r="P3450" s="2"/>
      <c r="Q3450" s="2"/>
      <c r="R3450" s="7"/>
      <c r="S3450" s="7"/>
      <c r="T3450" s="1"/>
      <c r="U3450" s="2"/>
      <c r="V3450" s="2"/>
      <c r="W3450" s="4"/>
      <c r="X3450" s="4"/>
      <c r="Y3450" s="9"/>
      <c r="Z3450" s="10"/>
      <c r="AA3450" s="15"/>
      <c r="AB3450" s="15"/>
      <c r="AC3450" s="15"/>
      <c r="AD3450" s="15"/>
      <c r="AE3450" s="11"/>
      <c r="AF3450" s="11"/>
      <c r="AG3450" s="11"/>
      <c r="AH3450" s="11"/>
      <c r="AI3450" s="11"/>
      <c r="AJ3450" s="11"/>
      <c r="AK3450" s="11"/>
      <c r="AL3450" s="15"/>
      <c r="AM3450" s="15"/>
      <c r="AN3450" s="11"/>
      <c r="AO3450" s="11"/>
      <c r="AP3450" s="11"/>
      <c r="AQ3450" s="11"/>
      <c r="AR3450" s="15"/>
    </row>
    <row r="3451" spans="1:44">
      <c r="A3451" t="e">
        <f>VLOOKUP(Q3451,'Rotas x Madrugada'!A:C,2,0)</f>
        <v>#N/A</v>
      </c>
      <c r="B3451" t="e">
        <f>VLOOKUP(Q3451,'Rotas x Madrugada'!A:C,3,0)</f>
        <v>#N/A</v>
      </c>
      <c r="D3451" s="19" t="e">
        <f t="shared" si="106"/>
        <v>#N/A</v>
      </c>
      <c r="E3451" s="19" t="e">
        <f>IF(A3451="RETIRA",Z3451,VLOOKUP(Q3451,'Rotas x Madrugada'!A:D,4,0))</f>
        <v>#N/A</v>
      </c>
      <c r="F3451" s="19" t="e">
        <f>IF(A3451="RETIRA",Z3451,Z3451+2)</f>
        <v>#N/A</v>
      </c>
      <c r="G3451" s="19" t="str">
        <f>CONCATENATE(U3451,"-",V3451)</f>
        <v>-</v>
      </c>
      <c r="H3451" s="19" t="str">
        <f t="shared" ca="1" si="107"/>
        <v>PROBLEMA</v>
      </c>
      <c r="I3451" s="46">
        <f ca="1">Z3451-$B$1</f>
        <v>-46157</v>
      </c>
      <c r="J3451" s="46" t="e">
        <f>VLOOKUP(G3451,'D. Produção'!A:B,2,)</f>
        <v>#N/A</v>
      </c>
      <c r="K3451" s="3"/>
      <c r="L3451" s="16"/>
      <c r="M3451" s="3"/>
      <c r="N3451" s="3"/>
      <c r="O3451" s="16"/>
      <c r="P3451" s="16"/>
      <c r="Q3451" s="16"/>
      <c r="R3451" s="8"/>
      <c r="S3451" s="8"/>
      <c r="T3451" s="3"/>
      <c r="U3451" s="16"/>
      <c r="V3451" s="16"/>
      <c r="W3451" s="12"/>
      <c r="X3451" s="12"/>
      <c r="Y3451" s="6"/>
      <c r="Z3451" s="14"/>
      <c r="AA3451" s="5"/>
      <c r="AB3451" s="5"/>
      <c r="AC3451" s="5"/>
      <c r="AD3451" s="5"/>
      <c r="AE3451" s="13"/>
      <c r="AF3451" s="13"/>
      <c r="AG3451" s="13"/>
      <c r="AH3451" s="13"/>
      <c r="AI3451" s="13"/>
      <c r="AJ3451" s="13"/>
      <c r="AK3451" s="13"/>
      <c r="AL3451" s="5"/>
      <c r="AM3451" s="5"/>
      <c r="AN3451" s="13"/>
      <c r="AO3451" s="13"/>
      <c r="AP3451" s="13"/>
      <c r="AQ3451" s="13"/>
      <c r="AR3451" s="5"/>
    </row>
    <row r="3452" spans="1:44">
      <c r="A3452" t="e">
        <f>VLOOKUP(Q3452,'Rotas x Madrugada'!A:C,2,0)</f>
        <v>#N/A</v>
      </c>
      <c r="B3452" t="e">
        <f>VLOOKUP(Q3452,'Rotas x Madrugada'!A:C,3,0)</f>
        <v>#N/A</v>
      </c>
      <c r="D3452" s="19" t="e">
        <f t="shared" si="106"/>
        <v>#N/A</v>
      </c>
      <c r="E3452" s="19" t="e">
        <f>IF(A3452="RETIRA",Z3452,VLOOKUP(Q3452,'Rotas x Madrugada'!A:D,4,0))</f>
        <v>#N/A</v>
      </c>
      <c r="F3452" s="19" t="e">
        <f>IF(A3452="RETIRA",Z3452,Z3452+2)</f>
        <v>#N/A</v>
      </c>
      <c r="G3452" s="19" t="str">
        <f>CONCATENATE(U3452,"-",V3452)</f>
        <v>-</v>
      </c>
      <c r="H3452" s="19" t="str">
        <f t="shared" ca="1" si="107"/>
        <v>PROBLEMA</v>
      </c>
      <c r="I3452" s="46">
        <f ca="1">Z3452-$B$1</f>
        <v>-46157</v>
      </c>
      <c r="J3452" s="46" t="e">
        <f>VLOOKUP(G3452,'D. Produção'!A:B,2,)</f>
        <v>#N/A</v>
      </c>
      <c r="K3452" s="1"/>
      <c r="L3452" s="2"/>
      <c r="M3452" s="1"/>
      <c r="N3452" s="1"/>
      <c r="O3452" s="2"/>
      <c r="P3452" s="2"/>
      <c r="Q3452" s="2"/>
      <c r="R3452" s="7"/>
      <c r="S3452" s="7"/>
      <c r="T3452" s="1"/>
      <c r="U3452" s="2"/>
      <c r="V3452" s="2"/>
      <c r="W3452" s="4"/>
      <c r="X3452" s="4"/>
      <c r="Y3452" s="9"/>
      <c r="Z3452" s="10"/>
      <c r="AA3452" s="15"/>
      <c r="AB3452" s="15"/>
      <c r="AC3452" s="15"/>
      <c r="AD3452" s="15"/>
      <c r="AE3452" s="11"/>
      <c r="AF3452" s="11"/>
      <c r="AG3452" s="11"/>
      <c r="AH3452" s="11"/>
      <c r="AI3452" s="11"/>
      <c r="AJ3452" s="11"/>
      <c r="AK3452" s="11"/>
      <c r="AL3452" s="15"/>
      <c r="AM3452" s="15"/>
      <c r="AN3452" s="11"/>
      <c r="AO3452" s="11"/>
      <c r="AP3452" s="11"/>
      <c r="AQ3452" s="11"/>
      <c r="AR3452" s="15"/>
    </row>
    <row r="3453" spans="1:44">
      <c r="A3453" t="e">
        <f>VLOOKUP(Q3453,'Rotas x Madrugada'!A:C,2,0)</f>
        <v>#N/A</v>
      </c>
      <c r="B3453" t="e">
        <f>VLOOKUP(Q3453,'Rotas x Madrugada'!A:C,3,0)</f>
        <v>#N/A</v>
      </c>
      <c r="D3453" s="19" t="e">
        <f t="shared" si="106"/>
        <v>#N/A</v>
      </c>
      <c r="E3453" s="19" t="e">
        <f>IF(A3453="RETIRA",Z3453,VLOOKUP(Q3453,'Rotas x Madrugada'!A:D,4,0))</f>
        <v>#N/A</v>
      </c>
      <c r="F3453" s="19" t="e">
        <f>IF(A3453="RETIRA",Z3453,Z3453+2)</f>
        <v>#N/A</v>
      </c>
      <c r="G3453" s="19" t="str">
        <f>CONCATENATE(U3453,"-",V3453)</f>
        <v>-</v>
      </c>
      <c r="H3453" s="19" t="str">
        <f t="shared" ca="1" si="107"/>
        <v>PROBLEMA</v>
      </c>
      <c r="I3453" s="46">
        <f ca="1">Z3453-$B$1</f>
        <v>-46157</v>
      </c>
      <c r="J3453" s="46" t="e">
        <f>VLOOKUP(G3453,'D. Produção'!A:B,2,)</f>
        <v>#N/A</v>
      </c>
      <c r="K3453" s="3"/>
      <c r="L3453" s="16"/>
      <c r="M3453" s="3"/>
      <c r="N3453" s="3"/>
      <c r="O3453" s="16"/>
      <c r="P3453" s="16"/>
      <c r="Q3453" s="16"/>
      <c r="R3453" s="8"/>
      <c r="S3453" s="8"/>
      <c r="T3453" s="3"/>
      <c r="U3453" s="16"/>
      <c r="V3453" s="16"/>
      <c r="W3453" s="12"/>
      <c r="X3453" s="12"/>
      <c r="Y3453" s="6"/>
      <c r="Z3453" s="14"/>
      <c r="AA3453" s="5"/>
      <c r="AB3453" s="5"/>
      <c r="AC3453" s="5"/>
      <c r="AD3453" s="5"/>
      <c r="AE3453" s="13"/>
      <c r="AF3453" s="13"/>
      <c r="AG3453" s="13"/>
      <c r="AH3453" s="13"/>
      <c r="AI3453" s="13"/>
      <c r="AJ3453" s="13"/>
      <c r="AK3453" s="13"/>
      <c r="AL3453" s="5"/>
      <c r="AM3453" s="5"/>
      <c r="AN3453" s="13"/>
      <c r="AO3453" s="13"/>
      <c r="AP3453" s="13"/>
      <c r="AQ3453" s="13"/>
      <c r="AR3453" s="5"/>
    </row>
    <row r="3454" spans="1:44">
      <c r="A3454" t="e">
        <f>VLOOKUP(Q3454,'Rotas x Madrugada'!A:C,2,0)</f>
        <v>#N/A</v>
      </c>
      <c r="B3454" t="e">
        <f>VLOOKUP(Q3454,'Rotas x Madrugada'!A:C,3,0)</f>
        <v>#N/A</v>
      </c>
      <c r="D3454" s="19" t="e">
        <f t="shared" si="106"/>
        <v>#N/A</v>
      </c>
      <c r="E3454" s="19" t="e">
        <f>IF(A3454="RETIRA",Z3454,VLOOKUP(Q3454,'Rotas x Madrugada'!A:D,4,0))</f>
        <v>#N/A</v>
      </c>
      <c r="F3454" s="19" t="e">
        <f>IF(A3454="RETIRA",Z3454,Z3454+2)</f>
        <v>#N/A</v>
      </c>
      <c r="G3454" s="19" t="str">
        <f>CONCATENATE(U3454,"-",V3454)</f>
        <v>-</v>
      </c>
      <c r="H3454" s="19" t="str">
        <f t="shared" ca="1" si="107"/>
        <v>PROBLEMA</v>
      </c>
      <c r="I3454" s="46">
        <f ca="1">Z3454-$B$1</f>
        <v>-46157</v>
      </c>
      <c r="J3454" s="46" t="e">
        <f>VLOOKUP(G3454,'D. Produção'!A:B,2,)</f>
        <v>#N/A</v>
      </c>
      <c r="K3454" s="1"/>
      <c r="L3454" s="2"/>
      <c r="M3454" s="1"/>
      <c r="N3454" s="1"/>
      <c r="O3454" s="2"/>
      <c r="P3454" s="2"/>
      <c r="Q3454" s="2"/>
      <c r="R3454" s="7"/>
      <c r="S3454" s="7"/>
      <c r="T3454" s="1"/>
      <c r="U3454" s="2"/>
      <c r="V3454" s="2"/>
      <c r="W3454" s="4"/>
      <c r="X3454" s="4"/>
      <c r="Y3454" s="9"/>
      <c r="Z3454" s="10"/>
      <c r="AA3454" s="15"/>
      <c r="AB3454" s="15"/>
      <c r="AC3454" s="15"/>
      <c r="AD3454" s="15"/>
      <c r="AE3454" s="11"/>
      <c r="AF3454" s="11"/>
      <c r="AG3454" s="11"/>
      <c r="AH3454" s="11"/>
      <c r="AI3454" s="11"/>
      <c r="AJ3454" s="11"/>
      <c r="AK3454" s="11"/>
      <c r="AL3454" s="15"/>
      <c r="AM3454" s="15"/>
      <c r="AN3454" s="11"/>
      <c r="AO3454" s="11"/>
      <c r="AP3454" s="11"/>
      <c r="AQ3454" s="11"/>
      <c r="AR3454" s="15"/>
    </row>
    <row r="3455" spans="1:44">
      <c r="A3455" t="e">
        <f>VLOOKUP(Q3455,'Rotas x Madrugada'!A:C,2,0)</f>
        <v>#N/A</v>
      </c>
      <c r="B3455" t="e">
        <f>VLOOKUP(Q3455,'Rotas x Madrugada'!A:C,3,0)</f>
        <v>#N/A</v>
      </c>
      <c r="D3455" s="19" t="e">
        <f t="shared" si="106"/>
        <v>#N/A</v>
      </c>
      <c r="E3455" s="19" t="e">
        <f>IF(A3455="RETIRA",Z3455,VLOOKUP(Q3455,'Rotas x Madrugada'!A:D,4,0))</f>
        <v>#N/A</v>
      </c>
      <c r="F3455" s="19" t="e">
        <f>IF(A3455="RETIRA",Z3455,Z3455+2)</f>
        <v>#N/A</v>
      </c>
      <c r="G3455" s="19" t="str">
        <f>CONCATENATE(U3455,"-",V3455)</f>
        <v>-</v>
      </c>
      <c r="H3455" s="19" t="str">
        <f t="shared" ca="1" si="107"/>
        <v>PROBLEMA</v>
      </c>
      <c r="I3455" s="46">
        <f ca="1">Z3455-$B$1</f>
        <v>-46157</v>
      </c>
      <c r="J3455" s="46" t="e">
        <f>VLOOKUP(G3455,'D. Produção'!A:B,2,)</f>
        <v>#N/A</v>
      </c>
      <c r="K3455" s="3"/>
      <c r="L3455" s="16"/>
      <c r="M3455" s="3"/>
      <c r="N3455" s="3"/>
      <c r="O3455" s="16"/>
      <c r="P3455" s="16"/>
      <c r="Q3455" s="16"/>
      <c r="R3455" s="8"/>
      <c r="S3455" s="8"/>
      <c r="T3455" s="3"/>
      <c r="U3455" s="16"/>
      <c r="V3455" s="16"/>
      <c r="W3455" s="12"/>
      <c r="X3455" s="12"/>
      <c r="Y3455" s="6"/>
      <c r="Z3455" s="14"/>
      <c r="AA3455" s="5"/>
      <c r="AB3455" s="5"/>
      <c r="AC3455" s="5"/>
      <c r="AD3455" s="5"/>
      <c r="AE3455" s="13"/>
      <c r="AF3455" s="13"/>
      <c r="AG3455" s="13"/>
      <c r="AH3455" s="13"/>
      <c r="AI3455" s="13"/>
      <c r="AJ3455" s="13"/>
      <c r="AK3455" s="13"/>
      <c r="AL3455" s="5"/>
      <c r="AM3455" s="5"/>
      <c r="AN3455" s="13"/>
      <c r="AO3455" s="13"/>
      <c r="AP3455" s="13"/>
      <c r="AQ3455" s="13"/>
      <c r="AR3455" s="5"/>
    </row>
    <row r="3456" spans="1:44">
      <c r="A3456" t="e">
        <f>VLOOKUP(Q3456,'Rotas x Madrugada'!A:C,2,0)</f>
        <v>#N/A</v>
      </c>
      <c r="B3456" t="e">
        <f>VLOOKUP(Q3456,'Rotas x Madrugada'!A:C,3,0)</f>
        <v>#N/A</v>
      </c>
      <c r="D3456" s="19" t="e">
        <f t="shared" si="106"/>
        <v>#N/A</v>
      </c>
      <c r="E3456" s="19" t="e">
        <f>IF(A3456="RETIRA",Z3456,VLOOKUP(Q3456,'Rotas x Madrugada'!A:D,4,0))</f>
        <v>#N/A</v>
      </c>
      <c r="F3456" s="19" t="e">
        <f>IF(A3456="RETIRA",Z3456,Z3456+2)</f>
        <v>#N/A</v>
      </c>
      <c r="G3456" s="19" t="str">
        <f>CONCATENATE(U3456,"-",V3456)</f>
        <v>-</v>
      </c>
      <c r="H3456" s="19" t="str">
        <f t="shared" ca="1" si="107"/>
        <v>PROBLEMA</v>
      </c>
      <c r="I3456" s="46">
        <f ca="1">Z3456-$B$1</f>
        <v>-46157</v>
      </c>
      <c r="J3456" s="46" t="e">
        <f>VLOOKUP(G3456,'D. Produção'!A:B,2,)</f>
        <v>#N/A</v>
      </c>
      <c r="K3456" s="1"/>
      <c r="L3456" s="2"/>
      <c r="M3456" s="1"/>
      <c r="N3456" s="1"/>
      <c r="O3456" s="2"/>
      <c r="P3456" s="2"/>
      <c r="Q3456" s="2"/>
      <c r="R3456" s="7"/>
      <c r="S3456" s="7"/>
      <c r="T3456" s="1"/>
      <c r="U3456" s="2"/>
      <c r="V3456" s="2"/>
      <c r="W3456" s="4"/>
      <c r="X3456" s="4"/>
      <c r="Y3456" s="9"/>
      <c r="Z3456" s="10"/>
      <c r="AA3456" s="15"/>
      <c r="AB3456" s="15"/>
      <c r="AC3456" s="15"/>
      <c r="AD3456" s="15"/>
      <c r="AE3456" s="11"/>
      <c r="AF3456" s="11"/>
      <c r="AG3456" s="11"/>
      <c r="AH3456" s="11"/>
      <c r="AI3456" s="11"/>
      <c r="AJ3456" s="11"/>
      <c r="AK3456" s="11"/>
      <c r="AL3456" s="15"/>
      <c r="AM3456" s="15"/>
      <c r="AN3456" s="11"/>
      <c r="AO3456" s="11"/>
      <c r="AP3456" s="11"/>
      <c r="AQ3456" s="11"/>
      <c r="AR3456" s="15"/>
    </row>
    <row r="3457" spans="1:44">
      <c r="A3457" t="e">
        <f>VLOOKUP(Q3457,'Rotas x Madrugada'!A:C,2,0)</f>
        <v>#N/A</v>
      </c>
      <c r="B3457" t="e">
        <f>VLOOKUP(Q3457,'Rotas x Madrugada'!A:C,3,0)</f>
        <v>#N/A</v>
      </c>
      <c r="D3457" s="19" t="e">
        <f t="shared" si="106"/>
        <v>#N/A</v>
      </c>
      <c r="E3457" s="19" t="e">
        <f>IF(A3457="RETIRA",Z3457,VLOOKUP(Q3457,'Rotas x Madrugada'!A:D,4,0))</f>
        <v>#N/A</v>
      </c>
      <c r="F3457" s="19" t="e">
        <f>IF(A3457="RETIRA",Z3457,Z3457+2)</f>
        <v>#N/A</v>
      </c>
      <c r="G3457" s="19" t="str">
        <f>CONCATENATE(U3457,"-",V3457)</f>
        <v>-</v>
      </c>
      <c r="H3457" s="19" t="str">
        <f t="shared" ca="1" si="107"/>
        <v>PROBLEMA</v>
      </c>
      <c r="I3457" s="46">
        <f ca="1">Z3457-$B$1</f>
        <v>-46157</v>
      </c>
      <c r="J3457" s="46" t="e">
        <f>VLOOKUP(G3457,'D. Produção'!A:B,2,)</f>
        <v>#N/A</v>
      </c>
      <c r="K3457" s="3"/>
      <c r="L3457" s="16"/>
      <c r="M3457" s="3"/>
      <c r="N3457" s="3"/>
      <c r="O3457" s="16"/>
      <c r="P3457" s="16"/>
      <c r="Q3457" s="16"/>
      <c r="R3457" s="8"/>
      <c r="S3457" s="8"/>
      <c r="T3457" s="3"/>
      <c r="U3457" s="16"/>
      <c r="V3457" s="16"/>
      <c r="W3457" s="12"/>
      <c r="X3457" s="12"/>
      <c r="Y3457" s="6"/>
      <c r="Z3457" s="14"/>
      <c r="AA3457" s="5"/>
      <c r="AB3457" s="5"/>
      <c r="AC3457" s="5"/>
      <c r="AD3457" s="5"/>
      <c r="AE3457" s="13"/>
      <c r="AF3457" s="13"/>
      <c r="AG3457" s="13"/>
      <c r="AH3457" s="13"/>
      <c r="AI3457" s="13"/>
      <c r="AJ3457" s="13"/>
      <c r="AK3457" s="13"/>
      <c r="AL3457" s="5"/>
      <c r="AM3457" s="5"/>
      <c r="AN3457" s="13"/>
      <c r="AO3457" s="13"/>
      <c r="AP3457" s="13"/>
      <c r="AQ3457" s="13"/>
      <c r="AR3457" s="5"/>
    </row>
    <row r="3458" spans="1:44">
      <c r="A3458" t="e">
        <f>VLOOKUP(Q3458,'Rotas x Madrugada'!A:C,2,0)</f>
        <v>#N/A</v>
      </c>
      <c r="B3458" t="e">
        <f>VLOOKUP(Q3458,'Rotas x Madrugada'!A:C,3,0)</f>
        <v>#N/A</v>
      </c>
      <c r="D3458" s="19" t="e">
        <f t="shared" si="106"/>
        <v>#N/A</v>
      </c>
      <c r="E3458" s="19" t="e">
        <f>IF(A3458="RETIRA",Z3458,VLOOKUP(Q3458,'Rotas x Madrugada'!A:D,4,0))</f>
        <v>#N/A</v>
      </c>
      <c r="F3458" s="19" t="e">
        <f>IF(A3458="RETIRA",Z3458,Z3458+2)</f>
        <v>#N/A</v>
      </c>
      <c r="G3458" s="19" t="str">
        <f>CONCATENATE(U3458,"-",V3458)</f>
        <v>-</v>
      </c>
      <c r="H3458" s="19" t="str">
        <f t="shared" ca="1" si="107"/>
        <v>PROBLEMA</v>
      </c>
      <c r="I3458" s="46">
        <f ca="1">Z3458-$B$1</f>
        <v>-46157</v>
      </c>
      <c r="J3458" s="46" t="e">
        <f>VLOOKUP(G3458,'D. Produção'!A:B,2,)</f>
        <v>#N/A</v>
      </c>
      <c r="K3458" s="1"/>
      <c r="L3458" s="2"/>
      <c r="M3458" s="1"/>
      <c r="N3458" s="1"/>
      <c r="O3458" s="2"/>
      <c r="P3458" s="2"/>
      <c r="Q3458" s="2"/>
      <c r="R3458" s="7"/>
      <c r="S3458" s="7"/>
      <c r="T3458" s="1"/>
      <c r="U3458" s="2"/>
      <c r="V3458" s="2"/>
      <c r="W3458" s="4"/>
      <c r="X3458" s="4"/>
      <c r="Y3458" s="9"/>
      <c r="Z3458" s="10"/>
      <c r="AA3458" s="15"/>
      <c r="AB3458" s="15"/>
      <c r="AC3458" s="15"/>
      <c r="AD3458" s="15"/>
      <c r="AE3458" s="11"/>
      <c r="AF3458" s="11"/>
      <c r="AG3458" s="11"/>
      <c r="AH3458" s="11"/>
      <c r="AI3458" s="11"/>
      <c r="AJ3458" s="11"/>
      <c r="AK3458" s="11"/>
      <c r="AL3458" s="15"/>
      <c r="AM3458" s="15"/>
      <c r="AN3458" s="11"/>
      <c r="AO3458" s="11"/>
      <c r="AP3458" s="11"/>
      <c r="AQ3458" s="11"/>
      <c r="AR3458" s="15"/>
    </row>
    <row r="3459" spans="1:44">
      <c r="A3459" t="e">
        <f>VLOOKUP(Q3459,'Rotas x Madrugada'!A:C,2,0)</f>
        <v>#N/A</v>
      </c>
      <c r="B3459" t="e">
        <f>VLOOKUP(Q3459,'Rotas x Madrugada'!A:C,3,0)</f>
        <v>#N/A</v>
      </c>
      <c r="D3459" s="19" t="e">
        <f t="shared" si="106"/>
        <v>#N/A</v>
      </c>
      <c r="E3459" s="19" t="e">
        <f>IF(A3459="RETIRA",Z3459,VLOOKUP(Q3459,'Rotas x Madrugada'!A:D,4,0))</f>
        <v>#N/A</v>
      </c>
      <c r="F3459" s="19" t="e">
        <f>IF(A3459="RETIRA",Z3459,Z3459+2)</f>
        <v>#N/A</v>
      </c>
      <c r="G3459" s="19" t="str">
        <f>CONCATENATE(U3459,"-",V3459)</f>
        <v>-</v>
      </c>
      <c r="H3459" s="19" t="str">
        <f t="shared" ca="1" si="107"/>
        <v>PROBLEMA</v>
      </c>
      <c r="I3459" s="46">
        <f ca="1">Z3459-$B$1</f>
        <v>-46157</v>
      </c>
      <c r="J3459" s="46" t="e">
        <f>VLOOKUP(G3459,'D. Produção'!A:B,2,)</f>
        <v>#N/A</v>
      </c>
      <c r="K3459" s="3"/>
      <c r="L3459" s="16"/>
      <c r="M3459" s="3"/>
      <c r="N3459" s="3"/>
      <c r="O3459" s="16"/>
      <c r="P3459" s="16"/>
      <c r="Q3459" s="16"/>
      <c r="R3459" s="8"/>
      <c r="S3459" s="8"/>
      <c r="T3459" s="3"/>
      <c r="U3459" s="16"/>
      <c r="V3459" s="16"/>
      <c r="W3459" s="12"/>
      <c r="X3459" s="12"/>
      <c r="Y3459" s="6"/>
      <c r="Z3459" s="14"/>
      <c r="AA3459" s="5"/>
      <c r="AB3459" s="5"/>
      <c r="AC3459" s="5"/>
      <c r="AD3459" s="5"/>
      <c r="AE3459" s="13"/>
      <c r="AF3459" s="13"/>
      <c r="AG3459" s="13"/>
      <c r="AH3459" s="13"/>
      <c r="AI3459" s="13"/>
      <c r="AJ3459" s="13"/>
      <c r="AK3459" s="13"/>
      <c r="AL3459" s="5"/>
      <c r="AM3459" s="5"/>
      <c r="AN3459" s="13"/>
      <c r="AO3459" s="13"/>
      <c r="AP3459" s="13"/>
      <c r="AQ3459" s="13"/>
      <c r="AR3459" s="5"/>
    </row>
    <row r="3460" spans="1:44">
      <c r="A3460" t="e">
        <f>VLOOKUP(Q3460,'Rotas x Madrugada'!A:C,2,0)</f>
        <v>#N/A</v>
      </c>
      <c r="B3460" t="e">
        <f>VLOOKUP(Q3460,'Rotas x Madrugada'!A:C,3,0)</f>
        <v>#N/A</v>
      </c>
      <c r="D3460" s="19" t="e">
        <f t="shared" ref="D3460:D3523" si="108">IF(E3460&gt;F3460,E3460,F3460)</f>
        <v>#N/A</v>
      </c>
      <c r="E3460" s="19" t="e">
        <f>IF(A3460="RETIRA",Z3460,VLOOKUP(Q3460,'Rotas x Madrugada'!A:D,4,0))</f>
        <v>#N/A</v>
      </c>
      <c r="F3460" s="19" t="e">
        <f>IF(A3460="RETIRA",Z3460,Z3460+2)</f>
        <v>#N/A</v>
      </c>
      <c r="G3460" s="19" t="str">
        <f>CONCATENATE(U3460,"-",V3460)</f>
        <v>-</v>
      </c>
      <c r="H3460" s="19" t="str">
        <f t="shared" ca="1" si="107"/>
        <v>PROBLEMA</v>
      </c>
      <c r="I3460" s="46">
        <f ca="1">Z3460-$B$1</f>
        <v>-46157</v>
      </c>
      <c r="J3460" s="46" t="e">
        <f>VLOOKUP(G3460,'D. Produção'!A:B,2,)</f>
        <v>#N/A</v>
      </c>
      <c r="K3460" s="1"/>
      <c r="L3460" s="2"/>
      <c r="M3460" s="1"/>
      <c r="N3460" s="1"/>
      <c r="O3460" s="2"/>
      <c r="P3460" s="2"/>
      <c r="Q3460" s="2"/>
      <c r="R3460" s="7"/>
      <c r="S3460" s="7"/>
      <c r="T3460" s="1"/>
      <c r="U3460" s="2"/>
      <c r="V3460" s="2"/>
      <c r="W3460" s="4"/>
      <c r="X3460" s="4"/>
      <c r="Y3460" s="9"/>
      <c r="Z3460" s="10"/>
      <c r="AA3460" s="15"/>
      <c r="AB3460" s="15"/>
      <c r="AC3460" s="15"/>
      <c r="AD3460" s="11"/>
      <c r="AE3460" s="11"/>
      <c r="AF3460" s="11"/>
      <c r="AG3460" s="11"/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5"/>
    </row>
    <row r="3461" spans="1:44">
      <c r="A3461" t="e">
        <f>VLOOKUP(Q3461,'Rotas x Madrugada'!A:C,2,0)</f>
        <v>#N/A</v>
      </c>
      <c r="B3461" t="e">
        <f>VLOOKUP(Q3461,'Rotas x Madrugada'!A:C,3,0)</f>
        <v>#N/A</v>
      </c>
      <c r="D3461" s="19" t="e">
        <f t="shared" si="108"/>
        <v>#N/A</v>
      </c>
      <c r="E3461" s="19" t="e">
        <f>IF(A3461="RETIRA",Z3461,VLOOKUP(Q3461,'Rotas x Madrugada'!A:D,4,0))</f>
        <v>#N/A</v>
      </c>
      <c r="F3461" s="19" t="e">
        <f>IF(A3461="RETIRA",Z3461,Z3461+2)</f>
        <v>#N/A</v>
      </c>
      <c r="G3461" s="19" t="str">
        <f>CONCATENATE(U3461,"-",V3461)</f>
        <v>-</v>
      </c>
      <c r="H3461" s="19" t="str">
        <f t="shared" ref="H3461:H3524" ca="1" si="109">IF(I3461&lt;-10,"PROBLEMA",IF(I3461&lt;J3461,"URGENTE",IF(I3461=J3461,"PRODUZIR","OK")))</f>
        <v>PROBLEMA</v>
      </c>
      <c r="I3461" s="46">
        <f ca="1">Z3461-$B$1</f>
        <v>-46157</v>
      </c>
      <c r="J3461" s="46" t="e">
        <f>VLOOKUP(G3461,'D. Produção'!A:B,2,)</f>
        <v>#N/A</v>
      </c>
      <c r="K3461" s="3"/>
      <c r="L3461" s="16"/>
      <c r="M3461" s="3"/>
      <c r="N3461" s="3"/>
      <c r="O3461" s="16"/>
      <c r="P3461" s="16"/>
      <c r="Q3461" s="16"/>
      <c r="R3461" s="8"/>
      <c r="S3461" s="8"/>
      <c r="T3461" s="3"/>
      <c r="U3461" s="16"/>
      <c r="V3461" s="16"/>
      <c r="W3461" s="12"/>
      <c r="X3461" s="12"/>
      <c r="Y3461" s="6"/>
      <c r="Z3461" s="14"/>
      <c r="AA3461" s="5"/>
      <c r="AB3461" s="5"/>
      <c r="AC3461" s="5"/>
      <c r="AD3461" s="13"/>
      <c r="AE3461" s="13"/>
      <c r="AF3461" s="13"/>
      <c r="AG3461" s="13"/>
      <c r="AH3461" s="13"/>
      <c r="AI3461" s="13"/>
      <c r="AJ3461" s="13"/>
      <c r="AK3461" s="13"/>
      <c r="AL3461" s="13"/>
      <c r="AM3461" s="13"/>
      <c r="AN3461" s="13"/>
      <c r="AO3461" s="13"/>
      <c r="AP3461" s="13"/>
      <c r="AQ3461" s="13"/>
      <c r="AR3461" s="5"/>
    </row>
    <row r="3462" spans="1:44">
      <c r="A3462" t="e">
        <f>VLOOKUP(Q3462,'Rotas x Madrugada'!A:C,2,0)</f>
        <v>#N/A</v>
      </c>
      <c r="B3462" t="e">
        <f>VLOOKUP(Q3462,'Rotas x Madrugada'!A:C,3,0)</f>
        <v>#N/A</v>
      </c>
      <c r="D3462" s="19" t="e">
        <f t="shared" si="108"/>
        <v>#N/A</v>
      </c>
      <c r="E3462" s="19" t="e">
        <f>IF(A3462="RETIRA",Z3462,VLOOKUP(Q3462,'Rotas x Madrugada'!A:D,4,0))</f>
        <v>#N/A</v>
      </c>
      <c r="F3462" s="19" t="e">
        <f>IF(A3462="RETIRA",Z3462,Z3462+2)</f>
        <v>#N/A</v>
      </c>
      <c r="G3462" s="19" t="str">
        <f>CONCATENATE(U3462,"-",V3462)</f>
        <v>-</v>
      </c>
      <c r="H3462" s="19" t="str">
        <f t="shared" ca="1" si="109"/>
        <v>PROBLEMA</v>
      </c>
      <c r="I3462" s="46">
        <f ca="1">Z3462-$B$1</f>
        <v>-46157</v>
      </c>
      <c r="J3462" s="46" t="e">
        <f>VLOOKUP(G3462,'D. Produção'!A:B,2,)</f>
        <v>#N/A</v>
      </c>
      <c r="K3462" s="1"/>
      <c r="L3462" s="2"/>
      <c r="M3462" s="1"/>
      <c r="N3462" s="1"/>
      <c r="O3462" s="2"/>
      <c r="P3462" s="2"/>
      <c r="Q3462" s="2"/>
      <c r="R3462" s="7"/>
      <c r="S3462" s="7"/>
      <c r="T3462" s="1"/>
      <c r="U3462" s="2"/>
      <c r="V3462" s="2"/>
      <c r="W3462" s="4"/>
      <c r="X3462" s="4"/>
      <c r="Y3462" s="9"/>
      <c r="Z3462" s="10"/>
      <c r="AA3462" s="15"/>
      <c r="AB3462" s="15"/>
      <c r="AC3462" s="15"/>
      <c r="AD3462" s="11"/>
      <c r="AE3462" s="11"/>
      <c r="AF3462" s="11"/>
      <c r="AG3462" s="11"/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s="11"/>
      <c r="AR3462" s="15"/>
    </row>
    <row r="3463" spans="1:44">
      <c r="A3463" t="e">
        <f>VLOOKUP(Q3463,'Rotas x Madrugada'!A:C,2,0)</f>
        <v>#N/A</v>
      </c>
      <c r="B3463" t="e">
        <f>VLOOKUP(Q3463,'Rotas x Madrugada'!A:C,3,0)</f>
        <v>#N/A</v>
      </c>
      <c r="D3463" s="19" t="e">
        <f t="shared" si="108"/>
        <v>#N/A</v>
      </c>
      <c r="E3463" s="19" t="e">
        <f>IF(A3463="RETIRA",Z3463,VLOOKUP(Q3463,'Rotas x Madrugada'!A:D,4,0))</f>
        <v>#N/A</v>
      </c>
      <c r="F3463" s="19" t="e">
        <f>IF(A3463="RETIRA",Z3463,Z3463+2)</f>
        <v>#N/A</v>
      </c>
      <c r="G3463" s="19" t="str">
        <f>CONCATENATE(U3463,"-",V3463)</f>
        <v>-</v>
      </c>
      <c r="H3463" s="19" t="str">
        <f t="shared" ca="1" si="109"/>
        <v>PROBLEMA</v>
      </c>
      <c r="I3463" s="46">
        <f ca="1">Z3463-$B$1</f>
        <v>-46157</v>
      </c>
      <c r="J3463" s="46" t="e">
        <f>VLOOKUP(G3463,'D. Produção'!A:B,2,)</f>
        <v>#N/A</v>
      </c>
      <c r="K3463" s="3"/>
      <c r="L3463" s="16"/>
      <c r="M3463" s="3"/>
      <c r="N3463" s="3"/>
      <c r="O3463" s="16"/>
      <c r="P3463" s="16"/>
      <c r="Q3463" s="16"/>
      <c r="R3463" s="8"/>
      <c r="S3463" s="8"/>
      <c r="T3463" s="3"/>
      <c r="U3463" s="16"/>
      <c r="V3463" s="16"/>
      <c r="W3463" s="12"/>
      <c r="X3463" s="12"/>
      <c r="Y3463" s="6"/>
      <c r="Z3463" s="14"/>
      <c r="AA3463" s="5"/>
      <c r="AB3463" s="5"/>
      <c r="AC3463" s="5"/>
      <c r="AD3463" s="13"/>
      <c r="AE3463" s="13"/>
      <c r="AF3463" s="13"/>
      <c r="AG3463" s="13"/>
      <c r="AH3463" s="13"/>
      <c r="AI3463" s="13"/>
      <c r="AJ3463" s="13"/>
      <c r="AK3463" s="13"/>
      <c r="AL3463" s="13"/>
      <c r="AM3463" s="13"/>
      <c r="AN3463" s="13"/>
      <c r="AO3463" s="13"/>
      <c r="AP3463" s="13"/>
      <c r="AQ3463" s="13"/>
      <c r="AR3463" s="5"/>
    </row>
    <row r="3464" spans="1:44">
      <c r="A3464" t="e">
        <f>VLOOKUP(Q3464,'Rotas x Madrugada'!A:C,2,0)</f>
        <v>#N/A</v>
      </c>
      <c r="B3464" t="e">
        <f>VLOOKUP(Q3464,'Rotas x Madrugada'!A:C,3,0)</f>
        <v>#N/A</v>
      </c>
      <c r="D3464" s="19" t="e">
        <f t="shared" si="108"/>
        <v>#N/A</v>
      </c>
      <c r="E3464" s="19" t="e">
        <f>IF(A3464="RETIRA",Z3464,VLOOKUP(Q3464,'Rotas x Madrugada'!A:D,4,0))</f>
        <v>#N/A</v>
      </c>
      <c r="F3464" s="19" t="e">
        <f>IF(A3464="RETIRA",Z3464,Z3464+2)</f>
        <v>#N/A</v>
      </c>
      <c r="G3464" s="19" t="str">
        <f>CONCATENATE(U3464,"-",V3464)</f>
        <v>-</v>
      </c>
      <c r="H3464" s="19" t="str">
        <f t="shared" ca="1" si="109"/>
        <v>PROBLEMA</v>
      </c>
      <c r="I3464" s="46">
        <f ca="1">Z3464-$B$1</f>
        <v>-46157</v>
      </c>
      <c r="J3464" s="46" t="e">
        <f>VLOOKUP(G3464,'D. Produção'!A:B,2,)</f>
        <v>#N/A</v>
      </c>
      <c r="K3464" s="1"/>
      <c r="L3464" s="2"/>
      <c r="M3464" s="1"/>
      <c r="N3464" s="1"/>
      <c r="O3464" s="2"/>
      <c r="P3464" s="2"/>
      <c r="Q3464" s="2"/>
      <c r="R3464" s="7"/>
      <c r="S3464" s="7"/>
      <c r="T3464" s="1"/>
      <c r="U3464" s="2"/>
      <c r="V3464" s="2"/>
      <c r="W3464" s="4"/>
      <c r="X3464" s="4"/>
      <c r="Y3464" s="9"/>
      <c r="Z3464" s="10"/>
      <c r="AA3464" s="15"/>
      <c r="AB3464" s="15"/>
      <c r="AC3464" s="15"/>
      <c r="AD3464" s="15"/>
      <c r="AE3464" s="11"/>
      <c r="AF3464" s="11"/>
      <c r="AG3464" s="11"/>
      <c r="AH3464" s="11"/>
      <c r="AI3464" s="11"/>
      <c r="AJ3464" s="11"/>
      <c r="AK3464" s="11"/>
      <c r="AL3464" s="15"/>
      <c r="AM3464" s="15"/>
      <c r="AN3464" s="11"/>
      <c r="AO3464" s="11"/>
      <c r="AP3464" s="11"/>
      <c r="AQ3464" s="11"/>
      <c r="AR3464" s="15"/>
    </row>
    <row r="3465" spans="1:44">
      <c r="A3465" t="e">
        <f>VLOOKUP(Q3465,'Rotas x Madrugada'!A:C,2,0)</f>
        <v>#N/A</v>
      </c>
      <c r="B3465" t="e">
        <f>VLOOKUP(Q3465,'Rotas x Madrugada'!A:C,3,0)</f>
        <v>#N/A</v>
      </c>
      <c r="D3465" s="19" t="e">
        <f t="shared" si="108"/>
        <v>#N/A</v>
      </c>
      <c r="E3465" s="19" t="e">
        <f>IF(A3465="RETIRA",Z3465,VLOOKUP(Q3465,'Rotas x Madrugada'!A:D,4,0))</f>
        <v>#N/A</v>
      </c>
      <c r="F3465" s="19" t="e">
        <f>IF(A3465="RETIRA",Z3465,Z3465+2)</f>
        <v>#N/A</v>
      </c>
      <c r="G3465" s="19" t="str">
        <f>CONCATENATE(U3465,"-",V3465)</f>
        <v>-</v>
      </c>
      <c r="H3465" s="19" t="str">
        <f t="shared" ca="1" si="109"/>
        <v>PROBLEMA</v>
      </c>
      <c r="I3465" s="46">
        <f ca="1">Z3465-$B$1</f>
        <v>-46157</v>
      </c>
      <c r="J3465" s="46" t="e">
        <f>VLOOKUP(G3465,'D. Produção'!A:B,2,)</f>
        <v>#N/A</v>
      </c>
      <c r="K3465" s="3"/>
      <c r="L3465" s="16"/>
      <c r="M3465" s="3"/>
      <c r="N3465" s="3"/>
      <c r="O3465" s="16"/>
      <c r="P3465" s="16"/>
      <c r="Q3465" s="16"/>
      <c r="R3465" s="8"/>
      <c r="S3465" s="8"/>
      <c r="T3465" s="3"/>
      <c r="U3465" s="16"/>
      <c r="V3465" s="16"/>
      <c r="W3465" s="12"/>
      <c r="X3465" s="12"/>
      <c r="Y3465" s="6"/>
      <c r="Z3465" s="14"/>
      <c r="AA3465" s="5"/>
      <c r="AB3465" s="5"/>
      <c r="AC3465" s="5"/>
      <c r="AD3465" s="5"/>
      <c r="AE3465" s="13"/>
      <c r="AF3465" s="13"/>
      <c r="AG3465" s="13"/>
      <c r="AH3465" s="13"/>
      <c r="AI3465" s="13"/>
      <c r="AJ3465" s="13"/>
      <c r="AK3465" s="13"/>
      <c r="AL3465" s="5"/>
      <c r="AM3465" s="5"/>
      <c r="AN3465" s="13"/>
      <c r="AO3465" s="13"/>
      <c r="AP3465" s="13"/>
      <c r="AQ3465" s="13"/>
      <c r="AR3465" s="5"/>
    </row>
    <row r="3466" spans="1:44">
      <c r="A3466" t="e">
        <f>VLOOKUP(Q3466,'Rotas x Madrugada'!A:C,2,0)</f>
        <v>#N/A</v>
      </c>
      <c r="B3466" t="e">
        <f>VLOOKUP(Q3466,'Rotas x Madrugada'!A:C,3,0)</f>
        <v>#N/A</v>
      </c>
      <c r="D3466" s="19" t="e">
        <f t="shared" si="108"/>
        <v>#N/A</v>
      </c>
      <c r="E3466" s="19" t="e">
        <f>IF(A3466="RETIRA",Z3466,VLOOKUP(Q3466,'Rotas x Madrugada'!A:D,4,0))</f>
        <v>#N/A</v>
      </c>
      <c r="F3466" s="19" t="e">
        <f>IF(A3466="RETIRA",Z3466,Z3466+2)</f>
        <v>#N/A</v>
      </c>
      <c r="G3466" s="19" t="str">
        <f>CONCATENATE(U3466,"-",V3466)</f>
        <v>-</v>
      </c>
      <c r="H3466" s="19" t="str">
        <f t="shared" ca="1" si="109"/>
        <v>PROBLEMA</v>
      </c>
      <c r="I3466" s="46">
        <f ca="1">Z3466-$B$1</f>
        <v>-46157</v>
      </c>
      <c r="J3466" s="46" t="e">
        <f>VLOOKUP(G3466,'D. Produção'!A:B,2,)</f>
        <v>#N/A</v>
      </c>
      <c r="K3466" s="1"/>
      <c r="L3466" s="2"/>
      <c r="M3466" s="1"/>
      <c r="N3466" s="1"/>
      <c r="O3466" s="2"/>
      <c r="P3466" s="2"/>
      <c r="Q3466" s="2"/>
      <c r="R3466" s="7"/>
      <c r="S3466" s="7"/>
      <c r="T3466" s="1"/>
      <c r="U3466" s="2"/>
      <c r="V3466" s="2"/>
      <c r="W3466" s="4"/>
      <c r="X3466" s="4"/>
      <c r="Y3466" s="9"/>
      <c r="Z3466" s="10"/>
      <c r="AA3466" s="15"/>
      <c r="AB3466" s="15"/>
      <c r="AC3466" s="15"/>
      <c r="AD3466" s="15"/>
      <c r="AE3466" s="11"/>
      <c r="AF3466" s="11"/>
      <c r="AG3466" s="11"/>
      <c r="AH3466" s="11"/>
      <c r="AI3466" s="11"/>
      <c r="AJ3466" s="11"/>
      <c r="AK3466" s="11"/>
      <c r="AL3466" s="15"/>
      <c r="AM3466" s="15"/>
      <c r="AN3466" s="11"/>
      <c r="AO3466" s="11"/>
      <c r="AP3466" s="11"/>
      <c r="AQ3466" s="11"/>
      <c r="AR3466" s="15"/>
    </row>
    <row r="3467" spans="1:44">
      <c r="A3467" t="e">
        <f>VLOOKUP(Q3467,'Rotas x Madrugada'!A:C,2,0)</f>
        <v>#N/A</v>
      </c>
      <c r="B3467" t="e">
        <f>VLOOKUP(Q3467,'Rotas x Madrugada'!A:C,3,0)</f>
        <v>#N/A</v>
      </c>
      <c r="D3467" s="19" t="e">
        <f t="shared" si="108"/>
        <v>#N/A</v>
      </c>
      <c r="E3467" s="19" t="e">
        <f>IF(A3467="RETIRA",Z3467,VLOOKUP(Q3467,'Rotas x Madrugada'!A:D,4,0))</f>
        <v>#N/A</v>
      </c>
      <c r="F3467" s="19" t="e">
        <f>IF(A3467="RETIRA",Z3467,Z3467+2)</f>
        <v>#N/A</v>
      </c>
      <c r="G3467" s="19" t="str">
        <f>CONCATENATE(U3467,"-",V3467)</f>
        <v>-</v>
      </c>
      <c r="H3467" s="19" t="str">
        <f t="shared" ca="1" si="109"/>
        <v>PROBLEMA</v>
      </c>
      <c r="I3467" s="46">
        <f ca="1">Z3467-$B$1</f>
        <v>-46157</v>
      </c>
      <c r="J3467" s="46" t="e">
        <f>VLOOKUP(G3467,'D. Produção'!A:B,2,)</f>
        <v>#N/A</v>
      </c>
      <c r="K3467" s="3"/>
      <c r="L3467" s="16"/>
      <c r="M3467" s="3"/>
      <c r="N3467" s="3"/>
      <c r="O3467" s="16"/>
      <c r="P3467" s="16"/>
      <c r="Q3467" s="16"/>
      <c r="R3467" s="8"/>
      <c r="S3467" s="8"/>
      <c r="T3467" s="3"/>
      <c r="U3467" s="16"/>
      <c r="V3467" s="16"/>
      <c r="W3467" s="12"/>
      <c r="X3467" s="12"/>
      <c r="Y3467" s="6"/>
      <c r="Z3467" s="14"/>
      <c r="AA3467" s="5"/>
      <c r="AB3467" s="5"/>
      <c r="AC3467" s="5"/>
      <c r="AD3467" s="5"/>
      <c r="AE3467" s="13"/>
      <c r="AF3467" s="13"/>
      <c r="AG3467" s="13"/>
      <c r="AH3467" s="13"/>
      <c r="AI3467" s="13"/>
      <c r="AJ3467" s="13"/>
      <c r="AK3467" s="13"/>
      <c r="AL3467" s="5"/>
      <c r="AM3467" s="5"/>
      <c r="AN3467" s="13"/>
      <c r="AO3467" s="13"/>
      <c r="AP3467" s="13"/>
      <c r="AQ3467" s="13"/>
      <c r="AR3467" s="5"/>
    </row>
    <row r="3468" spans="1:44">
      <c r="A3468" t="e">
        <f>VLOOKUP(Q3468,'Rotas x Madrugada'!A:C,2,0)</f>
        <v>#N/A</v>
      </c>
      <c r="B3468" t="e">
        <f>VLOOKUP(Q3468,'Rotas x Madrugada'!A:C,3,0)</f>
        <v>#N/A</v>
      </c>
      <c r="D3468" s="19" t="e">
        <f t="shared" si="108"/>
        <v>#N/A</v>
      </c>
      <c r="E3468" s="19" t="e">
        <f>IF(A3468="RETIRA",Z3468,VLOOKUP(Q3468,'Rotas x Madrugada'!A:D,4,0))</f>
        <v>#N/A</v>
      </c>
      <c r="F3468" s="19" t="e">
        <f>IF(A3468="RETIRA",Z3468,Z3468+2)</f>
        <v>#N/A</v>
      </c>
      <c r="G3468" s="19" t="str">
        <f>CONCATENATE(U3468,"-",V3468)</f>
        <v>-</v>
      </c>
      <c r="H3468" s="19" t="str">
        <f t="shared" ca="1" si="109"/>
        <v>PROBLEMA</v>
      </c>
      <c r="I3468" s="46">
        <f ca="1">Z3468-$B$1</f>
        <v>-46157</v>
      </c>
      <c r="J3468" s="46" t="e">
        <f>VLOOKUP(G3468,'D. Produção'!A:B,2,)</f>
        <v>#N/A</v>
      </c>
      <c r="K3468" s="1"/>
      <c r="L3468" s="2"/>
      <c r="M3468" s="1"/>
      <c r="N3468" s="1"/>
      <c r="O3468" s="2"/>
      <c r="P3468" s="2"/>
      <c r="Q3468" s="2"/>
      <c r="R3468" s="7"/>
      <c r="S3468" s="7"/>
      <c r="T3468" s="1"/>
      <c r="U3468" s="2"/>
      <c r="V3468" s="2"/>
      <c r="W3468" s="4"/>
      <c r="X3468" s="4"/>
      <c r="Y3468" s="9"/>
      <c r="Z3468" s="10"/>
      <c r="AA3468" s="15"/>
      <c r="AB3468" s="15"/>
      <c r="AC3468" s="15"/>
      <c r="AD3468" s="15"/>
      <c r="AE3468" s="11"/>
      <c r="AF3468" s="11"/>
      <c r="AG3468" s="11"/>
      <c r="AH3468" s="11"/>
      <c r="AI3468" s="11"/>
      <c r="AJ3468" s="11"/>
      <c r="AK3468" s="11"/>
      <c r="AL3468" s="15"/>
      <c r="AM3468" s="15"/>
      <c r="AN3468" s="11"/>
      <c r="AO3468" s="11"/>
      <c r="AP3468" s="11"/>
      <c r="AQ3468" s="11"/>
      <c r="AR3468" s="15"/>
    </row>
    <row r="3469" spans="1:44">
      <c r="A3469" t="e">
        <f>VLOOKUP(Q3469,'Rotas x Madrugada'!A:C,2,0)</f>
        <v>#N/A</v>
      </c>
      <c r="B3469" t="e">
        <f>VLOOKUP(Q3469,'Rotas x Madrugada'!A:C,3,0)</f>
        <v>#N/A</v>
      </c>
      <c r="D3469" s="19" t="e">
        <f t="shared" si="108"/>
        <v>#N/A</v>
      </c>
      <c r="E3469" s="19" t="e">
        <f>IF(A3469="RETIRA",Z3469,VLOOKUP(Q3469,'Rotas x Madrugada'!A:D,4,0))</f>
        <v>#N/A</v>
      </c>
      <c r="F3469" s="19" t="e">
        <f>IF(A3469="RETIRA",Z3469,Z3469+2)</f>
        <v>#N/A</v>
      </c>
      <c r="G3469" s="19" t="str">
        <f>CONCATENATE(U3469,"-",V3469)</f>
        <v>-</v>
      </c>
      <c r="H3469" s="19" t="str">
        <f t="shared" ca="1" si="109"/>
        <v>PROBLEMA</v>
      </c>
      <c r="I3469" s="46">
        <f ca="1">Z3469-$B$1</f>
        <v>-46157</v>
      </c>
      <c r="J3469" s="46" t="e">
        <f>VLOOKUP(G3469,'D. Produção'!A:B,2,)</f>
        <v>#N/A</v>
      </c>
      <c r="K3469" s="3"/>
      <c r="L3469" s="16"/>
      <c r="M3469" s="3"/>
      <c r="N3469" s="3"/>
      <c r="O3469" s="16"/>
      <c r="P3469" s="16"/>
      <c r="Q3469" s="16"/>
      <c r="R3469" s="8"/>
      <c r="S3469" s="8"/>
      <c r="T3469" s="3"/>
      <c r="U3469" s="16"/>
      <c r="V3469" s="16"/>
      <c r="W3469" s="12"/>
      <c r="X3469" s="12"/>
      <c r="Y3469" s="6"/>
      <c r="Z3469" s="14"/>
      <c r="AA3469" s="5"/>
      <c r="AB3469" s="5"/>
      <c r="AC3469" s="5"/>
      <c r="AD3469" s="5"/>
      <c r="AE3469" s="13"/>
      <c r="AF3469" s="13"/>
      <c r="AG3469" s="13"/>
      <c r="AH3469" s="13"/>
      <c r="AI3469" s="13"/>
      <c r="AJ3469" s="13"/>
      <c r="AK3469" s="13"/>
      <c r="AL3469" s="5"/>
      <c r="AM3469" s="5"/>
      <c r="AN3469" s="13"/>
      <c r="AO3469" s="13"/>
      <c r="AP3469" s="13"/>
      <c r="AQ3469" s="13"/>
      <c r="AR3469" s="5"/>
    </row>
    <row r="3470" spans="1:44">
      <c r="A3470" t="e">
        <f>VLOOKUP(Q3470,'Rotas x Madrugada'!A:C,2,0)</f>
        <v>#N/A</v>
      </c>
      <c r="B3470" t="e">
        <f>VLOOKUP(Q3470,'Rotas x Madrugada'!A:C,3,0)</f>
        <v>#N/A</v>
      </c>
      <c r="D3470" s="19" t="e">
        <f t="shared" si="108"/>
        <v>#N/A</v>
      </c>
      <c r="E3470" s="19" t="e">
        <f>IF(A3470="RETIRA",Z3470,VLOOKUP(Q3470,'Rotas x Madrugada'!A:D,4,0))</f>
        <v>#N/A</v>
      </c>
      <c r="F3470" s="19" t="e">
        <f>IF(A3470="RETIRA",Z3470,Z3470+2)</f>
        <v>#N/A</v>
      </c>
      <c r="G3470" s="19" t="str">
        <f>CONCATENATE(U3470,"-",V3470)</f>
        <v>-</v>
      </c>
      <c r="H3470" s="19" t="str">
        <f t="shared" ca="1" si="109"/>
        <v>PROBLEMA</v>
      </c>
      <c r="I3470" s="46">
        <f ca="1">Z3470-$B$1</f>
        <v>-46157</v>
      </c>
      <c r="J3470" s="46" t="e">
        <f>VLOOKUP(G3470,'D. Produção'!A:B,2,)</f>
        <v>#N/A</v>
      </c>
      <c r="K3470" s="1"/>
      <c r="L3470" s="2"/>
      <c r="M3470" s="1"/>
      <c r="N3470" s="1"/>
      <c r="O3470" s="2"/>
      <c r="P3470" s="2"/>
      <c r="Q3470" s="2"/>
      <c r="R3470" s="7"/>
      <c r="S3470" s="7"/>
      <c r="T3470" s="1"/>
      <c r="U3470" s="2"/>
      <c r="V3470" s="2"/>
      <c r="W3470" s="4"/>
      <c r="X3470" s="4"/>
      <c r="Y3470" s="9"/>
      <c r="Z3470" s="10"/>
      <c r="AA3470" s="15"/>
      <c r="AB3470" s="15"/>
      <c r="AC3470" s="15"/>
      <c r="AD3470" s="15"/>
      <c r="AE3470" s="11"/>
      <c r="AF3470" s="11"/>
      <c r="AG3470" s="11"/>
      <c r="AH3470" s="11"/>
      <c r="AI3470" s="11"/>
      <c r="AJ3470" s="11"/>
      <c r="AK3470" s="11"/>
      <c r="AL3470" s="15"/>
      <c r="AM3470" s="15"/>
      <c r="AN3470" s="11"/>
      <c r="AO3470" s="11"/>
      <c r="AP3470" s="11"/>
      <c r="AQ3470" s="11"/>
      <c r="AR3470" s="15"/>
    </row>
    <row r="3471" spans="1:44">
      <c r="A3471" t="e">
        <f>VLOOKUP(Q3471,'Rotas x Madrugada'!A:C,2,0)</f>
        <v>#N/A</v>
      </c>
      <c r="B3471" t="e">
        <f>VLOOKUP(Q3471,'Rotas x Madrugada'!A:C,3,0)</f>
        <v>#N/A</v>
      </c>
      <c r="D3471" s="19" t="e">
        <f t="shared" si="108"/>
        <v>#N/A</v>
      </c>
      <c r="E3471" s="19" t="e">
        <f>IF(A3471="RETIRA",Z3471,VLOOKUP(Q3471,'Rotas x Madrugada'!A:D,4,0))</f>
        <v>#N/A</v>
      </c>
      <c r="F3471" s="19" t="e">
        <f>IF(A3471="RETIRA",Z3471,Z3471+2)</f>
        <v>#N/A</v>
      </c>
      <c r="G3471" s="19" t="str">
        <f>CONCATENATE(U3471,"-",V3471)</f>
        <v>-</v>
      </c>
      <c r="H3471" s="19" t="str">
        <f t="shared" ca="1" si="109"/>
        <v>PROBLEMA</v>
      </c>
      <c r="I3471" s="46">
        <f ca="1">Z3471-$B$1</f>
        <v>-46157</v>
      </c>
      <c r="J3471" s="46" t="e">
        <f>VLOOKUP(G3471,'D. Produção'!A:B,2,)</f>
        <v>#N/A</v>
      </c>
      <c r="K3471" s="3"/>
      <c r="L3471" s="16"/>
      <c r="M3471" s="3"/>
      <c r="N3471" s="3"/>
      <c r="O3471" s="16"/>
      <c r="P3471" s="16"/>
      <c r="Q3471" s="16"/>
      <c r="R3471" s="8"/>
      <c r="S3471" s="8"/>
      <c r="T3471" s="3"/>
      <c r="U3471" s="16"/>
      <c r="V3471" s="16"/>
      <c r="W3471" s="12"/>
      <c r="X3471" s="12"/>
      <c r="Y3471" s="6"/>
      <c r="Z3471" s="14"/>
      <c r="AA3471" s="5"/>
      <c r="AB3471" s="5"/>
      <c r="AC3471" s="5"/>
      <c r="AD3471" s="5"/>
      <c r="AE3471" s="13"/>
      <c r="AF3471" s="13"/>
      <c r="AG3471" s="13"/>
      <c r="AH3471" s="13"/>
      <c r="AI3471" s="13"/>
      <c r="AJ3471" s="13"/>
      <c r="AK3471" s="13"/>
      <c r="AL3471" s="5"/>
      <c r="AM3471" s="5"/>
      <c r="AN3471" s="13"/>
      <c r="AO3471" s="13"/>
      <c r="AP3471" s="13"/>
      <c r="AQ3471" s="13"/>
      <c r="AR3471" s="5"/>
    </row>
    <row r="3472" spans="1:44">
      <c r="A3472" t="e">
        <f>VLOOKUP(Q3472,'Rotas x Madrugada'!A:C,2,0)</f>
        <v>#N/A</v>
      </c>
      <c r="B3472" t="e">
        <f>VLOOKUP(Q3472,'Rotas x Madrugada'!A:C,3,0)</f>
        <v>#N/A</v>
      </c>
      <c r="D3472" s="19" t="e">
        <f t="shared" si="108"/>
        <v>#N/A</v>
      </c>
      <c r="E3472" s="19" t="e">
        <f>IF(A3472="RETIRA",Z3472,VLOOKUP(Q3472,'Rotas x Madrugada'!A:D,4,0))</f>
        <v>#N/A</v>
      </c>
      <c r="F3472" s="19" t="e">
        <f>IF(A3472="RETIRA",Z3472,Z3472+2)</f>
        <v>#N/A</v>
      </c>
      <c r="G3472" s="19" t="str">
        <f>CONCATENATE(U3472,"-",V3472)</f>
        <v>-</v>
      </c>
      <c r="H3472" s="19" t="str">
        <f t="shared" ca="1" si="109"/>
        <v>PROBLEMA</v>
      </c>
      <c r="I3472" s="46">
        <f ca="1">Z3472-$B$1</f>
        <v>-46157</v>
      </c>
      <c r="J3472" s="46" t="e">
        <f>VLOOKUP(G3472,'D. Produção'!A:B,2,)</f>
        <v>#N/A</v>
      </c>
      <c r="K3472" s="1"/>
      <c r="L3472" s="2"/>
      <c r="M3472" s="1"/>
      <c r="N3472" s="1"/>
      <c r="O3472" s="2"/>
      <c r="P3472" s="2"/>
      <c r="Q3472" s="2"/>
      <c r="R3472" s="7"/>
      <c r="S3472" s="7"/>
      <c r="T3472" s="1"/>
      <c r="U3472" s="2"/>
      <c r="V3472" s="2"/>
      <c r="W3472" s="4"/>
      <c r="X3472" s="4"/>
      <c r="Y3472" s="9"/>
      <c r="Z3472" s="10"/>
      <c r="AA3472" s="15"/>
      <c r="AB3472" s="15"/>
      <c r="AC3472" s="15"/>
      <c r="AD3472" s="15"/>
      <c r="AE3472" s="11"/>
      <c r="AF3472" s="11"/>
      <c r="AG3472" s="11"/>
      <c r="AH3472" s="11"/>
      <c r="AI3472" s="11"/>
      <c r="AJ3472" s="11"/>
      <c r="AK3472" s="11"/>
      <c r="AL3472" s="15"/>
      <c r="AM3472" s="15"/>
      <c r="AN3472" s="11"/>
      <c r="AO3472" s="11"/>
      <c r="AP3472" s="11"/>
      <c r="AQ3472" s="11"/>
      <c r="AR3472" s="15"/>
    </row>
    <row r="3473" spans="1:44">
      <c r="A3473" t="e">
        <f>VLOOKUP(Q3473,'Rotas x Madrugada'!A:C,2,0)</f>
        <v>#N/A</v>
      </c>
      <c r="B3473" t="e">
        <f>VLOOKUP(Q3473,'Rotas x Madrugada'!A:C,3,0)</f>
        <v>#N/A</v>
      </c>
      <c r="D3473" s="19" t="e">
        <f t="shared" si="108"/>
        <v>#N/A</v>
      </c>
      <c r="E3473" s="19" t="e">
        <f>IF(A3473="RETIRA",Z3473,VLOOKUP(Q3473,'Rotas x Madrugada'!A:D,4,0))</f>
        <v>#N/A</v>
      </c>
      <c r="F3473" s="19" t="e">
        <f>IF(A3473="RETIRA",Z3473,Z3473+2)</f>
        <v>#N/A</v>
      </c>
      <c r="G3473" s="19" t="str">
        <f>CONCATENATE(U3473,"-",V3473)</f>
        <v>-</v>
      </c>
      <c r="H3473" s="19" t="str">
        <f t="shared" ca="1" si="109"/>
        <v>PROBLEMA</v>
      </c>
      <c r="I3473" s="46">
        <f ca="1">Z3473-$B$1</f>
        <v>-46157</v>
      </c>
      <c r="J3473" s="46" t="e">
        <f>VLOOKUP(G3473,'D. Produção'!A:B,2,)</f>
        <v>#N/A</v>
      </c>
      <c r="K3473" s="3"/>
      <c r="L3473" s="16"/>
      <c r="M3473" s="3"/>
      <c r="N3473" s="3"/>
      <c r="O3473" s="16"/>
      <c r="P3473" s="16"/>
      <c r="Q3473" s="16"/>
      <c r="R3473" s="8"/>
      <c r="S3473" s="8"/>
      <c r="T3473" s="3"/>
      <c r="U3473" s="16"/>
      <c r="V3473" s="16"/>
      <c r="W3473" s="12"/>
      <c r="X3473" s="12"/>
      <c r="Y3473" s="6"/>
      <c r="Z3473" s="14"/>
      <c r="AA3473" s="5"/>
      <c r="AB3473" s="5"/>
      <c r="AC3473" s="5"/>
      <c r="AD3473" s="5"/>
      <c r="AE3473" s="13"/>
      <c r="AF3473" s="13"/>
      <c r="AG3473" s="13"/>
      <c r="AH3473" s="13"/>
      <c r="AI3473" s="13"/>
      <c r="AJ3473" s="13"/>
      <c r="AK3473" s="13"/>
      <c r="AL3473" s="5"/>
      <c r="AM3473" s="5"/>
      <c r="AN3473" s="13"/>
      <c r="AO3473" s="13"/>
      <c r="AP3473" s="13"/>
      <c r="AQ3473" s="13"/>
      <c r="AR3473" s="5"/>
    </row>
    <row r="3474" spans="1:44">
      <c r="A3474" t="e">
        <f>VLOOKUP(Q3474,'Rotas x Madrugada'!A:C,2,0)</f>
        <v>#N/A</v>
      </c>
      <c r="B3474" t="e">
        <f>VLOOKUP(Q3474,'Rotas x Madrugada'!A:C,3,0)</f>
        <v>#N/A</v>
      </c>
      <c r="D3474" s="19" t="e">
        <f t="shared" si="108"/>
        <v>#N/A</v>
      </c>
      <c r="E3474" s="19" t="e">
        <f>IF(A3474="RETIRA",Z3474,VLOOKUP(Q3474,'Rotas x Madrugada'!A:D,4,0))</f>
        <v>#N/A</v>
      </c>
      <c r="F3474" s="19" t="e">
        <f>IF(A3474="RETIRA",Z3474,Z3474+2)</f>
        <v>#N/A</v>
      </c>
      <c r="G3474" s="19" t="str">
        <f>CONCATENATE(U3474,"-",V3474)</f>
        <v>-</v>
      </c>
      <c r="H3474" s="19" t="str">
        <f t="shared" ca="1" si="109"/>
        <v>PROBLEMA</v>
      </c>
      <c r="I3474" s="46">
        <f ca="1">Z3474-$B$1</f>
        <v>-46157</v>
      </c>
      <c r="J3474" s="46" t="e">
        <f>VLOOKUP(G3474,'D. Produção'!A:B,2,)</f>
        <v>#N/A</v>
      </c>
      <c r="K3474" s="1"/>
      <c r="L3474" s="2"/>
      <c r="M3474" s="1"/>
      <c r="N3474" s="1"/>
      <c r="O3474" s="2"/>
      <c r="P3474" s="2"/>
      <c r="Q3474" s="2"/>
      <c r="R3474" s="7"/>
      <c r="S3474" s="7"/>
      <c r="T3474" s="1"/>
      <c r="U3474" s="2"/>
      <c r="V3474" s="2"/>
      <c r="W3474" s="4"/>
      <c r="X3474" s="4"/>
      <c r="Y3474" s="9"/>
      <c r="Z3474" s="10"/>
      <c r="AA3474" s="15"/>
      <c r="AB3474" s="15"/>
      <c r="AC3474" s="15"/>
      <c r="AD3474" s="15"/>
      <c r="AE3474" s="11"/>
      <c r="AF3474" s="11"/>
      <c r="AG3474" s="11"/>
      <c r="AH3474" s="11"/>
      <c r="AI3474" s="11"/>
      <c r="AJ3474" s="11"/>
      <c r="AK3474" s="11"/>
      <c r="AL3474" s="15"/>
      <c r="AM3474" s="15"/>
      <c r="AN3474" s="11"/>
      <c r="AO3474" s="11"/>
      <c r="AP3474" s="11"/>
      <c r="AQ3474" s="11"/>
      <c r="AR3474" s="15"/>
    </row>
    <row r="3475" spans="1:44">
      <c r="A3475" t="e">
        <f>VLOOKUP(Q3475,'Rotas x Madrugada'!A:C,2,0)</f>
        <v>#N/A</v>
      </c>
      <c r="B3475" t="e">
        <f>VLOOKUP(Q3475,'Rotas x Madrugada'!A:C,3,0)</f>
        <v>#N/A</v>
      </c>
      <c r="D3475" s="19" t="e">
        <f t="shared" si="108"/>
        <v>#N/A</v>
      </c>
      <c r="E3475" s="19" t="e">
        <f>IF(A3475="RETIRA",Z3475,VLOOKUP(Q3475,'Rotas x Madrugada'!A:D,4,0))</f>
        <v>#N/A</v>
      </c>
      <c r="F3475" s="19" t="e">
        <f>IF(A3475="RETIRA",Z3475,Z3475+2)</f>
        <v>#N/A</v>
      </c>
      <c r="G3475" s="19" t="str">
        <f>CONCATENATE(U3475,"-",V3475)</f>
        <v>-</v>
      </c>
      <c r="H3475" s="19" t="str">
        <f t="shared" ca="1" si="109"/>
        <v>PROBLEMA</v>
      </c>
      <c r="I3475" s="46">
        <f ca="1">Z3475-$B$1</f>
        <v>-46157</v>
      </c>
      <c r="J3475" s="46" t="e">
        <f>VLOOKUP(G3475,'D. Produção'!A:B,2,)</f>
        <v>#N/A</v>
      </c>
      <c r="K3475" s="3"/>
      <c r="L3475" s="16"/>
      <c r="M3475" s="3"/>
      <c r="N3475" s="3"/>
      <c r="O3475" s="16"/>
      <c r="P3475" s="16"/>
      <c r="Q3475" s="16"/>
      <c r="R3475" s="8"/>
      <c r="S3475" s="8"/>
      <c r="T3475" s="3"/>
      <c r="U3475" s="16"/>
      <c r="V3475" s="16"/>
      <c r="W3475" s="12"/>
      <c r="X3475" s="12"/>
      <c r="Y3475" s="6"/>
      <c r="Z3475" s="14"/>
      <c r="AA3475" s="5"/>
      <c r="AB3475" s="5"/>
      <c r="AC3475" s="5"/>
      <c r="AD3475" s="5"/>
      <c r="AE3475" s="13"/>
      <c r="AF3475" s="13"/>
      <c r="AG3475" s="13"/>
      <c r="AH3475" s="13"/>
      <c r="AI3475" s="13"/>
      <c r="AJ3475" s="13"/>
      <c r="AK3475" s="13"/>
      <c r="AL3475" s="5"/>
      <c r="AM3475" s="5"/>
      <c r="AN3475" s="13"/>
      <c r="AO3475" s="13"/>
      <c r="AP3475" s="13"/>
      <c r="AQ3475" s="13"/>
      <c r="AR3475" s="5"/>
    </row>
    <row r="3476" spans="1:44">
      <c r="A3476" t="e">
        <f>VLOOKUP(Q3476,'Rotas x Madrugada'!A:C,2,0)</f>
        <v>#N/A</v>
      </c>
      <c r="B3476" t="e">
        <f>VLOOKUP(Q3476,'Rotas x Madrugada'!A:C,3,0)</f>
        <v>#N/A</v>
      </c>
      <c r="D3476" s="19" t="e">
        <f t="shared" si="108"/>
        <v>#N/A</v>
      </c>
      <c r="E3476" s="19" t="e">
        <f>IF(A3476="RETIRA",Z3476,VLOOKUP(Q3476,'Rotas x Madrugada'!A:D,4,0))</f>
        <v>#N/A</v>
      </c>
      <c r="F3476" s="19" t="e">
        <f>IF(A3476="RETIRA",Z3476,Z3476+2)</f>
        <v>#N/A</v>
      </c>
      <c r="G3476" s="19" t="str">
        <f>CONCATENATE(U3476,"-",V3476)</f>
        <v>-</v>
      </c>
      <c r="H3476" s="19" t="str">
        <f t="shared" ca="1" si="109"/>
        <v>PROBLEMA</v>
      </c>
      <c r="I3476" s="46">
        <f ca="1">Z3476-$B$1</f>
        <v>-46157</v>
      </c>
      <c r="J3476" s="46" t="e">
        <f>VLOOKUP(G3476,'D. Produção'!A:B,2,)</f>
        <v>#N/A</v>
      </c>
      <c r="K3476" s="1"/>
      <c r="L3476" s="2"/>
      <c r="M3476" s="1"/>
      <c r="N3476" s="1"/>
      <c r="O3476" s="2"/>
      <c r="P3476" s="2"/>
      <c r="Q3476" s="2"/>
      <c r="R3476" s="7"/>
      <c r="S3476" s="7"/>
      <c r="T3476" s="1"/>
      <c r="U3476" s="2"/>
      <c r="V3476" s="2"/>
      <c r="W3476" s="4"/>
      <c r="X3476" s="4"/>
      <c r="Y3476" s="9"/>
      <c r="Z3476" s="10"/>
      <c r="AA3476" s="15"/>
      <c r="AB3476" s="15"/>
      <c r="AC3476" s="15"/>
      <c r="AD3476" s="15"/>
      <c r="AE3476" s="11"/>
      <c r="AF3476" s="11"/>
      <c r="AG3476" s="11"/>
      <c r="AH3476" s="11"/>
      <c r="AI3476" s="11"/>
      <c r="AJ3476" s="11"/>
      <c r="AK3476" s="11"/>
      <c r="AL3476" s="15"/>
      <c r="AM3476" s="15"/>
      <c r="AN3476" s="11"/>
      <c r="AO3476" s="11"/>
      <c r="AP3476" s="11"/>
      <c r="AQ3476" s="11"/>
      <c r="AR3476" s="15"/>
    </row>
    <row r="3477" spans="1:44">
      <c r="A3477" t="e">
        <f>VLOOKUP(Q3477,'Rotas x Madrugada'!A:C,2,0)</f>
        <v>#N/A</v>
      </c>
      <c r="B3477" t="e">
        <f>VLOOKUP(Q3477,'Rotas x Madrugada'!A:C,3,0)</f>
        <v>#N/A</v>
      </c>
      <c r="D3477" s="19" t="e">
        <f t="shared" si="108"/>
        <v>#N/A</v>
      </c>
      <c r="E3477" s="19" t="e">
        <f>IF(A3477="RETIRA",Z3477,VLOOKUP(Q3477,'Rotas x Madrugada'!A:D,4,0))</f>
        <v>#N/A</v>
      </c>
      <c r="F3477" s="19" t="e">
        <f>IF(A3477="RETIRA",Z3477,Z3477+2)</f>
        <v>#N/A</v>
      </c>
      <c r="G3477" s="19" t="str">
        <f>CONCATENATE(U3477,"-",V3477)</f>
        <v>-</v>
      </c>
      <c r="H3477" s="19" t="str">
        <f t="shared" ca="1" si="109"/>
        <v>PROBLEMA</v>
      </c>
      <c r="I3477" s="46">
        <f ca="1">Z3477-$B$1</f>
        <v>-46157</v>
      </c>
      <c r="J3477" s="46" t="e">
        <f>VLOOKUP(G3477,'D. Produção'!A:B,2,)</f>
        <v>#N/A</v>
      </c>
      <c r="K3477" s="3"/>
      <c r="L3477" s="16"/>
      <c r="M3477" s="3"/>
      <c r="N3477" s="3"/>
      <c r="O3477" s="16"/>
      <c r="P3477" s="16"/>
      <c r="Q3477" s="16"/>
      <c r="R3477" s="8"/>
      <c r="S3477" s="8"/>
      <c r="T3477" s="3"/>
      <c r="U3477" s="16"/>
      <c r="V3477" s="16"/>
      <c r="W3477" s="12"/>
      <c r="X3477" s="12"/>
      <c r="Y3477" s="6"/>
      <c r="Z3477" s="14"/>
      <c r="AA3477" s="5"/>
      <c r="AB3477" s="5"/>
      <c r="AC3477" s="5"/>
      <c r="AD3477" s="5"/>
      <c r="AE3477" s="13"/>
      <c r="AF3477" s="13"/>
      <c r="AG3477" s="13"/>
      <c r="AH3477" s="13"/>
      <c r="AI3477" s="13"/>
      <c r="AJ3477" s="13"/>
      <c r="AK3477" s="13"/>
      <c r="AL3477" s="5"/>
      <c r="AM3477" s="5"/>
      <c r="AN3477" s="13"/>
      <c r="AO3477" s="13"/>
      <c r="AP3477" s="13"/>
      <c r="AQ3477" s="13"/>
      <c r="AR3477" s="5"/>
    </row>
    <row r="3478" spans="1:44">
      <c r="A3478" t="e">
        <f>VLOOKUP(Q3478,'Rotas x Madrugada'!A:C,2,0)</f>
        <v>#N/A</v>
      </c>
      <c r="B3478" t="e">
        <f>VLOOKUP(Q3478,'Rotas x Madrugada'!A:C,3,0)</f>
        <v>#N/A</v>
      </c>
      <c r="D3478" s="19" t="e">
        <f t="shared" si="108"/>
        <v>#N/A</v>
      </c>
      <c r="E3478" s="19" t="e">
        <f>IF(A3478="RETIRA",Z3478,VLOOKUP(Q3478,'Rotas x Madrugada'!A:D,4,0))</f>
        <v>#N/A</v>
      </c>
      <c r="F3478" s="19" t="e">
        <f>IF(A3478="RETIRA",Z3478,Z3478+2)</f>
        <v>#N/A</v>
      </c>
      <c r="G3478" s="19" t="str">
        <f>CONCATENATE(U3478,"-",V3478)</f>
        <v>-</v>
      </c>
      <c r="H3478" s="19" t="str">
        <f t="shared" ca="1" si="109"/>
        <v>PROBLEMA</v>
      </c>
      <c r="I3478" s="46">
        <f ca="1">Z3478-$B$1</f>
        <v>-46157</v>
      </c>
      <c r="J3478" s="46" t="e">
        <f>VLOOKUP(G3478,'D. Produção'!A:B,2,)</f>
        <v>#N/A</v>
      </c>
      <c r="K3478" s="1"/>
      <c r="L3478" s="2"/>
      <c r="M3478" s="1"/>
      <c r="N3478" s="1"/>
      <c r="O3478" s="2"/>
      <c r="P3478" s="2"/>
      <c r="Q3478" s="2"/>
      <c r="R3478" s="7"/>
      <c r="S3478" s="7"/>
      <c r="T3478" s="1"/>
      <c r="U3478" s="2"/>
      <c r="V3478" s="2"/>
      <c r="W3478" s="4"/>
      <c r="X3478" s="4"/>
      <c r="Y3478" s="9"/>
      <c r="Z3478" s="10"/>
      <c r="AA3478" s="15"/>
      <c r="AB3478" s="15"/>
      <c r="AC3478" s="15"/>
      <c r="AD3478" s="15"/>
      <c r="AE3478" s="11"/>
      <c r="AF3478" s="11"/>
      <c r="AG3478" s="11"/>
      <c r="AH3478" s="11"/>
      <c r="AI3478" s="11"/>
      <c r="AJ3478" s="11"/>
      <c r="AK3478" s="11"/>
      <c r="AL3478" s="15"/>
      <c r="AM3478" s="15"/>
      <c r="AN3478" s="11"/>
      <c r="AO3478" s="11"/>
      <c r="AP3478" s="11"/>
      <c r="AQ3478" s="11"/>
      <c r="AR3478" s="15"/>
    </row>
    <row r="3479" spans="1:44">
      <c r="A3479" t="e">
        <f>VLOOKUP(Q3479,'Rotas x Madrugada'!A:C,2,0)</f>
        <v>#N/A</v>
      </c>
      <c r="B3479" t="e">
        <f>VLOOKUP(Q3479,'Rotas x Madrugada'!A:C,3,0)</f>
        <v>#N/A</v>
      </c>
      <c r="D3479" s="19" t="e">
        <f t="shared" si="108"/>
        <v>#N/A</v>
      </c>
      <c r="E3479" s="19" t="e">
        <f>IF(A3479="RETIRA",Z3479,VLOOKUP(Q3479,'Rotas x Madrugada'!A:D,4,0))</f>
        <v>#N/A</v>
      </c>
      <c r="F3479" s="19" t="e">
        <f>IF(A3479="RETIRA",Z3479,Z3479+2)</f>
        <v>#N/A</v>
      </c>
      <c r="G3479" s="19" t="str">
        <f>CONCATENATE(U3479,"-",V3479)</f>
        <v>-</v>
      </c>
      <c r="H3479" s="19" t="str">
        <f t="shared" ca="1" si="109"/>
        <v>PROBLEMA</v>
      </c>
      <c r="I3479" s="46">
        <f ca="1">Z3479-$B$1</f>
        <v>-46157</v>
      </c>
      <c r="J3479" s="46" t="e">
        <f>VLOOKUP(G3479,'D. Produção'!A:B,2,)</f>
        <v>#N/A</v>
      </c>
      <c r="K3479" s="3"/>
      <c r="L3479" s="16"/>
      <c r="M3479" s="3"/>
      <c r="N3479" s="3"/>
      <c r="O3479" s="16"/>
      <c r="P3479" s="16"/>
      <c r="Q3479" s="16"/>
      <c r="R3479" s="8"/>
      <c r="S3479" s="8"/>
      <c r="T3479" s="3"/>
      <c r="U3479" s="16"/>
      <c r="V3479" s="16"/>
      <c r="W3479" s="12"/>
      <c r="X3479" s="12"/>
      <c r="Y3479" s="6"/>
      <c r="Z3479" s="14"/>
      <c r="AA3479" s="5"/>
      <c r="AB3479" s="5"/>
      <c r="AC3479" s="5"/>
      <c r="AD3479" s="5"/>
      <c r="AE3479" s="13"/>
      <c r="AF3479" s="13"/>
      <c r="AG3479" s="13"/>
      <c r="AH3479" s="13"/>
      <c r="AI3479" s="13"/>
      <c r="AJ3479" s="13"/>
      <c r="AK3479" s="13"/>
      <c r="AL3479" s="5"/>
      <c r="AM3479" s="5"/>
      <c r="AN3479" s="13"/>
      <c r="AO3479" s="13"/>
      <c r="AP3479" s="13"/>
      <c r="AQ3479" s="13"/>
      <c r="AR3479" s="5"/>
    </row>
    <row r="3480" spans="1:44">
      <c r="A3480" t="e">
        <f>VLOOKUP(Q3480,'Rotas x Madrugada'!A:C,2,0)</f>
        <v>#N/A</v>
      </c>
      <c r="B3480" t="e">
        <f>VLOOKUP(Q3480,'Rotas x Madrugada'!A:C,3,0)</f>
        <v>#N/A</v>
      </c>
      <c r="D3480" s="19" t="e">
        <f t="shared" si="108"/>
        <v>#N/A</v>
      </c>
      <c r="E3480" s="19" t="e">
        <f>IF(A3480="RETIRA",Z3480,VLOOKUP(Q3480,'Rotas x Madrugada'!A:D,4,0))</f>
        <v>#N/A</v>
      </c>
      <c r="F3480" s="19" t="e">
        <f>IF(A3480="RETIRA",Z3480,Z3480+2)</f>
        <v>#N/A</v>
      </c>
      <c r="G3480" s="19" t="str">
        <f>CONCATENATE(U3480,"-",V3480)</f>
        <v>-</v>
      </c>
      <c r="H3480" s="19" t="str">
        <f t="shared" ca="1" si="109"/>
        <v>PROBLEMA</v>
      </c>
      <c r="I3480" s="46">
        <f ca="1">Z3480-$B$1</f>
        <v>-46157</v>
      </c>
      <c r="J3480" s="46" t="e">
        <f>VLOOKUP(G3480,'D. Produção'!A:B,2,)</f>
        <v>#N/A</v>
      </c>
      <c r="K3480" s="1"/>
      <c r="L3480" s="2"/>
      <c r="M3480" s="1"/>
      <c r="N3480" s="1"/>
      <c r="O3480" s="2"/>
      <c r="P3480" s="2"/>
      <c r="Q3480" s="2"/>
      <c r="R3480" s="7"/>
      <c r="S3480" s="7"/>
      <c r="T3480" s="1"/>
      <c r="U3480" s="2"/>
      <c r="V3480" s="2"/>
      <c r="W3480" s="4"/>
      <c r="X3480" s="4"/>
      <c r="Y3480" s="9"/>
      <c r="Z3480" s="10"/>
      <c r="AA3480" s="15"/>
      <c r="AB3480" s="15"/>
      <c r="AC3480" s="15"/>
      <c r="AD3480" s="15"/>
      <c r="AE3480" s="11"/>
      <c r="AF3480" s="11"/>
      <c r="AG3480" s="11"/>
      <c r="AH3480" s="11"/>
      <c r="AI3480" s="11"/>
      <c r="AJ3480" s="11"/>
      <c r="AK3480" s="11"/>
      <c r="AL3480" s="15"/>
      <c r="AM3480" s="15"/>
      <c r="AN3480" s="11"/>
      <c r="AO3480" s="11"/>
      <c r="AP3480" s="11"/>
      <c r="AQ3480" s="11"/>
      <c r="AR3480" s="15"/>
    </row>
    <row r="3481" spans="1:44">
      <c r="A3481" t="e">
        <f>VLOOKUP(Q3481,'Rotas x Madrugada'!A:C,2,0)</f>
        <v>#N/A</v>
      </c>
      <c r="B3481" t="e">
        <f>VLOOKUP(Q3481,'Rotas x Madrugada'!A:C,3,0)</f>
        <v>#N/A</v>
      </c>
      <c r="D3481" s="19" t="e">
        <f t="shared" si="108"/>
        <v>#N/A</v>
      </c>
      <c r="E3481" s="19" t="e">
        <f>IF(A3481="RETIRA",Z3481,VLOOKUP(Q3481,'Rotas x Madrugada'!A:D,4,0))</f>
        <v>#N/A</v>
      </c>
      <c r="F3481" s="19" t="e">
        <f>IF(A3481="RETIRA",Z3481,Z3481+2)</f>
        <v>#N/A</v>
      </c>
      <c r="G3481" s="19" t="str">
        <f>CONCATENATE(U3481,"-",V3481)</f>
        <v>-</v>
      </c>
      <c r="H3481" s="19" t="str">
        <f t="shared" ca="1" si="109"/>
        <v>PROBLEMA</v>
      </c>
      <c r="I3481" s="46">
        <f ca="1">Z3481-$B$1</f>
        <v>-46157</v>
      </c>
      <c r="J3481" s="46" t="e">
        <f>VLOOKUP(G3481,'D. Produção'!A:B,2,)</f>
        <v>#N/A</v>
      </c>
      <c r="K3481" s="3"/>
      <c r="L3481" s="16"/>
      <c r="M3481" s="3"/>
      <c r="N3481" s="3"/>
      <c r="O3481" s="16"/>
      <c r="P3481" s="16"/>
      <c r="Q3481" s="16"/>
      <c r="R3481" s="8"/>
      <c r="S3481" s="8"/>
      <c r="T3481" s="3"/>
      <c r="U3481" s="16"/>
      <c r="V3481" s="16"/>
      <c r="W3481" s="12"/>
      <c r="X3481" s="12"/>
      <c r="Y3481" s="6"/>
      <c r="Z3481" s="14"/>
      <c r="AA3481" s="5"/>
      <c r="AB3481" s="5"/>
      <c r="AC3481" s="5"/>
      <c r="AD3481" s="5"/>
      <c r="AE3481" s="13"/>
      <c r="AF3481" s="13"/>
      <c r="AG3481" s="13"/>
      <c r="AH3481" s="13"/>
      <c r="AI3481" s="13"/>
      <c r="AJ3481" s="13"/>
      <c r="AK3481" s="13"/>
      <c r="AL3481" s="5"/>
      <c r="AM3481" s="5"/>
      <c r="AN3481" s="13"/>
      <c r="AO3481" s="13"/>
      <c r="AP3481" s="13"/>
      <c r="AQ3481" s="13"/>
      <c r="AR3481" s="5"/>
    </row>
    <row r="3482" spans="1:44">
      <c r="A3482" t="e">
        <f>VLOOKUP(Q3482,'Rotas x Madrugada'!A:C,2,0)</f>
        <v>#N/A</v>
      </c>
      <c r="B3482" t="e">
        <f>VLOOKUP(Q3482,'Rotas x Madrugada'!A:C,3,0)</f>
        <v>#N/A</v>
      </c>
      <c r="D3482" s="19" t="e">
        <f t="shared" si="108"/>
        <v>#N/A</v>
      </c>
      <c r="E3482" s="19" t="e">
        <f>IF(A3482="RETIRA",Z3482,VLOOKUP(Q3482,'Rotas x Madrugada'!A:D,4,0))</f>
        <v>#N/A</v>
      </c>
      <c r="F3482" s="19" t="e">
        <f>IF(A3482="RETIRA",Z3482,Z3482+2)</f>
        <v>#N/A</v>
      </c>
      <c r="G3482" s="19" t="str">
        <f>CONCATENATE(U3482,"-",V3482)</f>
        <v>-</v>
      </c>
      <c r="H3482" s="19" t="str">
        <f t="shared" ca="1" si="109"/>
        <v>PROBLEMA</v>
      </c>
      <c r="I3482" s="46">
        <f ca="1">Z3482-$B$1</f>
        <v>-46157</v>
      </c>
      <c r="J3482" s="46" t="e">
        <f>VLOOKUP(G3482,'D. Produção'!A:B,2,)</f>
        <v>#N/A</v>
      </c>
      <c r="K3482" s="1"/>
      <c r="L3482" s="2"/>
      <c r="M3482" s="1"/>
      <c r="N3482" s="1"/>
      <c r="O3482" s="2"/>
      <c r="P3482" s="2"/>
      <c r="Q3482" s="2"/>
      <c r="R3482" s="7"/>
      <c r="S3482" s="7"/>
      <c r="T3482" s="1"/>
      <c r="U3482" s="2"/>
      <c r="V3482" s="2"/>
      <c r="W3482" s="4"/>
      <c r="X3482" s="4"/>
      <c r="Y3482" s="9"/>
      <c r="Z3482" s="10"/>
      <c r="AA3482" s="15"/>
      <c r="AB3482" s="15"/>
      <c r="AC3482" s="15"/>
      <c r="AD3482" s="15"/>
      <c r="AE3482" s="11"/>
      <c r="AF3482" s="11"/>
      <c r="AG3482" s="11"/>
      <c r="AH3482" s="11"/>
      <c r="AI3482" s="11"/>
      <c r="AJ3482" s="11"/>
      <c r="AK3482" s="11"/>
      <c r="AL3482" s="15"/>
      <c r="AM3482" s="15"/>
      <c r="AN3482" s="11"/>
      <c r="AO3482" s="11"/>
      <c r="AP3482" s="11"/>
      <c r="AQ3482" s="11"/>
      <c r="AR3482" s="15"/>
    </row>
    <row r="3483" spans="1:44">
      <c r="A3483" t="e">
        <f>VLOOKUP(Q3483,'Rotas x Madrugada'!A:C,2,0)</f>
        <v>#N/A</v>
      </c>
      <c r="B3483" t="e">
        <f>VLOOKUP(Q3483,'Rotas x Madrugada'!A:C,3,0)</f>
        <v>#N/A</v>
      </c>
      <c r="D3483" s="19" t="e">
        <f t="shared" si="108"/>
        <v>#N/A</v>
      </c>
      <c r="E3483" s="19" t="e">
        <f>IF(A3483="RETIRA",Z3483,VLOOKUP(Q3483,'Rotas x Madrugada'!A:D,4,0))</f>
        <v>#N/A</v>
      </c>
      <c r="F3483" s="19" t="e">
        <f>IF(A3483="RETIRA",Z3483,Z3483+2)</f>
        <v>#N/A</v>
      </c>
      <c r="G3483" s="19" t="str">
        <f>CONCATENATE(U3483,"-",V3483)</f>
        <v>-</v>
      </c>
      <c r="H3483" s="19" t="str">
        <f t="shared" ca="1" si="109"/>
        <v>PROBLEMA</v>
      </c>
      <c r="I3483" s="46">
        <f ca="1">Z3483-$B$1</f>
        <v>-46157</v>
      </c>
      <c r="J3483" s="46" t="e">
        <f>VLOOKUP(G3483,'D. Produção'!A:B,2,)</f>
        <v>#N/A</v>
      </c>
      <c r="K3483" s="3"/>
      <c r="L3483" s="16"/>
      <c r="M3483" s="3"/>
      <c r="N3483" s="3"/>
      <c r="O3483" s="16"/>
      <c r="P3483" s="16"/>
      <c r="Q3483" s="16"/>
      <c r="R3483" s="8"/>
      <c r="S3483" s="8"/>
      <c r="T3483" s="3"/>
      <c r="U3483" s="16"/>
      <c r="V3483" s="16"/>
      <c r="W3483" s="12"/>
      <c r="X3483" s="12"/>
      <c r="Y3483" s="6"/>
      <c r="Z3483" s="14"/>
      <c r="AA3483" s="5"/>
      <c r="AB3483" s="5"/>
      <c r="AC3483" s="5"/>
      <c r="AD3483" s="5"/>
      <c r="AE3483" s="13"/>
      <c r="AF3483" s="13"/>
      <c r="AG3483" s="13"/>
      <c r="AH3483" s="13"/>
      <c r="AI3483" s="13"/>
      <c r="AJ3483" s="13"/>
      <c r="AK3483" s="13"/>
      <c r="AL3483" s="5"/>
      <c r="AM3483" s="5"/>
      <c r="AN3483" s="13"/>
      <c r="AO3483" s="13"/>
      <c r="AP3483" s="13"/>
      <c r="AQ3483" s="13"/>
      <c r="AR3483" s="5"/>
    </row>
    <row r="3484" spans="1:44">
      <c r="A3484" t="e">
        <f>VLOOKUP(Q3484,'Rotas x Madrugada'!A:C,2,0)</f>
        <v>#N/A</v>
      </c>
      <c r="B3484" t="e">
        <f>VLOOKUP(Q3484,'Rotas x Madrugada'!A:C,3,0)</f>
        <v>#N/A</v>
      </c>
      <c r="D3484" s="19" t="e">
        <f t="shared" si="108"/>
        <v>#N/A</v>
      </c>
      <c r="E3484" s="19" t="e">
        <f>IF(A3484="RETIRA",Z3484,VLOOKUP(Q3484,'Rotas x Madrugada'!A:D,4,0))</f>
        <v>#N/A</v>
      </c>
      <c r="F3484" s="19" t="e">
        <f>IF(A3484="RETIRA",Z3484,Z3484+2)</f>
        <v>#N/A</v>
      </c>
      <c r="G3484" s="19" t="str">
        <f>CONCATENATE(U3484,"-",V3484)</f>
        <v>-</v>
      </c>
      <c r="H3484" s="19" t="str">
        <f t="shared" ca="1" si="109"/>
        <v>PROBLEMA</v>
      </c>
      <c r="I3484" s="46">
        <f ca="1">Z3484-$B$1</f>
        <v>-46157</v>
      </c>
      <c r="J3484" s="46" t="e">
        <f>VLOOKUP(G3484,'D. Produção'!A:B,2,)</f>
        <v>#N/A</v>
      </c>
      <c r="K3484" s="1"/>
      <c r="L3484" s="2"/>
      <c r="M3484" s="1"/>
      <c r="N3484" s="1"/>
      <c r="O3484" s="2"/>
      <c r="P3484" s="2"/>
      <c r="Q3484" s="2"/>
      <c r="R3484" s="7"/>
      <c r="S3484" s="7"/>
      <c r="T3484" s="1"/>
      <c r="U3484" s="2"/>
      <c r="V3484" s="2"/>
      <c r="W3484" s="4"/>
      <c r="X3484" s="4"/>
      <c r="Y3484" s="9"/>
      <c r="Z3484" s="10"/>
      <c r="AA3484" s="15"/>
      <c r="AB3484" s="15"/>
      <c r="AC3484" s="15"/>
      <c r="AD3484" s="15"/>
      <c r="AE3484" s="11"/>
      <c r="AF3484" s="11"/>
      <c r="AG3484" s="11"/>
      <c r="AH3484" s="11"/>
      <c r="AI3484" s="11"/>
      <c r="AJ3484" s="11"/>
      <c r="AK3484" s="11"/>
      <c r="AL3484" s="15"/>
      <c r="AM3484" s="15"/>
      <c r="AN3484" s="11"/>
      <c r="AO3484" s="11"/>
      <c r="AP3484" s="11"/>
      <c r="AQ3484" s="11"/>
      <c r="AR3484" s="15"/>
    </row>
    <row r="3485" spans="1:44">
      <c r="A3485" t="e">
        <f>VLOOKUP(Q3485,'Rotas x Madrugada'!A:C,2,0)</f>
        <v>#N/A</v>
      </c>
      <c r="B3485" t="e">
        <f>VLOOKUP(Q3485,'Rotas x Madrugada'!A:C,3,0)</f>
        <v>#N/A</v>
      </c>
      <c r="D3485" s="19" t="e">
        <f t="shared" si="108"/>
        <v>#N/A</v>
      </c>
      <c r="E3485" s="19" t="e">
        <f>IF(A3485="RETIRA",Z3485,VLOOKUP(Q3485,'Rotas x Madrugada'!A:D,4,0))</f>
        <v>#N/A</v>
      </c>
      <c r="F3485" s="19" t="e">
        <f>IF(A3485="RETIRA",Z3485,Z3485+2)</f>
        <v>#N/A</v>
      </c>
      <c r="G3485" s="19" t="str">
        <f>CONCATENATE(U3485,"-",V3485)</f>
        <v>-</v>
      </c>
      <c r="H3485" s="19" t="str">
        <f t="shared" ca="1" si="109"/>
        <v>PROBLEMA</v>
      </c>
      <c r="I3485" s="46">
        <f ca="1">Z3485-$B$1</f>
        <v>-46157</v>
      </c>
      <c r="J3485" s="46" t="e">
        <f>VLOOKUP(G3485,'D. Produção'!A:B,2,)</f>
        <v>#N/A</v>
      </c>
      <c r="K3485" s="3"/>
      <c r="L3485" s="16"/>
      <c r="M3485" s="3"/>
      <c r="N3485" s="3"/>
      <c r="O3485" s="16"/>
      <c r="P3485" s="16"/>
      <c r="Q3485" s="16"/>
      <c r="R3485" s="8"/>
      <c r="S3485" s="8"/>
      <c r="T3485" s="3"/>
      <c r="U3485" s="16"/>
      <c r="V3485" s="16"/>
      <c r="W3485" s="12"/>
      <c r="X3485" s="12"/>
      <c r="Y3485" s="6"/>
      <c r="Z3485" s="14"/>
      <c r="AA3485" s="5"/>
      <c r="AB3485" s="5"/>
      <c r="AC3485" s="5"/>
      <c r="AD3485" s="5"/>
      <c r="AE3485" s="13"/>
      <c r="AF3485" s="13"/>
      <c r="AG3485" s="13"/>
      <c r="AH3485" s="13"/>
      <c r="AI3485" s="13"/>
      <c r="AJ3485" s="13"/>
      <c r="AK3485" s="13"/>
      <c r="AL3485" s="5"/>
      <c r="AM3485" s="5"/>
      <c r="AN3485" s="13"/>
      <c r="AO3485" s="13"/>
      <c r="AP3485" s="13"/>
      <c r="AQ3485" s="13"/>
      <c r="AR3485" s="5"/>
    </row>
    <row r="3486" spans="1:44">
      <c r="A3486" t="e">
        <f>VLOOKUP(Q3486,'Rotas x Madrugada'!A:C,2,0)</f>
        <v>#N/A</v>
      </c>
      <c r="B3486" t="e">
        <f>VLOOKUP(Q3486,'Rotas x Madrugada'!A:C,3,0)</f>
        <v>#N/A</v>
      </c>
      <c r="D3486" s="19" t="e">
        <f t="shared" si="108"/>
        <v>#N/A</v>
      </c>
      <c r="E3486" s="19" t="e">
        <f>IF(A3486="RETIRA",Z3486,VLOOKUP(Q3486,'Rotas x Madrugada'!A:D,4,0))</f>
        <v>#N/A</v>
      </c>
      <c r="F3486" s="19" t="e">
        <f>IF(A3486="RETIRA",Z3486,Z3486+2)</f>
        <v>#N/A</v>
      </c>
      <c r="G3486" s="19" t="str">
        <f>CONCATENATE(U3486,"-",V3486)</f>
        <v>-</v>
      </c>
      <c r="H3486" s="19" t="str">
        <f t="shared" ca="1" si="109"/>
        <v>PROBLEMA</v>
      </c>
      <c r="I3486" s="46">
        <f ca="1">Z3486-$B$1</f>
        <v>-46157</v>
      </c>
      <c r="J3486" s="46" t="e">
        <f>VLOOKUP(G3486,'D. Produção'!A:B,2,)</f>
        <v>#N/A</v>
      </c>
      <c r="K3486" s="1"/>
      <c r="L3486" s="2"/>
      <c r="M3486" s="1"/>
      <c r="N3486" s="1"/>
      <c r="O3486" s="2"/>
      <c r="P3486" s="2"/>
      <c r="Q3486" s="2"/>
      <c r="R3486" s="7"/>
      <c r="S3486" s="7"/>
      <c r="T3486" s="1"/>
      <c r="U3486" s="2"/>
      <c r="V3486" s="2"/>
      <c r="W3486" s="4"/>
      <c r="X3486" s="4"/>
      <c r="Y3486" s="9"/>
      <c r="Z3486" s="10"/>
      <c r="AA3486" s="15"/>
      <c r="AB3486" s="15"/>
      <c r="AC3486" s="15"/>
      <c r="AD3486" s="15"/>
      <c r="AE3486" s="11"/>
      <c r="AF3486" s="11"/>
      <c r="AG3486" s="11"/>
      <c r="AH3486" s="11"/>
      <c r="AI3486" s="11"/>
      <c r="AJ3486" s="11"/>
      <c r="AK3486" s="11"/>
      <c r="AL3486" s="15"/>
      <c r="AM3486" s="15"/>
      <c r="AN3486" s="11"/>
      <c r="AO3486" s="11"/>
      <c r="AP3486" s="11"/>
      <c r="AQ3486" s="11"/>
      <c r="AR3486" s="15"/>
    </row>
    <row r="3487" spans="1:44">
      <c r="A3487" t="e">
        <f>VLOOKUP(Q3487,'Rotas x Madrugada'!A:C,2,0)</f>
        <v>#N/A</v>
      </c>
      <c r="B3487" t="e">
        <f>VLOOKUP(Q3487,'Rotas x Madrugada'!A:C,3,0)</f>
        <v>#N/A</v>
      </c>
      <c r="D3487" s="19" t="e">
        <f t="shared" si="108"/>
        <v>#N/A</v>
      </c>
      <c r="E3487" s="19" t="e">
        <f>IF(A3487="RETIRA",Z3487,VLOOKUP(Q3487,'Rotas x Madrugada'!A:D,4,0))</f>
        <v>#N/A</v>
      </c>
      <c r="F3487" s="19" t="e">
        <f>IF(A3487="RETIRA",Z3487,Z3487+2)</f>
        <v>#N/A</v>
      </c>
      <c r="G3487" s="19" t="str">
        <f>CONCATENATE(U3487,"-",V3487)</f>
        <v>-</v>
      </c>
      <c r="H3487" s="19" t="str">
        <f t="shared" ca="1" si="109"/>
        <v>PROBLEMA</v>
      </c>
      <c r="I3487" s="46">
        <f ca="1">Z3487-$B$1</f>
        <v>-46157</v>
      </c>
      <c r="J3487" s="46" t="e">
        <f>VLOOKUP(G3487,'D. Produção'!A:B,2,)</f>
        <v>#N/A</v>
      </c>
      <c r="K3487" s="3"/>
      <c r="L3487" s="16"/>
      <c r="M3487" s="3"/>
      <c r="N3487" s="3"/>
      <c r="O3487" s="16"/>
      <c r="P3487" s="16"/>
      <c r="Q3487" s="16"/>
      <c r="R3487" s="8"/>
      <c r="S3487" s="8"/>
      <c r="T3487" s="3"/>
      <c r="U3487" s="16"/>
      <c r="V3487" s="16"/>
      <c r="W3487" s="12"/>
      <c r="X3487" s="12"/>
      <c r="Y3487" s="6"/>
      <c r="Z3487" s="14"/>
      <c r="AA3487" s="5"/>
      <c r="AB3487" s="5"/>
      <c r="AC3487" s="5"/>
      <c r="AD3487" s="5"/>
      <c r="AE3487" s="13"/>
      <c r="AF3487" s="13"/>
      <c r="AG3487" s="13"/>
      <c r="AH3487" s="13"/>
      <c r="AI3487" s="13"/>
      <c r="AJ3487" s="13"/>
      <c r="AK3487" s="13"/>
      <c r="AL3487" s="5"/>
      <c r="AM3487" s="5"/>
      <c r="AN3487" s="13"/>
      <c r="AO3487" s="13"/>
      <c r="AP3487" s="13"/>
      <c r="AQ3487" s="13"/>
      <c r="AR3487" s="5"/>
    </row>
    <row r="3488" spans="1:44">
      <c r="A3488" t="e">
        <f>VLOOKUP(Q3488,'Rotas x Madrugada'!A:C,2,0)</f>
        <v>#N/A</v>
      </c>
      <c r="B3488" t="e">
        <f>VLOOKUP(Q3488,'Rotas x Madrugada'!A:C,3,0)</f>
        <v>#N/A</v>
      </c>
      <c r="D3488" s="19" t="e">
        <f t="shared" si="108"/>
        <v>#N/A</v>
      </c>
      <c r="E3488" s="19" t="e">
        <f>IF(A3488="RETIRA",Z3488,VLOOKUP(Q3488,'Rotas x Madrugada'!A:D,4,0))</f>
        <v>#N/A</v>
      </c>
      <c r="F3488" s="19" t="e">
        <f>IF(A3488="RETIRA",Z3488,Z3488+2)</f>
        <v>#N/A</v>
      </c>
      <c r="G3488" s="19" t="str">
        <f>CONCATENATE(U3488,"-",V3488)</f>
        <v>-</v>
      </c>
      <c r="H3488" s="19" t="str">
        <f t="shared" ca="1" si="109"/>
        <v>PROBLEMA</v>
      </c>
      <c r="I3488" s="46">
        <f ca="1">Z3488-$B$1</f>
        <v>-46157</v>
      </c>
      <c r="J3488" s="46" t="e">
        <f>VLOOKUP(G3488,'D. Produção'!A:B,2,)</f>
        <v>#N/A</v>
      </c>
      <c r="K3488" s="1"/>
      <c r="L3488" s="2"/>
      <c r="M3488" s="1"/>
      <c r="N3488" s="1"/>
      <c r="O3488" s="2"/>
      <c r="P3488" s="2"/>
      <c r="Q3488" s="2"/>
      <c r="R3488" s="7"/>
      <c r="S3488" s="7"/>
      <c r="T3488" s="1"/>
      <c r="U3488" s="2"/>
      <c r="V3488" s="2"/>
      <c r="W3488" s="4"/>
      <c r="X3488" s="4"/>
      <c r="Y3488" s="9"/>
      <c r="Z3488" s="10"/>
      <c r="AA3488" s="15"/>
      <c r="AB3488" s="15"/>
      <c r="AC3488" s="15"/>
      <c r="AD3488" s="15"/>
      <c r="AE3488" s="11"/>
      <c r="AF3488" s="11"/>
      <c r="AG3488" s="11"/>
      <c r="AH3488" s="11"/>
      <c r="AI3488" s="11"/>
      <c r="AJ3488" s="11"/>
      <c r="AK3488" s="11"/>
      <c r="AL3488" s="15"/>
      <c r="AM3488" s="15"/>
      <c r="AN3488" s="11"/>
      <c r="AO3488" s="11"/>
      <c r="AP3488" s="11"/>
      <c r="AQ3488" s="11"/>
      <c r="AR3488" s="15"/>
    </row>
    <row r="3489" spans="1:44">
      <c r="A3489" t="e">
        <f>VLOOKUP(Q3489,'Rotas x Madrugada'!A:C,2,0)</f>
        <v>#N/A</v>
      </c>
      <c r="B3489" t="e">
        <f>VLOOKUP(Q3489,'Rotas x Madrugada'!A:C,3,0)</f>
        <v>#N/A</v>
      </c>
      <c r="D3489" s="19" t="e">
        <f t="shared" si="108"/>
        <v>#N/A</v>
      </c>
      <c r="E3489" s="19" t="e">
        <f>IF(A3489="RETIRA",Z3489,VLOOKUP(Q3489,'Rotas x Madrugada'!A:D,4,0))</f>
        <v>#N/A</v>
      </c>
      <c r="F3489" s="19" t="e">
        <f>IF(A3489="RETIRA",Z3489,Z3489+2)</f>
        <v>#N/A</v>
      </c>
      <c r="G3489" s="19" t="str">
        <f>CONCATENATE(U3489,"-",V3489)</f>
        <v>-</v>
      </c>
      <c r="H3489" s="19" t="str">
        <f t="shared" ca="1" si="109"/>
        <v>PROBLEMA</v>
      </c>
      <c r="I3489" s="46">
        <f ca="1">Z3489-$B$1</f>
        <v>-46157</v>
      </c>
      <c r="J3489" s="46" t="e">
        <f>VLOOKUP(G3489,'D. Produção'!A:B,2,)</f>
        <v>#N/A</v>
      </c>
      <c r="K3489" s="3"/>
      <c r="L3489" s="16"/>
      <c r="M3489" s="3"/>
      <c r="N3489" s="3"/>
      <c r="O3489" s="16"/>
      <c r="P3489" s="16"/>
      <c r="Q3489" s="16"/>
      <c r="R3489" s="8"/>
      <c r="S3489" s="8"/>
      <c r="T3489" s="3"/>
      <c r="U3489" s="16"/>
      <c r="V3489" s="16"/>
      <c r="W3489" s="12"/>
      <c r="X3489" s="12"/>
      <c r="Y3489" s="6"/>
      <c r="Z3489" s="14"/>
      <c r="AA3489" s="5"/>
      <c r="AB3489" s="5"/>
      <c r="AC3489" s="5"/>
      <c r="AD3489" s="5"/>
      <c r="AE3489" s="13"/>
      <c r="AF3489" s="13"/>
      <c r="AG3489" s="13"/>
      <c r="AH3489" s="13"/>
      <c r="AI3489" s="13"/>
      <c r="AJ3489" s="13"/>
      <c r="AK3489" s="13"/>
      <c r="AL3489" s="5"/>
      <c r="AM3489" s="5"/>
      <c r="AN3489" s="13"/>
      <c r="AO3489" s="13"/>
      <c r="AP3489" s="13"/>
      <c r="AQ3489" s="13"/>
      <c r="AR3489" s="5"/>
    </row>
    <row r="3490" spans="1:44">
      <c r="A3490" t="e">
        <f>VLOOKUP(Q3490,'Rotas x Madrugada'!A:C,2,0)</f>
        <v>#N/A</v>
      </c>
      <c r="B3490" t="e">
        <f>VLOOKUP(Q3490,'Rotas x Madrugada'!A:C,3,0)</f>
        <v>#N/A</v>
      </c>
      <c r="D3490" s="19" t="e">
        <f t="shared" si="108"/>
        <v>#N/A</v>
      </c>
      <c r="E3490" s="19" t="e">
        <f>IF(A3490="RETIRA",Z3490,VLOOKUP(Q3490,'Rotas x Madrugada'!A:D,4,0))</f>
        <v>#N/A</v>
      </c>
      <c r="F3490" s="19" t="e">
        <f>IF(A3490="RETIRA",Z3490,Z3490+2)</f>
        <v>#N/A</v>
      </c>
      <c r="G3490" s="19" t="str">
        <f>CONCATENATE(U3490,"-",V3490)</f>
        <v>-</v>
      </c>
      <c r="H3490" s="19" t="str">
        <f t="shared" ca="1" si="109"/>
        <v>PROBLEMA</v>
      </c>
      <c r="I3490" s="46">
        <f ca="1">Z3490-$B$1</f>
        <v>-46157</v>
      </c>
      <c r="J3490" s="46" t="e">
        <f>VLOOKUP(G3490,'D. Produção'!A:B,2,)</f>
        <v>#N/A</v>
      </c>
      <c r="K3490" s="1"/>
      <c r="L3490" s="2"/>
      <c r="M3490" s="1"/>
      <c r="N3490" s="1"/>
      <c r="O3490" s="2"/>
      <c r="P3490" s="2"/>
      <c r="Q3490" s="2"/>
      <c r="R3490" s="7"/>
      <c r="S3490" s="7"/>
      <c r="T3490" s="1"/>
      <c r="U3490" s="2"/>
      <c r="V3490" s="2"/>
      <c r="W3490" s="4"/>
      <c r="X3490" s="4"/>
      <c r="Y3490" s="9"/>
      <c r="Z3490" s="10"/>
      <c r="AA3490" s="15"/>
      <c r="AB3490" s="15"/>
      <c r="AC3490" s="15"/>
      <c r="AD3490" s="15"/>
      <c r="AE3490" s="11"/>
      <c r="AF3490" s="11"/>
      <c r="AG3490" s="11"/>
      <c r="AH3490" s="11"/>
      <c r="AI3490" s="11"/>
      <c r="AJ3490" s="11"/>
      <c r="AK3490" s="11"/>
      <c r="AL3490" s="15"/>
      <c r="AM3490" s="15"/>
      <c r="AN3490" s="11"/>
      <c r="AO3490" s="11"/>
      <c r="AP3490" s="11"/>
      <c r="AQ3490" s="11"/>
      <c r="AR3490" s="15"/>
    </row>
    <row r="3491" spans="1:44">
      <c r="A3491" t="e">
        <f>VLOOKUP(Q3491,'Rotas x Madrugada'!A:C,2,0)</f>
        <v>#N/A</v>
      </c>
      <c r="B3491" t="e">
        <f>VLOOKUP(Q3491,'Rotas x Madrugada'!A:C,3,0)</f>
        <v>#N/A</v>
      </c>
      <c r="D3491" s="19" t="e">
        <f t="shared" si="108"/>
        <v>#N/A</v>
      </c>
      <c r="E3491" s="19" t="e">
        <f>IF(A3491="RETIRA",Z3491,VLOOKUP(Q3491,'Rotas x Madrugada'!A:D,4,0))</f>
        <v>#N/A</v>
      </c>
      <c r="F3491" s="19" t="e">
        <f>IF(A3491="RETIRA",Z3491,Z3491+2)</f>
        <v>#N/A</v>
      </c>
      <c r="G3491" s="19" t="str">
        <f>CONCATENATE(U3491,"-",V3491)</f>
        <v>-</v>
      </c>
      <c r="H3491" s="19" t="str">
        <f t="shared" ca="1" si="109"/>
        <v>PROBLEMA</v>
      </c>
      <c r="I3491" s="46">
        <f ca="1">Z3491-$B$1</f>
        <v>-46157</v>
      </c>
      <c r="J3491" s="46" t="e">
        <f>VLOOKUP(G3491,'D. Produção'!A:B,2,)</f>
        <v>#N/A</v>
      </c>
      <c r="K3491" s="3"/>
      <c r="L3491" s="16"/>
      <c r="M3491" s="3"/>
      <c r="N3491" s="3"/>
      <c r="O3491" s="16"/>
      <c r="P3491" s="16"/>
      <c r="Q3491" s="16"/>
      <c r="R3491" s="8"/>
      <c r="S3491" s="8"/>
      <c r="T3491" s="3"/>
      <c r="U3491" s="16"/>
      <c r="V3491" s="16"/>
      <c r="W3491" s="12"/>
      <c r="X3491" s="12"/>
      <c r="Y3491" s="6"/>
      <c r="Z3491" s="14"/>
      <c r="AA3491" s="5"/>
      <c r="AB3491" s="5"/>
      <c r="AC3491" s="5"/>
      <c r="AD3491" s="5"/>
      <c r="AE3491" s="13"/>
      <c r="AF3491" s="13"/>
      <c r="AG3491" s="13"/>
      <c r="AH3491" s="13"/>
      <c r="AI3491" s="13"/>
      <c r="AJ3491" s="13"/>
      <c r="AK3491" s="13"/>
      <c r="AL3491" s="5"/>
      <c r="AM3491" s="5"/>
      <c r="AN3491" s="13"/>
      <c r="AO3491" s="13"/>
      <c r="AP3491" s="13"/>
      <c r="AQ3491" s="13"/>
      <c r="AR3491" s="5"/>
    </row>
    <row r="3492" spans="1:44">
      <c r="A3492" t="e">
        <f>VLOOKUP(Q3492,'Rotas x Madrugada'!A:C,2,0)</f>
        <v>#N/A</v>
      </c>
      <c r="B3492" t="e">
        <f>VLOOKUP(Q3492,'Rotas x Madrugada'!A:C,3,0)</f>
        <v>#N/A</v>
      </c>
      <c r="D3492" s="19" t="e">
        <f t="shared" si="108"/>
        <v>#N/A</v>
      </c>
      <c r="E3492" s="19" t="e">
        <f>IF(A3492="RETIRA",Z3492,VLOOKUP(Q3492,'Rotas x Madrugada'!A:D,4,0))</f>
        <v>#N/A</v>
      </c>
      <c r="F3492" s="19" t="e">
        <f>IF(A3492="RETIRA",Z3492,Z3492+2)</f>
        <v>#N/A</v>
      </c>
      <c r="G3492" s="19" t="str">
        <f>CONCATENATE(U3492,"-",V3492)</f>
        <v>-</v>
      </c>
      <c r="H3492" s="19" t="str">
        <f t="shared" ca="1" si="109"/>
        <v>PROBLEMA</v>
      </c>
      <c r="I3492" s="46">
        <f ca="1">Z3492-$B$1</f>
        <v>-46157</v>
      </c>
      <c r="J3492" s="46" t="e">
        <f>VLOOKUP(G3492,'D. Produção'!A:B,2,)</f>
        <v>#N/A</v>
      </c>
      <c r="K3492" s="1"/>
      <c r="L3492" s="2"/>
      <c r="M3492" s="1"/>
      <c r="N3492" s="1"/>
      <c r="O3492" s="2"/>
      <c r="P3492" s="2"/>
      <c r="Q3492" s="2"/>
      <c r="R3492" s="7"/>
      <c r="S3492" s="7"/>
      <c r="T3492" s="1"/>
      <c r="U3492" s="2"/>
      <c r="V3492" s="2"/>
      <c r="W3492" s="4"/>
      <c r="X3492" s="4"/>
      <c r="Y3492" s="9"/>
      <c r="Z3492" s="10"/>
      <c r="AA3492" s="15"/>
      <c r="AB3492" s="15"/>
      <c r="AC3492" s="15"/>
      <c r="AD3492" s="15"/>
      <c r="AE3492" s="11"/>
      <c r="AF3492" s="11"/>
      <c r="AG3492" s="11"/>
      <c r="AH3492" s="11"/>
      <c r="AI3492" s="11"/>
      <c r="AJ3492" s="11"/>
      <c r="AK3492" s="11"/>
      <c r="AL3492" s="15"/>
      <c r="AM3492" s="15"/>
      <c r="AN3492" s="11"/>
      <c r="AO3492" s="11"/>
      <c r="AP3492" s="11"/>
      <c r="AQ3492" s="11"/>
      <c r="AR3492" s="15"/>
    </row>
    <row r="3493" spans="1:44">
      <c r="A3493" t="e">
        <f>VLOOKUP(Q3493,'Rotas x Madrugada'!A:C,2,0)</f>
        <v>#N/A</v>
      </c>
      <c r="B3493" t="e">
        <f>VLOOKUP(Q3493,'Rotas x Madrugada'!A:C,3,0)</f>
        <v>#N/A</v>
      </c>
      <c r="D3493" s="19" t="e">
        <f t="shared" si="108"/>
        <v>#N/A</v>
      </c>
      <c r="E3493" s="19" t="e">
        <f>IF(A3493="RETIRA",Z3493,VLOOKUP(Q3493,'Rotas x Madrugada'!A:D,4,0))</f>
        <v>#N/A</v>
      </c>
      <c r="F3493" s="19" t="e">
        <f>IF(A3493="RETIRA",Z3493,Z3493+2)</f>
        <v>#N/A</v>
      </c>
      <c r="G3493" s="19" t="str">
        <f>CONCATENATE(U3493,"-",V3493)</f>
        <v>-</v>
      </c>
      <c r="H3493" s="19" t="str">
        <f t="shared" ca="1" si="109"/>
        <v>PROBLEMA</v>
      </c>
      <c r="I3493" s="46">
        <f ca="1">Z3493-$B$1</f>
        <v>-46157</v>
      </c>
      <c r="J3493" s="46" t="e">
        <f>VLOOKUP(G3493,'D. Produção'!A:B,2,)</f>
        <v>#N/A</v>
      </c>
      <c r="K3493" s="3"/>
      <c r="L3493" s="16"/>
      <c r="M3493" s="3"/>
      <c r="N3493" s="3"/>
      <c r="O3493" s="16"/>
      <c r="P3493" s="16"/>
      <c r="Q3493" s="16"/>
      <c r="R3493" s="8"/>
      <c r="S3493" s="8"/>
      <c r="T3493" s="3"/>
      <c r="U3493" s="16"/>
      <c r="V3493" s="16"/>
      <c r="W3493" s="12"/>
      <c r="X3493" s="12"/>
      <c r="Y3493" s="6"/>
      <c r="Z3493" s="14"/>
      <c r="AA3493" s="5"/>
      <c r="AB3493" s="5"/>
      <c r="AC3493" s="5"/>
      <c r="AD3493" s="5"/>
      <c r="AE3493" s="13"/>
      <c r="AF3493" s="13"/>
      <c r="AG3493" s="13"/>
      <c r="AH3493" s="13"/>
      <c r="AI3493" s="13"/>
      <c r="AJ3493" s="13"/>
      <c r="AK3493" s="13"/>
      <c r="AL3493" s="5"/>
      <c r="AM3493" s="5"/>
      <c r="AN3493" s="13"/>
      <c r="AO3493" s="13"/>
      <c r="AP3493" s="13"/>
      <c r="AQ3493" s="13"/>
      <c r="AR3493" s="5"/>
    </row>
    <row r="3494" spans="1:44">
      <c r="A3494" t="e">
        <f>VLOOKUP(Q3494,'Rotas x Madrugada'!A:C,2,0)</f>
        <v>#N/A</v>
      </c>
      <c r="B3494" t="e">
        <f>VLOOKUP(Q3494,'Rotas x Madrugada'!A:C,3,0)</f>
        <v>#N/A</v>
      </c>
      <c r="D3494" s="19" t="e">
        <f t="shared" si="108"/>
        <v>#N/A</v>
      </c>
      <c r="E3494" s="19" t="e">
        <f>IF(A3494="RETIRA",Z3494,VLOOKUP(Q3494,'Rotas x Madrugada'!A:D,4,0))</f>
        <v>#N/A</v>
      </c>
      <c r="F3494" s="19" t="e">
        <f>IF(A3494="RETIRA",Z3494,Z3494+2)</f>
        <v>#N/A</v>
      </c>
      <c r="G3494" s="19" t="str">
        <f>CONCATENATE(U3494,"-",V3494)</f>
        <v>-</v>
      </c>
      <c r="H3494" s="19" t="str">
        <f t="shared" ca="1" si="109"/>
        <v>PROBLEMA</v>
      </c>
      <c r="I3494" s="46">
        <f ca="1">Z3494-$B$1</f>
        <v>-46157</v>
      </c>
      <c r="J3494" s="46" t="e">
        <f>VLOOKUP(G3494,'D. Produção'!A:B,2,)</f>
        <v>#N/A</v>
      </c>
      <c r="K3494" s="1"/>
      <c r="L3494" s="2"/>
      <c r="M3494" s="1"/>
      <c r="N3494" s="1"/>
      <c r="O3494" s="2"/>
      <c r="P3494" s="2"/>
      <c r="Q3494" s="2"/>
      <c r="R3494" s="7"/>
      <c r="S3494" s="7"/>
      <c r="T3494" s="1"/>
      <c r="U3494" s="2"/>
      <c r="V3494" s="2"/>
      <c r="W3494" s="4"/>
      <c r="X3494" s="4"/>
      <c r="Y3494" s="9"/>
      <c r="Z3494" s="10"/>
      <c r="AA3494" s="15"/>
      <c r="AB3494" s="15"/>
      <c r="AC3494" s="15"/>
      <c r="AD3494" s="15"/>
      <c r="AE3494" s="11"/>
      <c r="AF3494" s="11"/>
      <c r="AG3494" s="11"/>
      <c r="AH3494" s="11"/>
      <c r="AI3494" s="11"/>
      <c r="AJ3494" s="11"/>
      <c r="AK3494" s="11"/>
      <c r="AL3494" s="15"/>
      <c r="AM3494" s="15"/>
      <c r="AN3494" s="11"/>
      <c r="AO3494" s="11"/>
      <c r="AP3494" s="11"/>
      <c r="AQ3494" s="11"/>
      <c r="AR3494" s="15"/>
    </row>
    <row r="3495" spans="1:44">
      <c r="A3495" t="e">
        <f>VLOOKUP(Q3495,'Rotas x Madrugada'!A:C,2,0)</f>
        <v>#N/A</v>
      </c>
      <c r="B3495" t="e">
        <f>VLOOKUP(Q3495,'Rotas x Madrugada'!A:C,3,0)</f>
        <v>#N/A</v>
      </c>
      <c r="D3495" s="19" t="e">
        <f t="shared" si="108"/>
        <v>#N/A</v>
      </c>
      <c r="E3495" s="19" t="e">
        <f>IF(A3495="RETIRA",Z3495,VLOOKUP(Q3495,'Rotas x Madrugada'!A:D,4,0))</f>
        <v>#N/A</v>
      </c>
      <c r="F3495" s="19" t="e">
        <f>IF(A3495="RETIRA",Z3495,Z3495+2)</f>
        <v>#N/A</v>
      </c>
      <c r="G3495" s="19" t="str">
        <f>CONCATENATE(U3495,"-",V3495)</f>
        <v>-</v>
      </c>
      <c r="H3495" s="19" t="str">
        <f t="shared" ca="1" si="109"/>
        <v>PROBLEMA</v>
      </c>
      <c r="I3495" s="46">
        <f ca="1">Z3495-$B$1</f>
        <v>-46157</v>
      </c>
      <c r="J3495" s="46" t="e">
        <f>VLOOKUP(G3495,'D. Produção'!A:B,2,)</f>
        <v>#N/A</v>
      </c>
      <c r="K3495" s="3"/>
      <c r="L3495" s="16"/>
      <c r="M3495" s="3"/>
      <c r="N3495" s="3"/>
      <c r="O3495" s="16"/>
      <c r="P3495" s="16"/>
      <c r="Q3495" s="16"/>
      <c r="R3495" s="8"/>
      <c r="S3495" s="8"/>
      <c r="T3495" s="3"/>
      <c r="U3495" s="16"/>
      <c r="V3495" s="16"/>
      <c r="W3495" s="12"/>
      <c r="X3495" s="12"/>
      <c r="Y3495" s="6"/>
      <c r="Z3495" s="14"/>
      <c r="AA3495" s="5"/>
      <c r="AB3495" s="5"/>
      <c r="AC3495" s="5"/>
      <c r="AD3495" s="13"/>
      <c r="AE3495" s="13"/>
      <c r="AF3495" s="13"/>
      <c r="AG3495" s="13"/>
      <c r="AH3495" s="13"/>
      <c r="AI3495" s="13"/>
      <c r="AJ3495" s="13"/>
      <c r="AK3495" s="13"/>
      <c r="AL3495" s="13"/>
      <c r="AM3495" s="13"/>
      <c r="AN3495" s="13"/>
      <c r="AO3495" s="13"/>
      <c r="AP3495" s="13"/>
      <c r="AQ3495" s="13"/>
      <c r="AR3495" s="5"/>
    </row>
    <row r="3496" spans="1:44">
      <c r="A3496" t="e">
        <f>VLOOKUP(Q3496,'Rotas x Madrugada'!A:C,2,0)</f>
        <v>#N/A</v>
      </c>
      <c r="B3496" t="e">
        <f>VLOOKUP(Q3496,'Rotas x Madrugada'!A:C,3,0)</f>
        <v>#N/A</v>
      </c>
      <c r="D3496" s="19" t="e">
        <f t="shared" si="108"/>
        <v>#N/A</v>
      </c>
      <c r="E3496" s="19" t="e">
        <f>IF(A3496="RETIRA",Z3496,VLOOKUP(Q3496,'Rotas x Madrugada'!A:D,4,0))</f>
        <v>#N/A</v>
      </c>
      <c r="F3496" s="19" t="e">
        <f>IF(A3496="RETIRA",Z3496,Z3496+2)</f>
        <v>#N/A</v>
      </c>
      <c r="G3496" s="19" t="str">
        <f>CONCATENATE(U3496,"-",V3496)</f>
        <v>-</v>
      </c>
      <c r="H3496" s="19" t="str">
        <f t="shared" ca="1" si="109"/>
        <v>PROBLEMA</v>
      </c>
      <c r="I3496" s="46">
        <f ca="1">Z3496-$B$1</f>
        <v>-46157</v>
      </c>
      <c r="J3496" s="46" t="e">
        <f>VLOOKUP(G3496,'D. Produção'!A:B,2,)</f>
        <v>#N/A</v>
      </c>
      <c r="K3496" s="1"/>
      <c r="L3496" s="2"/>
      <c r="M3496" s="1"/>
      <c r="N3496" s="1"/>
      <c r="O3496" s="2"/>
      <c r="P3496" s="2"/>
      <c r="Q3496" s="2"/>
      <c r="R3496" s="7"/>
      <c r="S3496" s="7"/>
      <c r="T3496" s="1"/>
      <c r="U3496" s="2"/>
      <c r="V3496" s="2"/>
      <c r="W3496" s="4"/>
      <c r="X3496" s="4"/>
      <c r="Y3496" s="9"/>
      <c r="Z3496" s="10"/>
      <c r="AA3496" s="15"/>
      <c r="AB3496" s="15"/>
      <c r="AC3496" s="15"/>
      <c r="AD3496" s="11"/>
      <c r="AE3496" s="11"/>
      <c r="AF3496" s="11"/>
      <c r="AG3496" s="11"/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s="11"/>
      <c r="AR3496" s="15"/>
    </row>
    <row r="3497" spans="1:44">
      <c r="A3497" t="e">
        <f>VLOOKUP(Q3497,'Rotas x Madrugada'!A:C,2,0)</f>
        <v>#N/A</v>
      </c>
      <c r="B3497" t="e">
        <f>VLOOKUP(Q3497,'Rotas x Madrugada'!A:C,3,0)</f>
        <v>#N/A</v>
      </c>
      <c r="D3497" s="19" t="e">
        <f t="shared" si="108"/>
        <v>#N/A</v>
      </c>
      <c r="E3497" s="19" t="e">
        <f>IF(A3497="RETIRA",Z3497,VLOOKUP(Q3497,'Rotas x Madrugada'!A:D,4,0))</f>
        <v>#N/A</v>
      </c>
      <c r="F3497" s="19" t="e">
        <f>IF(A3497="RETIRA",Z3497,Z3497+2)</f>
        <v>#N/A</v>
      </c>
      <c r="G3497" s="19" t="str">
        <f>CONCATENATE(U3497,"-",V3497)</f>
        <v>-</v>
      </c>
      <c r="H3497" s="19" t="str">
        <f t="shared" ca="1" si="109"/>
        <v>PROBLEMA</v>
      </c>
      <c r="I3497" s="46">
        <f ca="1">Z3497-$B$1</f>
        <v>-46157</v>
      </c>
      <c r="J3497" s="46" t="e">
        <f>VLOOKUP(G3497,'D. Produção'!A:B,2,)</f>
        <v>#N/A</v>
      </c>
      <c r="K3497" s="3"/>
      <c r="L3497" s="16"/>
      <c r="M3497" s="3"/>
      <c r="N3497" s="3"/>
      <c r="O3497" s="16"/>
      <c r="P3497" s="16"/>
      <c r="Q3497" s="16"/>
      <c r="R3497" s="8"/>
      <c r="S3497" s="8"/>
      <c r="T3497" s="3"/>
      <c r="U3497" s="16"/>
      <c r="V3497" s="16"/>
      <c r="W3497" s="12"/>
      <c r="X3497" s="12"/>
      <c r="Y3497" s="6"/>
      <c r="Z3497" s="14"/>
      <c r="AA3497" s="5"/>
      <c r="AB3497" s="5"/>
      <c r="AC3497" s="5"/>
      <c r="AD3497" s="13"/>
      <c r="AE3497" s="13"/>
      <c r="AF3497" s="13"/>
      <c r="AG3497" s="13"/>
      <c r="AH3497" s="13"/>
      <c r="AI3497" s="13"/>
      <c r="AJ3497" s="13"/>
      <c r="AK3497" s="13"/>
      <c r="AL3497" s="13"/>
      <c r="AM3497" s="13"/>
      <c r="AN3497" s="13"/>
      <c r="AO3497" s="13"/>
      <c r="AP3497" s="13"/>
      <c r="AQ3497" s="13"/>
      <c r="AR3497" s="5"/>
    </row>
    <row r="3498" spans="1:44">
      <c r="A3498" t="e">
        <f>VLOOKUP(Q3498,'Rotas x Madrugada'!A:C,2,0)</f>
        <v>#N/A</v>
      </c>
      <c r="B3498" t="e">
        <f>VLOOKUP(Q3498,'Rotas x Madrugada'!A:C,3,0)</f>
        <v>#N/A</v>
      </c>
      <c r="D3498" s="19" t="e">
        <f t="shared" si="108"/>
        <v>#N/A</v>
      </c>
      <c r="E3498" s="19" t="e">
        <f>IF(A3498="RETIRA",Z3498,VLOOKUP(Q3498,'Rotas x Madrugada'!A:D,4,0))</f>
        <v>#N/A</v>
      </c>
      <c r="F3498" s="19" t="e">
        <f>IF(A3498="RETIRA",Z3498,Z3498+2)</f>
        <v>#N/A</v>
      </c>
      <c r="G3498" s="19" t="str">
        <f>CONCATENATE(U3498,"-",V3498)</f>
        <v>-</v>
      </c>
      <c r="H3498" s="19" t="str">
        <f t="shared" ca="1" si="109"/>
        <v>PROBLEMA</v>
      </c>
      <c r="I3498" s="46">
        <f ca="1">Z3498-$B$1</f>
        <v>-46157</v>
      </c>
      <c r="J3498" s="46" t="e">
        <f>VLOOKUP(G3498,'D. Produção'!A:B,2,)</f>
        <v>#N/A</v>
      </c>
      <c r="K3498" s="1"/>
      <c r="L3498" s="2"/>
      <c r="M3498" s="1"/>
      <c r="N3498" s="1"/>
      <c r="O3498" s="2"/>
      <c r="P3498" s="2"/>
      <c r="Q3498" s="2"/>
      <c r="R3498" s="7"/>
      <c r="S3498" s="7"/>
      <c r="T3498" s="1"/>
      <c r="U3498" s="2"/>
      <c r="V3498" s="2"/>
      <c r="W3498" s="4"/>
      <c r="X3498" s="4"/>
      <c r="Y3498" s="9"/>
      <c r="Z3498" s="10"/>
      <c r="AA3498" s="15"/>
      <c r="AB3498" s="15"/>
      <c r="AC3498" s="15"/>
      <c r="AD3498" s="11"/>
      <c r="AE3498" s="11"/>
      <c r="AF3498" s="11"/>
      <c r="AG3498" s="11"/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s="11"/>
      <c r="AR3498" s="15"/>
    </row>
    <row r="3499" spans="1:44">
      <c r="A3499" t="e">
        <f>VLOOKUP(Q3499,'Rotas x Madrugada'!A:C,2,0)</f>
        <v>#N/A</v>
      </c>
      <c r="B3499" t="e">
        <f>VLOOKUP(Q3499,'Rotas x Madrugada'!A:C,3,0)</f>
        <v>#N/A</v>
      </c>
      <c r="D3499" s="19" t="e">
        <f t="shared" si="108"/>
        <v>#N/A</v>
      </c>
      <c r="E3499" s="19" t="e">
        <f>IF(A3499="RETIRA",Z3499,VLOOKUP(Q3499,'Rotas x Madrugada'!A:D,4,0))</f>
        <v>#N/A</v>
      </c>
      <c r="F3499" s="19" t="e">
        <f>IF(A3499="RETIRA",Z3499,Z3499+2)</f>
        <v>#N/A</v>
      </c>
      <c r="G3499" s="19" t="str">
        <f>CONCATENATE(U3499,"-",V3499)</f>
        <v>-</v>
      </c>
      <c r="H3499" s="19" t="str">
        <f t="shared" ca="1" si="109"/>
        <v>PROBLEMA</v>
      </c>
      <c r="I3499" s="46">
        <f ca="1">Z3499-$B$1</f>
        <v>-46157</v>
      </c>
      <c r="J3499" s="46" t="e">
        <f>VLOOKUP(G3499,'D. Produção'!A:B,2,)</f>
        <v>#N/A</v>
      </c>
      <c r="K3499" s="3"/>
      <c r="L3499" s="16"/>
      <c r="M3499" s="3"/>
      <c r="N3499" s="3"/>
      <c r="O3499" s="16"/>
      <c r="P3499" s="16"/>
      <c r="Q3499" s="16"/>
      <c r="R3499" s="8"/>
      <c r="S3499" s="8"/>
      <c r="T3499" s="3"/>
      <c r="U3499" s="16"/>
      <c r="V3499" s="16"/>
      <c r="W3499" s="12"/>
      <c r="X3499" s="12"/>
      <c r="Y3499" s="6"/>
      <c r="Z3499" s="14"/>
      <c r="AA3499" s="5"/>
      <c r="AB3499" s="5"/>
      <c r="AC3499" s="5"/>
      <c r="AD3499" s="13"/>
      <c r="AE3499" s="13"/>
      <c r="AF3499" s="13"/>
      <c r="AG3499" s="13"/>
      <c r="AH3499" s="13"/>
      <c r="AI3499" s="13"/>
      <c r="AJ3499" s="13"/>
      <c r="AK3499" s="13"/>
      <c r="AL3499" s="13"/>
      <c r="AM3499" s="13"/>
      <c r="AN3499" s="13"/>
      <c r="AO3499" s="13"/>
      <c r="AP3499" s="13"/>
      <c r="AQ3499" s="13"/>
      <c r="AR3499" s="5"/>
    </row>
    <row r="3500" spans="1:44">
      <c r="A3500" t="e">
        <f>VLOOKUP(Q3500,'Rotas x Madrugada'!A:C,2,0)</f>
        <v>#N/A</v>
      </c>
      <c r="B3500" t="e">
        <f>VLOOKUP(Q3500,'Rotas x Madrugada'!A:C,3,0)</f>
        <v>#N/A</v>
      </c>
      <c r="D3500" s="19" t="e">
        <f t="shared" si="108"/>
        <v>#N/A</v>
      </c>
      <c r="E3500" s="19" t="e">
        <f>IF(A3500="RETIRA",Z3500,VLOOKUP(Q3500,'Rotas x Madrugada'!A:D,4,0))</f>
        <v>#N/A</v>
      </c>
      <c r="F3500" s="19" t="e">
        <f>IF(A3500="RETIRA",Z3500,Z3500+2)</f>
        <v>#N/A</v>
      </c>
      <c r="G3500" s="19" t="str">
        <f>CONCATENATE(U3500,"-",V3500)</f>
        <v>-</v>
      </c>
      <c r="H3500" s="19" t="str">
        <f t="shared" ca="1" si="109"/>
        <v>PROBLEMA</v>
      </c>
      <c r="I3500" s="46">
        <f ca="1">Z3500-$B$1</f>
        <v>-46157</v>
      </c>
      <c r="J3500" s="46" t="e">
        <f>VLOOKUP(G3500,'D. Produção'!A:B,2,)</f>
        <v>#N/A</v>
      </c>
      <c r="K3500" s="1"/>
      <c r="L3500" s="2"/>
      <c r="M3500" s="1"/>
      <c r="N3500" s="1"/>
      <c r="O3500" s="2"/>
      <c r="P3500" s="2"/>
      <c r="Q3500" s="2"/>
      <c r="R3500" s="7"/>
      <c r="S3500" s="7"/>
      <c r="T3500" s="1"/>
      <c r="U3500" s="2"/>
      <c r="V3500" s="2"/>
      <c r="W3500" s="4"/>
      <c r="X3500" s="4"/>
      <c r="Y3500" s="9"/>
      <c r="Z3500" s="10"/>
      <c r="AA3500" s="15"/>
      <c r="AB3500" s="15"/>
      <c r="AC3500" s="15"/>
      <c r="AD3500" s="11"/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5"/>
    </row>
    <row r="3501" spans="1:44">
      <c r="A3501" t="e">
        <f>VLOOKUP(Q3501,'Rotas x Madrugada'!A:C,2,0)</f>
        <v>#N/A</v>
      </c>
      <c r="B3501" t="e">
        <f>VLOOKUP(Q3501,'Rotas x Madrugada'!A:C,3,0)</f>
        <v>#N/A</v>
      </c>
      <c r="D3501" s="19" t="e">
        <f t="shared" si="108"/>
        <v>#N/A</v>
      </c>
      <c r="E3501" s="19" t="e">
        <f>IF(A3501="RETIRA",Z3501,VLOOKUP(Q3501,'Rotas x Madrugada'!A:D,4,0))</f>
        <v>#N/A</v>
      </c>
      <c r="F3501" s="19" t="e">
        <f>IF(A3501="RETIRA",Z3501,Z3501+2)</f>
        <v>#N/A</v>
      </c>
      <c r="G3501" s="19" t="str">
        <f>CONCATENATE(U3501,"-",V3501)</f>
        <v>-</v>
      </c>
      <c r="H3501" s="19" t="str">
        <f t="shared" ca="1" si="109"/>
        <v>PROBLEMA</v>
      </c>
      <c r="I3501" s="46">
        <f ca="1">Z3501-$B$1</f>
        <v>-46157</v>
      </c>
      <c r="J3501" s="46" t="e">
        <f>VLOOKUP(G3501,'D. Produção'!A:B,2,)</f>
        <v>#N/A</v>
      </c>
      <c r="K3501" s="3"/>
      <c r="L3501" s="16"/>
      <c r="M3501" s="3"/>
      <c r="N3501" s="3"/>
      <c r="O3501" s="16"/>
      <c r="P3501" s="16"/>
      <c r="Q3501" s="16"/>
      <c r="R3501" s="8"/>
      <c r="S3501" s="8"/>
      <c r="T3501" s="3"/>
      <c r="U3501" s="16"/>
      <c r="V3501" s="16"/>
      <c r="W3501" s="12"/>
      <c r="X3501" s="12"/>
      <c r="Y3501" s="6"/>
      <c r="Z3501" s="14"/>
      <c r="AA3501" s="5"/>
      <c r="AB3501" s="5"/>
      <c r="AC3501" s="5"/>
      <c r="AD3501" s="13"/>
      <c r="AE3501" s="13"/>
      <c r="AF3501" s="13"/>
      <c r="AG3501" s="13"/>
      <c r="AH3501" s="13"/>
      <c r="AI3501" s="13"/>
      <c r="AJ3501" s="13"/>
      <c r="AK3501" s="13"/>
      <c r="AL3501" s="13"/>
      <c r="AM3501" s="13"/>
      <c r="AN3501" s="13"/>
      <c r="AO3501" s="13"/>
      <c r="AP3501" s="13"/>
      <c r="AQ3501" s="13"/>
      <c r="AR3501" s="5"/>
    </row>
    <row r="3502" spans="1:44">
      <c r="A3502" t="e">
        <f>VLOOKUP(Q3502,'Rotas x Madrugada'!A:C,2,0)</f>
        <v>#N/A</v>
      </c>
      <c r="B3502" t="e">
        <f>VLOOKUP(Q3502,'Rotas x Madrugada'!A:C,3,0)</f>
        <v>#N/A</v>
      </c>
      <c r="D3502" s="19" t="e">
        <f t="shared" si="108"/>
        <v>#N/A</v>
      </c>
      <c r="E3502" s="19" t="e">
        <f>IF(A3502="RETIRA",Z3502,VLOOKUP(Q3502,'Rotas x Madrugada'!A:D,4,0))</f>
        <v>#N/A</v>
      </c>
      <c r="F3502" s="19" t="e">
        <f>IF(A3502="RETIRA",Z3502,Z3502+2)</f>
        <v>#N/A</v>
      </c>
      <c r="G3502" s="19" t="str">
        <f>CONCATENATE(U3502,"-",V3502)</f>
        <v>-</v>
      </c>
      <c r="H3502" s="19" t="str">
        <f t="shared" ca="1" si="109"/>
        <v>PROBLEMA</v>
      </c>
      <c r="I3502" s="46">
        <f ca="1">Z3502-$B$1</f>
        <v>-46157</v>
      </c>
      <c r="J3502" s="46" t="e">
        <f>VLOOKUP(G3502,'D. Produção'!A:B,2,)</f>
        <v>#N/A</v>
      </c>
      <c r="K3502" s="1"/>
      <c r="L3502" s="2"/>
      <c r="M3502" s="1"/>
      <c r="N3502" s="1"/>
      <c r="O3502" s="2"/>
      <c r="P3502" s="2"/>
      <c r="Q3502" s="2"/>
      <c r="R3502" s="7"/>
      <c r="S3502" s="7"/>
      <c r="T3502" s="1"/>
      <c r="U3502" s="2"/>
      <c r="V3502" s="2"/>
      <c r="W3502" s="4"/>
      <c r="X3502" s="4"/>
      <c r="Y3502" s="9"/>
      <c r="Z3502" s="10"/>
      <c r="AA3502" s="15"/>
      <c r="AB3502" s="15"/>
      <c r="AC3502" s="15"/>
      <c r="AD3502" s="11"/>
      <c r="AE3502" s="11"/>
      <c r="AF3502" s="11"/>
      <c r="AG3502" s="11"/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5"/>
    </row>
    <row r="3503" spans="1:44">
      <c r="A3503" t="e">
        <f>VLOOKUP(Q3503,'Rotas x Madrugada'!A:C,2,0)</f>
        <v>#N/A</v>
      </c>
      <c r="B3503" t="e">
        <f>VLOOKUP(Q3503,'Rotas x Madrugada'!A:C,3,0)</f>
        <v>#N/A</v>
      </c>
      <c r="D3503" s="19" t="e">
        <f t="shared" si="108"/>
        <v>#N/A</v>
      </c>
      <c r="E3503" s="19" t="e">
        <f>IF(A3503="RETIRA",Z3503,VLOOKUP(Q3503,'Rotas x Madrugada'!A:D,4,0))</f>
        <v>#N/A</v>
      </c>
      <c r="F3503" s="19" t="e">
        <f>IF(A3503="RETIRA",Z3503,Z3503+2)</f>
        <v>#N/A</v>
      </c>
      <c r="G3503" s="19" t="str">
        <f>CONCATENATE(U3503,"-",V3503)</f>
        <v>-</v>
      </c>
      <c r="H3503" s="19" t="str">
        <f t="shared" ca="1" si="109"/>
        <v>PROBLEMA</v>
      </c>
      <c r="I3503" s="46">
        <f ca="1">Z3503-$B$1</f>
        <v>-46157</v>
      </c>
      <c r="J3503" s="46" t="e">
        <f>VLOOKUP(G3503,'D. Produção'!A:B,2,)</f>
        <v>#N/A</v>
      </c>
      <c r="K3503" s="3"/>
      <c r="L3503" s="16"/>
      <c r="M3503" s="3"/>
      <c r="N3503" s="3"/>
      <c r="O3503" s="16"/>
      <c r="P3503" s="16"/>
      <c r="Q3503" s="16"/>
      <c r="R3503" s="8"/>
      <c r="S3503" s="8"/>
      <c r="T3503" s="3"/>
      <c r="U3503" s="16"/>
      <c r="V3503" s="16"/>
      <c r="W3503" s="12"/>
      <c r="X3503" s="12"/>
      <c r="Y3503" s="6"/>
      <c r="Z3503" s="14"/>
      <c r="AA3503" s="5"/>
      <c r="AB3503" s="5"/>
      <c r="AC3503" s="5"/>
      <c r="AD3503" s="13"/>
      <c r="AE3503" s="13"/>
      <c r="AF3503" s="13"/>
      <c r="AG3503" s="13"/>
      <c r="AH3503" s="13"/>
      <c r="AI3503" s="13"/>
      <c r="AJ3503" s="13"/>
      <c r="AK3503" s="13"/>
      <c r="AL3503" s="13"/>
      <c r="AM3503" s="13"/>
      <c r="AN3503" s="13"/>
      <c r="AO3503" s="13"/>
      <c r="AP3503" s="13"/>
      <c r="AQ3503" s="13"/>
      <c r="AR3503" s="5"/>
    </row>
    <row r="3504" spans="1:44">
      <c r="A3504" t="e">
        <f>VLOOKUP(Q3504,'Rotas x Madrugada'!A:C,2,0)</f>
        <v>#N/A</v>
      </c>
      <c r="B3504" t="e">
        <f>VLOOKUP(Q3504,'Rotas x Madrugada'!A:C,3,0)</f>
        <v>#N/A</v>
      </c>
      <c r="D3504" s="19" t="e">
        <f t="shared" si="108"/>
        <v>#N/A</v>
      </c>
      <c r="E3504" s="19" t="e">
        <f>IF(A3504="RETIRA",Z3504,VLOOKUP(Q3504,'Rotas x Madrugada'!A:D,4,0))</f>
        <v>#N/A</v>
      </c>
      <c r="F3504" s="19" t="e">
        <f>IF(A3504="RETIRA",Z3504,Z3504+2)</f>
        <v>#N/A</v>
      </c>
      <c r="G3504" s="19" t="str">
        <f>CONCATENATE(U3504,"-",V3504)</f>
        <v>-</v>
      </c>
      <c r="H3504" s="19" t="str">
        <f t="shared" ca="1" si="109"/>
        <v>PROBLEMA</v>
      </c>
      <c r="I3504" s="46">
        <f ca="1">Z3504-$B$1</f>
        <v>-46157</v>
      </c>
      <c r="J3504" s="46" t="e">
        <f>VLOOKUP(G3504,'D. Produção'!A:B,2,)</f>
        <v>#N/A</v>
      </c>
      <c r="K3504" s="1"/>
      <c r="L3504" s="2"/>
      <c r="M3504" s="1"/>
      <c r="N3504" s="1"/>
      <c r="O3504" s="2"/>
      <c r="P3504" s="2"/>
      <c r="Q3504" s="2"/>
      <c r="R3504" s="7"/>
      <c r="S3504" s="7"/>
      <c r="T3504" s="1"/>
      <c r="U3504" s="2"/>
      <c r="V3504" s="2"/>
      <c r="W3504" s="4"/>
      <c r="X3504" s="4"/>
      <c r="Y3504" s="9"/>
      <c r="Z3504" s="10"/>
      <c r="AA3504" s="15"/>
      <c r="AB3504" s="15"/>
      <c r="AC3504" s="15"/>
      <c r="AD3504" s="11"/>
      <c r="AE3504" s="11"/>
      <c r="AF3504" s="11"/>
      <c r="AG3504" s="11"/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s="11"/>
      <c r="AR3504" s="15"/>
    </row>
    <row r="3505" spans="1:44">
      <c r="A3505" t="e">
        <f>VLOOKUP(Q3505,'Rotas x Madrugada'!A:C,2,0)</f>
        <v>#N/A</v>
      </c>
      <c r="B3505" t="e">
        <f>VLOOKUP(Q3505,'Rotas x Madrugada'!A:C,3,0)</f>
        <v>#N/A</v>
      </c>
      <c r="D3505" s="19" t="e">
        <f t="shared" si="108"/>
        <v>#N/A</v>
      </c>
      <c r="E3505" s="19" t="e">
        <f>IF(A3505="RETIRA",Z3505,VLOOKUP(Q3505,'Rotas x Madrugada'!A:D,4,0))</f>
        <v>#N/A</v>
      </c>
      <c r="F3505" s="19" t="e">
        <f>IF(A3505="RETIRA",Z3505,Z3505+2)</f>
        <v>#N/A</v>
      </c>
      <c r="G3505" s="19" t="str">
        <f>CONCATENATE(U3505,"-",V3505)</f>
        <v>-</v>
      </c>
      <c r="H3505" s="19" t="str">
        <f t="shared" ca="1" si="109"/>
        <v>PROBLEMA</v>
      </c>
      <c r="I3505" s="46">
        <f ca="1">Z3505-$B$1</f>
        <v>-46157</v>
      </c>
      <c r="J3505" s="46" t="e">
        <f>VLOOKUP(G3505,'D. Produção'!A:B,2,)</f>
        <v>#N/A</v>
      </c>
      <c r="K3505" s="3"/>
      <c r="L3505" s="16"/>
      <c r="M3505" s="3"/>
      <c r="N3505" s="3"/>
      <c r="O3505" s="16"/>
      <c r="P3505" s="16"/>
      <c r="Q3505" s="16"/>
      <c r="R3505" s="8"/>
      <c r="S3505" s="8"/>
      <c r="T3505" s="3"/>
      <c r="U3505" s="16"/>
      <c r="V3505" s="16"/>
      <c r="W3505" s="12"/>
      <c r="X3505" s="12"/>
      <c r="Y3505" s="6"/>
      <c r="Z3505" s="14"/>
      <c r="AA3505" s="5"/>
      <c r="AB3505" s="5"/>
      <c r="AC3505" s="5"/>
      <c r="AD3505" s="13"/>
      <c r="AE3505" s="13"/>
      <c r="AF3505" s="13"/>
      <c r="AG3505" s="13"/>
      <c r="AH3505" s="13"/>
      <c r="AI3505" s="13"/>
      <c r="AJ3505" s="13"/>
      <c r="AK3505" s="13"/>
      <c r="AL3505" s="13"/>
      <c r="AM3505" s="13"/>
      <c r="AN3505" s="13"/>
      <c r="AO3505" s="13"/>
      <c r="AP3505" s="13"/>
      <c r="AQ3505" s="13"/>
      <c r="AR3505" s="5"/>
    </row>
    <row r="3506" spans="1:44">
      <c r="A3506" t="e">
        <f>VLOOKUP(Q3506,'Rotas x Madrugada'!A:C,2,0)</f>
        <v>#N/A</v>
      </c>
      <c r="B3506" t="e">
        <f>VLOOKUP(Q3506,'Rotas x Madrugada'!A:C,3,0)</f>
        <v>#N/A</v>
      </c>
      <c r="D3506" s="19" t="e">
        <f t="shared" si="108"/>
        <v>#N/A</v>
      </c>
      <c r="E3506" s="19" t="e">
        <f>IF(A3506="RETIRA",Z3506,VLOOKUP(Q3506,'Rotas x Madrugada'!A:D,4,0))</f>
        <v>#N/A</v>
      </c>
      <c r="F3506" s="19" t="e">
        <f>IF(A3506="RETIRA",Z3506,Z3506+2)</f>
        <v>#N/A</v>
      </c>
      <c r="G3506" s="19" t="str">
        <f>CONCATENATE(U3506,"-",V3506)</f>
        <v>-</v>
      </c>
      <c r="H3506" s="19" t="str">
        <f t="shared" ca="1" si="109"/>
        <v>PROBLEMA</v>
      </c>
      <c r="I3506" s="46">
        <f ca="1">Z3506-$B$1</f>
        <v>-46157</v>
      </c>
      <c r="J3506" s="46" t="e">
        <f>VLOOKUP(G3506,'D. Produção'!A:B,2,)</f>
        <v>#N/A</v>
      </c>
      <c r="K3506" s="1"/>
      <c r="L3506" s="2"/>
      <c r="M3506" s="1"/>
      <c r="N3506" s="1"/>
      <c r="O3506" s="2"/>
      <c r="P3506" s="2"/>
      <c r="Q3506" s="2"/>
      <c r="R3506" s="7"/>
      <c r="S3506" s="7"/>
      <c r="T3506" s="1"/>
      <c r="U3506" s="2"/>
      <c r="V3506" s="2"/>
      <c r="W3506" s="4"/>
      <c r="X3506" s="4"/>
      <c r="Y3506" s="9"/>
      <c r="Z3506" s="10"/>
      <c r="AA3506" s="15"/>
      <c r="AB3506" s="15"/>
      <c r="AC3506" s="15"/>
      <c r="AD3506" s="11"/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5"/>
    </row>
    <row r="3507" spans="1:44">
      <c r="A3507" t="e">
        <f>VLOOKUP(Q3507,'Rotas x Madrugada'!A:C,2,0)</f>
        <v>#N/A</v>
      </c>
      <c r="B3507" t="e">
        <f>VLOOKUP(Q3507,'Rotas x Madrugada'!A:C,3,0)</f>
        <v>#N/A</v>
      </c>
      <c r="D3507" s="19" t="e">
        <f t="shared" si="108"/>
        <v>#N/A</v>
      </c>
      <c r="E3507" s="19" t="e">
        <f>IF(A3507="RETIRA",Z3507,VLOOKUP(Q3507,'Rotas x Madrugada'!A:D,4,0))</f>
        <v>#N/A</v>
      </c>
      <c r="F3507" s="19" t="e">
        <f>IF(A3507="RETIRA",Z3507,Z3507+2)</f>
        <v>#N/A</v>
      </c>
      <c r="G3507" s="19" t="str">
        <f>CONCATENATE(U3507,"-",V3507)</f>
        <v>-</v>
      </c>
      <c r="H3507" s="19" t="str">
        <f t="shared" ca="1" si="109"/>
        <v>PROBLEMA</v>
      </c>
      <c r="I3507" s="46">
        <f ca="1">Z3507-$B$1</f>
        <v>-46157</v>
      </c>
      <c r="J3507" s="46" t="e">
        <f>VLOOKUP(G3507,'D. Produção'!A:B,2,)</f>
        <v>#N/A</v>
      </c>
      <c r="K3507" s="3"/>
      <c r="L3507" s="16"/>
      <c r="M3507" s="3"/>
      <c r="N3507" s="3"/>
      <c r="O3507" s="16"/>
      <c r="P3507" s="16"/>
      <c r="Q3507" s="16"/>
      <c r="R3507" s="8"/>
      <c r="S3507" s="8"/>
      <c r="T3507" s="3"/>
      <c r="U3507" s="16"/>
      <c r="V3507" s="16"/>
      <c r="W3507" s="12"/>
      <c r="X3507" s="12"/>
      <c r="Y3507" s="6"/>
      <c r="Z3507" s="14"/>
      <c r="AA3507" s="5"/>
      <c r="AB3507" s="5"/>
      <c r="AC3507" s="5"/>
      <c r="AD3507" s="5"/>
      <c r="AE3507" s="13"/>
      <c r="AF3507" s="13"/>
      <c r="AG3507" s="13"/>
      <c r="AH3507" s="13"/>
      <c r="AI3507" s="13"/>
      <c r="AJ3507" s="13"/>
      <c r="AK3507" s="13"/>
      <c r="AL3507" s="5"/>
      <c r="AM3507" s="5"/>
      <c r="AN3507" s="13"/>
      <c r="AO3507" s="13"/>
      <c r="AP3507" s="13"/>
      <c r="AQ3507" s="13"/>
      <c r="AR3507" s="5"/>
    </row>
    <row r="3508" spans="1:44">
      <c r="A3508" t="e">
        <f>VLOOKUP(Q3508,'Rotas x Madrugada'!A:C,2,0)</f>
        <v>#N/A</v>
      </c>
      <c r="B3508" t="e">
        <f>VLOOKUP(Q3508,'Rotas x Madrugada'!A:C,3,0)</f>
        <v>#N/A</v>
      </c>
      <c r="D3508" s="19" t="e">
        <f t="shared" si="108"/>
        <v>#N/A</v>
      </c>
      <c r="E3508" s="19" t="e">
        <f>IF(A3508="RETIRA",Z3508,VLOOKUP(Q3508,'Rotas x Madrugada'!A:D,4,0))</f>
        <v>#N/A</v>
      </c>
      <c r="F3508" s="19" t="e">
        <f>IF(A3508="RETIRA",Z3508,Z3508+2)</f>
        <v>#N/A</v>
      </c>
      <c r="G3508" s="19" t="str">
        <f>CONCATENATE(U3508,"-",V3508)</f>
        <v>-</v>
      </c>
      <c r="H3508" s="19" t="str">
        <f t="shared" ca="1" si="109"/>
        <v>PROBLEMA</v>
      </c>
      <c r="I3508" s="46">
        <f ca="1">Z3508-$B$1</f>
        <v>-46157</v>
      </c>
      <c r="J3508" s="46" t="e">
        <f>VLOOKUP(G3508,'D. Produção'!A:B,2,)</f>
        <v>#N/A</v>
      </c>
      <c r="K3508" s="1"/>
      <c r="L3508" s="2"/>
      <c r="M3508" s="1"/>
      <c r="N3508" s="1"/>
      <c r="O3508" s="2"/>
      <c r="P3508" s="2"/>
      <c r="Q3508" s="2"/>
      <c r="R3508" s="7"/>
      <c r="S3508" s="7"/>
      <c r="T3508" s="1"/>
      <c r="U3508" s="2"/>
      <c r="V3508" s="2"/>
      <c r="W3508" s="4"/>
      <c r="X3508" s="4"/>
      <c r="Y3508" s="9"/>
      <c r="Z3508" s="10"/>
      <c r="AA3508" s="15"/>
      <c r="AB3508" s="15"/>
      <c r="AC3508" s="15"/>
      <c r="AD3508" s="15"/>
      <c r="AE3508" s="11"/>
      <c r="AF3508" s="11"/>
      <c r="AG3508" s="11"/>
      <c r="AH3508" s="11"/>
      <c r="AI3508" s="11"/>
      <c r="AJ3508" s="11"/>
      <c r="AK3508" s="11"/>
      <c r="AL3508" s="15"/>
      <c r="AM3508" s="15"/>
      <c r="AN3508" s="11"/>
      <c r="AO3508" s="11"/>
      <c r="AP3508" s="11"/>
      <c r="AQ3508" s="11"/>
      <c r="AR3508" s="15"/>
    </row>
    <row r="3509" spans="1:44">
      <c r="A3509" t="e">
        <f>VLOOKUP(Q3509,'Rotas x Madrugada'!A:C,2,0)</f>
        <v>#N/A</v>
      </c>
      <c r="B3509" t="e">
        <f>VLOOKUP(Q3509,'Rotas x Madrugada'!A:C,3,0)</f>
        <v>#N/A</v>
      </c>
      <c r="D3509" s="19" t="e">
        <f t="shared" si="108"/>
        <v>#N/A</v>
      </c>
      <c r="E3509" s="19" t="e">
        <f>IF(A3509="RETIRA",Z3509,VLOOKUP(Q3509,'Rotas x Madrugada'!A:D,4,0))</f>
        <v>#N/A</v>
      </c>
      <c r="F3509" s="19" t="e">
        <f>IF(A3509="RETIRA",Z3509,Z3509+2)</f>
        <v>#N/A</v>
      </c>
      <c r="G3509" s="19" t="str">
        <f>CONCATENATE(U3509,"-",V3509)</f>
        <v>-</v>
      </c>
      <c r="H3509" s="19" t="str">
        <f t="shared" ca="1" si="109"/>
        <v>PROBLEMA</v>
      </c>
      <c r="I3509" s="46">
        <f ca="1">Z3509-$B$1</f>
        <v>-46157</v>
      </c>
      <c r="J3509" s="46" t="e">
        <f>VLOOKUP(G3509,'D. Produção'!A:B,2,)</f>
        <v>#N/A</v>
      </c>
      <c r="K3509" s="3"/>
      <c r="L3509" s="16"/>
      <c r="M3509" s="3"/>
      <c r="N3509" s="3"/>
      <c r="O3509" s="16"/>
      <c r="P3509" s="16"/>
      <c r="Q3509" s="16"/>
      <c r="R3509" s="8"/>
      <c r="S3509" s="8"/>
      <c r="T3509" s="3"/>
      <c r="U3509" s="16"/>
      <c r="V3509" s="16"/>
      <c r="W3509" s="12"/>
      <c r="X3509" s="12"/>
      <c r="Y3509" s="6"/>
      <c r="Z3509" s="14"/>
      <c r="AA3509" s="5"/>
      <c r="AB3509" s="5"/>
      <c r="AC3509" s="5"/>
      <c r="AD3509" s="5"/>
      <c r="AE3509" s="13"/>
      <c r="AF3509" s="13"/>
      <c r="AG3509" s="13"/>
      <c r="AH3509" s="13"/>
      <c r="AI3509" s="13"/>
      <c r="AJ3509" s="13"/>
      <c r="AK3509" s="13"/>
      <c r="AL3509" s="5"/>
      <c r="AM3509" s="5"/>
      <c r="AN3509" s="13"/>
      <c r="AO3509" s="13"/>
      <c r="AP3509" s="13"/>
      <c r="AQ3509" s="13"/>
      <c r="AR3509" s="5"/>
    </row>
    <row r="3510" spans="1:44">
      <c r="A3510" t="e">
        <f>VLOOKUP(Q3510,'Rotas x Madrugada'!A:C,2,0)</f>
        <v>#N/A</v>
      </c>
      <c r="B3510" t="e">
        <f>VLOOKUP(Q3510,'Rotas x Madrugada'!A:C,3,0)</f>
        <v>#N/A</v>
      </c>
      <c r="D3510" s="19" t="e">
        <f t="shared" si="108"/>
        <v>#N/A</v>
      </c>
      <c r="E3510" s="19" t="e">
        <f>IF(A3510="RETIRA",Z3510,VLOOKUP(Q3510,'Rotas x Madrugada'!A:D,4,0))</f>
        <v>#N/A</v>
      </c>
      <c r="F3510" s="19" t="e">
        <f>IF(A3510="RETIRA",Z3510,Z3510+2)</f>
        <v>#N/A</v>
      </c>
      <c r="G3510" s="19" t="str">
        <f>CONCATENATE(U3510,"-",V3510)</f>
        <v>-</v>
      </c>
      <c r="H3510" s="19" t="str">
        <f t="shared" ca="1" si="109"/>
        <v>PROBLEMA</v>
      </c>
      <c r="I3510" s="46">
        <f ca="1">Z3510-$B$1</f>
        <v>-46157</v>
      </c>
      <c r="J3510" s="46" t="e">
        <f>VLOOKUP(G3510,'D. Produção'!A:B,2,)</f>
        <v>#N/A</v>
      </c>
      <c r="K3510" s="1"/>
      <c r="L3510" s="2"/>
      <c r="M3510" s="1"/>
      <c r="N3510" s="1"/>
      <c r="O3510" s="2"/>
      <c r="P3510" s="2"/>
      <c r="Q3510" s="2"/>
      <c r="R3510" s="7"/>
      <c r="S3510" s="7"/>
      <c r="T3510" s="1"/>
      <c r="U3510" s="2"/>
      <c r="V3510" s="2"/>
      <c r="W3510" s="4"/>
      <c r="X3510" s="4"/>
      <c r="Y3510" s="9"/>
      <c r="Z3510" s="10"/>
      <c r="AA3510" s="15"/>
      <c r="AB3510" s="15"/>
      <c r="AC3510" s="15"/>
      <c r="AD3510" s="15"/>
      <c r="AE3510" s="11"/>
      <c r="AF3510" s="11"/>
      <c r="AG3510" s="11"/>
      <c r="AH3510" s="11"/>
      <c r="AI3510" s="11"/>
      <c r="AJ3510" s="11"/>
      <c r="AK3510" s="11"/>
      <c r="AL3510" s="15"/>
      <c r="AM3510" s="15"/>
      <c r="AN3510" s="11"/>
      <c r="AO3510" s="11"/>
      <c r="AP3510" s="11"/>
      <c r="AQ3510" s="11"/>
      <c r="AR3510" s="15"/>
    </row>
    <row r="3511" spans="1:44">
      <c r="A3511" t="e">
        <f>VLOOKUP(Q3511,'Rotas x Madrugada'!A:C,2,0)</f>
        <v>#N/A</v>
      </c>
      <c r="B3511" t="e">
        <f>VLOOKUP(Q3511,'Rotas x Madrugada'!A:C,3,0)</f>
        <v>#N/A</v>
      </c>
      <c r="D3511" s="19" t="e">
        <f t="shared" si="108"/>
        <v>#N/A</v>
      </c>
      <c r="E3511" s="19" t="e">
        <f>IF(A3511="RETIRA",Z3511,VLOOKUP(Q3511,'Rotas x Madrugada'!A:D,4,0))</f>
        <v>#N/A</v>
      </c>
      <c r="F3511" s="19" t="e">
        <f>IF(A3511="RETIRA",Z3511,Z3511+2)</f>
        <v>#N/A</v>
      </c>
      <c r="G3511" s="19" t="str">
        <f>CONCATENATE(U3511,"-",V3511)</f>
        <v>-</v>
      </c>
      <c r="H3511" s="19" t="str">
        <f t="shared" ca="1" si="109"/>
        <v>PROBLEMA</v>
      </c>
      <c r="I3511" s="46">
        <f ca="1">Z3511-$B$1</f>
        <v>-46157</v>
      </c>
      <c r="J3511" s="46" t="e">
        <f>VLOOKUP(G3511,'D. Produção'!A:B,2,)</f>
        <v>#N/A</v>
      </c>
      <c r="K3511" s="3"/>
      <c r="L3511" s="16"/>
      <c r="M3511" s="3"/>
      <c r="N3511" s="3"/>
      <c r="O3511" s="16"/>
      <c r="P3511" s="16"/>
      <c r="Q3511" s="16"/>
      <c r="R3511" s="8"/>
      <c r="S3511" s="8"/>
      <c r="T3511" s="3"/>
      <c r="U3511" s="16"/>
      <c r="V3511" s="16"/>
      <c r="W3511" s="12"/>
      <c r="X3511" s="12"/>
      <c r="Y3511" s="6"/>
      <c r="Z3511" s="14"/>
      <c r="AA3511" s="5"/>
      <c r="AB3511" s="5"/>
      <c r="AC3511" s="5"/>
      <c r="AD3511" s="5"/>
      <c r="AE3511" s="13"/>
      <c r="AF3511" s="13"/>
      <c r="AG3511" s="13"/>
      <c r="AH3511" s="13"/>
      <c r="AI3511" s="13"/>
      <c r="AJ3511" s="13"/>
      <c r="AK3511" s="13"/>
      <c r="AL3511" s="5"/>
      <c r="AM3511" s="5"/>
      <c r="AN3511" s="13"/>
      <c r="AO3511" s="13"/>
      <c r="AP3511" s="13"/>
      <c r="AQ3511" s="13"/>
      <c r="AR3511" s="5"/>
    </row>
    <row r="3512" spans="1:44">
      <c r="A3512" t="e">
        <f>VLOOKUP(Q3512,'Rotas x Madrugada'!A:C,2,0)</f>
        <v>#N/A</v>
      </c>
      <c r="B3512" t="e">
        <f>VLOOKUP(Q3512,'Rotas x Madrugada'!A:C,3,0)</f>
        <v>#N/A</v>
      </c>
      <c r="D3512" s="19" t="e">
        <f t="shared" si="108"/>
        <v>#N/A</v>
      </c>
      <c r="E3512" s="19" t="e">
        <f>IF(A3512="RETIRA",Z3512,VLOOKUP(Q3512,'Rotas x Madrugada'!A:D,4,0))</f>
        <v>#N/A</v>
      </c>
      <c r="F3512" s="19" t="e">
        <f>IF(A3512="RETIRA",Z3512,Z3512+2)</f>
        <v>#N/A</v>
      </c>
      <c r="G3512" s="19" t="str">
        <f>CONCATENATE(U3512,"-",V3512)</f>
        <v>-</v>
      </c>
      <c r="H3512" s="19" t="str">
        <f t="shared" ca="1" si="109"/>
        <v>PROBLEMA</v>
      </c>
      <c r="I3512" s="46">
        <f ca="1">Z3512-$B$1</f>
        <v>-46157</v>
      </c>
      <c r="J3512" s="46" t="e">
        <f>VLOOKUP(G3512,'D. Produção'!A:B,2,)</f>
        <v>#N/A</v>
      </c>
      <c r="K3512" s="1"/>
      <c r="L3512" s="2"/>
      <c r="M3512" s="1"/>
      <c r="N3512" s="1"/>
      <c r="O3512" s="2"/>
      <c r="P3512" s="2"/>
      <c r="Q3512" s="2"/>
      <c r="R3512" s="7"/>
      <c r="S3512" s="7"/>
      <c r="T3512" s="1"/>
      <c r="U3512" s="2"/>
      <c r="V3512" s="2"/>
      <c r="W3512" s="4"/>
      <c r="X3512" s="4"/>
      <c r="Y3512" s="9"/>
      <c r="Z3512" s="10"/>
      <c r="AA3512" s="15"/>
      <c r="AB3512" s="15"/>
      <c r="AC3512" s="15"/>
      <c r="AD3512" s="15"/>
      <c r="AE3512" s="11"/>
      <c r="AF3512" s="11"/>
      <c r="AG3512" s="11"/>
      <c r="AH3512" s="11"/>
      <c r="AI3512" s="11"/>
      <c r="AJ3512" s="11"/>
      <c r="AK3512" s="11"/>
      <c r="AL3512" s="15"/>
      <c r="AM3512" s="15"/>
      <c r="AN3512" s="11"/>
      <c r="AO3512" s="11"/>
      <c r="AP3512" s="11"/>
      <c r="AQ3512" s="11"/>
      <c r="AR3512" s="15"/>
    </row>
    <row r="3513" spans="1:44">
      <c r="A3513" t="e">
        <f>VLOOKUP(Q3513,'Rotas x Madrugada'!A:C,2,0)</f>
        <v>#N/A</v>
      </c>
      <c r="B3513" t="e">
        <f>VLOOKUP(Q3513,'Rotas x Madrugada'!A:C,3,0)</f>
        <v>#N/A</v>
      </c>
      <c r="D3513" s="19" t="e">
        <f t="shared" si="108"/>
        <v>#N/A</v>
      </c>
      <c r="E3513" s="19" t="e">
        <f>IF(A3513="RETIRA",Z3513,VLOOKUP(Q3513,'Rotas x Madrugada'!A:D,4,0))</f>
        <v>#N/A</v>
      </c>
      <c r="F3513" s="19" t="e">
        <f>IF(A3513="RETIRA",Z3513,Z3513+2)</f>
        <v>#N/A</v>
      </c>
      <c r="G3513" s="19" t="str">
        <f>CONCATENATE(U3513,"-",V3513)</f>
        <v>-</v>
      </c>
      <c r="H3513" s="19" t="str">
        <f t="shared" ca="1" si="109"/>
        <v>PROBLEMA</v>
      </c>
      <c r="I3513" s="46">
        <f ca="1">Z3513-$B$1</f>
        <v>-46157</v>
      </c>
      <c r="J3513" s="46" t="e">
        <f>VLOOKUP(G3513,'D. Produção'!A:B,2,)</f>
        <v>#N/A</v>
      </c>
      <c r="K3513" s="3"/>
      <c r="L3513" s="16"/>
      <c r="M3513" s="3"/>
      <c r="N3513" s="3"/>
      <c r="O3513" s="16"/>
      <c r="P3513" s="16"/>
      <c r="Q3513" s="16"/>
      <c r="R3513" s="8"/>
      <c r="S3513" s="8"/>
      <c r="T3513" s="3"/>
      <c r="U3513" s="16"/>
      <c r="V3513" s="16"/>
      <c r="W3513" s="12"/>
      <c r="X3513" s="12"/>
      <c r="Y3513" s="6"/>
      <c r="Z3513" s="14"/>
      <c r="AA3513" s="5"/>
      <c r="AB3513" s="5"/>
      <c r="AC3513" s="5"/>
      <c r="AD3513" s="5"/>
      <c r="AE3513" s="13"/>
      <c r="AF3513" s="13"/>
      <c r="AG3513" s="13"/>
      <c r="AH3513" s="13"/>
      <c r="AI3513" s="13"/>
      <c r="AJ3513" s="13"/>
      <c r="AK3513" s="13"/>
      <c r="AL3513" s="5"/>
      <c r="AM3513" s="5"/>
      <c r="AN3513" s="13"/>
      <c r="AO3513" s="13"/>
      <c r="AP3513" s="13"/>
      <c r="AQ3513" s="13"/>
      <c r="AR3513" s="5"/>
    </row>
    <row r="3514" spans="1:44">
      <c r="A3514" t="e">
        <f>VLOOKUP(Q3514,'Rotas x Madrugada'!A:C,2,0)</f>
        <v>#N/A</v>
      </c>
      <c r="B3514" t="e">
        <f>VLOOKUP(Q3514,'Rotas x Madrugada'!A:C,3,0)</f>
        <v>#N/A</v>
      </c>
      <c r="D3514" s="19" t="e">
        <f t="shared" si="108"/>
        <v>#N/A</v>
      </c>
      <c r="E3514" s="19" t="e">
        <f>IF(A3514="RETIRA",Z3514,VLOOKUP(Q3514,'Rotas x Madrugada'!A:D,4,0))</f>
        <v>#N/A</v>
      </c>
      <c r="F3514" s="19" t="e">
        <f>IF(A3514="RETIRA",Z3514,Z3514+2)</f>
        <v>#N/A</v>
      </c>
      <c r="G3514" s="19" t="str">
        <f>CONCATENATE(U3514,"-",V3514)</f>
        <v>-</v>
      </c>
      <c r="H3514" s="19" t="str">
        <f t="shared" ca="1" si="109"/>
        <v>PROBLEMA</v>
      </c>
      <c r="I3514" s="46">
        <f ca="1">Z3514-$B$1</f>
        <v>-46157</v>
      </c>
      <c r="J3514" s="46" t="e">
        <f>VLOOKUP(G3514,'D. Produção'!A:B,2,)</f>
        <v>#N/A</v>
      </c>
      <c r="K3514" s="1"/>
      <c r="L3514" s="2"/>
      <c r="M3514" s="1"/>
      <c r="N3514" s="1"/>
      <c r="O3514" s="2"/>
      <c r="P3514" s="2"/>
      <c r="Q3514" s="2"/>
      <c r="R3514" s="7"/>
      <c r="S3514" s="7"/>
      <c r="T3514" s="1"/>
      <c r="U3514" s="2"/>
      <c r="V3514" s="2"/>
      <c r="W3514" s="4"/>
      <c r="X3514" s="4"/>
      <c r="Y3514" s="9"/>
      <c r="Z3514" s="10"/>
      <c r="AA3514" s="15"/>
      <c r="AB3514" s="15"/>
      <c r="AC3514" s="15"/>
      <c r="AD3514" s="15"/>
      <c r="AE3514" s="11"/>
      <c r="AF3514" s="11"/>
      <c r="AG3514" s="11"/>
      <c r="AH3514" s="11"/>
      <c r="AI3514" s="11"/>
      <c r="AJ3514" s="11"/>
      <c r="AK3514" s="11"/>
      <c r="AL3514" s="15"/>
      <c r="AM3514" s="15"/>
      <c r="AN3514" s="11"/>
      <c r="AO3514" s="11"/>
      <c r="AP3514" s="11"/>
      <c r="AQ3514" s="11"/>
      <c r="AR3514" s="15"/>
    </row>
    <row r="3515" spans="1:44">
      <c r="A3515" t="e">
        <f>VLOOKUP(Q3515,'Rotas x Madrugada'!A:C,2,0)</f>
        <v>#N/A</v>
      </c>
      <c r="B3515" t="e">
        <f>VLOOKUP(Q3515,'Rotas x Madrugada'!A:C,3,0)</f>
        <v>#N/A</v>
      </c>
      <c r="D3515" s="19" t="e">
        <f t="shared" si="108"/>
        <v>#N/A</v>
      </c>
      <c r="E3515" s="19" t="e">
        <f>IF(A3515="RETIRA",Z3515,VLOOKUP(Q3515,'Rotas x Madrugada'!A:D,4,0))</f>
        <v>#N/A</v>
      </c>
      <c r="F3515" s="19" t="e">
        <f>IF(A3515="RETIRA",Z3515,Z3515+2)</f>
        <v>#N/A</v>
      </c>
      <c r="G3515" s="19" t="str">
        <f>CONCATENATE(U3515,"-",V3515)</f>
        <v>-</v>
      </c>
      <c r="H3515" s="19" t="str">
        <f t="shared" ca="1" si="109"/>
        <v>PROBLEMA</v>
      </c>
      <c r="I3515" s="46">
        <f ca="1">Z3515-$B$1</f>
        <v>-46157</v>
      </c>
      <c r="J3515" s="46" t="e">
        <f>VLOOKUP(G3515,'D. Produção'!A:B,2,)</f>
        <v>#N/A</v>
      </c>
      <c r="K3515" s="3"/>
      <c r="L3515" s="16"/>
      <c r="M3515" s="3"/>
      <c r="N3515" s="3"/>
      <c r="O3515" s="16"/>
      <c r="P3515" s="16"/>
      <c r="Q3515" s="16"/>
      <c r="R3515" s="8"/>
      <c r="S3515" s="8"/>
      <c r="T3515" s="3"/>
      <c r="U3515" s="16"/>
      <c r="V3515" s="16"/>
      <c r="W3515" s="12"/>
      <c r="X3515" s="12"/>
      <c r="Y3515" s="6"/>
      <c r="Z3515" s="14"/>
      <c r="AA3515" s="5"/>
      <c r="AB3515" s="5"/>
      <c r="AC3515" s="5"/>
      <c r="AD3515" s="5"/>
      <c r="AE3515" s="13"/>
      <c r="AF3515" s="13"/>
      <c r="AG3515" s="13"/>
      <c r="AH3515" s="13"/>
      <c r="AI3515" s="13"/>
      <c r="AJ3515" s="13"/>
      <c r="AK3515" s="13"/>
      <c r="AL3515" s="5"/>
      <c r="AM3515" s="5"/>
      <c r="AN3515" s="13"/>
      <c r="AO3515" s="13"/>
      <c r="AP3515" s="13"/>
      <c r="AQ3515" s="13"/>
      <c r="AR3515" s="5"/>
    </row>
    <row r="3516" spans="1:44">
      <c r="A3516" t="e">
        <f>VLOOKUP(Q3516,'Rotas x Madrugada'!A:C,2,0)</f>
        <v>#N/A</v>
      </c>
      <c r="B3516" t="e">
        <f>VLOOKUP(Q3516,'Rotas x Madrugada'!A:C,3,0)</f>
        <v>#N/A</v>
      </c>
      <c r="D3516" s="19" t="e">
        <f t="shared" si="108"/>
        <v>#N/A</v>
      </c>
      <c r="E3516" s="19" t="e">
        <f>IF(A3516="RETIRA",Z3516,VLOOKUP(Q3516,'Rotas x Madrugada'!A:D,4,0))</f>
        <v>#N/A</v>
      </c>
      <c r="F3516" s="19" t="e">
        <f>IF(A3516="RETIRA",Z3516,Z3516+2)</f>
        <v>#N/A</v>
      </c>
      <c r="G3516" s="19" t="str">
        <f>CONCATENATE(U3516,"-",V3516)</f>
        <v>-</v>
      </c>
      <c r="H3516" s="19" t="str">
        <f t="shared" ca="1" si="109"/>
        <v>PROBLEMA</v>
      </c>
      <c r="I3516" s="46">
        <f ca="1">Z3516-$B$1</f>
        <v>-46157</v>
      </c>
      <c r="J3516" s="46" t="e">
        <f>VLOOKUP(G3516,'D. Produção'!A:B,2,)</f>
        <v>#N/A</v>
      </c>
      <c r="K3516" s="1"/>
      <c r="L3516" s="2"/>
      <c r="M3516" s="1"/>
      <c r="N3516" s="1"/>
      <c r="O3516" s="2"/>
      <c r="P3516" s="2"/>
      <c r="Q3516" s="2"/>
      <c r="R3516" s="7"/>
      <c r="S3516" s="7"/>
      <c r="T3516" s="1"/>
      <c r="U3516" s="2"/>
      <c r="V3516" s="2"/>
      <c r="W3516" s="4"/>
      <c r="X3516" s="4"/>
      <c r="Y3516" s="9"/>
      <c r="Z3516" s="10"/>
      <c r="AA3516" s="15"/>
      <c r="AB3516" s="15"/>
      <c r="AC3516" s="15"/>
      <c r="AD3516" s="15"/>
      <c r="AE3516" s="11"/>
      <c r="AF3516" s="11"/>
      <c r="AG3516" s="11"/>
      <c r="AH3516" s="11"/>
      <c r="AI3516" s="11"/>
      <c r="AJ3516" s="11"/>
      <c r="AK3516" s="11"/>
      <c r="AL3516" s="15"/>
      <c r="AM3516" s="15"/>
      <c r="AN3516" s="11"/>
      <c r="AO3516" s="11"/>
      <c r="AP3516" s="11"/>
      <c r="AQ3516" s="11"/>
      <c r="AR3516" s="15"/>
    </row>
    <row r="3517" spans="1:44">
      <c r="A3517" t="e">
        <f>VLOOKUP(Q3517,'Rotas x Madrugada'!A:C,2,0)</f>
        <v>#N/A</v>
      </c>
      <c r="B3517" t="e">
        <f>VLOOKUP(Q3517,'Rotas x Madrugada'!A:C,3,0)</f>
        <v>#N/A</v>
      </c>
      <c r="D3517" s="19" t="e">
        <f t="shared" si="108"/>
        <v>#N/A</v>
      </c>
      <c r="E3517" s="19" t="e">
        <f>IF(A3517="RETIRA",Z3517,VLOOKUP(Q3517,'Rotas x Madrugada'!A:D,4,0))</f>
        <v>#N/A</v>
      </c>
      <c r="F3517" s="19" t="e">
        <f>IF(A3517="RETIRA",Z3517,Z3517+2)</f>
        <v>#N/A</v>
      </c>
      <c r="G3517" s="19" t="str">
        <f>CONCATENATE(U3517,"-",V3517)</f>
        <v>-</v>
      </c>
      <c r="H3517" s="19" t="str">
        <f t="shared" ca="1" si="109"/>
        <v>PROBLEMA</v>
      </c>
      <c r="I3517" s="46">
        <f ca="1">Z3517-$B$1</f>
        <v>-46157</v>
      </c>
      <c r="J3517" s="46" t="e">
        <f>VLOOKUP(G3517,'D. Produção'!A:B,2,)</f>
        <v>#N/A</v>
      </c>
      <c r="K3517" s="3"/>
      <c r="L3517" s="16"/>
      <c r="M3517" s="3"/>
      <c r="N3517" s="3"/>
      <c r="O3517" s="16"/>
      <c r="P3517" s="16"/>
      <c r="Q3517" s="16"/>
      <c r="R3517" s="8"/>
      <c r="S3517" s="8"/>
      <c r="T3517" s="3"/>
      <c r="U3517" s="16"/>
      <c r="V3517" s="16"/>
      <c r="W3517" s="12"/>
      <c r="X3517" s="12"/>
      <c r="Y3517" s="6"/>
      <c r="Z3517" s="14"/>
      <c r="AA3517" s="5"/>
      <c r="AB3517" s="5"/>
      <c r="AC3517" s="5"/>
      <c r="AD3517" s="5"/>
      <c r="AE3517" s="13"/>
      <c r="AF3517" s="13"/>
      <c r="AG3517" s="13"/>
      <c r="AH3517" s="13"/>
      <c r="AI3517" s="13"/>
      <c r="AJ3517" s="13"/>
      <c r="AK3517" s="13"/>
      <c r="AL3517" s="5"/>
      <c r="AM3517" s="5"/>
      <c r="AN3517" s="13"/>
      <c r="AO3517" s="13"/>
      <c r="AP3517" s="13"/>
      <c r="AQ3517" s="13"/>
      <c r="AR3517" s="5"/>
    </row>
    <row r="3518" spans="1:44">
      <c r="A3518" t="e">
        <f>VLOOKUP(Q3518,'Rotas x Madrugada'!A:C,2,0)</f>
        <v>#N/A</v>
      </c>
      <c r="B3518" t="e">
        <f>VLOOKUP(Q3518,'Rotas x Madrugada'!A:C,3,0)</f>
        <v>#N/A</v>
      </c>
      <c r="D3518" s="19" t="e">
        <f t="shared" si="108"/>
        <v>#N/A</v>
      </c>
      <c r="E3518" s="19" t="e">
        <f>IF(A3518="RETIRA",Z3518,VLOOKUP(Q3518,'Rotas x Madrugada'!A:D,4,0))</f>
        <v>#N/A</v>
      </c>
      <c r="F3518" s="19" t="e">
        <f>IF(A3518="RETIRA",Z3518,Z3518+2)</f>
        <v>#N/A</v>
      </c>
      <c r="G3518" s="19" t="str">
        <f>CONCATENATE(U3518,"-",V3518)</f>
        <v>-</v>
      </c>
      <c r="H3518" s="19" t="str">
        <f t="shared" ca="1" si="109"/>
        <v>PROBLEMA</v>
      </c>
      <c r="I3518" s="46">
        <f ca="1">Z3518-$B$1</f>
        <v>-46157</v>
      </c>
      <c r="J3518" s="46" t="e">
        <f>VLOOKUP(G3518,'D. Produção'!A:B,2,)</f>
        <v>#N/A</v>
      </c>
      <c r="K3518" s="1"/>
      <c r="L3518" s="2"/>
      <c r="M3518" s="1"/>
      <c r="N3518" s="1"/>
      <c r="O3518" s="2"/>
      <c r="P3518" s="2"/>
      <c r="Q3518" s="2"/>
      <c r="R3518" s="7"/>
      <c r="S3518" s="7"/>
      <c r="T3518" s="1"/>
      <c r="U3518" s="2"/>
      <c r="V3518" s="2"/>
      <c r="W3518" s="4"/>
      <c r="X3518" s="4"/>
      <c r="Y3518" s="9"/>
      <c r="Z3518" s="10"/>
      <c r="AA3518" s="15"/>
      <c r="AB3518" s="15"/>
      <c r="AC3518" s="15"/>
      <c r="AD3518" s="15"/>
      <c r="AE3518" s="11"/>
      <c r="AF3518" s="11"/>
      <c r="AG3518" s="11"/>
      <c r="AH3518" s="11"/>
      <c r="AI3518" s="11"/>
      <c r="AJ3518" s="11"/>
      <c r="AK3518" s="11"/>
      <c r="AL3518" s="15"/>
      <c r="AM3518" s="15"/>
      <c r="AN3518" s="11"/>
      <c r="AO3518" s="11"/>
      <c r="AP3518" s="11"/>
      <c r="AQ3518" s="11"/>
      <c r="AR3518" s="15"/>
    </row>
    <row r="3519" spans="1:44">
      <c r="A3519" t="e">
        <f>VLOOKUP(Q3519,'Rotas x Madrugada'!A:C,2,0)</f>
        <v>#N/A</v>
      </c>
      <c r="B3519" t="e">
        <f>VLOOKUP(Q3519,'Rotas x Madrugada'!A:C,3,0)</f>
        <v>#N/A</v>
      </c>
      <c r="D3519" s="19" t="e">
        <f t="shared" si="108"/>
        <v>#N/A</v>
      </c>
      <c r="E3519" s="19" t="e">
        <f>IF(A3519="RETIRA",Z3519,VLOOKUP(Q3519,'Rotas x Madrugada'!A:D,4,0))</f>
        <v>#N/A</v>
      </c>
      <c r="F3519" s="19" t="e">
        <f>IF(A3519="RETIRA",Z3519,Z3519+2)</f>
        <v>#N/A</v>
      </c>
      <c r="G3519" s="19" t="str">
        <f>CONCATENATE(U3519,"-",V3519)</f>
        <v>-</v>
      </c>
      <c r="H3519" s="19" t="str">
        <f t="shared" ca="1" si="109"/>
        <v>PROBLEMA</v>
      </c>
      <c r="I3519" s="46">
        <f ca="1">Z3519-$B$1</f>
        <v>-46157</v>
      </c>
      <c r="J3519" s="46" t="e">
        <f>VLOOKUP(G3519,'D. Produção'!A:B,2,)</f>
        <v>#N/A</v>
      </c>
      <c r="K3519" s="3"/>
      <c r="L3519" s="16"/>
      <c r="M3519" s="3"/>
      <c r="N3519" s="3"/>
      <c r="O3519" s="16"/>
      <c r="P3519" s="16"/>
      <c r="Q3519" s="16"/>
      <c r="R3519" s="8"/>
      <c r="S3519" s="8"/>
      <c r="T3519" s="3"/>
      <c r="U3519" s="16"/>
      <c r="V3519" s="16"/>
      <c r="W3519" s="12"/>
      <c r="X3519" s="12"/>
      <c r="Y3519" s="6"/>
      <c r="Z3519" s="14"/>
      <c r="AA3519" s="5"/>
      <c r="AB3519" s="5"/>
      <c r="AC3519" s="5"/>
      <c r="AD3519" s="5"/>
      <c r="AE3519" s="13"/>
      <c r="AF3519" s="13"/>
      <c r="AG3519" s="13"/>
      <c r="AH3519" s="13"/>
      <c r="AI3519" s="13"/>
      <c r="AJ3519" s="13"/>
      <c r="AK3519" s="13"/>
      <c r="AL3519" s="5"/>
      <c r="AM3519" s="5"/>
      <c r="AN3519" s="13"/>
      <c r="AO3519" s="13"/>
      <c r="AP3519" s="13"/>
      <c r="AQ3519" s="13"/>
      <c r="AR3519" s="5"/>
    </row>
    <row r="3520" spans="1:44">
      <c r="A3520" t="e">
        <f>VLOOKUP(Q3520,'Rotas x Madrugada'!A:C,2,0)</f>
        <v>#N/A</v>
      </c>
      <c r="B3520" t="e">
        <f>VLOOKUP(Q3520,'Rotas x Madrugada'!A:C,3,0)</f>
        <v>#N/A</v>
      </c>
      <c r="D3520" s="19" t="e">
        <f t="shared" si="108"/>
        <v>#N/A</v>
      </c>
      <c r="E3520" s="19" t="e">
        <f>IF(A3520="RETIRA",Z3520,VLOOKUP(Q3520,'Rotas x Madrugada'!A:D,4,0))</f>
        <v>#N/A</v>
      </c>
      <c r="F3520" s="19" t="e">
        <f>IF(A3520="RETIRA",Z3520,Z3520+2)</f>
        <v>#N/A</v>
      </c>
      <c r="G3520" s="19" t="str">
        <f>CONCATENATE(U3520,"-",V3520)</f>
        <v>-</v>
      </c>
      <c r="H3520" s="19" t="str">
        <f t="shared" ca="1" si="109"/>
        <v>PROBLEMA</v>
      </c>
      <c r="I3520" s="46">
        <f ca="1">Z3520-$B$1</f>
        <v>-46157</v>
      </c>
      <c r="J3520" s="46" t="e">
        <f>VLOOKUP(G3520,'D. Produção'!A:B,2,)</f>
        <v>#N/A</v>
      </c>
      <c r="K3520" s="1"/>
      <c r="L3520" s="2"/>
      <c r="M3520" s="1"/>
      <c r="N3520" s="1"/>
      <c r="O3520" s="2"/>
      <c r="P3520" s="2"/>
      <c r="Q3520" s="2"/>
      <c r="R3520" s="7"/>
      <c r="S3520" s="7"/>
      <c r="T3520" s="1"/>
      <c r="U3520" s="2"/>
      <c r="V3520" s="2"/>
      <c r="W3520" s="4"/>
      <c r="X3520" s="4"/>
      <c r="Y3520" s="9"/>
      <c r="Z3520" s="10"/>
      <c r="AA3520" s="15"/>
      <c r="AB3520" s="15"/>
      <c r="AC3520" s="15"/>
      <c r="AD3520" s="15"/>
      <c r="AE3520" s="11"/>
      <c r="AF3520" s="11"/>
      <c r="AG3520" s="11"/>
      <c r="AH3520" s="11"/>
      <c r="AI3520" s="11"/>
      <c r="AJ3520" s="11"/>
      <c r="AK3520" s="11"/>
      <c r="AL3520" s="15"/>
      <c r="AM3520" s="15"/>
      <c r="AN3520" s="11"/>
      <c r="AO3520" s="11"/>
      <c r="AP3520" s="11"/>
      <c r="AQ3520" s="11"/>
      <c r="AR3520" s="15"/>
    </row>
    <row r="3521" spans="1:44">
      <c r="A3521" t="e">
        <f>VLOOKUP(Q3521,'Rotas x Madrugada'!A:C,2,0)</f>
        <v>#N/A</v>
      </c>
      <c r="B3521" t="e">
        <f>VLOOKUP(Q3521,'Rotas x Madrugada'!A:C,3,0)</f>
        <v>#N/A</v>
      </c>
      <c r="D3521" s="19" t="e">
        <f t="shared" si="108"/>
        <v>#N/A</v>
      </c>
      <c r="E3521" s="19" t="e">
        <f>IF(A3521="RETIRA",Z3521,VLOOKUP(Q3521,'Rotas x Madrugada'!A:D,4,0))</f>
        <v>#N/A</v>
      </c>
      <c r="F3521" s="19" t="e">
        <f>IF(A3521="RETIRA",Z3521,Z3521+2)</f>
        <v>#N/A</v>
      </c>
      <c r="G3521" s="19" t="str">
        <f>CONCATENATE(U3521,"-",V3521)</f>
        <v>-</v>
      </c>
      <c r="H3521" s="19" t="str">
        <f t="shared" ca="1" si="109"/>
        <v>PROBLEMA</v>
      </c>
      <c r="I3521" s="46">
        <f ca="1">Z3521-$B$1</f>
        <v>-46157</v>
      </c>
      <c r="J3521" s="46" t="e">
        <f>VLOOKUP(G3521,'D. Produção'!A:B,2,)</f>
        <v>#N/A</v>
      </c>
      <c r="K3521" s="3"/>
      <c r="L3521" s="16"/>
      <c r="M3521" s="3"/>
      <c r="N3521" s="3"/>
      <c r="O3521" s="16"/>
      <c r="P3521" s="16"/>
      <c r="Q3521" s="16"/>
      <c r="R3521" s="8"/>
      <c r="S3521" s="8"/>
      <c r="T3521" s="3"/>
      <c r="U3521" s="16"/>
      <c r="V3521" s="16"/>
      <c r="W3521" s="12"/>
      <c r="X3521" s="12"/>
      <c r="Y3521" s="6"/>
      <c r="Z3521" s="14"/>
      <c r="AA3521" s="5"/>
      <c r="AB3521" s="5"/>
      <c r="AC3521" s="5"/>
      <c r="AD3521" s="5"/>
      <c r="AE3521" s="13"/>
      <c r="AF3521" s="13"/>
      <c r="AG3521" s="13"/>
      <c r="AH3521" s="13"/>
      <c r="AI3521" s="13"/>
      <c r="AJ3521" s="13"/>
      <c r="AK3521" s="13"/>
      <c r="AL3521" s="5"/>
      <c r="AM3521" s="5"/>
      <c r="AN3521" s="13"/>
      <c r="AO3521" s="13"/>
      <c r="AP3521" s="13"/>
      <c r="AQ3521" s="13"/>
      <c r="AR3521" s="5"/>
    </row>
    <row r="3522" spans="1:44">
      <c r="A3522" t="e">
        <f>VLOOKUP(Q3522,'Rotas x Madrugada'!A:C,2,0)</f>
        <v>#N/A</v>
      </c>
      <c r="B3522" t="e">
        <f>VLOOKUP(Q3522,'Rotas x Madrugada'!A:C,3,0)</f>
        <v>#N/A</v>
      </c>
      <c r="D3522" s="19" t="e">
        <f t="shared" si="108"/>
        <v>#N/A</v>
      </c>
      <c r="E3522" s="19" t="e">
        <f>IF(A3522="RETIRA",Z3522,VLOOKUP(Q3522,'Rotas x Madrugada'!A:D,4,0))</f>
        <v>#N/A</v>
      </c>
      <c r="F3522" s="19" t="e">
        <f>IF(A3522="RETIRA",Z3522,Z3522+2)</f>
        <v>#N/A</v>
      </c>
      <c r="G3522" s="19" t="str">
        <f>CONCATENATE(U3522,"-",V3522)</f>
        <v>-</v>
      </c>
      <c r="H3522" s="19" t="str">
        <f t="shared" ca="1" si="109"/>
        <v>PROBLEMA</v>
      </c>
      <c r="I3522" s="46">
        <f ca="1">Z3522-$B$1</f>
        <v>-46157</v>
      </c>
      <c r="J3522" s="46" t="e">
        <f>VLOOKUP(G3522,'D. Produção'!A:B,2,)</f>
        <v>#N/A</v>
      </c>
      <c r="K3522" s="1"/>
      <c r="L3522" s="2"/>
      <c r="M3522" s="1"/>
      <c r="N3522" s="1"/>
      <c r="O3522" s="2"/>
      <c r="P3522" s="2"/>
      <c r="Q3522" s="2"/>
      <c r="R3522" s="7"/>
      <c r="S3522" s="7"/>
      <c r="T3522" s="1"/>
      <c r="U3522" s="2"/>
      <c r="V3522" s="2"/>
      <c r="W3522" s="4"/>
      <c r="X3522" s="4"/>
      <c r="Y3522" s="9"/>
      <c r="Z3522" s="10"/>
      <c r="AA3522" s="15"/>
      <c r="AB3522" s="15"/>
      <c r="AC3522" s="15"/>
      <c r="AD3522" s="15"/>
      <c r="AE3522" s="11"/>
      <c r="AF3522" s="11"/>
      <c r="AG3522" s="11"/>
      <c r="AH3522" s="11"/>
      <c r="AI3522" s="11"/>
      <c r="AJ3522" s="11"/>
      <c r="AK3522" s="11"/>
      <c r="AL3522" s="15"/>
      <c r="AM3522" s="15"/>
      <c r="AN3522" s="11"/>
      <c r="AO3522" s="11"/>
      <c r="AP3522" s="11"/>
      <c r="AQ3522" s="11"/>
      <c r="AR3522" s="15"/>
    </row>
    <row r="3523" spans="1:44">
      <c r="A3523" t="e">
        <f>VLOOKUP(Q3523,'Rotas x Madrugada'!A:C,2,0)</f>
        <v>#N/A</v>
      </c>
      <c r="B3523" t="e">
        <f>VLOOKUP(Q3523,'Rotas x Madrugada'!A:C,3,0)</f>
        <v>#N/A</v>
      </c>
      <c r="D3523" s="19" t="e">
        <f t="shared" si="108"/>
        <v>#N/A</v>
      </c>
      <c r="E3523" s="19" t="e">
        <f>IF(A3523="RETIRA",Z3523,VLOOKUP(Q3523,'Rotas x Madrugada'!A:D,4,0))</f>
        <v>#N/A</v>
      </c>
      <c r="F3523" s="19" t="e">
        <f>IF(A3523="RETIRA",Z3523,Z3523+2)</f>
        <v>#N/A</v>
      </c>
      <c r="G3523" s="19" t="str">
        <f>CONCATENATE(U3523,"-",V3523)</f>
        <v>-</v>
      </c>
      <c r="H3523" s="19" t="str">
        <f t="shared" ca="1" si="109"/>
        <v>PROBLEMA</v>
      </c>
      <c r="I3523" s="46">
        <f ca="1">Z3523-$B$1</f>
        <v>-46157</v>
      </c>
      <c r="J3523" s="46" t="e">
        <f>VLOOKUP(G3523,'D. Produção'!A:B,2,)</f>
        <v>#N/A</v>
      </c>
      <c r="K3523" s="3"/>
      <c r="L3523" s="16"/>
      <c r="M3523" s="3"/>
      <c r="N3523" s="3"/>
      <c r="O3523" s="16"/>
      <c r="P3523" s="16"/>
      <c r="Q3523" s="16"/>
      <c r="R3523" s="8"/>
      <c r="S3523" s="8"/>
      <c r="T3523" s="3"/>
      <c r="U3523" s="16"/>
      <c r="V3523" s="16"/>
      <c r="W3523" s="12"/>
      <c r="X3523" s="12"/>
      <c r="Y3523" s="6"/>
      <c r="Z3523" s="14"/>
      <c r="AA3523" s="5"/>
      <c r="AB3523" s="5"/>
      <c r="AC3523" s="5"/>
      <c r="AD3523" s="5"/>
      <c r="AE3523" s="13"/>
      <c r="AF3523" s="13"/>
      <c r="AG3523" s="13"/>
      <c r="AH3523" s="13"/>
      <c r="AI3523" s="13"/>
      <c r="AJ3523" s="13"/>
      <c r="AK3523" s="13"/>
      <c r="AL3523" s="5"/>
      <c r="AM3523" s="5"/>
      <c r="AN3523" s="13"/>
      <c r="AO3523" s="13"/>
      <c r="AP3523" s="13"/>
      <c r="AQ3523" s="13"/>
      <c r="AR3523" s="5"/>
    </row>
    <row r="3524" spans="1:44">
      <c r="A3524" t="e">
        <f>VLOOKUP(Q3524,'Rotas x Madrugada'!A:C,2,0)</f>
        <v>#N/A</v>
      </c>
      <c r="B3524" t="e">
        <f>VLOOKUP(Q3524,'Rotas x Madrugada'!A:C,3,0)</f>
        <v>#N/A</v>
      </c>
      <c r="D3524" s="19" t="e">
        <f t="shared" ref="D3524:D3587" si="110">IF(E3524&gt;F3524,E3524,F3524)</f>
        <v>#N/A</v>
      </c>
      <c r="E3524" s="19" t="e">
        <f>IF(A3524="RETIRA",Z3524,VLOOKUP(Q3524,'Rotas x Madrugada'!A:D,4,0))</f>
        <v>#N/A</v>
      </c>
      <c r="F3524" s="19" t="e">
        <f>IF(A3524="RETIRA",Z3524,Z3524+2)</f>
        <v>#N/A</v>
      </c>
      <c r="G3524" s="19" t="str">
        <f>CONCATENATE(U3524,"-",V3524)</f>
        <v>-</v>
      </c>
      <c r="H3524" s="19" t="str">
        <f t="shared" ca="1" si="109"/>
        <v>PROBLEMA</v>
      </c>
      <c r="I3524" s="46">
        <f ca="1">Z3524-$B$1</f>
        <v>-46157</v>
      </c>
      <c r="J3524" s="46" t="e">
        <f>VLOOKUP(G3524,'D. Produção'!A:B,2,)</f>
        <v>#N/A</v>
      </c>
      <c r="K3524" s="1"/>
      <c r="L3524" s="2"/>
      <c r="M3524" s="1"/>
      <c r="N3524" s="1"/>
      <c r="O3524" s="2"/>
      <c r="P3524" s="2"/>
      <c r="Q3524" s="2"/>
      <c r="R3524" s="7"/>
      <c r="S3524" s="7"/>
      <c r="T3524" s="1"/>
      <c r="U3524" s="2"/>
      <c r="V3524" s="2"/>
      <c r="W3524" s="4"/>
      <c r="X3524" s="4"/>
      <c r="Y3524" s="9"/>
      <c r="Z3524" s="10"/>
      <c r="AA3524" s="15"/>
      <c r="AB3524" s="15"/>
      <c r="AC3524" s="15"/>
      <c r="AD3524" s="15"/>
      <c r="AE3524" s="11"/>
      <c r="AF3524" s="11"/>
      <c r="AG3524" s="11"/>
      <c r="AH3524" s="11"/>
      <c r="AI3524" s="11"/>
      <c r="AJ3524" s="11"/>
      <c r="AK3524" s="11"/>
      <c r="AL3524" s="15"/>
      <c r="AM3524" s="15"/>
      <c r="AN3524" s="11"/>
      <c r="AO3524" s="11"/>
      <c r="AP3524" s="11"/>
      <c r="AQ3524" s="11"/>
      <c r="AR3524" s="15"/>
    </row>
    <row r="3525" spans="1:44">
      <c r="A3525" t="e">
        <f>VLOOKUP(Q3525,'Rotas x Madrugada'!A:C,2,0)</f>
        <v>#N/A</v>
      </c>
      <c r="B3525" t="e">
        <f>VLOOKUP(Q3525,'Rotas x Madrugada'!A:C,3,0)</f>
        <v>#N/A</v>
      </c>
      <c r="D3525" s="19" t="e">
        <f t="shared" si="110"/>
        <v>#N/A</v>
      </c>
      <c r="E3525" s="19" t="e">
        <f>IF(A3525="RETIRA",Z3525,VLOOKUP(Q3525,'Rotas x Madrugada'!A:D,4,0))</f>
        <v>#N/A</v>
      </c>
      <c r="F3525" s="19" t="e">
        <f>IF(A3525="RETIRA",Z3525,Z3525+2)</f>
        <v>#N/A</v>
      </c>
      <c r="G3525" s="19" t="str">
        <f>CONCATENATE(U3525,"-",V3525)</f>
        <v>-</v>
      </c>
      <c r="H3525" s="19" t="str">
        <f t="shared" ref="H3525:H3588" ca="1" si="111">IF(I3525&lt;-10,"PROBLEMA",IF(I3525&lt;J3525,"URGENTE",IF(I3525=J3525,"PRODUZIR","OK")))</f>
        <v>PROBLEMA</v>
      </c>
      <c r="I3525" s="46">
        <f ca="1">Z3525-$B$1</f>
        <v>-46157</v>
      </c>
      <c r="J3525" s="46" t="e">
        <f>VLOOKUP(G3525,'D. Produção'!A:B,2,)</f>
        <v>#N/A</v>
      </c>
      <c r="K3525" s="3"/>
      <c r="L3525" s="16"/>
      <c r="M3525" s="3"/>
      <c r="N3525" s="3"/>
      <c r="O3525" s="16"/>
      <c r="P3525" s="16"/>
      <c r="Q3525" s="16"/>
      <c r="R3525" s="8"/>
      <c r="S3525" s="8"/>
      <c r="T3525" s="3"/>
      <c r="U3525" s="16"/>
      <c r="V3525" s="16"/>
      <c r="W3525" s="12"/>
      <c r="X3525" s="12"/>
      <c r="Y3525" s="6"/>
      <c r="Z3525" s="14"/>
      <c r="AA3525" s="5"/>
      <c r="AB3525" s="5"/>
      <c r="AC3525" s="5"/>
      <c r="AD3525" s="5"/>
      <c r="AE3525" s="13"/>
      <c r="AF3525" s="13"/>
      <c r="AG3525" s="13"/>
      <c r="AH3525" s="13"/>
      <c r="AI3525" s="13"/>
      <c r="AJ3525" s="13"/>
      <c r="AK3525" s="13"/>
      <c r="AL3525" s="5"/>
      <c r="AM3525" s="5"/>
      <c r="AN3525" s="13"/>
      <c r="AO3525" s="13"/>
      <c r="AP3525" s="13"/>
      <c r="AQ3525" s="13"/>
      <c r="AR3525" s="5"/>
    </row>
    <row r="3526" spans="1:44">
      <c r="A3526" t="e">
        <f>VLOOKUP(Q3526,'Rotas x Madrugada'!A:C,2,0)</f>
        <v>#N/A</v>
      </c>
      <c r="B3526" t="e">
        <f>VLOOKUP(Q3526,'Rotas x Madrugada'!A:C,3,0)</f>
        <v>#N/A</v>
      </c>
      <c r="D3526" s="19" t="e">
        <f t="shared" si="110"/>
        <v>#N/A</v>
      </c>
      <c r="E3526" s="19" t="e">
        <f>IF(A3526="RETIRA",Z3526,VLOOKUP(Q3526,'Rotas x Madrugada'!A:D,4,0))</f>
        <v>#N/A</v>
      </c>
      <c r="F3526" s="19" t="e">
        <f>IF(A3526="RETIRA",Z3526,Z3526+2)</f>
        <v>#N/A</v>
      </c>
      <c r="G3526" s="19" t="str">
        <f>CONCATENATE(U3526,"-",V3526)</f>
        <v>-</v>
      </c>
      <c r="H3526" s="19" t="str">
        <f t="shared" ca="1" si="111"/>
        <v>PROBLEMA</v>
      </c>
      <c r="I3526" s="46">
        <f ca="1">Z3526-$B$1</f>
        <v>-46157</v>
      </c>
      <c r="J3526" s="46" t="e">
        <f>VLOOKUP(G3526,'D. Produção'!A:B,2,)</f>
        <v>#N/A</v>
      </c>
      <c r="K3526" s="1"/>
      <c r="L3526" s="2"/>
      <c r="M3526" s="1"/>
      <c r="N3526" s="1"/>
      <c r="O3526" s="2"/>
      <c r="P3526" s="2"/>
      <c r="Q3526" s="2"/>
      <c r="R3526" s="7"/>
      <c r="S3526" s="7"/>
      <c r="T3526" s="1"/>
      <c r="U3526" s="2"/>
      <c r="V3526" s="2"/>
      <c r="W3526" s="4"/>
      <c r="X3526" s="4"/>
      <c r="Y3526" s="9"/>
      <c r="Z3526" s="10"/>
      <c r="AA3526" s="15"/>
      <c r="AB3526" s="15"/>
      <c r="AC3526" s="15"/>
      <c r="AD3526" s="15"/>
      <c r="AE3526" s="11"/>
      <c r="AF3526" s="11"/>
      <c r="AG3526" s="11"/>
      <c r="AH3526" s="11"/>
      <c r="AI3526" s="11"/>
      <c r="AJ3526" s="11"/>
      <c r="AK3526" s="11"/>
      <c r="AL3526" s="15"/>
      <c r="AM3526" s="15"/>
      <c r="AN3526" s="11"/>
      <c r="AO3526" s="11"/>
      <c r="AP3526" s="11"/>
      <c r="AQ3526" s="11"/>
      <c r="AR3526" s="15"/>
    </row>
    <row r="3527" spans="1:44">
      <c r="A3527" t="e">
        <f>VLOOKUP(Q3527,'Rotas x Madrugada'!A:C,2,0)</f>
        <v>#N/A</v>
      </c>
      <c r="B3527" t="e">
        <f>VLOOKUP(Q3527,'Rotas x Madrugada'!A:C,3,0)</f>
        <v>#N/A</v>
      </c>
      <c r="D3527" s="19" t="e">
        <f t="shared" si="110"/>
        <v>#N/A</v>
      </c>
      <c r="E3527" s="19" t="e">
        <f>IF(A3527="RETIRA",Z3527,VLOOKUP(Q3527,'Rotas x Madrugada'!A:D,4,0))</f>
        <v>#N/A</v>
      </c>
      <c r="F3527" s="19" t="e">
        <f>IF(A3527="RETIRA",Z3527,Z3527+2)</f>
        <v>#N/A</v>
      </c>
      <c r="G3527" s="19" t="str">
        <f>CONCATENATE(U3527,"-",V3527)</f>
        <v>-</v>
      </c>
      <c r="H3527" s="19" t="str">
        <f t="shared" ca="1" si="111"/>
        <v>PROBLEMA</v>
      </c>
      <c r="I3527" s="46">
        <f ca="1">Z3527-$B$1</f>
        <v>-46157</v>
      </c>
      <c r="J3527" s="46" t="e">
        <f>VLOOKUP(G3527,'D. Produção'!A:B,2,)</f>
        <v>#N/A</v>
      </c>
      <c r="K3527" s="3"/>
      <c r="L3527" s="16"/>
      <c r="M3527" s="3"/>
      <c r="N3527" s="3"/>
      <c r="O3527" s="16"/>
      <c r="P3527" s="16"/>
      <c r="Q3527" s="16"/>
      <c r="R3527" s="8"/>
      <c r="S3527" s="8"/>
      <c r="T3527" s="3"/>
      <c r="U3527" s="16"/>
      <c r="V3527" s="16"/>
      <c r="W3527" s="12"/>
      <c r="X3527" s="12"/>
      <c r="Y3527" s="6"/>
      <c r="Z3527" s="14"/>
      <c r="AA3527" s="5"/>
      <c r="AB3527" s="5"/>
      <c r="AC3527" s="5"/>
      <c r="AD3527" s="5"/>
      <c r="AE3527" s="13"/>
      <c r="AF3527" s="13"/>
      <c r="AG3527" s="13"/>
      <c r="AH3527" s="13"/>
      <c r="AI3527" s="13"/>
      <c r="AJ3527" s="13"/>
      <c r="AK3527" s="13"/>
      <c r="AL3527" s="5"/>
      <c r="AM3527" s="5"/>
      <c r="AN3527" s="13"/>
      <c r="AO3527" s="13"/>
      <c r="AP3527" s="13"/>
      <c r="AQ3527" s="13"/>
      <c r="AR3527" s="5"/>
    </row>
    <row r="3528" spans="1:44">
      <c r="A3528" t="e">
        <f>VLOOKUP(Q3528,'Rotas x Madrugada'!A:C,2,0)</f>
        <v>#N/A</v>
      </c>
      <c r="B3528" t="e">
        <f>VLOOKUP(Q3528,'Rotas x Madrugada'!A:C,3,0)</f>
        <v>#N/A</v>
      </c>
      <c r="D3528" s="19" t="e">
        <f t="shared" si="110"/>
        <v>#N/A</v>
      </c>
      <c r="E3528" s="19" t="e">
        <f>IF(A3528="RETIRA",Z3528,VLOOKUP(Q3528,'Rotas x Madrugada'!A:D,4,0))</f>
        <v>#N/A</v>
      </c>
      <c r="F3528" s="19" t="e">
        <f>IF(A3528="RETIRA",Z3528,Z3528+2)</f>
        <v>#N/A</v>
      </c>
      <c r="G3528" s="19" t="str">
        <f>CONCATENATE(U3528,"-",V3528)</f>
        <v>-</v>
      </c>
      <c r="H3528" s="19" t="str">
        <f t="shared" ca="1" si="111"/>
        <v>PROBLEMA</v>
      </c>
      <c r="I3528" s="46">
        <f ca="1">Z3528-$B$1</f>
        <v>-46157</v>
      </c>
      <c r="J3528" s="46" t="e">
        <f>VLOOKUP(G3528,'D. Produção'!A:B,2,)</f>
        <v>#N/A</v>
      </c>
      <c r="K3528" s="1"/>
      <c r="L3528" s="2"/>
      <c r="M3528" s="1"/>
      <c r="N3528" s="1"/>
      <c r="O3528" s="2"/>
      <c r="P3528" s="2"/>
      <c r="Q3528" s="2"/>
      <c r="R3528" s="7"/>
      <c r="S3528" s="7"/>
      <c r="T3528" s="1"/>
      <c r="U3528" s="2"/>
      <c r="V3528" s="2"/>
      <c r="W3528" s="4"/>
      <c r="X3528" s="4"/>
      <c r="Y3528" s="9"/>
      <c r="Z3528" s="10"/>
      <c r="AA3528" s="15"/>
      <c r="AB3528" s="15"/>
      <c r="AC3528" s="15"/>
      <c r="AD3528" s="15"/>
      <c r="AE3528" s="11"/>
      <c r="AF3528" s="11"/>
      <c r="AG3528" s="11"/>
      <c r="AH3528" s="11"/>
      <c r="AI3528" s="11"/>
      <c r="AJ3528" s="11"/>
      <c r="AK3528" s="11"/>
      <c r="AL3528" s="15"/>
      <c r="AM3528" s="15"/>
      <c r="AN3528" s="11"/>
      <c r="AO3528" s="11"/>
      <c r="AP3528" s="11"/>
      <c r="AQ3528" s="11"/>
      <c r="AR3528" s="15"/>
    </row>
    <row r="3529" spans="1:44">
      <c r="A3529" t="e">
        <f>VLOOKUP(Q3529,'Rotas x Madrugada'!A:C,2,0)</f>
        <v>#N/A</v>
      </c>
      <c r="B3529" t="e">
        <f>VLOOKUP(Q3529,'Rotas x Madrugada'!A:C,3,0)</f>
        <v>#N/A</v>
      </c>
      <c r="D3529" s="19" t="e">
        <f t="shared" si="110"/>
        <v>#N/A</v>
      </c>
      <c r="E3529" s="19" t="e">
        <f>IF(A3529="RETIRA",Z3529,VLOOKUP(Q3529,'Rotas x Madrugada'!A:D,4,0))</f>
        <v>#N/A</v>
      </c>
      <c r="F3529" s="19" t="e">
        <f>IF(A3529="RETIRA",Z3529,Z3529+2)</f>
        <v>#N/A</v>
      </c>
      <c r="G3529" s="19" t="str">
        <f>CONCATENATE(U3529,"-",V3529)</f>
        <v>-</v>
      </c>
      <c r="H3529" s="19" t="str">
        <f t="shared" ca="1" si="111"/>
        <v>PROBLEMA</v>
      </c>
      <c r="I3529" s="46">
        <f ca="1">Z3529-$B$1</f>
        <v>-46157</v>
      </c>
      <c r="J3529" s="46" t="e">
        <f>VLOOKUP(G3529,'D. Produção'!A:B,2,)</f>
        <v>#N/A</v>
      </c>
      <c r="K3529" s="3"/>
      <c r="L3529" s="16"/>
      <c r="M3529" s="3"/>
      <c r="N3529" s="3"/>
      <c r="O3529" s="16"/>
      <c r="P3529" s="16"/>
      <c r="Q3529" s="16"/>
      <c r="R3529" s="8"/>
      <c r="S3529" s="8"/>
      <c r="T3529" s="3"/>
      <c r="U3529" s="16"/>
      <c r="V3529" s="16"/>
      <c r="W3529" s="12"/>
      <c r="X3529" s="12"/>
      <c r="Y3529" s="6"/>
      <c r="Z3529" s="14"/>
      <c r="AA3529" s="5"/>
      <c r="AB3529" s="5"/>
      <c r="AC3529" s="5"/>
      <c r="AD3529" s="5"/>
      <c r="AE3529" s="13"/>
      <c r="AF3529" s="13"/>
      <c r="AG3529" s="13"/>
      <c r="AH3529" s="13"/>
      <c r="AI3529" s="13"/>
      <c r="AJ3529" s="13"/>
      <c r="AK3529" s="13"/>
      <c r="AL3529" s="5"/>
      <c r="AM3529" s="5"/>
      <c r="AN3529" s="13"/>
      <c r="AO3529" s="13"/>
      <c r="AP3529" s="13"/>
      <c r="AQ3529" s="13"/>
      <c r="AR3529" s="5"/>
    </row>
    <row r="3530" spans="1:44">
      <c r="A3530" t="e">
        <f>VLOOKUP(Q3530,'Rotas x Madrugada'!A:C,2,0)</f>
        <v>#N/A</v>
      </c>
      <c r="B3530" t="e">
        <f>VLOOKUP(Q3530,'Rotas x Madrugada'!A:C,3,0)</f>
        <v>#N/A</v>
      </c>
      <c r="D3530" s="19" t="e">
        <f t="shared" si="110"/>
        <v>#N/A</v>
      </c>
      <c r="E3530" s="19" t="e">
        <f>IF(A3530="RETIRA",Z3530,VLOOKUP(Q3530,'Rotas x Madrugada'!A:D,4,0))</f>
        <v>#N/A</v>
      </c>
      <c r="F3530" s="19" t="e">
        <f>IF(A3530="RETIRA",Z3530,Z3530+2)</f>
        <v>#N/A</v>
      </c>
      <c r="G3530" s="19" t="str">
        <f>CONCATENATE(U3530,"-",V3530)</f>
        <v>-</v>
      </c>
      <c r="H3530" s="19" t="str">
        <f t="shared" ca="1" si="111"/>
        <v>PROBLEMA</v>
      </c>
      <c r="I3530" s="46">
        <f ca="1">Z3530-$B$1</f>
        <v>-46157</v>
      </c>
      <c r="J3530" s="46" t="e">
        <f>VLOOKUP(G3530,'D. Produção'!A:B,2,)</f>
        <v>#N/A</v>
      </c>
      <c r="K3530" s="1"/>
      <c r="L3530" s="2"/>
      <c r="M3530" s="1"/>
      <c r="N3530" s="1"/>
      <c r="O3530" s="2"/>
      <c r="P3530" s="2"/>
      <c r="Q3530" s="2"/>
      <c r="R3530" s="7"/>
      <c r="S3530" s="7"/>
      <c r="T3530" s="1"/>
      <c r="U3530" s="2"/>
      <c r="V3530" s="2"/>
      <c r="W3530" s="4"/>
      <c r="X3530" s="4"/>
      <c r="Y3530" s="9"/>
      <c r="Z3530" s="10"/>
      <c r="AA3530" s="15"/>
      <c r="AB3530" s="15"/>
      <c r="AC3530" s="15"/>
      <c r="AD3530" s="15"/>
      <c r="AE3530" s="11"/>
      <c r="AF3530" s="11"/>
      <c r="AG3530" s="11"/>
      <c r="AH3530" s="11"/>
      <c r="AI3530" s="11"/>
      <c r="AJ3530" s="11"/>
      <c r="AK3530" s="11"/>
      <c r="AL3530" s="15"/>
      <c r="AM3530" s="15"/>
      <c r="AN3530" s="11"/>
      <c r="AO3530" s="11"/>
      <c r="AP3530" s="11"/>
      <c r="AQ3530" s="11"/>
      <c r="AR3530" s="15"/>
    </row>
    <row r="3531" spans="1:44">
      <c r="A3531" t="e">
        <f>VLOOKUP(Q3531,'Rotas x Madrugada'!A:C,2,0)</f>
        <v>#N/A</v>
      </c>
      <c r="B3531" t="e">
        <f>VLOOKUP(Q3531,'Rotas x Madrugada'!A:C,3,0)</f>
        <v>#N/A</v>
      </c>
      <c r="D3531" s="19" t="e">
        <f t="shared" si="110"/>
        <v>#N/A</v>
      </c>
      <c r="E3531" s="19" t="e">
        <f>IF(A3531="RETIRA",Z3531,VLOOKUP(Q3531,'Rotas x Madrugada'!A:D,4,0))</f>
        <v>#N/A</v>
      </c>
      <c r="F3531" s="19" t="e">
        <f>IF(A3531="RETIRA",Z3531,Z3531+2)</f>
        <v>#N/A</v>
      </c>
      <c r="G3531" s="19" t="str">
        <f>CONCATENATE(U3531,"-",V3531)</f>
        <v>-</v>
      </c>
      <c r="H3531" s="19" t="str">
        <f t="shared" ca="1" si="111"/>
        <v>PROBLEMA</v>
      </c>
      <c r="I3531" s="46">
        <f ca="1">Z3531-$B$1</f>
        <v>-46157</v>
      </c>
      <c r="J3531" s="46" t="e">
        <f>VLOOKUP(G3531,'D. Produção'!A:B,2,)</f>
        <v>#N/A</v>
      </c>
      <c r="K3531" s="3"/>
      <c r="L3531" s="16"/>
      <c r="M3531" s="3"/>
      <c r="N3531" s="3"/>
      <c r="O3531" s="16"/>
      <c r="P3531" s="16"/>
      <c r="Q3531" s="16"/>
      <c r="R3531" s="8"/>
      <c r="S3531" s="8"/>
      <c r="T3531" s="3"/>
      <c r="U3531" s="16"/>
      <c r="V3531" s="16"/>
      <c r="W3531" s="12"/>
      <c r="X3531" s="12"/>
      <c r="Y3531" s="6"/>
      <c r="Z3531" s="14"/>
      <c r="AA3531" s="5"/>
      <c r="AB3531" s="5"/>
      <c r="AC3531" s="5"/>
      <c r="AD3531" s="5"/>
      <c r="AE3531" s="13"/>
      <c r="AF3531" s="13"/>
      <c r="AG3531" s="13"/>
      <c r="AH3531" s="13"/>
      <c r="AI3531" s="13"/>
      <c r="AJ3531" s="13"/>
      <c r="AK3531" s="13"/>
      <c r="AL3531" s="5"/>
      <c r="AM3531" s="5"/>
      <c r="AN3531" s="13"/>
      <c r="AO3531" s="13"/>
      <c r="AP3531" s="13"/>
      <c r="AQ3531" s="13"/>
      <c r="AR3531" s="5"/>
    </row>
    <row r="3532" spans="1:44">
      <c r="A3532" t="e">
        <f>VLOOKUP(Q3532,'Rotas x Madrugada'!A:C,2,0)</f>
        <v>#N/A</v>
      </c>
      <c r="B3532" t="e">
        <f>VLOOKUP(Q3532,'Rotas x Madrugada'!A:C,3,0)</f>
        <v>#N/A</v>
      </c>
      <c r="D3532" s="19" t="e">
        <f t="shared" si="110"/>
        <v>#N/A</v>
      </c>
      <c r="E3532" s="19" t="e">
        <f>IF(A3532="RETIRA",Z3532,VLOOKUP(Q3532,'Rotas x Madrugada'!A:D,4,0))</f>
        <v>#N/A</v>
      </c>
      <c r="F3532" s="19" t="e">
        <f>IF(A3532="RETIRA",Z3532,Z3532+2)</f>
        <v>#N/A</v>
      </c>
      <c r="G3532" s="19" t="str">
        <f>CONCATENATE(U3532,"-",V3532)</f>
        <v>-</v>
      </c>
      <c r="H3532" s="19" t="str">
        <f t="shared" ca="1" si="111"/>
        <v>PROBLEMA</v>
      </c>
      <c r="I3532" s="46">
        <f ca="1">Z3532-$B$1</f>
        <v>-46157</v>
      </c>
      <c r="J3532" s="46" t="e">
        <f>VLOOKUP(G3532,'D. Produção'!A:B,2,)</f>
        <v>#N/A</v>
      </c>
      <c r="K3532" s="1"/>
      <c r="L3532" s="2"/>
      <c r="M3532" s="1"/>
      <c r="N3532" s="1"/>
      <c r="O3532" s="2"/>
      <c r="P3532" s="2"/>
      <c r="Q3532" s="2"/>
      <c r="R3532" s="7"/>
      <c r="S3532" s="7"/>
      <c r="T3532" s="1"/>
      <c r="U3532" s="2"/>
      <c r="V3532" s="2"/>
      <c r="W3532" s="4"/>
      <c r="X3532" s="4"/>
      <c r="Y3532" s="9"/>
      <c r="Z3532" s="10"/>
      <c r="AA3532" s="15"/>
      <c r="AB3532" s="15"/>
      <c r="AC3532" s="15"/>
      <c r="AD3532" s="15"/>
      <c r="AE3532" s="11"/>
      <c r="AF3532" s="11"/>
      <c r="AG3532" s="11"/>
      <c r="AH3532" s="11"/>
      <c r="AI3532" s="11"/>
      <c r="AJ3532" s="11"/>
      <c r="AK3532" s="11"/>
      <c r="AL3532" s="15"/>
      <c r="AM3532" s="15"/>
      <c r="AN3532" s="11"/>
      <c r="AO3532" s="11"/>
      <c r="AP3532" s="11"/>
      <c r="AQ3532" s="11"/>
      <c r="AR3532" s="15"/>
    </row>
    <row r="3533" spans="1:44">
      <c r="A3533" t="e">
        <f>VLOOKUP(Q3533,'Rotas x Madrugada'!A:C,2,0)</f>
        <v>#N/A</v>
      </c>
      <c r="B3533" t="e">
        <f>VLOOKUP(Q3533,'Rotas x Madrugada'!A:C,3,0)</f>
        <v>#N/A</v>
      </c>
      <c r="D3533" s="19" t="e">
        <f t="shared" si="110"/>
        <v>#N/A</v>
      </c>
      <c r="E3533" s="19" t="e">
        <f>IF(A3533="RETIRA",Z3533,VLOOKUP(Q3533,'Rotas x Madrugada'!A:D,4,0))</f>
        <v>#N/A</v>
      </c>
      <c r="F3533" s="19" t="e">
        <f>IF(A3533="RETIRA",Z3533,Z3533+2)</f>
        <v>#N/A</v>
      </c>
      <c r="G3533" s="19" t="str">
        <f>CONCATENATE(U3533,"-",V3533)</f>
        <v>-</v>
      </c>
      <c r="H3533" s="19" t="str">
        <f t="shared" ca="1" si="111"/>
        <v>PROBLEMA</v>
      </c>
      <c r="I3533" s="46">
        <f ca="1">Z3533-$B$1</f>
        <v>-46157</v>
      </c>
      <c r="J3533" s="46" t="e">
        <f>VLOOKUP(G3533,'D. Produção'!A:B,2,)</f>
        <v>#N/A</v>
      </c>
      <c r="K3533" s="3"/>
      <c r="L3533" s="16"/>
      <c r="M3533" s="3"/>
      <c r="N3533" s="3"/>
      <c r="O3533" s="16"/>
      <c r="P3533" s="16"/>
      <c r="Q3533" s="16"/>
      <c r="R3533" s="8"/>
      <c r="S3533" s="8"/>
      <c r="T3533" s="3"/>
      <c r="U3533" s="16"/>
      <c r="V3533" s="16"/>
      <c r="W3533" s="12"/>
      <c r="X3533" s="12"/>
      <c r="Y3533" s="6"/>
      <c r="Z3533" s="14"/>
      <c r="AA3533" s="5"/>
      <c r="AB3533" s="5"/>
      <c r="AC3533" s="5"/>
      <c r="AD3533" s="5"/>
      <c r="AE3533" s="13"/>
      <c r="AF3533" s="13"/>
      <c r="AG3533" s="13"/>
      <c r="AH3533" s="13"/>
      <c r="AI3533" s="13"/>
      <c r="AJ3533" s="13"/>
      <c r="AK3533" s="13"/>
      <c r="AL3533" s="5"/>
      <c r="AM3533" s="5"/>
      <c r="AN3533" s="13"/>
      <c r="AO3533" s="13"/>
      <c r="AP3533" s="13"/>
      <c r="AQ3533" s="13"/>
      <c r="AR3533" s="5"/>
    </row>
    <row r="3534" spans="1:44">
      <c r="A3534" t="e">
        <f>VLOOKUP(Q3534,'Rotas x Madrugada'!A:C,2,0)</f>
        <v>#N/A</v>
      </c>
      <c r="B3534" t="e">
        <f>VLOOKUP(Q3534,'Rotas x Madrugada'!A:C,3,0)</f>
        <v>#N/A</v>
      </c>
      <c r="D3534" s="19" t="e">
        <f t="shared" si="110"/>
        <v>#N/A</v>
      </c>
      <c r="E3534" s="19" t="e">
        <f>IF(A3534="RETIRA",Z3534,VLOOKUP(Q3534,'Rotas x Madrugada'!A:D,4,0))</f>
        <v>#N/A</v>
      </c>
      <c r="F3534" s="19" t="e">
        <f>IF(A3534="RETIRA",Z3534,Z3534+2)</f>
        <v>#N/A</v>
      </c>
      <c r="G3534" s="19" t="str">
        <f>CONCATENATE(U3534,"-",V3534)</f>
        <v>-</v>
      </c>
      <c r="H3534" s="19" t="str">
        <f t="shared" ca="1" si="111"/>
        <v>PROBLEMA</v>
      </c>
      <c r="I3534" s="46">
        <f ca="1">Z3534-$B$1</f>
        <v>-46157</v>
      </c>
      <c r="J3534" s="46" t="e">
        <f>VLOOKUP(G3534,'D. Produção'!A:B,2,)</f>
        <v>#N/A</v>
      </c>
      <c r="K3534" s="1"/>
      <c r="L3534" s="2"/>
      <c r="M3534" s="1"/>
      <c r="N3534" s="1"/>
      <c r="O3534" s="2"/>
      <c r="P3534" s="2"/>
      <c r="Q3534" s="2"/>
      <c r="R3534" s="7"/>
      <c r="S3534" s="7"/>
      <c r="T3534" s="1"/>
      <c r="U3534" s="2"/>
      <c r="V3534" s="2"/>
      <c r="W3534" s="4"/>
      <c r="X3534" s="4"/>
      <c r="Y3534" s="9"/>
      <c r="Z3534" s="10"/>
      <c r="AA3534" s="15"/>
      <c r="AB3534" s="15"/>
      <c r="AC3534" s="15"/>
      <c r="AD3534" s="15"/>
      <c r="AE3534" s="11"/>
      <c r="AF3534" s="11"/>
      <c r="AG3534" s="11"/>
      <c r="AH3534" s="11"/>
      <c r="AI3534" s="11"/>
      <c r="AJ3534" s="11"/>
      <c r="AK3534" s="11"/>
      <c r="AL3534" s="15"/>
      <c r="AM3534" s="15"/>
      <c r="AN3534" s="11"/>
      <c r="AO3534" s="11"/>
      <c r="AP3534" s="11"/>
      <c r="AQ3534" s="11"/>
      <c r="AR3534" s="15"/>
    </row>
    <row r="3535" spans="1:44">
      <c r="A3535" t="e">
        <f>VLOOKUP(Q3535,'Rotas x Madrugada'!A:C,2,0)</f>
        <v>#N/A</v>
      </c>
      <c r="B3535" t="e">
        <f>VLOOKUP(Q3535,'Rotas x Madrugada'!A:C,3,0)</f>
        <v>#N/A</v>
      </c>
      <c r="D3535" s="19" t="e">
        <f t="shared" si="110"/>
        <v>#N/A</v>
      </c>
      <c r="E3535" s="19" t="e">
        <f>IF(A3535="RETIRA",Z3535,VLOOKUP(Q3535,'Rotas x Madrugada'!A:D,4,0))</f>
        <v>#N/A</v>
      </c>
      <c r="F3535" s="19" t="e">
        <f>IF(A3535="RETIRA",Z3535,Z3535+2)</f>
        <v>#N/A</v>
      </c>
      <c r="G3535" s="19" t="str">
        <f>CONCATENATE(U3535,"-",V3535)</f>
        <v>-</v>
      </c>
      <c r="H3535" s="19" t="str">
        <f t="shared" ca="1" si="111"/>
        <v>PROBLEMA</v>
      </c>
      <c r="I3535" s="46">
        <f ca="1">Z3535-$B$1</f>
        <v>-46157</v>
      </c>
      <c r="J3535" s="46" t="e">
        <f>VLOOKUP(G3535,'D. Produção'!A:B,2,)</f>
        <v>#N/A</v>
      </c>
      <c r="K3535" s="3"/>
      <c r="L3535" s="16"/>
      <c r="M3535" s="3"/>
      <c r="N3535" s="3"/>
      <c r="O3535" s="16"/>
      <c r="P3535" s="16"/>
      <c r="Q3535" s="16"/>
      <c r="R3535" s="8"/>
      <c r="S3535" s="8"/>
      <c r="T3535" s="3"/>
      <c r="U3535" s="16"/>
      <c r="V3535" s="16"/>
      <c r="W3535" s="12"/>
      <c r="X3535" s="12"/>
      <c r="Y3535" s="6"/>
      <c r="Z3535" s="14"/>
      <c r="AA3535" s="5"/>
      <c r="AB3535" s="5"/>
      <c r="AC3535" s="5"/>
      <c r="AD3535" s="5"/>
      <c r="AE3535" s="13"/>
      <c r="AF3535" s="13"/>
      <c r="AG3535" s="13"/>
      <c r="AH3535" s="13"/>
      <c r="AI3535" s="13"/>
      <c r="AJ3535" s="13"/>
      <c r="AK3535" s="13"/>
      <c r="AL3535" s="5"/>
      <c r="AM3535" s="5"/>
      <c r="AN3535" s="13"/>
      <c r="AO3535" s="13"/>
      <c r="AP3535" s="13"/>
      <c r="AQ3535" s="13"/>
      <c r="AR3535" s="5"/>
    </row>
    <row r="3536" spans="1:44">
      <c r="A3536" t="e">
        <f>VLOOKUP(Q3536,'Rotas x Madrugada'!A:C,2,0)</f>
        <v>#N/A</v>
      </c>
      <c r="B3536" t="e">
        <f>VLOOKUP(Q3536,'Rotas x Madrugada'!A:C,3,0)</f>
        <v>#N/A</v>
      </c>
      <c r="D3536" s="19" t="e">
        <f t="shared" si="110"/>
        <v>#N/A</v>
      </c>
      <c r="E3536" s="19" t="e">
        <f>IF(A3536="RETIRA",Z3536,VLOOKUP(Q3536,'Rotas x Madrugada'!A:D,4,0))</f>
        <v>#N/A</v>
      </c>
      <c r="F3536" s="19" t="e">
        <f>IF(A3536="RETIRA",Z3536,Z3536+2)</f>
        <v>#N/A</v>
      </c>
      <c r="G3536" s="19" t="str">
        <f>CONCATENATE(U3536,"-",V3536)</f>
        <v>-</v>
      </c>
      <c r="H3536" s="19" t="str">
        <f t="shared" ca="1" si="111"/>
        <v>PROBLEMA</v>
      </c>
      <c r="I3536" s="46">
        <f ca="1">Z3536-$B$1</f>
        <v>-46157</v>
      </c>
      <c r="J3536" s="46" t="e">
        <f>VLOOKUP(G3536,'D. Produção'!A:B,2,)</f>
        <v>#N/A</v>
      </c>
      <c r="K3536" s="1"/>
      <c r="L3536" s="2"/>
      <c r="M3536" s="1"/>
      <c r="N3536" s="1"/>
      <c r="O3536" s="2"/>
      <c r="P3536" s="2"/>
      <c r="Q3536" s="2"/>
      <c r="R3536" s="7"/>
      <c r="S3536" s="7"/>
      <c r="T3536" s="1"/>
      <c r="U3536" s="2"/>
      <c r="V3536" s="2"/>
      <c r="W3536" s="4"/>
      <c r="X3536" s="4"/>
      <c r="Y3536" s="9"/>
      <c r="Z3536" s="10"/>
      <c r="AA3536" s="15"/>
      <c r="AB3536" s="15"/>
      <c r="AC3536" s="15"/>
      <c r="AD3536" s="15"/>
      <c r="AE3536" s="15"/>
      <c r="AF3536" s="15"/>
      <c r="AG3536" s="15"/>
      <c r="AH3536" s="15"/>
      <c r="AI3536" s="11"/>
      <c r="AJ3536" s="11"/>
      <c r="AK3536" s="11"/>
      <c r="AL3536" s="11"/>
      <c r="AM3536" s="15"/>
      <c r="AN3536" s="15"/>
      <c r="AO3536" s="11"/>
      <c r="AP3536" s="15"/>
      <c r="AQ3536" s="11"/>
      <c r="AR3536" s="15"/>
    </row>
    <row r="3537" spans="1:44">
      <c r="A3537" t="e">
        <f>VLOOKUP(Q3537,'Rotas x Madrugada'!A:C,2,0)</f>
        <v>#N/A</v>
      </c>
      <c r="B3537" t="e">
        <f>VLOOKUP(Q3537,'Rotas x Madrugada'!A:C,3,0)</f>
        <v>#N/A</v>
      </c>
      <c r="D3537" s="19" t="e">
        <f t="shared" si="110"/>
        <v>#N/A</v>
      </c>
      <c r="E3537" s="19" t="e">
        <f>IF(A3537="RETIRA",Z3537,VLOOKUP(Q3537,'Rotas x Madrugada'!A:D,4,0))</f>
        <v>#N/A</v>
      </c>
      <c r="F3537" s="19" t="e">
        <f>IF(A3537="RETIRA",Z3537,Z3537+2)</f>
        <v>#N/A</v>
      </c>
      <c r="G3537" s="19" t="str">
        <f>CONCATENATE(U3537,"-",V3537)</f>
        <v>-</v>
      </c>
      <c r="H3537" s="19" t="str">
        <f t="shared" ca="1" si="111"/>
        <v>PROBLEMA</v>
      </c>
      <c r="I3537" s="46">
        <f ca="1">Z3537-$B$1</f>
        <v>-46157</v>
      </c>
      <c r="J3537" s="46" t="e">
        <f>VLOOKUP(G3537,'D. Produção'!A:B,2,)</f>
        <v>#N/A</v>
      </c>
      <c r="K3537" s="3"/>
      <c r="L3537" s="16"/>
      <c r="M3537" s="3"/>
      <c r="N3537" s="3"/>
      <c r="O3537" s="16"/>
      <c r="P3537" s="16"/>
      <c r="Q3537" s="16"/>
      <c r="R3537" s="8"/>
      <c r="S3537" s="8"/>
      <c r="T3537" s="3"/>
      <c r="U3537" s="16"/>
      <c r="V3537" s="16"/>
      <c r="W3537" s="12"/>
      <c r="X3537" s="12"/>
      <c r="Y3537" s="6"/>
      <c r="Z3537" s="14"/>
      <c r="AA3537" s="5"/>
      <c r="AB3537" s="5"/>
      <c r="AC3537" s="5"/>
      <c r="AD3537" s="5"/>
      <c r="AE3537" s="5"/>
      <c r="AF3537" s="5"/>
      <c r="AG3537" s="5"/>
      <c r="AH3537" s="5"/>
      <c r="AI3537" s="13"/>
      <c r="AJ3537" s="13"/>
      <c r="AK3537" s="13"/>
      <c r="AL3537" s="13"/>
      <c r="AM3537" s="5"/>
      <c r="AN3537" s="5"/>
      <c r="AO3537" s="13"/>
      <c r="AP3537" s="5"/>
      <c r="AQ3537" s="13"/>
      <c r="AR3537" s="5"/>
    </row>
    <row r="3538" spans="1:44">
      <c r="A3538" t="e">
        <f>VLOOKUP(Q3538,'Rotas x Madrugada'!A:C,2,0)</f>
        <v>#N/A</v>
      </c>
      <c r="B3538" t="e">
        <f>VLOOKUP(Q3538,'Rotas x Madrugada'!A:C,3,0)</f>
        <v>#N/A</v>
      </c>
      <c r="D3538" s="19" t="e">
        <f t="shared" si="110"/>
        <v>#N/A</v>
      </c>
      <c r="E3538" s="19" t="e">
        <f>IF(A3538="RETIRA",Z3538,VLOOKUP(Q3538,'Rotas x Madrugada'!A:D,4,0))</f>
        <v>#N/A</v>
      </c>
      <c r="F3538" s="19" t="e">
        <f>IF(A3538="RETIRA",Z3538,Z3538+2)</f>
        <v>#N/A</v>
      </c>
      <c r="G3538" s="19" t="str">
        <f>CONCATENATE(U3538,"-",V3538)</f>
        <v>-</v>
      </c>
      <c r="H3538" s="19" t="str">
        <f t="shared" ca="1" si="111"/>
        <v>PROBLEMA</v>
      </c>
      <c r="I3538" s="46">
        <f ca="1">Z3538-$B$1</f>
        <v>-46157</v>
      </c>
      <c r="J3538" s="46" t="e">
        <f>VLOOKUP(G3538,'D. Produção'!A:B,2,)</f>
        <v>#N/A</v>
      </c>
      <c r="K3538" s="1"/>
      <c r="L3538" s="2"/>
      <c r="M3538" s="1"/>
      <c r="N3538" s="1"/>
      <c r="O3538" s="2"/>
      <c r="P3538" s="2"/>
      <c r="Q3538" s="2"/>
      <c r="R3538" s="7"/>
      <c r="S3538" s="7"/>
      <c r="T3538" s="1"/>
      <c r="U3538" s="2"/>
      <c r="V3538" s="2"/>
      <c r="W3538" s="4"/>
      <c r="X3538" s="4"/>
      <c r="Y3538" s="9"/>
      <c r="Z3538" s="10"/>
      <c r="AA3538" s="15"/>
      <c r="AB3538" s="15"/>
      <c r="AC3538" s="15"/>
      <c r="AD3538" s="15"/>
      <c r="AE3538" s="15"/>
      <c r="AF3538" s="15"/>
      <c r="AG3538" s="15"/>
      <c r="AH3538" s="15"/>
      <c r="AI3538" s="11"/>
      <c r="AJ3538" s="11"/>
      <c r="AK3538" s="15"/>
      <c r="AL3538" s="15"/>
      <c r="AM3538" s="15"/>
      <c r="AN3538" s="11"/>
      <c r="AO3538" s="11"/>
      <c r="AP3538" s="15"/>
      <c r="AQ3538" s="11"/>
      <c r="AR3538" s="15"/>
    </row>
    <row r="3539" spans="1:44">
      <c r="A3539" t="e">
        <f>VLOOKUP(Q3539,'Rotas x Madrugada'!A:C,2,0)</f>
        <v>#N/A</v>
      </c>
      <c r="B3539" t="e">
        <f>VLOOKUP(Q3539,'Rotas x Madrugada'!A:C,3,0)</f>
        <v>#N/A</v>
      </c>
      <c r="D3539" s="19" t="e">
        <f t="shared" si="110"/>
        <v>#N/A</v>
      </c>
      <c r="E3539" s="19" t="e">
        <f>IF(A3539="RETIRA",Z3539,VLOOKUP(Q3539,'Rotas x Madrugada'!A:D,4,0))</f>
        <v>#N/A</v>
      </c>
      <c r="F3539" s="19" t="e">
        <f>IF(A3539="RETIRA",Z3539,Z3539+2)</f>
        <v>#N/A</v>
      </c>
      <c r="G3539" s="19" t="str">
        <f>CONCATENATE(U3539,"-",V3539)</f>
        <v>-</v>
      </c>
      <c r="H3539" s="19" t="str">
        <f t="shared" ca="1" si="111"/>
        <v>PROBLEMA</v>
      </c>
      <c r="I3539" s="46">
        <f ca="1">Z3539-$B$1</f>
        <v>-46157</v>
      </c>
      <c r="J3539" s="46" t="e">
        <f>VLOOKUP(G3539,'D. Produção'!A:B,2,)</f>
        <v>#N/A</v>
      </c>
      <c r="K3539" s="3"/>
      <c r="L3539" s="16"/>
      <c r="M3539" s="3"/>
      <c r="N3539" s="3"/>
      <c r="O3539" s="16"/>
      <c r="P3539" s="16"/>
      <c r="Q3539" s="16"/>
      <c r="R3539" s="8"/>
      <c r="S3539" s="8"/>
      <c r="T3539" s="3"/>
      <c r="U3539" s="16"/>
      <c r="V3539" s="16"/>
      <c r="W3539" s="12"/>
      <c r="X3539" s="12"/>
      <c r="Y3539" s="6"/>
      <c r="Z3539" s="14"/>
      <c r="AA3539" s="5"/>
      <c r="AB3539" s="5"/>
      <c r="AC3539" s="5"/>
      <c r="AD3539" s="5"/>
      <c r="AE3539" s="5"/>
      <c r="AF3539" s="5"/>
      <c r="AG3539" s="5"/>
      <c r="AH3539" s="5"/>
      <c r="AI3539" s="13"/>
      <c r="AJ3539" s="13"/>
      <c r="AK3539" s="5"/>
      <c r="AL3539" s="5"/>
      <c r="AM3539" s="5"/>
      <c r="AN3539" s="13"/>
      <c r="AO3539" s="13"/>
      <c r="AP3539" s="5"/>
      <c r="AQ3539" s="13"/>
      <c r="AR3539" s="5"/>
    </row>
    <row r="3540" spans="1:44">
      <c r="A3540" t="e">
        <f>VLOOKUP(Q3540,'Rotas x Madrugada'!A:C,2,0)</f>
        <v>#N/A</v>
      </c>
      <c r="B3540" t="e">
        <f>VLOOKUP(Q3540,'Rotas x Madrugada'!A:C,3,0)</f>
        <v>#N/A</v>
      </c>
      <c r="D3540" s="19" t="e">
        <f t="shared" si="110"/>
        <v>#N/A</v>
      </c>
      <c r="E3540" s="19" t="e">
        <f>IF(A3540="RETIRA",Z3540,VLOOKUP(Q3540,'Rotas x Madrugada'!A:D,4,0))</f>
        <v>#N/A</v>
      </c>
      <c r="F3540" s="19" t="e">
        <f>IF(A3540="RETIRA",Z3540,Z3540+2)</f>
        <v>#N/A</v>
      </c>
      <c r="G3540" s="19" t="str">
        <f>CONCATENATE(U3540,"-",V3540)</f>
        <v>-</v>
      </c>
      <c r="H3540" s="19" t="str">
        <f t="shared" ca="1" si="111"/>
        <v>PROBLEMA</v>
      </c>
      <c r="I3540" s="46">
        <f ca="1">Z3540-$B$1</f>
        <v>-46157</v>
      </c>
      <c r="J3540" s="46" t="e">
        <f>VLOOKUP(G3540,'D. Produção'!A:B,2,)</f>
        <v>#N/A</v>
      </c>
      <c r="K3540" s="1"/>
      <c r="L3540" s="2"/>
      <c r="M3540" s="1"/>
      <c r="N3540" s="1"/>
      <c r="O3540" s="2"/>
      <c r="P3540" s="2"/>
      <c r="Q3540" s="2"/>
      <c r="R3540" s="7"/>
      <c r="S3540" s="7"/>
      <c r="T3540" s="1"/>
      <c r="U3540" s="2"/>
      <c r="V3540" s="2"/>
      <c r="W3540" s="4"/>
      <c r="X3540" s="4"/>
      <c r="Y3540" s="9"/>
      <c r="Z3540" s="10"/>
      <c r="AA3540" s="15"/>
      <c r="AB3540" s="15"/>
      <c r="AC3540" s="11"/>
      <c r="AD3540" s="11"/>
      <c r="AE3540" s="11"/>
      <c r="AF3540" s="11"/>
      <c r="AG3540" s="11"/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s="11"/>
      <c r="AR3540" s="15"/>
    </row>
    <row r="3541" spans="1:44">
      <c r="A3541" t="e">
        <f>VLOOKUP(Q3541,'Rotas x Madrugada'!A:C,2,0)</f>
        <v>#N/A</v>
      </c>
      <c r="B3541" t="e">
        <f>VLOOKUP(Q3541,'Rotas x Madrugada'!A:C,3,0)</f>
        <v>#N/A</v>
      </c>
      <c r="D3541" s="19" t="e">
        <f t="shared" si="110"/>
        <v>#N/A</v>
      </c>
      <c r="E3541" s="19" t="e">
        <f>IF(A3541="RETIRA",Z3541,VLOOKUP(Q3541,'Rotas x Madrugada'!A:D,4,0))</f>
        <v>#N/A</v>
      </c>
      <c r="F3541" s="19" t="e">
        <f>IF(A3541="RETIRA",Z3541,Z3541+2)</f>
        <v>#N/A</v>
      </c>
      <c r="G3541" s="19" t="str">
        <f>CONCATENATE(U3541,"-",V3541)</f>
        <v>-</v>
      </c>
      <c r="H3541" s="19" t="str">
        <f t="shared" ca="1" si="111"/>
        <v>PROBLEMA</v>
      </c>
      <c r="I3541" s="46">
        <f ca="1">Z3541-$B$1</f>
        <v>-46157</v>
      </c>
      <c r="J3541" s="46" t="e">
        <f>VLOOKUP(G3541,'D. Produção'!A:B,2,)</f>
        <v>#N/A</v>
      </c>
      <c r="K3541" s="3"/>
      <c r="L3541" s="16"/>
      <c r="M3541" s="3"/>
      <c r="N3541" s="3"/>
      <c r="O3541" s="16"/>
      <c r="P3541" s="16"/>
      <c r="Q3541" s="16"/>
      <c r="R3541" s="8"/>
      <c r="S3541" s="8"/>
      <c r="T3541" s="3"/>
      <c r="U3541" s="16"/>
      <c r="V3541" s="16"/>
      <c r="W3541" s="12"/>
      <c r="X3541" s="12"/>
      <c r="Y3541" s="6"/>
      <c r="Z3541" s="14"/>
      <c r="AA3541" s="5"/>
      <c r="AB3541" s="5"/>
      <c r="AC3541" s="13"/>
      <c r="AD3541" s="13"/>
      <c r="AE3541" s="13"/>
      <c r="AF3541" s="13"/>
      <c r="AG3541" s="13"/>
      <c r="AH3541" s="13"/>
      <c r="AI3541" s="13"/>
      <c r="AJ3541" s="13"/>
      <c r="AK3541" s="13"/>
      <c r="AL3541" s="13"/>
      <c r="AM3541" s="13"/>
      <c r="AN3541" s="13"/>
      <c r="AO3541" s="13"/>
      <c r="AP3541" s="13"/>
      <c r="AQ3541" s="13"/>
      <c r="AR3541" s="5"/>
    </row>
    <row r="3542" spans="1:44">
      <c r="A3542" t="e">
        <f>VLOOKUP(Q3542,'Rotas x Madrugada'!A:C,2,0)</f>
        <v>#N/A</v>
      </c>
      <c r="B3542" t="e">
        <f>VLOOKUP(Q3542,'Rotas x Madrugada'!A:C,3,0)</f>
        <v>#N/A</v>
      </c>
      <c r="D3542" s="19" t="e">
        <f t="shared" si="110"/>
        <v>#N/A</v>
      </c>
      <c r="E3542" s="19" t="e">
        <f>IF(A3542="RETIRA",Z3542,VLOOKUP(Q3542,'Rotas x Madrugada'!A:D,4,0))</f>
        <v>#N/A</v>
      </c>
      <c r="F3542" s="19" t="e">
        <f>IF(A3542="RETIRA",Z3542,Z3542+2)</f>
        <v>#N/A</v>
      </c>
      <c r="G3542" s="19" t="str">
        <f>CONCATENATE(U3542,"-",V3542)</f>
        <v>-</v>
      </c>
      <c r="H3542" s="19" t="str">
        <f t="shared" ca="1" si="111"/>
        <v>PROBLEMA</v>
      </c>
      <c r="I3542" s="46">
        <f ca="1">Z3542-$B$1</f>
        <v>-46157</v>
      </c>
      <c r="J3542" s="46" t="e">
        <f>VLOOKUP(G3542,'D. Produção'!A:B,2,)</f>
        <v>#N/A</v>
      </c>
      <c r="K3542" s="1"/>
      <c r="L3542" s="2"/>
      <c r="M3542" s="1"/>
      <c r="N3542" s="1"/>
      <c r="O3542" s="2"/>
      <c r="P3542" s="2"/>
      <c r="Q3542" s="2"/>
      <c r="R3542" s="7"/>
      <c r="S3542" s="7"/>
      <c r="T3542" s="1"/>
      <c r="U3542" s="2"/>
      <c r="V3542" s="2"/>
      <c r="W3542" s="4"/>
      <c r="X3542" s="4"/>
      <c r="Y3542" s="9"/>
      <c r="Z3542" s="10"/>
      <c r="AA3542" s="15"/>
      <c r="AB3542" s="15"/>
      <c r="AC3542" s="11"/>
      <c r="AD3542" s="11"/>
      <c r="AE3542" s="11"/>
      <c r="AF3542" s="11"/>
      <c r="AG3542" s="11"/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5"/>
    </row>
    <row r="3543" spans="1:44">
      <c r="A3543" t="e">
        <f>VLOOKUP(Q3543,'Rotas x Madrugada'!A:C,2,0)</f>
        <v>#N/A</v>
      </c>
      <c r="B3543" t="e">
        <f>VLOOKUP(Q3543,'Rotas x Madrugada'!A:C,3,0)</f>
        <v>#N/A</v>
      </c>
      <c r="D3543" s="19" t="e">
        <f t="shared" si="110"/>
        <v>#N/A</v>
      </c>
      <c r="E3543" s="19" t="e">
        <f>IF(A3543="RETIRA",Z3543,VLOOKUP(Q3543,'Rotas x Madrugada'!A:D,4,0))</f>
        <v>#N/A</v>
      </c>
      <c r="F3543" s="19" t="e">
        <f>IF(A3543="RETIRA",Z3543,Z3543+2)</f>
        <v>#N/A</v>
      </c>
      <c r="G3543" s="19" t="str">
        <f>CONCATENATE(U3543,"-",V3543)</f>
        <v>-</v>
      </c>
      <c r="H3543" s="19" t="str">
        <f t="shared" ca="1" si="111"/>
        <v>PROBLEMA</v>
      </c>
      <c r="I3543" s="46">
        <f ca="1">Z3543-$B$1</f>
        <v>-46157</v>
      </c>
      <c r="J3543" s="46" t="e">
        <f>VLOOKUP(G3543,'D. Produção'!A:B,2,)</f>
        <v>#N/A</v>
      </c>
      <c r="K3543" s="3"/>
      <c r="L3543" s="16"/>
      <c r="M3543" s="3"/>
      <c r="N3543" s="3"/>
      <c r="O3543" s="16"/>
      <c r="P3543" s="16"/>
      <c r="Q3543" s="16"/>
      <c r="R3543" s="8"/>
      <c r="S3543" s="8"/>
      <c r="T3543" s="3"/>
      <c r="U3543" s="16"/>
      <c r="V3543" s="16"/>
      <c r="W3543" s="12"/>
      <c r="X3543" s="12"/>
      <c r="Y3543" s="6"/>
      <c r="Z3543" s="14"/>
      <c r="AA3543" s="5"/>
      <c r="AB3543" s="5"/>
      <c r="AC3543" s="5"/>
      <c r="AD3543" s="5"/>
      <c r="AE3543" s="13"/>
      <c r="AF3543" s="13"/>
      <c r="AG3543" s="13"/>
      <c r="AH3543" s="13"/>
      <c r="AI3543" s="13"/>
      <c r="AJ3543" s="13"/>
      <c r="AK3543" s="13"/>
      <c r="AL3543" s="5"/>
      <c r="AM3543" s="5"/>
      <c r="AN3543" s="13"/>
      <c r="AO3543" s="13"/>
      <c r="AP3543" s="13"/>
      <c r="AQ3543" s="13"/>
      <c r="AR3543" s="5"/>
    </row>
    <row r="3544" spans="1:44">
      <c r="A3544" t="e">
        <f>VLOOKUP(Q3544,'Rotas x Madrugada'!A:C,2,0)</f>
        <v>#N/A</v>
      </c>
      <c r="B3544" t="e">
        <f>VLOOKUP(Q3544,'Rotas x Madrugada'!A:C,3,0)</f>
        <v>#N/A</v>
      </c>
      <c r="D3544" s="19" t="e">
        <f t="shared" si="110"/>
        <v>#N/A</v>
      </c>
      <c r="E3544" s="19" t="e">
        <f>IF(A3544="RETIRA",Z3544,VLOOKUP(Q3544,'Rotas x Madrugada'!A:D,4,0))</f>
        <v>#N/A</v>
      </c>
      <c r="F3544" s="19" t="e">
        <f>IF(A3544="RETIRA",Z3544,Z3544+2)</f>
        <v>#N/A</v>
      </c>
      <c r="G3544" s="19" t="str">
        <f>CONCATENATE(U3544,"-",V3544)</f>
        <v>-</v>
      </c>
      <c r="H3544" s="19" t="str">
        <f t="shared" ca="1" si="111"/>
        <v>PROBLEMA</v>
      </c>
      <c r="I3544" s="46">
        <f ca="1">Z3544-$B$1</f>
        <v>-46157</v>
      </c>
      <c r="J3544" s="46" t="e">
        <f>VLOOKUP(G3544,'D. Produção'!A:B,2,)</f>
        <v>#N/A</v>
      </c>
      <c r="K3544" s="1"/>
      <c r="L3544" s="2"/>
      <c r="M3544" s="1"/>
      <c r="N3544" s="1"/>
      <c r="O3544" s="2"/>
      <c r="P3544" s="2"/>
      <c r="Q3544" s="2"/>
      <c r="R3544" s="7"/>
      <c r="S3544" s="7"/>
      <c r="T3544" s="1"/>
      <c r="U3544" s="2"/>
      <c r="V3544" s="2"/>
      <c r="W3544" s="4"/>
      <c r="X3544" s="4"/>
      <c r="Y3544" s="9"/>
      <c r="Z3544" s="10"/>
      <c r="AA3544" s="15"/>
      <c r="AB3544" s="15"/>
      <c r="AC3544" s="15"/>
      <c r="AD3544" s="15"/>
      <c r="AE3544" s="11"/>
      <c r="AF3544" s="11"/>
      <c r="AG3544" s="11"/>
      <c r="AH3544" s="11"/>
      <c r="AI3544" s="11"/>
      <c r="AJ3544" s="11"/>
      <c r="AK3544" s="11"/>
      <c r="AL3544" s="15"/>
      <c r="AM3544" s="15"/>
      <c r="AN3544" s="11"/>
      <c r="AO3544" s="11"/>
      <c r="AP3544" s="11"/>
      <c r="AQ3544" s="11"/>
      <c r="AR3544" s="15"/>
    </row>
    <row r="3545" spans="1:44">
      <c r="A3545" t="e">
        <f>VLOOKUP(Q3545,'Rotas x Madrugada'!A:C,2,0)</f>
        <v>#N/A</v>
      </c>
      <c r="B3545" t="e">
        <f>VLOOKUP(Q3545,'Rotas x Madrugada'!A:C,3,0)</f>
        <v>#N/A</v>
      </c>
      <c r="D3545" s="19" t="e">
        <f t="shared" si="110"/>
        <v>#N/A</v>
      </c>
      <c r="E3545" s="19" t="e">
        <f>IF(A3545="RETIRA",Z3545,VLOOKUP(Q3545,'Rotas x Madrugada'!A:D,4,0))</f>
        <v>#N/A</v>
      </c>
      <c r="F3545" s="19" t="e">
        <f>IF(A3545="RETIRA",Z3545,Z3545+2)</f>
        <v>#N/A</v>
      </c>
      <c r="G3545" s="19" t="str">
        <f>CONCATENATE(U3545,"-",V3545)</f>
        <v>-</v>
      </c>
      <c r="H3545" s="19" t="str">
        <f t="shared" ca="1" si="111"/>
        <v>PROBLEMA</v>
      </c>
      <c r="I3545" s="46">
        <f ca="1">Z3545-$B$1</f>
        <v>-46157</v>
      </c>
      <c r="J3545" s="46" t="e">
        <f>VLOOKUP(G3545,'D. Produção'!A:B,2,)</f>
        <v>#N/A</v>
      </c>
      <c r="K3545" s="3"/>
      <c r="L3545" s="16"/>
      <c r="M3545" s="3"/>
      <c r="N3545" s="3"/>
      <c r="O3545" s="16"/>
      <c r="P3545" s="16"/>
      <c r="Q3545" s="16"/>
      <c r="R3545" s="8"/>
      <c r="S3545" s="8"/>
      <c r="T3545" s="3"/>
      <c r="U3545" s="16"/>
      <c r="V3545" s="16"/>
      <c r="W3545" s="12"/>
      <c r="X3545" s="12"/>
      <c r="Y3545" s="6"/>
      <c r="Z3545" s="14"/>
      <c r="AA3545" s="5"/>
      <c r="AB3545" s="5"/>
      <c r="AC3545" s="5"/>
      <c r="AD3545" s="5"/>
      <c r="AE3545" s="13"/>
      <c r="AF3545" s="13"/>
      <c r="AG3545" s="13"/>
      <c r="AH3545" s="13"/>
      <c r="AI3545" s="13"/>
      <c r="AJ3545" s="13"/>
      <c r="AK3545" s="13"/>
      <c r="AL3545" s="5"/>
      <c r="AM3545" s="5"/>
      <c r="AN3545" s="13"/>
      <c r="AO3545" s="13"/>
      <c r="AP3545" s="13"/>
      <c r="AQ3545" s="13"/>
      <c r="AR3545" s="5"/>
    </row>
    <row r="3546" spans="1:44">
      <c r="A3546" t="e">
        <f>VLOOKUP(Q3546,'Rotas x Madrugada'!A:C,2,0)</f>
        <v>#N/A</v>
      </c>
      <c r="B3546" t="e">
        <f>VLOOKUP(Q3546,'Rotas x Madrugada'!A:C,3,0)</f>
        <v>#N/A</v>
      </c>
      <c r="D3546" s="19" t="e">
        <f t="shared" si="110"/>
        <v>#N/A</v>
      </c>
      <c r="E3546" s="19" t="e">
        <f>IF(A3546="RETIRA",Z3546,VLOOKUP(Q3546,'Rotas x Madrugada'!A:D,4,0))</f>
        <v>#N/A</v>
      </c>
      <c r="F3546" s="19" t="e">
        <f>IF(A3546="RETIRA",Z3546,Z3546+2)</f>
        <v>#N/A</v>
      </c>
      <c r="G3546" s="19" t="str">
        <f>CONCATENATE(U3546,"-",V3546)</f>
        <v>-</v>
      </c>
      <c r="H3546" s="19" t="str">
        <f t="shared" ca="1" si="111"/>
        <v>PROBLEMA</v>
      </c>
      <c r="I3546" s="46">
        <f ca="1">Z3546-$B$1</f>
        <v>-46157</v>
      </c>
      <c r="J3546" s="46" t="e">
        <f>VLOOKUP(G3546,'D. Produção'!A:B,2,)</f>
        <v>#N/A</v>
      </c>
      <c r="K3546" s="1"/>
      <c r="L3546" s="2"/>
      <c r="M3546" s="1"/>
      <c r="N3546" s="1"/>
      <c r="O3546" s="2"/>
      <c r="P3546" s="2"/>
      <c r="Q3546" s="2"/>
      <c r="R3546" s="7"/>
      <c r="S3546" s="7"/>
      <c r="T3546" s="1"/>
      <c r="U3546" s="2"/>
      <c r="V3546" s="2"/>
      <c r="W3546" s="4"/>
      <c r="X3546" s="4"/>
      <c r="Y3546" s="9"/>
      <c r="Z3546" s="10"/>
      <c r="AA3546" s="15"/>
      <c r="AB3546" s="15"/>
      <c r="AC3546" s="15"/>
      <c r="AD3546" s="15"/>
      <c r="AE3546" s="11"/>
      <c r="AF3546" s="11"/>
      <c r="AG3546" s="11"/>
      <c r="AH3546" s="11"/>
      <c r="AI3546" s="11"/>
      <c r="AJ3546" s="11"/>
      <c r="AK3546" s="11"/>
      <c r="AL3546" s="15"/>
      <c r="AM3546" s="15"/>
      <c r="AN3546" s="11"/>
      <c r="AO3546" s="11"/>
      <c r="AP3546" s="11"/>
      <c r="AQ3546" s="11"/>
      <c r="AR3546" s="15"/>
    </row>
    <row r="3547" spans="1:44">
      <c r="A3547" t="e">
        <f>VLOOKUP(Q3547,'Rotas x Madrugada'!A:C,2,0)</f>
        <v>#N/A</v>
      </c>
      <c r="B3547" t="e">
        <f>VLOOKUP(Q3547,'Rotas x Madrugada'!A:C,3,0)</f>
        <v>#N/A</v>
      </c>
      <c r="D3547" s="19" t="e">
        <f t="shared" si="110"/>
        <v>#N/A</v>
      </c>
      <c r="E3547" s="19" t="e">
        <f>IF(A3547="RETIRA",Z3547,VLOOKUP(Q3547,'Rotas x Madrugada'!A:D,4,0))</f>
        <v>#N/A</v>
      </c>
      <c r="F3547" s="19" t="e">
        <f>IF(A3547="RETIRA",Z3547,Z3547+2)</f>
        <v>#N/A</v>
      </c>
      <c r="G3547" s="19" t="str">
        <f>CONCATENATE(U3547,"-",V3547)</f>
        <v>-</v>
      </c>
      <c r="H3547" s="19" t="str">
        <f t="shared" ca="1" si="111"/>
        <v>PROBLEMA</v>
      </c>
      <c r="I3547" s="46">
        <f ca="1">Z3547-$B$1</f>
        <v>-46157</v>
      </c>
      <c r="J3547" s="46" t="e">
        <f>VLOOKUP(G3547,'D. Produção'!A:B,2,)</f>
        <v>#N/A</v>
      </c>
      <c r="K3547" s="3"/>
      <c r="L3547" s="16"/>
      <c r="M3547" s="3"/>
      <c r="N3547" s="3"/>
      <c r="O3547" s="16"/>
      <c r="P3547" s="16"/>
      <c r="Q3547" s="16"/>
      <c r="R3547" s="8"/>
      <c r="S3547" s="8"/>
      <c r="T3547" s="3"/>
      <c r="U3547" s="16"/>
      <c r="V3547" s="16"/>
      <c r="W3547" s="12"/>
      <c r="X3547" s="12"/>
      <c r="Y3547" s="6"/>
      <c r="Z3547" s="14"/>
      <c r="AA3547" s="5"/>
      <c r="AB3547" s="5"/>
      <c r="AC3547" s="5"/>
      <c r="AD3547" s="5"/>
      <c r="AE3547" s="13"/>
      <c r="AF3547" s="13"/>
      <c r="AG3547" s="13"/>
      <c r="AH3547" s="13"/>
      <c r="AI3547" s="13"/>
      <c r="AJ3547" s="13"/>
      <c r="AK3547" s="13"/>
      <c r="AL3547" s="5"/>
      <c r="AM3547" s="5"/>
      <c r="AN3547" s="13"/>
      <c r="AO3547" s="13"/>
      <c r="AP3547" s="13"/>
      <c r="AQ3547" s="13"/>
      <c r="AR3547" s="5"/>
    </row>
    <row r="3548" spans="1:44">
      <c r="A3548" t="e">
        <f>VLOOKUP(Q3548,'Rotas x Madrugada'!A:C,2,0)</f>
        <v>#N/A</v>
      </c>
      <c r="B3548" t="e">
        <f>VLOOKUP(Q3548,'Rotas x Madrugada'!A:C,3,0)</f>
        <v>#N/A</v>
      </c>
      <c r="D3548" s="19" t="e">
        <f t="shared" si="110"/>
        <v>#N/A</v>
      </c>
      <c r="E3548" s="19" t="e">
        <f>IF(A3548="RETIRA",Z3548,VLOOKUP(Q3548,'Rotas x Madrugada'!A:D,4,0))</f>
        <v>#N/A</v>
      </c>
      <c r="F3548" s="19" t="e">
        <f>IF(A3548="RETIRA",Z3548,Z3548+2)</f>
        <v>#N/A</v>
      </c>
      <c r="G3548" s="19" t="str">
        <f>CONCATENATE(U3548,"-",V3548)</f>
        <v>-</v>
      </c>
      <c r="H3548" s="19" t="str">
        <f t="shared" ca="1" si="111"/>
        <v>PROBLEMA</v>
      </c>
      <c r="I3548" s="46">
        <f ca="1">Z3548-$B$1</f>
        <v>-46157</v>
      </c>
      <c r="J3548" s="46" t="e">
        <f>VLOOKUP(G3548,'D. Produção'!A:B,2,)</f>
        <v>#N/A</v>
      </c>
      <c r="K3548" s="1"/>
      <c r="L3548" s="2"/>
      <c r="M3548" s="1"/>
      <c r="N3548" s="1"/>
      <c r="O3548" s="2"/>
      <c r="P3548" s="2"/>
      <c r="Q3548" s="2"/>
      <c r="R3548" s="7"/>
      <c r="S3548" s="7"/>
      <c r="T3548" s="1"/>
      <c r="U3548" s="2"/>
      <c r="V3548" s="2"/>
      <c r="W3548" s="4"/>
      <c r="X3548" s="4"/>
      <c r="Y3548" s="9"/>
      <c r="Z3548" s="10"/>
      <c r="AA3548" s="15"/>
      <c r="AB3548" s="15"/>
      <c r="AC3548" s="15"/>
      <c r="AD3548" s="15"/>
      <c r="AE3548" s="11"/>
      <c r="AF3548" s="11"/>
      <c r="AG3548" s="11"/>
      <c r="AH3548" s="11"/>
      <c r="AI3548" s="11"/>
      <c r="AJ3548" s="11"/>
      <c r="AK3548" s="11"/>
      <c r="AL3548" s="15"/>
      <c r="AM3548" s="15"/>
      <c r="AN3548" s="11"/>
      <c r="AO3548" s="11"/>
      <c r="AP3548" s="11"/>
      <c r="AQ3548" s="11"/>
      <c r="AR3548" s="15"/>
    </row>
    <row r="3549" spans="1:44">
      <c r="A3549" t="e">
        <f>VLOOKUP(Q3549,'Rotas x Madrugada'!A:C,2,0)</f>
        <v>#N/A</v>
      </c>
      <c r="B3549" t="e">
        <f>VLOOKUP(Q3549,'Rotas x Madrugada'!A:C,3,0)</f>
        <v>#N/A</v>
      </c>
      <c r="D3549" s="19" t="e">
        <f t="shared" si="110"/>
        <v>#N/A</v>
      </c>
      <c r="E3549" s="19" t="e">
        <f>IF(A3549="RETIRA",Z3549,VLOOKUP(Q3549,'Rotas x Madrugada'!A:D,4,0))</f>
        <v>#N/A</v>
      </c>
      <c r="F3549" s="19" t="e">
        <f>IF(A3549="RETIRA",Z3549,Z3549+2)</f>
        <v>#N/A</v>
      </c>
      <c r="G3549" s="19" t="str">
        <f>CONCATENATE(U3549,"-",V3549)</f>
        <v>-</v>
      </c>
      <c r="H3549" s="19" t="str">
        <f t="shared" ca="1" si="111"/>
        <v>PROBLEMA</v>
      </c>
      <c r="I3549" s="46">
        <f ca="1">Z3549-$B$1</f>
        <v>-46157</v>
      </c>
      <c r="J3549" s="46" t="e">
        <f>VLOOKUP(G3549,'D. Produção'!A:B,2,)</f>
        <v>#N/A</v>
      </c>
      <c r="K3549" s="3"/>
      <c r="L3549" s="16"/>
      <c r="M3549" s="3"/>
      <c r="N3549" s="3"/>
      <c r="O3549" s="16"/>
      <c r="P3549" s="16"/>
      <c r="Q3549" s="16"/>
      <c r="R3549" s="8"/>
      <c r="S3549" s="8"/>
      <c r="T3549" s="3"/>
      <c r="U3549" s="16"/>
      <c r="V3549" s="16"/>
      <c r="W3549" s="12"/>
      <c r="X3549" s="12"/>
      <c r="Y3549" s="6"/>
      <c r="Z3549" s="14"/>
      <c r="AA3549" s="5"/>
      <c r="AB3549" s="5"/>
      <c r="AC3549" s="5"/>
      <c r="AD3549" s="5"/>
      <c r="AE3549" s="13"/>
      <c r="AF3549" s="13"/>
      <c r="AG3549" s="13"/>
      <c r="AH3549" s="13"/>
      <c r="AI3549" s="13"/>
      <c r="AJ3549" s="13"/>
      <c r="AK3549" s="13"/>
      <c r="AL3549" s="5"/>
      <c r="AM3549" s="5"/>
      <c r="AN3549" s="13"/>
      <c r="AO3549" s="13"/>
      <c r="AP3549" s="13"/>
      <c r="AQ3549" s="13"/>
      <c r="AR3549" s="5"/>
    </row>
    <row r="3550" spans="1:44">
      <c r="A3550" t="e">
        <f>VLOOKUP(Q3550,'Rotas x Madrugada'!A:C,2,0)</f>
        <v>#N/A</v>
      </c>
      <c r="B3550" t="e">
        <f>VLOOKUP(Q3550,'Rotas x Madrugada'!A:C,3,0)</f>
        <v>#N/A</v>
      </c>
      <c r="D3550" s="19" t="e">
        <f t="shared" si="110"/>
        <v>#N/A</v>
      </c>
      <c r="E3550" s="19" t="e">
        <f>IF(A3550="RETIRA",Z3550,VLOOKUP(Q3550,'Rotas x Madrugada'!A:D,4,0))</f>
        <v>#N/A</v>
      </c>
      <c r="F3550" s="19" t="e">
        <f>IF(A3550="RETIRA",Z3550,Z3550+2)</f>
        <v>#N/A</v>
      </c>
      <c r="G3550" s="19" t="str">
        <f>CONCATENATE(U3550,"-",V3550)</f>
        <v>-</v>
      </c>
      <c r="H3550" s="19" t="str">
        <f t="shared" ca="1" si="111"/>
        <v>PROBLEMA</v>
      </c>
      <c r="I3550" s="46">
        <f ca="1">Z3550-$B$1</f>
        <v>-46157</v>
      </c>
      <c r="J3550" s="46" t="e">
        <f>VLOOKUP(G3550,'D. Produção'!A:B,2,)</f>
        <v>#N/A</v>
      </c>
      <c r="K3550" s="1"/>
      <c r="L3550" s="2"/>
      <c r="M3550" s="1"/>
      <c r="N3550" s="1"/>
      <c r="O3550" s="2"/>
      <c r="P3550" s="2"/>
      <c r="Q3550" s="2"/>
      <c r="R3550" s="7"/>
      <c r="S3550" s="7"/>
      <c r="T3550" s="1"/>
      <c r="U3550" s="2"/>
      <c r="V3550" s="2"/>
      <c r="W3550" s="4"/>
      <c r="X3550" s="4"/>
      <c r="Y3550" s="9"/>
      <c r="Z3550" s="10"/>
      <c r="AA3550" s="15"/>
      <c r="AB3550" s="15"/>
      <c r="AC3550" s="15"/>
      <c r="AD3550" s="15"/>
      <c r="AE3550" s="11"/>
      <c r="AF3550" s="11"/>
      <c r="AG3550" s="11"/>
      <c r="AH3550" s="11"/>
      <c r="AI3550" s="11"/>
      <c r="AJ3550" s="11"/>
      <c r="AK3550" s="11"/>
      <c r="AL3550" s="15"/>
      <c r="AM3550" s="15"/>
      <c r="AN3550" s="11"/>
      <c r="AO3550" s="11"/>
      <c r="AP3550" s="11"/>
      <c r="AQ3550" s="11"/>
      <c r="AR3550" s="15"/>
    </row>
    <row r="3551" spans="1:44">
      <c r="A3551" t="e">
        <f>VLOOKUP(Q3551,'Rotas x Madrugada'!A:C,2,0)</f>
        <v>#N/A</v>
      </c>
      <c r="B3551" t="e">
        <f>VLOOKUP(Q3551,'Rotas x Madrugada'!A:C,3,0)</f>
        <v>#N/A</v>
      </c>
      <c r="D3551" s="19" t="e">
        <f t="shared" si="110"/>
        <v>#N/A</v>
      </c>
      <c r="E3551" s="19" t="e">
        <f>IF(A3551="RETIRA",Z3551,VLOOKUP(Q3551,'Rotas x Madrugada'!A:D,4,0))</f>
        <v>#N/A</v>
      </c>
      <c r="F3551" s="19" t="e">
        <f>IF(A3551="RETIRA",Z3551,Z3551+2)</f>
        <v>#N/A</v>
      </c>
      <c r="G3551" s="19" t="str">
        <f>CONCATENATE(U3551,"-",V3551)</f>
        <v>-</v>
      </c>
      <c r="H3551" s="19" t="str">
        <f t="shared" ca="1" si="111"/>
        <v>PROBLEMA</v>
      </c>
      <c r="I3551" s="46">
        <f ca="1">Z3551-$B$1</f>
        <v>-46157</v>
      </c>
      <c r="J3551" s="46" t="e">
        <f>VLOOKUP(G3551,'D. Produção'!A:B,2,)</f>
        <v>#N/A</v>
      </c>
      <c r="K3551" s="3"/>
      <c r="L3551" s="16"/>
      <c r="M3551" s="3"/>
      <c r="N3551" s="3"/>
      <c r="O3551" s="16"/>
      <c r="P3551" s="16"/>
      <c r="Q3551" s="16"/>
      <c r="R3551" s="8"/>
      <c r="S3551" s="8"/>
      <c r="T3551" s="3"/>
      <c r="U3551" s="16"/>
      <c r="V3551" s="16"/>
      <c r="W3551" s="12"/>
      <c r="X3551" s="12"/>
      <c r="Y3551" s="6"/>
      <c r="Z3551" s="14"/>
      <c r="AA3551" s="5"/>
      <c r="AB3551" s="5"/>
      <c r="AC3551" s="5"/>
      <c r="AD3551" s="5"/>
      <c r="AE3551" s="13"/>
      <c r="AF3551" s="13"/>
      <c r="AG3551" s="13"/>
      <c r="AH3551" s="13"/>
      <c r="AI3551" s="13"/>
      <c r="AJ3551" s="13"/>
      <c r="AK3551" s="13"/>
      <c r="AL3551" s="5"/>
      <c r="AM3551" s="5"/>
      <c r="AN3551" s="13"/>
      <c r="AO3551" s="13"/>
      <c r="AP3551" s="13"/>
      <c r="AQ3551" s="13"/>
      <c r="AR3551" s="5"/>
    </row>
    <row r="3552" spans="1:44">
      <c r="A3552" t="e">
        <f>VLOOKUP(Q3552,'Rotas x Madrugada'!A:C,2,0)</f>
        <v>#N/A</v>
      </c>
      <c r="B3552" t="e">
        <f>VLOOKUP(Q3552,'Rotas x Madrugada'!A:C,3,0)</f>
        <v>#N/A</v>
      </c>
      <c r="D3552" s="19" t="e">
        <f t="shared" si="110"/>
        <v>#N/A</v>
      </c>
      <c r="E3552" s="19" t="e">
        <f>IF(A3552="RETIRA",Z3552,VLOOKUP(Q3552,'Rotas x Madrugada'!A:D,4,0))</f>
        <v>#N/A</v>
      </c>
      <c r="F3552" s="19" t="e">
        <f>IF(A3552="RETIRA",Z3552,Z3552+2)</f>
        <v>#N/A</v>
      </c>
      <c r="G3552" s="19" t="str">
        <f>CONCATENATE(U3552,"-",V3552)</f>
        <v>-</v>
      </c>
      <c r="H3552" s="19" t="str">
        <f t="shared" ca="1" si="111"/>
        <v>PROBLEMA</v>
      </c>
      <c r="I3552" s="46">
        <f ca="1">Z3552-$B$1</f>
        <v>-46157</v>
      </c>
      <c r="J3552" s="46" t="e">
        <f>VLOOKUP(G3552,'D. Produção'!A:B,2,)</f>
        <v>#N/A</v>
      </c>
      <c r="K3552" s="1"/>
      <c r="L3552" s="2"/>
      <c r="M3552" s="1"/>
      <c r="N3552" s="1"/>
      <c r="O3552" s="2"/>
      <c r="P3552" s="2"/>
      <c r="Q3552" s="2"/>
      <c r="R3552" s="7"/>
      <c r="S3552" s="7"/>
      <c r="T3552" s="1"/>
      <c r="U3552" s="2"/>
      <c r="V3552" s="2"/>
      <c r="W3552" s="4"/>
      <c r="X3552" s="4"/>
      <c r="Y3552" s="9"/>
      <c r="Z3552" s="10"/>
      <c r="AA3552" s="15"/>
      <c r="AB3552" s="15"/>
      <c r="AC3552" s="15"/>
      <c r="AD3552" s="15"/>
      <c r="AE3552" s="11"/>
      <c r="AF3552" s="11"/>
      <c r="AG3552" s="11"/>
      <c r="AH3552" s="11"/>
      <c r="AI3552" s="11"/>
      <c r="AJ3552" s="11"/>
      <c r="AK3552" s="11"/>
      <c r="AL3552" s="15"/>
      <c r="AM3552" s="15"/>
      <c r="AN3552" s="11"/>
      <c r="AO3552" s="11"/>
      <c r="AP3552" s="11"/>
      <c r="AQ3552" s="11"/>
      <c r="AR3552" s="15"/>
    </row>
    <row r="3553" spans="1:44">
      <c r="A3553" t="e">
        <f>VLOOKUP(Q3553,'Rotas x Madrugada'!A:C,2,0)</f>
        <v>#N/A</v>
      </c>
      <c r="B3553" t="e">
        <f>VLOOKUP(Q3553,'Rotas x Madrugada'!A:C,3,0)</f>
        <v>#N/A</v>
      </c>
      <c r="D3553" s="19" t="e">
        <f t="shared" si="110"/>
        <v>#N/A</v>
      </c>
      <c r="E3553" s="19" t="e">
        <f>IF(A3553="RETIRA",Z3553,VLOOKUP(Q3553,'Rotas x Madrugada'!A:D,4,0))</f>
        <v>#N/A</v>
      </c>
      <c r="F3553" s="19" t="e">
        <f>IF(A3553="RETIRA",Z3553,Z3553+2)</f>
        <v>#N/A</v>
      </c>
      <c r="G3553" s="19" t="str">
        <f>CONCATENATE(U3553,"-",V3553)</f>
        <v>-</v>
      </c>
      <c r="H3553" s="19" t="str">
        <f t="shared" ca="1" si="111"/>
        <v>PROBLEMA</v>
      </c>
      <c r="I3553" s="46">
        <f ca="1">Z3553-$B$1</f>
        <v>-46157</v>
      </c>
      <c r="J3553" s="46" t="e">
        <f>VLOOKUP(G3553,'D. Produção'!A:B,2,)</f>
        <v>#N/A</v>
      </c>
      <c r="K3553" s="3"/>
      <c r="L3553" s="16"/>
      <c r="M3553" s="3"/>
      <c r="N3553" s="3"/>
      <c r="O3553" s="16"/>
      <c r="P3553" s="16"/>
      <c r="Q3553" s="16"/>
      <c r="R3553" s="8"/>
      <c r="S3553" s="8"/>
      <c r="T3553" s="3"/>
      <c r="U3553" s="16"/>
      <c r="V3553" s="16"/>
      <c r="W3553" s="12"/>
      <c r="X3553" s="12"/>
      <c r="Y3553" s="6"/>
      <c r="Z3553" s="14"/>
      <c r="AA3553" s="5"/>
      <c r="AB3553" s="5"/>
      <c r="AC3553" s="5"/>
      <c r="AD3553" s="5"/>
      <c r="AE3553" s="13"/>
      <c r="AF3553" s="13"/>
      <c r="AG3553" s="13"/>
      <c r="AH3553" s="13"/>
      <c r="AI3553" s="13"/>
      <c r="AJ3553" s="13"/>
      <c r="AK3553" s="13"/>
      <c r="AL3553" s="5"/>
      <c r="AM3553" s="5"/>
      <c r="AN3553" s="13"/>
      <c r="AO3553" s="13"/>
      <c r="AP3553" s="13"/>
      <c r="AQ3553" s="13"/>
      <c r="AR3553" s="5"/>
    </row>
    <row r="3554" spans="1:44">
      <c r="A3554" t="e">
        <f>VLOOKUP(Q3554,'Rotas x Madrugada'!A:C,2,0)</f>
        <v>#N/A</v>
      </c>
      <c r="B3554" t="e">
        <f>VLOOKUP(Q3554,'Rotas x Madrugada'!A:C,3,0)</f>
        <v>#N/A</v>
      </c>
      <c r="D3554" s="19" t="e">
        <f t="shared" si="110"/>
        <v>#N/A</v>
      </c>
      <c r="E3554" s="19" t="e">
        <f>IF(A3554="RETIRA",Z3554,VLOOKUP(Q3554,'Rotas x Madrugada'!A:D,4,0))</f>
        <v>#N/A</v>
      </c>
      <c r="F3554" s="19" t="e">
        <f>IF(A3554="RETIRA",Z3554,Z3554+2)</f>
        <v>#N/A</v>
      </c>
      <c r="G3554" s="19" t="str">
        <f>CONCATENATE(U3554,"-",V3554)</f>
        <v>-</v>
      </c>
      <c r="H3554" s="19" t="str">
        <f t="shared" ca="1" si="111"/>
        <v>PROBLEMA</v>
      </c>
      <c r="I3554" s="46">
        <f ca="1">Z3554-$B$1</f>
        <v>-46157</v>
      </c>
      <c r="J3554" s="46" t="e">
        <f>VLOOKUP(G3554,'D. Produção'!A:B,2,)</f>
        <v>#N/A</v>
      </c>
      <c r="K3554" s="1"/>
      <c r="L3554" s="2"/>
      <c r="M3554" s="1"/>
      <c r="N3554" s="1"/>
      <c r="O3554" s="2"/>
      <c r="P3554" s="2"/>
      <c r="Q3554" s="2"/>
      <c r="R3554" s="7"/>
      <c r="S3554" s="7"/>
      <c r="T3554" s="1"/>
      <c r="U3554" s="2"/>
      <c r="V3554" s="2"/>
      <c r="W3554" s="4"/>
      <c r="X3554" s="4"/>
      <c r="Y3554" s="9"/>
      <c r="Z3554" s="10"/>
      <c r="AA3554" s="15"/>
      <c r="AB3554" s="15"/>
      <c r="AC3554" s="15"/>
      <c r="AD3554" s="15"/>
      <c r="AE3554" s="11"/>
      <c r="AF3554" s="11"/>
      <c r="AG3554" s="11"/>
      <c r="AH3554" s="11"/>
      <c r="AI3554" s="11"/>
      <c r="AJ3554" s="11"/>
      <c r="AK3554" s="11"/>
      <c r="AL3554" s="15"/>
      <c r="AM3554" s="15"/>
      <c r="AN3554" s="11"/>
      <c r="AO3554" s="11"/>
      <c r="AP3554" s="11"/>
      <c r="AQ3554" s="11"/>
      <c r="AR3554" s="15"/>
    </row>
    <row r="3555" spans="1:44">
      <c r="A3555" t="e">
        <f>VLOOKUP(Q3555,'Rotas x Madrugada'!A:C,2,0)</f>
        <v>#N/A</v>
      </c>
      <c r="B3555" t="e">
        <f>VLOOKUP(Q3555,'Rotas x Madrugada'!A:C,3,0)</f>
        <v>#N/A</v>
      </c>
      <c r="D3555" s="19" t="e">
        <f t="shared" si="110"/>
        <v>#N/A</v>
      </c>
      <c r="E3555" s="19" t="e">
        <f>IF(A3555="RETIRA",Z3555,VLOOKUP(Q3555,'Rotas x Madrugada'!A:D,4,0))</f>
        <v>#N/A</v>
      </c>
      <c r="F3555" s="19" t="e">
        <f>IF(A3555="RETIRA",Z3555,Z3555+2)</f>
        <v>#N/A</v>
      </c>
      <c r="G3555" s="19" t="str">
        <f>CONCATENATE(U3555,"-",V3555)</f>
        <v>-</v>
      </c>
      <c r="H3555" s="19" t="str">
        <f t="shared" ca="1" si="111"/>
        <v>PROBLEMA</v>
      </c>
      <c r="I3555" s="46">
        <f ca="1">Z3555-$B$1</f>
        <v>-46157</v>
      </c>
      <c r="J3555" s="46" t="e">
        <f>VLOOKUP(G3555,'D. Produção'!A:B,2,)</f>
        <v>#N/A</v>
      </c>
      <c r="K3555" s="3"/>
      <c r="L3555" s="16"/>
      <c r="M3555" s="3"/>
      <c r="N3555" s="3"/>
      <c r="O3555" s="16"/>
      <c r="P3555" s="16"/>
      <c r="Q3555" s="16"/>
      <c r="R3555" s="8"/>
      <c r="S3555" s="8"/>
      <c r="T3555" s="3"/>
      <c r="U3555" s="16"/>
      <c r="V3555" s="16"/>
      <c r="W3555" s="12"/>
      <c r="X3555" s="12"/>
      <c r="Y3555" s="6"/>
      <c r="Z3555" s="14"/>
      <c r="AA3555" s="5"/>
      <c r="AB3555" s="5"/>
      <c r="AC3555" s="5"/>
      <c r="AD3555" s="5"/>
      <c r="AE3555" s="13"/>
      <c r="AF3555" s="13"/>
      <c r="AG3555" s="13"/>
      <c r="AH3555" s="13"/>
      <c r="AI3555" s="13"/>
      <c r="AJ3555" s="13"/>
      <c r="AK3555" s="13"/>
      <c r="AL3555" s="5"/>
      <c r="AM3555" s="5"/>
      <c r="AN3555" s="13"/>
      <c r="AO3555" s="13"/>
      <c r="AP3555" s="13"/>
      <c r="AQ3555" s="13"/>
      <c r="AR3555" s="5"/>
    </row>
    <row r="3556" spans="1:44">
      <c r="A3556" t="e">
        <f>VLOOKUP(Q3556,'Rotas x Madrugada'!A:C,2,0)</f>
        <v>#N/A</v>
      </c>
      <c r="B3556" t="e">
        <f>VLOOKUP(Q3556,'Rotas x Madrugada'!A:C,3,0)</f>
        <v>#N/A</v>
      </c>
      <c r="D3556" s="19" t="e">
        <f t="shared" si="110"/>
        <v>#N/A</v>
      </c>
      <c r="E3556" s="19" t="e">
        <f>IF(A3556="RETIRA",Z3556,VLOOKUP(Q3556,'Rotas x Madrugada'!A:D,4,0))</f>
        <v>#N/A</v>
      </c>
      <c r="F3556" s="19" t="e">
        <f>IF(A3556="RETIRA",Z3556,Z3556+2)</f>
        <v>#N/A</v>
      </c>
      <c r="G3556" s="19" t="str">
        <f>CONCATENATE(U3556,"-",V3556)</f>
        <v>-</v>
      </c>
      <c r="H3556" s="19" t="str">
        <f t="shared" ca="1" si="111"/>
        <v>PROBLEMA</v>
      </c>
      <c r="I3556" s="46">
        <f ca="1">Z3556-$B$1</f>
        <v>-46157</v>
      </c>
      <c r="J3556" s="46" t="e">
        <f>VLOOKUP(G3556,'D. Produção'!A:B,2,)</f>
        <v>#N/A</v>
      </c>
      <c r="K3556" s="1"/>
      <c r="L3556" s="2"/>
      <c r="M3556" s="1"/>
      <c r="N3556" s="1"/>
      <c r="O3556" s="2"/>
      <c r="P3556" s="2"/>
      <c r="Q3556" s="2"/>
      <c r="R3556" s="7"/>
      <c r="S3556" s="7"/>
      <c r="T3556" s="1"/>
      <c r="U3556" s="2"/>
      <c r="V3556" s="2"/>
      <c r="W3556" s="4"/>
      <c r="X3556" s="4"/>
      <c r="Y3556" s="9"/>
      <c r="Z3556" s="10"/>
      <c r="AA3556" s="15"/>
      <c r="AB3556" s="15"/>
      <c r="AC3556" s="15"/>
      <c r="AD3556" s="15"/>
      <c r="AE3556" s="11"/>
      <c r="AF3556" s="11"/>
      <c r="AG3556" s="11"/>
      <c r="AH3556" s="11"/>
      <c r="AI3556" s="11"/>
      <c r="AJ3556" s="11"/>
      <c r="AK3556" s="11"/>
      <c r="AL3556" s="15"/>
      <c r="AM3556" s="15"/>
      <c r="AN3556" s="11"/>
      <c r="AO3556" s="11"/>
      <c r="AP3556" s="11"/>
      <c r="AQ3556" s="11"/>
      <c r="AR3556" s="15"/>
    </row>
    <row r="3557" spans="1:44">
      <c r="A3557" t="e">
        <f>VLOOKUP(Q3557,'Rotas x Madrugada'!A:C,2,0)</f>
        <v>#N/A</v>
      </c>
      <c r="B3557" t="e">
        <f>VLOOKUP(Q3557,'Rotas x Madrugada'!A:C,3,0)</f>
        <v>#N/A</v>
      </c>
      <c r="D3557" s="19" t="e">
        <f t="shared" si="110"/>
        <v>#N/A</v>
      </c>
      <c r="E3557" s="19" t="e">
        <f>IF(A3557="RETIRA",Z3557,VLOOKUP(Q3557,'Rotas x Madrugada'!A:D,4,0))</f>
        <v>#N/A</v>
      </c>
      <c r="F3557" s="19" t="e">
        <f>IF(A3557="RETIRA",Z3557,Z3557+2)</f>
        <v>#N/A</v>
      </c>
      <c r="G3557" s="19" t="str">
        <f>CONCATENATE(U3557,"-",V3557)</f>
        <v>-</v>
      </c>
      <c r="H3557" s="19" t="str">
        <f t="shared" ca="1" si="111"/>
        <v>PROBLEMA</v>
      </c>
      <c r="I3557" s="46">
        <f ca="1">Z3557-$B$1</f>
        <v>-46157</v>
      </c>
      <c r="J3557" s="46" t="e">
        <f>VLOOKUP(G3557,'D. Produção'!A:B,2,)</f>
        <v>#N/A</v>
      </c>
      <c r="K3557" s="3"/>
      <c r="L3557" s="16"/>
      <c r="M3557" s="3"/>
      <c r="N3557" s="3"/>
      <c r="O3557" s="16"/>
      <c r="P3557" s="16"/>
      <c r="Q3557" s="16"/>
      <c r="R3557" s="8"/>
      <c r="S3557" s="8"/>
      <c r="T3557" s="3"/>
      <c r="U3557" s="16"/>
      <c r="V3557" s="16"/>
      <c r="W3557" s="12"/>
      <c r="X3557" s="12"/>
      <c r="Y3557" s="6"/>
      <c r="Z3557" s="14"/>
      <c r="AA3557" s="5"/>
      <c r="AB3557" s="5"/>
      <c r="AC3557" s="5"/>
      <c r="AD3557" s="5"/>
      <c r="AE3557" s="13"/>
      <c r="AF3557" s="13"/>
      <c r="AG3557" s="13"/>
      <c r="AH3557" s="13"/>
      <c r="AI3557" s="13"/>
      <c r="AJ3557" s="13"/>
      <c r="AK3557" s="13"/>
      <c r="AL3557" s="5"/>
      <c r="AM3557" s="5"/>
      <c r="AN3557" s="13"/>
      <c r="AO3557" s="13"/>
      <c r="AP3557" s="13"/>
      <c r="AQ3557" s="13"/>
      <c r="AR3557" s="5"/>
    </row>
    <row r="3558" spans="1:44">
      <c r="A3558" t="e">
        <f>VLOOKUP(Q3558,'Rotas x Madrugada'!A:C,2,0)</f>
        <v>#N/A</v>
      </c>
      <c r="B3558" t="e">
        <f>VLOOKUP(Q3558,'Rotas x Madrugada'!A:C,3,0)</f>
        <v>#N/A</v>
      </c>
      <c r="D3558" s="19" t="e">
        <f t="shared" si="110"/>
        <v>#N/A</v>
      </c>
      <c r="E3558" s="19" t="e">
        <f>IF(A3558="RETIRA",Z3558,VLOOKUP(Q3558,'Rotas x Madrugada'!A:D,4,0))</f>
        <v>#N/A</v>
      </c>
      <c r="F3558" s="19" t="e">
        <f>IF(A3558="RETIRA",Z3558,Z3558+2)</f>
        <v>#N/A</v>
      </c>
      <c r="G3558" s="19" t="str">
        <f>CONCATENATE(U3558,"-",V3558)</f>
        <v>-</v>
      </c>
      <c r="H3558" s="19" t="str">
        <f t="shared" ca="1" si="111"/>
        <v>PROBLEMA</v>
      </c>
      <c r="I3558" s="46">
        <f ca="1">Z3558-$B$1</f>
        <v>-46157</v>
      </c>
      <c r="J3558" s="46" t="e">
        <f>VLOOKUP(G3558,'D. Produção'!A:B,2,)</f>
        <v>#N/A</v>
      </c>
      <c r="K3558" s="1"/>
      <c r="L3558" s="2"/>
      <c r="M3558" s="1"/>
      <c r="N3558" s="1"/>
      <c r="O3558" s="2"/>
      <c r="P3558" s="2"/>
      <c r="Q3558" s="2"/>
      <c r="R3558" s="7"/>
      <c r="S3558" s="7"/>
      <c r="T3558" s="1"/>
      <c r="U3558" s="2"/>
      <c r="V3558" s="2"/>
      <c r="W3558" s="4"/>
      <c r="X3558" s="4"/>
      <c r="Y3558" s="9"/>
      <c r="Z3558" s="10"/>
      <c r="AA3558" s="15"/>
      <c r="AB3558" s="15"/>
      <c r="AC3558" s="15"/>
      <c r="AD3558" s="15"/>
      <c r="AE3558" s="11"/>
      <c r="AF3558" s="11"/>
      <c r="AG3558" s="11"/>
      <c r="AH3558" s="11"/>
      <c r="AI3558" s="11"/>
      <c r="AJ3558" s="11"/>
      <c r="AK3558" s="11"/>
      <c r="AL3558" s="15"/>
      <c r="AM3558" s="15"/>
      <c r="AN3558" s="11"/>
      <c r="AO3558" s="11"/>
      <c r="AP3558" s="11"/>
      <c r="AQ3558" s="11"/>
      <c r="AR3558" s="15"/>
    </row>
    <row r="3559" spans="1:44">
      <c r="A3559" t="e">
        <f>VLOOKUP(Q3559,'Rotas x Madrugada'!A:C,2,0)</f>
        <v>#N/A</v>
      </c>
      <c r="B3559" t="e">
        <f>VLOOKUP(Q3559,'Rotas x Madrugada'!A:C,3,0)</f>
        <v>#N/A</v>
      </c>
      <c r="D3559" s="19" t="e">
        <f t="shared" si="110"/>
        <v>#N/A</v>
      </c>
      <c r="E3559" s="19" t="e">
        <f>IF(A3559="RETIRA",Z3559,VLOOKUP(Q3559,'Rotas x Madrugada'!A:D,4,0))</f>
        <v>#N/A</v>
      </c>
      <c r="F3559" s="19" t="e">
        <f>IF(A3559="RETIRA",Z3559,Z3559+2)</f>
        <v>#N/A</v>
      </c>
      <c r="G3559" s="19" t="str">
        <f>CONCATENATE(U3559,"-",V3559)</f>
        <v>-</v>
      </c>
      <c r="H3559" s="19" t="str">
        <f t="shared" ca="1" si="111"/>
        <v>PROBLEMA</v>
      </c>
      <c r="I3559" s="46">
        <f ca="1">Z3559-$B$1</f>
        <v>-46157</v>
      </c>
      <c r="J3559" s="46" t="e">
        <f>VLOOKUP(G3559,'D. Produção'!A:B,2,)</f>
        <v>#N/A</v>
      </c>
      <c r="K3559" s="3"/>
      <c r="L3559" s="16"/>
      <c r="M3559" s="3"/>
      <c r="N3559" s="3"/>
      <c r="O3559" s="16"/>
      <c r="P3559" s="16"/>
      <c r="Q3559" s="16"/>
      <c r="R3559" s="8"/>
      <c r="S3559" s="8"/>
      <c r="T3559" s="3"/>
      <c r="U3559" s="16"/>
      <c r="V3559" s="16"/>
      <c r="W3559" s="12"/>
      <c r="X3559" s="12"/>
      <c r="Y3559" s="6"/>
      <c r="Z3559" s="14"/>
      <c r="AA3559" s="5"/>
      <c r="AB3559" s="5"/>
      <c r="AC3559" s="5"/>
      <c r="AD3559" s="5"/>
      <c r="AE3559" s="13"/>
      <c r="AF3559" s="13"/>
      <c r="AG3559" s="13"/>
      <c r="AH3559" s="13"/>
      <c r="AI3559" s="13"/>
      <c r="AJ3559" s="13"/>
      <c r="AK3559" s="13"/>
      <c r="AL3559" s="5"/>
      <c r="AM3559" s="5"/>
      <c r="AN3559" s="13"/>
      <c r="AO3559" s="13"/>
      <c r="AP3559" s="13"/>
      <c r="AQ3559" s="13"/>
      <c r="AR3559" s="5"/>
    </row>
    <row r="3560" spans="1:44">
      <c r="A3560" t="e">
        <f>VLOOKUP(Q3560,'Rotas x Madrugada'!A:C,2,0)</f>
        <v>#N/A</v>
      </c>
      <c r="B3560" t="e">
        <f>VLOOKUP(Q3560,'Rotas x Madrugada'!A:C,3,0)</f>
        <v>#N/A</v>
      </c>
      <c r="D3560" s="19" t="e">
        <f t="shared" si="110"/>
        <v>#N/A</v>
      </c>
      <c r="E3560" s="19" t="e">
        <f>IF(A3560="RETIRA",Z3560,VLOOKUP(Q3560,'Rotas x Madrugada'!A:D,4,0))</f>
        <v>#N/A</v>
      </c>
      <c r="F3560" s="19" t="e">
        <f>IF(A3560="RETIRA",Z3560,Z3560+2)</f>
        <v>#N/A</v>
      </c>
      <c r="G3560" s="19" t="str">
        <f>CONCATENATE(U3560,"-",V3560)</f>
        <v>-</v>
      </c>
      <c r="H3560" s="19" t="str">
        <f t="shared" ca="1" si="111"/>
        <v>PROBLEMA</v>
      </c>
      <c r="I3560" s="46">
        <f ca="1">Z3560-$B$1</f>
        <v>-46157</v>
      </c>
      <c r="J3560" s="46" t="e">
        <f>VLOOKUP(G3560,'D. Produção'!A:B,2,)</f>
        <v>#N/A</v>
      </c>
      <c r="K3560" s="1"/>
      <c r="L3560" s="2"/>
      <c r="M3560" s="1"/>
      <c r="N3560" s="1"/>
      <c r="O3560" s="2"/>
      <c r="P3560" s="2"/>
      <c r="Q3560" s="2"/>
      <c r="R3560" s="7"/>
      <c r="S3560" s="7"/>
      <c r="T3560" s="1"/>
      <c r="U3560" s="2"/>
      <c r="V3560" s="2"/>
      <c r="W3560" s="4"/>
      <c r="X3560" s="4"/>
      <c r="Y3560" s="9"/>
      <c r="Z3560" s="10"/>
      <c r="AA3560" s="15"/>
      <c r="AB3560" s="15"/>
      <c r="AC3560" s="15"/>
      <c r="AD3560" s="15"/>
      <c r="AE3560" s="11"/>
      <c r="AF3560" s="11"/>
      <c r="AG3560" s="11"/>
      <c r="AH3560" s="11"/>
      <c r="AI3560" s="11"/>
      <c r="AJ3560" s="11"/>
      <c r="AK3560" s="11"/>
      <c r="AL3560" s="15"/>
      <c r="AM3560" s="15"/>
      <c r="AN3560" s="11"/>
      <c r="AO3560" s="11"/>
      <c r="AP3560" s="11"/>
      <c r="AQ3560" s="11"/>
      <c r="AR3560" s="15"/>
    </row>
    <row r="3561" spans="1:44">
      <c r="A3561" t="e">
        <f>VLOOKUP(Q3561,'Rotas x Madrugada'!A:C,2,0)</f>
        <v>#N/A</v>
      </c>
      <c r="B3561" t="e">
        <f>VLOOKUP(Q3561,'Rotas x Madrugada'!A:C,3,0)</f>
        <v>#N/A</v>
      </c>
      <c r="D3561" s="19" t="e">
        <f t="shared" si="110"/>
        <v>#N/A</v>
      </c>
      <c r="E3561" s="19" t="e">
        <f>IF(A3561="RETIRA",Z3561,VLOOKUP(Q3561,'Rotas x Madrugada'!A:D,4,0))</f>
        <v>#N/A</v>
      </c>
      <c r="F3561" s="19" t="e">
        <f>IF(A3561="RETIRA",Z3561,Z3561+2)</f>
        <v>#N/A</v>
      </c>
      <c r="G3561" s="19" t="str">
        <f>CONCATENATE(U3561,"-",V3561)</f>
        <v>-</v>
      </c>
      <c r="H3561" s="19" t="str">
        <f t="shared" ca="1" si="111"/>
        <v>PROBLEMA</v>
      </c>
      <c r="I3561" s="46">
        <f ca="1">Z3561-$B$1</f>
        <v>-46157</v>
      </c>
      <c r="J3561" s="46" t="e">
        <f>VLOOKUP(G3561,'D. Produção'!A:B,2,)</f>
        <v>#N/A</v>
      </c>
      <c r="K3561" s="3"/>
      <c r="L3561" s="16"/>
      <c r="M3561" s="3"/>
      <c r="N3561" s="3"/>
      <c r="O3561" s="16"/>
      <c r="P3561" s="16"/>
      <c r="Q3561" s="16"/>
      <c r="R3561" s="8"/>
      <c r="S3561" s="8"/>
      <c r="T3561" s="3"/>
      <c r="U3561" s="16"/>
      <c r="V3561" s="16"/>
      <c r="W3561" s="12"/>
      <c r="X3561" s="12"/>
      <c r="Y3561" s="6"/>
      <c r="Z3561" s="14"/>
      <c r="AA3561" s="5"/>
      <c r="AB3561" s="5"/>
      <c r="AC3561" s="5"/>
      <c r="AD3561" s="5"/>
      <c r="AE3561" s="13"/>
      <c r="AF3561" s="13"/>
      <c r="AG3561" s="13"/>
      <c r="AH3561" s="13"/>
      <c r="AI3561" s="13"/>
      <c r="AJ3561" s="13"/>
      <c r="AK3561" s="13"/>
      <c r="AL3561" s="5"/>
      <c r="AM3561" s="5"/>
      <c r="AN3561" s="13"/>
      <c r="AO3561" s="13"/>
      <c r="AP3561" s="13"/>
      <c r="AQ3561" s="13"/>
      <c r="AR3561" s="5"/>
    </row>
    <row r="3562" spans="1:44">
      <c r="A3562" t="e">
        <f>VLOOKUP(Q3562,'Rotas x Madrugada'!A:C,2,0)</f>
        <v>#N/A</v>
      </c>
      <c r="B3562" t="e">
        <f>VLOOKUP(Q3562,'Rotas x Madrugada'!A:C,3,0)</f>
        <v>#N/A</v>
      </c>
      <c r="D3562" s="19" t="e">
        <f t="shared" si="110"/>
        <v>#N/A</v>
      </c>
      <c r="E3562" s="19" t="e">
        <f>IF(A3562="RETIRA",Z3562,VLOOKUP(Q3562,'Rotas x Madrugada'!A:D,4,0))</f>
        <v>#N/A</v>
      </c>
      <c r="F3562" s="19" t="e">
        <f>IF(A3562="RETIRA",Z3562,Z3562+2)</f>
        <v>#N/A</v>
      </c>
      <c r="G3562" s="19" t="str">
        <f>CONCATENATE(U3562,"-",V3562)</f>
        <v>-</v>
      </c>
      <c r="H3562" s="19" t="str">
        <f t="shared" ca="1" si="111"/>
        <v>PROBLEMA</v>
      </c>
      <c r="I3562" s="46">
        <f ca="1">Z3562-$B$1</f>
        <v>-46157</v>
      </c>
      <c r="J3562" s="46" t="e">
        <f>VLOOKUP(G3562,'D. Produção'!A:B,2,)</f>
        <v>#N/A</v>
      </c>
      <c r="K3562" s="1"/>
      <c r="L3562" s="2"/>
      <c r="M3562" s="1"/>
      <c r="N3562" s="1"/>
      <c r="O3562" s="2"/>
      <c r="P3562" s="2"/>
      <c r="Q3562" s="2"/>
      <c r="R3562" s="7"/>
      <c r="S3562" s="7"/>
      <c r="T3562" s="1"/>
      <c r="U3562" s="2"/>
      <c r="V3562" s="2"/>
      <c r="W3562" s="4"/>
      <c r="X3562" s="4"/>
      <c r="Y3562" s="9"/>
      <c r="Z3562" s="10"/>
      <c r="AA3562" s="15"/>
      <c r="AB3562" s="15"/>
      <c r="AC3562" s="15"/>
      <c r="AD3562" s="15"/>
      <c r="AE3562" s="11"/>
      <c r="AF3562" s="11"/>
      <c r="AG3562" s="11"/>
      <c r="AH3562" s="11"/>
      <c r="AI3562" s="11"/>
      <c r="AJ3562" s="11"/>
      <c r="AK3562" s="11"/>
      <c r="AL3562" s="15"/>
      <c r="AM3562" s="15"/>
      <c r="AN3562" s="11"/>
      <c r="AO3562" s="11"/>
      <c r="AP3562" s="11"/>
      <c r="AQ3562" s="11"/>
      <c r="AR3562" s="15"/>
    </row>
    <row r="3563" spans="1:44">
      <c r="A3563" t="e">
        <f>VLOOKUP(Q3563,'Rotas x Madrugada'!A:C,2,0)</f>
        <v>#N/A</v>
      </c>
      <c r="B3563" t="e">
        <f>VLOOKUP(Q3563,'Rotas x Madrugada'!A:C,3,0)</f>
        <v>#N/A</v>
      </c>
      <c r="D3563" s="19" t="e">
        <f t="shared" si="110"/>
        <v>#N/A</v>
      </c>
      <c r="E3563" s="19" t="e">
        <f>IF(A3563="RETIRA",Z3563,VLOOKUP(Q3563,'Rotas x Madrugada'!A:D,4,0))</f>
        <v>#N/A</v>
      </c>
      <c r="F3563" s="19" t="e">
        <f>IF(A3563="RETIRA",Z3563,Z3563+2)</f>
        <v>#N/A</v>
      </c>
      <c r="G3563" s="19" t="str">
        <f>CONCATENATE(U3563,"-",V3563)</f>
        <v>-</v>
      </c>
      <c r="H3563" s="19" t="str">
        <f t="shared" ca="1" si="111"/>
        <v>PROBLEMA</v>
      </c>
      <c r="I3563" s="46">
        <f ca="1">Z3563-$B$1</f>
        <v>-46157</v>
      </c>
      <c r="J3563" s="46" t="e">
        <f>VLOOKUP(G3563,'D. Produção'!A:B,2,)</f>
        <v>#N/A</v>
      </c>
      <c r="K3563" s="3"/>
      <c r="L3563" s="16"/>
      <c r="M3563" s="3"/>
      <c r="N3563" s="3"/>
      <c r="O3563" s="16"/>
      <c r="P3563" s="16"/>
      <c r="Q3563" s="16"/>
      <c r="R3563" s="8"/>
      <c r="S3563" s="8"/>
      <c r="T3563" s="3"/>
      <c r="U3563" s="16"/>
      <c r="V3563" s="16"/>
      <c r="W3563" s="12"/>
      <c r="X3563" s="12"/>
      <c r="Y3563" s="6"/>
      <c r="Z3563" s="14"/>
      <c r="AA3563" s="5"/>
      <c r="AB3563" s="5"/>
      <c r="AC3563" s="5"/>
      <c r="AD3563" s="5"/>
      <c r="AE3563" s="13"/>
      <c r="AF3563" s="13"/>
      <c r="AG3563" s="13"/>
      <c r="AH3563" s="13"/>
      <c r="AI3563" s="13"/>
      <c r="AJ3563" s="13"/>
      <c r="AK3563" s="13"/>
      <c r="AL3563" s="5"/>
      <c r="AM3563" s="5"/>
      <c r="AN3563" s="13"/>
      <c r="AO3563" s="13"/>
      <c r="AP3563" s="13"/>
      <c r="AQ3563" s="13"/>
      <c r="AR3563" s="5"/>
    </row>
    <row r="3564" spans="1:44">
      <c r="A3564" t="e">
        <f>VLOOKUP(Q3564,'Rotas x Madrugada'!A:C,2,0)</f>
        <v>#N/A</v>
      </c>
      <c r="B3564" t="e">
        <f>VLOOKUP(Q3564,'Rotas x Madrugada'!A:C,3,0)</f>
        <v>#N/A</v>
      </c>
      <c r="D3564" s="19" t="e">
        <f t="shared" si="110"/>
        <v>#N/A</v>
      </c>
      <c r="E3564" s="19" t="e">
        <f>IF(A3564="RETIRA",Z3564,VLOOKUP(Q3564,'Rotas x Madrugada'!A:D,4,0))</f>
        <v>#N/A</v>
      </c>
      <c r="F3564" s="19" t="e">
        <f>IF(A3564="RETIRA",Z3564,Z3564+2)</f>
        <v>#N/A</v>
      </c>
      <c r="G3564" s="19" t="str">
        <f>CONCATENATE(U3564,"-",V3564)</f>
        <v>-</v>
      </c>
      <c r="H3564" s="19" t="str">
        <f t="shared" ca="1" si="111"/>
        <v>PROBLEMA</v>
      </c>
      <c r="I3564" s="46">
        <f ca="1">Z3564-$B$1</f>
        <v>-46157</v>
      </c>
      <c r="J3564" s="46" t="e">
        <f>VLOOKUP(G3564,'D. Produção'!A:B,2,)</f>
        <v>#N/A</v>
      </c>
      <c r="K3564" s="1"/>
      <c r="L3564" s="2"/>
      <c r="M3564" s="1"/>
      <c r="N3564" s="1"/>
      <c r="O3564" s="2"/>
      <c r="P3564" s="2"/>
      <c r="Q3564" s="2"/>
      <c r="R3564" s="7"/>
      <c r="S3564" s="7"/>
      <c r="T3564" s="1"/>
      <c r="U3564" s="2"/>
      <c r="V3564" s="2"/>
      <c r="W3564" s="4"/>
      <c r="X3564" s="4"/>
      <c r="Y3564" s="9"/>
      <c r="Z3564" s="10"/>
      <c r="AA3564" s="15"/>
      <c r="AB3564" s="15"/>
      <c r="AC3564" s="15"/>
      <c r="AD3564" s="15"/>
      <c r="AE3564" s="11"/>
      <c r="AF3564" s="11"/>
      <c r="AG3564" s="11"/>
      <c r="AH3564" s="11"/>
      <c r="AI3564" s="11"/>
      <c r="AJ3564" s="11"/>
      <c r="AK3564" s="11"/>
      <c r="AL3564" s="15"/>
      <c r="AM3564" s="15"/>
      <c r="AN3564" s="11"/>
      <c r="AO3564" s="11"/>
      <c r="AP3564" s="11"/>
      <c r="AQ3564" s="11"/>
      <c r="AR3564" s="15"/>
    </row>
    <row r="3565" spans="1:44">
      <c r="A3565" t="e">
        <f>VLOOKUP(Q3565,'Rotas x Madrugada'!A:C,2,0)</f>
        <v>#N/A</v>
      </c>
      <c r="B3565" t="e">
        <f>VLOOKUP(Q3565,'Rotas x Madrugada'!A:C,3,0)</f>
        <v>#N/A</v>
      </c>
      <c r="D3565" s="19" t="e">
        <f t="shared" si="110"/>
        <v>#N/A</v>
      </c>
      <c r="E3565" s="19" t="e">
        <f>IF(A3565="RETIRA",Z3565,VLOOKUP(Q3565,'Rotas x Madrugada'!A:D,4,0))</f>
        <v>#N/A</v>
      </c>
      <c r="F3565" s="19" t="e">
        <f>IF(A3565="RETIRA",Z3565,Z3565+2)</f>
        <v>#N/A</v>
      </c>
      <c r="G3565" s="19" t="str">
        <f>CONCATENATE(U3565,"-",V3565)</f>
        <v>-</v>
      </c>
      <c r="H3565" s="19" t="str">
        <f t="shared" ca="1" si="111"/>
        <v>PROBLEMA</v>
      </c>
      <c r="I3565" s="46">
        <f ca="1">Z3565-$B$1</f>
        <v>-46157</v>
      </c>
      <c r="J3565" s="46" t="e">
        <f>VLOOKUP(G3565,'D. Produção'!A:B,2,)</f>
        <v>#N/A</v>
      </c>
      <c r="K3565" s="3"/>
      <c r="L3565" s="16"/>
      <c r="M3565" s="3"/>
      <c r="N3565" s="3"/>
      <c r="O3565" s="16"/>
      <c r="P3565" s="16"/>
      <c r="Q3565" s="16"/>
      <c r="R3565" s="8"/>
      <c r="S3565" s="8"/>
      <c r="T3565" s="3"/>
      <c r="U3565" s="16"/>
      <c r="V3565" s="16"/>
      <c r="W3565" s="12"/>
      <c r="X3565" s="12"/>
      <c r="Y3565" s="6"/>
      <c r="Z3565" s="14"/>
      <c r="AA3565" s="5"/>
      <c r="AB3565" s="5"/>
      <c r="AC3565" s="5"/>
      <c r="AD3565" s="5"/>
      <c r="AE3565" s="13"/>
      <c r="AF3565" s="13"/>
      <c r="AG3565" s="13"/>
      <c r="AH3565" s="13"/>
      <c r="AI3565" s="13"/>
      <c r="AJ3565" s="13"/>
      <c r="AK3565" s="13"/>
      <c r="AL3565" s="5"/>
      <c r="AM3565" s="5"/>
      <c r="AN3565" s="13"/>
      <c r="AO3565" s="13"/>
      <c r="AP3565" s="13"/>
      <c r="AQ3565" s="13"/>
      <c r="AR3565" s="5"/>
    </row>
    <row r="3566" spans="1:44">
      <c r="A3566" t="e">
        <f>VLOOKUP(Q3566,'Rotas x Madrugada'!A:C,2,0)</f>
        <v>#N/A</v>
      </c>
      <c r="B3566" t="e">
        <f>VLOOKUP(Q3566,'Rotas x Madrugada'!A:C,3,0)</f>
        <v>#N/A</v>
      </c>
      <c r="D3566" s="19" t="e">
        <f t="shared" si="110"/>
        <v>#N/A</v>
      </c>
      <c r="E3566" s="19" t="e">
        <f>IF(A3566="RETIRA",Z3566,VLOOKUP(Q3566,'Rotas x Madrugada'!A:D,4,0))</f>
        <v>#N/A</v>
      </c>
      <c r="F3566" s="19" t="e">
        <f>IF(A3566="RETIRA",Z3566,Z3566+2)</f>
        <v>#N/A</v>
      </c>
      <c r="G3566" s="19" t="str">
        <f>CONCATENATE(U3566,"-",V3566)</f>
        <v>-</v>
      </c>
      <c r="H3566" s="19" t="str">
        <f t="shared" ca="1" si="111"/>
        <v>PROBLEMA</v>
      </c>
      <c r="I3566" s="46">
        <f ca="1">Z3566-$B$1</f>
        <v>-46157</v>
      </c>
      <c r="J3566" s="46" t="e">
        <f>VLOOKUP(G3566,'D. Produção'!A:B,2,)</f>
        <v>#N/A</v>
      </c>
      <c r="K3566" s="1"/>
      <c r="L3566" s="2"/>
      <c r="M3566" s="1"/>
      <c r="N3566" s="1"/>
      <c r="O3566" s="2"/>
      <c r="P3566" s="2"/>
      <c r="Q3566" s="2"/>
      <c r="R3566" s="7"/>
      <c r="S3566" s="7"/>
      <c r="T3566" s="1"/>
      <c r="U3566" s="2"/>
      <c r="V3566" s="2"/>
      <c r="W3566" s="4"/>
      <c r="X3566" s="4"/>
      <c r="Y3566" s="9"/>
      <c r="Z3566" s="10"/>
      <c r="AA3566" s="15"/>
      <c r="AB3566" s="15"/>
      <c r="AC3566" s="15"/>
      <c r="AD3566" s="15"/>
      <c r="AE3566" s="11"/>
      <c r="AF3566" s="11"/>
      <c r="AG3566" s="11"/>
      <c r="AH3566" s="11"/>
      <c r="AI3566" s="11"/>
      <c r="AJ3566" s="11"/>
      <c r="AK3566" s="11"/>
      <c r="AL3566" s="15"/>
      <c r="AM3566" s="15"/>
      <c r="AN3566" s="11"/>
      <c r="AO3566" s="11"/>
      <c r="AP3566" s="11"/>
      <c r="AQ3566" s="11"/>
      <c r="AR3566" s="15"/>
    </row>
    <row r="3567" spans="1:44">
      <c r="A3567" t="e">
        <f>VLOOKUP(Q3567,'Rotas x Madrugada'!A:C,2,0)</f>
        <v>#N/A</v>
      </c>
      <c r="B3567" t="e">
        <f>VLOOKUP(Q3567,'Rotas x Madrugada'!A:C,3,0)</f>
        <v>#N/A</v>
      </c>
      <c r="D3567" s="19" t="e">
        <f t="shared" si="110"/>
        <v>#N/A</v>
      </c>
      <c r="E3567" s="19" t="e">
        <f>IF(A3567="RETIRA",Z3567,VLOOKUP(Q3567,'Rotas x Madrugada'!A:D,4,0))</f>
        <v>#N/A</v>
      </c>
      <c r="F3567" s="19" t="e">
        <f>IF(A3567="RETIRA",Z3567,Z3567+2)</f>
        <v>#N/A</v>
      </c>
      <c r="G3567" s="19" t="str">
        <f>CONCATENATE(U3567,"-",V3567)</f>
        <v>-</v>
      </c>
      <c r="H3567" s="19" t="str">
        <f t="shared" ca="1" si="111"/>
        <v>PROBLEMA</v>
      </c>
      <c r="I3567" s="46">
        <f ca="1">Z3567-$B$1</f>
        <v>-46157</v>
      </c>
      <c r="J3567" s="46" t="e">
        <f>VLOOKUP(G3567,'D. Produção'!A:B,2,)</f>
        <v>#N/A</v>
      </c>
      <c r="K3567" s="32"/>
      <c r="L3567" s="38"/>
      <c r="M3567" s="32"/>
      <c r="N3567" s="32"/>
      <c r="O3567" s="38"/>
      <c r="P3567" s="38"/>
      <c r="Q3567" s="38"/>
      <c r="R3567" s="27"/>
      <c r="S3567" s="27"/>
      <c r="T3567" s="32"/>
      <c r="U3567" s="38"/>
      <c r="V3567" s="38"/>
      <c r="W3567" s="36"/>
      <c r="X3567" s="36"/>
      <c r="Y3567" s="37"/>
      <c r="Z3567" s="35"/>
      <c r="AA3567" s="26"/>
      <c r="AB3567" s="26"/>
      <c r="AC3567" s="26"/>
      <c r="AD3567" s="26"/>
      <c r="AE3567" s="30"/>
      <c r="AF3567" s="30"/>
      <c r="AG3567" s="30"/>
      <c r="AH3567" s="30"/>
      <c r="AI3567" s="30"/>
      <c r="AJ3567" s="30"/>
      <c r="AK3567" s="30"/>
      <c r="AL3567" s="26"/>
      <c r="AM3567" s="26"/>
      <c r="AN3567" s="30"/>
      <c r="AO3567" s="30"/>
      <c r="AP3567" s="30"/>
      <c r="AQ3567" s="30"/>
      <c r="AR3567" s="26"/>
    </row>
    <row r="3568" spans="1:44">
      <c r="A3568" t="e">
        <f>VLOOKUP(Q3568,'Rotas x Madrugada'!A:C,2,0)</f>
        <v>#N/A</v>
      </c>
      <c r="B3568" t="e">
        <f>VLOOKUP(Q3568,'Rotas x Madrugada'!A:C,3,0)</f>
        <v>#N/A</v>
      </c>
      <c r="D3568" s="19" t="e">
        <f t="shared" si="110"/>
        <v>#N/A</v>
      </c>
      <c r="E3568" s="19" t="e">
        <f>IF(A3568="RETIRA",Z3568,VLOOKUP(Q3568,'Rotas x Madrugada'!A:D,4,0))</f>
        <v>#N/A</v>
      </c>
      <c r="F3568" s="19" t="e">
        <f>IF(A3568="RETIRA",Z3568,Z3568+2)</f>
        <v>#N/A</v>
      </c>
      <c r="G3568" s="19" t="str">
        <f>CONCATENATE(U3568,"-",V3568)</f>
        <v>-</v>
      </c>
      <c r="H3568" s="19" t="str">
        <f t="shared" ca="1" si="111"/>
        <v>PROBLEMA</v>
      </c>
      <c r="I3568" s="46">
        <f ca="1">Z3568-$B$1</f>
        <v>-46157</v>
      </c>
      <c r="J3568" s="46" t="e">
        <f>VLOOKUP(G3568,'D. Produção'!A:B,2,)</f>
        <v>#N/A</v>
      </c>
      <c r="K3568" s="29"/>
      <c r="L3568" s="39"/>
      <c r="M3568" s="29"/>
      <c r="N3568" s="29"/>
      <c r="O3568" s="39"/>
      <c r="P3568" s="39"/>
      <c r="Q3568" s="39"/>
      <c r="R3568" s="34"/>
      <c r="S3568" s="34"/>
      <c r="T3568" s="29"/>
      <c r="U3568" s="39"/>
      <c r="V3568" s="39"/>
      <c r="W3568" s="31"/>
      <c r="X3568" s="31"/>
      <c r="Y3568" s="33"/>
      <c r="Z3568" s="28"/>
      <c r="AA3568" s="24"/>
      <c r="AB3568" s="24"/>
      <c r="AC3568" s="24"/>
      <c r="AD3568" s="24"/>
      <c r="AE3568" s="25"/>
      <c r="AF3568" s="25"/>
      <c r="AG3568" s="25"/>
      <c r="AH3568" s="25"/>
      <c r="AI3568" s="25"/>
      <c r="AJ3568" s="25"/>
      <c r="AK3568" s="25"/>
      <c r="AL3568" s="24"/>
      <c r="AM3568" s="24"/>
      <c r="AN3568" s="25"/>
      <c r="AO3568" s="25"/>
      <c r="AP3568" s="25"/>
      <c r="AQ3568" s="25"/>
      <c r="AR3568" s="24"/>
    </row>
    <row r="3569" spans="1:44">
      <c r="A3569" t="e">
        <f>VLOOKUP(Q3569,'Rotas x Madrugada'!A:C,2,0)</f>
        <v>#N/A</v>
      </c>
      <c r="B3569" t="e">
        <f>VLOOKUP(Q3569,'Rotas x Madrugada'!A:C,3,0)</f>
        <v>#N/A</v>
      </c>
      <c r="D3569" s="19" t="e">
        <f t="shared" si="110"/>
        <v>#N/A</v>
      </c>
      <c r="E3569" s="19" t="e">
        <f>IF(A3569="RETIRA",Z3569,VLOOKUP(Q3569,'Rotas x Madrugada'!A:D,4,0))</f>
        <v>#N/A</v>
      </c>
      <c r="F3569" s="19" t="e">
        <f>IF(A3569="RETIRA",Z3569,Z3569+2)</f>
        <v>#N/A</v>
      </c>
      <c r="G3569" s="19" t="str">
        <f>CONCATENATE(U3569,"-",V3569)</f>
        <v>-</v>
      </c>
      <c r="H3569" s="19" t="str">
        <f t="shared" ca="1" si="111"/>
        <v>PROBLEMA</v>
      </c>
      <c r="I3569" s="46">
        <f ca="1">Z3569-$B$1</f>
        <v>-46157</v>
      </c>
      <c r="J3569" s="46" t="e">
        <f>VLOOKUP(G3569,'D. Produção'!A:B,2,)</f>
        <v>#N/A</v>
      </c>
      <c r="K3569" s="32"/>
      <c r="L3569" s="38"/>
      <c r="M3569" s="32"/>
      <c r="N3569" s="32"/>
      <c r="O3569" s="38"/>
      <c r="P3569" s="38"/>
      <c r="Q3569" s="38"/>
      <c r="R3569" s="27"/>
      <c r="S3569" s="27"/>
      <c r="T3569" s="32"/>
      <c r="U3569" s="38"/>
      <c r="V3569" s="38"/>
      <c r="W3569" s="36"/>
      <c r="X3569" s="36"/>
      <c r="Y3569" s="37"/>
      <c r="Z3569" s="35"/>
      <c r="AA3569" s="26"/>
      <c r="AB3569" s="26"/>
      <c r="AC3569" s="26"/>
      <c r="AD3569" s="26"/>
      <c r="AE3569" s="30"/>
      <c r="AF3569" s="30"/>
      <c r="AG3569" s="30"/>
      <c r="AH3569" s="30"/>
      <c r="AI3569" s="30"/>
      <c r="AJ3569" s="30"/>
      <c r="AK3569" s="30"/>
      <c r="AL3569" s="26"/>
      <c r="AM3569" s="26"/>
      <c r="AN3569" s="30"/>
      <c r="AO3569" s="30"/>
      <c r="AP3569" s="30"/>
      <c r="AQ3569" s="30"/>
      <c r="AR3569" s="26"/>
    </row>
    <row r="3570" spans="1:44">
      <c r="A3570" t="e">
        <f>VLOOKUP(Q3570,'Rotas x Madrugada'!A:C,2,0)</f>
        <v>#N/A</v>
      </c>
      <c r="B3570" t="e">
        <f>VLOOKUP(Q3570,'Rotas x Madrugada'!A:C,3,0)</f>
        <v>#N/A</v>
      </c>
      <c r="D3570" s="19" t="e">
        <f t="shared" si="110"/>
        <v>#N/A</v>
      </c>
      <c r="E3570" s="19" t="e">
        <f>IF(A3570="RETIRA",Z3570,VLOOKUP(Q3570,'Rotas x Madrugada'!A:D,4,0))</f>
        <v>#N/A</v>
      </c>
      <c r="F3570" s="19" t="e">
        <f>IF(A3570="RETIRA",Z3570,Z3570+2)</f>
        <v>#N/A</v>
      </c>
      <c r="G3570" s="19" t="str">
        <f>CONCATENATE(U3570,"-",V3570)</f>
        <v>-</v>
      </c>
      <c r="H3570" s="19" t="str">
        <f t="shared" ca="1" si="111"/>
        <v>PROBLEMA</v>
      </c>
      <c r="I3570" s="46">
        <f ca="1">Z3570-$B$1</f>
        <v>-46157</v>
      </c>
      <c r="J3570" s="46" t="e">
        <f>VLOOKUP(G3570,'D. Produção'!A:B,2,)</f>
        <v>#N/A</v>
      </c>
      <c r="K3570" s="29"/>
      <c r="L3570" s="39"/>
      <c r="M3570" s="29"/>
      <c r="N3570" s="29"/>
      <c r="O3570" s="39"/>
      <c r="P3570" s="39"/>
      <c r="Q3570" s="39"/>
      <c r="R3570" s="34"/>
      <c r="S3570" s="34"/>
      <c r="T3570" s="29"/>
      <c r="U3570" s="39"/>
      <c r="V3570" s="39"/>
      <c r="W3570" s="31"/>
      <c r="X3570" s="31"/>
      <c r="Y3570" s="33"/>
      <c r="Z3570" s="28"/>
      <c r="AA3570" s="24"/>
      <c r="AB3570" s="24"/>
      <c r="AC3570" s="24"/>
      <c r="AD3570" s="24"/>
      <c r="AE3570" s="25"/>
      <c r="AF3570" s="25"/>
      <c r="AG3570" s="25"/>
      <c r="AH3570" s="25"/>
      <c r="AI3570" s="25"/>
      <c r="AJ3570" s="25"/>
      <c r="AK3570" s="25"/>
      <c r="AL3570" s="24"/>
      <c r="AM3570" s="24"/>
      <c r="AN3570" s="25"/>
      <c r="AO3570" s="25"/>
      <c r="AP3570" s="25"/>
      <c r="AQ3570" s="25"/>
      <c r="AR3570" s="24"/>
    </row>
    <row r="3571" spans="1:44">
      <c r="A3571" t="e">
        <f>VLOOKUP(Q3571,'Rotas x Madrugada'!A:C,2,0)</f>
        <v>#N/A</v>
      </c>
      <c r="B3571" t="e">
        <f>VLOOKUP(Q3571,'Rotas x Madrugada'!A:C,3,0)</f>
        <v>#N/A</v>
      </c>
      <c r="D3571" s="19" t="e">
        <f t="shared" si="110"/>
        <v>#N/A</v>
      </c>
      <c r="E3571" s="19" t="e">
        <f>IF(A3571="RETIRA",Z3571,VLOOKUP(Q3571,'Rotas x Madrugada'!A:D,4,0))</f>
        <v>#N/A</v>
      </c>
      <c r="F3571" s="19" t="e">
        <f>IF(A3571="RETIRA",Z3571,Z3571+2)</f>
        <v>#N/A</v>
      </c>
      <c r="G3571" s="19" t="str">
        <f>CONCATENATE(U3571,"-",V3571)</f>
        <v>-</v>
      </c>
      <c r="H3571" s="19" t="str">
        <f t="shared" ca="1" si="111"/>
        <v>PROBLEMA</v>
      </c>
      <c r="I3571" s="46">
        <f ca="1">Z3571-$B$1</f>
        <v>-46157</v>
      </c>
      <c r="J3571" s="46" t="e">
        <f>VLOOKUP(G3571,'D. Produção'!A:B,2,)</f>
        <v>#N/A</v>
      </c>
      <c r="K3571" s="32"/>
      <c r="L3571" s="38"/>
      <c r="M3571" s="32"/>
      <c r="N3571" s="32"/>
      <c r="O3571" s="38"/>
      <c r="P3571" s="38"/>
      <c r="Q3571" s="38"/>
      <c r="R3571" s="27"/>
      <c r="S3571" s="27"/>
      <c r="T3571" s="32"/>
      <c r="U3571" s="38"/>
      <c r="V3571" s="38"/>
      <c r="W3571" s="36"/>
      <c r="X3571" s="36"/>
      <c r="Y3571" s="37"/>
      <c r="Z3571" s="35"/>
      <c r="AA3571" s="26"/>
      <c r="AB3571" s="26"/>
      <c r="AC3571" s="26"/>
      <c r="AD3571" s="26"/>
      <c r="AE3571" s="30"/>
      <c r="AF3571" s="30"/>
      <c r="AG3571" s="30"/>
      <c r="AH3571" s="30"/>
      <c r="AI3571" s="30"/>
      <c r="AJ3571" s="30"/>
      <c r="AK3571" s="30"/>
      <c r="AL3571" s="26"/>
      <c r="AM3571" s="26"/>
      <c r="AN3571" s="30"/>
      <c r="AO3571" s="30"/>
      <c r="AP3571" s="30"/>
      <c r="AQ3571" s="30"/>
      <c r="AR3571" s="26"/>
    </row>
    <row r="3572" spans="1:44">
      <c r="A3572" t="e">
        <f>VLOOKUP(Q3572,'Rotas x Madrugada'!A:C,2,0)</f>
        <v>#N/A</v>
      </c>
      <c r="B3572" t="e">
        <f>VLOOKUP(Q3572,'Rotas x Madrugada'!A:C,3,0)</f>
        <v>#N/A</v>
      </c>
      <c r="D3572" s="19" t="e">
        <f t="shared" si="110"/>
        <v>#N/A</v>
      </c>
      <c r="E3572" s="19" t="e">
        <f>IF(A3572="RETIRA",Z3572,VLOOKUP(Q3572,'Rotas x Madrugada'!A:D,4,0))</f>
        <v>#N/A</v>
      </c>
      <c r="F3572" s="19" t="e">
        <f>IF(A3572="RETIRA",Z3572,Z3572+2)</f>
        <v>#N/A</v>
      </c>
      <c r="G3572" s="19" t="str">
        <f>CONCATENATE(U3572,"-",V3572)</f>
        <v>-</v>
      </c>
      <c r="H3572" s="19" t="str">
        <f t="shared" ca="1" si="111"/>
        <v>PROBLEMA</v>
      </c>
      <c r="I3572" s="46">
        <f ca="1">Z3572-$B$1</f>
        <v>-46157</v>
      </c>
      <c r="J3572" s="46" t="e">
        <f>VLOOKUP(G3572,'D. Produção'!A:B,2,)</f>
        <v>#N/A</v>
      </c>
      <c r="K3572" s="29"/>
      <c r="L3572" s="39"/>
      <c r="M3572" s="29"/>
      <c r="N3572" s="29"/>
      <c r="O3572" s="39"/>
      <c r="P3572" s="39"/>
      <c r="Q3572" s="39"/>
      <c r="R3572" s="34"/>
      <c r="S3572" s="34"/>
      <c r="T3572" s="29"/>
      <c r="U3572" s="39"/>
      <c r="V3572" s="39"/>
      <c r="W3572" s="31"/>
      <c r="X3572" s="31"/>
      <c r="Y3572" s="33"/>
      <c r="Z3572" s="28"/>
      <c r="AA3572" s="24"/>
      <c r="AB3572" s="24"/>
      <c r="AC3572" s="24"/>
      <c r="AD3572" s="24"/>
      <c r="AE3572" s="25"/>
      <c r="AF3572" s="25"/>
      <c r="AG3572" s="25"/>
      <c r="AH3572" s="25"/>
      <c r="AI3572" s="25"/>
      <c r="AJ3572" s="25"/>
      <c r="AK3572" s="25"/>
      <c r="AL3572" s="24"/>
      <c r="AM3572" s="24"/>
      <c r="AN3572" s="25"/>
      <c r="AO3572" s="25"/>
      <c r="AP3572" s="25"/>
      <c r="AQ3572" s="25"/>
      <c r="AR3572" s="24"/>
    </row>
    <row r="3573" spans="1:44">
      <c r="A3573" t="e">
        <f>VLOOKUP(Q3573,'Rotas x Madrugada'!A:C,2,0)</f>
        <v>#N/A</v>
      </c>
      <c r="B3573" t="e">
        <f>VLOOKUP(Q3573,'Rotas x Madrugada'!A:C,3,0)</f>
        <v>#N/A</v>
      </c>
      <c r="D3573" s="19" t="e">
        <f t="shared" si="110"/>
        <v>#N/A</v>
      </c>
      <c r="E3573" s="19" t="e">
        <f>IF(A3573="RETIRA",Z3573,VLOOKUP(Q3573,'Rotas x Madrugada'!A:D,4,0))</f>
        <v>#N/A</v>
      </c>
      <c r="F3573" s="19" t="e">
        <f>IF(A3573="RETIRA",Z3573,Z3573+2)</f>
        <v>#N/A</v>
      </c>
      <c r="G3573" s="19" t="str">
        <f>CONCATENATE(U3573,"-",V3573)</f>
        <v>-</v>
      </c>
      <c r="H3573" s="19" t="str">
        <f t="shared" ca="1" si="111"/>
        <v>PROBLEMA</v>
      </c>
      <c r="I3573" s="46">
        <f ca="1">Z3573-$B$1</f>
        <v>-46157</v>
      </c>
      <c r="J3573" s="46" t="e">
        <f>VLOOKUP(G3573,'D. Produção'!A:B,2,)</f>
        <v>#N/A</v>
      </c>
      <c r="K3573" s="32"/>
      <c r="L3573" s="38"/>
      <c r="M3573" s="32"/>
      <c r="N3573" s="32"/>
      <c r="O3573" s="38"/>
      <c r="P3573" s="38"/>
      <c r="Q3573" s="38"/>
      <c r="R3573" s="27"/>
      <c r="S3573" s="27"/>
      <c r="T3573" s="32"/>
      <c r="U3573" s="38"/>
      <c r="V3573" s="38"/>
      <c r="W3573" s="36"/>
      <c r="X3573" s="36"/>
      <c r="Y3573" s="37"/>
      <c r="Z3573" s="35"/>
      <c r="AA3573" s="26"/>
      <c r="AB3573" s="26"/>
      <c r="AC3573" s="26"/>
      <c r="AD3573" s="26"/>
      <c r="AE3573" s="30"/>
      <c r="AF3573" s="30"/>
      <c r="AG3573" s="30"/>
      <c r="AH3573" s="30"/>
      <c r="AI3573" s="30"/>
      <c r="AJ3573" s="30"/>
      <c r="AK3573" s="30"/>
      <c r="AL3573" s="26"/>
      <c r="AM3573" s="26"/>
      <c r="AN3573" s="30"/>
      <c r="AO3573" s="30"/>
      <c r="AP3573" s="30"/>
      <c r="AQ3573" s="30"/>
      <c r="AR3573" s="26"/>
    </row>
    <row r="3574" spans="1:44">
      <c r="A3574" t="e">
        <f>VLOOKUP(Q3574,'Rotas x Madrugada'!A:C,2,0)</f>
        <v>#N/A</v>
      </c>
      <c r="B3574" t="e">
        <f>VLOOKUP(Q3574,'Rotas x Madrugada'!A:C,3,0)</f>
        <v>#N/A</v>
      </c>
      <c r="D3574" s="19" t="e">
        <f t="shared" si="110"/>
        <v>#N/A</v>
      </c>
      <c r="E3574" s="19" t="e">
        <f>IF(A3574="RETIRA",Z3574,VLOOKUP(Q3574,'Rotas x Madrugada'!A:D,4,0))</f>
        <v>#N/A</v>
      </c>
      <c r="F3574" s="19" t="e">
        <f>IF(A3574="RETIRA",Z3574,Z3574+2)</f>
        <v>#N/A</v>
      </c>
      <c r="G3574" s="19" t="str">
        <f>CONCATENATE(U3574,"-",V3574)</f>
        <v>-</v>
      </c>
      <c r="H3574" s="19" t="str">
        <f t="shared" ca="1" si="111"/>
        <v>PROBLEMA</v>
      </c>
      <c r="I3574" s="46">
        <f ca="1">Z3574-$B$1</f>
        <v>-46157</v>
      </c>
      <c r="J3574" s="46" t="e">
        <f>VLOOKUP(G3574,'D. Produção'!A:B,2,)</f>
        <v>#N/A</v>
      </c>
      <c r="K3574" s="29"/>
      <c r="L3574" s="39"/>
      <c r="M3574" s="29"/>
      <c r="N3574" s="29"/>
      <c r="O3574" s="39"/>
      <c r="P3574" s="39"/>
      <c r="Q3574" s="39"/>
      <c r="R3574" s="34"/>
      <c r="S3574" s="34"/>
      <c r="T3574" s="29"/>
      <c r="U3574" s="39"/>
      <c r="V3574" s="39"/>
      <c r="W3574" s="31"/>
      <c r="X3574" s="31"/>
      <c r="Y3574" s="33"/>
      <c r="Z3574" s="28"/>
      <c r="AA3574" s="24"/>
      <c r="AB3574" s="24"/>
      <c r="AC3574" s="24"/>
      <c r="AD3574" s="24"/>
      <c r="AE3574" s="25"/>
      <c r="AF3574" s="25"/>
      <c r="AG3574" s="25"/>
      <c r="AH3574" s="25"/>
      <c r="AI3574" s="25"/>
      <c r="AJ3574" s="25"/>
      <c r="AK3574" s="25"/>
      <c r="AL3574" s="24"/>
      <c r="AM3574" s="24"/>
      <c r="AN3574" s="25"/>
      <c r="AO3574" s="25"/>
      <c r="AP3574" s="25"/>
      <c r="AQ3574" s="25"/>
      <c r="AR3574" s="24"/>
    </row>
    <row r="3575" spans="1:44">
      <c r="A3575" t="e">
        <f>VLOOKUP(Q3575,'Rotas x Madrugada'!A:C,2,0)</f>
        <v>#N/A</v>
      </c>
      <c r="B3575" t="e">
        <f>VLOOKUP(Q3575,'Rotas x Madrugada'!A:C,3,0)</f>
        <v>#N/A</v>
      </c>
      <c r="D3575" s="19" t="e">
        <f t="shared" si="110"/>
        <v>#N/A</v>
      </c>
      <c r="E3575" s="19" t="e">
        <f>IF(A3575="RETIRA",Z3575,VLOOKUP(Q3575,'Rotas x Madrugada'!A:D,4,0))</f>
        <v>#N/A</v>
      </c>
      <c r="F3575" s="19" t="e">
        <f>IF(A3575="RETIRA",Z3575,Z3575+2)</f>
        <v>#N/A</v>
      </c>
      <c r="G3575" s="19" t="str">
        <f>CONCATENATE(U3575,"-",V3575)</f>
        <v>-</v>
      </c>
      <c r="H3575" s="19" t="str">
        <f t="shared" ca="1" si="111"/>
        <v>PROBLEMA</v>
      </c>
      <c r="I3575" s="46">
        <f ca="1">Z3575-$B$1</f>
        <v>-46157</v>
      </c>
      <c r="J3575" s="46" t="e">
        <f>VLOOKUP(G3575,'D. Produção'!A:B,2,)</f>
        <v>#N/A</v>
      </c>
      <c r="K3575" s="32"/>
      <c r="L3575" s="38"/>
      <c r="M3575" s="32"/>
      <c r="N3575" s="32"/>
      <c r="O3575" s="38"/>
      <c r="P3575" s="38"/>
      <c r="Q3575" s="38"/>
      <c r="R3575" s="27"/>
      <c r="S3575" s="27"/>
      <c r="T3575" s="32"/>
      <c r="U3575" s="38"/>
      <c r="V3575" s="38"/>
      <c r="W3575" s="36"/>
      <c r="X3575" s="36"/>
      <c r="Y3575" s="37"/>
      <c r="Z3575" s="35"/>
      <c r="AA3575" s="26"/>
      <c r="AB3575" s="26"/>
      <c r="AC3575" s="26"/>
      <c r="AD3575" s="26"/>
      <c r="AE3575" s="30"/>
      <c r="AF3575" s="30"/>
      <c r="AG3575" s="30"/>
      <c r="AH3575" s="30"/>
      <c r="AI3575" s="30"/>
      <c r="AJ3575" s="30"/>
      <c r="AK3575" s="30"/>
      <c r="AL3575" s="26"/>
      <c r="AM3575" s="26"/>
      <c r="AN3575" s="30"/>
      <c r="AO3575" s="30"/>
      <c r="AP3575" s="30"/>
      <c r="AQ3575" s="30"/>
      <c r="AR3575" s="26"/>
    </row>
    <row r="3576" spans="1:44">
      <c r="A3576" t="e">
        <f>VLOOKUP(Q3576,'Rotas x Madrugada'!A:C,2,0)</f>
        <v>#N/A</v>
      </c>
      <c r="B3576" t="e">
        <f>VLOOKUP(Q3576,'Rotas x Madrugada'!A:C,3,0)</f>
        <v>#N/A</v>
      </c>
      <c r="D3576" s="19" t="e">
        <f t="shared" si="110"/>
        <v>#N/A</v>
      </c>
      <c r="E3576" s="19" t="e">
        <f>IF(A3576="RETIRA",Z3576,VLOOKUP(Q3576,'Rotas x Madrugada'!A:D,4,0))</f>
        <v>#N/A</v>
      </c>
      <c r="F3576" s="19" t="e">
        <f>IF(A3576="RETIRA",Z3576,Z3576+2)</f>
        <v>#N/A</v>
      </c>
      <c r="G3576" s="19" t="str">
        <f>CONCATENATE(U3576,"-",V3576)</f>
        <v>-</v>
      </c>
      <c r="H3576" s="19" t="str">
        <f t="shared" ca="1" si="111"/>
        <v>PROBLEMA</v>
      </c>
      <c r="I3576" s="46">
        <f ca="1">Z3576-$B$1</f>
        <v>-46157</v>
      </c>
      <c r="J3576" s="46" t="e">
        <f>VLOOKUP(G3576,'D. Produção'!A:B,2,)</f>
        <v>#N/A</v>
      </c>
      <c r="K3576" s="29"/>
      <c r="L3576" s="39"/>
      <c r="M3576" s="29"/>
      <c r="N3576" s="29"/>
      <c r="O3576" s="39"/>
      <c r="P3576" s="39"/>
      <c r="Q3576" s="39"/>
      <c r="R3576" s="34"/>
      <c r="S3576" s="34"/>
      <c r="T3576" s="29"/>
      <c r="U3576" s="39"/>
      <c r="V3576" s="39"/>
      <c r="W3576" s="31"/>
      <c r="X3576" s="31"/>
      <c r="Y3576" s="33"/>
      <c r="Z3576" s="28"/>
      <c r="AA3576" s="24"/>
      <c r="AB3576" s="24"/>
      <c r="AC3576" s="24"/>
      <c r="AD3576" s="24"/>
      <c r="AE3576" s="25"/>
      <c r="AF3576" s="25"/>
      <c r="AG3576" s="25"/>
      <c r="AH3576" s="25"/>
      <c r="AI3576" s="25"/>
      <c r="AJ3576" s="25"/>
      <c r="AK3576" s="25"/>
      <c r="AL3576" s="24"/>
      <c r="AM3576" s="24"/>
      <c r="AN3576" s="25"/>
      <c r="AO3576" s="25"/>
      <c r="AP3576" s="25"/>
      <c r="AQ3576" s="25"/>
      <c r="AR3576" s="24"/>
    </row>
    <row r="3577" spans="1:44">
      <c r="A3577" t="e">
        <f>VLOOKUP(Q3577,'Rotas x Madrugada'!A:C,2,0)</f>
        <v>#N/A</v>
      </c>
      <c r="B3577" t="e">
        <f>VLOOKUP(Q3577,'Rotas x Madrugada'!A:C,3,0)</f>
        <v>#N/A</v>
      </c>
      <c r="D3577" s="19" t="e">
        <f t="shared" si="110"/>
        <v>#N/A</v>
      </c>
      <c r="E3577" s="19" t="e">
        <f>IF(A3577="RETIRA",Z3577,VLOOKUP(Q3577,'Rotas x Madrugada'!A:D,4,0))</f>
        <v>#N/A</v>
      </c>
      <c r="F3577" s="19" t="e">
        <f>IF(A3577="RETIRA",Z3577,Z3577+2)</f>
        <v>#N/A</v>
      </c>
      <c r="G3577" s="19" t="str">
        <f>CONCATENATE(U3577,"-",V3577)</f>
        <v>-</v>
      </c>
      <c r="H3577" s="19" t="str">
        <f t="shared" ca="1" si="111"/>
        <v>PROBLEMA</v>
      </c>
      <c r="I3577" s="46">
        <f ca="1">Z3577-$B$1</f>
        <v>-46157</v>
      </c>
      <c r="J3577" s="46" t="e">
        <f>VLOOKUP(G3577,'D. Produção'!A:B,2,)</f>
        <v>#N/A</v>
      </c>
      <c r="K3577" s="32"/>
      <c r="L3577" s="38"/>
      <c r="M3577" s="32"/>
      <c r="N3577" s="32"/>
      <c r="O3577" s="38"/>
      <c r="P3577" s="38"/>
      <c r="Q3577" s="38"/>
      <c r="R3577" s="27"/>
      <c r="S3577" s="27"/>
      <c r="T3577" s="32"/>
      <c r="U3577" s="38"/>
      <c r="V3577" s="38"/>
      <c r="W3577" s="36"/>
      <c r="X3577" s="36"/>
      <c r="Y3577" s="37"/>
      <c r="Z3577" s="35"/>
      <c r="AA3577" s="26"/>
      <c r="AB3577" s="26"/>
      <c r="AC3577" s="26"/>
      <c r="AD3577" s="26"/>
      <c r="AE3577" s="30"/>
      <c r="AF3577" s="30"/>
      <c r="AG3577" s="30"/>
      <c r="AH3577" s="30"/>
      <c r="AI3577" s="30"/>
      <c r="AJ3577" s="30"/>
      <c r="AK3577" s="30"/>
      <c r="AL3577" s="26"/>
      <c r="AM3577" s="26"/>
      <c r="AN3577" s="30"/>
      <c r="AO3577" s="30"/>
      <c r="AP3577" s="30"/>
      <c r="AQ3577" s="30"/>
      <c r="AR3577" s="26"/>
    </row>
    <row r="3578" spans="1:44">
      <c r="A3578" t="e">
        <f>VLOOKUP(Q3578,'Rotas x Madrugada'!A:C,2,0)</f>
        <v>#N/A</v>
      </c>
      <c r="B3578" t="e">
        <f>VLOOKUP(Q3578,'Rotas x Madrugada'!A:C,3,0)</f>
        <v>#N/A</v>
      </c>
      <c r="D3578" s="19" t="e">
        <f t="shared" si="110"/>
        <v>#N/A</v>
      </c>
      <c r="E3578" s="19" t="e">
        <f>IF(A3578="RETIRA",Z3578,VLOOKUP(Q3578,'Rotas x Madrugada'!A:D,4,0))</f>
        <v>#N/A</v>
      </c>
      <c r="F3578" s="19" t="e">
        <f>IF(A3578="RETIRA",Z3578,Z3578+2)</f>
        <v>#N/A</v>
      </c>
      <c r="G3578" s="19" t="str">
        <f>CONCATENATE(U3578,"-",V3578)</f>
        <v>-</v>
      </c>
      <c r="H3578" s="19" t="str">
        <f t="shared" ca="1" si="111"/>
        <v>PROBLEMA</v>
      </c>
      <c r="I3578" s="46">
        <f ca="1">Z3578-$B$1</f>
        <v>-46157</v>
      </c>
      <c r="J3578" s="46" t="e">
        <f>VLOOKUP(G3578,'D. Produção'!A:B,2,)</f>
        <v>#N/A</v>
      </c>
      <c r="K3578" s="29"/>
      <c r="L3578" s="39"/>
      <c r="M3578" s="29"/>
      <c r="N3578" s="29"/>
      <c r="O3578" s="39"/>
      <c r="P3578" s="39"/>
      <c r="Q3578" s="39"/>
      <c r="R3578" s="34"/>
      <c r="S3578" s="34"/>
      <c r="T3578" s="29"/>
      <c r="U3578" s="39"/>
      <c r="V3578" s="39"/>
      <c r="W3578" s="31"/>
      <c r="X3578" s="31"/>
      <c r="Y3578" s="33"/>
      <c r="Z3578" s="28"/>
      <c r="AA3578" s="24"/>
      <c r="AB3578" s="24"/>
      <c r="AC3578" s="24"/>
      <c r="AD3578" s="24"/>
      <c r="AE3578" s="25"/>
      <c r="AF3578" s="25"/>
      <c r="AG3578" s="25"/>
      <c r="AH3578" s="25"/>
      <c r="AI3578" s="25"/>
      <c r="AJ3578" s="25"/>
      <c r="AK3578" s="25"/>
      <c r="AL3578" s="24"/>
      <c r="AM3578" s="24"/>
      <c r="AN3578" s="25"/>
      <c r="AO3578" s="25"/>
      <c r="AP3578" s="25"/>
      <c r="AQ3578" s="25"/>
      <c r="AR3578" s="24"/>
    </row>
    <row r="3579" spans="1:44">
      <c r="A3579" t="e">
        <f>VLOOKUP(Q3579,'Rotas x Madrugada'!A:C,2,0)</f>
        <v>#N/A</v>
      </c>
      <c r="B3579" t="e">
        <f>VLOOKUP(Q3579,'Rotas x Madrugada'!A:C,3,0)</f>
        <v>#N/A</v>
      </c>
      <c r="D3579" s="19" t="e">
        <f t="shared" si="110"/>
        <v>#N/A</v>
      </c>
      <c r="E3579" s="19" t="e">
        <f>IF(A3579="RETIRA",Z3579,VLOOKUP(Q3579,'Rotas x Madrugada'!A:D,4,0))</f>
        <v>#N/A</v>
      </c>
      <c r="F3579" s="19" t="e">
        <f>IF(A3579="RETIRA",Z3579,Z3579+2)</f>
        <v>#N/A</v>
      </c>
      <c r="G3579" s="19" t="str">
        <f>CONCATENATE(U3579,"-",V3579)</f>
        <v>-</v>
      </c>
      <c r="H3579" s="19" t="str">
        <f t="shared" ca="1" si="111"/>
        <v>PROBLEMA</v>
      </c>
      <c r="I3579" s="46">
        <f ca="1">Z3579-$B$1</f>
        <v>-46157</v>
      </c>
      <c r="J3579" s="46" t="e">
        <f>VLOOKUP(G3579,'D. Produção'!A:B,2,)</f>
        <v>#N/A</v>
      </c>
      <c r="K3579" s="32"/>
      <c r="L3579" s="38"/>
      <c r="M3579" s="32"/>
      <c r="N3579" s="32"/>
      <c r="O3579" s="38"/>
      <c r="P3579" s="38"/>
      <c r="Q3579" s="38"/>
      <c r="R3579" s="27"/>
      <c r="S3579" s="27"/>
      <c r="T3579" s="32"/>
      <c r="U3579" s="38"/>
      <c r="V3579" s="38"/>
      <c r="W3579" s="36"/>
      <c r="X3579" s="36"/>
      <c r="Y3579" s="37"/>
      <c r="Z3579" s="35"/>
      <c r="AA3579" s="26"/>
      <c r="AB3579" s="26"/>
      <c r="AC3579" s="26"/>
      <c r="AD3579" s="26"/>
      <c r="AE3579" s="30"/>
      <c r="AF3579" s="30"/>
      <c r="AG3579" s="30"/>
      <c r="AH3579" s="30"/>
      <c r="AI3579" s="30"/>
      <c r="AJ3579" s="30"/>
      <c r="AK3579" s="30"/>
      <c r="AL3579" s="26"/>
      <c r="AM3579" s="26"/>
      <c r="AN3579" s="30"/>
      <c r="AO3579" s="30"/>
      <c r="AP3579" s="30"/>
      <c r="AQ3579" s="30"/>
      <c r="AR3579" s="26"/>
    </row>
    <row r="3580" spans="1:44">
      <c r="A3580" t="e">
        <f>VLOOKUP(Q3580,'Rotas x Madrugada'!A:C,2,0)</f>
        <v>#N/A</v>
      </c>
      <c r="B3580" t="e">
        <f>VLOOKUP(Q3580,'Rotas x Madrugada'!A:C,3,0)</f>
        <v>#N/A</v>
      </c>
      <c r="D3580" s="19" t="e">
        <f t="shared" si="110"/>
        <v>#N/A</v>
      </c>
      <c r="E3580" s="19" t="e">
        <f>IF(A3580="RETIRA",Z3580,VLOOKUP(Q3580,'Rotas x Madrugada'!A:D,4,0))</f>
        <v>#N/A</v>
      </c>
      <c r="F3580" s="19" t="e">
        <f>IF(A3580="RETIRA",Z3580,Z3580+2)</f>
        <v>#N/A</v>
      </c>
      <c r="G3580" s="19" t="str">
        <f>CONCATENATE(U3580,"-",V3580)</f>
        <v>-</v>
      </c>
      <c r="H3580" s="19" t="str">
        <f t="shared" ca="1" si="111"/>
        <v>PROBLEMA</v>
      </c>
      <c r="I3580" s="46">
        <f ca="1">Z3580-$B$1</f>
        <v>-46157</v>
      </c>
      <c r="J3580" s="46" t="e">
        <f>VLOOKUP(G3580,'D. Produção'!A:B,2,)</f>
        <v>#N/A</v>
      </c>
      <c r="K3580" s="29"/>
      <c r="L3580" s="39"/>
      <c r="M3580" s="29"/>
      <c r="N3580" s="29"/>
      <c r="O3580" s="39"/>
      <c r="P3580" s="39"/>
      <c r="Q3580" s="39"/>
      <c r="R3580" s="34"/>
      <c r="S3580" s="34"/>
      <c r="T3580" s="29"/>
      <c r="U3580" s="39"/>
      <c r="V3580" s="39"/>
      <c r="W3580" s="31"/>
      <c r="X3580" s="31"/>
      <c r="Y3580" s="33"/>
      <c r="Z3580" s="28"/>
      <c r="AA3580" s="24"/>
      <c r="AB3580" s="24"/>
      <c r="AC3580" s="24"/>
      <c r="AD3580" s="24"/>
      <c r="AE3580" s="25"/>
      <c r="AF3580" s="25"/>
      <c r="AG3580" s="25"/>
      <c r="AH3580" s="25"/>
      <c r="AI3580" s="25"/>
      <c r="AJ3580" s="25"/>
      <c r="AK3580" s="25"/>
      <c r="AL3580" s="24"/>
      <c r="AM3580" s="24"/>
      <c r="AN3580" s="25"/>
      <c r="AO3580" s="25"/>
      <c r="AP3580" s="25"/>
      <c r="AQ3580" s="25"/>
      <c r="AR3580" s="24"/>
    </row>
    <row r="3581" spans="1:44">
      <c r="A3581" t="e">
        <f>VLOOKUP(Q3581,'Rotas x Madrugada'!A:C,2,0)</f>
        <v>#N/A</v>
      </c>
      <c r="B3581" t="e">
        <f>VLOOKUP(Q3581,'Rotas x Madrugada'!A:C,3,0)</f>
        <v>#N/A</v>
      </c>
      <c r="D3581" s="19" t="e">
        <f t="shared" si="110"/>
        <v>#N/A</v>
      </c>
      <c r="E3581" s="19" t="e">
        <f>IF(A3581="RETIRA",Z3581,VLOOKUP(Q3581,'Rotas x Madrugada'!A:D,4,0))</f>
        <v>#N/A</v>
      </c>
      <c r="F3581" s="19" t="e">
        <f>IF(A3581="RETIRA",Z3581,Z3581+2)</f>
        <v>#N/A</v>
      </c>
      <c r="G3581" s="19" t="str">
        <f>CONCATENATE(U3581,"-",V3581)</f>
        <v>-</v>
      </c>
      <c r="H3581" s="19" t="str">
        <f t="shared" ca="1" si="111"/>
        <v>PROBLEMA</v>
      </c>
      <c r="I3581" s="46">
        <f ca="1">Z3581-$B$1</f>
        <v>-46157</v>
      </c>
      <c r="J3581" s="46" t="e">
        <f>VLOOKUP(G3581,'D. Produção'!A:B,2,)</f>
        <v>#N/A</v>
      </c>
      <c r="K3581" s="32"/>
      <c r="L3581" s="38"/>
      <c r="M3581" s="32"/>
      <c r="N3581" s="32"/>
      <c r="O3581" s="38"/>
      <c r="P3581" s="38"/>
      <c r="Q3581" s="38"/>
      <c r="R3581" s="27"/>
      <c r="S3581" s="27"/>
      <c r="T3581" s="32"/>
      <c r="U3581" s="38"/>
      <c r="V3581" s="38"/>
      <c r="W3581" s="36"/>
      <c r="X3581" s="36"/>
      <c r="Y3581" s="37"/>
      <c r="Z3581" s="35"/>
      <c r="AA3581" s="26"/>
      <c r="AB3581" s="26"/>
      <c r="AC3581" s="26"/>
      <c r="AD3581" s="26"/>
      <c r="AE3581" s="30"/>
      <c r="AF3581" s="30"/>
      <c r="AG3581" s="30"/>
      <c r="AH3581" s="30"/>
      <c r="AI3581" s="30"/>
      <c r="AJ3581" s="30"/>
      <c r="AK3581" s="30"/>
      <c r="AL3581" s="26"/>
      <c r="AM3581" s="26"/>
      <c r="AN3581" s="30"/>
      <c r="AO3581" s="30"/>
      <c r="AP3581" s="30"/>
      <c r="AQ3581" s="30"/>
      <c r="AR3581" s="26"/>
    </row>
    <row r="3582" spans="1:44">
      <c r="A3582" t="e">
        <f>VLOOKUP(Q3582,'Rotas x Madrugada'!A:C,2,0)</f>
        <v>#N/A</v>
      </c>
      <c r="B3582" t="e">
        <f>VLOOKUP(Q3582,'Rotas x Madrugada'!A:C,3,0)</f>
        <v>#N/A</v>
      </c>
      <c r="D3582" s="19" t="e">
        <f t="shared" si="110"/>
        <v>#N/A</v>
      </c>
      <c r="E3582" s="19" t="e">
        <f>IF(A3582="RETIRA",Z3582,VLOOKUP(Q3582,'Rotas x Madrugada'!A:D,4,0))</f>
        <v>#N/A</v>
      </c>
      <c r="F3582" s="19" t="e">
        <f>IF(A3582="RETIRA",Z3582,Z3582+2)</f>
        <v>#N/A</v>
      </c>
      <c r="G3582" s="19" t="str">
        <f>CONCATENATE(U3582,"-",V3582)</f>
        <v>-</v>
      </c>
      <c r="H3582" s="19" t="str">
        <f t="shared" ca="1" si="111"/>
        <v>PROBLEMA</v>
      </c>
      <c r="I3582" s="46">
        <f ca="1">Z3582-$B$1</f>
        <v>-46157</v>
      </c>
      <c r="J3582" s="46" t="e">
        <f>VLOOKUP(G3582,'D. Produção'!A:B,2,)</f>
        <v>#N/A</v>
      </c>
      <c r="K3582" s="29"/>
      <c r="L3582" s="39"/>
      <c r="M3582" s="29"/>
      <c r="N3582" s="29"/>
      <c r="O3582" s="39"/>
      <c r="P3582" s="39"/>
      <c r="Q3582" s="39"/>
      <c r="R3582" s="34"/>
      <c r="S3582" s="34"/>
      <c r="T3582" s="29"/>
      <c r="U3582" s="39"/>
      <c r="V3582" s="39"/>
      <c r="W3582" s="31"/>
      <c r="X3582" s="31"/>
      <c r="Y3582" s="33"/>
      <c r="Z3582" s="28"/>
      <c r="AA3582" s="24"/>
      <c r="AB3582" s="24"/>
      <c r="AC3582" s="24"/>
      <c r="AD3582" s="24"/>
      <c r="AE3582" s="25"/>
      <c r="AF3582" s="25"/>
      <c r="AG3582" s="25"/>
      <c r="AH3582" s="25"/>
      <c r="AI3582" s="25"/>
      <c r="AJ3582" s="25"/>
      <c r="AK3582" s="25"/>
      <c r="AL3582" s="24"/>
      <c r="AM3582" s="24"/>
      <c r="AN3582" s="25"/>
      <c r="AO3582" s="25"/>
      <c r="AP3582" s="25"/>
      <c r="AQ3582" s="25"/>
      <c r="AR3582" s="24"/>
    </row>
    <row r="3583" spans="1:44">
      <c r="A3583" t="e">
        <f>VLOOKUP(Q3583,'Rotas x Madrugada'!A:C,2,0)</f>
        <v>#N/A</v>
      </c>
      <c r="B3583" t="e">
        <f>VLOOKUP(Q3583,'Rotas x Madrugada'!A:C,3,0)</f>
        <v>#N/A</v>
      </c>
      <c r="D3583" s="19" t="e">
        <f t="shared" si="110"/>
        <v>#N/A</v>
      </c>
      <c r="E3583" s="19" t="e">
        <f>IF(A3583="RETIRA",Z3583,VLOOKUP(Q3583,'Rotas x Madrugada'!A:D,4,0))</f>
        <v>#N/A</v>
      </c>
      <c r="F3583" s="19" t="e">
        <f>IF(A3583="RETIRA",Z3583,Z3583+2)</f>
        <v>#N/A</v>
      </c>
      <c r="G3583" s="19" t="str">
        <f>CONCATENATE(U3583,"-",V3583)</f>
        <v>-</v>
      </c>
      <c r="H3583" s="19" t="str">
        <f t="shared" ca="1" si="111"/>
        <v>PROBLEMA</v>
      </c>
      <c r="I3583" s="46">
        <f ca="1">Z3583-$B$1</f>
        <v>-46157</v>
      </c>
      <c r="J3583" s="46" t="e">
        <f>VLOOKUP(G3583,'D. Produção'!A:B,2,)</f>
        <v>#N/A</v>
      </c>
      <c r="K3583" s="32"/>
      <c r="L3583" s="38"/>
      <c r="M3583" s="32"/>
      <c r="N3583" s="32"/>
      <c r="O3583" s="38"/>
      <c r="P3583" s="38"/>
      <c r="Q3583" s="38"/>
      <c r="R3583" s="27"/>
      <c r="S3583" s="27"/>
      <c r="T3583" s="32"/>
      <c r="U3583" s="38"/>
      <c r="V3583" s="38"/>
      <c r="W3583" s="36"/>
      <c r="X3583" s="36"/>
      <c r="Y3583" s="37"/>
      <c r="Z3583" s="35"/>
      <c r="AA3583" s="26"/>
      <c r="AB3583" s="26"/>
      <c r="AC3583" s="26"/>
      <c r="AD3583" s="26"/>
      <c r="AE3583" s="30"/>
      <c r="AF3583" s="30"/>
      <c r="AG3583" s="30"/>
      <c r="AH3583" s="30"/>
      <c r="AI3583" s="30"/>
      <c r="AJ3583" s="30"/>
      <c r="AK3583" s="30"/>
      <c r="AL3583" s="26"/>
      <c r="AM3583" s="26"/>
      <c r="AN3583" s="30"/>
      <c r="AO3583" s="30"/>
      <c r="AP3583" s="30"/>
      <c r="AQ3583" s="30"/>
      <c r="AR3583" s="26"/>
    </row>
    <row r="3584" spans="1:44">
      <c r="A3584" t="e">
        <f>VLOOKUP(Q3584,'Rotas x Madrugada'!A:C,2,0)</f>
        <v>#N/A</v>
      </c>
      <c r="B3584" t="e">
        <f>VLOOKUP(Q3584,'Rotas x Madrugada'!A:C,3,0)</f>
        <v>#N/A</v>
      </c>
      <c r="D3584" s="19" t="e">
        <f t="shared" si="110"/>
        <v>#N/A</v>
      </c>
      <c r="E3584" s="19" t="e">
        <f>IF(A3584="RETIRA",Z3584,VLOOKUP(Q3584,'Rotas x Madrugada'!A:D,4,0))</f>
        <v>#N/A</v>
      </c>
      <c r="F3584" s="19" t="e">
        <f>IF(A3584="RETIRA",Z3584,Z3584+2)</f>
        <v>#N/A</v>
      </c>
      <c r="G3584" s="19" t="str">
        <f>CONCATENATE(U3584,"-",V3584)</f>
        <v>-</v>
      </c>
      <c r="H3584" s="19" t="str">
        <f t="shared" ca="1" si="111"/>
        <v>PROBLEMA</v>
      </c>
      <c r="I3584" s="46">
        <f ca="1">Z3584-$B$1</f>
        <v>-46157</v>
      </c>
      <c r="J3584" s="46" t="e">
        <f>VLOOKUP(G3584,'D. Produção'!A:B,2,)</f>
        <v>#N/A</v>
      </c>
      <c r="K3584" s="29"/>
      <c r="L3584" s="39"/>
      <c r="M3584" s="29"/>
      <c r="N3584" s="29"/>
      <c r="O3584" s="39"/>
      <c r="P3584" s="39"/>
      <c r="Q3584" s="39"/>
      <c r="R3584" s="34"/>
      <c r="S3584" s="34"/>
      <c r="T3584" s="29"/>
      <c r="U3584" s="39"/>
      <c r="V3584" s="39"/>
      <c r="W3584" s="31"/>
      <c r="X3584" s="31"/>
      <c r="Y3584" s="33"/>
      <c r="Z3584" s="28"/>
      <c r="AA3584" s="24"/>
      <c r="AB3584" s="24"/>
      <c r="AC3584" s="24"/>
      <c r="AD3584" s="25"/>
      <c r="AE3584" s="25"/>
      <c r="AF3584" s="25"/>
      <c r="AG3584" s="25"/>
      <c r="AH3584" s="25"/>
      <c r="AI3584" s="25"/>
      <c r="AJ3584" s="25"/>
      <c r="AK3584" s="25"/>
      <c r="AL3584" s="25"/>
      <c r="AM3584" s="25"/>
      <c r="AN3584" s="25"/>
      <c r="AO3584" s="25"/>
      <c r="AP3584" s="25"/>
      <c r="AQ3584" s="25"/>
      <c r="AR3584" s="24"/>
    </row>
    <row r="3585" spans="1:44">
      <c r="A3585" t="e">
        <f>VLOOKUP(Q3585,'Rotas x Madrugada'!A:C,2,0)</f>
        <v>#N/A</v>
      </c>
      <c r="B3585" t="e">
        <f>VLOOKUP(Q3585,'Rotas x Madrugada'!A:C,3,0)</f>
        <v>#N/A</v>
      </c>
      <c r="D3585" s="19" t="e">
        <f t="shared" si="110"/>
        <v>#N/A</v>
      </c>
      <c r="E3585" s="19" t="e">
        <f>IF(A3585="RETIRA",Z3585,VLOOKUP(Q3585,'Rotas x Madrugada'!A:D,4,0))</f>
        <v>#N/A</v>
      </c>
      <c r="F3585" s="19" t="e">
        <f>IF(A3585="RETIRA",Z3585,Z3585+2)</f>
        <v>#N/A</v>
      </c>
      <c r="G3585" s="19" t="str">
        <f>CONCATENATE(U3585,"-",V3585)</f>
        <v>-</v>
      </c>
      <c r="H3585" s="19" t="str">
        <f t="shared" ca="1" si="111"/>
        <v>PROBLEMA</v>
      </c>
      <c r="I3585" s="46">
        <f ca="1">Z3585-$B$1</f>
        <v>-46157</v>
      </c>
      <c r="J3585" s="46" t="e">
        <f>VLOOKUP(G3585,'D. Produção'!A:B,2,)</f>
        <v>#N/A</v>
      </c>
      <c r="K3585" s="32"/>
      <c r="L3585" s="38"/>
      <c r="M3585" s="32"/>
      <c r="N3585" s="32"/>
      <c r="O3585" s="38"/>
      <c r="P3585" s="38"/>
      <c r="Q3585" s="38"/>
      <c r="R3585" s="27"/>
      <c r="S3585" s="27"/>
      <c r="T3585" s="32"/>
      <c r="U3585" s="38"/>
      <c r="V3585" s="38"/>
      <c r="W3585" s="36"/>
      <c r="X3585" s="36"/>
      <c r="Y3585" s="37"/>
      <c r="Z3585" s="35"/>
      <c r="AA3585" s="26"/>
      <c r="AB3585" s="26"/>
      <c r="AC3585" s="26"/>
      <c r="AD3585" s="30"/>
      <c r="AE3585" s="30"/>
      <c r="AF3585" s="30"/>
      <c r="AG3585" s="30"/>
      <c r="AH3585" s="30"/>
      <c r="AI3585" s="30"/>
      <c r="AJ3585" s="30"/>
      <c r="AK3585" s="30"/>
      <c r="AL3585" s="30"/>
      <c r="AM3585" s="30"/>
      <c r="AN3585" s="30"/>
      <c r="AO3585" s="30"/>
      <c r="AP3585" s="30"/>
      <c r="AQ3585" s="30"/>
      <c r="AR3585" s="26"/>
    </row>
    <row r="3586" spans="1:44">
      <c r="A3586" t="e">
        <f>VLOOKUP(Q3586,'Rotas x Madrugada'!A:C,2,0)</f>
        <v>#N/A</v>
      </c>
      <c r="B3586" t="e">
        <f>VLOOKUP(Q3586,'Rotas x Madrugada'!A:C,3,0)</f>
        <v>#N/A</v>
      </c>
      <c r="D3586" s="19" t="e">
        <f t="shared" si="110"/>
        <v>#N/A</v>
      </c>
      <c r="E3586" s="19" t="e">
        <f>IF(A3586="RETIRA",Z3586,VLOOKUP(Q3586,'Rotas x Madrugada'!A:D,4,0))</f>
        <v>#N/A</v>
      </c>
      <c r="F3586" s="19" t="e">
        <f>IF(A3586="RETIRA",Z3586,Z3586+2)</f>
        <v>#N/A</v>
      </c>
      <c r="G3586" s="19" t="str">
        <f>CONCATENATE(U3586,"-",V3586)</f>
        <v>-</v>
      </c>
      <c r="H3586" s="19" t="str">
        <f t="shared" ca="1" si="111"/>
        <v>PROBLEMA</v>
      </c>
      <c r="I3586" s="46">
        <f ca="1">Z3586-$B$1</f>
        <v>-46157</v>
      </c>
      <c r="J3586" s="46" t="e">
        <f>VLOOKUP(G3586,'D. Produção'!A:B,2,)</f>
        <v>#N/A</v>
      </c>
      <c r="K3586" s="29"/>
      <c r="L3586" s="39"/>
      <c r="M3586" s="29"/>
      <c r="N3586" s="29"/>
      <c r="O3586" s="39"/>
      <c r="P3586" s="39"/>
      <c r="Q3586" s="39"/>
      <c r="R3586" s="34"/>
      <c r="S3586" s="34"/>
      <c r="T3586" s="29"/>
      <c r="U3586" s="39"/>
      <c r="V3586" s="39"/>
      <c r="W3586" s="31"/>
      <c r="X3586" s="31"/>
      <c r="Y3586" s="33"/>
      <c r="Z3586" s="28"/>
      <c r="AA3586" s="24"/>
      <c r="AB3586" s="24"/>
      <c r="AC3586" s="24"/>
      <c r="AD3586" s="25"/>
      <c r="AE3586" s="25"/>
      <c r="AF3586" s="25"/>
      <c r="AG3586" s="25"/>
      <c r="AH3586" s="25"/>
      <c r="AI3586" s="25"/>
      <c r="AJ3586" s="25"/>
      <c r="AK3586" s="25"/>
      <c r="AL3586" s="25"/>
      <c r="AM3586" s="25"/>
      <c r="AN3586" s="25"/>
      <c r="AO3586" s="25"/>
      <c r="AP3586" s="25"/>
      <c r="AQ3586" s="25"/>
      <c r="AR3586" s="24"/>
    </row>
    <row r="3587" spans="1:44">
      <c r="A3587" t="e">
        <f>VLOOKUP(Q3587,'Rotas x Madrugada'!A:C,2,0)</f>
        <v>#N/A</v>
      </c>
      <c r="B3587" t="e">
        <f>VLOOKUP(Q3587,'Rotas x Madrugada'!A:C,3,0)</f>
        <v>#N/A</v>
      </c>
      <c r="D3587" s="19" t="e">
        <f t="shared" si="110"/>
        <v>#N/A</v>
      </c>
      <c r="E3587" s="19" t="e">
        <f>IF(A3587="RETIRA",Z3587,VLOOKUP(Q3587,'Rotas x Madrugada'!A:D,4,0))</f>
        <v>#N/A</v>
      </c>
      <c r="F3587" s="19" t="e">
        <f>IF(A3587="RETIRA",Z3587,Z3587+2)</f>
        <v>#N/A</v>
      </c>
      <c r="G3587" s="19" t="str">
        <f>CONCATENATE(U3587,"-",V3587)</f>
        <v>-</v>
      </c>
      <c r="H3587" s="19" t="str">
        <f t="shared" ca="1" si="111"/>
        <v>PROBLEMA</v>
      </c>
      <c r="I3587" s="46">
        <f ca="1">Z3587-$B$1</f>
        <v>-46157</v>
      </c>
      <c r="J3587" s="46" t="e">
        <f>VLOOKUP(G3587,'D. Produção'!A:B,2,)</f>
        <v>#N/A</v>
      </c>
      <c r="K3587" s="32"/>
      <c r="L3587" s="38"/>
      <c r="M3587" s="32"/>
      <c r="N3587" s="32"/>
      <c r="O3587" s="38"/>
      <c r="P3587" s="38"/>
      <c r="Q3587" s="38"/>
      <c r="R3587" s="27"/>
      <c r="S3587" s="27"/>
      <c r="T3587" s="32"/>
      <c r="U3587" s="38"/>
      <c r="V3587" s="38"/>
      <c r="W3587" s="36"/>
      <c r="X3587" s="36"/>
      <c r="Y3587" s="37"/>
      <c r="Z3587" s="35"/>
      <c r="AA3587" s="26"/>
      <c r="AB3587" s="26"/>
      <c r="AC3587" s="26"/>
      <c r="AD3587" s="30"/>
      <c r="AE3587" s="30"/>
      <c r="AF3587" s="30"/>
      <c r="AG3587" s="30"/>
      <c r="AH3587" s="30"/>
      <c r="AI3587" s="30"/>
      <c r="AJ3587" s="30"/>
      <c r="AK3587" s="30"/>
      <c r="AL3587" s="30"/>
      <c r="AM3587" s="30"/>
      <c r="AN3587" s="30"/>
      <c r="AO3587" s="30"/>
      <c r="AP3587" s="30"/>
      <c r="AQ3587" s="30"/>
      <c r="AR3587" s="26"/>
    </row>
    <row r="3588" spans="1:44">
      <c r="A3588" t="e">
        <f>VLOOKUP(Q3588,'Rotas x Madrugada'!A:C,2,0)</f>
        <v>#N/A</v>
      </c>
      <c r="B3588" t="e">
        <f>VLOOKUP(Q3588,'Rotas x Madrugada'!A:C,3,0)</f>
        <v>#N/A</v>
      </c>
      <c r="D3588" s="19" t="e">
        <f t="shared" ref="D3588:D3651" si="112">IF(E3588&gt;F3588,E3588,F3588)</f>
        <v>#N/A</v>
      </c>
      <c r="E3588" s="19" t="e">
        <f>IF(A3588="RETIRA",Z3588,VLOOKUP(Q3588,'Rotas x Madrugada'!A:D,4,0))</f>
        <v>#N/A</v>
      </c>
      <c r="F3588" s="19" t="e">
        <f>IF(A3588="RETIRA",Z3588,Z3588+2)</f>
        <v>#N/A</v>
      </c>
      <c r="G3588" s="19" t="str">
        <f>CONCATENATE(U3588,"-",V3588)</f>
        <v>-</v>
      </c>
      <c r="H3588" s="19" t="str">
        <f t="shared" ca="1" si="111"/>
        <v>PROBLEMA</v>
      </c>
      <c r="I3588" s="46">
        <f ca="1">Z3588-$B$1</f>
        <v>-46157</v>
      </c>
      <c r="J3588" s="46" t="e">
        <f>VLOOKUP(G3588,'D. Produção'!A:B,2,)</f>
        <v>#N/A</v>
      </c>
      <c r="K3588" s="29"/>
      <c r="L3588" s="39"/>
      <c r="M3588" s="29"/>
      <c r="N3588" s="29"/>
      <c r="O3588" s="39"/>
      <c r="P3588" s="39"/>
      <c r="Q3588" s="39"/>
      <c r="R3588" s="34"/>
      <c r="S3588" s="34"/>
      <c r="T3588" s="29"/>
      <c r="U3588" s="39"/>
      <c r="V3588" s="39"/>
      <c r="W3588" s="31"/>
      <c r="X3588" s="31"/>
      <c r="Y3588" s="33"/>
      <c r="Z3588" s="28"/>
      <c r="AA3588" s="24"/>
      <c r="AB3588" s="24"/>
      <c r="AC3588" s="24"/>
      <c r="AD3588" s="24"/>
      <c r="AE3588" s="25"/>
      <c r="AF3588" s="25"/>
      <c r="AG3588" s="25"/>
      <c r="AH3588" s="25"/>
      <c r="AI3588" s="25"/>
      <c r="AJ3588" s="25"/>
      <c r="AK3588" s="25"/>
      <c r="AL3588" s="24"/>
      <c r="AM3588" s="24"/>
      <c r="AN3588" s="25"/>
      <c r="AO3588" s="25"/>
      <c r="AP3588" s="25"/>
      <c r="AQ3588" s="25"/>
      <c r="AR3588" s="24"/>
    </row>
    <row r="3589" spans="1:44">
      <c r="A3589" t="e">
        <f>VLOOKUP(Q3589,'Rotas x Madrugada'!A:C,2,0)</f>
        <v>#N/A</v>
      </c>
      <c r="B3589" t="e">
        <f>VLOOKUP(Q3589,'Rotas x Madrugada'!A:C,3,0)</f>
        <v>#N/A</v>
      </c>
      <c r="D3589" s="19" t="e">
        <f t="shared" si="112"/>
        <v>#N/A</v>
      </c>
      <c r="E3589" s="19" t="e">
        <f>IF(A3589="RETIRA",Z3589,VLOOKUP(Q3589,'Rotas x Madrugada'!A:D,4,0))</f>
        <v>#N/A</v>
      </c>
      <c r="F3589" s="19" t="e">
        <f>IF(A3589="RETIRA",Z3589,Z3589+2)</f>
        <v>#N/A</v>
      </c>
      <c r="G3589" s="19" t="str">
        <f>CONCATENATE(U3589,"-",V3589)</f>
        <v>-</v>
      </c>
      <c r="H3589" s="19" t="str">
        <f t="shared" ref="H3589:H3652" ca="1" si="113">IF(I3589&lt;-10,"PROBLEMA",IF(I3589&lt;J3589,"URGENTE",IF(I3589=J3589,"PRODUZIR","OK")))</f>
        <v>PROBLEMA</v>
      </c>
      <c r="I3589" s="46">
        <f ca="1">Z3589-$B$1</f>
        <v>-46157</v>
      </c>
      <c r="J3589" s="46" t="e">
        <f>VLOOKUP(G3589,'D. Produção'!A:B,2,)</f>
        <v>#N/A</v>
      </c>
      <c r="K3589" s="32"/>
      <c r="L3589" s="38"/>
      <c r="M3589" s="32"/>
      <c r="N3589" s="32"/>
      <c r="O3589" s="38"/>
      <c r="P3589" s="38"/>
      <c r="Q3589" s="38"/>
      <c r="R3589" s="27"/>
      <c r="S3589" s="27"/>
      <c r="T3589" s="32"/>
      <c r="U3589" s="38"/>
      <c r="V3589" s="38"/>
      <c r="W3589" s="36"/>
      <c r="X3589" s="36"/>
      <c r="Y3589" s="37"/>
      <c r="Z3589" s="35"/>
      <c r="AA3589" s="26"/>
      <c r="AB3589" s="26"/>
      <c r="AC3589" s="26"/>
      <c r="AD3589" s="26"/>
      <c r="AE3589" s="30"/>
      <c r="AF3589" s="30"/>
      <c r="AG3589" s="30"/>
      <c r="AH3589" s="30"/>
      <c r="AI3589" s="30"/>
      <c r="AJ3589" s="30"/>
      <c r="AK3589" s="30"/>
      <c r="AL3589" s="26"/>
      <c r="AM3589" s="26"/>
      <c r="AN3589" s="30"/>
      <c r="AO3589" s="30"/>
      <c r="AP3589" s="30"/>
      <c r="AQ3589" s="30"/>
      <c r="AR3589" s="26"/>
    </row>
    <row r="3590" spans="1:44">
      <c r="A3590" t="e">
        <f>VLOOKUP(Q3590,'Rotas x Madrugada'!A:C,2,0)</f>
        <v>#N/A</v>
      </c>
      <c r="B3590" t="e">
        <f>VLOOKUP(Q3590,'Rotas x Madrugada'!A:C,3,0)</f>
        <v>#N/A</v>
      </c>
      <c r="D3590" s="19" t="e">
        <f t="shared" si="112"/>
        <v>#N/A</v>
      </c>
      <c r="E3590" s="19" t="e">
        <f>IF(A3590="RETIRA",Z3590,VLOOKUP(Q3590,'Rotas x Madrugada'!A:D,4,0))</f>
        <v>#N/A</v>
      </c>
      <c r="F3590" s="19" t="e">
        <f>IF(A3590="RETIRA",Z3590,Z3590+2)</f>
        <v>#N/A</v>
      </c>
      <c r="G3590" s="19" t="str">
        <f>CONCATENATE(U3590,"-",V3590)</f>
        <v>-</v>
      </c>
      <c r="H3590" s="19" t="str">
        <f t="shared" ca="1" si="113"/>
        <v>PROBLEMA</v>
      </c>
      <c r="I3590" s="46">
        <f ca="1">Z3590-$B$1</f>
        <v>-46157</v>
      </c>
      <c r="J3590" s="46" t="e">
        <f>VLOOKUP(G3590,'D. Produção'!A:B,2,)</f>
        <v>#N/A</v>
      </c>
      <c r="K3590" s="29"/>
      <c r="L3590" s="39"/>
      <c r="M3590" s="29"/>
      <c r="N3590" s="29"/>
      <c r="O3590" s="39"/>
      <c r="P3590" s="39"/>
      <c r="Q3590" s="39"/>
      <c r="R3590" s="34"/>
      <c r="S3590" s="34"/>
      <c r="T3590" s="29"/>
      <c r="U3590" s="39"/>
      <c r="V3590" s="39"/>
      <c r="W3590" s="31"/>
      <c r="X3590" s="31"/>
      <c r="Y3590" s="33"/>
      <c r="Z3590" s="28"/>
      <c r="AA3590" s="24"/>
      <c r="AB3590" s="24"/>
      <c r="AC3590" s="24"/>
      <c r="AD3590" s="24"/>
      <c r="AE3590" s="25"/>
      <c r="AF3590" s="25"/>
      <c r="AG3590" s="25"/>
      <c r="AH3590" s="25"/>
      <c r="AI3590" s="25"/>
      <c r="AJ3590" s="25"/>
      <c r="AK3590" s="25"/>
      <c r="AL3590" s="24"/>
      <c r="AM3590" s="24"/>
      <c r="AN3590" s="25"/>
      <c r="AO3590" s="25"/>
      <c r="AP3590" s="25"/>
      <c r="AQ3590" s="25"/>
      <c r="AR3590" s="24"/>
    </row>
    <row r="3591" spans="1:44">
      <c r="A3591" t="e">
        <f>VLOOKUP(Q3591,'Rotas x Madrugada'!A:C,2,0)</f>
        <v>#N/A</v>
      </c>
      <c r="B3591" t="e">
        <f>VLOOKUP(Q3591,'Rotas x Madrugada'!A:C,3,0)</f>
        <v>#N/A</v>
      </c>
      <c r="D3591" s="19" t="e">
        <f t="shared" si="112"/>
        <v>#N/A</v>
      </c>
      <c r="E3591" s="19" t="e">
        <f>IF(A3591="RETIRA",Z3591,VLOOKUP(Q3591,'Rotas x Madrugada'!A:D,4,0))</f>
        <v>#N/A</v>
      </c>
      <c r="F3591" s="19" t="e">
        <f>IF(A3591="RETIRA",Z3591,Z3591+2)</f>
        <v>#N/A</v>
      </c>
      <c r="G3591" s="19" t="str">
        <f>CONCATENATE(U3591,"-",V3591)</f>
        <v>-</v>
      </c>
      <c r="H3591" s="19" t="str">
        <f t="shared" ca="1" si="113"/>
        <v>PROBLEMA</v>
      </c>
      <c r="I3591" s="46">
        <f ca="1">Z3591-$B$1</f>
        <v>-46157</v>
      </c>
      <c r="J3591" s="46" t="e">
        <f>VLOOKUP(G3591,'D. Produção'!A:B,2,)</f>
        <v>#N/A</v>
      </c>
      <c r="K3591" s="32"/>
      <c r="L3591" s="38"/>
      <c r="M3591" s="32"/>
      <c r="N3591" s="32"/>
      <c r="O3591" s="38"/>
      <c r="P3591" s="38"/>
      <c r="Q3591" s="38"/>
      <c r="R3591" s="27"/>
      <c r="S3591" s="27"/>
      <c r="T3591" s="32"/>
      <c r="U3591" s="38"/>
      <c r="V3591" s="38"/>
      <c r="W3591" s="36"/>
      <c r="X3591" s="36"/>
      <c r="Y3591" s="37"/>
      <c r="Z3591" s="35"/>
      <c r="AA3591" s="26"/>
      <c r="AB3591" s="26"/>
      <c r="AC3591" s="26"/>
      <c r="AD3591" s="26"/>
      <c r="AE3591" s="30"/>
      <c r="AF3591" s="30"/>
      <c r="AG3591" s="30"/>
      <c r="AH3591" s="30"/>
      <c r="AI3591" s="30"/>
      <c r="AJ3591" s="30"/>
      <c r="AK3591" s="30"/>
      <c r="AL3591" s="26"/>
      <c r="AM3591" s="26"/>
      <c r="AN3591" s="30"/>
      <c r="AO3591" s="30"/>
      <c r="AP3591" s="30"/>
      <c r="AQ3591" s="30"/>
      <c r="AR3591" s="26"/>
    </row>
    <row r="3592" spans="1:44">
      <c r="A3592" t="e">
        <f>VLOOKUP(Q3592,'Rotas x Madrugada'!A:C,2,0)</f>
        <v>#N/A</v>
      </c>
      <c r="B3592" t="e">
        <f>VLOOKUP(Q3592,'Rotas x Madrugada'!A:C,3,0)</f>
        <v>#N/A</v>
      </c>
      <c r="D3592" s="19" t="e">
        <f t="shared" si="112"/>
        <v>#N/A</v>
      </c>
      <c r="E3592" s="19" t="e">
        <f>IF(A3592="RETIRA",Z3592,VLOOKUP(Q3592,'Rotas x Madrugada'!A:D,4,0))</f>
        <v>#N/A</v>
      </c>
      <c r="F3592" s="19" t="e">
        <f>IF(A3592="RETIRA",Z3592,Z3592+2)</f>
        <v>#N/A</v>
      </c>
      <c r="G3592" s="19" t="str">
        <f>CONCATENATE(U3592,"-",V3592)</f>
        <v>-</v>
      </c>
      <c r="H3592" s="19" t="str">
        <f t="shared" ca="1" si="113"/>
        <v>PROBLEMA</v>
      </c>
      <c r="I3592" s="46">
        <f ca="1">Z3592-$B$1</f>
        <v>-46157</v>
      </c>
      <c r="J3592" s="46" t="e">
        <f>VLOOKUP(G3592,'D. Produção'!A:B,2,)</f>
        <v>#N/A</v>
      </c>
      <c r="K3592" s="29"/>
      <c r="L3592" s="39"/>
      <c r="M3592" s="29"/>
      <c r="N3592" s="29"/>
      <c r="O3592" s="39"/>
      <c r="P3592" s="39"/>
      <c r="Q3592" s="39"/>
      <c r="R3592" s="34"/>
      <c r="S3592" s="34"/>
      <c r="T3592" s="29"/>
      <c r="U3592" s="39"/>
      <c r="V3592" s="39"/>
      <c r="W3592" s="31"/>
      <c r="X3592" s="31"/>
      <c r="Y3592" s="33"/>
      <c r="Z3592" s="28"/>
      <c r="AA3592" s="24"/>
      <c r="AB3592" s="24"/>
      <c r="AC3592" s="24"/>
      <c r="AD3592" s="24"/>
      <c r="AE3592" s="25"/>
      <c r="AF3592" s="25"/>
      <c r="AG3592" s="25"/>
      <c r="AH3592" s="25"/>
      <c r="AI3592" s="25"/>
      <c r="AJ3592" s="25"/>
      <c r="AK3592" s="25"/>
      <c r="AL3592" s="24"/>
      <c r="AM3592" s="24"/>
      <c r="AN3592" s="25"/>
      <c r="AO3592" s="25"/>
      <c r="AP3592" s="25"/>
      <c r="AQ3592" s="25"/>
      <c r="AR3592" s="24"/>
    </row>
    <row r="3593" spans="1:44">
      <c r="A3593" t="e">
        <f>VLOOKUP(Q3593,'Rotas x Madrugada'!A:C,2,0)</f>
        <v>#N/A</v>
      </c>
      <c r="B3593" t="e">
        <f>VLOOKUP(Q3593,'Rotas x Madrugada'!A:C,3,0)</f>
        <v>#N/A</v>
      </c>
      <c r="D3593" s="19" t="e">
        <f t="shared" si="112"/>
        <v>#N/A</v>
      </c>
      <c r="E3593" s="19" t="e">
        <f>IF(A3593="RETIRA",Z3593,VLOOKUP(Q3593,'Rotas x Madrugada'!A:D,4,0))</f>
        <v>#N/A</v>
      </c>
      <c r="F3593" s="19" t="e">
        <f>IF(A3593="RETIRA",Z3593,Z3593+2)</f>
        <v>#N/A</v>
      </c>
      <c r="G3593" s="19" t="str">
        <f>CONCATENATE(U3593,"-",V3593)</f>
        <v>-</v>
      </c>
      <c r="H3593" s="19" t="str">
        <f t="shared" ca="1" si="113"/>
        <v>PROBLEMA</v>
      </c>
      <c r="I3593" s="46">
        <f ca="1">Z3593-$B$1</f>
        <v>-46157</v>
      </c>
      <c r="J3593" s="46" t="e">
        <f>VLOOKUP(G3593,'D. Produção'!A:B,2,)</f>
        <v>#N/A</v>
      </c>
      <c r="K3593" s="32"/>
      <c r="L3593" s="38"/>
      <c r="M3593" s="32"/>
      <c r="N3593" s="32"/>
      <c r="O3593" s="38"/>
      <c r="P3593" s="38"/>
      <c r="Q3593" s="38"/>
      <c r="R3593" s="27"/>
      <c r="S3593" s="27"/>
      <c r="T3593" s="32"/>
      <c r="U3593" s="38"/>
      <c r="V3593" s="38"/>
      <c r="W3593" s="36"/>
      <c r="X3593" s="36"/>
      <c r="Y3593" s="37"/>
      <c r="Z3593" s="35"/>
      <c r="AA3593" s="26"/>
      <c r="AB3593" s="26"/>
      <c r="AC3593" s="26"/>
      <c r="AD3593" s="26"/>
      <c r="AE3593" s="30"/>
      <c r="AF3593" s="30"/>
      <c r="AG3593" s="30"/>
      <c r="AH3593" s="30"/>
      <c r="AI3593" s="30"/>
      <c r="AJ3593" s="30"/>
      <c r="AK3593" s="30"/>
      <c r="AL3593" s="26"/>
      <c r="AM3593" s="26"/>
      <c r="AN3593" s="30"/>
      <c r="AO3593" s="30"/>
      <c r="AP3593" s="30"/>
      <c r="AQ3593" s="30"/>
      <c r="AR3593" s="26"/>
    </row>
    <row r="3594" spans="1:44">
      <c r="A3594" t="e">
        <f>VLOOKUP(Q3594,'Rotas x Madrugada'!A:C,2,0)</f>
        <v>#N/A</v>
      </c>
      <c r="B3594" t="e">
        <f>VLOOKUP(Q3594,'Rotas x Madrugada'!A:C,3,0)</f>
        <v>#N/A</v>
      </c>
      <c r="D3594" s="19" t="e">
        <f t="shared" si="112"/>
        <v>#N/A</v>
      </c>
      <c r="E3594" s="19" t="e">
        <f>IF(A3594="RETIRA",Z3594,VLOOKUP(Q3594,'Rotas x Madrugada'!A:D,4,0))</f>
        <v>#N/A</v>
      </c>
      <c r="F3594" s="19" t="e">
        <f>IF(A3594="RETIRA",Z3594,Z3594+2)</f>
        <v>#N/A</v>
      </c>
      <c r="G3594" s="19" t="str">
        <f>CONCATENATE(U3594,"-",V3594)</f>
        <v>-</v>
      </c>
      <c r="H3594" s="19" t="str">
        <f t="shared" ca="1" si="113"/>
        <v>PROBLEMA</v>
      </c>
      <c r="I3594" s="46">
        <f ca="1">Z3594-$B$1</f>
        <v>-46157</v>
      </c>
      <c r="J3594" s="46" t="e">
        <f>VLOOKUP(G3594,'D. Produção'!A:B,2,)</f>
        <v>#N/A</v>
      </c>
      <c r="K3594" s="29"/>
      <c r="L3594" s="39"/>
      <c r="M3594" s="29"/>
      <c r="N3594" s="29"/>
      <c r="O3594" s="39"/>
      <c r="P3594" s="39"/>
      <c r="Q3594" s="39"/>
      <c r="R3594" s="34"/>
      <c r="S3594" s="34"/>
      <c r="T3594" s="29"/>
      <c r="U3594" s="39"/>
      <c r="V3594" s="39"/>
      <c r="W3594" s="31"/>
      <c r="X3594" s="31"/>
      <c r="Y3594" s="33"/>
      <c r="Z3594" s="28"/>
      <c r="AA3594" s="24"/>
      <c r="AB3594" s="24"/>
      <c r="AC3594" s="24"/>
      <c r="AD3594" s="24"/>
      <c r="AE3594" s="25"/>
      <c r="AF3594" s="25"/>
      <c r="AG3594" s="25"/>
      <c r="AH3594" s="25"/>
      <c r="AI3594" s="25"/>
      <c r="AJ3594" s="25"/>
      <c r="AK3594" s="25"/>
      <c r="AL3594" s="24"/>
      <c r="AM3594" s="24"/>
      <c r="AN3594" s="25"/>
      <c r="AO3594" s="25"/>
      <c r="AP3594" s="25"/>
      <c r="AQ3594" s="25"/>
      <c r="AR3594" s="24"/>
    </row>
    <row r="3595" spans="1:44">
      <c r="A3595" t="e">
        <f>VLOOKUP(Q3595,'Rotas x Madrugada'!A:C,2,0)</f>
        <v>#N/A</v>
      </c>
      <c r="B3595" t="e">
        <f>VLOOKUP(Q3595,'Rotas x Madrugada'!A:C,3,0)</f>
        <v>#N/A</v>
      </c>
      <c r="D3595" s="19" t="e">
        <f t="shared" si="112"/>
        <v>#N/A</v>
      </c>
      <c r="E3595" s="19" t="e">
        <f>IF(A3595="RETIRA",Z3595,VLOOKUP(Q3595,'Rotas x Madrugada'!A:D,4,0))</f>
        <v>#N/A</v>
      </c>
      <c r="F3595" s="19" t="e">
        <f>IF(A3595="RETIRA",Z3595,Z3595+2)</f>
        <v>#N/A</v>
      </c>
      <c r="G3595" s="19" t="str">
        <f>CONCATENATE(U3595,"-",V3595)</f>
        <v>-</v>
      </c>
      <c r="H3595" s="19" t="str">
        <f t="shared" ca="1" si="113"/>
        <v>PROBLEMA</v>
      </c>
      <c r="I3595" s="46">
        <f ca="1">Z3595-$B$1</f>
        <v>-46157</v>
      </c>
      <c r="J3595" s="46" t="e">
        <f>VLOOKUP(G3595,'D. Produção'!A:B,2,)</f>
        <v>#N/A</v>
      </c>
      <c r="K3595" s="32"/>
      <c r="L3595" s="38"/>
      <c r="M3595" s="32"/>
      <c r="N3595" s="32"/>
      <c r="O3595" s="38"/>
      <c r="P3595" s="38"/>
      <c r="Q3595" s="38"/>
      <c r="R3595" s="27"/>
      <c r="S3595" s="27"/>
      <c r="T3595" s="32"/>
      <c r="U3595" s="38"/>
      <c r="V3595" s="38"/>
      <c r="W3595" s="36"/>
      <c r="X3595" s="36"/>
      <c r="Y3595" s="37"/>
      <c r="Z3595" s="35"/>
      <c r="AA3595" s="26"/>
      <c r="AB3595" s="26"/>
      <c r="AC3595" s="26"/>
      <c r="AD3595" s="26"/>
      <c r="AE3595" s="30"/>
      <c r="AF3595" s="30"/>
      <c r="AG3595" s="30"/>
      <c r="AH3595" s="30"/>
      <c r="AI3595" s="30"/>
      <c r="AJ3595" s="30"/>
      <c r="AK3595" s="30"/>
      <c r="AL3595" s="26"/>
      <c r="AM3595" s="26"/>
      <c r="AN3595" s="30"/>
      <c r="AO3595" s="30"/>
      <c r="AP3595" s="30"/>
      <c r="AQ3595" s="30"/>
      <c r="AR3595" s="26"/>
    </row>
    <row r="3596" spans="1:44">
      <c r="A3596" t="e">
        <f>VLOOKUP(Q3596,'Rotas x Madrugada'!A:C,2,0)</f>
        <v>#N/A</v>
      </c>
      <c r="B3596" t="e">
        <f>VLOOKUP(Q3596,'Rotas x Madrugada'!A:C,3,0)</f>
        <v>#N/A</v>
      </c>
      <c r="D3596" s="19" t="e">
        <f t="shared" si="112"/>
        <v>#N/A</v>
      </c>
      <c r="E3596" s="19" t="e">
        <f>IF(A3596="RETIRA",Z3596,VLOOKUP(Q3596,'Rotas x Madrugada'!A:D,4,0))</f>
        <v>#N/A</v>
      </c>
      <c r="F3596" s="19" t="e">
        <f>IF(A3596="RETIRA",Z3596,Z3596+2)</f>
        <v>#N/A</v>
      </c>
      <c r="G3596" s="19" t="str">
        <f>CONCATENATE(U3596,"-",V3596)</f>
        <v>-</v>
      </c>
      <c r="H3596" s="19" t="str">
        <f t="shared" ca="1" si="113"/>
        <v>PROBLEMA</v>
      </c>
      <c r="I3596" s="46">
        <f ca="1">Z3596-$B$1</f>
        <v>-46157</v>
      </c>
      <c r="J3596" s="46" t="e">
        <f>VLOOKUP(G3596,'D. Produção'!A:B,2,)</f>
        <v>#N/A</v>
      </c>
      <c r="K3596" s="29"/>
      <c r="L3596" s="39"/>
      <c r="M3596" s="29"/>
      <c r="N3596" s="29"/>
      <c r="O3596" s="39"/>
      <c r="P3596" s="39"/>
      <c r="Q3596" s="39"/>
      <c r="R3596" s="34"/>
      <c r="S3596" s="34"/>
      <c r="T3596" s="29"/>
      <c r="U3596" s="39"/>
      <c r="V3596" s="39"/>
      <c r="W3596" s="31"/>
      <c r="X3596" s="31"/>
      <c r="Y3596" s="33"/>
      <c r="Z3596" s="28"/>
      <c r="AA3596" s="24"/>
      <c r="AB3596" s="24"/>
      <c r="AC3596" s="24"/>
      <c r="AD3596" s="24"/>
      <c r="AE3596" s="25"/>
      <c r="AF3596" s="25"/>
      <c r="AG3596" s="25"/>
      <c r="AH3596" s="25"/>
      <c r="AI3596" s="25"/>
      <c r="AJ3596" s="25"/>
      <c r="AK3596" s="25"/>
      <c r="AL3596" s="24"/>
      <c r="AM3596" s="24"/>
      <c r="AN3596" s="25"/>
      <c r="AO3596" s="25"/>
      <c r="AP3596" s="25"/>
      <c r="AQ3596" s="25"/>
      <c r="AR3596" s="24"/>
    </row>
    <row r="3597" spans="1:44">
      <c r="A3597" t="e">
        <f>VLOOKUP(Q3597,'Rotas x Madrugada'!A:C,2,0)</f>
        <v>#N/A</v>
      </c>
      <c r="B3597" t="e">
        <f>VLOOKUP(Q3597,'Rotas x Madrugada'!A:C,3,0)</f>
        <v>#N/A</v>
      </c>
      <c r="D3597" s="19" t="e">
        <f t="shared" si="112"/>
        <v>#N/A</v>
      </c>
      <c r="E3597" s="19" t="e">
        <f>IF(A3597="RETIRA",Z3597,VLOOKUP(Q3597,'Rotas x Madrugada'!A:D,4,0))</f>
        <v>#N/A</v>
      </c>
      <c r="F3597" s="19" t="e">
        <f>IF(A3597="RETIRA",Z3597,Z3597+2)</f>
        <v>#N/A</v>
      </c>
      <c r="G3597" s="19" t="str">
        <f>CONCATENATE(U3597,"-",V3597)</f>
        <v>-</v>
      </c>
      <c r="H3597" s="19" t="str">
        <f t="shared" ca="1" si="113"/>
        <v>PROBLEMA</v>
      </c>
      <c r="I3597" s="46">
        <f ca="1">Z3597-$B$1</f>
        <v>-46157</v>
      </c>
      <c r="J3597" s="46" t="e">
        <f>VLOOKUP(G3597,'D. Produção'!A:B,2,)</f>
        <v>#N/A</v>
      </c>
      <c r="K3597" s="32"/>
      <c r="L3597" s="38"/>
      <c r="M3597" s="32"/>
      <c r="N3597" s="32"/>
      <c r="O3597" s="38"/>
      <c r="P3597" s="38"/>
      <c r="Q3597" s="38"/>
      <c r="R3597" s="27"/>
      <c r="S3597" s="27"/>
      <c r="T3597" s="32"/>
      <c r="U3597" s="38"/>
      <c r="V3597" s="38"/>
      <c r="W3597" s="36"/>
      <c r="X3597" s="36"/>
      <c r="Y3597" s="37"/>
      <c r="Z3597" s="35"/>
      <c r="AA3597" s="26"/>
      <c r="AB3597" s="26"/>
      <c r="AC3597" s="26"/>
      <c r="AD3597" s="26"/>
      <c r="AE3597" s="30"/>
      <c r="AF3597" s="30"/>
      <c r="AG3597" s="30"/>
      <c r="AH3597" s="30"/>
      <c r="AI3597" s="30"/>
      <c r="AJ3597" s="30"/>
      <c r="AK3597" s="30"/>
      <c r="AL3597" s="26"/>
      <c r="AM3597" s="26"/>
      <c r="AN3597" s="30"/>
      <c r="AO3597" s="30"/>
      <c r="AP3597" s="30"/>
      <c r="AQ3597" s="30"/>
      <c r="AR3597" s="26"/>
    </row>
    <row r="3598" spans="1:44">
      <c r="A3598" t="e">
        <f>VLOOKUP(Q3598,'Rotas x Madrugada'!A:C,2,0)</f>
        <v>#N/A</v>
      </c>
      <c r="B3598" t="e">
        <f>VLOOKUP(Q3598,'Rotas x Madrugada'!A:C,3,0)</f>
        <v>#N/A</v>
      </c>
      <c r="D3598" s="19" t="e">
        <f t="shared" si="112"/>
        <v>#N/A</v>
      </c>
      <c r="E3598" s="19" t="e">
        <f>IF(A3598="RETIRA",Z3598,VLOOKUP(Q3598,'Rotas x Madrugada'!A:D,4,0))</f>
        <v>#N/A</v>
      </c>
      <c r="F3598" s="19" t="e">
        <f>IF(A3598="RETIRA",Z3598,Z3598+2)</f>
        <v>#N/A</v>
      </c>
      <c r="G3598" s="19" t="str">
        <f>CONCATENATE(U3598,"-",V3598)</f>
        <v>-</v>
      </c>
      <c r="H3598" s="19" t="str">
        <f t="shared" ca="1" si="113"/>
        <v>PROBLEMA</v>
      </c>
      <c r="I3598" s="46">
        <f ca="1">Z3598-$B$1</f>
        <v>-46157</v>
      </c>
      <c r="J3598" s="46" t="e">
        <f>VLOOKUP(G3598,'D. Produção'!A:B,2,)</f>
        <v>#N/A</v>
      </c>
      <c r="K3598" s="29"/>
      <c r="L3598" s="39"/>
      <c r="M3598" s="29"/>
      <c r="N3598" s="29"/>
      <c r="O3598" s="39"/>
      <c r="P3598" s="39"/>
      <c r="Q3598" s="39"/>
      <c r="R3598" s="34"/>
      <c r="S3598" s="34"/>
      <c r="T3598" s="29"/>
      <c r="U3598" s="39"/>
      <c r="V3598" s="39"/>
      <c r="W3598" s="31"/>
      <c r="X3598" s="31"/>
      <c r="Y3598" s="33"/>
      <c r="Z3598" s="28"/>
      <c r="AA3598" s="24"/>
      <c r="AB3598" s="24"/>
      <c r="AC3598" s="24"/>
      <c r="AD3598" s="24"/>
      <c r="AE3598" s="25"/>
      <c r="AF3598" s="25"/>
      <c r="AG3598" s="25"/>
      <c r="AH3598" s="25"/>
      <c r="AI3598" s="25"/>
      <c r="AJ3598" s="25"/>
      <c r="AK3598" s="25"/>
      <c r="AL3598" s="24"/>
      <c r="AM3598" s="24"/>
      <c r="AN3598" s="25"/>
      <c r="AO3598" s="25"/>
      <c r="AP3598" s="25"/>
      <c r="AQ3598" s="25"/>
      <c r="AR3598" s="24"/>
    </row>
    <row r="3599" spans="1:44">
      <c r="A3599" t="e">
        <f>VLOOKUP(Q3599,'Rotas x Madrugada'!A:C,2,0)</f>
        <v>#N/A</v>
      </c>
      <c r="B3599" t="e">
        <f>VLOOKUP(Q3599,'Rotas x Madrugada'!A:C,3,0)</f>
        <v>#N/A</v>
      </c>
      <c r="D3599" s="19" t="e">
        <f t="shared" si="112"/>
        <v>#N/A</v>
      </c>
      <c r="E3599" s="19" t="e">
        <f>IF(A3599="RETIRA",Z3599,VLOOKUP(Q3599,'Rotas x Madrugada'!A:D,4,0))</f>
        <v>#N/A</v>
      </c>
      <c r="F3599" s="19" t="e">
        <f>IF(A3599="RETIRA",Z3599,Z3599+2)</f>
        <v>#N/A</v>
      </c>
      <c r="G3599" s="19" t="str">
        <f>CONCATENATE(U3599,"-",V3599)</f>
        <v>-</v>
      </c>
      <c r="H3599" s="19" t="str">
        <f t="shared" ca="1" si="113"/>
        <v>PROBLEMA</v>
      </c>
      <c r="I3599" s="46">
        <f ca="1">Z3599-$B$1</f>
        <v>-46157</v>
      </c>
      <c r="J3599" s="46" t="e">
        <f>VLOOKUP(G3599,'D. Produção'!A:B,2,)</f>
        <v>#N/A</v>
      </c>
      <c r="K3599" s="32"/>
      <c r="L3599" s="38"/>
      <c r="M3599" s="32"/>
      <c r="N3599" s="32"/>
      <c r="O3599" s="38"/>
      <c r="P3599" s="38"/>
      <c r="Q3599" s="38"/>
      <c r="R3599" s="27"/>
      <c r="S3599" s="27"/>
      <c r="T3599" s="32"/>
      <c r="U3599" s="38"/>
      <c r="V3599" s="38"/>
      <c r="W3599" s="36"/>
      <c r="X3599" s="36"/>
      <c r="Y3599" s="37"/>
      <c r="Z3599" s="35"/>
      <c r="AA3599" s="26"/>
      <c r="AB3599" s="26"/>
      <c r="AC3599" s="26"/>
      <c r="AD3599" s="26"/>
      <c r="AE3599" s="30"/>
      <c r="AF3599" s="30"/>
      <c r="AG3599" s="30"/>
      <c r="AH3599" s="30"/>
      <c r="AI3599" s="30"/>
      <c r="AJ3599" s="30"/>
      <c r="AK3599" s="30"/>
      <c r="AL3599" s="26"/>
      <c r="AM3599" s="26"/>
      <c r="AN3599" s="30"/>
      <c r="AO3599" s="30"/>
      <c r="AP3599" s="30"/>
      <c r="AQ3599" s="30"/>
      <c r="AR3599" s="26"/>
    </row>
    <row r="3600" spans="1:44">
      <c r="A3600" t="e">
        <f>VLOOKUP(Q3600,'Rotas x Madrugada'!A:C,2,0)</f>
        <v>#N/A</v>
      </c>
      <c r="B3600" t="e">
        <f>VLOOKUP(Q3600,'Rotas x Madrugada'!A:C,3,0)</f>
        <v>#N/A</v>
      </c>
      <c r="D3600" s="19" t="e">
        <f t="shared" si="112"/>
        <v>#N/A</v>
      </c>
      <c r="E3600" s="19" t="e">
        <f>IF(A3600="RETIRA",Z3600,VLOOKUP(Q3600,'Rotas x Madrugada'!A:D,4,0))</f>
        <v>#N/A</v>
      </c>
      <c r="F3600" s="19" t="e">
        <f>IF(A3600="RETIRA",Z3600,Z3600+2)</f>
        <v>#N/A</v>
      </c>
      <c r="G3600" s="19" t="str">
        <f>CONCATENATE(U3600,"-",V3600)</f>
        <v>-</v>
      </c>
      <c r="H3600" s="19" t="str">
        <f t="shared" ca="1" si="113"/>
        <v>PROBLEMA</v>
      </c>
      <c r="I3600" s="46">
        <f ca="1">Z3600-$B$1</f>
        <v>-46157</v>
      </c>
      <c r="J3600" s="46" t="e">
        <f>VLOOKUP(G3600,'D. Produção'!A:B,2,)</f>
        <v>#N/A</v>
      </c>
      <c r="K3600" s="29"/>
      <c r="L3600" s="39"/>
      <c r="M3600" s="29"/>
      <c r="N3600" s="29"/>
      <c r="O3600" s="39"/>
      <c r="P3600" s="39"/>
      <c r="Q3600" s="39"/>
      <c r="R3600" s="34"/>
      <c r="S3600" s="34"/>
      <c r="T3600" s="29"/>
      <c r="U3600" s="39"/>
      <c r="V3600" s="39"/>
      <c r="W3600" s="31"/>
      <c r="X3600" s="31"/>
      <c r="Y3600" s="33"/>
      <c r="Z3600" s="28"/>
      <c r="AA3600" s="24"/>
      <c r="AB3600" s="24"/>
      <c r="AC3600" s="24"/>
      <c r="AD3600" s="24"/>
      <c r="AE3600" s="25"/>
      <c r="AF3600" s="25"/>
      <c r="AG3600" s="25"/>
      <c r="AH3600" s="25"/>
      <c r="AI3600" s="25"/>
      <c r="AJ3600" s="25"/>
      <c r="AK3600" s="25"/>
      <c r="AL3600" s="24"/>
      <c r="AM3600" s="24"/>
      <c r="AN3600" s="25"/>
      <c r="AO3600" s="25"/>
      <c r="AP3600" s="25"/>
      <c r="AQ3600" s="25"/>
      <c r="AR3600" s="24"/>
    </row>
    <row r="3601" spans="1:44">
      <c r="A3601" t="e">
        <f>VLOOKUP(Q3601,'Rotas x Madrugada'!A:C,2,0)</f>
        <v>#N/A</v>
      </c>
      <c r="B3601" t="e">
        <f>VLOOKUP(Q3601,'Rotas x Madrugada'!A:C,3,0)</f>
        <v>#N/A</v>
      </c>
      <c r="D3601" s="19" t="e">
        <f t="shared" si="112"/>
        <v>#N/A</v>
      </c>
      <c r="E3601" s="19" t="e">
        <f>IF(A3601="RETIRA",Z3601,VLOOKUP(Q3601,'Rotas x Madrugada'!A:D,4,0))</f>
        <v>#N/A</v>
      </c>
      <c r="F3601" s="19" t="e">
        <f>IF(A3601="RETIRA",Z3601,Z3601+2)</f>
        <v>#N/A</v>
      </c>
      <c r="G3601" s="19" t="str">
        <f>CONCATENATE(U3601,"-",V3601)</f>
        <v>-</v>
      </c>
      <c r="H3601" s="19" t="str">
        <f t="shared" ca="1" si="113"/>
        <v>PROBLEMA</v>
      </c>
      <c r="I3601" s="46">
        <f ca="1">Z3601-$B$1</f>
        <v>-46157</v>
      </c>
      <c r="J3601" s="46" t="e">
        <f>VLOOKUP(G3601,'D. Produção'!A:B,2,)</f>
        <v>#N/A</v>
      </c>
      <c r="K3601" s="32"/>
      <c r="L3601" s="38"/>
      <c r="M3601" s="32"/>
      <c r="N3601" s="32"/>
      <c r="O3601" s="38"/>
      <c r="P3601" s="38"/>
      <c r="Q3601" s="38"/>
      <c r="R3601" s="27"/>
      <c r="S3601" s="27"/>
      <c r="T3601" s="32"/>
      <c r="U3601" s="38"/>
      <c r="V3601" s="38"/>
      <c r="W3601" s="36"/>
      <c r="X3601" s="36"/>
      <c r="Y3601" s="37"/>
      <c r="Z3601" s="35"/>
      <c r="AA3601" s="26"/>
      <c r="AB3601" s="26"/>
      <c r="AC3601" s="26"/>
      <c r="AD3601" s="26"/>
      <c r="AE3601" s="30"/>
      <c r="AF3601" s="30"/>
      <c r="AG3601" s="30"/>
      <c r="AH3601" s="30"/>
      <c r="AI3601" s="30"/>
      <c r="AJ3601" s="30"/>
      <c r="AK3601" s="30"/>
      <c r="AL3601" s="26"/>
      <c r="AM3601" s="26"/>
      <c r="AN3601" s="30"/>
      <c r="AO3601" s="30"/>
      <c r="AP3601" s="30"/>
      <c r="AQ3601" s="30"/>
      <c r="AR3601" s="26"/>
    </row>
    <row r="3602" spans="1:44">
      <c r="A3602" t="e">
        <f>VLOOKUP(Q3602,'Rotas x Madrugada'!A:C,2,0)</f>
        <v>#N/A</v>
      </c>
      <c r="B3602" t="e">
        <f>VLOOKUP(Q3602,'Rotas x Madrugada'!A:C,3,0)</f>
        <v>#N/A</v>
      </c>
      <c r="D3602" s="19" t="e">
        <f t="shared" si="112"/>
        <v>#N/A</v>
      </c>
      <c r="E3602" s="19" t="e">
        <f>IF(A3602="RETIRA",Z3602,VLOOKUP(Q3602,'Rotas x Madrugada'!A:D,4,0))</f>
        <v>#N/A</v>
      </c>
      <c r="F3602" s="19" t="e">
        <f>IF(A3602="RETIRA",Z3602,Z3602+2)</f>
        <v>#N/A</v>
      </c>
      <c r="G3602" s="19" t="str">
        <f>CONCATENATE(U3602,"-",V3602)</f>
        <v>-</v>
      </c>
      <c r="H3602" s="19" t="str">
        <f t="shared" ca="1" si="113"/>
        <v>PROBLEMA</v>
      </c>
      <c r="I3602" s="46">
        <f ca="1">Z3602-$B$1</f>
        <v>-46157</v>
      </c>
      <c r="J3602" s="46" t="e">
        <f>VLOOKUP(G3602,'D. Produção'!A:B,2,)</f>
        <v>#N/A</v>
      </c>
      <c r="K3602" s="29"/>
      <c r="L3602" s="39"/>
      <c r="M3602" s="29"/>
      <c r="N3602" s="29"/>
      <c r="O3602" s="39"/>
      <c r="P3602" s="39"/>
      <c r="Q3602" s="39"/>
      <c r="R3602" s="34"/>
      <c r="S3602" s="34"/>
      <c r="T3602" s="29"/>
      <c r="U3602" s="39"/>
      <c r="V3602" s="39"/>
      <c r="W3602" s="31"/>
      <c r="X3602" s="31"/>
      <c r="Y3602" s="33"/>
      <c r="Z3602" s="28"/>
      <c r="AA3602" s="24"/>
      <c r="AB3602" s="24"/>
      <c r="AC3602" s="24"/>
      <c r="AD3602" s="24"/>
      <c r="AE3602" s="25"/>
      <c r="AF3602" s="25"/>
      <c r="AG3602" s="25"/>
      <c r="AH3602" s="25"/>
      <c r="AI3602" s="25"/>
      <c r="AJ3602" s="25"/>
      <c r="AK3602" s="25"/>
      <c r="AL3602" s="24"/>
      <c r="AM3602" s="24"/>
      <c r="AN3602" s="25"/>
      <c r="AO3602" s="25"/>
      <c r="AP3602" s="25"/>
      <c r="AQ3602" s="25"/>
      <c r="AR3602" s="24"/>
    </row>
    <row r="3603" spans="1:44">
      <c r="A3603" t="e">
        <f>VLOOKUP(Q3603,'Rotas x Madrugada'!A:C,2,0)</f>
        <v>#N/A</v>
      </c>
      <c r="B3603" t="e">
        <f>VLOOKUP(Q3603,'Rotas x Madrugada'!A:C,3,0)</f>
        <v>#N/A</v>
      </c>
      <c r="D3603" s="19" t="e">
        <f t="shared" si="112"/>
        <v>#N/A</v>
      </c>
      <c r="E3603" s="19" t="e">
        <f>IF(A3603="RETIRA",Z3603,VLOOKUP(Q3603,'Rotas x Madrugada'!A:D,4,0))</f>
        <v>#N/A</v>
      </c>
      <c r="F3603" s="19" t="e">
        <f>IF(A3603="RETIRA",Z3603,Z3603+2)</f>
        <v>#N/A</v>
      </c>
      <c r="G3603" s="19" t="str">
        <f>CONCATENATE(U3603,"-",V3603)</f>
        <v>-</v>
      </c>
      <c r="H3603" s="19" t="str">
        <f t="shared" ca="1" si="113"/>
        <v>PROBLEMA</v>
      </c>
      <c r="I3603" s="46">
        <f ca="1">Z3603-$B$1</f>
        <v>-46157</v>
      </c>
      <c r="J3603" s="46" t="e">
        <f>VLOOKUP(G3603,'D. Produção'!A:B,2,)</f>
        <v>#N/A</v>
      </c>
      <c r="K3603" s="32"/>
      <c r="L3603" s="38"/>
      <c r="M3603" s="32"/>
      <c r="N3603" s="32"/>
      <c r="O3603" s="38"/>
      <c r="P3603" s="38"/>
      <c r="Q3603" s="38"/>
      <c r="R3603" s="27"/>
      <c r="S3603" s="27"/>
      <c r="T3603" s="32"/>
      <c r="U3603" s="38"/>
      <c r="V3603" s="38"/>
      <c r="W3603" s="36"/>
      <c r="X3603" s="36"/>
      <c r="Y3603" s="37"/>
      <c r="Z3603" s="35"/>
      <c r="AA3603" s="26"/>
      <c r="AB3603" s="26"/>
      <c r="AC3603" s="26"/>
      <c r="AD3603" s="26"/>
      <c r="AE3603" s="30"/>
      <c r="AF3603" s="30"/>
      <c r="AG3603" s="30"/>
      <c r="AH3603" s="30"/>
      <c r="AI3603" s="30"/>
      <c r="AJ3603" s="30"/>
      <c r="AK3603" s="30"/>
      <c r="AL3603" s="26"/>
      <c r="AM3603" s="26"/>
      <c r="AN3603" s="30"/>
      <c r="AO3603" s="30"/>
      <c r="AP3603" s="30"/>
      <c r="AQ3603" s="30"/>
      <c r="AR3603" s="26"/>
    </row>
    <row r="3604" spans="1:44">
      <c r="A3604" t="e">
        <f>VLOOKUP(Q3604,'Rotas x Madrugada'!A:C,2,0)</f>
        <v>#N/A</v>
      </c>
      <c r="B3604" t="e">
        <f>VLOOKUP(Q3604,'Rotas x Madrugada'!A:C,3,0)</f>
        <v>#N/A</v>
      </c>
      <c r="D3604" s="19" t="e">
        <f t="shared" si="112"/>
        <v>#N/A</v>
      </c>
      <c r="E3604" s="19" t="e">
        <f>IF(A3604="RETIRA",Z3604,VLOOKUP(Q3604,'Rotas x Madrugada'!A:D,4,0))</f>
        <v>#N/A</v>
      </c>
      <c r="F3604" s="19" t="e">
        <f>IF(A3604="RETIRA",Z3604,Z3604+2)</f>
        <v>#N/A</v>
      </c>
      <c r="G3604" s="19" t="str">
        <f>CONCATENATE(U3604,"-",V3604)</f>
        <v>-</v>
      </c>
      <c r="H3604" s="19" t="str">
        <f t="shared" ca="1" si="113"/>
        <v>PROBLEMA</v>
      </c>
      <c r="I3604" s="46">
        <f ca="1">Z3604-$B$1</f>
        <v>-46157</v>
      </c>
      <c r="J3604" s="46" t="e">
        <f>VLOOKUP(G3604,'D. Produção'!A:B,2,)</f>
        <v>#N/A</v>
      </c>
      <c r="K3604" s="29"/>
      <c r="L3604" s="39"/>
      <c r="M3604" s="29"/>
      <c r="N3604" s="29"/>
      <c r="O3604" s="39"/>
      <c r="P3604" s="39"/>
      <c r="Q3604" s="39"/>
      <c r="R3604" s="34"/>
      <c r="S3604" s="34"/>
      <c r="T3604" s="29"/>
      <c r="U3604" s="39"/>
      <c r="V3604" s="39"/>
      <c r="W3604" s="31"/>
      <c r="X3604" s="31"/>
      <c r="Y3604" s="33"/>
      <c r="Z3604" s="28"/>
      <c r="AA3604" s="24"/>
      <c r="AB3604" s="24"/>
      <c r="AC3604" s="24"/>
      <c r="AD3604" s="24"/>
      <c r="AE3604" s="25"/>
      <c r="AF3604" s="25"/>
      <c r="AG3604" s="25"/>
      <c r="AH3604" s="25"/>
      <c r="AI3604" s="25"/>
      <c r="AJ3604" s="25"/>
      <c r="AK3604" s="25"/>
      <c r="AL3604" s="24"/>
      <c r="AM3604" s="24"/>
      <c r="AN3604" s="25"/>
      <c r="AO3604" s="25"/>
      <c r="AP3604" s="25"/>
      <c r="AQ3604" s="25"/>
      <c r="AR3604" s="24"/>
    </row>
    <row r="3605" spans="1:44">
      <c r="A3605" t="e">
        <f>VLOOKUP(Q3605,'Rotas x Madrugada'!A:C,2,0)</f>
        <v>#N/A</v>
      </c>
      <c r="B3605" t="e">
        <f>VLOOKUP(Q3605,'Rotas x Madrugada'!A:C,3,0)</f>
        <v>#N/A</v>
      </c>
      <c r="D3605" s="19" t="e">
        <f t="shared" si="112"/>
        <v>#N/A</v>
      </c>
      <c r="E3605" s="19" t="e">
        <f>IF(A3605="RETIRA",Z3605,VLOOKUP(Q3605,'Rotas x Madrugada'!A:D,4,0))</f>
        <v>#N/A</v>
      </c>
      <c r="F3605" s="19" t="e">
        <f>IF(A3605="RETIRA",Z3605,Z3605+2)</f>
        <v>#N/A</v>
      </c>
      <c r="G3605" s="19" t="str">
        <f>CONCATENATE(U3605,"-",V3605)</f>
        <v>-</v>
      </c>
      <c r="H3605" s="19" t="str">
        <f t="shared" ca="1" si="113"/>
        <v>PROBLEMA</v>
      </c>
      <c r="I3605" s="46">
        <f ca="1">Z3605-$B$1</f>
        <v>-46157</v>
      </c>
      <c r="J3605" s="46" t="e">
        <f>VLOOKUP(G3605,'D. Produção'!A:B,2,)</f>
        <v>#N/A</v>
      </c>
      <c r="K3605" s="32"/>
      <c r="L3605" s="38"/>
      <c r="M3605" s="32"/>
      <c r="N3605" s="32"/>
      <c r="O3605" s="38"/>
      <c r="P3605" s="38"/>
      <c r="Q3605" s="38"/>
      <c r="R3605" s="27"/>
      <c r="S3605" s="27"/>
      <c r="T3605" s="32"/>
      <c r="U3605" s="38"/>
      <c r="V3605" s="38"/>
      <c r="W3605" s="36"/>
      <c r="X3605" s="36"/>
      <c r="Y3605" s="37"/>
      <c r="Z3605" s="35"/>
      <c r="AA3605" s="26"/>
      <c r="AB3605" s="26"/>
      <c r="AC3605" s="26"/>
      <c r="AD3605" s="26"/>
      <c r="AE3605" s="30"/>
      <c r="AF3605" s="30"/>
      <c r="AG3605" s="30"/>
      <c r="AH3605" s="30"/>
      <c r="AI3605" s="30"/>
      <c r="AJ3605" s="30"/>
      <c r="AK3605" s="30"/>
      <c r="AL3605" s="26"/>
      <c r="AM3605" s="26"/>
      <c r="AN3605" s="30"/>
      <c r="AO3605" s="30"/>
      <c r="AP3605" s="30"/>
      <c r="AQ3605" s="30"/>
      <c r="AR3605" s="26"/>
    </row>
    <row r="3606" spans="1:44">
      <c r="A3606" t="e">
        <f>VLOOKUP(Q3606,'Rotas x Madrugada'!A:C,2,0)</f>
        <v>#N/A</v>
      </c>
      <c r="B3606" t="e">
        <f>VLOOKUP(Q3606,'Rotas x Madrugada'!A:C,3,0)</f>
        <v>#N/A</v>
      </c>
      <c r="D3606" s="19" t="e">
        <f t="shared" si="112"/>
        <v>#N/A</v>
      </c>
      <c r="E3606" s="19" t="e">
        <f>IF(A3606="RETIRA",Z3606,VLOOKUP(Q3606,'Rotas x Madrugada'!A:D,4,0))</f>
        <v>#N/A</v>
      </c>
      <c r="F3606" s="19" t="e">
        <f>IF(A3606="RETIRA",Z3606,Z3606+2)</f>
        <v>#N/A</v>
      </c>
      <c r="G3606" s="19" t="str">
        <f>CONCATENATE(U3606,"-",V3606)</f>
        <v>-</v>
      </c>
      <c r="H3606" s="19" t="str">
        <f t="shared" ca="1" si="113"/>
        <v>PROBLEMA</v>
      </c>
      <c r="I3606" s="46">
        <f ca="1">Z3606-$B$1</f>
        <v>-46157</v>
      </c>
      <c r="J3606" s="46" t="e">
        <f>VLOOKUP(G3606,'D. Produção'!A:B,2,)</f>
        <v>#N/A</v>
      </c>
      <c r="K3606" s="29"/>
      <c r="L3606" s="39"/>
      <c r="M3606" s="29"/>
      <c r="N3606" s="29"/>
      <c r="O3606" s="39"/>
      <c r="P3606" s="39"/>
      <c r="Q3606" s="39"/>
      <c r="R3606" s="34"/>
      <c r="S3606" s="34"/>
      <c r="T3606" s="29"/>
      <c r="U3606" s="39"/>
      <c r="V3606" s="39"/>
      <c r="W3606" s="31"/>
      <c r="X3606" s="31"/>
      <c r="Y3606" s="33"/>
      <c r="Z3606" s="28"/>
      <c r="AA3606" s="24"/>
      <c r="AB3606" s="24"/>
      <c r="AC3606" s="24"/>
      <c r="AD3606" s="24"/>
      <c r="AE3606" s="25"/>
      <c r="AF3606" s="25"/>
      <c r="AG3606" s="25"/>
      <c r="AH3606" s="25"/>
      <c r="AI3606" s="25"/>
      <c r="AJ3606" s="25"/>
      <c r="AK3606" s="25"/>
      <c r="AL3606" s="24"/>
      <c r="AM3606" s="24"/>
      <c r="AN3606" s="25"/>
      <c r="AO3606" s="25"/>
      <c r="AP3606" s="25"/>
      <c r="AQ3606" s="25"/>
      <c r="AR3606" s="24"/>
    </row>
    <row r="3607" spans="1:44">
      <c r="A3607" t="e">
        <f>VLOOKUP(Q3607,'Rotas x Madrugada'!A:C,2,0)</f>
        <v>#N/A</v>
      </c>
      <c r="B3607" t="e">
        <f>VLOOKUP(Q3607,'Rotas x Madrugada'!A:C,3,0)</f>
        <v>#N/A</v>
      </c>
      <c r="D3607" s="19" t="e">
        <f t="shared" si="112"/>
        <v>#N/A</v>
      </c>
      <c r="E3607" s="19" t="e">
        <f>IF(A3607="RETIRA",Z3607,VLOOKUP(Q3607,'Rotas x Madrugada'!A:D,4,0))</f>
        <v>#N/A</v>
      </c>
      <c r="F3607" s="19" t="e">
        <f>IF(A3607="RETIRA",Z3607,Z3607+2)</f>
        <v>#N/A</v>
      </c>
      <c r="G3607" s="19" t="str">
        <f>CONCATENATE(U3607,"-",V3607)</f>
        <v>-</v>
      </c>
      <c r="H3607" s="19" t="str">
        <f t="shared" ca="1" si="113"/>
        <v>PROBLEMA</v>
      </c>
      <c r="I3607" s="46">
        <f ca="1">Z3607-$B$1</f>
        <v>-46157</v>
      </c>
      <c r="J3607" s="46" t="e">
        <f>VLOOKUP(G3607,'D. Produção'!A:B,2,)</f>
        <v>#N/A</v>
      </c>
      <c r="K3607" s="32"/>
      <c r="L3607" s="38"/>
      <c r="M3607" s="32"/>
      <c r="N3607" s="32"/>
      <c r="O3607" s="38"/>
      <c r="P3607" s="38"/>
      <c r="Q3607" s="38"/>
      <c r="R3607" s="27"/>
      <c r="S3607" s="27"/>
      <c r="T3607" s="32"/>
      <c r="U3607" s="38"/>
      <c r="V3607" s="38"/>
      <c r="W3607" s="36"/>
      <c r="X3607" s="36"/>
      <c r="Y3607" s="37"/>
      <c r="Z3607" s="35"/>
      <c r="AA3607" s="26"/>
      <c r="AB3607" s="26"/>
      <c r="AC3607" s="26"/>
      <c r="AD3607" s="26"/>
      <c r="AE3607" s="30"/>
      <c r="AF3607" s="30"/>
      <c r="AG3607" s="30"/>
      <c r="AH3607" s="30"/>
      <c r="AI3607" s="30"/>
      <c r="AJ3607" s="30"/>
      <c r="AK3607" s="30"/>
      <c r="AL3607" s="26"/>
      <c r="AM3607" s="26"/>
      <c r="AN3607" s="30"/>
      <c r="AO3607" s="30"/>
      <c r="AP3607" s="30"/>
      <c r="AQ3607" s="30"/>
      <c r="AR3607" s="26"/>
    </row>
    <row r="3608" spans="1:44">
      <c r="A3608" t="e">
        <f>VLOOKUP(Q3608,'Rotas x Madrugada'!A:C,2,0)</f>
        <v>#N/A</v>
      </c>
      <c r="B3608" t="e">
        <f>VLOOKUP(Q3608,'Rotas x Madrugada'!A:C,3,0)</f>
        <v>#N/A</v>
      </c>
      <c r="D3608" s="19" t="e">
        <f t="shared" si="112"/>
        <v>#N/A</v>
      </c>
      <c r="E3608" s="19" t="e">
        <f>IF(A3608="RETIRA",Z3608,VLOOKUP(Q3608,'Rotas x Madrugada'!A:D,4,0))</f>
        <v>#N/A</v>
      </c>
      <c r="F3608" s="19" t="e">
        <f>IF(A3608="RETIRA",Z3608,Z3608+2)</f>
        <v>#N/A</v>
      </c>
      <c r="G3608" s="19" t="str">
        <f>CONCATENATE(U3608,"-",V3608)</f>
        <v>-</v>
      </c>
      <c r="H3608" s="19" t="str">
        <f t="shared" ca="1" si="113"/>
        <v>PROBLEMA</v>
      </c>
      <c r="I3608" s="46">
        <f ca="1">Z3608-$B$1</f>
        <v>-46157</v>
      </c>
      <c r="J3608" s="46" t="e">
        <f>VLOOKUP(G3608,'D. Produção'!A:B,2,)</f>
        <v>#N/A</v>
      </c>
      <c r="K3608" s="29"/>
      <c r="L3608" s="39"/>
      <c r="M3608" s="29"/>
      <c r="N3608" s="29"/>
      <c r="O3608" s="39"/>
      <c r="P3608" s="39"/>
      <c r="Q3608" s="39"/>
      <c r="R3608" s="34"/>
      <c r="S3608" s="34"/>
      <c r="T3608" s="29"/>
      <c r="U3608" s="39"/>
      <c r="V3608" s="39"/>
      <c r="W3608" s="31"/>
      <c r="X3608" s="31"/>
      <c r="Y3608" s="33"/>
      <c r="Z3608" s="28"/>
      <c r="AA3608" s="24"/>
      <c r="AB3608" s="24"/>
      <c r="AC3608" s="24"/>
      <c r="AD3608" s="24"/>
      <c r="AE3608" s="25"/>
      <c r="AF3608" s="25"/>
      <c r="AG3608" s="25"/>
      <c r="AH3608" s="25"/>
      <c r="AI3608" s="25"/>
      <c r="AJ3608" s="25"/>
      <c r="AK3608" s="25"/>
      <c r="AL3608" s="24"/>
      <c r="AM3608" s="24"/>
      <c r="AN3608" s="25"/>
      <c r="AO3608" s="25"/>
      <c r="AP3608" s="25"/>
      <c r="AQ3608" s="25"/>
      <c r="AR3608" s="24"/>
    </row>
    <row r="3609" spans="1:44">
      <c r="A3609" t="e">
        <f>VLOOKUP(Q3609,'Rotas x Madrugada'!A:C,2,0)</f>
        <v>#N/A</v>
      </c>
      <c r="B3609" t="e">
        <f>VLOOKUP(Q3609,'Rotas x Madrugada'!A:C,3,0)</f>
        <v>#N/A</v>
      </c>
      <c r="D3609" s="19" t="e">
        <f t="shared" si="112"/>
        <v>#N/A</v>
      </c>
      <c r="E3609" s="19" t="e">
        <f>IF(A3609="RETIRA",Z3609,VLOOKUP(Q3609,'Rotas x Madrugada'!A:D,4,0))</f>
        <v>#N/A</v>
      </c>
      <c r="F3609" s="19" t="e">
        <f>IF(A3609="RETIRA",Z3609,Z3609+2)</f>
        <v>#N/A</v>
      </c>
      <c r="G3609" s="19" t="str">
        <f>CONCATENATE(U3609,"-",V3609)</f>
        <v>-</v>
      </c>
      <c r="H3609" s="19" t="str">
        <f t="shared" ca="1" si="113"/>
        <v>PROBLEMA</v>
      </c>
      <c r="I3609" s="46">
        <f ca="1">Z3609-$B$1</f>
        <v>-46157</v>
      </c>
      <c r="J3609" s="46" t="e">
        <f>VLOOKUP(G3609,'D. Produção'!A:B,2,)</f>
        <v>#N/A</v>
      </c>
      <c r="K3609" s="32"/>
      <c r="L3609" s="38"/>
      <c r="M3609" s="32"/>
      <c r="N3609" s="32"/>
      <c r="O3609" s="38"/>
      <c r="P3609" s="38"/>
      <c r="Q3609" s="38"/>
      <c r="R3609" s="27"/>
      <c r="S3609" s="27"/>
      <c r="T3609" s="32"/>
      <c r="U3609" s="38"/>
      <c r="V3609" s="38"/>
      <c r="W3609" s="36"/>
      <c r="X3609" s="36"/>
      <c r="Y3609" s="37"/>
      <c r="Z3609" s="35"/>
      <c r="AA3609" s="26"/>
      <c r="AB3609" s="26"/>
      <c r="AC3609" s="26"/>
      <c r="AD3609" s="26"/>
      <c r="AE3609" s="30"/>
      <c r="AF3609" s="30"/>
      <c r="AG3609" s="30"/>
      <c r="AH3609" s="30"/>
      <c r="AI3609" s="30"/>
      <c r="AJ3609" s="30"/>
      <c r="AK3609" s="30"/>
      <c r="AL3609" s="26"/>
      <c r="AM3609" s="26"/>
      <c r="AN3609" s="30"/>
      <c r="AO3609" s="30"/>
      <c r="AP3609" s="30"/>
      <c r="AQ3609" s="30"/>
      <c r="AR3609" s="26"/>
    </row>
    <row r="3610" spans="1:44">
      <c r="A3610" t="e">
        <f>VLOOKUP(Q3610,'Rotas x Madrugada'!A:C,2,0)</f>
        <v>#N/A</v>
      </c>
      <c r="B3610" t="e">
        <f>VLOOKUP(Q3610,'Rotas x Madrugada'!A:C,3,0)</f>
        <v>#N/A</v>
      </c>
      <c r="D3610" s="19" t="e">
        <f t="shared" si="112"/>
        <v>#N/A</v>
      </c>
      <c r="E3610" s="19" t="e">
        <f>IF(A3610="RETIRA",Z3610,VLOOKUP(Q3610,'Rotas x Madrugada'!A:D,4,0))</f>
        <v>#N/A</v>
      </c>
      <c r="F3610" s="19" t="e">
        <f>IF(A3610="RETIRA",Z3610,Z3610+2)</f>
        <v>#N/A</v>
      </c>
      <c r="G3610" s="19" t="str">
        <f>CONCATENATE(U3610,"-",V3610)</f>
        <v>-</v>
      </c>
      <c r="H3610" s="19" t="str">
        <f t="shared" ca="1" si="113"/>
        <v>PROBLEMA</v>
      </c>
      <c r="I3610" s="46">
        <f ca="1">Z3610-$B$1</f>
        <v>-46157</v>
      </c>
      <c r="J3610" s="46" t="e">
        <f>VLOOKUP(G3610,'D. Produção'!A:B,2,)</f>
        <v>#N/A</v>
      </c>
      <c r="K3610" s="29"/>
      <c r="L3610" s="39"/>
      <c r="M3610" s="29"/>
      <c r="N3610" s="29"/>
      <c r="O3610" s="39"/>
      <c r="P3610" s="39"/>
      <c r="Q3610" s="39"/>
      <c r="R3610" s="34"/>
      <c r="S3610" s="34"/>
      <c r="T3610" s="29"/>
      <c r="U3610" s="39"/>
      <c r="V3610" s="39"/>
      <c r="W3610" s="31"/>
      <c r="X3610" s="31"/>
      <c r="Y3610" s="33"/>
      <c r="Z3610" s="28"/>
      <c r="AA3610" s="24"/>
      <c r="AB3610" s="24"/>
      <c r="AC3610" s="24"/>
      <c r="AD3610" s="24"/>
      <c r="AE3610" s="25"/>
      <c r="AF3610" s="25"/>
      <c r="AG3610" s="25"/>
      <c r="AH3610" s="25"/>
      <c r="AI3610" s="25"/>
      <c r="AJ3610" s="25"/>
      <c r="AK3610" s="25"/>
      <c r="AL3610" s="24"/>
      <c r="AM3610" s="24"/>
      <c r="AN3610" s="25"/>
      <c r="AO3610" s="25"/>
      <c r="AP3610" s="25"/>
      <c r="AQ3610" s="25"/>
      <c r="AR3610" s="24"/>
    </row>
    <row r="3611" spans="1:44">
      <c r="A3611" t="e">
        <f>VLOOKUP(Q3611,'Rotas x Madrugada'!A:C,2,0)</f>
        <v>#N/A</v>
      </c>
      <c r="B3611" t="e">
        <f>VLOOKUP(Q3611,'Rotas x Madrugada'!A:C,3,0)</f>
        <v>#N/A</v>
      </c>
      <c r="D3611" s="19" t="e">
        <f t="shared" si="112"/>
        <v>#N/A</v>
      </c>
      <c r="E3611" s="19" t="e">
        <f>IF(A3611="RETIRA",Z3611,VLOOKUP(Q3611,'Rotas x Madrugada'!A:D,4,0))</f>
        <v>#N/A</v>
      </c>
      <c r="F3611" s="19" t="e">
        <f>IF(A3611="RETIRA",Z3611,Z3611+2)</f>
        <v>#N/A</v>
      </c>
      <c r="G3611" s="19" t="str">
        <f>CONCATENATE(U3611,"-",V3611)</f>
        <v>-</v>
      </c>
      <c r="H3611" s="19" t="str">
        <f t="shared" ca="1" si="113"/>
        <v>PROBLEMA</v>
      </c>
      <c r="I3611" s="46">
        <f ca="1">Z3611-$B$1</f>
        <v>-46157</v>
      </c>
      <c r="J3611" s="46" t="e">
        <f>VLOOKUP(G3611,'D. Produção'!A:B,2,)</f>
        <v>#N/A</v>
      </c>
      <c r="K3611" s="32"/>
      <c r="L3611" s="38"/>
      <c r="M3611" s="32"/>
      <c r="N3611" s="32"/>
      <c r="O3611" s="38"/>
      <c r="P3611" s="38"/>
      <c r="Q3611" s="38"/>
      <c r="R3611" s="27"/>
      <c r="S3611" s="27"/>
      <c r="T3611" s="32"/>
      <c r="U3611" s="38"/>
      <c r="V3611" s="38"/>
      <c r="W3611" s="36"/>
      <c r="X3611" s="36"/>
      <c r="Y3611" s="37"/>
      <c r="Z3611" s="35"/>
      <c r="AA3611" s="26"/>
      <c r="AB3611" s="26"/>
      <c r="AC3611" s="26"/>
      <c r="AD3611" s="26"/>
      <c r="AE3611" s="30"/>
      <c r="AF3611" s="30"/>
      <c r="AG3611" s="30"/>
      <c r="AH3611" s="30"/>
      <c r="AI3611" s="30"/>
      <c r="AJ3611" s="30"/>
      <c r="AK3611" s="30"/>
      <c r="AL3611" s="26"/>
      <c r="AM3611" s="26"/>
      <c r="AN3611" s="30"/>
      <c r="AO3611" s="30"/>
      <c r="AP3611" s="30"/>
      <c r="AQ3611" s="30"/>
      <c r="AR3611" s="26"/>
    </row>
    <row r="3612" spans="1:44">
      <c r="A3612" t="e">
        <f>VLOOKUP(Q3612,'Rotas x Madrugada'!A:C,2,0)</f>
        <v>#N/A</v>
      </c>
      <c r="B3612" t="e">
        <f>VLOOKUP(Q3612,'Rotas x Madrugada'!A:C,3,0)</f>
        <v>#N/A</v>
      </c>
      <c r="D3612" s="19" t="e">
        <f t="shared" si="112"/>
        <v>#N/A</v>
      </c>
      <c r="E3612" s="19" t="e">
        <f>IF(A3612="RETIRA",Z3612,VLOOKUP(Q3612,'Rotas x Madrugada'!A:D,4,0))</f>
        <v>#N/A</v>
      </c>
      <c r="F3612" s="19" t="e">
        <f>IF(A3612="RETIRA",Z3612,Z3612+2)</f>
        <v>#N/A</v>
      </c>
      <c r="G3612" s="19" t="str">
        <f>CONCATENATE(U3612,"-",V3612)</f>
        <v>-</v>
      </c>
      <c r="H3612" s="19" t="str">
        <f t="shared" ca="1" si="113"/>
        <v>PROBLEMA</v>
      </c>
      <c r="I3612" s="46">
        <f ca="1">Z3612-$B$1</f>
        <v>-46157</v>
      </c>
      <c r="J3612" s="46" t="e">
        <f>VLOOKUP(G3612,'D. Produção'!A:B,2,)</f>
        <v>#N/A</v>
      </c>
      <c r="K3612" s="29"/>
      <c r="L3612" s="39"/>
      <c r="M3612" s="29"/>
      <c r="N3612" s="29"/>
      <c r="O3612" s="39"/>
      <c r="P3612" s="39"/>
      <c r="Q3612" s="39"/>
      <c r="R3612" s="34"/>
      <c r="S3612" s="34"/>
      <c r="T3612" s="29"/>
      <c r="U3612" s="39"/>
      <c r="V3612" s="39"/>
      <c r="W3612" s="31"/>
      <c r="X3612" s="31"/>
      <c r="Y3612" s="33"/>
      <c r="Z3612" s="28"/>
      <c r="AA3612" s="24"/>
      <c r="AB3612" s="24"/>
      <c r="AC3612" s="24"/>
      <c r="AD3612" s="24"/>
      <c r="AE3612" s="25"/>
      <c r="AF3612" s="25"/>
      <c r="AG3612" s="25"/>
      <c r="AH3612" s="25"/>
      <c r="AI3612" s="25"/>
      <c r="AJ3612" s="25"/>
      <c r="AK3612" s="25"/>
      <c r="AL3612" s="24"/>
      <c r="AM3612" s="24"/>
      <c r="AN3612" s="25"/>
      <c r="AO3612" s="25"/>
      <c r="AP3612" s="25"/>
      <c r="AQ3612" s="25"/>
      <c r="AR3612" s="24"/>
    </row>
    <row r="3613" spans="1:44">
      <c r="A3613" t="e">
        <f>VLOOKUP(Q3613,'Rotas x Madrugada'!A:C,2,0)</f>
        <v>#N/A</v>
      </c>
      <c r="B3613" t="e">
        <f>VLOOKUP(Q3613,'Rotas x Madrugada'!A:C,3,0)</f>
        <v>#N/A</v>
      </c>
      <c r="D3613" s="19" t="e">
        <f t="shared" si="112"/>
        <v>#N/A</v>
      </c>
      <c r="E3613" s="19" t="e">
        <f>IF(A3613="RETIRA",Z3613,VLOOKUP(Q3613,'Rotas x Madrugada'!A:D,4,0))</f>
        <v>#N/A</v>
      </c>
      <c r="F3613" s="19" t="e">
        <f>IF(A3613="RETIRA",Z3613,Z3613+2)</f>
        <v>#N/A</v>
      </c>
      <c r="G3613" s="19" t="str">
        <f>CONCATENATE(U3613,"-",V3613)</f>
        <v>-</v>
      </c>
      <c r="H3613" s="19" t="str">
        <f t="shared" ca="1" si="113"/>
        <v>PROBLEMA</v>
      </c>
      <c r="I3613" s="46">
        <f ca="1">Z3613-$B$1</f>
        <v>-46157</v>
      </c>
      <c r="J3613" s="46" t="e">
        <f>VLOOKUP(G3613,'D. Produção'!A:B,2,)</f>
        <v>#N/A</v>
      </c>
      <c r="K3613" s="32"/>
      <c r="L3613" s="38"/>
      <c r="M3613" s="32"/>
      <c r="N3613" s="32"/>
      <c r="O3613" s="38"/>
      <c r="P3613" s="38"/>
      <c r="Q3613" s="38"/>
      <c r="R3613" s="27"/>
      <c r="S3613" s="27"/>
      <c r="T3613" s="32"/>
      <c r="U3613" s="38"/>
      <c r="V3613" s="38"/>
      <c r="W3613" s="36"/>
      <c r="X3613" s="36"/>
      <c r="Y3613" s="37"/>
      <c r="Z3613" s="35"/>
      <c r="AA3613" s="26"/>
      <c r="AB3613" s="26"/>
      <c r="AC3613" s="26"/>
      <c r="AD3613" s="26"/>
      <c r="AE3613" s="30"/>
      <c r="AF3613" s="30"/>
      <c r="AG3613" s="30"/>
      <c r="AH3613" s="30"/>
      <c r="AI3613" s="30"/>
      <c r="AJ3613" s="30"/>
      <c r="AK3613" s="30"/>
      <c r="AL3613" s="26"/>
      <c r="AM3613" s="26"/>
      <c r="AN3613" s="30"/>
      <c r="AO3613" s="30"/>
      <c r="AP3613" s="30"/>
      <c r="AQ3613" s="30"/>
      <c r="AR3613" s="26"/>
    </row>
    <row r="3614" spans="1:44">
      <c r="A3614" t="e">
        <f>VLOOKUP(Q3614,'Rotas x Madrugada'!A:C,2,0)</f>
        <v>#N/A</v>
      </c>
      <c r="B3614" t="e">
        <f>VLOOKUP(Q3614,'Rotas x Madrugada'!A:C,3,0)</f>
        <v>#N/A</v>
      </c>
      <c r="D3614" s="19" t="e">
        <f t="shared" si="112"/>
        <v>#N/A</v>
      </c>
      <c r="E3614" s="19" t="e">
        <f>IF(A3614="RETIRA",Z3614,VLOOKUP(Q3614,'Rotas x Madrugada'!A:D,4,0))</f>
        <v>#N/A</v>
      </c>
      <c r="F3614" s="19" t="e">
        <f>IF(A3614="RETIRA",Z3614,Z3614+2)</f>
        <v>#N/A</v>
      </c>
      <c r="G3614" s="19" t="str">
        <f>CONCATENATE(U3614,"-",V3614)</f>
        <v>-</v>
      </c>
      <c r="H3614" s="19" t="str">
        <f t="shared" ca="1" si="113"/>
        <v>PROBLEMA</v>
      </c>
      <c r="I3614" s="46">
        <f ca="1">Z3614-$B$1</f>
        <v>-46157</v>
      </c>
      <c r="J3614" s="46" t="e">
        <f>VLOOKUP(G3614,'D. Produção'!A:B,2,)</f>
        <v>#N/A</v>
      </c>
      <c r="K3614" s="29"/>
      <c r="L3614" s="39"/>
      <c r="M3614" s="29"/>
      <c r="N3614" s="29"/>
      <c r="O3614" s="39"/>
      <c r="P3614" s="39"/>
      <c r="Q3614" s="39"/>
      <c r="R3614" s="34"/>
      <c r="S3614" s="34"/>
      <c r="T3614" s="29"/>
      <c r="U3614" s="39"/>
      <c r="V3614" s="39"/>
      <c r="W3614" s="31"/>
      <c r="X3614" s="31"/>
      <c r="Y3614" s="33"/>
      <c r="Z3614" s="28"/>
      <c r="AA3614" s="24"/>
      <c r="AB3614" s="24"/>
      <c r="AC3614" s="24"/>
      <c r="AD3614" s="24"/>
      <c r="AE3614" s="25"/>
      <c r="AF3614" s="25"/>
      <c r="AG3614" s="25"/>
      <c r="AH3614" s="25"/>
      <c r="AI3614" s="25"/>
      <c r="AJ3614" s="25"/>
      <c r="AK3614" s="25"/>
      <c r="AL3614" s="24"/>
      <c r="AM3614" s="24"/>
      <c r="AN3614" s="25"/>
      <c r="AO3614" s="25"/>
      <c r="AP3614" s="25"/>
      <c r="AQ3614" s="25"/>
      <c r="AR3614" s="24"/>
    </row>
    <row r="3615" spans="1:44">
      <c r="A3615" t="e">
        <f>VLOOKUP(Q3615,'Rotas x Madrugada'!A:C,2,0)</f>
        <v>#N/A</v>
      </c>
      <c r="B3615" t="e">
        <f>VLOOKUP(Q3615,'Rotas x Madrugada'!A:C,3,0)</f>
        <v>#N/A</v>
      </c>
      <c r="D3615" s="19" t="e">
        <f t="shared" si="112"/>
        <v>#N/A</v>
      </c>
      <c r="E3615" s="19" t="e">
        <f>IF(A3615="RETIRA",Z3615,VLOOKUP(Q3615,'Rotas x Madrugada'!A:D,4,0))</f>
        <v>#N/A</v>
      </c>
      <c r="F3615" s="19" t="e">
        <f>IF(A3615="RETIRA",Z3615,Z3615+2)</f>
        <v>#N/A</v>
      </c>
      <c r="G3615" s="19" t="str">
        <f>CONCATENATE(U3615,"-",V3615)</f>
        <v>-</v>
      </c>
      <c r="H3615" s="19" t="str">
        <f t="shared" ca="1" si="113"/>
        <v>PROBLEMA</v>
      </c>
      <c r="I3615" s="46">
        <f ca="1">Z3615-$B$1</f>
        <v>-46157</v>
      </c>
      <c r="J3615" s="46" t="e">
        <f>VLOOKUP(G3615,'D. Produção'!A:B,2,)</f>
        <v>#N/A</v>
      </c>
      <c r="K3615" s="32"/>
      <c r="L3615" s="38"/>
      <c r="M3615" s="32"/>
      <c r="N3615" s="32"/>
      <c r="O3615" s="38"/>
      <c r="P3615" s="38"/>
      <c r="Q3615" s="38"/>
      <c r="R3615" s="27"/>
      <c r="S3615" s="27"/>
      <c r="T3615" s="32"/>
      <c r="U3615" s="38"/>
      <c r="V3615" s="38"/>
      <c r="W3615" s="36"/>
      <c r="X3615" s="36"/>
      <c r="Y3615" s="37"/>
      <c r="Z3615" s="35"/>
      <c r="AA3615" s="26"/>
      <c r="AB3615" s="26"/>
      <c r="AC3615" s="26"/>
      <c r="AD3615" s="26"/>
      <c r="AE3615" s="30"/>
      <c r="AF3615" s="30"/>
      <c r="AG3615" s="30"/>
      <c r="AH3615" s="30"/>
      <c r="AI3615" s="30"/>
      <c r="AJ3615" s="30"/>
      <c r="AK3615" s="30"/>
      <c r="AL3615" s="26"/>
      <c r="AM3615" s="26"/>
      <c r="AN3615" s="30"/>
      <c r="AO3615" s="30"/>
      <c r="AP3615" s="30"/>
      <c r="AQ3615" s="30"/>
      <c r="AR3615" s="26"/>
    </row>
    <row r="3616" spans="1:44">
      <c r="A3616" t="e">
        <f>VLOOKUP(Q3616,'Rotas x Madrugada'!A:C,2,0)</f>
        <v>#N/A</v>
      </c>
      <c r="B3616" t="e">
        <f>VLOOKUP(Q3616,'Rotas x Madrugada'!A:C,3,0)</f>
        <v>#N/A</v>
      </c>
      <c r="D3616" s="19" t="e">
        <f t="shared" si="112"/>
        <v>#N/A</v>
      </c>
      <c r="E3616" s="19" t="e">
        <f>IF(A3616="RETIRA",Z3616,VLOOKUP(Q3616,'Rotas x Madrugada'!A:D,4,0))</f>
        <v>#N/A</v>
      </c>
      <c r="F3616" s="19" t="e">
        <f>IF(A3616="RETIRA",Z3616,Z3616+2)</f>
        <v>#N/A</v>
      </c>
      <c r="G3616" s="19" t="str">
        <f>CONCATENATE(U3616,"-",V3616)</f>
        <v>-</v>
      </c>
      <c r="H3616" s="19" t="str">
        <f t="shared" ca="1" si="113"/>
        <v>PROBLEMA</v>
      </c>
      <c r="I3616" s="46">
        <f ca="1">Z3616-$B$1</f>
        <v>-46157</v>
      </c>
      <c r="J3616" s="46" t="e">
        <f>VLOOKUP(G3616,'D. Produção'!A:B,2,)</f>
        <v>#N/A</v>
      </c>
      <c r="K3616" s="29"/>
      <c r="L3616" s="39"/>
      <c r="M3616" s="29"/>
      <c r="N3616" s="29"/>
      <c r="O3616" s="39"/>
      <c r="P3616" s="39"/>
      <c r="Q3616" s="39"/>
      <c r="R3616" s="34"/>
      <c r="S3616" s="34"/>
      <c r="T3616" s="29"/>
      <c r="U3616" s="39"/>
      <c r="V3616" s="39"/>
      <c r="W3616" s="31"/>
      <c r="X3616" s="31"/>
      <c r="Y3616" s="33"/>
      <c r="Z3616" s="28"/>
      <c r="AA3616" s="24"/>
      <c r="AB3616" s="24"/>
      <c r="AC3616" s="24"/>
      <c r="AD3616" s="24"/>
      <c r="AE3616" s="25"/>
      <c r="AF3616" s="25"/>
      <c r="AG3616" s="25"/>
      <c r="AH3616" s="25"/>
      <c r="AI3616" s="25"/>
      <c r="AJ3616" s="25"/>
      <c r="AK3616" s="25"/>
      <c r="AL3616" s="24"/>
      <c r="AM3616" s="24"/>
      <c r="AN3616" s="25"/>
      <c r="AO3616" s="25"/>
      <c r="AP3616" s="25"/>
      <c r="AQ3616" s="25"/>
      <c r="AR3616" s="24"/>
    </row>
    <row r="3617" spans="1:44">
      <c r="A3617" t="e">
        <f>VLOOKUP(Q3617,'Rotas x Madrugada'!A:C,2,0)</f>
        <v>#N/A</v>
      </c>
      <c r="B3617" t="e">
        <f>VLOOKUP(Q3617,'Rotas x Madrugada'!A:C,3,0)</f>
        <v>#N/A</v>
      </c>
      <c r="D3617" s="19" t="e">
        <f t="shared" si="112"/>
        <v>#N/A</v>
      </c>
      <c r="E3617" s="19" t="e">
        <f>IF(A3617="RETIRA",Z3617,VLOOKUP(Q3617,'Rotas x Madrugada'!A:D,4,0))</f>
        <v>#N/A</v>
      </c>
      <c r="F3617" s="19" t="e">
        <f>IF(A3617="RETIRA",Z3617,Z3617+2)</f>
        <v>#N/A</v>
      </c>
      <c r="G3617" s="19" t="str">
        <f>CONCATENATE(U3617,"-",V3617)</f>
        <v>-</v>
      </c>
      <c r="H3617" s="19" t="str">
        <f t="shared" ca="1" si="113"/>
        <v>PROBLEMA</v>
      </c>
      <c r="I3617" s="46">
        <f ca="1">Z3617-$B$1</f>
        <v>-46157</v>
      </c>
      <c r="J3617" s="46" t="e">
        <f>VLOOKUP(G3617,'D. Produção'!A:B,2,)</f>
        <v>#N/A</v>
      </c>
      <c r="K3617" s="32"/>
      <c r="L3617" s="38"/>
      <c r="M3617" s="32"/>
      <c r="N3617" s="32"/>
      <c r="O3617" s="38"/>
      <c r="P3617" s="38"/>
      <c r="Q3617" s="38"/>
      <c r="R3617" s="27"/>
      <c r="S3617" s="27"/>
      <c r="T3617" s="32"/>
      <c r="U3617" s="38"/>
      <c r="V3617" s="38"/>
      <c r="W3617" s="36"/>
      <c r="X3617" s="36"/>
      <c r="Y3617" s="37"/>
      <c r="Z3617" s="35"/>
      <c r="AA3617" s="26"/>
      <c r="AB3617" s="26"/>
      <c r="AC3617" s="26"/>
      <c r="AD3617" s="26"/>
      <c r="AE3617" s="30"/>
      <c r="AF3617" s="30"/>
      <c r="AG3617" s="30"/>
      <c r="AH3617" s="30"/>
      <c r="AI3617" s="30"/>
      <c r="AJ3617" s="30"/>
      <c r="AK3617" s="30"/>
      <c r="AL3617" s="26"/>
      <c r="AM3617" s="26"/>
      <c r="AN3617" s="30"/>
      <c r="AO3617" s="30"/>
      <c r="AP3617" s="30"/>
      <c r="AQ3617" s="30"/>
      <c r="AR3617" s="26"/>
    </row>
    <row r="3618" spans="1:44">
      <c r="A3618" t="e">
        <f>VLOOKUP(Q3618,'Rotas x Madrugada'!A:C,2,0)</f>
        <v>#N/A</v>
      </c>
      <c r="B3618" t="e">
        <f>VLOOKUP(Q3618,'Rotas x Madrugada'!A:C,3,0)</f>
        <v>#N/A</v>
      </c>
      <c r="D3618" s="19" t="e">
        <f t="shared" si="112"/>
        <v>#N/A</v>
      </c>
      <c r="E3618" s="19" t="e">
        <f>IF(A3618="RETIRA",Z3618,VLOOKUP(Q3618,'Rotas x Madrugada'!A:D,4,0))</f>
        <v>#N/A</v>
      </c>
      <c r="F3618" s="19" t="e">
        <f>IF(A3618="RETIRA",Z3618,Z3618+2)</f>
        <v>#N/A</v>
      </c>
      <c r="G3618" s="19" t="str">
        <f>CONCATENATE(U3618,"-",V3618)</f>
        <v>-</v>
      </c>
      <c r="H3618" s="19" t="str">
        <f t="shared" ca="1" si="113"/>
        <v>PROBLEMA</v>
      </c>
      <c r="I3618" s="46">
        <f ca="1">Z3618-$B$1</f>
        <v>-46157</v>
      </c>
      <c r="J3618" s="46" t="e">
        <f>VLOOKUP(G3618,'D. Produção'!A:B,2,)</f>
        <v>#N/A</v>
      </c>
      <c r="K3618" s="29"/>
      <c r="L3618" s="39"/>
      <c r="M3618" s="29"/>
      <c r="N3618" s="29"/>
      <c r="O3618" s="39"/>
      <c r="P3618" s="39"/>
      <c r="Q3618" s="39"/>
      <c r="R3618" s="34"/>
      <c r="S3618" s="34"/>
      <c r="T3618" s="29"/>
      <c r="U3618" s="39"/>
      <c r="V3618" s="39"/>
      <c r="W3618" s="31"/>
      <c r="X3618" s="31"/>
      <c r="Y3618" s="33"/>
      <c r="Z3618" s="28"/>
      <c r="AA3618" s="24"/>
      <c r="AB3618" s="24"/>
      <c r="AC3618" s="24"/>
      <c r="AD3618" s="24"/>
      <c r="AE3618" s="25"/>
      <c r="AF3618" s="25"/>
      <c r="AG3618" s="25"/>
      <c r="AH3618" s="25"/>
      <c r="AI3618" s="25"/>
      <c r="AJ3618" s="25"/>
      <c r="AK3618" s="25"/>
      <c r="AL3618" s="24"/>
      <c r="AM3618" s="24"/>
      <c r="AN3618" s="25"/>
      <c r="AO3618" s="25"/>
      <c r="AP3618" s="25"/>
      <c r="AQ3618" s="25"/>
      <c r="AR3618" s="24"/>
    </row>
    <row r="3619" spans="1:44">
      <c r="A3619" t="e">
        <f>VLOOKUP(Q3619,'Rotas x Madrugada'!A:C,2,0)</f>
        <v>#N/A</v>
      </c>
      <c r="B3619" t="e">
        <f>VLOOKUP(Q3619,'Rotas x Madrugada'!A:C,3,0)</f>
        <v>#N/A</v>
      </c>
      <c r="D3619" s="19" t="e">
        <f t="shared" si="112"/>
        <v>#N/A</v>
      </c>
      <c r="E3619" s="19" t="e">
        <f>IF(A3619="RETIRA",Z3619,VLOOKUP(Q3619,'Rotas x Madrugada'!A:D,4,0))</f>
        <v>#N/A</v>
      </c>
      <c r="F3619" s="19" t="e">
        <f>IF(A3619="RETIRA",Z3619,Z3619+2)</f>
        <v>#N/A</v>
      </c>
      <c r="G3619" s="19" t="str">
        <f>CONCATENATE(U3619,"-",V3619)</f>
        <v>-</v>
      </c>
      <c r="H3619" s="19" t="str">
        <f t="shared" ca="1" si="113"/>
        <v>PROBLEMA</v>
      </c>
      <c r="I3619" s="46">
        <f ca="1">Z3619-$B$1</f>
        <v>-46157</v>
      </c>
      <c r="J3619" s="46" t="e">
        <f>VLOOKUP(G3619,'D. Produção'!A:B,2,)</f>
        <v>#N/A</v>
      </c>
      <c r="K3619" s="3"/>
      <c r="L3619" s="16"/>
      <c r="M3619" s="3"/>
      <c r="N3619" s="3"/>
      <c r="O3619" s="16"/>
      <c r="P3619" s="16"/>
      <c r="Q3619" s="16"/>
      <c r="R3619" s="8"/>
      <c r="S3619" s="8"/>
      <c r="T3619" s="3"/>
      <c r="U3619" s="16"/>
      <c r="V3619" s="16"/>
      <c r="W3619" s="12"/>
      <c r="X3619" s="12"/>
      <c r="Y3619" s="6"/>
      <c r="Z3619" s="14"/>
      <c r="AA3619" s="5"/>
      <c r="AB3619" s="5"/>
      <c r="AC3619" s="5"/>
      <c r="AD3619" s="5"/>
      <c r="AE3619" s="13"/>
      <c r="AF3619" s="13"/>
      <c r="AG3619" s="13"/>
      <c r="AH3619" s="13"/>
      <c r="AI3619" s="13"/>
      <c r="AJ3619" s="13"/>
      <c r="AK3619" s="13"/>
      <c r="AL3619" s="5"/>
      <c r="AM3619" s="5"/>
      <c r="AN3619" s="13"/>
      <c r="AO3619" s="13"/>
      <c r="AP3619" s="13"/>
      <c r="AQ3619" s="13"/>
      <c r="AR3619" s="5"/>
    </row>
    <row r="3620" spans="1:44">
      <c r="A3620" t="e">
        <f>VLOOKUP(Q3620,'Rotas x Madrugada'!A:C,2,0)</f>
        <v>#N/A</v>
      </c>
      <c r="B3620" t="e">
        <f>VLOOKUP(Q3620,'Rotas x Madrugada'!A:C,3,0)</f>
        <v>#N/A</v>
      </c>
      <c r="D3620" s="19" t="e">
        <f t="shared" si="112"/>
        <v>#N/A</v>
      </c>
      <c r="E3620" s="19" t="e">
        <f>IF(A3620="RETIRA",Z3620,VLOOKUP(Q3620,'Rotas x Madrugada'!A:D,4,0))</f>
        <v>#N/A</v>
      </c>
      <c r="F3620" s="19" t="e">
        <f>IF(A3620="RETIRA",Z3620,Z3620+2)</f>
        <v>#N/A</v>
      </c>
      <c r="G3620" s="19" t="str">
        <f>CONCATENATE(U3620,"-",V3620)</f>
        <v>-</v>
      </c>
      <c r="H3620" s="19" t="str">
        <f t="shared" ca="1" si="113"/>
        <v>PROBLEMA</v>
      </c>
      <c r="I3620" s="46">
        <f ca="1">Z3620-$B$1</f>
        <v>-46157</v>
      </c>
      <c r="J3620" s="46" t="e">
        <f>VLOOKUP(G3620,'D. Produção'!A:B,2,)</f>
        <v>#N/A</v>
      </c>
      <c r="K3620" s="1"/>
      <c r="L3620" s="2"/>
      <c r="M3620" s="1"/>
      <c r="N3620" s="1"/>
      <c r="O3620" s="2"/>
      <c r="P3620" s="2"/>
      <c r="Q3620" s="2"/>
      <c r="R3620" s="7"/>
      <c r="S3620" s="7"/>
      <c r="T3620" s="1"/>
      <c r="U3620" s="2"/>
      <c r="V3620" s="2"/>
      <c r="W3620" s="4"/>
      <c r="X3620" s="4"/>
      <c r="Y3620" s="9"/>
      <c r="Z3620" s="10"/>
      <c r="AA3620" s="15"/>
      <c r="AB3620" s="15"/>
      <c r="AC3620" s="15"/>
      <c r="AD3620" s="15"/>
      <c r="AE3620" s="11"/>
      <c r="AF3620" s="11"/>
      <c r="AG3620" s="11"/>
      <c r="AH3620" s="11"/>
      <c r="AI3620" s="11"/>
      <c r="AJ3620" s="11"/>
      <c r="AK3620" s="11"/>
      <c r="AL3620" s="15"/>
      <c r="AM3620" s="15"/>
      <c r="AN3620" s="11"/>
      <c r="AO3620" s="11"/>
      <c r="AP3620" s="11"/>
      <c r="AQ3620" s="11"/>
      <c r="AR3620" s="15"/>
    </row>
    <row r="3621" spans="1:44">
      <c r="A3621" t="e">
        <f>VLOOKUP(Q3621,'Rotas x Madrugada'!A:C,2,0)</f>
        <v>#N/A</v>
      </c>
      <c r="B3621" t="e">
        <f>VLOOKUP(Q3621,'Rotas x Madrugada'!A:C,3,0)</f>
        <v>#N/A</v>
      </c>
      <c r="D3621" s="19" t="e">
        <f t="shared" si="112"/>
        <v>#N/A</v>
      </c>
      <c r="E3621" s="19" t="e">
        <f>IF(A3621="RETIRA",Z3621,VLOOKUP(Q3621,'Rotas x Madrugada'!A:D,4,0))</f>
        <v>#N/A</v>
      </c>
      <c r="F3621" s="19" t="e">
        <f>IF(A3621="RETIRA",Z3621,Z3621+2)</f>
        <v>#N/A</v>
      </c>
      <c r="G3621" s="19" t="str">
        <f>CONCATENATE(U3621,"-",V3621)</f>
        <v>-</v>
      </c>
      <c r="H3621" s="19" t="str">
        <f t="shared" ca="1" si="113"/>
        <v>PROBLEMA</v>
      </c>
      <c r="I3621" s="46">
        <f ca="1">Z3621-$B$1</f>
        <v>-46157</v>
      </c>
      <c r="J3621" s="46" t="e">
        <f>VLOOKUP(G3621,'D. Produção'!A:B,2,)</f>
        <v>#N/A</v>
      </c>
      <c r="K3621" s="3"/>
      <c r="L3621" s="16"/>
      <c r="M3621" s="3"/>
      <c r="N3621" s="3"/>
      <c r="O3621" s="16"/>
      <c r="P3621" s="16"/>
      <c r="Q3621" s="16"/>
      <c r="R3621" s="8"/>
      <c r="S3621" s="8"/>
      <c r="T3621" s="3"/>
      <c r="U3621" s="16"/>
      <c r="V3621" s="16"/>
      <c r="W3621" s="12"/>
      <c r="X3621" s="12"/>
      <c r="Y3621" s="6"/>
      <c r="Z3621" s="14"/>
      <c r="AA3621" s="5"/>
      <c r="AB3621" s="5"/>
      <c r="AC3621" s="5"/>
      <c r="AD3621" s="5"/>
      <c r="AE3621" s="13"/>
      <c r="AF3621" s="13"/>
      <c r="AG3621" s="13"/>
      <c r="AH3621" s="13"/>
      <c r="AI3621" s="13"/>
      <c r="AJ3621" s="13"/>
      <c r="AK3621" s="13"/>
      <c r="AL3621" s="5"/>
      <c r="AM3621" s="5"/>
      <c r="AN3621" s="13"/>
      <c r="AO3621" s="13"/>
      <c r="AP3621" s="13"/>
      <c r="AQ3621" s="13"/>
      <c r="AR3621" s="5"/>
    </row>
    <row r="3622" spans="1:44">
      <c r="A3622" t="e">
        <f>VLOOKUP(Q3622,'Rotas x Madrugada'!A:C,2,0)</f>
        <v>#N/A</v>
      </c>
      <c r="B3622" t="e">
        <f>VLOOKUP(Q3622,'Rotas x Madrugada'!A:C,3,0)</f>
        <v>#N/A</v>
      </c>
      <c r="D3622" s="19" t="e">
        <f t="shared" si="112"/>
        <v>#N/A</v>
      </c>
      <c r="E3622" s="19" t="e">
        <f>IF(A3622="RETIRA",Z3622,VLOOKUP(Q3622,'Rotas x Madrugada'!A:D,4,0))</f>
        <v>#N/A</v>
      </c>
      <c r="F3622" s="19" t="e">
        <f>IF(A3622="RETIRA",Z3622,Z3622+2)</f>
        <v>#N/A</v>
      </c>
      <c r="G3622" s="19" t="str">
        <f>CONCATENATE(U3622,"-",V3622)</f>
        <v>-</v>
      </c>
      <c r="H3622" s="19" t="str">
        <f t="shared" ca="1" si="113"/>
        <v>PROBLEMA</v>
      </c>
      <c r="I3622" s="46">
        <f ca="1">Z3622-$B$1</f>
        <v>-46157</v>
      </c>
      <c r="J3622" s="46" t="e">
        <f>VLOOKUP(G3622,'D. Produção'!A:B,2,)</f>
        <v>#N/A</v>
      </c>
      <c r="K3622" s="1"/>
      <c r="L3622" s="2"/>
      <c r="M3622" s="1"/>
      <c r="N3622" s="1"/>
      <c r="O3622" s="2"/>
      <c r="P3622" s="2"/>
      <c r="Q3622" s="2"/>
      <c r="R3622" s="7"/>
      <c r="S3622" s="7"/>
      <c r="T3622" s="1"/>
      <c r="U3622" s="2"/>
      <c r="V3622" s="2"/>
      <c r="W3622" s="4"/>
      <c r="X3622" s="4"/>
      <c r="Y3622" s="9"/>
      <c r="Z3622" s="10"/>
      <c r="AA3622" s="15"/>
      <c r="AB3622" s="15"/>
      <c r="AC3622" s="15"/>
      <c r="AD3622" s="15"/>
      <c r="AE3622" s="11"/>
      <c r="AF3622" s="11"/>
      <c r="AG3622" s="11"/>
      <c r="AH3622" s="11"/>
      <c r="AI3622" s="11"/>
      <c r="AJ3622" s="11"/>
      <c r="AK3622" s="11"/>
      <c r="AL3622" s="15"/>
      <c r="AM3622" s="15"/>
      <c r="AN3622" s="11"/>
      <c r="AO3622" s="11"/>
      <c r="AP3622" s="11"/>
      <c r="AQ3622" s="11"/>
      <c r="AR3622" s="15"/>
    </row>
    <row r="3623" spans="1:44">
      <c r="A3623" t="e">
        <f>VLOOKUP(Q3623,'Rotas x Madrugada'!A:C,2,0)</f>
        <v>#N/A</v>
      </c>
      <c r="B3623" t="e">
        <f>VLOOKUP(Q3623,'Rotas x Madrugada'!A:C,3,0)</f>
        <v>#N/A</v>
      </c>
      <c r="D3623" s="19" t="e">
        <f t="shared" si="112"/>
        <v>#N/A</v>
      </c>
      <c r="E3623" s="19" t="e">
        <f>IF(A3623="RETIRA",Z3623,VLOOKUP(Q3623,'Rotas x Madrugada'!A:D,4,0))</f>
        <v>#N/A</v>
      </c>
      <c r="F3623" s="19" t="e">
        <f>IF(A3623="RETIRA",Z3623,Z3623+2)</f>
        <v>#N/A</v>
      </c>
      <c r="G3623" s="19" t="str">
        <f>CONCATENATE(U3623,"-",V3623)</f>
        <v>-</v>
      </c>
      <c r="H3623" s="19" t="str">
        <f t="shared" ca="1" si="113"/>
        <v>PROBLEMA</v>
      </c>
      <c r="I3623" s="46">
        <f ca="1">Z3623-$B$1</f>
        <v>-46157</v>
      </c>
      <c r="J3623" s="46" t="e">
        <f>VLOOKUP(G3623,'D. Produção'!A:B,2,)</f>
        <v>#N/A</v>
      </c>
      <c r="K3623" s="3"/>
      <c r="L3623" s="16"/>
      <c r="M3623" s="3"/>
      <c r="N3623" s="3"/>
      <c r="O3623" s="16"/>
      <c r="P3623" s="16"/>
      <c r="Q3623" s="16"/>
      <c r="R3623" s="8"/>
      <c r="S3623" s="8"/>
      <c r="T3623" s="3"/>
      <c r="U3623" s="16"/>
      <c r="V3623" s="16"/>
      <c r="W3623" s="12"/>
      <c r="X3623" s="12"/>
      <c r="Y3623" s="6"/>
      <c r="Z3623" s="14"/>
      <c r="AA3623" s="5"/>
      <c r="AB3623" s="5"/>
      <c r="AC3623" s="5"/>
      <c r="AD3623" s="5"/>
      <c r="AE3623" s="13"/>
      <c r="AF3623" s="13"/>
      <c r="AG3623" s="13"/>
      <c r="AH3623" s="13"/>
      <c r="AI3623" s="13"/>
      <c r="AJ3623" s="13"/>
      <c r="AK3623" s="13"/>
      <c r="AL3623" s="5"/>
      <c r="AM3623" s="5"/>
      <c r="AN3623" s="13"/>
      <c r="AO3623" s="13"/>
      <c r="AP3623" s="13"/>
      <c r="AQ3623" s="13"/>
      <c r="AR3623" s="5"/>
    </row>
    <row r="3624" spans="1:44">
      <c r="A3624" t="e">
        <f>VLOOKUP(Q3624,'Rotas x Madrugada'!A:C,2,0)</f>
        <v>#N/A</v>
      </c>
      <c r="B3624" t="e">
        <f>VLOOKUP(Q3624,'Rotas x Madrugada'!A:C,3,0)</f>
        <v>#N/A</v>
      </c>
      <c r="D3624" s="19" t="e">
        <f t="shared" si="112"/>
        <v>#N/A</v>
      </c>
      <c r="E3624" s="19" t="e">
        <f>IF(A3624="RETIRA",Z3624,VLOOKUP(Q3624,'Rotas x Madrugada'!A:D,4,0))</f>
        <v>#N/A</v>
      </c>
      <c r="F3624" s="19" t="e">
        <f>IF(A3624="RETIRA",Z3624,Z3624+2)</f>
        <v>#N/A</v>
      </c>
      <c r="G3624" s="19" t="str">
        <f>CONCATENATE(U3624,"-",V3624)</f>
        <v>-</v>
      </c>
      <c r="H3624" s="19" t="str">
        <f t="shared" ca="1" si="113"/>
        <v>PROBLEMA</v>
      </c>
      <c r="I3624" s="46">
        <f ca="1">Z3624-$B$1</f>
        <v>-46157</v>
      </c>
      <c r="J3624" s="46" t="e">
        <f>VLOOKUP(G3624,'D. Produção'!A:B,2,)</f>
        <v>#N/A</v>
      </c>
      <c r="K3624" s="1"/>
      <c r="L3624" s="2"/>
      <c r="M3624" s="1"/>
      <c r="N3624" s="1"/>
      <c r="O3624" s="2"/>
      <c r="P3624" s="2"/>
      <c r="Q3624" s="2"/>
      <c r="R3624" s="7"/>
      <c r="S3624" s="7"/>
      <c r="T3624" s="1"/>
      <c r="U3624" s="2"/>
      <c r="V3624" s="2"/>
      <c r="W3624" s="4"/>
      <c r="X3624" s="4"/>
      <c r="Y3624" s="9"/>
      <c r="Z3624" s="10"/>
      <c r="AA3624" s="15"/>
      <c r="AB3624" s="15"/>
      <c r="AC3624" s="15"/>
      <c r="AD3624" s="15"/>
      <c r="AE3624" s="11"/>
      <c r="AF3624" s="11"/>
      <c r="AG3624" s="11"/>
      <c r="AH3624" s="11"/>
      <c r="AI3624" s="11"/>
      <c r="AJ3624" s="11"/>
      <c r="AK3624" s="11"/>
      <c r="AL3624" s="15"/>
      <c r="AM3624" s="15"/>
      <c r="AN3624" s="11"/>
      <c r="AO3624" s="11"/>
      <c r="AP3624" s="11"/>
      <c r="AQ3624" s="11"/>
      <c r="AR3624" s="15"/>
    </row>
    <row r="3625" spans="1:44">
      <c r="A3625" t="e">
        <f>VLOOKUP(Q3625,'Rotas x Madrugada'!A:C,2,0)</f>
        <v>#N/A</v>
      </c>
      <c r="B3625" t="e">
        <f>VLOOKUP(Q3625,'Rotas x Madrugada'!A:C,3,0)</f>
        <v>#N/A</v>
      </c>
      <c r="D3625" s="19" t="e">
        <f t="shared" si="112"/>
        <v>#N/A</v>
      </c>
      <c r="E3625" s="19" t="e">
        <f>IF(A3625="RETIRA",Z3625,VLOOKUP(Q3625,'Rotas x Madrugada'!A:D,4,0))</f>
        <v>#N/A</v>
      </c>
      <c r="F3625" s="19" t="e">
        <f>IF(A3625="RETIRA",Z3625,Z3625+2)</f>
        <v>#N/A</v>
      </c>
      <c r="G3625" s="19" t="str">
        <f>CONCATENATE(U3625,"-",V3625)</f>
        <v>-</v>
      </c>
      <c r="H3625" s="19" t="str">
        <f t="shared" ca="1" si="113"/>
        <v>PROBLEMA</v>
      </c>
      <c r="I3625" s="46">
        <f ca="1">Z3625-$B$1</f>
        <v>-46157</v>
      </c>
      <c r="J3625" s="46" t="e">
        <f>VLOOKUP(G3625,'D. Produção'!A:B,2,)</f>
        <v>#N/A</v>
      </c>
      <c r="K3625" s="3"/>
      <c r="L3625" s="16"/>
      <c r="M3625" s="3"/>
      <c r="N3625" s="3"/>
      <c r="O3625" s="16"/>
      <c r="P3625" s="16"/>
      <c r="Q3625" s="16"/>
      <c r="R3625" s="8"/>
      <c r="S3625" s="8"/>
      <c r="T3625" s="3"/>
      <c r="U3625" s="16"/>
      <c r="V3625" s="16"/>
      <c r="W3625" s="12"/>
      <c r="X3625" s="12"/>
      <c r="Y3625" s="6"/>
      <c r="Z3625" s="14"/>
      <c r="AA3625" s="5"/>
      <c r="AB3625" s="5"/>
      <c r="AC3625" s="5"/>
      <c r="AD3625" s="5"/>
      <c r="AE3625" s="13"/>
      <c r="AF3625" s="13"/>
      <c r="AG3625" s="13"/>
      <c r="AH3625" s="13"/>
      <c r="AI3625" s="13"/>
      <c r="AJ3625" s="13"/>
      <c r="AK3625" s="13"/>
      <c r="AL3625" s="5"/>
      <c r="AM3625" s="5"/>
      <c r="AN3625" s="13"/>
      <c r="AO3625" s="13"/>
      <c r="AP3625" s="13"/>
      <c r="AQ3625" s="13"/>
      <c r="AR3625" s="5"/>
    </row>
    <row r="3626" spans="1:44">
      <c r="A3626" t="e">
        <f>VLOOKUP(Q3626,'Rotas x Madrugada'!A:C,2,0)</f>
        <v>#N/A</v>
      </c>
      <c r="B3626" t="e">
        <f>VLOOKUP(Q3626,'Rotas x Madrugada'!A:C,3,0)</f>
        <v>#N/A</v>
      </c>
      <c r="D3626" s="19" t="e">
        <f t="shared" si="112"/>
        <v>#N/A</v>
      </c>
      <c r="E3626" s="19" t="e">
        <f>IF(A3626="RETIRA",Z3626,VLOOKUP(Q3626,'Rotas x Madrugada'!A:D,4,0))</f>
        <v>#N/A</v>
      </c>
      <c r="F3626" s="19" t="e">
        <f>IF(A3626="RETIRA",Z3626,Z3626+2)</f>
        <v>#N/A</v>
      </c>
      <c r="G3626" s="19" t="str">
        <f>CONCATENATE(U3626,"-",V3626)</f>
        <v>-</v>
      </c>
      <c r="H3626" s="19" t="str">
        <f t="shared" ca="1" si="113"/>
        <v>PROBLEMA</v>
      </c>
      <c r="I3626" s="46">
        <f ca="1">Z3626-$B$1</f>
        <v>-46157</v>
      </c>
      <c r="J3626" s="46" t="e">
        <f>VLOOKUP(G3626,'D. Produção'!A:B,2,)</f>
        <v>#N/A</v>
      </c>
      <c r="K3626" s="1"/>
      <c r="L3626" s="2"/>
      <c r="M3626" s="1"/>
      <c r="N3626" s="1"/>
      <c r="O3626" s="2"/>
      <c r="P3626" s="2"/>
      <c r="Q3626" s="2"/>
      <c r="R3626" s="7"/>
      <c r="S3626" s="7"/>
      <c r="T3626" s="1"/>
      <c r="U3626" s="2"/>
      <c r="V3626" s="2"/>
      <c r="W3626" s="4"/>
      <c r="X3626" s="4"/>
      <c r="Y3626" s="9"/>
      <c r="Z3626" s="10"/>
      <c r="AA3626" s="15"/>
      <c r="AB3626" s="15"/>
      <c r="AC3626" s="15"/>
      <c r="AD3626" s="15"/>
      <c r="AE3626" s="11"/>
      <c r="AF3626" s="11"/>
      <c r="AG3626" s="11"/>
      <c r="AH3626" s="11"/>
      <c r="AI3626" s="11"/>
      <c r="AJ3626" s="11"/>
      <c r="AK3626" s="11"/>
      <c r="AL3626" s="15"/>
      <c r="AM3626" s="15"/>
      <c r="AN3626" s="11"/>
      <c r="AO3626" s="11"/>
      <c r="AP3626" s="11"/>
      <c r="AQ3626" s="11"/>
      <c r="AR3626" s="15"/>
    </row>
    <row r="3627" spans="1:44">
      <c r="A3627" t="e">
        <f>VLOOKUP(Q3627,'Rotas x Madrugada'!A:C,2,0)</f>
        <v>#N/A</v>
      </c>
      <c r="B3627" t="e">
        <f>VLOOKUP(Q3627,'Rotas x Madrugada'!A:C,3,0)</f>
        <v>#N/A</v>
      </c>
      <c r="D3627" s="19" t="e">
        <f t="shared" si="112"/>
        <v>#N/A</v>
      </c>
      <c r="E3627" s="19" t="e">
        <f>IF(A3627="RETIRA",Z3627,VLOOKUP(Q3627,'Rotas x Madrugada'!A:D,4,0))</f>
        <v>#N/A</v>
      </c>
      <c r="F3627" s="19" t="e">
        <f>IF(A3627="RETIRA",Z3627,Z3627+2)</f>
        <v>#N/A</v>
      </c>
      <c r="G3627" s="19" t="str">
        <f>CONCATENATE(U3627,"-",V3627)</f>
        <v>-</v>
      </c>
      <c r="H3627" s="19" t="str">
        <f t="shared" ca="1" si="113"/>
        <v>PROBLEMA</v>
      </c>
      <c r="I3627" s="46">
        <f ca="1">Z3627-$B$1</f>
        <v>-46157</v>
      </c>
      <c r="J3627" s="46" t="e">
        <f>VLOOKUP(G3627,'D. Produção'!A:B,2,)</f>
        <v>#N/A</v>
      </c>
      <c r="K3627" s="3"/>
      <c r="L3627" s="16"/>
      <c r="M3627" s="3"/>
      <c r="N3627" s="3"/>
      <c r="O3627" s="16"/>
      <c r="P3627" s="16"/>
      <c r="Q3627" s="16"/>
      <c r="R3627" s="8"/>
      <c r="S3627" s="8"/>
      <c r="T3627" s="3"/>
      <c r="U3627" s="16"/>
      <c r="V3627" s="16"/>
      <c r="W3627" s="12"/>
      <c r="X3627" s="12"/>
      <c r="Y3627" s="6"/>
      <c r="Z3627" s="14"/>
      <c r="AA3627" s="5"/>
      <c r="AB3627" s="5"/>
      <c r="AC3627" s="5"/>
      <c r="AD3627" s="5"/>
      <c r="AE3627" s="13"/>
      <c r="AF3627" s="13"/>
      <c r="AG3627" s="13"/>
      <c r="AH3627" s="13"/>
      <c r="AI3627" s="13"/>
      <c r="AJ3627" s="13"/>
      <c r="AK3627" s="13"/>
      <c r="AL3627" s="5"/>
      <c r="AM3627" s="5"/>
      <c r="AN3627" s="13"/>
      <c r="AO3627" s="13"/>
      <c r="AP3627" s="13"/>
      <c r="AQ3627" s="13"/>
      <c r="AR3627" s="5"/>
    </row>
    <row r="3628" spans="1:44">
      <c r="A3628" t="e">
        <f>VLOOKUP(Q3628,'Rotas x Madrugada'!A:C,2,0)</f>
        <v>#N/A</v>
      </c>
      <c r="B3628" t="e">
        <f>VLOOKUP(Q3628,'Rotas x Madrugada'!A:C,3,0)</f>
        <v>#N/A</v>
      </c>
      <c r="D3628" s="19" t="e">
        <f t="shared" si="112"/>
        <v>#N/A</v>
      </c>
      <c r="E3628" s="19" t="e">
        <f>IF(A3628="RETIRA",Z3628,VLOOKUP(Q3628,'Rotas x Madrugada'!A:D,4,0))</f>
        <v>#N/A</v>
      </c>
      <c r="F3628" s="19" t="e">
        <f>IF(A3628="RETIRA",Z3628,Z3628+2)</f>
        <v>#N/A</v>
      </c>
      <c r="G3628" s="19" t="str">
        <f>CONCATENATE(U3628,"-",V3628)</f>
        <v>-</v>
      </c>
      <c r="H3628" s="19" t="str">
        <f t="shared" ca="1" si="113"/>
        <v>PROBLEMA</v>
      </c>
      <c r="I3628" s="46">
        <f ca="1">Z3628-$B$1</f>
        <v>-46157</v>
      </c>
      <c r="J3628" s="46" t="e">
        <f>VLOOKUP(G3628,'D. Produção'!A:B,2,)</f>
        <v>#N/A</v>
      </c>
      <c r="K3628" s="1"/>
      <c r="L3628" s="2"/>
      <c r="M3628" s="1"/>
      <c r="N3628" s="1"/>
      <c r="O3628" s="2"/>
      <c r="P3628" s="2"/>
      <c r="Q3628" s="2"/>
      <c r="R3628" s="7"/>
      <c r="S3628" s="7"/>
      <c r="T3628" s="1"/>
      <c r="U3628" s="2"/>
      <c r="V3628" s="2"/>
      <c r="W3628" s="4"/>
      <c r="X3628" s="4"/>
      <c r="Y3628" s="9"/>
      <c r="Z3628" s="10"/>
      <c r="AA3628" s="15"/>
      <c r="AB3628" s="15"/>
      <c r="AC3628" s="15"/>
      <c r="AD3628" s="15"/>
      <c r="AE3628" s="11"/>
      <c r="AF3628" s="11"/>
      <c r="AG3628" s="11"/>
      <c r="AH3628" s="11"/>
      <c r="AI3628" s="11"/>
      <c r="AJ3628" s="11"/>
      <c r="AK3628" s="11"/>
      <c r="AL3628" s="15"/>
      <c r="AM3628" s="15"/>
      <c r="AN3628" s="11"/>
      <c r="AO3628" s="11"/>
      <c r="AP3628" s="11"/>
      <c r="AQ3628" s="11"/>
      <c r="AR3628" s="15"/>
    </row>
    <row r="3629" spans="1:44">
      <c r="A3629" t="e">
        <f>VLOOKUP(Q3629,'Rotas x Madrugada'!A:C,2,0)</f>
        <v>#N/A</v>
      </c>
      <c r="B3629" t="e">
        <f>VLOOKUP(Q3629,'Rotas x Madrugada'!A:C,3,0)</f>
        <v>#N/A</v>
      </c>
      <c r="D3629" s="19" t="e">
        <f t="shared" si="112"/>
        <v>#N/A</v>
      </c>
      <c r="E3629" s="19" t="e">
        <f>IF(A3629="RETIRA",Z3629,VLOOKUP(Q3629,'Rotas x Madrugada'!A:D,4,0))</f>
        <v>#N/A</v>
      </c>
      <c r="F3629" s="19" t="e">
        <f>IF(A3629="RETIRA",Z3629,Z3629+2)</f>
        <v>#N/A</v>
      </c>
      <c r="G3629" s="19" t="str">
        <f>CONCATENATE(U3629,"-",V3629)</f>
        <v>-</v>
      </c>
      <c r="H3629" s="19" t="str">
        <f t="shared" ca="1" si="113"/>
        <v>PROBLEMA</v>
      </c>
      <c r="I3629" s="46">
        <f ca="1">Z3629-$B$1</f>
        <v>-46157</v>
      </c>
      <c r="J3629" s="46" t="e">
        <f>VLOOKUP(G3629,'D. Produção'!A:B,2,)</f>
        <v>#N/A</v>
      </c>
      <c r="K3629" s="3"/>
      <c r="L3629" s="16"/>
      <c r="M3629" s="3"/>
      <c r="N3629" s="3"/>
      <c r="O3629" s="16"/>
      <c r="P3629" s="16"/>
      <c r="Q3629" s="16"/>
      <c r="R3629" s="8"/>
      <c r="S3629" s="8"/>
      <c r="T3629" s="3"/>
      <c r="U3629" s="16"/>
      <c r="V3629" s="16"/>
      <c r="W3629" s="12"/>
      <c r="X3629" s="12"/>
      <c r="Y3629" s="6"/>
      <c r="Z3629" s="14"/>
      <c r="AA3629" s="5"/>
      <c r="AB3629" s="5"/>
      <c r="AC3629" s="5"/>
      <c r="AD3629" s="5"/>
      <c r="AE3629" s="13"/>
      <c r="AF3629" s="13"/>
      <c r="AG3629" s="13"/>
      <c r="AH3629" s="13"/>
      <c r="AI3629" s="13"/>
      <c r="AJ3629" s="13"/>
      <c r="AK3629" s="13"/>
      <c r="AL3629" s="5"/>
      <c r="AM3629" s="5"/>
      <c r="AN3629" s="13"/>
      <c r="AO3629" s="13"/>
      <c r="AP3629" s="13"/>
      <c r="AQ3629" s="13"/>
      <c r="AR3629" s="5"/>
    </row>
    <row r="3630" spans="1:44">
      <c r="A3630" t="e">
        <f>VLOOKUP(Q3630,'Rotas x Madrugada'!A:C,2,0)</f>
        <v>#N/A</v>
      </c>
      <c r="B3630" t="e">
        <f>VLOOKUP(Q3630,'Rotas x Madrugada'!A:C,3,0)</f>
        <v>#N/A</v>
      </c>
      <c r="D3630" s="19" t="e">
        <f t="shared" si="112"/>
        <v>#N/A</v>
      </c>
      <c r="E3630" s="19" t="e">
        <f>IF(A3630="RETIRA",Z3630,VLOOKUP(Q3630,'Rotas x Madrugada'!A:D,4,0))</f>
        <v>#N/A</v>
      </c>
      <c r="F3630" s="19" t="e">
        <f>IF(A3630="RETIRA",Z3630,Z3630+2)</f>
        <v>#N/A</v>
      </c>
      <c r="G3630" s="19" t="str">
        <f>CONCATENATE(U3630,"-",V3630)</f>
        <v>-</v>
      </c>
      <c r="H3630" s="19" t="str">
        <f t="shared" ca="1" si="113"/>
        <v>PROBLEMA</v>
      </c>
      <c r="I3630" s="46">
        <f ca="1">Z3630-$B$1</f>
        <v>-46157</v>
      </c>
      <c r="J3630" s="46" t="e">
        <f>VLOOKUP(G3630,'D. Produção'!A:B,2,)</f>
        <v>#N/A</v>
      </c>
      <c r="K3630" s="1"/>
      <c r="L3630" s="2"/>
      <c r="M3630" s="1"/>
      <c r="N3630" s="1"/>
      <c r="O3630" s="2"/>
      <c r="P3630" s="2"/>
      <c r="Q3630" s="2"/>
      <c r="R3630" s="7"/>
      <c r="S3630" s="7"/>
      <c r="T3630" s="1"/>
      <c r="U3630" s="2"/>
      <c r="V3630" s="2"/>
      <c r="W3630" s="4"/>
      <c r="X3630" s="4"/>
      <c r="Y3630" s="9"/>
      <c r="Z3630" s="10"/>
      <c r="AA3630" s="15"/>
      <c r="AB3630" s="15"/>
      <c r="AC3630" s="15"/>
      <c r="AD3630" s="15"/>
      <c r="AE3630" s="11"/>
      <c r="AF3630" s="11"/>
      <c r="AG3630" s="11"/>
      <c r="AH3630" s="11"/>
      <c r="AI3630" s="11"/>
      <c r="AJ3630" s="11"/>
      <c r="AK3630" s="11"/>
      <c r="AL3630" s="15"/>
      <c r="AM3630" s="15"/>
      <c r="AN3630" s="11"/>
      <c r="AO3630" s="11"/>
      <c r="AP3630" s="11"/>
      <c r="AQ3630" s="11"/>
      <c r="AR3630" s="15"/>
    </row>
    <row r="3631" spans="1:44">
      <c r="A3631" t="e">
        <f>VLOOKUP(Q3631,'Rotas x Madrugada'!A:C,2,0)</f>
        <v>#N/A</v>
      </c>
      <c r="B3631" t="e">
        <f>VLOOKUP(Q3631,'Rotas x Madrugada'!A:C,3,0)</f>
        <v>#N/A</v>
      </c>
      <c r="D3631" s="19" t="e">
        <f t="shared" si="112"/>
        <v>#N/A</v>
      </c>
      <c r="E3631" s="19" t="e">
        <f>IF(A3631="RETIRA",Z3631,VLOOKUP(Q3631,'Rotas x Madrugada'!A:D,4,0))</f>
        <v>#N/A</v>
      </c>
      <c r="F3631" s="19" t="e">
        <f>IF(A3631="RETIRA",Z3631,Z3631+2)</f>
        <v>#N/A</v>
      </c>
      <c r="G3631" s="19" t="str">
        <f>CONCATENATE(U3631,"-",V3631)</f>
        <v>-</v>
      </c>
      <c r="H3631" s="19" t="str">
        <f t="shared" ca="1" si="113"/>
        <v>PROBLEMA</v>
      </c>
      <c r="I3631" s="46">
        <f ca="1">Z3631-$B$1</f>
        <v>-46157</v>
      </c>
      <c r="J3631" s="46" t="e">
        <f>VLOOKUP(G3631,'D. Produção'!A:B,2,)</f>
        <v>#N/A</v>
      </c>
      <c r="K3631" s="3"/>
      <c r="L3631" s="16"/>
      <c r="M3631" s="3"/>
      <c r="N3631" s="3"/>
      <c r="O3631" s="16"/>
      <c r="P3631" s="16"/>
      <c r="Q3631" s="16"/>
      <c r="R3631" s="8"/>
      <c r="S3631" s="8"/>
      <c r="T3631" s="3"/>
      <c r="U3631" s="16"/>
      <c r="V3631" s="16"/>
      <c r="W3631" s="12"/>
      <c r="X3631" s="12"/>
      <c r="Y3631" s="6"/>
      <c r="Z3631" s="14"/>
      <c r="AA3631" s="5"/>
      <c r="AB3631" s="5"/>
      <c r="AC3631" s="5"/>
      <c r="AD3631" s="5"/>
      <c r="AE3631" s="13"/>
      <c r="AF3631" s="13"/>
      <c r="AG3631" s="13"/>
      <c r="AH3631" s="13"/>
      <c r="AI3631" s="13"/>
      <c r="AJ3631" s="13"/>
      <c r="AK3631" s="13"/>
      <c r="AL3631" s="5"/>
      <c r="AM3631" s="5"/>
      <c r="AN3631" s="13"/>
      <c r="AO3631" s="13"/>
      <c r="AP3631" s="13"/>
      <c r="AQ3631" s="13"/>
      <c r="AR3631" s="5"/>
    </row>
    <row r="3632" spans="1:44">
      <c r="A3632" t="e">
        <f>VLOOKUP(Q3632,'Rotas x Madrugada'!A:C,2,0)</f>
        <v>#N/A</v>
      </c>
      <c r="B3632" t="e">
        <f>VLOOKUP(Q3632,'Rotas x Madrugada'!A:C,3,0)</f>
        <v>#N/A</v>
      </c>
      <c r="D3632" s="19" t="e">
        <f t="shared" si="112"/>
        <v>#N/A</v>
      </c>
      <c r="E3632" s="19" t="e">
        <f>IF(A3632="RETIRA",Z3632,VLOOKUP(Q3632,'Rotas x Madrugada'!A:D,4,0))</f>
        <v>#N/A</v>
      </c>
      <c r="F3632" s="19" t="e">
        <f>IF(A3632="RETIRA",Z3632,Z3632+2)</f>
        <v>#N/A</v>
      </c>
      <c r="G3632" s="19" t="str">
        <f>CONCATENATE(U3632,"-",V3632)</f>
        <v>-</v>
      </c>
      <c r="H3632" s="19" t="str">
        <f t="shared" ca="1" si="113"/>
        <v>PROBLEMA</v>
      </c>
      <c r="I3632" s="46">
        <f ca="1">Z3632-$B$1</f>
        <v>-46157</v>
      </c>
      <c r="J3632" s="46" t="e">
        <f>VLOOKUP(G3632,'D. Produção'!A:B,2,)</f>
        <v>#N/A</v>
      </c>
      <c r="K3632" s="1"/>
      <c r="L3632" s="2"/>
      <c r="M3632" s="1"/>
      <c r="N3632" s="1"/>
      <c r="O3632" s="2"/>
      <c r="P3632" s="2"/>
      <c r="Q3632" s="2"/>
      <c r="R3632" s="7"/>
      <c r="S3632" s="7"/>
      <c r="T3632" s="1"/>
      <c r="U3632" s="2"/>
      <c r="V3632" s="2"/>
      <c r="W3632" s="4"/>
      <c r="X3632" s="4"/>
      <c r="Y3632" s="9"/>
      <c r="Z3632" s="10"/>
      <c r="AA3632" s="15"/>
      <c r="AB3632" s="15"/>
      <c r="AC3632" s="15"/>
      <c r="AD3632" s="15"/>
      <c r="AE3632" s="11"/>
      <c r="AF3632" s="11"/>
      <c r="AG3632" s="11"/>
      <c r="AH3632" s="11"/>
      <c r="AI3632" s="11"/>
      <c r="AJ3632" s="11"/>
      <c r="AK3632" s="11"/>
      <c r="AL3632" s="15"/>
      <c r="AM3632" s="15"/>
      <c r="AN3632" s="11"/>
      <c r="AO3632" s="11"/>
      <c r="AP3632" s="11"/>
      <c r="AQ3632" s="11"/>
      <c r="AR3632" s="15"/>
    </row>
    <row r="3633" spans="1:44">
      <c r="A3633" t="e">
        <f>VLOOKUP(Q3633,'Rotas x Madrugada'!A:C,2,0)</f>
        <v>#N/A</v>
      </c>
      <c r="B3633" t="e">
        <f>VLOOKUP(Q3633,'Rotas x Madrugada'!A:C,3,0)</f>
        <v>#N/A</v>
      </c>
      <c r="D3633" s="19" t="e">
        <f t="shared" si="112"/>
        <v>#N/A</v>
      </c>
      <c r="E3633" s="19" t="e">
        <f>IF(A3633="RETIRA",Z3633,VLOOKUP(Q3633,'Rotas x Madrugada'!A:D,4,0))</f>
        <v>#N/A</v>
      </c>
      <c r="F3633" s="19" t="e">
        <f>IF(A3633="RETIRA",Z3633,Z3633+2)</f>
        <v>#N/A</v>
      </c>
      <c r="G3633" s="19" t="str">
        <f>CONCATENATE(U3633,"-",V3633)</f>
        <v>-</v>
      </c>
      <c r="H3633" s="19" t="str">
        <f t="shared" ca="1" si="113"/>
        <v>PROBLEMA</v>
      </c>
      <c r="I3633" s="46">
        <f ca="1">Z3633-$B$1</f>
        <v>-46157</v>
      </c>
      <c r="J3633" s="46" t="e">
        <f>VLOOKUP(G3633,'D. Produção'!A:B,2,)</f>
        <v>#N/A</v>
      </c>
      <c r="K3633" s="3"/>
      <c r="L3633" s="16"/>
      <c r="M3633" s="3"/>
      <c r="N3633" s="3"/>
      <c r="O3633" s="16"/>
      <c r="P3633" s="16"/>
      <c r="Q3633" s="16"/>
      <c r="R3633" s="8"/>
      <c r="S3633" s="8"/>
      <c r="T3633" s="3"/>
      <c r="U3633" s="16"/>
      <c r="V3633" s="16"/>
      <c r="W3633" s="12"/>
      <c r="X3633" s="12"/>
      <c r="Y3633" s="6"/>
      <c r="Z3633" s="14"/>
      <c r="AA3633" s="5"/>
      <c r="AB3633" s="5"/>
      <c r="AC3633" s="5"/>
      <c r="AD3633" s="5"/>
      <c r="AE3633" s="13"/>
      <c r="AF3633" s="13"/>
      <c r="AG3633" s="13"/>
      <c r="AH3633" s="13"/>
      <c r="AI3633" s="13"/>
      <c r="AJ3633" s="13"/>
      <c r="AK3633" s="13"/>
      <c r="AL3633" s="5"/>
      <c r="AM3633" s="5"/>
      <c r="AN3633" s="13"/>
      <c r="AO3633" s="13"/>
      <c r="AP3633" s="13"/>
      <c r="AQ3633" s="13"/>
      <c r="AR3633" s="5"/>
    </row>
    <row r="3634" spans="1:44">
      <c r="A3634" t="e">
        <f>VLOOKUP(Q3634,'Rotas x Madrugada'!A:C,2,0)</f>
        <v>#N/A</v>
      </c>
      <c r="B3634" t="e">
        <f>VLOOKUP(Q3634,'Rotas x Madrugada'!A:C,3,0)</f>
        <v>#N/A</v>
      </c>
      <c r="D3634" s="19" t="e">
        <f t="shared" si="112"/>
        <v>#N/A</v>
      </c>
      <c r="E3634" s="19" t="e">
        <f>IF(A3634="RETIRA",Z3634,VLOOKUP(Q3634,'Rotas x Madrugada'!A:D,4,0))</f>
        <v>#N/A</v>
      </c>
      <c r="F3634" s="19" t="e">
        <f>IF(A3634="RETIRA",Z3634,Z3634+2)</f>
        <v>#N/A</v>
      </c>
      <c r="G3634" s="19" t="str">
        <f>CONCATENATE(U3634,"-",V3634)</f>
        <v>-</v>
      </c>
      <c r="H3634" s="19" t="str">
        <f t="shared" ca="1" si="113"/>
        <v>PROBLEMA</v>
      </c>
      <c r="I3634" s="46">
        <f ca="1">Z3634-$B$1</f>
        <v>-46157</v>
      </c>
      <c r="J3634" s="46" t="e">
        <f>VLOOKUP(G3634,'D. Produção'!A:B,2,)</f>
        <v>#N/A</v>
      </c>
      <c r="K3634" s="1"/>
      <c r="L3634" s="2"/>
      <c r="M3634" s="1"/>
      <c r="N3634" s="1"/>
      <c r="O3634" s="2"/>
      <c r="P3634" s="2"/>
      <c r="Q3634" s="2"/>
      <c r="R3634" s="7"/>
      <c r="S3634" s="7"/>
      <c r="T3634" s="1"/>
      <c r="U3634" s="2"/>
      <c r="V3634" s="2"/>
      <c r="W3634" s="4"/>
      <c r="X3634" s="4"/>
      <c r="Y3634" s="9"/>
      <c r="Z3634" s="10"/>
      <c r="AA3634" s="15"/>
      <c r="AB3634" s="15"/>
      <c r="AC3634" s="15"/>
      <c r="AD3634" s="15"/>
      <c r="AE3634" s="11"/>
      <c r="AF3634" s="11"/>
      <c r="AG3634" s="11"/>
      <c r="AH3634" s="11"/>
      <c r="AI3634" s="11"/>
      <c r="AJ3634" s="11"/>
      <c r="AK3634" s="11"/>
      <c r="AL3634" s="15"/>
      <c r="AM3634" s="15"/>
      <c r="AN3634" s="11"/>
      <c r="AO3634" s="11"/>
      <c r="AP3634" s="11"/>
      <c r="AQ3634" s="11"/>
      <c r="AR3634" s="15"/>
    </row>
    <row r="3635" spans="1:44">
      <c r="A3635" t="e">
        <f>VLOOKUP(Q3635,'Rotas x Madrugada'!A:C,2,0)</f>
        <v>#N/A</v>
      </c>
      <c r="B3635" t="e">
        <f>VLOOKUP(Q3635,'Rotas x Madrugada'!A:C,3,0)</f>
        <v>#N/A</v>
      </c>
      <c r="D3635" s="19" t="e">
        <f t="shared" si="112"/>
        <v>#N/A</v>
      </c>
      <c r="E3635" s="19" t="e">
        <f>IF(A3635="RETIRA",Z3635,VLOOKUP(Q3635,'Rotas x Madrugada'!A:D,4,0))</f>
        <v>#N/A</v>
      </c>
      <c r="F3635" s="19" t="e">
        <f>IF(A3635="RETIRA",Z3635,Z3635+2)</f>
        <v>#N/A</v>
      </c>
      <c r="G3635" s="19" t="str">
        <f>CONCATENATE(U3635,"-",V3635)</f>
        <v>-</v>
      </c>
      <c r="H3635" s="19" t="str">
        <f t="shared" ca="1" si="113"/>
        <v>PROBLEMA</v>
      </c>
      <c r="I3635" s="46">
        <f ca="1">Z3635-$B$1</f>
        <v>-46157</v>
      </c>
      <c r="J3635" s="46" t="e">
        <f>VLOOKUP(G3635,'D. Produção'!A:B,2,)</f>
        <v>#N/A</v>
      </c>
      <c r="K3635" s="3"/>
      <c r="L3635" s="16"/>
      <c r="M3635" s="3"/>
      <c r="N3635" s="3"/>
      <c r="O3635" s="16"/>
      <c r="P3635" s="16"/>
      <c r="Q3635" s="16"/>
      <c r="R3635" s="8"/>
      <c r="S3635" s="8"/>
      <c r="T3635" s="3"/>
      <c r="U3635" s="16"/>
      <c r="V3635" s="16"/>
      <c r="W3635" s="12"/>
      <c r="X3635" s="12"/>
      <c r="Y3635" s="6"/>
      <c r="Z3635" s="14"/>
      <c r="AA3635" s="5"/>
      <c r="AB3635" s="5"/>
      <c r="AC3635" s="5"/>
      <c r="AD3635" s="5"/>
      <c r="AE3635" s="13"/>
      <c r="AF3635" s="13"/>
      <c r="AG3635" s="13"/>
      <c r="AH3635" s="13"/>
      <c r="AI3635" s="13"/>
      <c r="AJ3635" s="13"/>
      <c r="AK3635" s="13"/>
      <c r="AL3635" s="5"/>
      <c r="AM3635" s="5"/>
      <c r="AN3635" s="13"/>
      <c r="AO3635" s="13"/>
      <c r="AP3635" s="13"/>
      <c r="AQ3635" s="13"/>
      <c r="AR3635" s="5"/>
    </row>
    <row r="3636" spans="1:44">
      <c r="A3636" t="e">
        <f>VLOOKUP(Q3636,'Rotas x Madrugada'!A:C,2,0)</f>
        <v>#N/A</v>
      </c>
      <c r="B3636" t="e">
        <f>VLOOKUP(Q3636,'Rotas x Madrugada'!A:C,3,0)</f>
        <v>#N/A</v>
      </c>
      <c r="D3636" s="19" t="e">
        <f t="shared" si="112"/>
        <v>#N/A</v>
      </c>
      <c r="E3636" s="19" t="e">
        <f>IF(A3636="RETIRA",Z3636,VLOOKUP(Q3636,'Rotas x Madrugada'!A:D,4,0))</f>
        <v>#N/A</v>
      </c>
      <c r="F3636" s="19" t="e">
        <f>IF(A3636="RETIRA",Z3636,Z3636+2)</f>
        <v>#N/A</v>
      </c>
      <c r="G3636" s="19" t="str">
        <f>CONCATENATE(U3636,"-",V3636)</f>
        <v>-</v>
      </c>
      <c r="H3636" s="19" t="str">
        <f t="shared" ca="1" si="113"/>
        <v>PROBLEMA</v>
      </c>
      <c r="I3636" s="46">
        <f ca="1">Z3636-$B$1</f>
        <v>-46157</v>
      </c>
      <c r="J3636" s="46" t="e">
        <f>VLOOKUP(G3636,'D. Produção'!A:B,2,)</f>
        <v>#N/A</v>
      </c>
      <c r="K3636" s="1"/>
      <c r="L3636" s="2"/>
      <c r="M3636" s="1"/>
      <c r="N3636" s="1"/>
      <c r="O3636" s="2"/>
      <c r="P3636" s="2"/>
      <c r="Q3636" s="2"/>
      <c r="R3636" s="7"/>
      <c r="S3636" s="7"/>
      <c r="T3636" s="1"/>
      <c r="U3636" s="2"/>
      <c r="V3636" s="2"/>
      <c r="W3636" s="4"/>
      <c r="X3636" s="4"/>
      <c r="Y3636" s="9"/>
      <c r="Z3636" s="10"/>
      <c r="AA3636" s="15"/>
      <c r="AB3636" s="15"/>
      <c r="AC3636" s="15"/>
      <c r="AD3636" s="15"/>
      <c r="AE3636" s="11"/>
      <c r="AF3636" s="11"/>
      <c r="AG3636" s="11"/>
      <c r="AH3636" s="11"/>
      <c r="AI3636" s="11"/>
      <c r="AJ3636" s="11"/>
      <c r="AK3636" s="11"/>
      <c r="AL3636" s="15"/>
      <c r="AM3636" s="15"/>
      <c r="AN3636" s="11"/>
      <c r="AO3636" s="11"/>
      <c r="AP3636" s="11"/>
      <c r="AQ3636" s="11"/>
      <c r="AR3636" s="15"/>
    </row>
    <row r="3637" spans="1:44">
      <c r="A3637" t="e">
        <f>VLOOKUP(Q3637,'Rotas x Madrugada'!A:C,2,0)</f>
        <v>#N/A</v>
      </c>
      <c r="B3637" t="e">
        <f>VLOOKUP(Q3637,'Rotas x Madrugada'!A:C,3,0)</f>
        <v>#N/A</v>
      </c>
      <c r="D3637" s="19" t="e">
        <f t="shared" si="112"/>
        <v>#N/A</v>
      </c>
      <c r="E3637" s="19" t="e">
        <f>IF(A3637="RETIRA",Z3637,VLOOKUP(Q3637,'Rotas x Madrugada'!A:D,4,0))</f>
        <v>#N/A</v>
      </c>
      <c r="F3637" s="19" t="e">
        <f>IF(A3637="RETIRA",Z3637,Z3637+2)</f>
        <v>#N/A</v>
      </c>
      <c r="G3637" s="19" t="str">
        <f>CONCATENATE(U3637,"-",V3637)</f>
        <v>-</v>
      </c>
      <c r="H3637" s="19" t="str">
        <f t="shared" ca="1" si="113"/>
        <v>PROBLEMA</v>
      </c>
      <c r="I3637" s="46">
        <f ca="1">Z3637-$B$1</f>
        <v>-46157</v>
      </c>
      <c r="J3637" s="46" t="e">
        <f>VLOOKUP(G3637,'D. Produção'!A:B,2,)</f>
        <v>#N/A</v>
      </c>
      <c r="K3637" s="3"/>
      <c r="L3637" s="16"/>
      <c r="M3637" s="3"/>
      <c r="N3637" s="3"/>
      <c r="O3637" s="16"/>
      <c r="P3637" s="16"/>
      <c r="Q3637" s="16"/>
      <c r="R3637" s="8"/>
      <c r="S3637" s="8"/>
      <c r="T3637" s="3"/>
      <c r="U3637" s="16"/>
      <c r="V3637" s="16"/>
      <c r="W3637" s="12"/>
      <c r="X3637" s="12"/>
      <c r="Y3637" s="6"/>
      <c r="Z3637" s="14"/>
      <c r="AA3637" s="5"/>
      <c r="AB3637" s="5"/>
      <c r="AC3637" s="5"/>
      <c r="AD3637" s="5"/>
      <c r="AE3637" s="13"/>
      <c r="AF3637" s="13"/>
      <c r="AG3637" s="13"/>
      <c r="AH3637" s="13"/>
      <c r="AI3637" s="13"/>
      <c r="AJ3637" s="13"/>
      <c r="AK3637" s="13"/>
      <c r="AL3637" s="5"/>
      <c r="AM3637" s="5"/>
      <c r="AN3637" s="13"/>
      <c r="AO3637" s="13"/>
      <c r="AP3637" s="13"/>
      <c r="AQ3637" s="13"/>
      <c r="AR3637" s="5"/>
    </row>
    <row r="3638" spans="1:44">
      <c r="A3638" t="e">
        <f>VLOOKUP(Q3638,'Rotas x Madrugada'!A:C,2,0)</f>
        <v>#N/A</v>
      </c>
      <c r="B3638" t="e">
        <f>VLOOKUP(Q3638,'Rotas x Madrugada'!A:C,3,0)</f>
        <v>#N/A</v>
      </c>
      <c r="D3638" s="19" t="e">
        <f t="shared" si="112"/>
        <v>#N/A</v>
      </c>
      <c r="E3638" s="19" t="e">
        <f>IF(A3638="RETIRA",Z3638,VLOOKUP(Q3638,'Rotas x Madrugada'!A:D,4,0))</f>
        <v>#N/A</v>
      </c>
      <c r="F3638" s="19" t="e">
        <f>IF(A3638="RETIRA",Z3638,Z3638+2)</f>
        <v>#N/A</v>
      </c>
      <c r="G3638" s="19" t="str">
        <f>CONCATENATE(U3638,"-",V3638)</f>
        <v>-</v>
      </c>
      <c r="H3638" s="19" t="str">
        <f t="shared" ca="1" si="113"/>
        <v>PROBLEMA</v>
      </c>
      <c r="I3638" s="46">
        <f ca="1">Z3638-$B$1</f>
        <v>-46157</v>
      </c>
      <c r="J3638" s="46" t="e">
        <f>VLOOKUP(G3638,'D. Produção'!A:B,2,)</f>
        <v>#N/A</v>
      </c>
      <c r="K3638" s="1"/>
      <c r="L3638" s="2"/>
      <c r="M3638" s="1"/>
      <c r="N3638" s="1"/>
      <c r="O3638" s="2"/>
      <c r="P3638" s="2"/>
      <c r="Q3638" s="2"/>
      <c r="R3638" s="7"/>
      <c r="S3638" s="7"/>
      <c r="T3638" s="1"/>
      <c r="U3638" s="2"/>
      <c r="V3638" s="2"/>
      <c r="W3638" s="4"/>
      <c r="X3638" s="4"/>
      <c r="Y3638" s="9"/>
      <c r="Z3638" s="10"/>
      <c r="AA3638" s="15"/>
      <c r="AB3638" s="15"/>
      <c r="AC3638" s="15"/>
      <c r="AD3638" s="15"/>
      <c r="AE3638" s="11"/>
      <c r="AF3638" s="11"/>
      <c r="AG3638" s="11"/>
      <c r="AH3638" s="11"/>
      <c r="AI3638" s="11"/>
      <c r="AJ3638" s="11"/>
      <c r="AK3638" s="11"/>
      <c r="AL3638" s="15"/>
      <c r="AM3638" s="15"/>
      <c r="AN3638" s="11"/>
      <c r="AO3638" s="11"/>
      <c r="AP3638" s="11"/>
      <c r="AQ3638" s="11"/>
      <c r="AR3638" s="15"/>
    </row>
    <row r="3639" spans="1:44">
      <c r="A3639" t="e">
        <f>VLOOKUP(Q3639,'Rotas x Madrugada'!A:C,2,0)</f>
        <v>#N/A</v>
      </c>
      <c r="B3639" t="e">
        <f>VLOOKUP(Q3639,'Rotas x Madrugada'!A:C,3,0)</f>
        <v>#N/A</v>
      </c>
      <c r="D3639" s="19" t="e">
        <f t="shared" si="112"/>
        <v>#N/A</v>
      </c>
      <c r="E3639" s="19" t="e">
        <f>IF(A3639="RETIRA",Z3639,VLOOKUP(Q3639,'Rotas x Madrugada'!A:D,4,0))</f>
        <v>#N/A</v>
      </c>
      <c r="F3639" s="19" t="e">
        <f>IF(A3639="RETIRA",Z3639,Z3639+2)</f>
        <v>#N/A</v>
      </c>
      <c r="G3639" s="19" t="str">
        <f>CONCATENATE(U3639,"-",V3639)</f>
        <v>-</v>
      </c>
      <c r="H3639" s="19" t="str">
        <f t="shared" ca="1" si="113"/>
        <v>PROBLEMA</v>
      </c>
      <c r="I3639" s="46">
        <f ca="1">Z3639-$B$1</f>
        <v>-46157</v>
      </c>
      <c r="J3639" s="46" t="e">
        <f>VLOOKUP(G3639,'D. Produção'!A:B,2,)</f>
        <v>#N/A</v>
      </c>
      <c r="K3639" s="3"/>
      <c r="L3639" s="16"/>
      <c r="M3639" s="3"/>
      <c r="N3639" s="3"/>
      <c r="O3639" s="16"/>
      <c r="P3639" s="16"/>
      <c r="Q3639" s="16"/>
      <c r="R3639" s="8"/>
      <c r="S3639" s="8"/>
      <c r="T3639" s="3"/>
      <c r="U3639" s="16"/>
      <c r="V3639" s="16"/>
      <c r="W3639" s="12"/>
      <c r="X3639" s="12"/>
      <c r="Y3639" s="6"/>
      <c r="Z3639" s="14"/>
      <c r="AA3639" s="5"/>
      <c r="AB3639" s="5"/>
      <c r="AC3639" s="5"/>
      <c r="AD3639" s="5"/>
      <c r="AE3639" s="13"/>
      <c r="AF3639" s="13"/>
      <c r="AG3639" s="13"/>
      <c r="AH3639" s="13"/>
      <c r="AI3639" s="13"/>
      <c r="AJ3639" s="13"/>
      <c r="AK3639" s="13"/>
      <c r="AL3639" s="5"/>
      <c r="AM3639" s="5"/>
      <c r="AN3639" s="13"/>
      <c r="AO3639" s="13"/>
      <c r="AP3639" s="13"/>
      <c r="AQ3639" s="13"/>
      <c r="AR3639" s="5"/>
    </row>
    <row r="3640" spans="1:44">
      <c r="A3640" t="e">
        <f>VLOOKUP(Q3640,'Rotas x Madrugada'!A:C,2,0)</f>
        <v>#N/A</v>
      </c>
      <c r="B3640" t="e">
        <f>VLOOKUP(Q3640,'Rotas x Madrugada'!A:C,3,0)</f>
        <v>#N/A</v>
      </c>
      <c r="D3640" s="19" t="e">
        <f t="shared" si="112"/>
        <v>#N/A</v>
      </c>
      <c r="E3640" s="19" t="e">
        <f>IF(A3640="RETIRA",Z3640,VLOOKUP(Q3640,'Rotas x Madrugada'!A:D,4,0))</f>
        <v>#N/A</v>
      </c>
      <c r="F3640" s="19" t="e">
        <f>IF(A3640="RETIRA",Z3640,Z3640+2)</f>
        <v>#N/A</v>
      </c>
      <c r="G3640" s="19" t="str">
        <f>CONCATENATE(U3640,"-",V3640)</f>
        <v>-</v>
      </c>
      <c r="H3640" s="19" t="str">
        <f t="shared" ca="1" si="113"/>
        <v>PROBLEMA</v>
      </c>
      <c r="I3640" s="46">
        <f ca="1">Z3640-$B$1</f>
        <v>-46157</v>
      </c>
      <c r="J3640" s="46" t="e">
        <f>VLOOKUP(G3640,'D. Produção'!A:B,2,)</f>
        <v>#N/A</v>
      </c>
      <c r="K3640" s="1"/>
      <c r="L3640" s="2"/>
      <c r="M3640" s="1"/>
      <c r="N3640" s="1"/>
      <c r="O3640" s="2"/>
      <c r="P3640" s="2"/>
      <c r="Q3640" s="2"/>
      <c r="R3640" s="7"/>
      <c r="S3640" s="7"/>
      <c r="T3640" s="1"/>
      <c r="U3640" s="2"/>
      <c r="V3640" s="2"/>
      <c r="W3640" s="4"/>
      <c r="X3640" s="4"/>
      <c r="Y3640" s="9"/>
      <c r="Z3640" s="10"/>
      <c r="AA3640" s="15"/>
      <c r="AB3640" s="15"/>
      <c r="AC3640" s="15"/>
      <c r="AD3640" s="15"/>
      <c r="AE3640" s="11"/>
      <c r="AF3640" s="11"/>
      <c r="AG3640" s="11"/>
      <c r="AH3640" s="11"/>
      <c r="AI3640" s="11"/>
      <c r="AJ3640" s="11"/>
      <c r="AK3640" s="11"/>
      <c r="AL3640" s="15"/>
      <c r="AM3640" s="15"/>
      <c r="AN3640" s="11"/>
      <c r="AO3640" s="11"/>
      <c r="AP3640" s="11"/>
      <c r="AQ3640" s="11"/>
      <c r="AR3640" s="15"/>
    </row>
    <row r="3641" spans="1:44">
      <c r="A3641" t="e">
        <f>VLOOKUP(Q3641,'Rotas x Madrugada'!A:C,2,0)</f>
        <v>#N/A</v>
      </c>
      <c r="B3641" t="e">
        <f>VLOOKUP(Q3641,'Rotas x Madrugada'!A:C,3,0)</f>
        <v>#N/A</v>
      </c>
      <c r="D3641" s="19" t="e">
        <f t="shared" si="112"/>
        <v>#N/A</v>
      </c>
      <c r="E3641" s="19" t="e">
        <f>IF(A3641="RETIRA",Z3641,VLOOKUP(Q3641,'Rotas x Madrugada'!A:D,4,0))</f>
        <v>#N/A</v>
      </c>
      <c r="F3641" s="19" t="e">
        <f>IF(A3641="RETIRA",Z3641,Z3641+2)</f>
        <v>#N/A</v>
      </c>
      <c r="G3641" s="19" t="str">
        <f>CONCATENATE(U3641,"-",V3641)</f>
        <v>-</v>
      </c>
      <c r="H3641" s="19" t="str">
        <f t="shared" ca="1" si="113"/>
        <v>PROBLEMA</v>
      </c>
      <c r="I3641" s="46">
        <f ca="1">Z3641-$B$1</f>
        <v>-46157</v>
      </c>
      <c r="J3641" s="46" t="e">
        <f>VLOOKUP(G3641,'D. Produção'!A:B,2,)</f>
        <v>#N/A</v>
      </c>
      <c r="K3641" s="3"/>
      <c r="L3641" s="16"/>
      <c r="M3641" s="3"/>
      <c r="N3641" s="3"/>
      <c r="O3641" s="16"/>
      <c r="P3641" s="16"/>
      <c r="Q3641" s="16"/>
      <c r="R3641" s="8"/>
      <c r="S3641" s="8"/>
      <c r="T3641" s="3"/>
      <c r="U3641" s="16"/>
      <c r="V3641" s="16"/>
      <c r="W3641" s="12"/>
      <c r="X3641" s="12"/>
      <c r="Y3641" s="6"/>
      <c r="Z3641" s="14"/>
      <c r="AA3641" s="5"/>
      <c r="AB3641" s="5"/>
      <c r="AC3641" s="5"/>
      <c r="AD3641" s="5"/>
      <c r="AE3641" s="13"/>
      <c r="AF3641" s="13"/>
      <c r="AG3641" s="13"/>
      <c r="AH3641" s="13"/>
      <c r="AI3641" s="13"/>
      <c r="AJ3641" s="13"/>
      <c r="AK3641" s="13"/>
      <c r="AL3641" s="5"/>
      <c r="AM3641" s="5"/>
      <c r="AN3641" s="13"/>
      <c r="AO3641" s="13"/>
      <c r="AP3641" s="13"/>
      <c r="AQ3641" s="13"/>
      <c r="AR3641" s="5"/>
    </row>
    <row r="3642" spans="1:44">
      <c r="A3642" t="e">
        <f>VLOOKUP(Q3642,'Rotas x Madrugada'!A:C,2,0)</f>
        <v>#N/A</v>
      </c>
      <c r="B3642" t="e">
        <f>VLOOKUP(Q3642,'Rotas x Madrugada'!A:C,3,0)</f>
        <v>#N/A</v>
      </c>
      <c r="D3642" s="19" t="e">
        <f t="shared" si="112"/>
        <v>#N/A</v>
      </c>
      <c r="E3642" s="19" t="e">
        <f>IF(A3642="RETIRA",Z3642,VLOOKUP(Q3642,'Rotas x Madrugada'!A:D,4,0))</f>
        <v>#N/A</v>
      </c>
      <c r="F3642" s="19" t="e">
        <f>IF(A3642="RETIRA",Z3642,Z3642+2)</f>
        <v>#N/A</v>
      </c>
      <c r="G3642" s="19" t="str">
        <f>CONCATENATE(U3642,"-",V3642)</f>
        <v>-</v>
      </c>
      <c r="H3642" s="19" t="str">
        <f t="shared" ca="1" si="113"/>
        <v>PROBLEMA</v>
      </c>
      <c r="I3642" s="46">
        <f ca="1">Z3642-$B$1</f>
        <v>-46157</v>
      </c>
      <c r="J3642" s="46" t="e">
        <f>VLOOKUP(G3642,'D. Produção'!A:B,2,)</f>
        <v>#N/A</v>
      </c>
      <c r="K3642" s="1"/>
      <c r="L3642" s="2"/>
      <c r="M3642" s="1"/>
      <c r="N3642" s="1"/>
      <c r="O3642" s="2"/>
      <c r="P3642" s="2"/>
      <c r="Q3642" s="2"/>
      <c r="R3642" s="7"/>
      <c r="S3642" s="7"/>
      <c r="T3642" s="1"/>
      <c r="U3642" s="2"/>
      <c r="V3642" s="2"/>
      <c r="W3642" s="4"/>
      <c r="X3642" s="4"/>
      <c r="Y3642" s="9"/>
      <c r="Z3642" s="10"/>
      <c r="AA3642" s="15"/>
      <c r="AB3642" s="15"/>
      <c r="AC3642" s="15"/>
      <c r="AD3642" s="15"/>
      <c r="AE3642" s="11"/>
      <c r="AF3642" s="11"/>
      <c r="AG3642" s="11"/>
      <c r="AH3642" s="11"/>
      <c r="AI3642" s="11"/>
      <c r="AJ3642" s="11"/>
      <c r="AK3642" s="11"/>
      <c r="AL3642" s="15"/>
      <c r="AM3642" s="15"/>
      <c r="AN3642" s="11"/>
      <c r="AO3642" s="11"/>
      <c r="AP3642" s="11"/>
      <c r="AQ3642" s="11"/>
      <c r="AR3642" s="15"/>
    </row>
    <row r="3643" spans="1:44">
      <c r="A3643" t="e">
        <f>VLOOKUP(Q3643,'Rotas x Madrugada'!A:C,2,0)</f>
        <v>#N/A</v>
      </c>
      <c r="B3643" t="e">
        <f>VLOOKUP(Q3643,'Rotas x Madrugada'!A:C,3,0)</f>
        <v>#N/A</v>
      </c>
      <c r="D3643" s="19" t="e">
        <f t="shared" si="112"/>
        <v>#N/A</v>
      </c>
      <c r="E3643" s="19" t="e">
        <f>IF(A3643="RETIRA",Z3643,VLOOKUP(Q3643,'Rotas x Madrugada'!A:D,4,0))</f>
        <v>#N/A</v>
      </c>
      <c r="F3643" s="19" t="e">
        <f>IF(A3643="RETIRA",Z3643,Z3643+2)</f>
        <v>#N/A</v>
      </c>
      <c r="G3643" s="19" t="str">
        <f>CONCATENATE(U3643,"-",V3643)</f>
        <v>-</v>
      </c>
      <c r="H3643" s="19" t="str">
        <f t="shared" ca="1" si="113"/>
        <v>PROBLEMA</v>
      </c>
      <c r="I3643" s="46">
        <f ca="1">Z3643-$B$1</f>
        <v>-46157</v>
      </c>
      <c r="J3643" s="46" t="e">
        <f>VLOOKUP(G3643,'D. Produção'!A:B,2,)</f>
        <v>#N/A</v>
      </c>
      <c r="K3643" s="3"/>
      <c r="L3643" s="16"/>
      <c r="M3643" s="3"/>
      <c r="N3643" s="3"/>
      <c r="O3643" s="16"/>
      <c r="P3643" s="16"/>
      <c r="Q3643" s="16"/>
      <c r="R3643" s="8"/>
      <c r="S3643" s="8"/>
      <c r="T3643" s="3"/>
      <c r="U3643" s="16"/>
      <c r="V3643" s="16"/>
      <c r="W3643" s="12"/>
      <c r="X3643" s="12"/>
      <c r="Y3643" s="6"/>
      <c r="Z3643" s="14"/>
      <c r="AA3643" s="5"/>
      <c r="AB3643" s="5"/>
      <c r="AC3643" s="5"/>
      <c r="AD3643" s="5"/>
      <c r="AE3643" s="13"/>
      <c r="AF3643" s="13"/>
      <c r="AG3643" s="13"/>
      <c r="AH3643" s="13"/>
      <c r="AI3643" s="13"/>
      <c r="AJ3643" s="13"/>
      <c r="AK3643" s="13"/>
      <c r="AL3643" s="5"/>
      <c r="AM3643" s="5"/>
      <c r="AN3643" s="13"/>
      <c r="AO3643" s="13"/>
      <c r="AP3643" s="13"/>
      <c r="AQ3643" s="13"/>
      <c r="AR3643" s="5"/>
    </row>
    <row r="3644" spans="1:44">
      <c r="A3644" t="e">
        <f>VLOOKUP(Q3644,'Rotas x Madrugada'!A:C,2,0)</f>
        <v>#N/A</v>
      </c>
      <c r="B3644" t="e">
        <f>VLOOKUP(Q3644,'Rotas x Madrugada'!A:C,3,0)</f>
        <v>#N/A</v>
      </c>
      <c r="D3644" s="19" t="e">
        <f t="shared" si="112"/>
        <v>#N/A</v>
      </c>
      <c r="E3644" s="19" t="e">
        <f>IF(A3644="RETIRA",Z3644,VLOOKUP(Q3644,'Rotas x Madrugada'!A:D,4,0))</f>
        <v>#N/A</v>
      </c>
      <c r="F3644" s="19" t="e">
        <f>IF(A3644="RETIRA",Z3644,Z3644+2)</f>
        <v>#N/A</v>
      </c>
      <c r="G3644" s="19" t="str">
        <f>CONCATENATE(U3644,"-",V3644)</f>
        <v>-</v>
      </c>
      <c r="H3644" s="19" t="str">
        <f t="shared" ca="1" si="113"/>
        <v>PROBLEMA</v>
      </c>
      <c r="I3644" s="46">
        <f ca="1">Z3644-$B$1</f>
        <v>-46157</v>
      </c>
      <c r="J3644" s="46" t="e">
        <f>VLOOKUP(G3644,'D. Produção'!A:B,2,)</f>
        <v>#N/A</v>
      </c>
      <c r="K3644" s="1"/>
      <c r="L3644" s="2"/>
      <c r="M3644" s="1"/>
      <c r="N3644" s="1"/>
      <c r="O3644" s="2"/>
      <c r="P3644" s="2"/>
      <c r="Q3644" s="2"/>
      <c r="R3644" s="7"/>
      <c r="S3644" s="7"/>
      <c r="T3644" s="1"/>
      <c r="U3644" s="2"/>
      <c r="V3644" s="2"/>
      <c r="W3644" s="4"/>
      <c r="X3644" s="4"/>
      <c r="Y3644" s="9"/>
      <c r="Z3644" s="10"/>
      <c r="AA3644" s="15"/>
      <c r="AB3644" s="15"/>
      <c r="AC3644" s="15"/>
      <c r="AD3644" s="15"/>
      <c r="AE3644" s="11"/>
      <c r="AF3644" s="11"/>
      <c r="AG3644" s="11"/>
      <c r="AH3644" s="11"/>
      <c r="AI3644" s="11"/>
      <c r="AJ3644" s="11"/>
      <c r="AK3644" s="11"/>
      <c r="AL3644" s="15"/>
      <c r="AM3644" s="15"/>
      <c r="AN3644" s="11"/>
      <c r="AO3644" s="11"/>
      <c r="AP3644" s="15"/>
      <c r="AQ3644" s="15"/>
      <c r="AR3644" s="15"/>
    </row>
    <row r="3645" spans="1:44">
      <c r="A3645" t="e">
        <f>VLOOKUP(Q3645,'Rotas x Madrugada'!A:C,2,0)</f>
        <v>#N/A</v>
      </c>
      <c r="B3645" t="e">
        <f>VLOOKUP(Q3645,'Rotas x Madrugada'!A:C,3,0)</f>
        <v>#N/A</v>
      </c>
      <c r="D3645" s="19" t="e">
        <f t="shared" si="112"/>
        <v>#N/A</v>
      </c>
      <c r="E3645" s="19" t="e">
        <f>IF(A3645="RETIRA",Z3645,VLOOKUP(Q3645,'Rotas x Madrugada'!A:D,4,0))</f>
        <v>#N/A</v>
      </c>
      <c r="F3645" s="19" t="e">
        <f>IF(A3645="RETIRA",Z3645,Z3645+2)</f>
        <v>#N/A</v>
      </c>
      <c r="G3645" s="19" t="str">
        <f>CONCATENATE(U3645,"-",V3645)</f>
        <v>-</v>
      </c>
      <c r="H3645" s="19" t="str">
        <f t="shared" ca="1" si="113"/>
        <v>PROBLEMA</v>
      </c>
      <c r="I3645" s="46">
        <f ca="1">Z3645-$B$1</f>
        <v>-46157</v>
      </c>
      <c r="J3645" s="46" t="e">
        <f>VLOOKUP(G3645,'D. Produção'!A:B,2,)</f>
        <v>#N/A</v>
      </c>
      <c r="K3645" s="3"/>
      <c r="L3645" s="16"/>
      <c r="M3645" s="3"/>
      <c r="N3645" s="3"/>
      <c r="O3645" s="16"/>
      <c r="P3645" s="16"/>
      <c r="Q3645" s="16"/>
      <c r="R3645" s="8"/>
      <c r="S3645" s="8"/>
      <c r="T3645" s="3"/>
      <c r="U3645" s="16"/>
      <c r="V3645" s="16"/>
      <c r="W3645" s="12"/>
      <c r="X3645" s="12"/>
      <c r="Y3645" s="6"/>
      <c r="Z3645" s="14"/>
      <c r="AA3645" s="5"/>
      <c r="AB3645" s="5"/>
      <c r="AC3645" s="5"/>
      <c r="AD3645" s="5"/>
      <c r="AE3645" s="5"/>
      <c r="AF3645" s="5"/>
      <c r="AG3645" s="5"/>
      <c r="AH3645" s="5"/>
      <c r="AI3645" s="13"/>
      <c r="AJ3645" s="13"/>
      <c r="AK3645" s="13"/>
      <c r="AL3645" s="5"/>
      <c r="AM3645" s="5"/>
      <c r="AN3645" s="5"/>
      <c r="AO3645" s="13"/>
      <c r="AP3645" s="13"/>
      <c r="AQ3645" s="13"/>
      <c r="AR3645" s="5"/>
    </row>
    <row r="3646" spans="1:44">
      <c r="A3646" t="e">
        <f>VLOOKUP(Q3646,'Rotas x Madrugada'!A:C,2,0)</f>
        <v>#N/A</v>
      </c>
      <c r="B3646" t="e">
        <f>VLOOKUP(Q3646,'Rotas x Madrugada'!A:C,3,0)</f>
        <v>#N/A</v>
      </c>
      <c r="D3646" s="19" t="e">
        <f t="shared" si="112"/>
        <v>#N/A</v>
      </c>
      <c r="E3646" s="19" t="e">
        <f>IF(A3646="RETIRA",Z3646,VLOOKUP(Q3646,'Rotas x Madrugada'!A:D,4,0))</f>
        <v>#N/A</v>
      </c>
      <c r="F3646" s="19" t="e">
        <f>IF(A3646="RETIRA",Z3646,Z3646+2)</f>
        <v>#N/A</v>
      </c>
      <c r="G3646" s="19" t="str">
        <f>CONCATENATE(U3646,"-",V3646)</f>
        <v>-</v>
      </c>
      <c r="H3646" s="19" t="str">
        <f t="shared" ca="1" si="113"/>
        <v>PROBLEMA</v>
      </c>
      <c r="I3646" s="46">
        <f ca="1">Z3646-$B$1</f>
        <v>-46157</v>
      </c>
      <c r="J3646" s="46" t="e">
        <f>VLOOKUP(G3646,'D. Produção'!A:B,2,)</f>
        <v>#N/A</v>
      </c>
      <c r="K3646" s="1"/>
      <c r="L3646" s="2"/>
      <c r="M3646" s="1"/>
      <c r="N3646" s="1"/>
      <c r="O3646" s="2"/>
      <c r="P3646" s="2"/>
      <c r="Q3646" s="2"/>
      <c r="R3646" s="7"/>
      <c r="S3646" s="7"/>
      <c r="T3646" s="1"/>
      <c r="U3646" s="2"/>
      <c r="V3646" s="2"/>
      <c r="W3646" s="4"/>
      <c r="X3646" s="4"/>
      <c r="Y3646" s="9"/>
      <c r="Z3646" s="10"/>
      <c r="AA3646" s="15"/>
      <c r="AB3646" s="15"/>
      <c r="AC3646" s="15"/>
      <c r="AD3646" s="15"/>
      <c r="AE3646" s="15"/>
      <c r="AF3646" s="15"/>
      <c r="AG3646" s="15"/>
      <c r="AH3646" s="15"/>
      <c r="AI3646" s="11"/>
      <c r="AJ3646" s="11"/>
      <c r="AK3646" s="11"/>
      <c r="AL3646" s="15"/>
      <c r="AM3646" s="15"/>
      <c r="AN3646" s="15"/>
      <c r="AO3646" s="11"/>
      <c r="AP3646" s="11"/>
      <c r="AQ3646" s="11"/>
      <c r="AR3646" s="15"/>
    </row>
    <row r="3647" spans="1:44">
      <c r="A3647" t="e">
        <f>VLOOKUP(Q3647,'Rotas x Madrugada'!A:C,2,0)</f>
        <v>#N/A</v>
      </c>
      <c r="B3647" t="e">
        <f>VLOOKUP(Q3647,'Rotas x Madrugada'!A:C,3,0)</f>
        <v>#N/A</v>
      </c>
      <c r="D3647" s="19" t="e">
        <f t="shared" si="112"/>
        <v>#N/A</v>
      </c>
      <c r="E3647" s="19" t="e">
        <f>IF(A3647="RETIRA",Z3647,VLOOKUP(Q3647,'Rotas x Madrugada'!A:D,4,0))</f>
        <v>#N/A</v>
      </c>
      <c r="F3647" s="19" t="e">
        <f>IF(A3647="RETIRA",Z3647,Z3647+2)</f>
        <v>#N/A</v>
      </c>
      <c r="G3647" s="19" t="str">
        <f>CONCATENATE(U3647,"-",V3647)</f>
        <v>-</v>
      </c>
      <c r="H3647" s="19" t="str">
        <f t="shared" ca="1" si="113"/>
        <v>PROBLEMA</v>
      </c>
      <c r="I3647" s="46">
        <f ca="1">Z3647-$B$1</f>
        <v>-46157</v>
      </c>
      <c r="J3647" s="46" t="e">
        <f>VLOOKUP(G3647,'D. Produção'!A:B,2,)</f>
        <v>#N/A</v>
      </c>
      <c r="K3647" s="3"/>
      <c r="L3647" s="16"/>
      <c r="M3647" s="3"/>
      <c r="N3647" s="3"/>
      <c r="O3647" s="16"/>
      <c r="P3647" s="16"/>
      <c r="Q3647" s="16"/>
      <c r="R3647" s="8"/>
      <c r="S3647" s="8"/>
      <c r="T3647" s="3"/>
      <c r="U3647" s="16"/>
      <c r="V3647" s="16"/>
      <c r="W3647" s="12"/>
      <c r="X3647" s="12"/>
      <c r="Y3647" s="6"/>
      <c r="Z3647" s="14"/>
      <c r="AA3647" s="5"/>
      <c r="AB3647" s="5"/>
      <c r="AC3647" s="5"/>
      <c r="AD3647" s="13"/>
      <c r="AE3647" s="13"/>
      <c r="AF3647" s="13"/>
      <c r="AG3647" s="13"/>
      <c r="AH3647" s="13"/>
      <c r="AI3647" s="13"/>
      <c r="AJ3647" s="13"/>
      <c r="AK3647" s="13"/>
      <c r="AL3647" s="13"/>
      <c r="AM3647" s="13"/>
      <c r="AN3647" s="13"/>
      <c r="AO3647" s="13"/>
      <c r="AP3647" s="13"/>
      <c r="AQ3647" s="13"/>
      <c r="AR3647" s="5"/>
    </row>
    <row r="3648" spans="1:44">
      <c r="A3648" t="e">
        <f>VLOOKUP(Q3648,'Rotas x Madrugada'!A:C,2,0)</f>
        <v>#N/A</v>
      </c>
      <c r="B3648" t="e">
        <f>VLOOKUP(Q3648,'Rotas x Madrugada'!A:C,3,0)</f>
        <v>#N/A</v>
      </c>
      <c r="D3648" s="19" t="e">
        <f t="shared" si="112"/>
        <v>#N/A</v>
      </c>
      <c r="E3648" s="19" t="e">
        <f>IF(A3648="RETIRA",Z3648,VLOOKUP(Q3648,'Rotas x Madrugada'!A:D,4,0))</f>
        <v>#N/A</v>
      </c>
      <c r="F3648" s="19" t="e">
        <f>IF(A3648="RETIRA",Z3648,Z3648+2)</f>
        <v>#N/A</v>
      </c>
      <c r="G3648" s="19" t="str">
        <f>CONCATENATE(U3648,"-",V3648)</f>
        <v>-</v>
      </c>
      <c r="H3648" s="19" t="str">
        <f t="shared" ca="1" si="113"/>
        <v>PROBLEMA</v>
      </c>
      <c r="I3648" s="46">
        <f ca="1">Z3648-$B$1</f>
        <v>-46157</v>
      </c>
      <c r="J3648" s="46" t="e">
        <f>VLOOKUP(G3648,'D. Produção'!A:B,2,)</f>
        <v>#N/A</v>
      </c>
      <c r="K3648" s="1"/>
      <c r="L3648" s="2"/>
      <c r="M3648" s="1"/>
      <c r="N3648" s="1"/>
      <c r="O3648" s="2"/>
      <c r="P3648" s="2"/>
      <c r="Q3648" s="2"/>
      <c r="R3648" s="7"/>
      <c r="S3648" s="7"/>
      <c r="T3648" s="1"/>
      <c r="U3648" s="2"/>
      <c r="V3648" s="2"/>
      <c r="W3648" s="4"/>
      <c r="X3648" s="4"/>
      <c r="Y3648" s="9"/>
      <c r="Z3648" s="10"/>
      <c r="AA3648" s="15"/>
      <c r="AB3648" s="15"/>
      <c r="AC3648" s="15"/>
      <c r="AD3648" s="11"/>
      <c r="AE3648" s="11"/>
      <c r="AF3648" s="11"/>
      <c r="AG3648" s="11"/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s="11"/>
      <c r="AR3648" s="15"/>
    </row>
    <row r="3649" spans="1:44">
      <c r="A3649" t="e">
        <f>VLOOKUP(Q3649,'Rotas x Madrugada'!A:C,2,0)</f>
        <v>#N/A</v>
      </c>
      <c r="B3649" t="e">
        <f>VLOOKUP(Q3649,'Rotas x Madrugada'!A:C,3,0)</f>
        <v>#N/A</v>
      </c>
      <c r="D3649" s="19" t="e">
        <f t="shared" si="112"/>
        <v>#N/A</v>
      </c>
      <c r="E3649" s="19" t="e">
        <f>IF(A3649="RETIRA",Z3649,VLOOKUP(Q3649,'Rotas x Madrugada'!A:D,4,0))</f>
        <v>#N/A</v>
      </c>
      <c r="F3649" s="19" t="e">
        <f>IF(A3649="RETIRA",Z3649,Z3649+2)</f>
        <v>#N/A</v>
      </c>
      <c r="G3649" s="19" t="str">
        <f>CONCATENATE(U3649,"-",V3649)</f>
        <v>-</v>
      </c>
      <c r="H3649" s="19" t="str">
        <f t="shared" ca="1" si="113"/>
        <v>PROBLEMA</v>
      </c>
      <c r="I3649" s="46">
        <f ca="1">Z3649-$B$1</f>
        <v>-46157</v>
      </c>
      <c r="J3649" s="46" t="e">
        <f>VLOOKUP(G3649,'D. Produção'!A:B,2,)</f>
        <v>#N/A</v>
      </c>
      <c r="K3649" s="3"/>
      <c r="L3649" s="16"/>
      <c r="M3649" s="3"/>
      <c r="N3649" s="3"/>
      <c r="O3649" s="16"/>
      <c r="P3649" s="16"/>
      <c r="Q3649" s="16"/>
      <c r="R3649" s="8"/>
      <c r="S3649" s="8"/>
      <c r="T3649" s="3"/>
      <c r="U3649" s="16"/>
      <c r="V3649" s="16"/>
      <c r="W3649" s="12"/>
      <c r="X3649" s="12"/>
      <c r="Y3649" s="6"/>
      <c r="Z3649" s="14"/>
      <c r="AA3649" s="5"/>
      <c r="AB3649" s="5"/>
      <c r="AC3649" s="5"/>
      <c r="AD3649" s="13"/>
      <c r="AE3649" s="13"/>
      <c r="AF3649" s="13"/>
      <c r="AG3649" s="13"/>
      <c r="AH3649" s="13"/>
      <c r="AI3649" s="13"/>
      <c r="AJ3649" s="13"/>
      <c r="AK3649" s="13"/>
      <c r="AL3649" s="13"/>
      <c r="AM3649" s="13"/>
      <c r="AN3649" s="13"/>
      <c r="AO3649" s="13"/>
      <c r="AP3649" s="13"/>
      <c r="AQ3649" s="13"/>
      <c r="AR3649" s="5"/>
    </row>
    <row r="3650" spans="1:44">
      <c r="A3650" t="e">
        <f>VLOOKUP(Q3650,'Rotas x Madrugada'!A:C,2,0)</f>
        <v>#N/A</v>
      </c>
      <c r="B3650" t="e">
        <f>VLOOKUP(Q3650,'Rotas x Madrugada'!A:C,3,0)</f>
        <v>#N/A</v>
      </c>
      <c r="D3650" s="19" t="e">
        <f t="shared" si="112"/>
        <v>#N/A</v>
      </c>
      <c r="E3650" s="19" t="e">
        <f>IF(A3650="RETIRA",Z3650,VLOOKUP(Q3650,'Rotas x Madrugada'!A:D,4,0))</f>
        <v>#N/A</v>
      </c>
      <c r="F3650" s="19" t="e">
        <f>IF(A3650="RETIRA",Z3650,Z3650+2)</f>
        <v>#N/A</v>
      </c>
      <c r="G3650" s="19" t="str">
        <f>CONCATENATE(U3650,"-",V3650)</f>
        <v>-</v>
      </c>
      <c r="H3650" s="19" t="str">
        <f t="shared" ca="1" si="113"/>
        <v>PROBLEMA</v>
      </c>
      <c r="I3650" s="46">
        <f ca="1">Z3650-$B$1</f>
        <v>-46157</v>
      </c>
      <c r="J3650" s="46" t="e">
        <f>VLOOKUP(G3650,'D. Produção'!A:B,2,)</f>
        <v>#N/A</v>
      </c>
      <c r="K3650" s="1"/>
      <c r="L3650" s="2"/>
      <c r="M3650" s="1"/>
      <c r="N3650" s="1"/>
      <c r="O3650" s="2"/>
      <c r="P3650" s="2"/>
      <c r="Q3650" s="2"/>
      <c r="R3650" s="7"/>
      <c r="S3650" s="7"/>
      <c r="T3650" s="1"/>
      <c r="U3650" s="2"/>
      <c r="V3650" s="2"/>
      <c r="W3650" s="4"/>
      <c r="X3650" s="4"/>
      <c r="Y3650" s="9"/>
      <c r="Z3650" s="10"/>
      <c r="AA3650" s="15"/>
      <c r="AB3650" s="15"/>
      <c r="AC3650" s="15"/>
      <c r="AD3650" s="11"/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5"/>
    </row>
    <row r="3651" spans="1:44">
      <c r="A3651" t="e">
        <f>VLOOKUP(Q3651,'Rotas x Madrugada'!A:C,2,0)</f>
        <v>#N/A</v>
      </c>
      <c r="B3651" t="e">
        <f>VLOOKUP(Q3651,'Rotas x Madrugada'!A:C,3,0)</f>
        <v>#N/A</v>
      </c>
      <c r="D3651" s="19" t="e">
        <f t="shared" si="112"/>
        <v>#N/A</v>
      </c>
      <c r="E3651" s="19" t="e">
        <f>IF(A3651="RETIRA",Z3651,VLOOKUP(Q3651,'Rotas x Madrugada'!A:D,4,0))</f>
        <v>#N/A</v>
      </c>
      <c r="F3651" s="19" t="e">
        <f>IF(A3651="RETIRA",Z3651,Z3651+2)</f>
        <v>#N/A</v>
      </c>
      <c r="G3651" s="19" t="str">
        <f>CONCATENATE(U3651,"-",V3651)</f>
        <v>-</v>
      </c>
      <c r="H3651" s="19" t="str">
        <f t="shared" ca="1" si="113"/>
        <v>PROBLEMA</v>
      </c>
      <c r="I3651" s="46">
        <f ca="1">Z3651-$B$1</f>
        <v>-46157</v>
      </c>
      <c r="J3651" s="46" t="e">
        <f>VLOOKUP(G3651,'D. Produção'!A:B,2,)</f>
        <v>#N/A</v>
      </c>
      <c r="K3651" s="3"/>
      <c r="L3651" s="16"/>
      <c r="M3651" s="3"/>
      <c r="N3651" s="3"/>
      <c r="O3651" s="16"/>
      <c r="P3651" s="16"/>
      <c r="Q3651" s="16"/>
      <c r="R3651" s="8"/>
      <c r="S3651" s="8"/>
      <c r="T3651" s="3"/>
      <c r="U3651" s="16"/>
      <c r="V3651" s="16"/>
      <c r="W3651" s="12"/>
      <c r="X3651" s="12"/>
      <c r="Y3651" s="6"/>
      <c r="Z3651" s="14"/>
      <c r="AA3651" s="5"/>
      <c r="AB3651" s="5"/>
      <c r="AC3651" s="5"/>
      <c r="AD3651" s="13"/>
      <c r="AE3651" s="13"/>
      <c r="AF3651" s="13"/>
      <c r="AG3651" s="13"/>
      <c r="AH3651" s="13"/>
      <c r="AI3651" s="13"/>
      <c r="AJ3651" s="13"/>
      <c r="AK3651" s="13"/>
      <c r="AL3651" s="13"/>
      <c r="AM3651" s="13"/>
      <c r="AN3651" s="13"/>
      <c r="AO3651" s="13"/>
      <c r="AP3651" s="13"/>
      <c r="AQ3651" s="13"/>
      <c r="AR3651" s="5"/>
    </row>
    <row r="3652" spans="1:44">
      <c r="A3652" t="e">
        <f>VLOOKUP(Q3652,'Rotas x Madrugada'!A:C,2,0)</f>
        <v>#N/A</v>
      </c>
      <c r="B3652" t="e">
        <f>VLOOKUP(Q3652,'Rotas x Madrugada'!A:C,3,0)</f>
        <v>#N/A</v>
      </c>
      <c r="D3652" s="19" t="e">
        <f t="shared" ref="D3652:D3715" si="114">IF(E3652&gt;F3652,E3652,F3652)</f>
        <v>#N/A</v>
      </c>
      <c r="E3652" s="19" t="e">
        <f>IF(A3652="RETIRA",Z3652,VLOOKUP(Q3652,'Rotas x Madrugada'!A:D,4,0))</f>
        <v>#N/A</v>
      </c>
      <c r="F3652" s="19" t="e">
        <f>IF(A3652="RETIRA",Z3652,Z3652+2)</f>
        <v>#N/A</v>
      </c>
      <c r="G3652" s="19" t="str">
        <f>CONCATENATE(U3652,"-",V3652)</f>
        <v>-</v>
      </c>
      <c r="H3652" s="19" t="str">
        <f t="shared" ca="1" si="113"/>
        <v>PROBLEMA</v>
      </c>
      <c r="I3652" s="46">
        <f ca="1">Z3652-$B$1</f>
        <v>-46157</v>
      </c>
      <c r="J3652" s="46" t="e">
        <f>VLOOKUP(G3652,'D. Produção'!A:B,2,)</f>
        <v>#N/A</v>
      </c>
      <c r="K3652" s="1"/>
      <c r="L3652" s="2"/>
      <c r="M3652" s="1"/>
      <c r="N3652" s="1"/>
      <c r="O3652" s="2"/>
      <c r="P3652" s="2"/>
      <c r="Q3652" s="2"/>
      <c r="R3652" s="7"/>
      <c r="S3652" s="7"/>
      <c r="T3652" s="1"/>
      <c r="U3652" s="2"/>
      <c r="V3652" s="2"/>
      <c r="W3652" s="4"/>
      <c r="X3652" s="4"/>
      <c r="Y3652" s="9"/>
      <c r="Z3652" s="10"/>
      <c r="AA3652" s="15"/>
      <c r="AB3652" s="15"/>
      <c r="AC3652" s="11"/>
      <c r="AD3652" s="11"/>
      <c r="AE3652" s="11"/>
      <c r="AF3652" s="11"/>
      <c r="AG3652" s="11"/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s="11"/>
      <c r="AR3652" s="15"/>
    </row>
    <row r="3653" spans="1:44">
      <c r="A3653" t="e">
        <f>VLOOKUP(Q3653,'Rotas x Madrugada'!A:C,2,0)</f>
        <v>#N/A</v>
      </c>
      <c r="B3653" t="e">
        <f>VLOOKUP(Q3653,'Rotas x Madrugada'!A:C,3,0)</f>
        <v>#N/A</v>
      </c>
      <c r="D3653" s="19" t="e">
        <f t="shared" si="114"/>
        <v>#N/A</v>
      </c>
      <c r="E3653" s="19" t="e">
        <f>IF(A3653="RETIRA",Z3653,VLOOKUP(Q3653,'Rotas x Madrugada'!A:D,4,0))</f>
        <v>#N/A</v>
      </c>
      <c r="F3653" s="19" t="e">
        <f>IF(A3653="RETIRA",Z3653,Z3653+2)</f>
        <v>#N/A</v>
      </c>
      <c r="G3653" s="19" t="str">
        <f>CONCATENATE(U3653,"-",V3653)</f>
        <v>-</v>
      </c>
      <c r="H3653" s="19" t="str">
        <f t="shared" ref="H3653:H3716" ca="1" si="115">IF(I3653&lt;-10,"PROBLEMA",IF(I3653&lt;J3653,"URGENTE",IF(I3653=J3653,"PRODUZIR","OK")))</f>
        <v>PROBLEMA</v>
      </c>
      <c r="I3653" s="46">
        <f ca="1">Z3653-$B$1</f>
        <v>-46157</v>
      </c>
      <c r="J3653" s="46" t="e">
        <f>VLOOKUP(G3653,'D. Produção'!A:B,2,)</f>
        <v>#N/A</v>
      </c>
      <c r="K3653" s="3"/>
      <c r="L3653" s="16"/>
      <c r="M3653" s="3"/>
      <c r="N3653" s="3"/>
      <c r="O3653" s="16"/>
      <c r="P3653" s="16"/>
      <c r="Q3653" s="16"/>
      <c r="R3653" s="8"/>
      <c r="S3653" s="8"/>
      <c r="T3653" s="3"/>
      <c r="U3653" s="16"/>
      <c r="V3653" s="16"/>
      <c r="W3653" s="12"/>
      <c r="X3653" s="12"/>
      <c r="Y3653" s="6"/>
      <c r="Z3653" s="14"/>
      <c r="AA3653" s="5"/>
      <c r="AB3653" s="5"/>
      <c r="AC3653" s="13"/>
      <c r="AD3653" s="13"/>
      <c r="AE3653" s="13"/>
      <c r="AF3653" s="13"/>
      <c r="AG3653" s="13"/>
      <c r="AH3653" s="13"/>
      <c r="AI3653" s="13"/>
      <c r="AJ3653" s="13"/>
      <c r="AK3653" s="13"/>
      <c r="AL3653" s="13"/>
      <c r="AM3653" s="13"/>
      <c r="AN3653" s="13"/>
      <c r="AO3653" s="13"/>
      <c r="AP3653" s="13"/>
      <c r="AQ3653" s="13"/>
      <c r="AR3653" s="5"/>
    </row>
    <row r="3654" spans="1:44">
      <c r="A3654" t="e">
        <f>VLOOKUP(Q3654,'Rotas x Madrugada'!A:C,2,0)</f>
        <v>#N/A</v>
      </c>
      <c r="B3654" t="e">
        <f>VLOOKUP(Q3654,'Rotas x Madrugada'!A:C,3,0)</f>
        <v>#N/A</v>
      </c>
      <c r="D3654" s="19" t="e">
        <f t="shared" si="114"/>
        <v>#N/A</v>
      </c>
      <c r="E3654" s="19" t="e">
        <f>IF(A3654="RETIRA",Z3654,VLOOKUP(Q3654,'Rotas x Madrugada'!A:D,4,0))</f>
        <v>#N/A</v>
      </c>
      <c r="F3654" s="19" t="e">
        <f>IF(A3654="RETIRA",Z3654,Z3654+2)</f>
        <v>#N/A</v>
      </c>
      <c r="G3654" s="19" t="str">
        <f>CONCATENATE(U3654,"-",V3654)</f>
        <v>-</v>
      </c>
      <c r="H3654" s="19" t="str">
        <f t="shared" ca="1" si="115"/>
        <v>PROBLEMA</v>
      </c>
      <c r="I3654" s="46">
        <f ca="1">Z3654-$B$1</f>
        <v>-46157</v>
      </c>
      <c r="J3654" s="46" t="e">
        <f>VLOOKUP(G3654,'D. Produção'!A:B,2,)</f>
        <v>#N/A</v>
      </c>
      <c r="K3654" s="1"/>
      <c r="L3654" s="2"/>
      <c r="M3654" s="1"/>
      <c r="N3654" s="1"/>
      <c r="O3654" s="2"/>
      <c r="P3654" s="2"/>
      <c r="Q3654" s="2"/>
      <c r="R3654" s="7"/>
      <c r="S3654" s="7"/>
      <c r="T3654" s="1"/>
      <c r="U3654" s="2"/>
      <c r="V3654" s="2"/>
      <c r="W3654" s="4"/>
      <c r="X3654" s="4"/>
      <c r="Y3654" s="9"/>
      <c r="Z3654" s="10"/>
      <c r="AA3654" s="15"/>
      <c r="AB3654" s="15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5"/>
    </row>
    <row r="3655" spans="1:44">
      <c r="A3655" t="e">
        <f>VLOOKUP(Q3655,'Rotas x Madrugada'!A:C,2,0)</f>
        <v>#N/A</v>
      </c>
      <c r="B3655" t="e">
        <f>VLOOKUP(Q3655,'Rotas x Madrugada'!A:C,3,0)</f>
        <v>#N/A</v>
      </c>
      <c r="D3655" s="19" t="e">
        <f t="shared" si="114"/>
        <v>#N/A</v>
      </c>
      <c r="E3655" s="19" t="e">
        <f>IF(A3655="RETIRA",Z3655,VLOOKUP(Q3655,'Rotas x Madrugada'!A:D,4,0))</f>
        <v>#N/A</v>
      </c>
      <c r="F3655" s="19" t="e">
        <f>IF(A3655="RETIRA",Z3655,Z3655+2)</f>
        <v>#N/A</v>
      </c>
      <c r="G3655" s="19" t="str">
        <f>CONCATENATE(U3655,"-",V3655)</f>
        <v>-</v>
      </c>
      <c r="H3655" s="19" t="str">
        <f t="shared" ca="1" si="115"/>
        <v>PROBLEMA</v>
      </c>
      <c r="I3655" s="46">
        <f ca="1">Z3655-$B$1</f>
        <v>-46157</v>
      </c>
      <c r="J3655" s="46" t="e">
        <f>VLOOKUP(G3655,'D. Produção'!A:B,2,)</f>
        <v>#N/A</v>
      </c>
      <c r="K3655" s="3"/>
      <c r="L3655" s="16"/>
      <c r="M3655" s="3"/>
      <c r="N3655" s="3"/>
      <c r="O3655" s="16"/>
      <c r="P3655" s="16"/>
      <c r="Q3655" s="16"/>
      <c r="R3655" s="8"/>
      <c r="S3655" s="8"/>
      <c r="T3655" s="3"/>
      <c r="U3655" s="16"/>
      <c r="V3655" s="16"/>
      <c r="W3655" s="12"/>
      <c r="X3655" s="12"/>
      <c r="Y3655" s="6"/>
      <c r="Z3655" s="14"/>
      <c r="AA3655" s="5"/>
      <c r="AB3655" s="5"/>
      <c r="AC3655" s="13"/>
      <c r="AD3655" s="13"/>
      <c r="AE3655" s="13"/>
      <c r="AF3655" s="13"/>
      <c r="AG3655" s="13"/>
      <c r="AH3655" s="13"/>
      <c r="AI3655" s="13"/>
      <c r="AJ3655" s="13"/>
      <c r="AK3655" s="13"/>
      <c r="AL3655" s="13"/>
      <c r="AM3655" s="13"/>
      <c r="AN3655" s="13"/>
      <c r="AO3655" s="13"/>
      <c r="AP3655" s="13"/>
      <c r="AQ3655" s="13"/>
      <c r="AR3655" s="5"/>
    </row>
    <row r="3656" spans="1:44">
      <c r="A3656" t="e">
        <f>VLOOKUP(Q3656,'Rotas x Madrugada'!A:C,2,0)</f>
        <v>#N/A</v>
      </c>
      <c r="B3656" t="e">
        <f>VLOOKUP(Q3656,'Rotas x Madrugada'!A:C,3,0)</f>
        <v>#N/A</v>
      </c>
      <c r="D3656" s="19" t="e">
        <f t="shared" si="114"/>
        <v>#N/A</v>
      </c>
      <c r="E3656" s="19" t="e">
        <f>IF(A3656="RETIRA",Z3656,VLOOKUP(Q3656,'Rotas x Madrugada'!A:D,4,0))</f>
        <v>#N/A</v>
      </c>
      <c r="F3656" s="19" t="e">
        <f>IF(A3656="RETIRA",Z3656,Z3656+2)</f>
        <v>#N/A</v>
      </c>
      <c r="G3656" s="19" t="str">
        <f>CONCATENATE(U3656,"-",V3656)</f>
        <v>-</v>
      </c>
      <c r="H3656" s="19" t="str">
        <f t="shared" ca="1" si="115"/>
        <v>PROBLEMA</v>
      </c>
      <c r="I3656" s="46">
        <f ca="1">Z3656-$B$1</f>
        <v>-46157</v>
      </c>
      <c r="J3656" s="46" t="e">
        <f>VLOOKUP(G3656,'D. Produção'!A:B,2,)</f>
        <v>#N/A</v>
      </c>
      <c r="K3656" s="1"/>
      <c r="L3656" s="2"/>
      <c r="M3656" s="1"/>
      <c r="N3656" s="1"/>
      <c r="O3656" s="2"/>
      <c r="P3656" s="2"/>
      <c r="Q3656" s="2"/>
      <c r="R3656" s="7"/>
      <c r="S3656" s="7"/>
      <c r="T3656" s="1"/>
      <c r="U3656" s="2"/>
      <c r="V3656" s="2"/>
      <c r="W3656" s="4"/>
      <c r="X3656" s="4"/>
      <c r="Y3656" s="9"/>
      <c r="Z3656" s="10"/>
      <c r="AA3656" s="15"/>
      <c r="AB3656" s="15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5"/>
    </row>
    <row r="3657" spans="1:44">
      <c r="A3657" t="e">
        <f>VLOOKUP(Q3657,'Rotas x Madrugada'!A:C,2,0)</f>
        <v>#N/A</v>
      </c>
      <c r="B3657" t="e">
        <f>VLOOKUP(Q3657,'Rotas x Madrugada'!A:C,3,0)</f>
        <v>#N/A</v>
      </c>
      <c r="D3657" s="19" t="e">
        <f t="shared" si="114"/>
        <v>#N/A</v>
      </c>
      <c r="E3657" s="19" t="e">
        <f>IF(A3657="RETIRA",Z3657,VLOOKUP(Q3657,'Rotas x Madrugada'!A:D,4,0))</f>
        <v>#N/A</v>
      </c>
      <c r="F3657" s="19" t="e">
        <f>IF(A3657="RETIRA",Z3657,Z3657+2)</f>
        <v>#N/A</v>
      </c>
      <c r="G3657" s="19" t="str">
        <f>CONCATENATE(U3657,"-",V3657)</f>
        <v>-</v>
      </c>
      <c r="H3657" s="19" t="str">
        <f t="shared" ca="1" si="115"/>
        <v>PROBLEMA</v>
      </c>
      <c r="I3657" s="46">
        <f ca="1">Z3657-$B$1</f>
        <v>-46157</v>
      </c>
      <c r="J3657" s="46" t="e">
        <f>VLOOKUP(G3657,'D. Produção'!A:B,2,)</f>
        <v>#N/A</v>
      </c>
      <c r="K3657" s="3"/>
      <c r="L3657" s="16"/>
      <c r="M3657" s="3"/>
      <c r="N3657" s="3"/>
      <c r="O3657" s="16"/>
      <c r="P3657" s="16"/>
      <c r="Q3657" s="16"/>
      <c r="R3657" s="8"/>
      <c r="S3657" s="8"/>
      <c r="T3657" s="3"/>
      <c r="U3657" s="16"/>
      <c r="V3657" s="16"/>
      <c r="W3657" s="12"/>
      <c r="X3657" s="12"/>
      <c r="Y3657" s="6"/>
      <c r="Z3657" s="14"/>
      <c r="AA3657" s="5"/>
      <c r="AB3657" s="5"/>
      <c r="AC3657" s="13"/>
      <c r="AD3657" s="13"/>
      <c r="AE3657" s="13"/>
      <c r="AF3657" s="13"/>
      <c r="AG3657" s="13"/>
      <c r="AH3657" s="13"/>
      <c r="AI3657" s="13"/>
      <c r="AJ3657" s="13"/>
      <c r="AK3657" s="13"/>
      <c r="AL3657" s="13"/>
      <c r="AM3657" s="13"/>
      <c r="AN3657" s="13"/>
      <c r="AO3657" s="13"/>
      <c r="AP3657" s="13"/>
      <c r="AQ3657" s="13"/>
      <c r="AR3657" s="5"/>
    </row>
    <row r="3658" spans="1:44">
      <c r="A3658" t="e">
        <f>VLOOKUP(Q3658,'Rotas x Madrugada'!A:C,2,0)</f>
        <v>#N/A</v>
      </c>
      <c r="B3658" t="e">
        <f>VLOOKUP(Q3658,'Rotas x Madrugada'!A:C,3,0)</f>
        <v>#N/A</v>
      </c>
      <c r="D3658" s="19" t="e">
        <f t="shared" si="114"/>
        <v>#N/A</v>
      </c>
      <c r="E3658" s="19" t="e">
        <f>IF(A3658="RETIRA",Z3658,VLOOKUP(Q3658,'Rotas x Madrugada'!A:D,4,0))</f>
        <v>#N/A</v>
      </c>
      <c r="F3658" s="19" t="e">
        <f>IF(A3658="RETIRA",Z3658,Z3658+2)</f>
        <v>#N/A</v>
      </c>
      <c r="G3658" s="19" t="str">
        <f>CONCATENATE(U3658,"-",V3658)</f>
        <v>-</v>
      </c>
      <c r="H3658" s="19" t="str">
        <f t="shared" ca="1" si="115"/>
        <v>PROBLEMA</v>
      </c>
      <c r="I3658" s="46">
        <f ca="1">Z3658-$B$1</f>
        <v>-46157</v>
      </c>
      <c r="J3658" s="46" t="e">
        <f>VLOOKUP(G3658,'D. Produção'!A:B,2,)</f>
        <v>#N/A</v>
      </c>
      <c r="K3658" s="1"/>
      <c r="L3658" s="2"/>
      <c r="M3658" s="1"/>
      <c r="N3658" s="1"/>
      <c r="O3658" s="2"/>
      <c r="P3658" s="2"/>
      <c r="Q3658" s="2"/>
      <c r="R3658" s="7"/>
      <c r="S3658" s="7"/>
      <c r="T3658" s="1"/>
      <c r="U3658" s="2"/>
      <c r="V3658" s="2"/>
      <c r="W3658" s="4"/>
      <c r="X3658" s="4"/>
      <c r="Y3658" s="9"/>
      <c r="Z3658" s="10"/>
      <c r="AA3658" s="15"/>
      <c r="AB3658" s="15"/>
      <c r="AC3658" s="11"/>
      <c r="AD3658" s="11"/>
      <c r="AE3658" s="11"/>
      <c r="AF3658" s="11"/>
      <c r="AG3658" s="11"/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5"/>
    </row>
    <row r="3659" spans="1:44">
      <c r="A3659" t="e">
        <f>VLOOKUP(Q3659,'Rotas x Madrugada'!A:C,2,0)</f>
        <v>#N/A</v>
      </c>
      <c r="B3659" t="e">
        <f>VLOOKUP(Q3659,'Rotas x Madrugada'!A:C,3,0)</f>
        <v>#N/A</v>
      </c>
      <c r="D3659" s="19" t="e">
        <f t="shared" si="114"/>
        <v>#N/A</v>
      </c>
      <c r="E3659" s="19" t="e">
        <f>IF(A3659="RETIRA",Z3659,VLOOKUP(Q3659,'Rotas x Madrugada'!A:D,4,0))</f>
        <v>#N/A</v>
      </c>
      <c r="F3659" s="19" t="e">
        <f>IF(A3659="RETIRA",Z3659,Z3659+2)</f>
        <v>#N/A</v>
      </c>
      <c r="G3659" s="19" t="str">
        <f>CONCATENATE(U3659,"-",V3659)</f>
        <v>-</v>
      </c>
      <c r="H3659" s="19" t="str">
        <f t="shared" ca="1" si="115"/>
        <v>PROBLEMA</v>
      </c>
      <c r="I3659" s="46">
        <f ca="1">Z3659-$B$1</f>
        <v>-46157</v>
      </c>
      <c r="J3659" s="46" t="e">
        <f>VLOOKUP(G3659,'D. Produção'!A:B,2,)</f>
        <v>#N/A</v>
      </c>
      <c r="K3659" s="3"/>
      <c r="L3659" s="16"/>
      <c r="M3659" s="3"/>
      <c r="N3659" s="3"/>
      <c r="O3659" s="16"/>
      <c r="P3659" s="16"/>
      <c r="Q3659" s="16"/>
      <c r="R3659" s="8"/>
      <c r="S3659" s="8"/>
      <c r="T3659" s="3"/>
      <c r="U3659" s="16"/>
      <c r="V3659" s="16"/>
      <c r="W3659" s="12"/>
      <c r="X3659" s="12"/>
      <c r="Y3659" s="6"/>
      <c r="Z3659" s="14"/>
      <c r="AA3659" s="5"/>
      <c r="AB3659" s="5"/>
      <c r="AC3659" s="13"/>
      <c r="AD3659" s="13"/>
      <c r="AE3659" s="13"/>
      <c r="AF3659" s="13"/>
      <c r="AG3659" s="13"/>
      <c r="AH3659" s="13"/>
      <c r="AI3659" s="13"/>
      <c r="AJ3659" s="13"/>
      <c r="AK3659" s="13"/>
      <c r="AL3659" s="13"/>
      <c r="AM3659" s="13"/>
      <c r="AN3659" s="13"/>
      <c r="AO3659" s="13"/>
      <c r="AP3659" s="13"/>
      <c r="AQ3659" s="13"/>
      <c r="AR3659" s="5"/>
    </row>
    <row r="3660" spans="1:44">
      <c r="A3660" t="e">
        <f>VLOOKUP(Q3660,'Rotas x Madrugada'!A:C,2,0)</f>
        <v>#N/A</v>
      </c>
      <c r="B3660" t="e">
        <f>VLOOKUP(Q3660,'Rotas x Madrugada'!A:C,3,0)</f>
        <v>#N/A</v>
      </c>
      <c r="D3660" s="19" t="e">
        <f t="shared" si="114"/>
        <v>#N/A</v>
      </c>
      <c r="E3660" s="19" t="e">
        <f>IF(A3660="RETIRA",Z3660,VLOOKUP(Q3660,'Rotas x Madrugada'!A:D,4,0))</f>
        <v>#N/A</v>
      </c>
      <c r="F3660" s="19" t="e">
        <f>IF(A3660="RETIRA",Z3660,Z3660+2)</f>
        <v>#N/A</v>
      </c>
      <c r="G3660" s="19" t="str">
        <f>CONCATENATE(U3660,"-",V3660)</f>
        <v>-</v>
      </c>
      <c r="H3660" s="19" t="str">
        <f t="shared" ca="1" si="115"/>
        <v>PROBLEMA</v>
      </c>
      <c r="I3660" s="46">
        <f ca="1">Z3660-$B$1</f>
        <v>-46157</v>
      </c>
      <c r="J3660" s="46" t="e">
        <f>VLOOKUP(G3660,'D. Produção'!A:B,2,)</f>
        <v>#N/A</v>
      </c>
      <c r="K3660" s="1"/>
      <c r="L3660" s="2"/>
      <c r="M3660" s="1"/>
      <c r="N3660" s="1"/>
      <c r="O3660" s="2"/>
      <c r="P3660" s="2"/>
      <c r="Q3660" s="2"/>
      <c r="R3660" s="7"/>
      <c r="S3660" s="7"/>
      <c r="T3660" s="1"/>
      <c r="U3660" s="2"/>
      <c r="V3660" s="2"/>
      <c r="W3660" s="4"/>
      <c r="X3660" s="4"/>
      <c r="Y3660" s="9"/>
      <c r="Z3660" s="10"/>
      <c r="AA3660" s="15"/>
      <c r="AB3660" s="15"/>
      <c r="AC3660" s="11"/>
      <c r="AD3660" s="11"/>
      <c r="AE3660" s="11"/>
      <c r="AF3660" s="11"/>
      <c r="AG3660" s="11"/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s="11"/>
      <c r="AR3660" s="15"/>
    </row>
    <row r="3661" spans="1:44">
      <c r="A3661" t="e">
        <f>VLOOKUP(Q3661,'Rotas x Madrugada'!A:C,2,0)</f>
        <v>#N/A</v>
      </c>
      <c r="B3661" t="e">
        <f>VLOOKUP(Q3661,'Rotas x Madrugada'!A:C,3,0)</f>
        <v>#N/A</v>
      </c>
      <c r="D3661" s="19" t="e">
        <f t="shared" si="114"/>
        <v>#N/A</v>
      </c>
      <c r="E3661" s="19" t="e">
        <f>IF(A3661="RETIRA",Z3661,VLOOKUP(Q3661,'Rotas x Madrugada'!A:D,4,0))</f>
        <v>#N/A</v>
      </c>
      <c r="F3661" s="19" t="e">
        <f>IF(A3661="RETIRA",Z3661,Z3661+2)</f>
        <v>#N/A</v>
      </c>
      <c r="G3661" s="19" t="str">
        <f>CONCATENATE(U3661,"-",V3661)</f>
        <v>-</v>
      </c>
      <c r="H3661" s="19" t="str">
        <f t="shared" ca="1" si="115"/>
        <v>PROBLEMA</v>
      </c>
      <c r="I3661" s="46">
        <f ca="1">Z3661-$B$1</f>
        <v>-46157</v>
      </c>
      <c r="J3661" s="46" t="e">
        <f>VLOOKUP(G3661,'D. Produção'!A:B,2,)</f>
        <v>#N/A</v>
      </c>
      <c r="K3661" s="3"/>
      <c r="L3661" s="16"/>
      <c r="M3661" s="3"/>
      <c r="N3661" s="3"/>
      <c r="O3661" s="16"/>
      <c r="P3661" s="16"/>
      <c r="Q3661" s="16"/>
      <c r="R3661" s="8"/>
      <c r="S3661" s="8"/>
      <c r="T3661" s="3"/>
      <c r="U3661" s="16"/>
      <c r="V3661" s="16"/>
      <c r="W3661" s="12"/>
      <c r="X3661" s="12"/>
      <c r="Y3661" s="6"/>
      <c r="Z3661" s="14"/>
      <c r="AA3661" s="5"/>
      <c r="AB3661" s="5"/>
      <c r="AC3661" s="13"/>
      <c r="AD3661" s="13"/>
      <c r="AE3661" s="13"/>
      <c r="AF3661" s="13"/>
      <c r="AG3661" s="13"/>
      <c r="AH3661" s="13"/>
      <c r="AI3661" s="13"/>
      <c r="AJ3661" s="13"/>
      <c r="AK3661" s="13"/>
      <c r="AL3661" s="13"/>
      <c r="AM3661" s="13"/>
      <c r="AN3661" s="13"/>
      <c r="AO3661" s="13"/>
      <c r="AP3661" s="13"/>
      <c r="AQ3661" s="13"/>
      <c r="AR3661" s="5"/>
    </row>
    <row r="3662" spans="1:44">
      <c r="A3662" t="e">
        <f>VLOOKUP(Q3662,'Rotas x Madrugada'!A:C,2,0)</f>
        <v>#N/A</v>
      </c>
      <c r="B3662" t="e">
        <f>VLOOKUP(Q3662,'Rotas x Madrugada'!A:C,3,0)</f>
        <v>#N/A</v>
      </c>
      <c r="D3662" s="19" t="e">
        <f t="shared" si="114"/>
        <v>#N/A</v>
      </c>
      <c r="E3662" s="19" t="e">
        <f>IF(A3662="RETIRA",Z3662,VLOOKUP(Q3662,'Rotas x Madrugada'!A:D,4,0))</f>
        <v>#N/A</v>
      </c>
      <c r="F3662" s="19" t="e">
        <f>IF(A3662="RETIRA",Z3662,Z3662+2)</f>
        <v>#N/A</v>
      </c>
      <c r="G3662" s="19" t="str">
        <f>CONCATENATE(U3662,"-",V3662)</f>
        <v>-</v>
      </c>
      <c r="H3662" s="19" t="str">
        <f t="shared" ca="1" si="115"/>
        <v>PROBLEMA</v>
      </c>
      <c r="I3662" s="46">
        <f ca="1">Z3662-$B$1</f>
        <v>-46157</v>
      </c>
      <c r="J3662" s="46" t="e">
        <f>VLOOKUP(G3662,'D. Produção'!A:B,2,)</f>
        <v>#N/A</v>
      </c>
      <c r="K3662" s="1"/>
      <c r="L3662" s="2"/>
      <c r="M3662" s="1"/>
      <c r="N3662" s="1"/>
      <c r="O3662" s="2"/>
      <c r="P3662" s="2"/>
      <c r="Q3662" s="2"/>
      <c r="R3662" s="7"/>
      <c r="S3662" s="7"/>
      <c r="T3662" s="1"/>
      <c r="U3662" s="2"/>
      <c r="V3662" s="2"/>
      <c r="W3662" s="4"/>
      <c r="X3662" s="4"/>
      <c r="Y3662" s="9"/>
      <c r="Z3662" s="10"/>
      <c r="AA3662" s="15"/>
      <c r="AB3662" s="15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5"/>
    </row>
    <row r="3663" spans="1:44">
      <c r="A3663" t="e">
        <f>VLOOKUP(Q3663,'Rotas x Madrugada'!A:C,2,0)</f>
        <v>#N/A</v>
      </c>
      <c r="B3663" t="e">
        <f>VLOOKUP(Q3663,'Rotas x Madrugada'!A:C,3,0)</f>
        <v>#N/A</v>
      </c>
      <c r="D3663" s="19" t="e">
        <f t="shared" si="114"/>
        <v>#N/A</v>
      </c>
      <c r="E3663" s="19" t="e">
        <f>IF(A3663="RETIRA",Z3663,VLOOKUP(Q3663,'Rotas x Madrugada'!A:D,4,0))</f>
        <v>#N/A</v>
      </c>
      <c r="F3663" s="19" t="e">
        <f>IF(A3663="RETIRA",Z3663,Z3663+2)</f>
        <v>#N/A</v>
      </c>
      <c r="G3663" s="19" t="str">
        <f>CONCATENATE(U3663,"-",V3663)</f>
        <v>-</v>
      </c>
      <c r="H3663" s="19" t="str">
        <f t="shared" ca="1" si="115"/>
        <v>PROBLEMA</v>
      </c>
      <c r="I3663" s="46">
        <f ca="1">Z3663-$B$1</f>
        <v>-46157</v>
      </c>
      <c r="J3663" s="46" t="e">
        <f>VLOOKUP(G3663,'D. Produção'!A:B,2,)</f>
        <v>#N/A</v>
      </c>
      <c r="K3663" s="3"/>
      <c r="L3663" s="16"/>
      <c r="M3663" s="3"/>
      <c r="N3663" s="3"/>
      <c r="O3663" s="16"/>
      <c r="P3663" s="16"/>
      <c r="Q3663" s="16"/>
      <c r="R3663" s="8"/>
      <c r="S3663" s="8"/>
      <c r="T3663" s="3"/>
      <c r="U3663" s="16"/>
      <c r="V3663" s="16"/>
      <c r="W3663" s="12"/>
      <c r="X3663" s="12"/>
      <c r="Y3663" s="6"/>
      <c r="Z3663" s="14"/>
      <c r="AA3663" s="5"/>
      <c r="AB3663" s="5"/>
      <c r="AC3663" s="13"/>
      <c r="AD3663" s="13"/>
      <c r="AE3663" s="13"/>
      <c r="AF3663" s="13"/>
      <c r="AG3663" s="13"/>
      <c r="AH3663" s="13"/>
      <c r="AI3663" s="13"/>
      <c r="AJ3663" s="13"/>
      <c r="AK3663" s="13"/>
      <c r="AL3663" s="13"/>
      <c r="AM3663" s="13"/>
      <c r="AN3663" s="13"/>
      <c r="AO3663" s="13"/>
      <c r="AP3663" s="13"/>
      <c r="AQ3663" s="13"/>
      <c r="AR3663" s="5"/>
    </row>
    <row r="3664" spans="1:44">
      <c r="A3664" t="e">
        <f>VLOOKUP(Q3664,'Rotas x Madrugada'!A:C,2,0)</f>
        <v>#N/A</v>
      </c>
      <c r="B3664" t="e">
        <f>VLOOKUP(Q3664,'Rotas x Madrugada'!A:C,3,0)</f>
        <v>#N/A</v>
      </c>
      <c r="D3664" s="19" t="e">
        <f t="shared" si="114"/>
        <v>#N/A</v>
      </c>
      <c r="E3664" s="19" t="e">
        <f>IF(A3664="RETIRA",Z3664,VLOOKUP(Q3664,'Rotas x Madrugada'!A:D,4,0))</f>
        <v>#N/A</v>
      </c>
      <c r="F3664" s="19" t="e">
        <f>IF(A3664="RETIRA",Z3664,Z3664+2)</f>
        <v>#N/A</v>
      </c>
      <c r="G3664" s="19" t="str">
        <f>CONCATENATE(U3664,"-",V3664)</f>
        <v>-</v>
      </c>
      <c r="H3664" s="19" t="str">
        <f t="shared" ca="1" si="115"/>
        <v>PROBLEMA</v>
      </c>
      <c r="I3664" s="46">
        <f ca="1">Z3664-$B$1</f>
        <v>-46157</v>
      </c>
      <c r="J3664" s="46" t="e">
        <f>VLOOKUP(G3664,'D. Produção'!A:B,2,)</f>
        <v>#N/A</v>
      </c>
      <c r="K3664" s="1"/>
      <c r="L3664" s="2"/>
      <c r="M3664" s="1"/>
      <c r="N3664" s="1"/>
      <c r="O3664" s="2"/>
      <c r="P3664" s="2"/>
      <c r="Q3664" s="2"/>
      <c r="R3664" s="7"/>
      <c r="S3664" s="7"/>
      <c r="T3664" s="1"/>
      <c r="U3664" s="2"/>
      <c r="V3664" s="2"/>
      <c r="W3664" s="4"/>
      <c r="X3664" s="4"/>
      <c r="Y3664" s="9"/>
      <c r="Z3664" s="10"/>
      <c r="AA3664" s="15"/>
      <c r="AB3664" s="15"/>
      <c r="AC3664" s="15"/>
      <c r="AD3664" s="15"/>
      <c r="AE3664" s="11"/>
      <c r="AF3664" s="11"/>
      <c r="AG3664" s="11"/>
      <c r="AH3664" s="11"/>
      <c r="AI3664" s="11"/>
      <c r="AJ3664" s="11"/>
      <c r="AK3664" s="11"/>
      <c r="AL3664" s="15"/>
      <c r="AM3664" s="15"/>
      <c r="AN3664" s="11"/>
      <c r="AO3664" s="11"/>
      <c r="AP3664" s="11"/>
      <c r="AQ3664" s="11"/>
      <c r="AR3664" s="15"/>
    </row>
    <row r="3665" spans="1:44">
      <c r="A3665" t="e">
        <f>VLOOKUP(Q3665,'Rotas x Madrugada'!A:C,2,0)</f>
        <v>#N/A</v>
      </c>
      <c r="B3665" t="e">
        <f>VLOOKUP(Q3665,'Rotas x Madrugada'!A:C,3,0)</f>
        <v>#N/A</v>
      </c>
      <c r="D3665" s="19" t="e">
        <f t="shared" si="114"/>
        <v>#N/A</v>
      </c>
      <c r="E3665" s="19" t="e">
        <f>IF(A3665="RETIRA",Z3665,VLOOKUP(Q3665,'Rotas x Madrugada'!A:D,4,0))</f>
        <v>#N/A</v>
      </c>
      <c r="F3665" s="19" t="e">
        <f>IF(A3665="RETIRA",Z3665,Z3665+2)</f>
        <v>#N/A</v>
      </c>
      <c r="G3665" s="19" t="str">
        <f>CONCATENATE(U3665,"-",V3665)</f>
        <v>-</v>
      </c>
      <c r="H3665" s="19" t="str">
        <f t="shared" ca="1" si="115"/>
        <v>PROBLEMA</v>
      </c>
      <c r="I3665" s="46">
        <f ca="1">Z3665-$B$1</f>
        <v>-46157</v>
      </c>
      <c r="J3665" s="46" t="e">
        <f>VLOOKUP(G3665,'D. Produção'!A:B,2,)</f>
        <v>#N/A</v>
      </c>
      <c r="K3665" s="3"/>
      <c r="L3665" s="16"/>
      <c r="M3665" s="3"/>
      <c r="N3665" s="3"/>
      <c r="O3665" s="16"/>
      <c r="P3665" s="16"/>
      <c r="Q3665" s="16"/>
      <c r="R3665" s="8"/>
      <c r="S3665" s="8"/>
      <c r="T3665" s="3"/>
      <c r="U3665" s="16"/>
      <c r="V3665" s="16"/>
      <c r="W3665" s="12"/>
      <c r="X3665" s="12"/>
      <c r="Y3665" s="6"/>
      <c r="Z3665" s="14"/>
      <c r="AA3665" s="5"/>
      <c r="AB3665" s="5"/>
      <c r="AC3665" s="5"/>
      <c r="AD3665" s="5"/>
      <c r="AE3665" s="13"/>
      <c r="AF3665" s="13"/>
      <c r="AG3665" s="13"/>
      <c r="AH3665" s="13"/>
      <c r="AI3665" s="13"/>
      <c r="AJ3665" s="13"/>
      <c r="AK3665" s="13"/>
      <c r="AL3665" s="5"/>
      <c r="AM3665" s="5"/>
      <c r="AN3665" s="13"/>
      <c r="AO3665" s="13"/>
      <c r="AP3665" s="13"/>
      <c r="AQ3665" s="13"/>
      <c r="AR3665" s="5"/>
    </row>
    <row r="3666" spans="1:44">
      <c r="A3666" t="e">
        <f>VLOOKUP(Q3666,'Rotas x Madrugada'!A:C,2,0)</f>
        <v>#N/A</v>
      </c>
      <c r="B3666" t="e">
        <f>VLOOKUP(Q3666,'Rotas x Madrugada'!A:C,3,0)</f>
        <v>#N/A</v>
      </c>
      <c r="D3666" s="19" t="e">
        <f t="shared" si="114"/>
        <v>#N/A</v>
      </c>
      <c r="E3666" s="19" t="e">
        <f>IF(A3666="RETIRA",Z3666,VLOOKUP(Q3666,'Rotas x Madrugada'!A:D,4,0))</f>
        <v>#N/A</v>
      </c>
      <c r="F3666" s="19" t="e">
        <f>IF(A3666="RETIRA",Z3666,Z3666+2)</f>
        <v>#N/A</v>
      </c>
      <c r="G3666" s="19" t="str">
        <f>CONCATENATE(U3666,"-",V3666)</f>
        <v>-</v>
      </c>
      <c r="H3666" s="19" t="str">
        <f t="shared" ca="1" si="115"/>
        <v>PROBLEMA</v>
      </c>
      <c r="I3666" s="46">
        <f ca="1">Z3666-$B$1</f>
        <v>-46157</v>
      </c>
      <c r="J3666" s="46" t="e">
        <f>VLOOKUP(G3666,'D. Produção'!A:B,2,)</f>
        <v>#N/A</v>
      </c>
      <c r="K3666" s="1"/>
      <c r="L3666" s="2"/>
      <c r="M3666" s="1"/>
      <c r="N3666" s="1"/>
      <c r="O3666" s="2"/>
      <c r="P3666" s="2"/>
      <c r="Q3666" s="2"/>
      <c r="R3666" s="7"/>
      <c r="S3666" s="7"/>
      <c r="T3666" s="1"/>
      <c r="U3666" s="2"/>
      <c r="V3666" s="2"/>
      <c r="W3666" s="4"/>
      <c r="X3666" s="4"/>
      <c r="Y3666" s="9"/>
      <c r="Z3666" s="10"/>
      <c r="AA3666" s="15"/>
      <c r="AB3666" s="15"/>
      <c r="AC3666" s="15"/>
      <c r="AD3666" s="15"/>
      <c r="AE3666" s="11"/>
      <c r="AF3666" s="11"/>
      <c r="AG3666" s="11"/>
      <c r="AH3666" s="11"/>
      <c r="AI3666" s="11"/>
      <c r="AJ3666" s="11"/>
      <c r="AK3666" s="11"/>
      <c r="AL3666" s="15"/>
      <c r="AM3666" s="15"/>
      <c r="AN3666" s="11"/>
      <c r="AO3666" s="11"/>
      <c r="AP3666" s="11"/>
      <c r="AQ3666" s="11"/>
      <c r="AR3666" s="15"/>
    </row>
    <row r="3667" spans="1:44">
      <c r="A3667" t="e">
        <f>VLOOKUP(Q3667,'Rotas x Madrugada'!A:C,2,0)</f>
        <v>#N/A</v>
      </c>
      <c r="B3667" t="e">
        <f>VLOOKUP(Q3667,'Rotas x Madrugada'!A:C,3,0)</f>
        <v>#N/A</v>
      </c>
      <c r="D3667" s="19" t="e">
        <f t="shared" si="114"/>
        <v>#N/A</v>
      </c>
      <c r="E3667" s="19" t="e">
        <f>IF(A3667="RETIRA",Z3667,VLOOKUP(Q3667,'Rotas x Madrugada'!A:D,4,0))</f>
        <v>#N/A</v>
      </c>
      <c r="F3667" s="19" t="e">
        <f>IF(A3667="RETIRA",Z3667,Z3667+2)</f>
        <v>#N/A</v>
      </c>
      <c r="G3667" s="19" t="str">
        <f>CONCATENATE(U3667,"-",V3667)</f>
        <v>-</v>
      </c>
      <c r="H3667" s="19" t="str">
        <f t="shared" ca="1" si="115"/>
        <v>PROBLEMA</v>
      </c>
      <c r="I3667" s="46">
        <f ca="1">Z3667-$B$1</f>
        <v>-46157</v>
      </c>
      <c r="J3667" s="46" t="e">
        <f>VLOOKUP(G3667,'D. Produção'!A:B,2,)</f>
        <v>#N/A</v>
      </c>
      <c r="K3667" s="3"/>
      <c r="L3667" s="16"/>
      <c r="M3667" s="3"/>
      <c r="N3667" s="3"/>
      <c r="O3667" s="16"/>
      <c r="P3667" s="16"/>
      <c r="Q3667" s="16"/>
      <c r="R3667" s="8"/>
      <c r="S3667" s="8"/>
      <c r="T3667" s="3"/>
      <c r="U3667" s="16"/>
      <c r="V3667" s="16"/>
      <c r="W3667" s="12"/>
      <c r="X3667" s="12"/>
      <c r="Y3667" s="6"/>
      <c r="Z3667" s="14"/>
      <c r="AA3667" s="5"/>
      <c r="AB3667" s="5"/>
      <c r="AC3667" s="5"/>
      <c r="AD3667" s="5"/>
      <c r="AE3667" s="13"/>
      <c r="AF3667" s="13"/>
      <c r="AG3667" s="13"/>
      <c r="AH3667" s="13"/>
      <c r="AI3667" s="13"/>
      <c r="AJ3667" s="13"/>
      <c r="AK3667" s="13"/>
      <c r="AL3667" s="5"/>
      <c r="AM3667" s="5"/>
      <c r="AN3667" s="13"/>
      <c r="AO3667" s="13"/>
      <c r="AP3667" s="13"/>
      <c r="AQ3667" s="13"/>
      <c r="AR3667" s="5"/>
    </row>
    <row r="3668" spans="1:44">
      <c r="A3668" t="e">
        <f>VLOOKUP(Q3668,'Rotas x Madrugada'!A:C,2,0)</f>
        <v>#N/A</v>
      </c>
      <c r="B3668" t="e">
        <f>VLOOKUP(Q3668,'Rotas x Madrugada'!A:C,3,0)</f>
        <v>#N/A</v>
      </c>
      <c r="D3668" s="19" t="e">
        <f t="shared" si="114"/>
        <v>#N/A</v>
      </c>
      <c r="E3668" s="19" t="e">
        <f>IF(A3668="RETIRA",Z3668,VLOOKUP(Q3668,'Rotas x Madrugada'!A:D,4,0))</f>
        <v>#N/A</v>
      </c>
      <c r="F3668" s="19" t="e">
        <f>IF(A3668="RETIRA",Z3668,Z3668+2)</f>
        <v>#N/A</v>
      </c>
      <c r="G3668" s="19" t="str">
        <f>CONCATENATE(U3668,"-",V3668)</f>
        <v>-</v>
      </c>
      <c r="H3668" s="19" t="str">
        <f t="shared" ca="1" si="115"/>
        <v>PROBLEMA</v>
      </c>
      <c r="I3668" s="46">
        <f ca="1">Z3668-$B$1</f>
        <v>-46157</v>
      </c>
      <c r="J3668" s="46" t="e">
        <f>VLOOKUP(G3668,'D. Produção'!A:B,2,)</f>
        <v>#N/A</v>
      </c>
      <c r="K3668" s="1"/>
      <c r="L3668" s="2"/>
      <c r="M3668" s="1"/>
      <c r="N3668" s="1"/>
      <c r="O3668" s="2"/>
      <c r="P3668" s="2"/>
      <c r="Q3668" s="2"/>
      <c r="R3668" s="7"/>
      <c r="S3668" s="7"/>
      <c r="T3668" s="1"/>
      <c r="U3668" s="2"/>
      <c r="V3668" s="2"/>
      <c r="W3668" s="4"/>
      <c r="X3668" s="4"/>
      <c r="Y3668" s="9"/>
      <c r="Z3668" s="10"/>
      <c r="AA3668" s="15"/>
      <c r="AB3668" s="15"/>
      <c r="AC3668" s="15"/>
      <c r="AD3668" s="15"/>
      <c r="AE3668" s="11"/>
      <c r="AF3668" s="11"/>
      <c r="AG3668" s="11"/>
      <c r="AH3668" s="11"/>
      <c r="AI3668" s="11"/>
      <c r="AJ3668" s="11"/>
      <c r="AK3668" s="11"/>
      <c r="AL3668" s="15"/>
      <c r="AM3668" s="15"/>
      <c r="AN3668" s="11"/>
      <c r="AO3668" s="11"/>
      <c r="AP3668" s="11"/>
      <c r="AQ3668" s="11"/>
      <c r="AR3668" s="15"/>
    </row>
    <row r="3669" spans="1:44">
      <c r="A3669" t="e">
        <f>VLOOKUP(Q3669,'Rotas x Madrugada'!A:C,2,0)</f>
        <v>#N/A</v>
      </c>
      <c r="B3669" t="e">
        <f>VLOOKUP(Q3669,'Rotas x Madrugada'!A:C,3,0)</f>
        <v>#N/A</v>
      </c>
      <c r="D3669" s="19" t="e">
        <f t="shared" si="114"/>
        <v>#N/A</v>
      </c>
      <c r="E3669" s="19" t="e">
        <f>IF(A3669="RETIRA",Z3669,VLOOKUP(Q3669,'Rotas x Madrugada'!A:D,4,0))</f>
        <v>#N/A</v>
      </c>
      <c r="F3669" s="19" t="e">
        <f>IF(A3669="RETIRA",Z3669,Z3669+2)</f>
        <v>#N/A</v>
      </c>
      <c r="G3669" s="19" t="str">
        <f>CONCATENATE(U3669,"-",V3669)</f>
        <v>-</v>
      </c>
      <c r="H3669" s="19" t="str">
        <f t="shared" ca="1" si="115"/>
        <v>PROBLEMA</v>
      </c>
      <c r="I3669" s="46">
        <f ca="1">Z3669-$B$1</f>
        <v>-46157</v>
      </c>
      <c r="J3669" s="46" t="e">
        <f>VLOOKUP(G3669,'D. Produção'!A:B,2,)</f>
        <v>#N/A</v>
      </c>
      <c r="K3669" s="3"/>
      <c r="L3669" s="16"/>
      <c r="M3669" s="3"/>
      <c r="N3669" s="3"/>
      <c r="O3669" s="16"/>
      <c r="P3669" s="16"/>
      <c r="Q3669" s="16"/>
      <c r="R3669" s="8"/>
      <c r="S3669" s="8"/>
      <c r="T3669" s="3"/>
      <c r="U3669" s="16"/>
      <c r="V3669" s="16"/>
      <c r="W3669" s="12"/>
      <c r="X3669" s="12"/>
      <c r="Y3669" s="6"/>
      <c r="Z3669" s="14"/>
      <c r="AA3669" s="5"/>
      <c r="AB3669" s="5"/>
      <c r="AC3669" s="5"/>
      <c r="AD3669" s="5"/>
      <c r="AE3669" s="13"/>
      <c r="AF3669" s="13"/>
      <c r="AG3669" s="13"/>
      <c r="AH3669" s="13"/>
      <c r="AI3669" s="13"/>
      <c r="AJ3669" s="13"/>
      <c r="AK3669" s="13"/>
      <c r="AL3669" s="5"/>
      <c r="AM3669" s="5"/>
      <c r="AN3669" s="13"/>
      <c r="AO3669" s="13"/>
      <c r="AP3669" s="13"/>
      <c r="AQ3669" s="13"/>
      <c r="AR3669" s="5"/>
    </row>
    <row r="3670" spans="1:44">
      <c r="A3670" t="e">
        <f>VLOOKUP(Q3670,'Rotas x Madrugada'!A:C,2,0)</f>
        <v>#N/A</v>
      </c>
      <c r="B3670" t="e">
        <f>VLOOKUP(Q3670,'Rotas x Madrugada'!A:C,3,0)</f>
        <v>#N/A</v>
      </c>
      <c r="D3670" s="19" t="e">
        <f t="shared" si="114"/>
        <v>#N/A</v>
      </c>
      <c r="E3670" s="19" t="e">
        <f>IF(A3670="RETIRA",Z3670,VLOOKUP(Q3670,'Rotas x Madrugada'!A:D,4,0))</f>
        <v>#N/A</v>
      </c>
      <c r="F3670" s="19" t="e">
        <f>IF(A3670="RETIRA",Z3670,Z3670+2)</f>
        <v>#N/A</v>
      </c>
      <c r="G3670" s="19" t="str">
        <f>CONCATENATE(U3670,"-",V3670)</f>
        <v>-</v>
      </c>
      <c r="H3670" s="19" t="str">
        <f t="shared" ca="1" si="115"/>
        <v>PROBLEMA</v>
      </c>
      <c r="I3670" s="46">
        <f ca="1">Z3670-$B$1</f>
        <v>-46157</v>
      </c>
      <c r="J3670" s="46" t="e">
        <f>VLOOKUP(G3670,'D. Produção'!A:B,2,)</f>
        <v>#N/A</v>
      </c>
      <c r="K3670" s="1"/>
      <c r="L3670" s="2"/>
      <c r="M3670" s="1"/>
      <c r="N3670" s="1"/>
      <c r="O3670" s="2"/>
      <c r="P3670" s="2"/>
      <c r="Q3670" s="2"/>
      <c r="R3670" s="7"/>
      <c r="S3670" s="7"/>
      <c r="T3670" s="1"/>
      <c r="U3670" s="2"/>
      <c r="V3670" s="2"/>
      <c r="W3670" s="4"/>
      <c r="X3670" s="4"/>
      <c r="Y3670" s="9"/>
      <c r="Z3670" s="10"/>
      <c r="AA3670" s="15"/>
      <c r="AB3670" s="15"/>
      <c r="AC3670" s="15"/>
      <c r="AD3670" s="15"/>
      <c r="AE3670" s="11"/>
      <c r="AF3670" s="11"/>
      <c r="AG3670" s="11"/>
      <c r="AH3670" s="11"/>
      <c r="AI3670" s="11"/>
      <c r="AJ3670" s="11"/>
      <c r="AK3670" s="11"/>
      <c r="AL3670" s="15"/>
      <c r="AM3670" s="15"/>
      <c r="AN3670" s="11"/>
      <c r="AO3670" s="11"/>
      <c r="AP3670" s="11"/>
      <c r="AQ3670" s="11"/>
      <c r="AR3670" s="15"/>
    </row>
    <row r="3671" spans="1:44">
      <c r="A3671" t="e">
        <f>VLOOKUP(Q3671,'Rotas x Madrugada'!A:C,2,0)</f>
        <v>#N/A</v>
      </c>
      <c r="B3671" t="e">
        <f>VLOOKUP(Q3671,'Rotas x Madrugada'!A:C,3,0)</f>
        <v>#N/A</v>
      </c>
      <c r="D3671" s="19" t="e">
        <f t="shared" si="114"/>
        <v>#N/A</v>
      </c>
      <c r="E3671" s="19" t="e">
        <f>IF(A3671="RETIRA",Z3671,VLOOKUP(Q3671,'Rotas x Madrugada'!A:D,4,0))</f>
        <v>#N/A</v>
      </c>
      <c r="F3671" s="19" t="e">
        <f>IF(A3671="RETIRA",Z3671,Z3671+2)</f>
        <v>#N/A</v>
      </c>
      <c r="G3671" s="19" t="str">
        <f>CONCATENATE(U3671,"-",V3671)</f>
        <v>-</v>
      </c>
      <c r="H3671" s="19" t="str">
        <f t="shared" ca="1" si="115"/>
        <v>PROBLEMA</v>
      </c>
      <c r="I3671" s="46">
        <f ca="1">Z3671-$B$1</f>
        <v>-46157</v>
      </c>
      <c r="J3671" s="46" t="e">
        <f>VLOOKUP(G3671,'D. Produção'!A:B,2,)</f>
        <v>#N/A</v>
      </c>
      <c r="K3671" s="3"/>
      <c r="L3671" s="16"/>
      <c r="M3671" s="3"/>
      <c r="N3671" s="3"/>
      <c r="O3671" s="16"/>
      <c r="P3671" s="16"/>
      <c r="Q3671" s="16"/>
      <c r="R3671" s="8"/>
      <c r="S3671" s="8"/>
      <c r="T3671" s="3"/>
      <c r="U3671" s="16"/>
      <c r="V3671" s="16"/>
      <c r="W3671" s="12"/>
      <c r="X3671" s="12"/>
      <c r="Y3671" s="6"/>
      <c r="Z3671" s="14"/>
      <c r="AA3671" s="5"/>
      <c r="AB3671" s="5"/>
      <c r="AC3671" s="5"/>
      <c r="AD3671" s="5"/>
      <c r="AE3671" s="13"/>
      <c r="AF3671" s="13"/>
      <c r="AG3671" s="13"/>
      <c r="AH3671" s="13"/>
      <c r="AI3671" s="13"/>
      <c r="AJ3671" s="13"/>
      <c r="AK3671" s="13"/>
      <c r="AL3671" s="5"/>
      <c r="AM3671" s="5"/>
      <c r="AN3671" s="13"/>
      <c r="AO3671" s="13"/>
      <c r="AP3671" s="13"/>
      <c r="AQ3671" s="13"/>
      <c r="AR3671" s="5"/>
    </row>
    <row r="3672" spans="1:44">
      <c r="A3672" t="e">
        <f>VLOOKUP(Q3672,'Rotas x Madrugada'!A:C,2,0)</f>
        <v>#N/A</v>
      </c>
      <c r="B3672" t="e">
        <f>VLOOKUP(Q3672,'Rotas x Madrugada'!A:C,3,0)</f>
        <v>#N/A</v>
      </c>
      <c r="D3672" s="19" t="e">
        <f t="shared" si="114"/>
        <v>#N/A</v>
      </c>
      <c r="E3672" s="19" t="e">
        <f>IF(A3672="RETIRA",Z3672,VLOOKUP(Q3672,'Rotas x Madrugada'!A:D,4,0))</f>
        <v>#N/A</v>
      </c>
      <c r="F3672" s="19" t="e">
        <f>IF(A3672="RETIRA",Z3672,Z3672+2)</f>
        <v>#N/A</v>
      </c>
      <c r="G3672" s="19" t="str">
        <f>CONCATENATE(U3672,"-",V3672)</f>
        <v>-</v>
      </c>
      <c r="H3672" s="19" t="str">
        <f t="shared" ca="1" si="115"/>
        <v>PROBLEMA</v>
      </c>
      <c r="I3672" s="46">
        <f ca="1">Z3672-$B$1</f>
        <v>-46157</v>
      </c>
      <c r="J3672" s="46" t="e">
        <f>VLOOKUP(G3672,'D. Produção'!A:B,2,)</f>
        <v>#N/A</v>
      </c>
      <c r="K3672" s="1"/>
      <c r="L3672" s="2"/>
      <c r="M3672" s="1"/>
      <c r="N3672" s="1"/>
      <c r="O3672" s="2"/>
      <c r="P3672" s="2"/>
      <c r="Q3672" s="2"/>
      <c r="R3672" s="7"/>
      <c r="S3672" s="7"/>
      <c r="T3672" s="1"/>
      <c r="U3672" s="2"/>
      <c r="V3672" s="2"/>
      <c r="W3672" s="4"/>
      <c r="X3672" s="4"/>
      <c r="Y3672" s="9"/>
      <c r="Z3672" s="10"/>
      <c r="AA3672" s="15"/>
      <c r="AB3672" s="15"/>
      <c r="AC3672" s="15"/>
      <c r="AD3672" s="15"/>
      <c r="AE3672" s="11"/>
      <c r="AF3672" s="11"/>
      <c r="AG3672" s="11"/>
      <c r="AH3672" s="11"/>
      <c r="AI3672" s="11"/>
      <c r="AJ3672" s="11"/>
      <c r="AK3672" s="11"/>
      <c r="AL3672" s="15"/>
      <c r="AM3672" s="15"/>
      <c r="AN3672" s="11"/>
      <c r="AO3672" s="11"/>
      <c r="AP3672" s="11"/>
      <c r="AQ3672" s="11"/>
      <c r="AR3672" s="15"/>
    </row>
    <row r="3673" spans="1:44">
      <c r="A3673" t="e">
        <f>VLOOKUP(Q3673,'Rotas x Madrugada'!A:C,2,0)</f>
        <v>#N/A</v>
      </c>
      <c r="B3673" t="e">
        <f>VLOOKUP(Q3673,'Rotas x Madrugada'!A:C,3,0)</f>
        <v>#N/A</v>
      </c>
      <c r="D3673" s="19" t="e">
        <f t="shared" si="114"/>
        <v>#N/A</v>
      </c>
      <c r="E3673" s="19" t="e">
        <f>IF(A3673="RETIRA",Z3673,VLOOKUP(Q3673,'Rotas x Madrugada'!A:D,4,0))</f>
        <v>#N/A</v>
      </c>
      <c r="F3673" s="19" t="e">
        <f>IF(A3673="RETIRA",Z3673,Z3673+2)</f>
        <v>#N/A</v>
      </c>
      <c r="G3673" s="19" t="str">
        <f>CONCATENATE(U3673,"-",V3673)</f>
        <v>-</v>
      </c>
      <c r="H3673" s="19" t="str">
        <f t="shared" ca="1" si="115"/>
        <v>PROBLEMA</v>
      </c>
      <c r="I3673" s="46">
        <f ca="1">Z3673-$B$1</f>
        <v>-46157</v>
      </c>
      <c r="J3673" s="46" t="e">
        <f>VLOOKUP(G3673,'D. Produção'!A:B,2,)</f>
        <v>#N/A</v>
      </c>
      <c r="K3673" s="3"/>
      <c r="L3673" s="16"/>
      <c r="M3673" s="3"/>
      <c r="N3673" s="3"/>
      <c r="O3673" s="16"/>
      <c r="P3673" s="16"/>
      <c r="Q3673" s="16"/>
      <c r="R3673" s="8"/>
      <c r="S3673" s="8"/>
      <c r="T3673" s="3"/>
      <c r="U3673" s="16"/>
      <c r="V3673" s="16"/>
      <c r="W3673" s="12"/>
      <c r="X3673" s="12"/>
      <c r="Y3673" s="6"/>
      <c r="Z3673" s="14"/>
      <c r="AA3673" s="5"/>
      <c r="AB3673" s="5"/>
      <c r="AC3673" s="5"/>
      <c r="AD3673" s="5"/>
      <c r="AE3673" s="13"/>
      <c r="AF3673" s="13"/>
      <c r="AG3673" s="13"/>
      <c r="AH3673" s="13"/>
      <c r="AI3673" s="13"/>
      <c r="AJ3673" s="13"/>
      <c r="AK3673" s="13"/>
      <c r="AL3673" s="5"/>
      <c r="AM3673" s="5"/>
      <c r="AN3673" s="13"/>
      <c r="AO3673" s="13"/>
      <c r="AP3673" s="13"/>
      <c r="AQ3673" s="13"/>
      <c r="AR3673" s="5"/>
    </row>
    <row r="3674" spans="1:44">
      <c r="A3674" t="e">
        <f>VLOOKUP(Q3674,'Rotas x Madrugada'!A:C,2,0)</f>
        <v>#N/A</v>
      </c>
      <c r="B3674" t="e">
        <f>VLOOKUP(Q3674,'Rotas x Madrugada'!A:C,3,0)</f>
        <v>#N/A</v>
      </c>
      <c r="D3674" s="19" t="e">
        <f t="shared" si="114"/>
        <v>#N/A</v>
      </c>
      <c r="E3674" s="19" t="e">
        <f>IF(A3674="RETIRA",Z3674,VLOOKUP(Q3674,'Rotas x Madrugada'!A:D,4,0))</f>
        <v>#N/A</v>
      </c>
      <c r="F3674" s="19" t="e">
        <f>IF(A3674="RETIRA",Z3674,Z3674+2)</f>
        <v>#N/A</v>
      </c>
      <c r="G3674" s="19" t="str">
        <f>CONCATENATE(U3674,"-",V3674)</f>
        <v>-</v>
      </c>
      <c r="H3674" s="19" t="str">
        <f t="shared" ca="1" si="115"/>
        <v>PROBLEMA</v>
      </c>
      <c r="I3674" s="46">
        <f ca="1">Z3674-$B$1</f>
        <v>-46157</v>
      </c>
      <c r="J3674" s="46" t="e">
        <f>VLOOKUP(G3674,'D. Produção'!A:B,2,)</f>
        <v>#N/A</v>
      </c>
      <c r="K3674" s="1"/>
      <c r="L3674" s="2"/>
      <c r="M3674" s="1"/>
      <c r="N3674" s="1"/>
      <c r="O3674" s="2"/>
      <c r="P3674" s="2"/>
      <c r="Q3674" s="2"/>
      <c r="R3674" s="7"/>
      <c r="S3674" s="7"/>
      <c r="T3674" s="1"/>
      <c r="U3674" s="2"/>
      <c r="V3674" s="2"/>
      <c r="W3674" s="4"/>
      <c r="X3674" s="4"/>
      <c r="Y3674" s="9"/>
      <c r="Z3674" s="10"/>
      <c r="AA3674" s="15"/>
      <c r="AB3674" s="15"/>
      <c r="AC3674" s="15"/>
      <c r="AD3674" s="15"/>
      <c r="AE3674" s="11"/>
      <c r="AF3674" s="11"/>
      <c r="AG3674" s="11"/>
      <c r="AH3674" s="11"/>
      <c r="AI3674" s="11"/>
      <c r="AJ3674" s="11"/>
      <c r="AK3674" s="11"/>
      <c r="AL3674" s="15"/>
      <c r="AM3674" s="15"/>
      <c r="AN3674" s="11"/>
      <c r="AO3674" s="11"/>
      <c r="AP3674" s="11"/>
      <c r="AQ3674" s="11"/>
      <c r="AR3674" s="15"/>
    </row>
    <row r="3675" spans="1:44">
      <c r="A3675" t="e">
        <f>VLOOKUP(Q3675,'Rotas x Madrugada'!A:C,2,0)</f>
        <v>#N/A</v>
      </c>
      <c r="B3675" t="e">
        <f>VLOOKUP(Q3675,'Rotas x Madrugada'!A:C,3,0)</f>
        <v>#N/A</v>
      </c>
      <c r="D3675" s="19" t="e">
        <f t="shared" si="114"/>
        <v>#N/A</v>
      </c>
      <c r="E3675" s="19" t="e">
        <f>IF(A3675="RETIRA",Z3675,VLOOKUP(Q3675,'Rotas x Madrugada'!A:D,4,0))</f>
        <v>#N/A</v>
      </c>
      <c r="F3675" s="19" t="e">
        <f>IF(A3675="RETIRA",Z3675,Z3675+2)</f>
        <v>#N/A</v>
      </c>
      <c r="G3675" s="19" t="str">
        <f>CONCATENATE(U3675,"-",V3675)</f>
        <v>-</v>
      </c>
      <c r="H3675" s="19" t="str">
        <f t="shared" ca="1" si="115"/>
        <v>PROBLEMA</v>
      </c>
      <c r="I3675" s="46">
        <f ca="1">Z3675-$B$1</f>
        <v>-46157</v>
      </c>
      <c r="J3675" s="46" t="e">
        <f>VLOOKUP(G3675,'D. Produção'!A:B,2,)</f>
        <v>#N/A</v>
      </c>
      <c r="K3675" s="3"/>
      <c r="L3675" s="16"/>
      <c r="M3675" s="3"/>
      <c r="N3675" s="3"/>
      <c r="O3675" s="16"/>
      <c r="P3675" s="16"/>
      <c r="Q3675" s="16"/>
      <c r="R3675" s="8"/>
      <c r="S3675" s="8"/>
      <c r="T3675" s="3"/>
      <c r="U3675" s="16"/>
      <c r="V3675" s="16"/>
      <c r="W3675" s="12"/>
      <c r="X3675" s="12"/>
      <c r="Y3675" s="6"/>
      <c r="Z3675" s="14"/>
      <c r="AA3675" s="5"/>
      <c r="AB3675" s="5"/>
      <c r="AC3675" s="5"/>
      <c r="AD3675" s="5"/>
      <c r="AE3675" s="13"/>
      <c r="AF3675" s="13"/>
      <c r="AG3675" s="13"/>
      <c r="AH3675" s="13"/>
      <c r="AI3675" s="13"/>
      <c r="AJ3675" s="13"/>
      <c r="AK3675" s="13"/>
      <c r="AL3675" s="5"/>
      <c r="AM3675" s="5"/>
      <c r="AN3675" s="13"/>
      <c r="AO3675" s="13"/>
      <c r="AP3675" s="13"/>
      <c r="AQ3675" s="13"/>
      <c r="AR3675" s="5"/>
    </row>
    <row r="3676" spans="1:44">
      <c r="A3676" t="e">
        <f>VLOOKUP(Q3676,'Rotas x Madrugada'!A:C,2,0)</f>
        <v>#N/A</v>
      </c>
      <c r="B3676" t="e">
        <f>VLOOKUP(Q3676,'Rotas x Madrugada'!A:C,3,0)</f>
        <v>#N/A</v>
      </c>
      <c r="D3676" s="19" t="e">
        <f t="shared" si="114"/>
        <v>#N/A</v>
      </c>
      <c r="E3676" s="19" t="e">
        <f>IF(A3676="RETIRA",Z3676,VLOOKUP(Q3676,'Rotas x Madrugada'!A:D,4,0))</f>
        <v>#N/A</v>
      </c>
      <c r="F3676" s="19" t="e">
        <f>IF(A3676="RETIRA",Z3676,Z3676+2)</f>
        <v>#N/A</v>
      </c>
      <c r="G3676" s="19" t="str">
        <f>CONCATENATE(U3676,"-",V3676)</f>
        <v>-</v>
      </c>
      <c r="H3676" s="19" t="str">
        <f t="shared" ca="1" si="115"/>
        <v>PROBLEMA</v>
      </c>
      <c r="I3676" s="46">
        <f ca="1">Z3676-$B$1</f>
        <v>-46157</v>
      </c>
      <c r="J3676" s="46" t="e">
        <f>VLOOKUP(G3676,'D. Produção'!A:B,2,)</f>
        <v>#N/A</v>
      </c>
      <c r="K3676" s="1"/>
      <c r="L3676" s="2"/>
      <c r="M3676" s="1"/>
      <c r="N3676" s="1"/>
      <c r="O3676" s="2"/>
      <c r="P3676" s="2"/>
      <c r="Q3676" s="2"/>
      <c r="R3676" s="7"/>
      <c r="S3676" s="7"/>
      <c r="T3676" s="1"/>
      <c r="U3676" s="2"/>
      <c r="V3676" s="2"/>
      <c r="W3676" s="4"/>
      <c r="X3676" s="4"/>
      <c r="Y3676" s="9"/>
      <c r="Z3676" s="10"/>
      <c r="AA3676" s="15"/>
      <c r="AB3676" s="15"/>
      <c r="AC3676" s="15"/>
      <c r="AD3676" s="15"/>
      <c r="AE3676" s="11"/>
      <c r="AF3676" s="11"/>
      <c r="AG3676" s="11"/>
      <c r="AH3676" s="11"/>
      <c r="AI3676" s="11"/>
      <c r="AJ3676" s="11"/>
      <c r="AK3676" s="11"/>
      <c r="AL3676" s="15"/>
      <c r="AM3676" s="15"/>
      <c r="AN3676" s="11"/>
      <c r="AO3676" s="11"/>
      <c r="AP3676" s="11"/>
      <c r="AQ3676" s="11"/>
      <c r="AR3676" s="15"/>
    </row>
    <row r="3677" spans="1:44">
      <c r="A3677" t="e">
        <f>VLOOKUP(Q3677,'Rotas x Madrugada'!A:C,2,0)</f>
        <v>#N/A</v>
      </c>
      <c r="B3677" t="e">
        <f>VLOOKUP(Q3677,'Rotas x Madrugada'!A:C,3,0)</f>
        <v>#N/A</v>
      </c>
      <c r="D3677" s="19" t="e">
        <f t="shared" si="114"/>
        <v>#N/A</v>
      </c>
      <c r="E3677" s="19" t="e">
        <f>IF(A3677="RETIRA",Z3677,VLOOKUP(Q3677,'Rotas x Madrugada'!A:D,4,0))</f>
        <v>#N/A</v>
      </c>
      <c r="F3677" s="19" t="e">
        <f>IF(A3677="RETIRA",Z3677,Z3677+2)</f>
        <v>#N/A</v>
      </c>
      <c r="G3677" s="19" t="str">
        <f>CONCATENATE(U3677,"-",V3677)</f>
        <v>-</v>
      </c>
      <c r="H3677" s="19" t="str">
        <f t="shared" ca="1" si="115"/>
        <v>PROBLEMA</v>
      </c>
      <c r="I3677" s="46">
        <f ca="1">Z3677-$B$1</f>
        <v>-46157</v>
      </c>
      <c r="J3677" s="46" t="e">
        <f>VLOOKUP(G3677,'D. Produção'!A:B,2,)</f>
        <v>#N/A</v>
      </c>
      <c r="K3677" s="3"/>
      <c r="L3677" s="16"/>
      <c r="M3677" s="3"/>
      <c r="N3677" s="3"/>
      <c r="O3677" s="16"/>
      <c r="P3677" s="16"/>
      <c r="Q3677" s="16"/>
      <c r="R3677" s="8"/>
      <c r="S3677" s="8"/>
      <c r="T3677" s="3"/>
      <c r="U3677" s="16"/>
      <c r="V3677" s="16"/>
      <c r="W3677" s="12"/>
      <c r="X3677" s="12"/>
      <c r="Y3677" s="6"/>
      <c r="Z3677" s="14"/>
      <c r="AA3677" s="5"/>
      <c r="AB3677" s="5"/>
      <c r="AC3677" s="5"/>
      <c r="AD3677" s="5"/>
      <c r="AE3677" s="13"/>
      <c r="AF3677" s="13"/>
      <c r="AG3677" s="13"/>
      <c r="AH3677" s="13"/>
      <c r="AI3677" s="13"/>
      <c r="AJ3677" s="13"/>
      <c r="AK3677" s="13"/>
      <c r="AL3677" s="5"/>
      <c r="AM3677" s="5"/>
      <c r="AN3677" s="13"/>
      <c r="AO3677" s="13"/>
      <c r="AP3677" s="13"/>
      <c r="AQ3677" s="13"/>
      <c r="AR3677" s="5"/>
    </row>
    <row r="3678" spans="1:44">
      <c r="A3678" t="e">
        <f>VLOOKUP(Q3678,'Rotas x Madrugada'!A:C,2,0)</f>
        <v>#N/A</v>
      </c>
      <c r="B3678" t="e">
        <f>VLOOKUP(Q3678,'Rotas x Madrugada'!A:C,3,0)</f>
        <v>#N/A</v>
      </c>
      <c r="D3678" s="19" t="e">
        <f t="shared" si="114"/>
        <v>#N/A</v>
      </c>
      <c r="E3678" s="19" t="e">
        <f>IF(A3678="RETIRA",Z3678,VLOOKUP(Q3678,'Rotas x Madrugada'!A:D,4,0))</f>
        <v>#N/A</v>
      </c>
      <c r="F3678" s="19" t="e">
        <f>IF(A3678="RETIRA",Z3678,Z3678+2)</f>
        <v>#N/A</v>
      </c>
      <c r="G3678" s="19" t="str">
        <f>CONCATENATE(U3678,"-",V3678)</f>
        <v>-</v>
      </c>
      <c r="H3678" s="19" t="str">
        <f t="shared" ca="1" si="115"/>
        <v>PROBLEMA</v>
      </c>
      <c r="I3678" s="46">
        <f ca="1">Z3678-$B$1</f>
        <v>-46157</v>
      </c>
      <c r="J3678" s="46" t="e">
        <f>VLOOKUP(G3678,'D. Produção'!A:B,2,)</f>
        <v>#N/A</v>
      </c>
      <c r="K3678" s="1"/>
      <c r="L3678" s="2"/>
      <c r="M3678" s="1"/>
      <c r="N3678" s="1"/>
      <c r="O3678" s="2"/>
      <c r="P3678" s="2"/>
      <c r="Q3678" s="2"/>
      <c r="R3678" s="7"/>
      <c r="S3678" s="7"/>
      <c r="T3678" s="1"/>
      <c r="U3678" s="2"/>
      <c r="V3678" s="2"/>
      <c r="W3678" s="4"/>
      <c r="X3678" s="4"/>
      <c r="Y3678" s="9"/>
      <c r="Z3678" s="10"/>
      <c r="AA3678" s="15"/>
      <c r="AB3678" s="15"/>
      <c r="AC3678" s="15"/>
      <c r="AD3678" s="15"/>
      <c r="AE3678" s="11"/>
      <c r="AF3678" s="11"/>
      <c r="AG3678" s="11"/>
      <c r="AH3678" s="11"/>
      <c r="AI3678" s="11"/>
      <c r="AJ3678" s="11"/>
      <c r="AK3678" s="11"/>
      <c r="AL3678" s="15"/>
      <c r="AM3678" s="15"/>
      <c r="AN3678" s="11"/>
      <c r="AO3678" s="11"/>
      <c r="AP3678" s="11"/>
      <c r="AQ3678" s="11"/>
      <c r="AR3678" s="15"/>
    </row>
    <row r="3679" spans="1:44">
      <c r="A3679" t="e">
        <f>VLOOKUP(Q3679,'Rotas x Madrugada'!A:C,2,0)</f>
        <v>#N/A</v>
      </c>
      <c r="B3679" t="e">
        <f>VLOOKUP(Q3679,'Rotas x Madrugada'!A:C,3,0)</f>
        <v>#N/A</v>
      </c>
      <c r="D3679" s="19" t="e">
        <f t="shared" si="114"/>
        <v>#N/A</v>
      </c>
      <c r="E3679" s="19" t="e">
        <f>IF(A3679="RETIRA",Z3679,VLOOKUP(Q3679,'Rotas x Madrugada'!A:D,4,0))</f>
        <v>#N/A</v>
      </c>
      <c r="F3679" s="19" t="e">
        <f>IF(A3679="RETIRA",Z3679,Z3679+2)</f>
        <v>#N/A</v>
      </c>
      <c r="G3679" s="19" t="str">
        <f>CONCATENATE(U3679,"-",V3679)</f>
        <v>-</v>
      </c>
      <c r="H3679" s="19" t="str">
        <f t="shared" ca="1" si="115"/>
        <v>PROBLEMA</v>
      </c>
      <c r="I3679" s="46">
        <f ca="1">Z3679-$B$1</f>
        <v>-46157</v>
      </c>
      <c r="J3679" s="46" t="e">
        <f>VLOOKUP(G3679,'D. Produção'!A:B,2,)</f>
        <v>#N/A</v>
      </c>
      <c r="K3679" s="3"/>
      <c r="L3679" s="16"/>
      <c r="M3679" s="3"/>
      <c r="N3679" s="3"/>
      <c r="O3679" s="16"/>
      <c r="P3679" s="16"/>
      <c r="Q3679" s="16"/>
      <c r="R3679" s="8"/>
      <c r="S3679" s="8"/>
      <c r="T3679" s="3"/>
      <c r="U3679" s="16"/>
      <c r="V3679" s="16"/>
      <c r="W3679" s="12"/>
      <c r="X3679" s="12"/>
      <c r="Y3679" s="6"/>
      <c r="Z3679" s="14"/>
      <c r="AA3679" s="5"/>
      <c r="AB3679" s="5"/>
      <c r="AC3679" s="5"/>
      <c r="AD3679" s="5"/>
      <c r="AE3679" s="13"/>
      <c r="AF3679" s="13"/>
      <c r="AG3679" s="13"/>
      <c r="AH3679" s="13"/>
      <c r="AI3679" s="13"/>
      <c r="AJ3679" s="13"/>
      <c r="AK3679" s="13"/>
      <c r="AL3679" s="5"/>
      <c r="AM3679" s="5"/>
      <c r="AN3679" s="13"/>
      <c r="AO3679" s="13"/>
      <c r="AP3679" s="13"/>
      <c r="AQ3679" s="13"/>
      <c r="AR3679" s="5"/>
    </row>
    <row r="3680" spans="1:44">
      <c r="A3680" t="e">
        <f>VLOOKUP(Q3680,'Rotas x Madrugada'!A:C,2,0)</f>
        <v>#N/A</v>
      </c>
      <c r="B3680" t="e">
        <f>VLOOKUP(Q3680,'Rotas x Madrugada'!A:C,3,0)</f>
        <v>#N/A</v>
      </c>
      <c r="D3680" s="19" t="e">
        <f t="shared" si="114"/>
        <v>#N/A</v>
      </c>
      <c r="E3680" s="19" t="e">
        <f>IF(A3680="RETIRA",Z3680,VLOOKUP(Q3680,'Rotas x Madrugada'!A:D,4,0))</f>
        <v>#N/A</v>
      </c>
      <c r="F3680" s="19" t="e">
        <f>IF(A3680="RETIRA",Z3680,Z3680+2)</f>
        <v>#N/A</v>
      </c>
      <c r="G3680" s="19" t="str">
        <f>CONCATENATE(U3680,"-",V3680)</f>
        <v>-</v>
      </c>
      <c r="H3680" s="19" t="str">
        <f t="shared" ca="1" si="115"/>
        <v>PROBLEMA</v>
      </c>
      <c r="I3680" s="46">
        <f ca="1">Z3680-$B$1</f>
        <v>-46157</v>
      </c>
      <c r="J3680" s="46" t="e">
        <f>VLOOKUP(G3680,'D. Produção'!A:B,2,)</f>
        <v>#N/A</v>
      </c>
      <c r="K3680" s="1"/>
      <c r="L3680" s="2"/>
      <c r="M3680" s="1"/>
      <c r="N3680" s="1"/>
      <c r="O3680" s="2"/>
      <c r="P3680" s="2"/>
      <c r="Q3680" s="2"/>
      <c r="R3680" s="7"/>
      <c r="S3680" s="7"/>
      <c r="T3680" s="1"/>
      <c r="U3680" s="2"/>
      <c r="V3680" s="2"/>
      <c r="W3680" s="4"/>
      <c r="X3680" s="4"/>
      <c r="Y3680" s="9"/>
      <c r="Z3680" s="10"/>
      <c r="AA3680" s="15"/>
      <c r="AB3680" s="15"/>
      <c r="AC3680" s="15"/>
      <c r="AD3680" s="15"/>
      <c r="AE3680" s="11"/>
      <c r="AF3680" s="11"/>
      <c r="AG3680" s="11"/>
      <c r="AH3680" s="11"/>
      <c r="AI3680" s="11"/>
      <c r="AJ3680" s="11"/>
      <c r="AK3680" s="11"/>
      <c r="AL3680" s="15"/>
      <c r="AM3680" s="15"/>
      <c r="AN3680" s="11"/>
      <c r="AO3680" s="11"/>
      <c r="AP3680" s="11"/>
      <c r="AQ3680" s="11"/>
      <c r="AR3680" s="15"/>
    </row>
    <row r="3681" spans="1:44">
      <c r="A3681" t="e">
        <f>VLOOKUP(Q3681,'Rotas x Madrugada'!A:C,2,0)</f>
        <v>#N/A</v>
      </c>
      <c r="B3681" t="e">
        <f>VLOOKUP(Q3681,'Rotas x Madrugada'!A:C,3,0)</f>
        <v>#N/A</v>
      </c>
      <c r="D3681" s="19" t="e">
        <f t="shared" si="114"/>
        <v>#N/A</v>
      </c>
      <c r="E3681" s="19" t="e">
        <f>IF(A3681="RETIRA",Z3681,VLOOKUP(Q3681,'Rotas x Madrugada'!A:D,4,0))</f>
        <v>#N/A</v>
      </c>
      <c r="F3681" s="19" t="e">
        <f>IF(A3681="RETIRA",Z3681,Z3681+2)</f>
        <v>#N/A</v>
      </c>
      <c r="G3681" s="19" t="str">
        <f>CONCATENATE(U3681,"-",V3681)</f>
        <v>-</v>
      </c>
      <c r="H3681" s="19" t="str">
        <f t="shared" ca="1" si="115"/>
        <v>PROBLEMA</v>
      </c>
      <c r="I3681" s="46">
        <f ca="1">Z3681-$B$1</f>
        <v>-46157</v>
      </c>
      <c r="J3681" s="46" t="e">
        <f>VLOOKUP(G3681,'D. Produção'!A:B,2,)</f>
        <v>#N/A</v>
      </c>
      <c r="K3681" s="3"/>
      <c r="L3681" s="16"/>
      <c r="M3681" s="3"/>
      <c r="N3681" s="3"/>
      <c r="O3681" s="16"/>
      <c r="P3681" s="16"/>
      <c r="Q3681" s="16"/>
      <c r="R3681" s="8"/>
      <c r="S3681" s="8"/>
      <c r="T3681" s="3"/>
      <c r="U3681" s="16"/>
      <c r="V3681" s="16"/>
      <c r="W3681" s="12"/>
      <c r="X3681" s="12"/>
      <c r="Y3681" s="6"/>
      <c r="Z3681" s="14"/>
      <c r="AA3681" s="5"/>
      <c r="AB3681" s="5"/>
      <c r="AC3681" s="5"/>
      <c r="AD3681" s="5"/>
      <c r="AE3681" s="13"/>
      <c r="AF3681" s="13"/>
      <c r="AG3681" s="13"/>
      <c r="AH3681" s="13"/>
      <c r="AI3681" s="13"/>
      <c r="AJ3681" s="13"/>
      <c r="AK3681" s="13"/>
      <c r="AL3681" s="5"/>
      <c r="AM3681" s="5"/>
      <c r="AN3681" s="13"/>
      <c r="AO3681" s="13"/>
      <c r="AP3681" s="13"/>
      <c r="AQ3681" s="13"/>
      <c r="AR3681" s="5"/>
    </row>
    <row r="3682" spans="1:44">
      <c r="A3682" t="e">
        <f>VLOOKUP(Q3682,'Rotas x Madrugada'!A:C,2,0)</f>
        <v>#N/A</v>
      </c>
      <c r="B3682" t="e">
        <f>VLOOKUP(Q3682,'Rotas x Madrugada'!A:C,3,0)</f>
        <v>#N/A</v>
      </c>
      <c r="D3682" s="19" t="e">
        <f t="shared" si="114"/>
        <v>#N/A</v>
      </c>
      <c r="E3682" s="19" t="e">
        <f>IF(A3682="RETIRA",Z3682,VLOOKUP(Q3682,'Rotas x Madrugada'!A:D,4,0))</f>
        <v>#N/A</v>
      </c>
      <c r="F3682" s="19" t="e">
        <f>IF(A3682="RETIRA",Z3682,Z3682+2)</f>
        <v>#N/A</v>
      </c>
      <c r="G3682" s="19" t="str">
        <f>CONCATENATE(U3682,"-",V3682)</f>
        <v>-</v>
      </c>
      <c r="H3682" s="19" t="str">
        <f t="shared" ca="1" si="115"/>
        <v>PROBLEMA</v>
      </c>
      <c r="I3682" s="46">
        <f ca="1">Z3682-$B$1</f>
        <v>-46157</v>
      </c>
      <c r="J3682" s="46" t="e">
        <f>VLOOKUP(G3682,'D. Produção'!A:B,2,)</f>
        <v>#N/A</v>
      </c>
      <c r="K3682" s="1"/>
      <c r="L3682" s="2"/>
      <c r="M3682" s="1"/>
      <c r="N3682" s="1"/>
      <c r="O3682" s="2"/>
      <c r="P3682" s="2"/>
      <c r="Q3682" s="2"/>
      <c r="R3682" s="7"/>
      <c r="S3682" s="7"/>
      <c r="T3682" s="1"/>
      <c r="U3682" s="2"/>
      <c r="V3682" s="2"/>
      <c r="W3682" s="4"/>
      <c r="X3682" s="4"/>
      <c r="Y3682" s="9"/>
      <c r="Z3682" s="10"/>
      <c r="AA3682" s="15"/>
      <c r="AB3682" s="15"/>
      <c r="AC3682" s="15"/>
      <c r="AD3682" s="15"/>
      <c r="AE3682" s="11"/>
      <c r="AF3682" s="11"/>
      <c r="AG3682" s="11"/>
      <c r="AH3682" s="11"/>
      <c r="AI3682" s="11"/>
      <c r="AJ3682" s="11"/>
      <c r="AK3682" s="11"/>
      <c r="AL3682" s="15"/>
      <c r="AM3682" s="15"/>
      <c r="AN3682" s="11"/>
      <c r="AO3682" s="11"/>
      <c r="AP3682" s="11"/>
      <c r="AQ3682" s="11"/>
      <c r="AR3682" s="15"/>
    </row>
    <row r="3683" spans="1:44">
      <c r="A3683" t="e">
        <f>VLOOKUP(Q3683,'Rotas x Madrugada'!A:C,2,0)</f>
        <v>#N/A</v>
      </c>
      <c r="B3683" t="e">
        <f>VLOOKUP(Q3683,'Rotas x Madrugada'!A:C,3,0)</f>
        <v>#N/A</v>
      </c>
      <c r="D3683" s="19" t="e">
        <f t="shared" si="114"/>
        <v>#N/A</v>
      </c>
      <c r="E3683" s="19" t="e">
        <f>IF(A3683="RETIRA",Z3683,VLOOKUP(Q3683,'Rotas x Madrugada'!A:D,4,0))</f>
        <v>#N/A</v>
      </c>
      <c r="F3683" s="19" t="e">
        <f>IF(A3683="RETIRA",Z3683,Z3683+2)</f>
        <v>#N/A</v>
      </c>
      <c r="G3683" s="19" t="str">
        <f>CONCATENATE(U3683,"-",V3683)</f>
        <v>-</v>
      </c>
      <c r="H3683" s="19" t="str">
        <f t="shared" ca="1" si="115"/>
        <v>PROBLEMA</v>
      </c>
      <c r="I3683" s="46">
        <f ca="1">Z3683-$B$1</f>
        <v>-46157</v>
      </c>
      <c r="J3683" s="46" t="e">
        <f>VLOOKUP(G3683,'D. Produção'!A:B,2,)</f>
        <v>#N/A</v>
      </c>
      <c r="K3683" s="3"/>
      <c r="L3683" s="16"/>
      <c r="M3683" s="3"/>
      <c r="N3683" s="3"/>
      <c r="O3683" s="16"/>
      <c r="P3683" s="16"/>
      <c r="Q3683" s="16"/>
      <c r="R3683" s="8"/>
      <c r="S3683" s="8"/>
      <c r="T3683" s="3"/>
      <c r="U3683" s="16"/>
      <c r="V3683" s="16"/>
      <c r="W3683" s="12"/>
      <c r="X3683" s="12"/>
      <c r="Y3683" s="6"/>
      <c r="Z3683" s="14"/>
      <c r="AA3683" s="5"/>
      <c r="AB3683" s="5"/>
      <c r="AC3683" s="5"/>
      <c r="AD3683" s="5"/>
      <c r="AE3683" s="13"/>
      <c r="AF3683" s="13"/>
      <c r="AG3683" s="13"/>
      <c r="AH3683" s="13"/>
      <c r="AI3683" s="13"/>
      <c r="AJ3683" s="13"/>
      <c r="AK3683" s="13"/>
      <c r="AL3683" s="5"/>
      <c r="AM3683" s="5"/>
      <c r="AN3683" s="13"/>
      <c r="AO3683" s="13"/>
      <c r="AP3683" s="13"/>
      <c r="AQ3683" s="13"/>
      <c r="AR3683" s="5"/>
    </row>
    <row r="3684" spans="1:44">
      <c r="A3684" t="e">
        <f>VLOOKUP(Q3684,'Rotas x Madrugada'!A:C,2,0)</f>
        <v>#N/A</v>
      </c>
      <c r="B3684" t="e">
        <f>VLOOKUP(Q3684,'Rotas x Madrugada'!A:C,3,0)</f>
        <v>#N/A</v>
      </c>
      <c r="D3684" s="19" t="e">
        <f t="shared" si="114"/>
        <v>#N/A</v>
      </c>
      <c r="E3684" s="19" t="e">
        <f>IF(A3684="RETIRA",Z3684,VLOOKUP(Q3684,'Rotas x Madrugada'!A:D,4,0))</f>
        <v>#N/A</v>
      </c>
      <c r="F3684" s="19" t="e">
        <f>IF(A3684="RETIRA",Z3684,Z3684+2)</f>
        <v>#N/A</v>
      </c>
      <c r="G3684" s="19" t="str">
        <f>CONCATENATE(U3684,"-",V3684)</f>
        <v>-</v>
      </c>
      <c r="H3684" s="19" t="str">
        <f t="shared" ca="1" si="115"/>
        <v>PROBLEMA</v>
      </c>
      <c r="I3684" s="46">
        <f ca="1">Z3684-$B$1</f>
        <v>-46157</v>
      </c>
      <c r="J3684" s="46" t="e">
        <f>VLOOKUP(G3684,'D. Produção'!A:B,2,)</f>
        <v>#N/A</v>
      </c>
      <c r="K3684" s="1"/>
      <c r="L3684" s="2"/>
      <c r="M3684" s="1"/>
      <c r="N3684" s="1"/>
      <c r="O3684" s="2"/>
      <c r="P3684" s="2"/>
      <c r="Q3684" s="2"/>
      <c r="R3684" s="7"/>
      <c r="S3684" s="7"/>
      <c r="T3684" s="1"/>
      <c r="U3684" s="2"/>
      <c r="V3684" s="2"/>
      <c r="W3684" s="4"/>
      <c r="X3684" s="4"/>
      <c r="Y3684" s="9"/>
      <c r="Z3684" s="10"/>
      <c r="AA3684" s="15"/>
      <c r="AB3684" s="15"/>
      <c r="AC3684" s="15"/>
      <c r="AD3684" s="15"/>
      <c r="AE3684" s="11"/>
      <c r="AF3684" s="11"/>
      <c r="AG3684" s="11"/>
      <c r="AH3684" s="11"/>
      <c r="AI3684" s="11"/>
      <c r="AJ3684" s="11"/>
      <c r="AK3684" s="11"/>
      <c r="AL3684" s="15"/>
      <c r="AM3684" s="15"/>
      <c r="AN3684" s="11"/>
      <c r="AO3684" s="11"/>
      <c r="AP3684" s="11"/>
      <c r="AQ3684" s="11"/>
      <c r="AR3684" s="15"/>
    </row>
    <row r="3685" spans="1:44">
      <c r="A3685" t="e">
        <f>VLOOKUP(Q3685,'Rotas x Madrugada'!A:C,2,0)</f>
        <v>#N/A</v>
      </c>
      <c r="B3685" t="e">
        <f>VLOOKUP(Q3685,'Rotas x Madrugada'!A:C,3,0)</f>
        <v>#N/A</v>
      </c>
      <c r="D3685" s="19" t="e">
        <f t="shared" si="114"/>
        <v>#N/A</v>
      </c>
      <c r="E3685" s="19" t="e">
        <f>IF(A3685="RETIRA",Z3685,VLOOKUP(Q3685,'Rotas x Madrugada'!A:D,4,0))</f>
        <v>#N/A</v>
      </c>
      <c r="F3685" s="19" t="e">
        <f>IF(A3685="RETIRA",Z3685,Z3685+2)</f>
        <v>#N/A</v>
      </c>
      <c r="G3685" s="19" t="str">
        <f>CONCATENATE(U3685,"-",V3685)</f>
        <v>-</v>
      </c>
      <c r="H3685" s="19" t="str">
        <f t="shared" ca="1" si="115"/>
        <v>PROBLEMA</v>
      </c>
      <c r="I3685" s="46">
        <f ca="1">Z3685-$B$1</f>
        <v>-46157</v>
      </c>
      <c r="J3685" s="46" t="e">
        <f>VLOOKUP(G3685,'D. Produção'!A:B,2,)</f>
        <v>#N/A</v>
      </c>
      <c r="K3685" s="3"/>
      <c r="L3685" s="16"/>
      <c r="M3685" s="3"/>
      <c r="N3685" s="3"/>
      <c r="O3685" s="16"/>
      <c r="P3685" s="16"/>
      <c r="Q3685" s="16"/>
      <c r="R3685" s="8"/>
      <c r="S3685" s="8"/>
      <c r="T3685" s="3"/>
      <c r="U3685" s="16"/>
      <c r="V3685" s="16"/>
      <c r="W3685" s="12"/>
      <c r="X3685" s="12"/>
      <c r="Y3685" s="6"/>
      <c r="Z3685" s="14"/>
      <c r="AA3685" s="5"/>
      <c r="AB3685" s="5"/>
      <c r="AC3685" s="5"/>
      <c r="AD3685" s="5"/>
      <c r="AE3685" s="13"/>
      <c r="AF3685" s="13"/>
      <c r="AG3685" s="13"/>
      <c r="AH3685" s="13"/>
      <c r="AI3685" s="13"/>
      <c r="AJ3685" s="13"/>
      <c r="AK3685" s="13"/>
      <c r="AL3685" s="5"/>
      <c r="AM3685" s="5"/>
      <c r="AN3685" s="13"/>
      <c r="AO3685" s="13"/>
      <c r="AP3685" s="13"/>
      <c r="AQ3685" s="13"/>
      <c r="AR3685" s="5"/>
    </row>
    <row r="3686" spans="1:44">
      <c r="A3686" t="e">
        <f>VLOOKUP(Q3686,'Rotas x Madrugada'!A:C,2,0)</f>
        <v>#N/A</v>
      </c>
      <c r="B3686" t="e">
        <f>VLOOKUP(Q3686,'Rotas x Madrugada'!A:C,3,0)</f>
        <v>#N/A</v>
      </c>
      <c r="D3686" s="19" t="e">
        <f t="shared" si="114"/>
        <v>#N/A</v>
      </c>
      <c r="E3686" s="19" t="e">
        <f>IF(A3686="RETIRA",Z3686,VLOOKUP(Q3686,'Rotas x Madrugada'!A:D,4,0))</f>
        <v>#N/A</v>
      </c>
      <c r="F3686" s="19" t="e">
        <f>IF(A3686="RETIRA",Z3686,Z3686+2)</f>
        <v>#N/A</v>
      </c>
      <c r="G3686" s="19" t="str">
        <f>CONCATENATE(U3686,"-",V3686)</f>
        <v>-</v>
      </c>
      <c r="H3686" s="19" t="str">
        <f t="shared" ca="1" si="115"/>
        <v>PROBLEMA</v>
      </c>
      <c r="I3686" s="46">
        <f ca="1">Z3686-$B$1</f>
        <v>-46157</v>
      </c>
      <c r="J3686" s="46" t="e">
        <f>VLOOKUP(G3686,'D. Produção'!A:B,2,)</f>
        <v>#N/A</v>
      </c>
      <c r="K3686" s="1"/>
      <c r="L3686" s="2"/>
      <c r="M3686" s="1"/>
      <c r="N3686" s="1"/>
      <c r="O3686" s="2"/>
      <c r="P3686" s="2"/>
      <c r="Q3686" s="2"/>
      <c r="R3686" s="7"/>
      <c r="S3686" s="7"/>
      <c r="T3686" s="1"/>
      <c r="U3686" s="2"/>
      <c r="V3686" s="2"/>
      <c r="W3686" s="4"/>
      <c r="X3686" s="4"/>
      <c r="Y3686" s="9"/>
      <c r="Z3686" s="10"/>
      <c r="AA3686" s="15"/>
      <c r="AB3686" s="15"/>
      <c r="AC3686" s="15"/>
      <c r="AD3686" s="15"/>
      <c r="AE3686" s="11"/>
      <c r="AF3686" s="11"/>
      <c r="AG3686" s="11"/>
      <c r="AH3686" s="11"/>
      <c r="AI3686" s="11"/>
      <c r="AJ3686" s="11"/>
      <c r="AK3686" s="11"/>
      <c r="AL3686" s="15"/>
      <c r="AM3686" s="15"/>
      <c r="AN3686" s="11"/>
      <c r="AO3686" s="11"/>
      <c r="AP3686" s="11"/>
      <c r="AQ3686" s="11"/>
      <c r="AR3686" s="15"/>
    </row>
    <row r="3687" spans="1:44">
      <c r="A3687" t="e">
        <f>VLOOKUP(Q3687,'Rotas x Madrugada'!A:C,2,0)</f>
        <v>#N/A</v>
      </c>
      <c r="B3687" t="e">
        <f>VLOOKUP(Q3687,'Rotas x Madrugada'!A:C,3,0)</f>
        <v>#N/A</v>
      </c>
      <c r="D3687" s="19" t="e">
        <f t="shared" si="114"/>
        <v>#N/A</v>
      </c>
      <c r="E3687" s="19" t="e">
        <f>IF(A3687="RETIRA",Z3687,VLOOKUP(Q3687,'Rotas x Madrugada'!A:D,4,0))</f>
        <v>#N/A</v>
      </c>
      <c r="F3687" s="19" t="e">
        <f>IF(A3687="RETIRA",Z3687,Z3687+2)</f>
        <v>#N/A</v>
      </c>
      <c r="G3687" s="19" t="str">
        <f>CONCATENATE(U3687,"-",V3687)</f>
        <v>-</v>
      </c>
      <c r="H3687" s="19" t="str">
        <f t="shared" ca="1" si="115"/>
        <v>PROBLEMA</v>
      </c>
      <c r="I3687" s="46">
        <f ca="1">Z3687-$B$1</f>
        <v>-46157</v>
      </c>
      <c r="J3687" s="46" t="e">
        <f>VLOOKUP(G3687,'D. Produção'!A:B,2,)</f>
        <v>#N/A</v>
      </c>
      <c r="K3687" s="3"/>
      <c r="L3687" s="16"/>
      <c r="M3687" s="3"/>
      <c r="N3687" s="3"/>
      <c r="O3687" s="16"/>
      <c r="P3687" s="16"/>
      <c r="Q3687" s="16"/>
      <c r="R3687" s="8"/>
      <c r="S3687" s="8"/>
      <c r="T3687" s="3"/>
      <c r="U3687" s="16"/>
      <c r="V3687" s="16"/>
      <c r="W3687" s="12"/>
      <c r="X3687" s="12"/>
      <c r="Y3687" s="6"/>
      <c r="Z3687" s="14"/>
      <c r="AA3687" s="5"/>
      <c r="AB3687" s="5"/>
      <c r="AC3687" s="5"/>
      <c r="AD3687" s="5"/>
      <c r="AE3687" s="13"/>
      <c r="AF3687" s="13"/>
      <c r="AG3687" s="13"/>
      <c r="AH3687" s="13"/>
      <c r="AI3687" s="13"/>
      <c r="AJ3687" s="13"/>
      <c r="AK3687" s="13"/>
      <c r="AL3687" s="5"/>
      <c r="AM3687" s="5"/>
      <c r="AN3687" s="13"/>
      <c r="AO3687" s="13"/>
      <c r="AP3687" s="13"/>
      <c r="AQ3687" s="13"/>
      <c r="AR3687" s="5"/>
    </row>
    <row r="3688" spans="1:44">
      <c r="A3688" t="e">
        <f>VLOOKUP(Q3688,'Rotas x Madrugada'!A:C,2,0)</f>
        <v>#N/A</v>
      </c>
      <c r="B3688" t="e">
        <f>VLOOKUP(Q3688,'Rotas x Madrugada'!A:C,3,0)</f>
        <v>#N/A</v>
      </c>
      <c r="D3688" s="19" t="e">
        <f t="shared" si="114"/>
        <v>#N/A</v>
      </c>
      <c r="E3688" s="19" t="e">
        <f>IF(A3688="RETIRA",Z3688,VLOOKUP(Q3688,'Rotas x Madrugada'!A:D,4,0))</f>
        <v>#N/A</v>
      </c>
      <c r="F3688" s="19" t="e">
        <f>IF(A3688="RETIRA",Z3688,Z3688+2)</f>
        <v>#N/A</v>
      </c>
      <c r="G3688" s="19" t="str">
        <f>CONCATENATE(U3688,"-",V3688)</f>
        <v>-</v>
      </c>
      <c r="H3688" s="19" t="str">
        <f t="shared" ca="1" si="115"/>
        <v>PROBLEMA</v>
      </c>
      <c r="I3688" s="46">
        <f ca="1">Z3688-$B$1</f>
        <v>-46157</v>
      </c>
      <c r="J3688" s="46" t="e">
        <f>VLOOKUP(G3688,'D. Produção'!A:B,2,)</f>
        <v>#N/A</v>
      </c>
      <c r="K3688" s="1"/>
      <c r="L3688" s="2"/>
      <c r="M3688" s="1"/>
      <c r="N3688" s="1"/>
      <c r="O3688" s="2"/>
      <c r="P3688" s="2"/>
      <c r="Q3688" s="2"/>
      <c r="R3688" s="7"/>
      <c r="S3688" s="7"/>
      <c r="T3688" s="1"/>
      <c r="U3688" s="2"/>
      <c r="V3688" s="2"/>
      <c r="W3688" s="4"/>
      <c r="X3688" s="4"/>
      <c r="Y3688" s="9"/>
      <c r="Z3688" s="10"/>
      <c r="AA3688" s="15"/>
      <c r="AB3688" s="15"/>
      <c r="AC3688" s="15"/>
      <c r="AD3688" s="15"/>
      <c r="AE3688" s="11"/>
      <c r="AF3688" s="11"/>
      <c r="AG3688" s="11"/>
      <c r="AH3688" s="11"/>
      <c r="AI3688" s="11"/>
      <c r="AJ3688" s="11"/>
      <c r="AK3688" s="11"/>
      <c r="AL3688" s="15"/>
      <c r="AM3688" s="15"/>
      <c r="AN3688" s="11"/>
      <c r="AO3688" s="11"/>
      <c r="AP3688" s="11"/>
      <c r="AQ3688" s="11"/>
      <c r="AR3688" s="15"/>
    </row>
    <row r="3689" spans="1:44">
      <c r="A3689" t="e">
        <f>VLOOKUP(Q3689,'Rotas x Madrugada'!A:C,2,0)</f>
        <v>#N/A</v>
      </c>
      <c r="B3689" t="e">
        <f>VLOOKUP(Q3689,'Rotas x Madrugada'!A:C,3,0)</f>
        <v>#N/A</v>
      </c>
      <c r="D3689" s="19" t="e">
        <f t="shared" si="114"/>
        <v>#N/A</v>
      </c>
      <c r="E3689" s="19" t="e">
        <f>IF(A3689="RETIRA",Z3689,VLOOKUP(Q3689,'Rotas x Madrugada'!A:D,4,0))</f>
        <v>#N/A</v>
      </c>
      <c r="F3689" s="19" t="e">
        <f>IF(A3689="RETIRA",Z3689,Z3689+2)</f>
        <v>#N/A</v>
      </c>
      <c r="G3689" s="19" t="str">
        <f>CONCATENATE(U3689,"-",V3689)</f>
        <v>-</v>
      </c>
      <c r="H3689" s="19" t="str">
        <f t="shared" ca="1" si="115"/>
        <v>PROBLEMA</v>
      </c>
      <c r="I3689" s="46">
        <f ca="1">Z3689-$B$1</f>
        <v>-46157</v>
      </c>
      <c r="J3689" s="46" t="e">
        <f>VLOOKUP(G3689,'D. Produção'!A:B,2,)</f>
        <v>#N/A</v>
      </c>
      <c r="K3689" s="3"/>
      <c r="L3689" s="16"/>
      <c r="M3689" s="3"/>
      <c r="N3689" s="3"/>
      <c r="O3689" s="16"/>
      <c r="P3689" s="16"/>
      <c r="Q3689" s="16"/>
      <c r="R3689" s="8"/>
      <c r="S3689" s="8"/>
      <c r="T3689" s="3"/>
      <c r="U3689" s="16"/>
      <c r="V3689" s="16"/>
      <c r="W3689" s="12"/>
      <c r="X3689" s="12"/>
      <c r="Y3689" s="6"/>
      <c r="Z3689" s="14"/>
      <c r="AA3689" s="5"/>
      <c r="AB3689" s="5"/>
      <c r="AC3689" s="5"/>
      <c r="AD3689" s="5"/>
      <c r="AE3689" s="13"/>
      <c r="AF3689" s="13"/>
      <c r="AG3689" s="13"/>
      <c r="AH3689" s="13"/>
      <c r="AI3689" s="13"/>
      <c r="AJ3689" s="13"/>
      <c r="AK3689" s="13"/>
      <c r="AL3689" s="5"/>
      <c r="AM3689" s="5"/>
      <c r="AN3689" s="13"/>
      <c r="AO3689" s="13"/>
      <c r="AP3689" s="13"/>
      <c r="AQ3689" s="13"/>
      <c r="AR3689" s="5"/>
    </row>
    <row r="3690" spans="1:44">
      <c r="A3690" t="e">
        <f>VLOOKUP(Q3690,'Rotas x Madrugada'!A:C,2,0)</f>
        <v>#N/A</v>
      </c>
      <c r="B3690" t="e">
        <f>VLOOKUP(Q3690,'Rotas x Madrugada'!A:C,3,0)</f>
        <v>#N/A</v>
      </c>
      <c r="D3690" s="19" t="e">
        <f t="shared" si="114"/>
        <v>#N/A</v>
      </c>
      <c r="E3690" s="19" t="e">
        <f>IF(A3690="RETIRA",Z3690,VLOOKUP(Q3690,'Rotas x Madrugada'!A:D,4,0))</f>
        <v>#N/A</v>
      </c>
      <c r="F3690" s="19" t="e">
        <f>IF(A3690="RETIRA",Z3690,Z3690+2)</f>
        <v>#N/A</v>
      </c>
      <c r="G3690" s="19" t="str">
        <f>CONCATENATE(U3690,"-",V3690)</f>
        <v>-</v>
      </c>
      <c r="H3690" s="19" t="str">
        <f t="shared" ca="1" si="115"/>
        <v>PROBLEMA</v>
      </c>
      <c r="I3690" s="46">
        <f ca="1">Z3690-$B$1</f>
        <v>-46157</v>
      </c>
      <c r="J3690" s="46" t="e">
        <f>VLOOKUP(G3690,'D. Produção'!A:B,2,)</f>
        <v>#N/A</v>
      </c>
      <c r="K3690" s="1"/>
      <c r="L3690" s="2"/>
      <c r="M3690" s="1"/>
      <c r="N3690" s="1"/>
      <c r="O3690" s="2"/>
      <c r="P3690" s="2"/>
      <c r="Q3690" s="2"/>
      <c r="R3690" s="7"/>
      <c r="S3690" s="7"/>
      <c r="T3690" s="1"/>
      <c r="U3690" s="2"/>
      <c r="V3690" s="2"/>
      <c r="W3690" s="4"/>
      <c r="X3690" s="4"/>
      <c r="Y3690" s="9"/>
      <c r="Z3690" s="10"/>
      <c r="AA3690" s="15"/>
      <c r="AB3690" s="15"/>
      <c r="AC3690" s="15"/>
      <c r="AD3690" s="15"/>
      <c r="AE3690" s="11"/>
      <c r="AF3690" s="11"/>
      <c r="AG3690" s="11"/>
      <c r="AH3690" s="11"/>
      <c r="AI3690" s="11"/>
      <c r="AJ3690" s="11"/>
      <c r="AK3690" s="11"/>
      <c r="AL3690" s="15"/>
      <c r="AM3690" s="15"/>
      <c r="AN3690" s="11"/>
      <c r="AO3690" s="11"/>
      <c r="AP3690" s="11"/>
      <c r="AQ3690" s="11"/>
      <c r="AR3690" s="15"/>
    </row>
    <row r="3691" spans="1:44">
      <c r="A3691" t="e">
        <f>VLOOKUP(Q3691,'Rotas x Madrugada'!A:C,2,0)</f>
        <v>#N/A</v>
      </c>
      <c r="B3691" t="e">
        <f>VLOOKUP(Q3691,'Rotas x Madrugada'!A:C,3,0)</f>
        <v>#N/A</v>
      </c>
      <c r="D3691" s="19" t="e">
        <f t="shared" si="114"/>
        <v>#N/A</v>
      </c>
      <c r="E3691" s="19" t="e">
        <f>IF(A3691="RETIRA",Z3691,VLOOKUP(Q3691,'Rotas x Madrugada'!A:D,4,0))</f>
        <v>#N/A</v>
      </c>
      <c r="F3691" s="19" t="e">
        <f>IF(A3691="RETIRA",Z3691,Z3691+2)</f>
        <v>#N/A</v>
      </c>
      <c r="G3691" s="19" t="str">
        <f>CONCATENATE(U3691,"-",V3691)</f>
        <v>-</v>
      </c>
      <c r="H3691" s="19" t="str">
        <f t="shared" ca="1" si="115"/>
        <v>PROBLEMA</v>
      </c>
      <c r="I3691" s="46">
        <f ca="1">Z3691-$B$1</f>
        <v>-46157</v>
      </c>
      <c r="J3691" s="46" t="e">
        <f>VLOOKUP(G3691,'D. Produção'!A:B,2,)</f>
        <v>#N/A</v>
      </c>
      <c r="K3691" s="3"/>
      <c r="L3691" s="16"/>
      <c r="M3691" s="3"/>
      <c r="N3691" s="3"/>
      <c r="O3691" s="16"/>
      <c r="P3691" s="16"/>
      <c r="Q3691" s="16"/>
      <c r="R3691" s="8"/>
      <c r="S3691" s="8"/>
      <c r="T3691" s="3"/>
      <c r="U3691" s="16"/>
      <c r="V3691" s="16"/>
      <c r="W3691" s="12"/>
      <c r="X3691" s="12"/>
      <c r="Y3691" s="6"/>
      <c r="Z3691" s="14"/>
      <c r="AA3691" s="5"/>
      <c r="AB3691" s="5"/>
      <c r="AC3691" s="5"/>
      <c r="AD3691" s="5"/>
      <c r="AE3691" s="13"/>
      <c r="AF3691" s="13"/>
      <c r="AG3691" s="13"/>
      <c r="AH3691" s="13"/>
      <c r="AI3691" s="13"/>
      <c r="AJ3691" s="13"/>
      <c r="AK3691" s="13"/>
      <c r="AL3691" s="5"/>
      <c r="AM3691" s="5"/>
      <c r="AN3691" s="13"/>
      <c r="AO3691" s="13"/>
      <c r="AP3691" s="13"/>
      <c r="AQ3691" s="13"/>
      <c r="AR3691" s="5"/>
    </row>
    <row r="3692" spans="1:44">
      <c r="A3692" t="e">
        <f>VLOOKUP(Q3692,'Rotas x Madrugada'!A:C,2,0)</f>
        <v>#N/A</v>
      </c>
      <c r="B3692" t="e">
        <f>VLOOKUP(Q3692,'Rotas x Madrugada'!A:C,3,0)</f>
        <v>#N/A</v>
      </c>
      <c r="D3692" s="19" t="e">
        <f t="shared" si="114"/>
        <v>#N/A</v>
      </c>
      <c r="E3692" s="19" t="e">
        <f>IF(A3692="RETIRA",Z3692,VLOOKUP(Q3692,'Rotas x Madrugada'!A:D,4,0))</f>
        <v>#N/A</v>
      </c>
      <c r="F3692" s="19" t="e">
        <f>IF(A3692="RETIRA",Z3692,Z3692+2)</f>
        <v>#N/A</v>
      </c>
      <c r="G3692" s="19" t="str">
        <f>CONCATENATE(U3692,"-",V3692)</f>
        <v>-</v>
      </c>
      <c r="H3692" s="19" t="str">
        <f t="shared" ca="1" si="115"/>
        <v>PROBLEMA</v>
      </c>
      <c r="I3692" s="46">
        <f ca="1">Z3692-$B$1</f>
        <v>-46157</v>
      </c>
      <c r="J3692" s="46" t="e">
        <f>VLOOKUP(G3692,'D. Produção'!A:B,2,)</f>
        <v>#N/A</v>
      </c>
      <c r="K3692" s="1"/>
      <c r="L3692" s="2"/>
      <c r="M3692" s="1"/>
      <c r="N3692" s="1"/>
      <c r="O3692" s="2"/>
      <c r="P3692" s="2"/>
      <c r="Q3692" s="2"/>
      <c r="R3692" s="7"/>
      <c r="S3692" s="7"/>
      <c r="T3692" s="1"/>
      <c r="U3692" s="2"/>
      <c r="V3692" s="2"/>
      <c r="W3692" s="4"/>
      <c r="X3692" s="4"/>
      <c r="Y3692" s="9"/>
      <c r="Z3692" s="10"/>
      <c r="AA3692" s="15"/>
      <c r="AB3692" s="15"/>
      <c r="AC3692" s="15"/>
      <c r="AD3692" s="15"/>
      <c r="AE3692" s="11"/>
      <c r="AF3692" s="11"/>
      <c r="AG3692" s="11"/>
      <c r="AH3692" s="11"/>
      <c r="AI3692" s="11"/>
      <c r="AJ3692" s="11"/>
      <c r="AK3692" s="11"/>
      <c r="AL3692" s="15"/>
      <c r="AM3692" s="15"/>
      <c r="AN3692" s="11"/>
      <c r="AO3692" s="11"/>
      <c r="AP3692" s="11"/>
      <c r="AQ3692" s="11"/>
      <c r="AR3692" s="15"/>
    </row>
    <row r="3693" spans="1:44">
      <c r="A3693" t="e">
        <f>VLOOKUP(Q3693,'Rotas x Madrugada'!A:C,2,0)</f>
        <v>#N/A</v>
      </c>
      <c r="B3693" t="e">
        <f>VLOOKUP(Q3693,'Rotas x Madrugada'!A:C,3,0)</f>
        <v>#N/A</v>
      </c>
      <c r="D3693" s="19" t="e">
        <f t="shared" si="114"/>
        <v>#N/A</v>
      </c>
      <c r="E3693" s="19" t="e">
        <f>IF(A3693="RETIRA",Z3693,VLOOKUP(Q3693,'Rotas x Madrugada'!A:D,4,0))</f>
        <v>#N/A</v>
      </c>
      <c r="F3693" s="19" t="e">
        <f>IF(A3693="RETIRA",Z3693,Z3693+2)</f>
        <v>#N/A</v>
      </c>
      <c r="G3693" s="19" t="str">
        <f>CONCATENATE(U3693,"-",V3693)</f>
        <v>-</v>
      </c>
      <c r="H3693" s="19" t="str">
        <f t="shared" ca="1" si="115"/>
        <v>PROBLEMA</v>
      </c>
      <c r="I3693" s="46">
        <f ca="1">Z3693-$B$1</f>
        <v>-46157</v>
      </c>
      <c r="J3693" s="46" t="e">
        <f>VLOOKUP(G3693,'D. Produção'!A:B,2,)</f>
        <v>#N/A</v>
      </c>
      <c r="K3693" s="3"/>
      <c r="L3693" s="16"/>
      <c r="M3693" s="3"/>
      <c r="N3693" s="3"/>
      <c r="O3693" s="16"/>
      <c r="P3693" s="16"/>
      <c r="Q3693" s="16"/>
      <c r="R3693" s="8"/>
      <c r="S3693" s="8"/>
      <c r="T3693" s="3"/>
      <c r="U3693" s="16"/>
      <c r="V3693" s="16"/>
      <c r="W3693" s="12"/>
      <c r="X3693" s="12"/>
      <c r="Y3693" s="6"/>
      <c r="Z3693" s="14"/>
      <c r="AA3693" s="5"/>
      <c r="AB3693" s="5"/>
      <c r="AC3693" s="5"/>
      <c r="AD3693" s="5"/>
      <c r="AE3693" s="13"/>
      <c r="AF3693" s="13"/>
      <c r="AG3693" s="13"/>
      <c r="AH3693" s="13"/>
      <c r="AI3693" s="13"/>
      <c r="AJ3693" s="13"/>
      <c r="AK3693" s="13"/>
      <c r="AL3693" s="5"/>
      <c r="AM3693" s="5"/>
      <c r="AN3693" s="13"/>
      <c r="AO3693" s="13"/>
      <c r="AP3693" s="13"/>
      <c r="AQ3693" s="13"/>
      <c r="AR3693" s="5"/>
    </row>
    <row r="3694" spans="1:44">
      <c r="A3694" t="e">
        <f>VLOOKUP(Q3694,'Rotas x Madrugada'!A:C,2,0)</f>
        <v>#N/A</v>
      </c>
      <c r="B3694" t="e">
        <f>VLOOKUP(Q3694,'Rotas x Madrugada'!A:C,3,0)</f>
        <v>#N/A</v>
      </c>
      <c r="D3694" s="19" t="e">
        <f t="shared" si="114"/>
        <v>#N/A</v>
      </c>
      <c r="E3694" s="19" t="e">
        <f>IF(A3694="RETIRA",Z3694,VLOOKUP(Q3694,'Rotas x Madrugada'!A:D,4,0))</f>
        <v>#N/A</v>
      </c>
      <c r="F3694" s="19" t="e">
        <f>IF(A3694="RETIRA",Z3694,Z3694+2)</f>
        <v>#N/A</v>
      </c>
      <c r="G3694" s="19" t="str">
        <f>CONCATENATE(U3694,"-",V3694)</f>
        <v>-</v>
      </c>
      <c r="H3694" s="19" t="str">
        <f t="shared" ca="1" si="115"/>
        <v>PROBLEMA</v>
      </c>
      <c r="I3694" s="46">
        <f ca="1">Z3694-$B$1</f>
        <v>-46157</v>
      </c>
      <c r="J3694" s="46" t="e">
        <f>VLOOKUP(G3694,'D. Produção'!A:B,2,)</f>
        <v>#N/A</v>
      </c>
      <c r="K3694" s="1"/>
      <c r="L3694" s="2"/>
      <c r="M3694" s="1"/>
      <c r="N3694" s="1"/>
      <c r="O3694" s="2"/>
      <c r="P3694" s="2"/>
      <c r="Q3694" s="2"/>
      <c r="R3694" s="7"/>
      <c r="S3694" s="7"/>
      <c r="T3694" s="1"/>
      <c r="U3694" s="2"/>
      <c r="V3694" s="2"/>
      <c r="W3694" s="4"/>
      <c r="X3694" s="4"/>
      <c r="Y3694" s="9"/>
      <c r="Z3694" s="10"/>
      <c r="AA3694" s="15"/>
      <c r="AB3694" s="15"/>
      <c r="AC3694" s="15"/>
      <c r="AD3694" s="15"/>
      <c r="AE3694" s="11"/>
      <c r="AF3694" s="11"/>
      <c r="AG3694" s="11"/>
      <c r="AH3694" s="11"/>
      <c r="AI3694" s="11"/>
      <c r="AJ3694" s="11"/>
      <c r="AK3694" s="11"/>
      <c r="AL3694" s="15"/>
      <c r="AM3694" s="15"/>
      <c r="AN3694" s="11"/>
      <c r="AO3694" s="11"/>
      <c r="AP3694" s="11"/>
      <c r="AQ3694" s="11"/>
      <c r="AR3694" s="15"/>
    </row>
    <row r="3695" spans="1:44">
      <c r="A3695" t="e">
        <f>VLOOKUP(Q3695,'Rotas x Madrugada'!A:C,2,0)</f>
        <v>#N/A</v>
      </c>
      <c r="B3695" t="e">
        <f>VLOOKUP(Q3695,'Rotas x Madrugada'!A:C,3,0)</f>
        <v>#N/A</v>
      </c>
      <c r="D3695" s="19" t="e">
        <f t="shared" si="114"/>
        <v>#N/A</v>
      </c>
      <c r="E3695" s="19" t="e">
        <f>IF(A3695="RETIRA",Z3695,VLOOKUP(Q3695,'Rotas x Madrugada'!A:D,4,0))</f>
        <v>#N/A</v>
      </c>
      <c r="F3695" s="19" t="e">
        <f>IF(A3695="RETIRA",Z3695,Z3695+2)</f>
        <v>#N/A</v>
      </c>
      <c r="G3695" s="19" t="str">
        <f>CONCATENATE(U3695,"-",V3695)</f>
        <v>-</v>
      </c>
      <c r="H3695" s="19" t="str">
        <f t="shared" ca="1" si="115"/>
        <v>PROBLEMA</v>
      </c>
      <c r="I3695" s="46">
        <f ca="1">Z3695-$B$1</f>
        <v>-46157</v>
      </c>
      <c r="J3695" s="46" t="e">
        <f>VLOOKUP(G3695,'D. Produção'!A:B,2,)</f>
        <v>#N/A</v>
      </c>
      <c r="K3695" s="3"/>
      <c r="L3695" s="16"/>
      <c r="M3695" s="3"/>
      <c r="N3695" s="3"/>
      <c r="O3695" s="16"/>
      <c r="P3695" s="16"/>
      <c r="Q3695" s="16"/>
      <c r="R3695" s="8"/>
      <c r="S3695" s="8"/>
      <c r="T3695" s="3"/>
      <c r="U3695" s="16"/>
      <c r="V3695" s="16"/>
      <c r="W3695" s="12"/>
      <c r="X3695" s="12"/>
      <c r="Y3695" s="6"/>
      <c r="Z3695" s="14"/>
      <c r="AA3695" s="5"/>
      <c r="AB3695" s="5"/>
      <c r="AC3695" s="5"/>
      <c r="AD3695" s="5"/>
      <c r="AE3695" s="13"/>
      <c r="AF3695" s="13"/>
      <c r="AG3695" s="13"/>
      <c r="AH3695" s="13"/>
      <c r="AI3695" s="13"/>
      <c r="AJ3695" s="13"/>
      <c r="AK3695" s="13"/>
      <c r="AL3695" s="5"/>
      <c r="AM3695" s="5"/>
      <c r="AN3695" s="13"/>
      <c r="AO3695" s="13"/>
      <c r="AP3695" s="13"/>
      <c r="AQ3695" s="13"/>
      <c r="AR3695" s="5"/>
    </row>
    <row r="3696" spans="1:44">
      <c r="A3696" t="e">
        <f>VLOOKUP(Q3696,'Rotas x Madrugada'!A:C,2,0)</f>
        <v>#N/A</v>
      </c>
      <c r="B3696" t="e">
        <f>VLOOKUP(Q3696,'Rotas x Madrugada'!A:C,3,0)</f>
        <v>#N/A</v>
      </c>
      <c r="D3696" s="19" t="e">
        <f t="shared" si="114"/>
        <v>#N/A</v>
      </c>
      <c r="E3696" s="19" t="e">
        <f>IF(A3696="RETIRA",Z3696,VLOOKUP(Q3696,'Rotas x Madrugada'!A:D,4,0))</f>
        <v>#N/A</v>
      </c>
      <c r="F3696" s="19" t="e">
        <f>IF(A3696="RETIRA",Z3696,Z3696+2)</f>
        <v>#N/A</v>
      </c>
      <c r="G3696" s="19" t="str">
        <f>CONCATENATE(U3696,"-",V3696)</f>
        <v>-</v>
      </c>
      <c r="H3696" s="19" t="str">
        <f t="shared" ca="1" si="115"/>
        <v>PROBLEMA</v>
      </c>
      <c r="I3696" s="46">
        <f ca="1">Z3696-$B$1</f>
        <v>-46157</v>
      </c>
      <c r="J3696" s="46" t="e">
        <f>VLOOKUP(G3696,'D. Produção'!A:B,2,)</f>
        <v>#N/A</v>
      </c>
      <c r="K3696" s="1"/>
      <c r="L3696" s="2"/>
      <c r="M3696" s="1"/>
      <c r="N3696" s="1"/>
      <c r="O3696" s="2"/>
      <c r="P3696" s="2"/>
      <c r="Q3696" s="2"/>
      <c r="R3696" s="7"/>
      <c r="S3696" s="7"/>
      <c r="T3696" s="1"/>
      <c r="U3696" s="2"/>
      <c r="V3696" s="2"/>
      <c r="W3696" s="4"/>
      <c r="X3696" s="4"/>
      <c r="Y3696" s="9"/>
      <c r="Z3696" s="10"/>
      <c r="AA3696" s="15"/>
      <c r="AB3696" s="15"/>
      <c r="AC3696" s="15"/>
      <c r="AD3696" s="15"/>
      <c r="AE3696" s="11"/>
      <c r="AF3696" s="11"/>
      <c r="AG3696" s="11"/>
      <c r="AH3696" s="11"/>
      <c r="AI3696" s="11"/>
      <c r="AJ3696" s="11"/>
      <c r="AK3696" s="11"/>
      <c r="AL3696" s="15"/>
      <c r="AM3696" s="15"/>
      <c r="AN3696" s="11"/>
      <c r="AO3696" s="11"/>
      <c r="AP3696" s="11"/>
      <c r="AQ3696" s="11"/>
      <c r="AR3696" s="15"/>
    </row>
    <row r="3697" spans="1:44">
      <c r="A3697" t="e">
        <f>VLOOKUP(Q3697,'Rotas x Madrugada'!A:C,2,0)</f>
        <v>#N/A</v>
      </c>
      <c r="B3697" t="e">
        <f>VLOOKUP(Q3697,'Rotas x Madrugada'!A:C,3,0)</f>
        <v>#N/A</v>
      </c>
      <c r="D3697" s="19" t="e">
        <f t="shared" si="114"/>
        <v>#N/A</v>
      </c>
      <c r="E3697" s="19" t="e">
        <f>IF(A3697="RETIRA",Z3697,VLOOKUP(Q3697,'Rotas x Madrugada'!A:D,4,0))</f>
        <v>#N/A</v>
      </c>
      <c r="F3697" s="19" t="e">
        <f>IF(A3697="RETIRA",Z3697,Z3697+2)</f>
        <v>#N/A</v>
      </c>
      <c r="G3697" s="19" t="str">
        <f>CONCATENATE(U3697,"-",V3697)</f>
        <v>-</v>
      </c>
      <c r="H3697" s="19" t="str">
        <f t="shared" ca="1" si="115"/>
        <v>PROBLEMA</v>
      </c>
      <c r="I3697" s="46">
        <f ca="1">Z3697-$B$1</f>
        <v>-46157</v>
      </c>
      <c r="J3697" s="46" t="e">
        <f>VLOOKUP(G3697,'D. Produção'!A:B,2,)</f>
        <v>#N/A</v>
      </c>
      <c r="K3697" s="3"/>
      <c r="L3697" s="16"/>
      <c r="M3697" s="3"/>
      <c r="N3697" s="3"/>
      <c r="O3697" s="16"/>
      <c r="P3697" s="16"/>
      <c r="Q3697" s="16"/>
      <c r="R3697" s="8"/>
      <c r="S3697" s="8"/>
      <c r="T3697" s="3"/>
      <c r="U3697" s="16"/>
      <c r="V3697" s="16"/>
      <c r="W3697" s="12"/>
      <c r="X3697" s="12"/>
      <c r="Y3697" s="6"/>
      <c r="Z3697" s="14"/>
      <c r="AA3697" s="5"/>
      <c r="AB3697" s="5"/>
      <c r="AC3697" s="5"/>
      <c r="AD3697" s="13"/>
      <c r="AE3697" s="13"/>
      <c r="AF3697" s="13"/>
      <c r="AG3697" s="13"/>
      <c r="AH3697" s="13"/>
      <c r="AI3697" s="13"/>
      <c r="AJ3697" s="13"/>
      <c r="AK3697" s="13"/>
      <c r="AL3697" s="13"/>
      <c r="AM3697" s="13"/>
      <c r="AN3697" s="13"/>
      <c r="AO3697" s="13"/>
      <c r="AP3697" s="13"/>
      <c r="AQ3697" s="13"/>
      <c r="AR3697" s="5"/>
    </row>
    <row r="3698" spans="1:44">
      <c r="A3698" t="e">
        <f>VLOOKUP(Q3698,'Rotas x Madrugada'!A:C,2,0)</f>
        <v>#N/A</v>
      </c>
      <c r="B3698" t="e">
        <f>VLOOKUP(Q3698,'Rotas x Madrugada'!A:C,3,0)</f>
        <v>#N/A</v>
      </c>
      <c r="D3698" s="19" t="e">
        <f t="shared" si="114"/>
        <v>#N/A</v>
      </c>
      <c r="E3698" s="19" t="e">
        <f>IF(A3698="RETIRA",Z3698,VLOOKUP(Q3698,'Rotas x Madrugada'!A:D,4,0))</f>
        <v>#N/A</v>
      </c>
      <c r="F3698" s="19" t="e">
        <f>IF(A3698="RETIRA",Z3698,Z3698+2)</f>
        <v>#N/A</v>
      </c>
      <c r="G3698" s="19" t="str">
        <f>CONCATENATE(U3698,"-",V3698)</f>
        <v>-</v>
      </c>
      <c r="H3698" s="19" t="str">
        <f t="shared" ca="1" si="115"/>
        <v>PROBLEMA</v>
      </c>
      <c r="I3698" s="46">
        <f ca="1">Z3698-$B$1</f>
        <v>-46157</v>
      </c>
      <c r="J3698" s="46" t="e">
        <f>VLOOKUP(G3698,'D. Produção'!A:B,2,)</f>
        <v>#N/A</v>
      </c>
      <c r="K3698" s="1"/>
      <c r="L3698" s="2"/>
      <c r="M3698" s="1"/>
      <c r="N3698" s="1"/>
      <c r="O3698" s="2"/>
      <c r="P3698" s="2"/>
      <c r="Q3698" s="2"/>
      <c r="R3698" s="7"/>
      <c r="S3698" s="7"/>
      <c r="T3698" s="1"/>
      <c r="U3698" s="2"/>
      <c r="V3698" s="2"/>
      <c r="W3698" s="4"/>
      <c r="X3698" s="4"/>
      <c r="Y3698" s="9"/>
      <c r="Z3698" s="10"/>
      <c r="AA3698" s="15"/>
      <c r="AB3698" s="15"/>
      <c r="AC3698" s="15"/>
      <c r="AD3698" s="11"/>
      <c r="AE3698" s="11"/>
      <c r="AF3698" s="11"/>
      <c r="AG3698" s="11"/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5"/>
    </row>
    <row r="3699" spans="1:44">
      <c r="A3699" t="e">
        <f>VLOOKUP(Q3699,'Rotas x Madrugada'!A:C,2,0)</f>
        <v>#N/A</v>
      </c>
      <c r="B3699" t="e">
        <f>VLOOKUP(Q3699,'Rotas x Madrugada'!A:C,3,0)</f>
        <v>#N/A</v>
      </c>
      <c r="D3699" s="19" t="e">
        <f t="shared" si="114"/>
        <v>#N/A</v>
      </c>
      <c r="E3699" s="19" t="e">
        <f>IF(A3699="RETIRA",Z3699,VLOOKUP(Q3699,'Rotas x Madrugada'!A:D,4,0))</f>
        <v>#N/A</v>
      </c>
      <c r="F3699" s="19" t="e">
        <f>IF(A3699="RETIRA",Z3699,Z3699+2)</f>
        <v>#N/A</v>
      </c>
      <c r="G3699" s="19" t="str">
        <f>CONCATENATE(U3699,"-",V3699)</f>
        <v>-</v>
      </c>
      <c r="H3699" s="19" t="str">
        <f t="shared" ca="1" si="115"/>
        <v>PROBLEMA</v>
      </c>
      <c r="I3699" s="46">
        <f ca="1">Z3699-$B$1</f>
        <v>-46157</v>
      </c>
      <c r="J3699" s="46" t="e">
        <f>VLOOKUP(G3699,'D. Produção'!A:B,2,)</f>
        <v>#N/A</v>
      </c>
      <c r="K3699" s="3"/>
      <c r="L3699" s="16"/>
      <c r="M3699" s="3"/>
      <c r="N3699" s="3"/>
      <c r="O3699" s="16"/>
      <c r="P3699" s="16"/>
      <c r="Q3699" s="16"/>
      <c r="R3699" s="8"/>
      <c r="S3699" s="8"/>
      <c r="T3699" s="3"/>
      <c r="U3699" s="16"/>
      <c r="V3699" s="16"/>
      <c r="W3699" s="12"/>
      <c r="X3699" s="12"/>
      <c r="Y3699" s="6"/>
      <c r="Z3699" s="14"/>
      <c r="AA3699" s="5"/>
      <c r="AB3699" s="5"/>
      <c r="AC3699" s="5"/>
      <c r="AD3699" s="13"/>
      <c r="AE3699" s="13"/>
      <c r="AF3699" s="13"/>
      <c r="AG3699" s="13"/>
      <c r="AH3699" s="13"/>
      <c r="AI3699" s="13"/>
      <c r="AJ3699" s="13"/>
      <c r="AK3699" s="13"/>
      <c r="AL3699" s="13"/>
      <c r="AM3699" s="13"/>
      <c r="AN3699" s="13"/>
      <c r="AO3699" s="13"/>
      <c r="AP3699" s="13"/>
      <c r="AQ3699" s="13"/>
      <c r="AR3699" s="5"/>
    </row>
    <row r="3700" spans="1:44">
      <c r="A3700" t="e">
        <f>VLOOKUP(Q3700,'Rotas x Madrugada'!A:C,2,0)</f>
        <v>#N/A</v>
      </c>
      <c r="B3700" t="e">
        <f>VLOOKUP(Q3700,'Rotas x Madrugada'!A:C,3,0)</f>
        <v>#N/A</v>
      </c>
      <c r="D3700" s="19" t="e">
        <f t="shared" si="114"/>
        <v>#N/A</v>
      </c>
      <c r="E3700" s="19" t="e">
        <f>IF(A3700="RETIRA",Z3700,VLOOKUP(Q3700,'Rotas x Madrugada'!A:D,4,0))</f>
        <v>#N/A</v>
      </c>
      <c r="F3700" s="19" t="e">
        <f>IF(A3700="RETIRA",Z3700,Z3700+2)</f>
        <v>#N/A</v>
      </c>
      <c r="G3700" s="19" t="str">
        <f>CONCATENATE(U3700,"-",V3700)</f>
        <v>-</v>
      </c>
      <c r="H3700" s="19" t="str">
        <f t="shared" ca="1" si="115"/>
        <v>PROBLEMA</v>
      </c>
      <c r="I3700" s="46">
        <f ca="1">Z3700-$B$1</f>
        <v>-46157</v>
      </c>
      <c r="J3700" s="46" t="e">
        <f>VLOOKUP(G3700,'D. Produção'!A:B,2,)</f>
        <v>#N/A</v>
      </c>
      <c r="K3700" s="1"/>
      <c r="L3700" s="2"/>
      <c r="M3700" s="1"/>
      <c r="N3700" s="1"/>
      <c r="O3700" s="2"/>
      <c r="P3700" s="2"/>
      <c r="Q3700" s="2"/>
      <c r="R3700" s="7"/>
      <c r="S3700" s="7"/>
      <c r="T3700" s="1"/>
      <c r="U3700" s="2"/>
      <c r="V3700" s="2"/>
      <c r="W3700" s="4"/>
      <c r="X3700" s="4"/>
      <c r="Y3700" s="9"/>
      <c r="Z3700" s="10"/>
      <c r="AA3700" s="15"/>
      <c r="AB3700" s="15"/>
      <c r="AC3700" s="15"/>
      <c r="AD3700" s="11"/>
      <c r="AE3700" s="11"/>
      <c r="AF3700" s="11"/>
      <c r="AG3700" s="11"/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s="11"/>
      <c r="AR3700" s="15"/>
    </row>
    <row r="3701" spans="1:44">
      <c r="A3701" t="e">
        <f>VLOOKUP(Q3701,'Rotas x Madrugada'!A:C,2,0)</f>
        <v>#N/A</v>
      </c>
      <c r="B3701" t="e">
        <f>VLOOKUP(Q3701,'Rotas x Madrugada'!A:C,3,0)</f>
        <v>#N/A</v>
      </c>
      <c r="D3701" s="19" t="e">
        <f t="shared" si="114"/>
        <v>#N/A</v>
      </c>
      <c r="E3701" s="19" t="e">
        <f>IF(A3701="RETIRA",Z3701,VLOOKUP(Q3701,'Rotas x Madrugada'!A:D,4,0))</f>
        <v>#N/A</v>
      </c>
      <c r="F3701" s="19" t="e">
        <f>IF(A3701="RETIRA",Z3701,Z3701+2)</f>
        <v>#N/A</v>
      </c>
      <c r="G3701" s="19" t="str">
        <f>CONCATENATE(U3701,"-",V3701)</f>
        <v>-</v>
      </c>
      <c r="H3701" s="19" t="str">
        <f t="shared" ca="1" si="115"/>
        <v>PROBLEMA</v>
      </c>
      <c r="I3701" s="46">
        <f ca="1">Z3701-$B$1</f>
        <v>-46157</v>
      </c>
      <c r="J3701" s="46" t="e">
        <f>VLOOKUP(G3701,'D. Produção'!A:B,2,)</f>
        <v>#N/A</v>
      </c>
      <c r="K3701" s="3"/>
      <c r="L3701" s="16"/>
      <c r="M3701" s="3"/>
      <c r="N3701" s="3"/>
      <c r="O3701" s="16"/>
      <c r="P3701" s="16"/>
      <c r="Q3701" s="16"/>
      <c r="R3701" s="8"/>
      <c r="S3701" s="8"/>
      <c r="T3701" s="3"/>
      <c r="U3701" s="16"/>
      <c r="V3701" s="16"/>
      <c r="W3701" s="12"/>
      <c r="X3701" s="12"/>
      <c r="Y3701" s="6"/>
      <c r="Z3701" s="14"/>
      <c r="AA3701" s="5"/>
      <c r="AB3701" s="5"/>
      <c r="AC3701" s="5"/>
      <c r="AD3701" s="5"/>
      <c r="AE3701" s="13"/>
      <c r="AF3701" s="13"/>
      <c r="AG3701" s="13"/>
      <c r="AH3701" s="13"/>
      <c r="AI3701" s="13"/>
      <c r="AJ3701" s="13"/>
      <c r="AK3701" s="13"/>
      <c r="AL3701" s="5"/>
      <c r="AM3701" s="5"/>
      <c r="AN3701" s="13"/>
      <c r="AO3701" s="13"/>
      <c r="AP3701" s="13"/>
      <c r="AQ3701" s="13"/>
      <c r="AR3701" s="5"/>
    </row>
    <row r="3702" spans="1:44">
      <c r="A3702" t="e">
        <f>VLOOKUP(Q3702,'Rotas x Madrugada'!A:C,2,0)</f>
        <v>#N/A</v>
      </c>
      <c r="B3702" t="e">
        <f>VLOOKUP(Q3702,'Rotas x Madrugada'!A:C,3,0)</f>
        <v>#N/A</v>
      </c>
      <c r="D3702" s="19" t="e">
        <f t="shared" si="114"/>
        <v>#N/A</v>
      </c>
      <c r="E3702" s="19" t="e">
        <f>IF(A3702="RETIRA",Z3702,VLOOKUP(Q3702,'Rotas x Madrugada'!A:D,4,0))</f>
        <v>#N/A</v>
      </c>
      <c r="F3702" s="19" t="e">
        <f>IF(A3702="RETIRA",Z3702,Z3702+2)</f>
        <v>#N/A</v>
      </c>
      <c r="G3702" s="19" t="str">
        <f>CONCATENATE(U3702,"-",V3702)</f>
        <v>-</v>
      </c>
      <c r="H3702" s="19" t="str">
        <f t="shared" ca="1" si="115"/>
        <v>PROBLEMA</v>
      </c>
      <c r="I3702" s="46">
        <f ca="1">Z3702-$B$1</f>
        <v>-46157</v>
      </c>
      <c r="J3702" s="46" t="e">
        <f>VLOOKUP(G3702,'D. Produção'!A:B,2,)</f>
        <v>#N/A</v>
      </c>
      <c r="K3702" s="1"/>
      <c r="L3702" s="2"/>
      <c r="M3702" s="1"/>
      <c r="N3702" s="1"/>
      <c r="O3702" s="2"/>
      <c r="P3702" s="2"/>
      <c r="Q3702" s="2"/>
      <c r="R3702" s="7"/>
      <c r="S3702" s="7"/>
      <c r="T3702" s="1"/>
      <c r="U3702" s="2"/>
      <c r="V3702" s="2"/>
      <c r="W3702" s="4"/>
      <c r="X3702" s="4"/>
      <c r="Y3702" s="9"/>
      <c r="Z3702" s="10"/>
      <c r="AA3702" s="15"/>
      <c r="AB3702" s="15"/>
      <c r="AC3702" s="15"/>
      <c r="AD3702" s="15"/>
      <c r="AE3702" s="11"/>
      <c r="AF3702" s="11"/>
      <c r="AG3702" s="11"/>
      <c r="AH3702" s="11"/>
      <c r="AI3702" s="11"/>
      <c r="AJ3702" s="11"/>
      <c r="AK3702" s="11"/>
      <c r="AL3702" s="15"/>
      <c r="AM3702" s="15"/>
      <c r="AN3702" s="11"/>
      <c r="AO3702" s="11"/>
      <c r="AP3702" s="11"/>
      <c r="AQ3702" s="11"/>
      <c r="AR3702" s="15"/>
    </row>
    <row r="3703" spans="1:44">
      <c r="A3703" t="e">
        <f>VLOOKUP(Q3703,'Rotas x Madrugada'!A:C,2,0)</f>
        <v>#N/A</v>
      </c>
      <c r="B3703" t="e">
        <f>VLOOKUP(Q3703,'Rotas x Madrugada'!A:C,3,0)</f>
        <v>#N/A</v>
      </c>
      <c r="D3703" s="19" t="e">
        <f t="shared" si="114"/>
        <v>#N/A</v>
      </c>
      <c r="E3703" s="19" t="e">
        <f>IF(A3703="RETIRA",Z3703,VLOOKUP(Q3703,'Rotas x Madrugada'!A:D,4,0))</f>
        <v>#N/A</v>
      </c>
      <c r="F3703" s="19" t="e">
        <f>IF(A3703="RETIRA",Z3703,Z3703+2)</f>
        <v>#N/A</v>
      </c>
      <c r="G3703" s="19" t="str">
        <f>CONCATENATE(U3703,"-",V3703)</f>
        <v>-</v>
      </c>
      <c r="H3703" s="19" t="str">
        <f t="shared" ca="1" si="115"/>
        <v>PROBLEMA</v>
      </c>
      <c r="I3703" s="46">
        <f ca="1">Z3703-$B$1</f>
        <v>-46157</v>
      </c>
      <c r="J3703" s="46" t="e">
        <f>VLOOKUP(G3703,'D. Produção'!A:B,2,)</f>
        <v>#N/A</v>
      </c>
      <c r="K3703" s="3"/>
      <c r="L3703" s="16"/>
      <c r="M3703" s="3"/>
      <c r="N3703" s="3"/>
      <c r="O3703" s="16"/>
      <c r="P3703" s="16"/>
      <c r="Q3703" s="16"/>
      <c r="R3703" s="8"/>
      <c r="S3703" s="8"/>
      <c r="T3703" s="3"/>
      <c r="U3703" s="16"/>
      <c r="V3703" s="16"/>
      <c r="W3703" s="12"/>
      <c r="X3703" s="12"/>
      <c r="Y3703" s="6"/>
      <c r="Z3703" s="14"/>
      <c r="AA3703" s="5"/>
      <c r="AB3703" s="5"/>
      <c r="AC3703" s="5"/>
      <c r="AD3703" s="5"/>
      <c r="AE3703" s="13"/>
      <c r="AF3703" s="13"/>
      <c r="AG3703" s="13"/>
      <c r="AH3703" s="13"/>
      <c r="AI3703" s="13"/>
      <c r="AJ3703" s="13"/>
      <c r="AK3703" s="13"/>
      <c r="AL3703" s="5"/>
      <c r="AM3703" s="5"/>
      <c r="AN3703" s="13"/>
      <c r="AO3703" s="13"/>
      <c r="AP3703" s="13"/>
      <c r="AQ3703" s="13"/>
      <c r="AR3703" s="5"/>
    </row>
    <row r="3704" spans="1:44">
      <c r="A3704" t="e">
        <f>VLOOKUP(Q3704,'Rotas x Madrugada'!A:C,2,0)</f>
        <v>#N/A</v>
      </c>
      <c r="B3704" t="e">
        <f>VLOOKUP(Q3704,'Rotas x Madrugada'!A:C,3,0)</f>
        <v>#N/A</v>
      </c>
      <c r="D3704" s="19" t="e">
        <f t="shared" si="114"/>
        <v>#N/A</v>
      </c>
      <c r="E3704" s="19" t="e">
        <f>IF(A3704="RETIRA",Z3704,VLOOKUP(Q3704,'Rotas x Madrugada'!A:D,4,0))</f>
        <v>#N/A</v>
      </c>
      <c r="F3704" s="19" t="e">
        <f>IF(A3704="RETIRA",Z3704,Z3704+2)</f>
        <v>#N/A</v>
      </c>
      <c r="G3704" s="19" t="str">
        <f>CONCATENATE(U3704,"-",V3704)</f>
        <v>-</v>
      </c>
      <c r="H3704" s="19" t="str">
        <f t="shared" ca="1" si="115"/>
        <v>PROBLEMA</v>
      </c>
      <c r="I3704" s="46">
        <f ca="1">Z3704-$B$1</f>
        <v>-46157</v>
      </c>
      <c r="J3704" s="46" t="e">
        <f>VLOOKUP(G3704,'D. Produção'!A:B,2,)</f>
        <v>#N/A</v>
      </c>
      <c r="K3704" s="1"/>
      <c r="L3704" s="2"/>
      <c r="M3704" s="1"/>
      <c r="N3704" s="1"/>
      <c r="O3704" s="2"/>
      <c r="P3704" s="2"/>
      <c r="Q3704" s="2"/>
      <c r="R3704" s="7"/>
      <c r="S3704" s="7"/>
      <c r="T3704" s="1"/>
      <c r="U3704" s="2"/>
      <c r="V3704" s="2"/>
      <c r="W3704" s="4"/>
      <c r="X3704" s="4"/>
      <c r="Y3704" s="9"/>
      <c r="Z3704" s="10"/>
      <c r="AA3704" s="15"/>
      <c r="AB3704" s="15"/>
      <c r="AC3704" s="15"/>
      <c r="AD3704" s="15"/>
      <c r="AE3704" s="11"/>
      <c r="AF3704" s="11"/>
      <c r="AG3704" s="11"/>
      <c r="AH3704" s="11"/>
      <c r="AI3704" s="11"/>
      <c r="AJ3704" s="11"/>
      <c r="AK3704" s="11"/>
      <c r="AL3704" s="15"/>
      <c r="AM3704" s="15"/>
      <c r="AN3704" s="11"/>
      <c r="AO3704" s="11"/>
      <c r="AP3704" s="11"/>
      <c r="AQ3704" s="11"/>
      <c r="AR3704" s="15"/>
    </row>
    <row r="3705" spans="1:44">
      <c r="A3705" t="e">
        <f>VLOOKUP(Q3705,'Rotas x Madrugada'!A:C,2,0)</f>
        <v>#N/A</v>
      </c>
      <c r="B3705" t="e">
        <f>VLOOKUP(Q3705,'Rotas x Madrugada'!A:C,3,0)</f>
        <v>#N/A</v>
      </c>
      <c r="D3705" s="19" t="e">
        <f t="shared" si="114"/>
        <v>#N/A</v>
      </c>
      <c r="E3705" s="19" t="e">
        <f>IF(A3705="RETIRA",Z3705,VLOOKUP(Q3705,'Rotas x Madrugada'!A:D,4,0))</f>
        <v>#N/A</v>
      </c>
      <c r="F3705" s="19" t="e">
        <f>IF(A3705="RETIRA",Z3705,Z3705+2)</f>
        <v>#N/A</v>
      </c>
      <c r="G3705" s="19" t="str">
        <f>CONCATENATE(U3705,"-",V3705)</f>
        <v>-</v>
      </c>
      <c r="H3705" s="19" t="str">
        <f t="shared" ca="1" si="115"/>
        <v>PROBLEMA</v>
      </c>
      <c r="I3705" s="46">
        <f ca="1">Z3705-$B$1</f>
        <v>-46157</v>
      </c>
      <c r="J3705" s="46" t="e">
        <f>VLOOKUP(G3705,'D. Produção'!A:B,2,)</f>
        <v>#N/A</v>
      </c>
      <c r="K3705" s="3"/>
      <c r="L3705" s="16"/>
      <c r="M3705" s="3"/>
      <c r="N3705" s="3"/>
      <c r="O3705" s="16"/>
      <c r="P3705" s="16"/>
      <c r="Q3705" s="16"/>
      <c r="R3705" s="8"/>
      <c r="S3705" s="8"/>
      <c r="T3705" s="3"/>
      <c r="U3705" s="16"/>
      <c r="V3705" s="16"/>
      <c r="W3705" s="12"/>
      <c r="X3705" s="12"/>
      <c r="Y3705" s="6"/>
      <c r="Z3705" s="14"/>
      <c r="AA3705" s="5"/>
      <c r="AB3705" s="5"/>
      <c r="AC3705" s="5"/>
      <c r="AD3705" s="5"/>
      <c r="AE3705" s="13"/>
      <c r="AF3705" s="13"/>
      <c r="AG3705" s="13"/>
      <c r="AH3705" s="13"/>
      <c r="AI3705" s="13"/>
      <c r="AJ3705" s="13"/>
      <c r="AK3705" s="13"/>
      <c r="AL3705" s="5"/>
      <c r="AM3705" s="5"/>
      <c r="AN3705" s="13"/>
      <c r="AO3705" s="13"/>
      <c r="AP3705" s="13"/>
      <c r="AQ3705" s="13"/>
      <c r="AR3705" s="5"/>
    </row>
    <row r="3706" spans="1:44">
      <c r="A3706" t="e">
        <f>VLOOKUP(Q3706,'Rotas x Madrugada'!A:C,2,0)</f>
        <v>#N/A</v>
      </c>
      <c r="B3706" t="e">
        <f>VLOOKUP(Q3706,'Rotas x Madrugada'!A:C,3,0)</f>
        <v>#N/A</v>
      </c>
      <c r="D3706" s="19" t="e">
        <f t="shared" si="114"/>
        <v>#N/A</v>
      </c>
      <c r="E3706" s="19" t="e">
        <f>IF(A3706="RETIRA",Z3706,VLOOKUP(Q3706,'Rotas x Madrugada'!A:D,4,0))</f>
        <v>#N/A</v>
      </c>
      <c r="F3706" s="19" t="e">
        <f>IF(A3706="RETIRA",Z3706,Z3706+2)</f>
        <v>#N/A</v>
      </c>
      <c r="G3706" s="19" t="str">
        <f>CONCATENATE(U3706,"-",V3706)</f>
        <v>-</v>
      </c>
      <c r="H3706" s="19" t="str">
        <f t="shared" ca="1" si="115"/>
        <v>PROBLEMA</v>
      </c>
      <c r="I3706" s="46">
        <f ca="1">Z3706-$B$1</f>
        <v>-46157</v>
      </c>
      <c r="J3706" s="46" t="e">
        <f>VLOOKUP(G3706,'D. Produção'!A:B,2,)</f>
        <v>#N/A</v>
      </c>
      <c r="K3706" s="1"/>
      <c r="L3706" s="2"/>
      <c r="M3706" s="1"/>
      <c r="N3706" s="1"/>
      <c r="O3706" s="2"/>
      <c r="P3706" s="2"/>
      <c r="Q3706" s="2"/>
      <c r="R3706" s="7"/>
      <c r="S3706" s="7"/>
      <c r="T3706" s="1"/>
      <c r="U3706" s="2"/>
      <c r="V3706" s="2"/>
      <c r="W3706" s="4"/>
      <c r="X3706" s="4"/>
      <c r="Y3706" s="9"/>
      <c r="Z3706" s="10"/>
      <c r="AA3706" s="15"/>
      <c r="AB3706" s="15"/>
      <c r="AC3706" s="15"/>
      <c r="AD3706" s="15"/>
      <c r="AE3706" s="11"/>
      <c r="AF3706" s="11"/>
      <c r="AG3706" s="11"/>
      <c r="AH3706" s="11"/>
      <c r="AI3706" s="11"/>
      <c r="AJ3706" s="11"/>
      <c r="AK3706" s="11"/>
      <c r="AL3706" s="15"/>
      <c r="AM3706" s="15"/>
      <c r="AN3706" s="11"/>
      <c r="AO3706" s="11"/>
      <c r="AP3706" s="11"/>
      <c r="AQ3706" s="11"/>
      <c r="AR3706" s="15"/>
    </row>
    <row r="3707" spans="1:44">
      <c r="A3707" t="e">
        <f>VLOOKUP(Q3707,'Rotas x Madrugada'!A:C,2,0)</f>
        <v>#N/A</v>
      </c>
      <c r="B3707" t="e">
        <f>VLOOKUP(Q3707,'Rotas x Madrugada'!A:C,3,0)</f>
        <v>#N/A</v>
      </c>
      <c r="D3707" s="19" t="e">
        <f t="shared" si="114"/>
        <v>#N/A</v>
      </c>
      <c r="E3707" s="19" t="e">
        <f>IF(A3707="RETIRA",Z3707,VLOOKUP(Q3707,'Rotas x Madrugada'!A:D,4,0))</f>
        <v>#N/A</v>
      </c>
      <c r="F3707" s="19" t="e">
        <f>IF(A3707="RETIRA",Z3707,Z3707+2)</f>
        <v>#N/A</v>
      </c>
      <c r="G3707" s="19" t="str">
        <f>CONCATENATE(U3707,"-",V3707)</f>
        <v>-</v>
      </c>
      <c r="H3707" s="19" t="str">
        <f t="shared" ca="1" si="115"/>
        <v>PROBLEMA</v>
      </c>
      <c r="I3707" s="46">
        <f ca="1">Z3707-$B$1</f>
        <v>-46157</v>
      </c>
      <c r="J3707" s="46" t="e">
        <f>VLOOKUP(G3707,'D. Produção'!A:B,2,)</f>
        <v>#N/A</v>
      </c>
      <c r="K3707" s="3"/>
      <c r="L3707" s="16"/>
      <c r="M3707" s="3"/>
      <c r="N3707" s="3"/>
      <c r="O3707" s="16"/>
      <c r="P3707" s="16"/>
      <c r="Q3707" s="16"/>
      <c r="R3707" s="8"/>
      <c r="S3707" s="8"/>
      <c r="T3707" s="3"/>
      <c r="U3707" s="16"/>
      <c r="V3707" s="16"/>
      <c r="W3707" s="12"/>
      <c r="X3707" s="12"/>
      <c r="Y3707" s="6"/>
      <c r="Z3707" s="14"/>
      <c r="AA3707" s="5"/>
      <c r="AB3707" s="5"/>
      <c r="AC3707" s="5"/>
      <c r="AD3707" s="5"/>
      <c r="AE3707" s="13"/>
      <c r="AF3707" s="13"/>
      <c r="AG3707" s="13"/>
      <c r="AH3707" s="13"/>
      <c r="AI3707" s="13"/>
      <c r="AJ3707" s="13"/>
      <c r="AK3707" s="13"/>
      <c r="AL3707" s="5"/>
      <c r="AM3707" s="5"/>
      <c r="AN3707" s="13"/>
      <c r="AO3707" s="13"/>
      <c r="AP3707" s="13"/>
      <c r="AQ3707" s="13"/>
      <c r="AR3707" s="5"/>
    </row>
    <row r="3708" spans="1:44">
      <c r="A3708" t="e">
        <f>VLOOKUP(Q3708,'Rotas x Madrugada'!A:C,2,0)</f>
        <v>#N/A</v>
      </c>
      <c r="B3708" t="e">
        <f>VLOOKUP(Q3708,'Rotas x Madrugada'!A:C,3,0)</f>
        <v>#N/A</v>
      </c>
      <c r="D3708" s="19" t="e">
        <f t="shared" si="114"/>
        <v>#N/A</v>
      </c>
      <c r="E3708" s="19" t="e">
        <f>IF(A3708="RETIRA",Z3708,VLOOKUP(Q3708,'Rotas x Madrugada'!A:D,4,0))</f>
        <v>#N/A</v>
      </c>
      <c r="F3708" s="19" t="e">
        <f>IF(A3708="RETIRA",Z3708,Z3708+2)</f>
        <v>#N/A</v>
      </c>
      <c r="G3708" s="19" t="str">
        <f>CONCATENATE(U3708,"-",V3708)</f>
        <v>-</v>
      </c>
      <c r="H3708" s="19" t="str">
        <f t="shared" ca="1" si="115"/>
        <v>PROBLEMA</v>
      </c>
      <c r="I3708" s="46">
        <f ca="1">Z3708-$B$1</f>
        <v>-46157</v>
      </c>
      <c r="J3708" s="46" t="e">
        <f>VLOOKUP(G3708,'D. Produção'!A:B,2,)</f>
        <v>#N/A</v>
      </c>
      <c r="K3708" s="1"/>
      <c r="L3708" s="2"/>
      <c r="M3708" s="1"/>
      <c r="N3708" s="1"/>
      <c r="O3708" s="2"/>
      <c r="P3708" s="2"/>
      <c r="Q3708" s="2"/>
      <c r="R3708" s="7"/>
      <c r="S3708" s="7"/>
      <c r="T3708" s="1"/>
      <c r="U3708" s="2"/>
      <c r="V3708" s="2"/>
      <c r="W3708" s="4"/>
      <c r="X3708" s="4"/>
      <c r="Y3708" s="9"/>
      <c r="Z3708" s="10"/>
      <c r="AA3708" s="15"/>
      <c r="AB3708" s="15"/>
      <c r="AC3708" s="15"/>
      <c r="AD3708" s="15"/>
      <c r="AE3708" s="11"/>
      <c r="AF3708" s="11"/>
      <c r="AG3708" s="11"/>
      <c r="AH3708" s="11"/>
      <c r="AI3708" s="11"/>
      <c r="AJ3708" s="11"/>
      <c r="AK3708" s="11"/>
      <c r="AL3708" s="15"/>
      <c r="AM3708" s="15"/>
      <c r="AN3708" s="11"/>
      <c r="AO3708" s="11"/>
      <c r="AP3708" s="11"/>
      <c r="AQ3708" s="11"/>
      <c r="AR3708" s="15"/>
    </row>
    <row r="3709" spans="1:44">
      <c r="A3709" t="e">
        <f>VLOOKUP(Q3709,'Rotas x Madrugada'!A:C,2,0)</f>
        <v>#N/A</v>
      </c>
      <c r="B3709" t="e">
        <f>VLOOKUP(Q3709,'Rotas x Madrugada'!A:C,3,0)</f>
        <v>#N/A</v>
      </c>
      <c r="D3709" s="19" t="e">
        <f t="shared" si="114"/>
        <v>#N/A</v>
      </c>
      <c r="E3709" s="19" t="e">
        <f>IF(A3709="RETIRA",Z3709,VLOOKUP(Q3709,'Rotas x Madrugada'!A:D,4,0))</f>
        <v>#N/A</v>
      </c>
      <c r="F3709" s="19" t="e">
        <f>IF(A3709="RETIRA",Z3709,Z3709+2)</f>
        <v>#N/A</v>
      </c>
      <c r="G3709" s="19" t="str">
        <f>CONCATENATE(U3709,"-",V3709)</f>
        <v>-</v>
      </c>
      <c r="H3709" s="19" t="str">
        <f t="shared" ca="1" si="115"/>
        <v>PROBLEMA</v>
      </c>
      <c r="I3709" s="46">
        <f ca="1">Z3709-$B$1</f>
        <v>-46157</v>
      </c>
      <c r="J3709" s="46" t="e">
        <f>VLOOKUP(G3709,'D. Produção'!A:B,2,)</f>
        <v>#N/A</v>
      </c>
      <c r="K3709" s="3"/>
      <c r="L3709" s="16"/>
      <c r="M3709" s="3"/>
      <c r="N3709" s="3"/>
      <c r="O3709" s="16"/>
      <c r="P3709" s="16"/>
      <c r="Q3709" s="16"/>
      <c r="R3709" s="8"/>
      <c r="S3709" s="8"/>
      <c r="T3709" s="3"/>
      <c r="U3709" s="16"/>
      <c r="V3709" s="16"/>
      <c r="W3709" s="12"/>
      <c r="X3709" s="12"/>
      <c r="Y3709" s="6"/>
      <c r="Z3709" s="14"/>
      <c r="AA3709" s="5"/>
      <c r="AB3709" s="5"/>
      <c r="AC3709" s="5"/>
      <c r="AD3709" s="5"/>
      <c r="AE3709" s="13"/>
      <c r="AF3709" s="13"/>
      <c r="AG3709" s="13"/>
      <c r="AH3709" s="13"/>
      <c r="AI3709" s="13"/>
      <c r="AJ3709" s="13"/>
      <c r="AK3709" s="13"/>
      <c r="AL3709" s="5"/>
      <c r="AM3709" s="5"/>
      <c r="AN3709" s="13"/>
      <c r="AO3709" s="13"/>
      <c r="AP3709" s="13"/>
      <c r="AQ3709" s="13"/>
      <c r="AR3709" s="5"/>
    </row>
    <row r="3710" spans="1:44">
      <c r="A3710" t="e">
        <f>VLOOKUP(Q3710,'Rotas x Madrugada'!A:C,2,0)</f>
        <v>#N/A</v>
      </c>
      <c r="B3710" t="e">
        <f>VLOOKUP(Q3710,'Rotas x Madrugada'!A:C,3,0)</f>
        <v>#N/A</v>
      </c>
      <c r="D3710" s="19" t="e">
        <f t="shared" si="114"/>
        <v>#N/A</v>
      </c>
      <c r="E3710" s="19" t="e">
        <f>IF(A3710="RETIRA",Z3710,VLOOKUP(Q3710,'Rotas x Madrugada'!A:D,4,0))</f>
        <v>#N/A</v>
      </c>
      <c r="F3710" s="19" t="e">
        <f>IF(A3710="RETIRA",Z3710,Z3710+2)</f>
        <v>#N/A</v>
      </c>
      <c r="G3710" s="19" t="str">
        <f>CONCATENATE(U3710,"-",V3710)</f>
        <v>-</v>
      </c>
      <c r="H3710" s="19" t="str">
        <f t="shared" ca="1" si="115"/>
        <v>PROBLEMA</v>
      </c>
      <c r="I3710" s="46">
        <f ca="1">Z3710-$B$1</f>
        <v>-46157</v>
      </c>
      <c r="J3710" s="46" t="e">
        <f>VLOOKUP(G3710,'D. Produção'!A:B,2,)</f>
        <v>#N/A</v>
      </c>
      <c r="K3710" s="1"/>
      <c r="L3710" s="2"/>
      <c r="M3710" s="1"/>
      <c r="N3710" s="1"/>
      <c r="O3710" s="2"/>
      <c r="P3710" s="2"/>
      <c r="Q3710" s="2"/>
      <c r="R3710" s="7"/>
      <c r="S3710" s="7"/>
      <c r="T3710" s="1"/>
      <c r="U3710" s="2"/>
      <c r="V3710" s="2"/>
      <c r="W3710" s="4"/>
      <c r="X3710" s="4"/>
      <c r="Y3710" s="9"/>
      <c r="Z3710" s="10"/>
      <c r="AA3710" s="15"/>
      <c r="AB3710" s="15"/>
      <c r="AC3710" s="15"/>
      <c r="AD3710" s="15"/>
      <c r="AE3710" s="11"/>
      <c r="AF3710" s="11"/>
      <c r="AG3710" s="11"/>
      <c r="AH3710" s="11"/>
      <c r="AI3710" s="11"/>
      <c r="AJ3710" s="11"/>
      <c r="AK3710" s="11"/>
      <c r="AL3710" s="15"/>
      <c r="AM3710" s="15"/>
      <c r="AN3710" s="11"/>
      <c r="AO3710" s="11"/>
      <c r="AP3710" s="11"/>
      <c r="AQ3710" s="11"/>
      <c r="AR3710" s="15"/>
    </row>
    <row r="3711" spans="1:44">
      <c r="A3711" t="e">
        <f>VLOOKUP(Q3711,'Rotas x Madrugada'!A:C,2,0)</f>
        <v>#N/A</v>
      </c>
      <c r="B3711" t="e">
        <f>VLOOKUP(Q3711,'Rotas x Madrugada'!A:C,3,0)</f>
        <v>#N/A</v>
      </c>
      <c r="D3711" s="19" t="e">
        <f t="shared" si="114"/>
        <v>#N/A</v>
      </c>
      <c r="E3711" s="19" t="e">
        <f>IF(A3711="RETIRA",Z3711,VLOOKUP(Q3711,'Rotas x Madrugada'!A:D,4,0))</f>
        <v>#N/A</v>
      </c>
      <c r="F3711" s="19" t="e">
        <f>IF(A3711="RETIRA",Z3711,Z3711+2)</f>
        <v>#N/A</v>
      </c>
      <c r="G3711" s="19" t="str">
        <f>CONCATENATE(U3711,"-",V3711)</f>
        <v>-</v>
      </c>
      <c r="H3711" s="19" t="str">
        <f t="shared" ca="1" si="115"/>
        <v>PROBLEMA</v>
      </c>
      <c r="I3711" s="46">
        <f ca="1">Z3711-$B$1</f>
        <v>-46157</v>
      </c>
      <c r="J3711" s="46" t="e">
        <f>VLOOKUP(G3711,'D. Produção'!A:B,2,)</f>
        <v>#N/A</v>
      </c>
      <c r="K3711" s="3"/>
      <c r="L3711" s="16"/>
      <c r="M3711" s="3"/>
      <c r="N3711" s="3"/>
      <c r="O3711" s="16"/>
      <c r="P3711" s="16"/>
      <c r="Q3711" s="16"/>
      <c r="R3711" s="8"/>
      <c r="S3711" s="8"/>
      <c r="T3711" s="3"/>
      <c r="U3711" s="16"/>
      <c r="V3711" s="16"/>
      <c r="W3711" s="12"/>
      <c r="X3711" s="12"/>
      <c r="Y3711" s="6"/>
      <c r="Z3711" s="14"/>
      <c r="AA3711" s="5"/>
      <c r="AB3711" s="5"/>
      <c r="AC3711" s="5"/>
      <c r="AD3711" s="5"/>
      <c r="AE3711" s="13"/>
      <c r="AF3711" s="13"/>
      <c r="AG3711" s="13"/>
      <c r="AH3711" s="13"/>
      <c r="AI3711" s="13"/>
      <c r="AJ3711" s="13"/>
      <c r="AK3711" s="13"/>
      <c r="AL3711" s="5"/>
      <c r="AM3711" s="5"/>
      <c r="AN3711" s="13"/>
      <c r="AO3711" s="13"/>
      <c r="AP3711" s="13"/>
      <c r="AQ3711" s="13"/>
      <c r="AR3711" s="5"/>
    </row>
    <row r="3712" spans="1:44">
      <c r="A3712" t="e">
        <f>VLOOKUP(Q3712,'Rotas x Madrugada'!A:C,2,0)</f>
        <v>#N/A</v>
      </c>
      <c r="B3712" t="e">
        <f>VLOOKUP(Q3712,'Rotas x Madrugada'!A:C,3,0)</f>
        <v>#N/A</v>
      </c>
      <c r="D3712" s="19" t="e">
        <f t="shared" si="114"/>
        <v>#N/A</v>
      </c>
      <c r="E3712" s="19" t="e">
        <f>IF(A3712="RETIRA",Z3712,VLOOKUP(Q3712,'Rotas x Madrugada'!A:D,4,0))</f>
        <v>#N/A</v>
      </c>
      <c r="F3712" s="19" t="e">
        <f>IF(A3712="RETIRA",Z3712,Z3712+2)</f>
        <v>#N/A</v>
      </c>
      <c r="G3712" s="19" t="str">
        <f>CONCATENATE(U3712,"-",V3712)</f>
        <v>-</v>
      </c>
      <c r="H3712" s="19" t="str">
        <f t="shared" ca="1" si="115"/>
        <v>PROBLEMA</v>
      </c>
      <c r="I3712" s="46">
        <f ca="1">Z3712-$B$1</f>
        <v>-46157</v>
      </c>
      <c r="J3712" s="46" t="e">
        <f>VLOOKUP(G3712,'D. Produção'!A:B,2,)</f>
        <v>#N/A</v>
      </c>
      <c r="K3712" s="1"/>
      <c r="L3712" s="2"/>
      <c r="M3712" s="1"/>
      <c r="N3712" s="1"/>
      <c r="O3712" s="2"/>
      <c r="P3712" s="2"/>
      <c r="Q3712" s="2"/>
      <c r="R3712" s="7"/>
      <c r="S3712" s="7"/>
      <c r="T3712" s="1"/>
      <c r="U3712" s="2"/>
      <c r="V3712" s="2"/>
      <c r="W3712" s="4"/>
      <c r="X3712" s="4"/>
      <c r="Y3712" s="9"/>
      <c r="Z3712" s="10"/>
      <c r="AA3712" s="15"/>
      <c r="AB3712" s="15"/>
      <c r="AC3712" s="15"/>
      <c r="AD3712" s="15"/>
      <c r="AE3712" s="11"/>
      <c r="AF3712" s="11"/>
      <c r="AG3712" s="11"/>
      <c r="AH3712" s="11"/>
      <c r="AI3712" s="11"/>
      <c r="AJ3712" s="11"/>
      <c r="AK3712" s="11"/>
      <c r="AL3712" s="15"/>
      <c r="AM3712" s="15"/>
      <c r="AN3712" s="11"/>
      <c r="AO3712" s="11"/>
      <c r="AP3712" s="11"/>
      <c r="AQ3712" s="11"/>
      <c r="AR3712" s="15"/>
    </row>
    <row r="3713" spans="1:44">
      <c r="A3713" t="e">
        <f>VLOOKUP(Q3713,'Rotas x Madrugada'!A:C,2,0)</f>
        <v>#N/A</v>
      </c>
      <c r="B3713" t="e">
        <f>VLOOKUP(Q3713,'Rotas x Madrugada'!A:C,3,0)</f>
        <v>#N/A</v>
      </c>
      <c r="D3713" s="19" t="e">
        <f t="shared" si="114"/>
        <v>#N/A</v>
      </c>
      <c r="E3713" s="19" t="e">
        <f>IF(A3713="RETIRA",Z3713,VLOOKUP(Q3713,'Rotas x Madrugada'!A:D,4,0))</f>
        <v>#N/A</v>
      </c>
      <c r="F3713" s="19" t="e">
        <f>IF(A3713="RETIRA",Z3713,Z3713+2)</f>
        <v>#N/A</v>
      </c>
      <c r="G3713" s="19" t="str">
        <f>CONCATENATE(U3713,"-",V3713)</f>
        <v>-</v>
      </c>
      <c r="H3713" s="19" t="str">
        <f t="shared" ca="1" si="115"/>
        <v>PROBLEMA</v>
      </c>
      <c r="I3713" s="46">
        <f ca="1">Z3713-$B$1</f>
        <v>-46157</v>
      </c>
      <c r="J3713" s="46" t="e">
        <f>VLOOKUP(G3713,'D. Produção'!A:B,2,)</f>
        <v>#N/A</v>
      </c>
      <c r="K3713" s="3"/>
      <c r="L3713" s="16"/>
      <c r="M3713" s="3"/>
      <c r="N3713" s="3"/>
      <c r="O3713" s="16"/>
      <c r="P3713" s="16"/>
      <c r="Q3713" s="16"/>
      <c r="R3713" s="8"/>
      <c r="S3713" s="8"/>
      <c r="T3713" s="3"/>
      <c r="U3713" s="16"/>
      <c r="V3713" s="16"/>
      <c r="W3713" s="12"/>
      <c r="X3713" s="12"/>
      <c r="Y3713" s="6"/>
      <c r="Z3713" s="14"/>
      <c r="AA3713" s="5"/>
      <c r="AB3713" s="5"/>
      <c r="AC3713" s="5"/>
      <c r="AD3713" s="5"/>
      <c r="AE3713" s="13"/>
      <c r="AF3713" s="13"/>
      <c r="AG3713" s="13"/>
      <c r="AH3713" s="13"/>
      <c r="AI3713" s="13"/>
      <c r="AJ3713" s="13"/>
      <c r="AK3713" s="13"/>
      <c r="AL3713" s="5"/>
      <c r="AM3713" s="5"/>
      <c r="AN3713" s="13"/>
      <c r="AO3713" s="13"/>
      <c r="AP3713" s="13"/>
      <c r="AQ3713" s="13"/>
      <c r="AR3713" s="5"/>
    </row>
    <row r="3714" spans="1:44">
      <c r="A3714" t="e">
        <f>VLOOKUP(Q3714,'Rotas x Madrugada'!A:C,2,0)</f>
        <v>#N/A</v>
      </c>
      <c r="B3714" t="e">
        <f>VLOOKUP(Q3714,'Rotas x Madrugada'!A:C,3,0)</f>
        <v>#N/A</v>
      </c>
      <c r="D3714" s="19" t="e">
        <f t="shared" si="114"/>
        <v>#N/A</v>
      </c>
      <c r="E3714" s="19" t="e">
        <f>IF(A3714="RETIRA",Z3714,VLOOKUP(Q3714,'Rotas x Madrugada'!A:D,4,0))</f>
        <v>#N/A</v>
      </c>
      <c r="F3714" s="19" t="e">
        <f>IF(A3714="RETIRA",Z3714,Z3714+2)</f>
        <v>#N/A</v>
      </c>
      <c r="G3714" s="19" t="str">
        <f>CONCATENATE(U3714,"-",V3714)</f>
        <v>-</v>
      </c>
      <c r="H3714" s="19" t="str">
        <f t="shared" ca="1" si="115"/>
        <v>PROBLEMA</v>
      </c>
      <c r="I3714" s="46">
        <f ca="1">Z3714-$B$1</f>
        <v>-46157</v>
      </c>
      <c r="J3714" s="46" t="e">
        <f>VLOOKUP(G3714,'D. Produção'!A:B,2,)</f>
        <v>#N/A</v>
      </c>
      <c r="K3714" s="1"/>
      <c r="L3714" s="2"/>
      <c r="M3714" s="1"/>
      <c r="N3714" s="1"/>
      <c r="O3714" s="2"/>
      <c r="P3714" s="2"/>
      <c r="Q3714" s="2"/>
      <c r="R3714" s="7"/>
      <c r="S3714" s="7"/>
      <c r="T3714" s="1"/>
      <c r="U3714" s="2"/>
      <c r="V3714" s="2"/>
      <c r="W3714" s="4"/>
      <c r="X3714" s="4"/>
      <c r="Y3714" s="9"/>
      <c r="Z3714" s="10"/>
      <c r="AA3714" s="15"/>
      <c r="AB3714" s="15"/>
      <c r="AC3714" s="15"/>
      <c r="AD3714" s="15"/>
      <c r="AE3714" s="11"/>
      <c r="AF3714" s="11"/>
      <c r="AG3714" s="11"/>
      <c r="AH3714" s="11"/>
      <c r="AI3714" s="11"/>
      <c r="AJ3714" s="11"/>
      <c r="AK3714" s="11"/>
      <c r="AL3714" s="15"/>
      <c r="AM3714" s="15"/>
      <c r="AN3714" s="11"/>
      <c r="AO3714" s="11"/>
      <c r="AP3714" s="11"/>
      <c r="AQ3714" s="11"/>
      <c r="AR3714" s="15"/>
    </row>
    <row r="3715" spans="1:44">
      <c r="A3715" t="e">
        <f>VLOOKUP(Q3715,'Rotas x Madrugada'!A:C,2,0)</f>
        <v>#N/A</v>
      </c>
      <c r="B3715" t="e">
        <f>VLOOKUP(Q3715,'Rotas x Madrugada'!A:C,3,0)</f>
        <v>#N/A</v>
      </c>
      <c r="D3715" s="19" t="e">
        <f t="shared" si="114"/>
        <v>#N/A</v>
      </c>
      <c r="E3715" s="19" t="e">
        <f>IF(A3715="RETIRA",Z3715,VLOOKUP(Q3715,'Rotas x Madrugada'!A:D,4,0))</f>
        <v>#N/A</v>
      </c>
      <c r="F3715" s="19" t="e">
        <f>IF(A3715="RETIRA",Z3715,Z3715+2)</f>
        <v>#N/A</v>
      </c>
      <c r="G3715" s="19" t="str">
        <f>CONCATENATE(U3715,"-",V3715)</f>
        <v>-</v>
      </c>
      <c r="H3715" s="19" t="str">
        <f t="shared" ca="1" si="115"/>
        <v>PROBLEMA</v>
      </c>
      <c r="I3715" s="46">
        <f ca="1">Z3715-$B$1</f>
        <v>-46157</v>
      </c>
      <c r="J3715" s="46" t="e">
        <f>VLOOKUP(G3715,'D. Produção'!A:B,2,)</f>
        <v>#N/A</v>
      </c>
      <c r="K3715" s="3"/>
      <c r="L3715" s="16"/>
      <c r="M3715" s="3"/>
      <c r="N3715" s="3"/>
      <c r="O3715" s="16"/>
      <c r="P3715" s="16"/>
      <c r="Q3715" s="16"/>
      <c r="R3715" s="8"/>
      <c r="S3715" s="8"/>
      <c r="T3715" s="3"/>
      <c r="U3715" s="16"/>
      <c r="V3715" s="16"/>
      <c r="W3715" s="12"/>
      <c r="X3715" s="12"/>
      <c r="Y3715" s="6"/>
      <c r="Z3715" s="14"/>
      <c r="AA3715" s="5"/>
      <c r="AB3715" s="5"/>
      <c r="AC3715" s="5"/>
      <c r="AD3715" s="5"/>
      <c r="AE3715" s="13"/>
      <c r="AF3715" s="13"/>
      <c r="AG3715" s="13"/>
      <c r="AH3715" s="13"/>
      <c r="AI3715" s="13"/>
      <c r="AJ3715" s="13"/>
      <c r="AK3715" s="13"/>
      <c r="AL3715" s="5"/>
      <c r="AM3715" s="5"/>
      <c r="AN3715" s="13"/>
      <c r="AO3715" s="13"/>
      <c r="AP3715" s="13"/>
      <c r="AQ3715" s="13"/>
      <c r="AR3715" s="5"/>
    </row>
    <row r="3716" spans="1:44">
      <c r="A3716" t="e">
        <f>VLOOKUP(Q3716,'Rotas x Madrugada'!A:C,2,0)</f>
        <v>#N/A</v>
      </c>
      <c r="B3716" t="e">
        <f>VLOOKUP(Q3716,'Rotas x Madrugada'!A:C,3,0)</f>
        <v>#N/A</v>
      </c>
      <c r="D3716" s="19" t="e">
        <f t="shared" ref="D3716:D3779" si="116">IF(E3716&gt;F3716,E3716,F3716)</f>
        <v>#N/A</v>
      </c>
      <c r="E3716" s="19" t="e">
        <f>IF(A3716="RETIRA",Z3716,VLOOKUP(Q3716,'Rotas x Madrugada'!A:D,4,0))</f>
        <v>#N/A</v>
      </c>
      <c r="F3716" s="19" t="e">
        <f>IF(A3716="RETIRA",Z3716,Z3716+2)</f>
        <v>#N/A</v>
      </c>
      <c r="G3716" s="19" t="str">
        <f>CONCATENATE(U3716,"-",V3716)</f>
        <v>-</v>
      </c>
      <c r="H3716" s="19" t="str">
        <f t="shared" ca="1" si="115"/>
        <v>PROBLEMA</v>
      </c>
      <c r="I3716" s="46">
        <f ca="1">Z3716-$B$1</f>
        <v>-46157</v>
      </c>
      <c r="J3716" s="46" t="e">
        <f>VLOOKUP(G3716,'D. Produção'!A:B,2,)</f>
        <v>#N/A</v>
      </c>
      <c r="K3716" s="1"/>
      <c r="L3716" s="2"/>
      <c r="M3716" s="1"/>
      <c r="N3716" s="1"/>
      <c r="O3716" s="2"/>
      <c r="P3716" s="2"/>
      <c r="Q3716" s="2"/>
      <c r="R3716" s="7"/>
      <c r="S3716" s="7"/>
      <c r="T3716" s="1"/>
      <c r="U3716" s="2"/>
      <c r="V3716" s="2"/>
      <c r="W3716" s="4"/>
      <c r="X3716" s="4"/>
      <c r="Y3716" s="9"/>
      <c r="Z3716" s="10"/>
      <c r="AA3716" s="15"/>
      <c r="AB3716" s="15"/>
      <c r="AC3716" s="15"/>
      <c r="AD3716" s="15"/>
      <c r="AE3716" s="11"/>
      <c r="AF3716" s="11"/>
      <c r="AG3716" s="11"/>
      <c r="AH3716" s="11"/>
      <c r="AI3716" s="11"/>
      <c r="AJ3716" s="11"/>
      <c r="AK3716" s="11"/>
      <c r="AL3716" s="15"/>
      <c r="AM3716" s="15"/>
      <c r="AN3716" s="11"/>
      <c r="AO3716" s="11"/>
      <c r="AP3716" s="11"/>
      <c r="AQ3716" s="11"/>
      <c r="AR3716" s="15"/>
    </row>
    <row r="3717" spans="1:44">
      <c r="A3717" t="e">
        <f>VLOOKUP(Q3717,'Rotas x Madrugada'!A:C,2,0)</f>
        <v>#N/A</v>
      </c>
      <c r="B3717" t="e">
        <f>VLOOKUP(Q3717,'Rotas x Madrugada'!A:C,3,0)</f>
        <v>#N/A</v>
      </c>
      <c r="D3717" s="19" t="e">
        <f t="shared" si="116"/>
        <v>#N/A</v>
      </c>
      <c r="E3717" s="19" t="e">
        <f>IF(A3717="RETIRA",Z3717,VLOOKUP(Q3717,'Rotas x Madrugada'!A:D,4,0))</f>
        <v>#N/A</v>
      </c>
      <c r="F3717" s="19" t="e">
        <f>IF(A3717="RETIRA",Z3717,Z3717+2)</f>
        <v>#N/A</v>
      </c>
      <c r="G3717" s="19" t="str">
        <f>CONCATENATE(U3717,"-",V3717)</f>
        <v>-</v>
      </c>
      <c r="H3717" s="19" t="str">
        <f t="shared" ref="H3717:H3780" ca="1" si="117">IF(I3717&lt;-10,"PROBLEMA",IF(I3717&lt;J3717,"URGENTE",IF(I3717=J3717,"PRODUZIR","OK")))</f>
        <v>PROBLEMA</v>
      </c>
      <c r="I3717" s="46">
        <f ca="1">Z3717-$B$1</f>
        <v>-46157</v>
      </c>
      <c r="J3717" s="46" t="e">
        <f>VLOOKUP(G3717,'D. Produção'!A:B,2,)</f>
        <v>#N/A</v>
      </c>
      <c r="K3717" s="3"/>
      <c r="L3717" s="16"/>
      <c r="M3717" s="3"/>
      <c r="N3717" s="3"/>
      <c r="O3717" s="16"/>
      <c r="P3717" s="16"/>
      <c r="Q3717" s="16"/>
      <c r="R3717" s="8"/>
      <c r="S3717" s="8"/>
      <c r="T3717" s="3"/>
      <c r="U3717" s="16"/>
      <c r="V3717" s="16"/>
      <c r="W3717" s="12"/>
      <c r="X3717" s="12"/>
      <c r="Y3717" s="6"/>
      <c r="Z3717" s="14"/>
      <c r="AA3717" s="5"/>
      <c r="AB3717" s="5"/>
      <c r="AC3717" s="5"/>
      <c r="AD3717" s="5"/>
      <c r="AE3717" s="13"/>
      <c r="AF3717" s="13"/>
      <c r="AG3717" s="13"/>
      <c r="AH3717" s="13"/>
      <c r="AI3717" s="13"/>
      <c r="AJ3717" s="13"/>
      <c r="AK3717" s="13"/>
      <c r="AL3717" s="5"/>
      <c r="AM3717" s="5"/>
      <c r="AN3717" s="13"/>
      <c r="AO3717" s="13"/>
      <c r="AP3717" s="13"/>
      <c r="AQ3717" s="13"/>
      <c r="AR3717" s="5"/>
    </row>
    <row r="3718" spans="1:44">
      <c r="A3718" t="e">
        <f>VLOOKUP(Q3718,'Rotas x Madrugada'!A:C,2,0)</f>
        <v>#N/A</v>
      </c>
      <c r="B3718" t="e">
        <f>VLOOKUP(Q3718,'Rotas x Madrugada'!A:C,3,0)</f>
        <v>#N/A</v>
      </c>
      <c r="D3718" s="19" t="e">
        <f t="shared" si="116"/>
        <v>#N/A</v>
      </c>
      <c r="E3718" s="19" t="e">
        <f>IF(A3718="RETIRA",Z3718,VLOOKUP(Q3718,'Rotas x Madrugada'!A:D,4,0))</f>
        <v>#N/A</v>
      </c>
      <c r="F3718" s="19" t="e">
        <f>IF(A3718="RETIRA",Z3718,Z3718+2)</f>
        <v>#N/A</v>
      </c>
      <c r="G3718" s="19" t="str">
        <f>CONCATENATE(U3718,"-",V3718)</f>
        <v>-</v>
      </c>
      <c r="H3718" s="19" t="str">
        <f t="shared" ca="1" si="117"/>
        <v>PROBLEMA</v>
      </c>
      <c r="I3718" s="46">
        <f ca="1">Z3718-$B$1</f>
        <v>-46157</v>
      </c>
      <c r="J3718" s="46" t="e">
        <f>VLOOKUP(G3718,'D. Produção'!A:B,2,)</f>
        <v>#N/A</v>
      </c>
      <c r="K3718" s="1"/>
      <c r="L3718" s="2"/>
      <c r="M3718" s="1"/>
      <c r="N3718" s="1"/>
      <c r="O3718" s="2"/>
      <c r="P3718" s="2"/>
      <c r="Q3718" s="2"/>
      <c r="R3718" s="7"/>
      <c r="S3718" s="7"/>
      <c r="T3718" s="1"/>
      <c r="U3718" s="2"/>
      <c r="V3718" s="2"/>
      <c r="W3718" s="4"/>
      <c r="X3718" s="4"/>
      <c r="Y3718" s="9"/>
      <c r="Z3718" s="10"/>
      <c r="AA3718" s="15"/>
      <c r="AB3718" s="15"/>
      <c r="AC3718" s="15"/>
      <c r="AD3718" s="15"/>
      <c r="AE3718" s="11"/>
      <c r="AF3718" s="11"/>
      <c r="AG3718" s="11"/>
      <c r="AH3718" s="11"/>
      <c r="AI3718" s="11"/>
      <c r="AJ3718" s="11"/>
      <c r="AK3718" s="11"/>
      <c r="AL3718" s="15"/>
      <c r="AM3718" s="15"/>
      <c r="AN3718" s="11"/>
      <c r="AO3718" s="11"/>
      <c r="AP3718" s="11"/>
      <c r="AQ3718" s="11"/>
      <c r="AR3718" s="15"/>
    </row>
    <row r="3719" spans="1:44">
      <c r="A3719" t="e">
        <f>VLOOKUP(Q3719,'Rotas x Madrugada'!A:C,2,0)</f>
        <v>#N/A</v>
      </c>
      <c r="B3719" t="e">
        <f>VLOOKUP(Q3719,'Rotas x Madrugada'!A:C,3,0)</f>
        <v>#N/A</v>
      </c>
      <c r="D3719" s="19" t="e">
        <f t="shared" si="116"/>
        <v>#N/A</v>
      </c>
      <c r="E3719" s="19" t="e">
        <f>IF(A3719="RETIRA",Z3719,VLOOKUP(Q3719,'Rotas x Madrugada'!A:D,4,0))</f>
        <v>#N/A</v>
      </c>
      <c r="F3719" s="19" t="e">
        <f>IF(A3719="RETIRA",Z3719,Z3719+2)</f>
        <v>#N/A</v>
      </c>
      <c r="G3719" s="19" t="str">
        <f>CONCATENATE(U3719,"-",V3719)</f>
        <v>-</v>
      </c>
      <c r="H3719" s="19" t="str">
        <f t="shared" ca="1" si="117"/>
        <v>PROBLEMA</v>
      </c>
      <c r="I3719" s="46">
        <f ca="1">Z3719-$B$1</f>
        <v>-46157</v>
      </c>
      <c r="J3719" s="46" t="e">
        <f>VLOOKUP(G3719,'D. Produção'!A:B,2,)</f>
        <v>#N/A</v>
      </c>
      <c r="K3719" s="3"/>
      <c r="L3719" s="16"/>
      <c r="M3719" s="3"/>
      <c r="N3719" s="3"/>
      <c r="O3719" s="16"/>
      <c r="P3719" s="16"/>
      <c r="Q3719" s="16"/>
      <c r="R3719" s="8"/>
      <c r="S3719" s="8"/>
      <c r="T3719" s="3"/>
      <c r="U3719" s="16"/>
      <c r="V3719" s="16"/>
      <c r="W3719" s="12"/>
      <c r="X3719" s="12"/>
      <c r="Y3719" s="6"/>
      <c r="Z3719" s="14"/>
      <c r="AA3719" s="5"/>
      <c r="AB3719" s="5"/>
      <c r="AC3719" s="5"/>
      <c r="AD3719" s="5"/>
      <c r="AE3719" s="13"/>
      <c r="AF3719" s="13"/>
      <c r="AG3719" s="13"/>
      <c r="AH3719" s="13"/>
      <c r="AI3719" s="13"/>
      <c r="AJ3719" s="13"/>
      <c r="AK3719" s="13"/>
      <c r="AL3719" s="5"/>
      <c r="AM3719" s="5"/>
      <c r="AN3719" s="13"/>
      <c r="AO3719" s="13"/>
      <c r="AP3719" s="13"/>
      <c r="AQ3719" s="13"/>
      <c r="AR3719" s="5"/>
    </row>
    <row r="3720" spans="1:44">
      <c r="A3720" t="e">
        <f>VLOOKUP(Q3720,'Rotas x Madrugada'!A:C,2,0)</f>
        <v>#N/A</v>
      </c>
      <c r="B3720" t="e">
        <f>VLOOKUP(Q3720,'Rotas x Madrugada'!A:C,3,0)</f>
        <v>#N/A</v>
      </c>
      <c r="D3720" s="19" t="e">
        <f t="shared" si="116"/>
        <v>#N/A</v>
      </c>
      <c r="E3720" s="19" t="e">
        <f>IF(A3720="RETIRA",Z3720,VLOOKUP(Q3720,'Rotas x Madrugada'!A:D,4,0))</f>
        <v>#N/A</v>
      </c>
      <c r="F3720" s="19" t="e">
        <f>IF(A3720="RETIRA",Z3720,Z3720+2)</f>
        <v>#N/A</v>
      </c>
      <c r="G3720" s="19" t="str">
        <f>CONCATENATE(U3720,"-",V3720)</f>
        <v>-</v>
      </c>
      <c r="H3720" s="19" t="str">
        <f t="shared" ca="1" si="117"/>
        <v>PROBLEMA</v>
      </c>
      <c r="I3720" s="46">
        <f ca="1">Z3720-$B$1</f>
        <v>-46157</v>
      </c>
      <c r="J3720" s="46" t="e">
        <f>VLOOKUP(G3720,'D. Produção'!A:B,2,)</f>
        <v>#N/A</v>
      </c>
      <c r="K3720" s="1"/>
      <c r="L3720" s="2"/>
      <c r="M3720" s="1"/>
      <c r="N3720" s="1"/>
      <c r="O3720" s="2"/>
      <c r="P3720" s="2"/>
      <c r="Q3720" s="2"/>
      <c r="R3720" s="7"/>
      <c r="S3720" s="7"/>
      <c r="T3720" s="1"/>
      <c r="U3720" s="2"/>
      <c r="V3720" s="2"/>
      <c r="W3720" s="4"/>
      <c r="X3720" s="4"/>
      <c r="Y3720" s="9"/>
      <c r="Z3720" s="10"/>
      <c r="AA3720" s="15"/>
      <c r="AB3720" s="15"/>
      <c r="AC3720" s="15"/>
      <c r="AD3720" s="15"/>
      <c r="AE3720" s="11"/>
      <c r="AF3720" s="11"/>
      <c r="AG3720" s="11"/>
      <c r="AH3720" s="11"/>
      <c r="AI3720" s="11"/>
      <c r="AJ3720" s="11"/>
      <c r="AK3720" s="11"/>
      <c r="AL3720" s="15"/>
      <c r="AM3720" s="15"/>
      <c r="AN3720" s="11"/>
      <c r="AO3720" s="11"/>
      <c r="AP3720" s="11"/>
      <c r="AQ3720" s="11"/>
      <c r="AR3720" s="15"/>
    </row>
    <row r="3721" spans="1:44">
      <c r="A3721" t="e">
        <f>VLOOKUP(Q3721,'Rotas x Madrugada'!A:C,2,0)</f>
        <v>#N/A</v>
      </c>
      <c r="B3721" t="e">
        <f>VLOOKUP(Q3721,'Rotas x Madrugada'!A:C,3,0)</f>
        <v>#N/A</v>
      </c>
      <c r="D3721" s="19" t="e">
        <f t="shared" si="116"/>
        <v>#N/A</v>
      </c>
      <c r="E3721" s="19" t="e">
        <f>IF(A3721="RETIRA",Z3721,VLOOKUP(Q3721,'Rotas x Madrugada'!A:D,4,0))</f>
        <v>#N/A</v>
      </c>
      <c r="F3721" s="19" t="e">
        <f>IF(A3721="RETIRA",Z3721,Z3721+2)</f>
        <v>#N/A</v>
      </c>
      <c r="G3721" s="19" t="str">
        <f>CONCATENATE(U3721,"-",V3721)</f>
        <v>-</v>
      </c>
      <c r="H3721" s="19" t="str">
        <f t="shared" ca="1" si="117"/>
        <v>PROBLEMA</v>
      </c>
      <c r="I3721" s="46">
        <f ca="1">Z3721-$B$1</f>
        <v>-46157</v>
      </c>
      <c r="J3721" s="46" t="e">
        <f>VLOOKUP(G3721,'D. Produção'!A:B,2,)</f>
        <v>#N/A</v>
      </c>
      <c r="K3721" s="3"/>
      <c r="L3721" s="16"/>
      <c r="M3721" s="3"/>
      <c r="N3721" s="3"/>
      <c r="O3721" s="16"/>
      <c r="P3721" s="16"/>
      <c r="Q3721" s="16"/>
      <c r="R3721" s="8"/>
      <c r="S3721" s="8"/>
      <c r="T3721" s="3"/>
      <c r="U3721" s="16"/>
      <c r="V3721" s="16"/>
      <c r="W3721" s="12"/>
      <c r="X3721" s="12"/>
      <c r="Y3721" s="6"/>
      <c r="Z3721" s="14"/>
      <c r="AA3721" s="5"/>
      <c r="AB3721" s="5"/>
      <c r="AC3721" s="5"/>
      <c r="AD3721" s="5"/>
      <c r="AE3721" s="13"/>
      <c r="AF3721" s="13"/>
      <c r="AG3721" s="13"/>
      <c r="AH3721" s="13"/>
      <c r="AI3721" s="13"/>
      <c r="AJ3721" s="13"/>
      <c r="AK3721" s="13"/>
      <c r="AL3721" s="5"/>
      <c r="AM3721" s="5"/>
      <c r="AN3721" s="13"/>
      <c r="AO3721" s="13"/>
      <c r="AP3721" s="13"/>
      <c r="AQ3721" s="13"/>
      <c r="AR3721" s="5"/>
    </row>
    <row r="3722" spans="1:44">
      <c r="A3722" t="e">
        <f>VLOOKUP(Q3722,'Rotas x Madrugada'!A:C,2,0)</f>
        <v>#N/A</v>
      </c>
      <c r="B3722" t="e">
        <f>VLOOKUP(Q3722,'Rotas x Madrugada'!A:C,3,0)</f>
        <v>#N/A</v>
      </c>
      <c r="D3722" s="19" t="e">
        <f t="shared" si="116"/>
        <v>#N/A</v>
      </c>
      <c r="E3722" s="19" t="e">
        <f>IF(A3722="RETIRA",Z3722,VLOOKUP(Q3722,'Rotas x Madrugada'!A:D,4,0))</f>
        <v>#N/A</v>
      </c>
      <c r="F3722" s="19" t="e">
        <f>IF(A3722="RETIRA",Z3722,Z3722+2)</f>
        <v>#N/A</v>
      </c>
      <c r="G3722" s="19" t="str">
        <f>CONCATENATE(U3722,"-",V3722)</f>
        <v>-</v>
      </c>
      <c r="H3722" s="19" t="str">
        <f t="shared" ca="1" si="117"/>
        <v>PROBLEMA</v>
      </c>
      <c r="I3722" s="46">
        <f ca="1">Z3722-$B$1</f>
        <v>-46157</v>
      </c>
      <c r="J3722" s="46" t="e">
        <f>VLOOKUP(G3722,'D. Produção'!A:B,2,)</f>
        <v>#N/A</v>
      </c>
      <c r="K3722" s="1"/>
      <c r="L3722" s="2"/>
      <c r="M3722" s="1"/>
      <c r="N3722" s="1"/>
      <c r="O3722" s="2"/>
      <c r="P3722" s="2"/>
      <c r="Q3722" s="2"/>
      <c r="R3722" s="7"/>
      <c r="S3722" s="7"/>
      <c r="T3722" s="1"/>
      <c r="U3722" s="2"/>
      <c r="V3722" s="2"/>
      <c r="W3722" s="4"/>
      <c r="X3722" s="4"/>
      <c r="Y3722" s="9"/>
      <c r="Z3722" s="10"/>
      <c r="AA3722" s="15"/>
      <c r="AB3722" s="15"/>
      <c r="AC3722" s="15"/>
      <c r="AD3722" s="15"/>
      <c r="AE3722" s="11"/>
      <c r="AF3722" s="11"/>
      <c r="AG3722" s="11"/>
      <c r="AH3722" s="11"/>
      <c r="AI3722" s="11"/>
      <c r="AJ3722" s="11"/>
      <c r="AK3722" s="11"/>
      <c r="AL3722" s="15"/>
      <c r="AM3722" s="15"/>
      <c r="AN3722" s="11"/>
      <c r="AO3722" s="11"/>
      <c r="AP3722" s="11"/>
      <c r="AQ3722" s="11"/>
      <c r="AR3722" s="15"/>
    </row>
    <row r="3723" spans="1:44">
      <c r="A3723" t="e">
        <f>VLOOKUP(Q3723,'Rotas x Madrugada'!A:C,2,0)</f>
        <v>#N/A</v>
      </c>
      <c r="B3723" t="e">
        <f>VLOOKUP(Q3723,'Rotas x Madrugada'!A:C,3,0)</f>
        <v>#N/A</v>
      </c>
      <c r="D3723" s="19" t="e">
        <f t="shared" si="116"/>
        <v>#N/A</v>
      </c>
      <c r="E3723" s="19" t="e">
        <f>IF(A3723="RETIRA",Z3723,VLOOKUP(Q3723,'Rotas x Madrugada'!A:D,4,0))</f>
        <v>#N/A</v>
      </c>
      <c r="F3723" s="19" t="e">
        <f>IF(A3723="RETIRA",Z3723,Z3723+2)</f>
        <v>#N/A</v>
      </c>
      <c r="G3723" s="19" t="str">
        <f>CONCATENATE(U3723,"-",V3723)</f>
        <v>-</v>
      </c>
      <c r="H3723" s="19" t="str">
        <f t="shared" ca="1" si="117"/>
        <v>PROBLEMA</v>
      </c>
      <c r="I3723" s="46">
        <f ca="1">Z3723-$B$1</f>
        <v>-46157</v>
      </c>
      <c r="J3723" s="46" t="e">
        <f>VLOOKUP(G3723,'D. Produção'!A:B,2,)</f>
        <v>#N/A</v>
      </c>
      <c r="K3723" s="3"/>
      <c r="L3723" s="16"/>
      <c r="M3723" s="3"/>
      <c r="N3723" s="3"/>
      <c r="O3723" s="16"/>
      <c r="P3723" s="16"/>
      <c r="Q3723" s="16"/>
      <c r="R3723" s="8"/>
      <c r="S3723" s="8"/>
      <c r="T3723" s="3"/>
      <c r="U3723" s="16"/>
      <c r="V3723" s="16"/>
      <c r="W3723" s="12"/>
      <c r="X3723" s="12"/>
      <c r="Y3723" s="6"/>
      <c r="Z3723" s="14"/>
      <c r="AA3723" s="5"/>
      <c r="AB3723" s="5"/>
      <c r="AC3723" s="5"/>
      <c r="AD3723" s="5"/>
      <c r="AE3723" s="13"/>
      <c r="AF3723" s="13"/>
      <c r="AG3723" s="13"/>
      <c r="AH3723" s="13"/>
      <c r="AI3723" s="13"/>
      <c r="AJ3723" s="13"/>
      <c r="AK3723" s="13"/>
      <c r="AL3723" s="5"/>
      <c r="AM3723" s="5"/>
      <c r="AN3723" s="13"/>
      <c r="AO3723" s="13"/>
      <c r="AP3723" s="13"/>
      <c r="AQ3723" s="13"/>
      <c r="AR3723" s="5"/>
    </row>
    <row r="3724" spans="1:44">
      <c r="A3724" t="e">
        <f>VLOOKUP(Q3724,'Rotas x Madrugada'!A:C,2,0)</f>
        <v>#N/A</v>
      </c>
      <c r="B3724" t="e">
        <f>VLOOKUP(Q3724,'Rotas x Madrugada'!A:C,3,0)</f>
        <v>#N/A</v>
      </c>
      <c r="D3724" s="19" t="e">
        <f t="shared" si="116"/>
        <v>#N/A</v>
      </c>
      <c r="E3724" s="19" t="e">
        <f>IF(A3724="RETIRA",Z3724,VLOOKUP(Q3724,'Rotas x Madrugada'!A:D,4,0))</f>
        <v>#N/A</v>
      </c>
      <c r="F3724" s="19" t="e">
        <f>IF(A3724="RETIRA",Z3724,Z3724+2)</f>
        <v>#N/A</v>
      </c>
      <c r="G3724" s="19" t="str">
        <f>CONCATENATE(U3724,"-",V3724)</f>
        <v>-</v>
      </c>
      <c r="H3724" s="19" t="str">
        <f t="shared" ca="1" si="117"/>
        <v>PROBLEMA</v>
      </c>
      <c r="I3724" s="46">
        <f ca="1">Z3724-$B$1</f>
        <v>-46157</v>
      </c>
      <c r="J3724" s="46" t="e">
        <f>VLOOKUP(G3724,'D. Produção'!A:B,2,)</f>
        <v>#N/A</v>
      </c>
      <c r="K3724" s="1"/>
      <c r="L3724" s="2"/>
      <c r="M3724" s="1"/>
      <c r="N3724" s="1"/>
      <c r="O3724" s="2"/>
      <c r="P3724" s="2"/>
      <c r="Q3724" s="2"/>
      <c r="R3724" s="7"/>
      <c r="S3724" s="7"/>
      <c r="T3724" s="1"/>
      <c r="U3724" s="2"/>
      <c r="V3724" s="2"/>
      <c r="W3724" s="4"/>
      <c r="X3724" s="4"/>
      <c r="Y3724" s="9"/>
      <c r="Z3724" s="10"/>
      <c r="AA3724" s="15"/>
      <c r="AB3724" s="15"/>
      <c r="AC3724" s="15"/>
      <c r="AD3724" s="15"/>
      <c r="AE3724" s="11"/>
      <c r="AF3724" s="11"/>
      <c r="AG3724" s="11"/>
      <c r="AH3724" s="11"/>
      <c r="AI3724" s="11"/>
      <c r="AJ3724" s="11"/>
      <c r="AK3724" s="11"/>
      <c r="AL3724" s="15"/>
      <c r="AM3724" s="15"/>
      <c r="AN3724" s="11"/>
      <c r="AO3724" s="11"/>
      <c r="AP3724" s="11"/>
      <c r="AQ3724" s="11"/>
      <c r="AR3724" s="15"/>
    </row>
    <row r="3725" spans="1:44">
      <c r="A3725" t="e">
        <f>VLOOKUP(Q3725,'Rotas x Madrugada'!A:C,2,0)</f>
        <v>#N/A</v>
      </c>
      <c r="B3725" t="e">
        <f>VLOOKUP(Q3725,'Rotas x Madrugada'!A:C,3,0)</f>
        <v>#N/A</v>
      </c>
      <c r="D3725" s="19" t="e">
        <f t="shared" si="116"/>
        <v>#N/A</v>
      </c>
      <c r="E3725" s="19" t="e">
        <f>IF(A3725="RETIRA",Z3725,VLOOKUP(Q3725,'Rotas x Madrugada'!A:D,4,0))</f>
        <v>#N/A</v>
      </c>
      <c r="F3725" s="19" t="e">
        <f>IF(A3725="RETIRA",Z3725,Z3725+2)</f>
        <v>#N/A</v>
      </c>
      <c r="G3725" s="19" t="str">
        <f>CONCATENATE(U3725,"-",V3725)</f>
        <v>-</v>
      </c>
      <c r="H3725" s="19" t="str">
        <f t="shared" ca="1" si="117"/>
        <v>PROBLEMA</v>
      </c>
      <c r="I3725" s="46">
        <f ca="1">Z3725-$B$1</f>
        <v>-46157</v>
      </c>
      <c r="J3725" s="46" t="e">
        <f>VLOOKUP(G3725,'D. Produção'!A:B,2,)</f>
        <v>#N/A</v>
      </c>
      <c r="K3725" s="3"/>
      <c r="L3725" s="16"/>
      <c r="M3725" s="3"/>
      <c r="N3725" s="3"/>
      <c r="O3725" s="16"/>
      <c r="P3725" s="16"/>
      <c r="Q3725" s="16"/>
      <c r="R3725" s="8"/>
      <c r="S3725" s="8"/>
      <c r="T3725" s="3"/>
      <c r="U3725" s="16"/>
      <c r="V3725" s="16"/>
      <c r="W3725" s="12"/>
      <c r="X3725" s="12"/>
      <c r="Y3725" s="6"/>
      <c r="Z3725" s="14"/>
      <c r="AA3725" s="5"/>
      <c r="AB3725" s="5"/>
      <c r="AC3725" s="5"/>
      <c r="AD3725" s="5"/>
      <c r="AE3725" s="13"/>
      <c r="AF3725" s="13"/>
      <c r="AG3725" s="13"/>
      <c r="AH3725" s="13"/>
      <c r="AI3725" s="13"/>
      <c r="AJ3725" s="13"/>
      <c r="AK3725" s="13"/>
      <c r="AL3725" s="5"/>
      <c r="AM3725" s="5"/>
      <c r="AN3725" s="13"/>
      <c r="AO3725" s="13"/>
      <c r="AP3725" s="13"/>
      <c r="AQ3725" s="13"/>
      <c r="AR3725" s="5"/>
    </row>
    <row r="3726" spans="1:44">
      <c r="A3726" t="e">
        <f>VLOOKUP(Q3726,'Rotas x Madrugada'!A:C,2,0)</f>
        <v>#N/A</v>
      </c>
      <c r="B3726" t="e">
        <f>VLOOKUP(Q3726,'Rotas x Madrugada'!A:C,3,0)</f>
        <v>#N/A</v>
      </c>
      <c r="D3726" s="19" t="e">
        <f t="shared" si="116"/>
        <v>#N/A</v>
      </c>
      <c r="E3726" s="19" t="e">
        <f>IF(A3726="RETIRA",Z3726,VLOOKUP(Q3726,'Rotas x Madrugada'!A:D,4,0))</f>
        <v>#N/A</v>
      </c>
      <c r="F3726" s="19" t="e">
        <f>IF(A3726="RETIRA",Z3726,Z3726+2)</f>
        <v>#N/A</v>
      </c>
      <c r="G3726" s="19" t="str">
        <f>CONCATENATE(U3726,"-",V3726)</f>
        <v>-</v>
      </c>
      <c r="H3726" s="19" t="str">
        <f t="shared" ca="1" si="117"/>
        <v>PROBLEMA</v>
      </c>
      <c r="I3726" s="46">
        <f ca="1">Z3726-$B$1</f>
        <v>-46157</v>
      </c>
      <c r="J3726" s="46" t="e">
        <f>VLOOKUP(G3726,'D. Produção'!A:B,2,)</f>
        <v>#N/A</v>
      </c>
      <c r="K3726" s="1"/>
      <c r="L3726" s="2"/>
      <c r="M3726" s="1"/>
      <c r="N3726" s="1"/>
      <c r="O3726" s="2"/>
      <c r="P3726" s="2"/>
      <c r="Q3726" s="2"/>
      <c r="R3726" s="7"/>
      <c r="S3726" s="7"/>
      <c r="T3726" s="1"/>
      <c r="U3726" s="2"/>
      <c r="V3726" s="2"/>
      <c r="W3726" s="4"/>
      <c r="X3726" s="4"/>
      <c r="Y3726" s="9"/>
      <c r="Z3726" s="10"/>
      <c r="AA3726" s="15"/>
      <c r="AB3726" s="15"/>
      <c r="AC3726" s="15"/>
      <c r="AD3726" s="15"/>
      <c r="AE3726" s="11"/>
      <c r="AF3726" s="11"/>
      <c r="AG3726" s="11"/>
      <c r="AH3726" s="11"/>
      <c r="AI3726" s="11"/>
      <c r="AJ3726" s="11"/>
      <c r="AK3726" s="11"/>
      <c r="AL3726" s="15"/>
      <c r="AM3726" s="15"/>
      <c r="AN3726" s="11"/>
      <c r="AO3726" s="11"/>
      <c r="AP3726" s="11"/>
      <c r="AQ3726" s="11"/>
      <c r="AR3726" s="15"/>
    </row>
    <row r="3727" spans="1:44">
      <c r="A3727" t="e">
        <f>VLOOKUP(Q3727,'Rotas x Madrugada'!A:C,2,0)</f>
        <v>#N/A</v>
      </c>
      <c r="B3727" t="e">
        <f>VLOOKUP(Q3727,'Rotas x Madrugada'!A:C,3,0)</f>
        <v>#N/A</v>
      </c>
      <c r="D3727" s="19" t="e">
        <f t="shared" si="116"/>
        <v>#N/A</v>
      </c>
      <c r="E3727" s="19" t="e">
        <f>IF(A3727="RETIRA",Z3727,VLOOKUP(Q3727,'Rotas x Madrugada'!A:D,4,0))</f>
        <v>#N/A</v>
      </c>
      <c r="F3727" s="19" t="e">
        <f>IF(A3727="RETIRA",Z3727,Z3727+2)</f>
        <v>#N/A</v>
      </c>
      <c r="G3727" s="19" t="str">
        <f>CONCATENATE(U3727,"-",V3727)</f>
        <v>-</v>
      </c>
      <c r="H3727" s="19" t="str">
        <f t="shared" ca="1" si="117"/>
        <v>PROBLEMA</v>
      </c>
      <c r="I3727" s="46">
        <f ca="1">Z3727-$B$1</f>
        <v>-46157</v>
      </c>
      <c r="J3727" s="46" t="e">
        <f>VLOOKUP(G3727,'D. Produção'!A:B,2,)</f>
        <v>#N/A</v>
      </c>
      <c r="K3727" s="3"/>
      <c r="L3727" s="16"/>
      <c r="M3727" s="3"/>
      <c r="N3727" s="3"/>
      <c r="O3727" s="16"/>
      <c r="P3727" s="16"/>
      <c r="Q3727" s="16"/>
      <c r="R3727" s="8"/>
      <c r="S3727" s="8"/>
      <c r="T3727" s="3"/>
      <c r="U3727" s="16"/>
      <c r="V3727" s="16"/>
      <c r="W3727" s="12"/>
      <c r="X3727" s="12"/>
      <c r="Y3727" s="6"/>
      <c r="Z3727" s="14"/>
      <c r="AA3727" s="5"/>
      <c r="AB3727" s="5"/>
      <c r="AC3727" s="5"/>
      <c r="AD3727" s="5"/>
      <c r="AE3727" s="13"/>
      <c r="AF3727" s="13"/>
      <c r="AG3727" s="13"/>
      <c r="AH3727" s="13"/>
      <c r="AI3727" s="13"/>
      <c r="AJ3727" s="13"/>
      <c r="AK3727" s="13"/>
      <c r="AL3727" s="5"/>
      <c r="AM3727" s="5"/>
      <c r="AN3727" s="13"/>
      <c r="AO3727" s="13"/>
      <c r="AP3727" s="13"/>
      <c r="AQ3727" s="13"/>
      <c r="AR3727" s="5"/>
    </row>
    <row r="3728" spans="1:44">
      <c r="A3728" t="e">
        <f>VLOOKUP(Q3728,'Rotas x Madrugada'!A:C,2,0)</f>
        <v>#N/A</v>
      </c>
      <c r="B3728" t="e">
        <f>VLOOKUP(Q3728,'Rotas x Madrugada'!A:C,3,0)</f>
        <v>#N/A</v>
      </c>
      <c r="D3728" s="19" t="e">
        <f t="shared" si="116"/>
        <v>#N/A</v>
      </c>
      <c r="E3728" s="19" t="e">
        <f>IF(A3728="RETIRA",Z3728,VLOOKUP(Q3728,'Rotas x Madrugada'!A:D,4,0))</f>
        <v>#N/A</v>
      </c>
      <c r="F3728" s="19" t="e">
        <f>IF(A3728="RETIRA",Z3728,Z3728+2)</f>
        <v>#N/A</v>
      </c>
      <c r="G3728" s="19" t="str">
        <f>CONCATENATE(U3728,"-",V3728)</f>
        <v>-</v>
      </c>
      <c r="H3728" s="19" t="str">
        <f t="shared" ca="1" si="117"/>
        <v>PROBLEMA</v>
      </c>
      <c r="I3728" s="46">
        <f ca="1">Z3728-$B$1</f>
        <v>-46157</v>
      </c>
      <c r="J3728" s="46" t="e">
        <f>VLOOKUP(G3728,'D. Produção'!A:B,2,)</f>
        <v>#N/A</v>
      </c>
      <c r="K3728" s="1"/>
      <c r="L3728" s="2"/>
      <c r="M3728" s="1"/>
      <c r="N3728" s="1"/>
      <c r="O3728" s="2"/>
      <c r="P3728" s="2"/>
      <c r="Q3728" s="2"/>
      <c r="R3728" s="7"/>
      <c r="S3728" s="7"/>
      <c r="T3728" s="1"/>
      <c r="U3728" s="2"/>
      <c r="V3728" s="2"/>
      <c r="W3728" s="4"/>
      <c r="X3728" s="4"/>
      <c r="Y3728" s="9"/>
      <c r="Z3728" s="10"/>
      <c r="AA3728" s="15"/>
      <c r="AB3728" s="15"/>
      <c r="AC3728" s="15"/>
      <c r="AD3728" s="15"/>
      <c r="AE3728" s="11"/>
      <c r="AF3728" s="11"/>
      <c r="AG3728" s="11"/>
      <c r="AH3728" s="11"/>
      <c r="AI3728" s="11"/>
      <c r="AJ3728" s="11"/>
      <c r="AK3728" s="11"/>
      <c r="AL3728" s="15"/>
      <c r="AM3728" s="15"/>
      <c r="AN3728" s="11"/>
      <c r="AO3728" s="11"/>
      <c r="AP3728" s="11"/>
      <c r="AQ3728" s="11"/>
      <c r="AR3728" s="15"/>
    </row>
    <row r="3729" spans="1:44">
      <c r="A3729" t="e">
        <f>VLOOKUP(Q3729,'Rotas x Madrugada'!A:C,2,0)</f>
        <v>#N/A</v>
      </c>
      <c r="B3729" t="e">
        <f>VLOOKUP(Q3729,'Rotas x Madrugada'!A:C,3,0)</f>
        <v>#N/A</v>
      </c>
      <c r="D3729" s="19" t="e">
        <f t="shared" si="116"/>
        <v>#N/A</v>
      </c>
      <c r="E3729" s="19" t="e">
        <f>IF(A3729="RETIRA",Z3729,VLOOKUP(Q3729,'Rotas x Madrugada'!A:D,4,0))</f>
        <v>#N/A</v>
      </c>
      <c r="F3729" s="19" t="e">
        <f>IF(A3729="RETIRA",Z3729,Z3729+2)</f>
        <v>#N/A</v>
      </c>
      <c r="G3729" s="19" t="str">
        <f>CONCATENATE(U3729,"-",V3729)</f>
        <v>-</v>
      </c>
      <c r="H3729" s="19" t="str">
        <f t="shared" ca="1" si="117"/>
        <v>PROBLEMA</v>
      </c>
      <c r="I3729" s="46">
        <f ca="1">Z3729-$B$1</f>
        <v>-46157</v>
      </c>
      <c r="J3729" s="46" t="e">
        <f>VLOOKUP(G3729,'D. Produção'!A:B,2,)</f>
        <v>#N/A</v>
      </c>
      <c r="K3729" s="3"/>
      <c r="L3729" s="16"/>
      <c r="M3729" s="3"/>
      <c r="N3729" s="3"/>
      <c r="O3729" s="16"/>
      <c r="P3729" s="16"/>
      <c r="Q3729" s="16"/>
      <c r="R3729" s="8"/>
      <c r="S3729" s="8"/>
      <c r="T3729" s="3"/>
      <c r="U3729" s="16"/>
      <c r="V3729" s="16"/>
      <c r="W3729" s="12"/>
      <c r="X3729" s="12"/>
      <c r="Y3729" s="6"/>
      <c r="Z3729" s="14"/>
      <c r="AA3729" s="5"/>
      <c r="AB3729" s="5"/>
      <c r="AC3729" s="5"/>
      <c r="AD3729" s="5"/>
      <c r="AE3729" s="13"/>
      <c r="AF3729" s="13"/>
      <c r="AG3729" s="13"/>
      <c r="AH3729" s="13"/>
      <c r="AI3729" s="13"/>
      <c r="AJ3729" s="13"/>
      <c r="AK3729" s="13"/>
      <c r="AL3729" s="5"/>
      <c r="AM3729" s="5"/>
      <c r="AN3729" s="13"/>
      <c r="AO3729" s="13"/>
      <c r="AP3729" s="13"/>
      <c r="AQ3729" s="13"/>
      <c r="AR3729" s="5"/>
    </row>
    <row r="3730" spans="1:44">
      <c r="A3730" t="e">
        <f>VLOOKUP(Q3730,'Rotas x Madrugada'!A:C,2,0)</f>
        <v>#N/A</v>
      </c>
      <c r="B3730" t="e">
        <f>VLOOKUP(Q3730,'Rotas x Madrugada'!A:C,3,0)</f>
        <v>#N/A</v>
      </c>
      <c r="D3730" s="19" t="e">
        <f t="shared" si="116"/>
        <v>#N/A</v>
      </c>
      <c r="E3730" s="19" t="e">
        <f>IF(A3730="RETIRA",Z3730,VLOOKUP(Q3730,'Rotas x Madrugada'!A:D,4,0))</f>
        <v>#N/A</v>
      </c>
      <c r="F3730" s="19" t="e">
        <f>IF(A3730="RETIRA",Z3730,Z3730+2)</f>
        <v>#N/A</v>
      </c>
      <c r="G3730" s="19" t="str">
        <f>CONCATENATE(U3730,"-",V3730)</f>
        <v>-</v>
      </c>
      <c r="H3730" s="19" t="str">
        <f t="shared" ca="1" si="117"/>
        <v>PROBLEMA</v>
      </c>
      <c r="I3730" s="46">
        <f ca="1">Z3730-$B$1</f>
        <v>-46157</v>
      </c>
      <c r="J3730" s="46" t="e">
        <f>VLOOKUP(G3730,'D. Produção'!A:B,2,)</f>
        <v>#N/A</v>
      </c>
      <c r="K3730" s="1"/>
      <c r="L3730" s="2"/>
      <c r="M3730" s="1"/>
      <c r="N3730" s="1"/>
      <c r="O3730" s="2"/>
      <c r="P3730" s="2"/>
      <c r="Q3730" s="2"/>
      <c r="R3730" s="7"/>
      <c r="S3730" s="7"/>
      <c r="T3730" s="1"/>
      <c r="U3730" s="2"/>
      <c r="V3730" s="2"/>
      <c r="W3730" s="4"/>
      <c r="X3730" s="4"/>
      <c r="Y3730" s="9"/>
      <c r="Z3730" s="10"/>
      <c r="AA3730" s="15"/>
      <c r="AB3730" s="15"/>
      <c r="AC3730" s="15"/>
      <c r="AD3730" s="15"/>
      <c r="AE3730" s="11"/>
      <c r="AF3730" s="11"/>
      <c r="AG3730" s="11"/>
      <c r="AH3730" s="11"/>
      <c r="AI3730" s="11"/>
      <c r="AJ3730" s="11"/>
      <c r="AK3730" s="11"/>
      <c r="AL3730" s="15"/>
      <c r="AM3730" s="15"/>
      <c r="AN3730" s="11"/>
      <c r="AO3730" s="11"/>
      <c r="AP3730" s="11"/>
      <c r="AQ3730" s="11"/>
      <c r="AR3730" s="15"/>
    </row>
    <row r="3731" spans="1:44">
      <c r="A3731" t="e">
        <f>VLOOKUP(Q3731,'Rotas x Madrugada'!A:C,2,0)</f>
        <v>#N/A</v>
      </c>
      <c r="B3731" t="e">
        <f>VLOOKUP(Q3731,'Rotas x Madrugada'!A:C,3,0)</f>
        <v>#N/A</v>
      </c>
      <c r="D3731" s="19" t="e">
        <f t="shared" si="116"/>
        <v>#N/A</v>
      </c>
      <c r="E3731" s="19" t="e">
        <f>IF(A3731="RETIRA",Z3731,VLOOKUP(Q3731,'Rotas x Madrugada'!A:D,4,0))</f>
        <v>#N/A</v>
      </c>
      <c r="F3731" s="19" t="e">
        <f>IF(A3731="RETIRA",Z3731,Z3731+2)</f>
        <v>#N/A</v>
      </c>
      <c r="G3731" s="19" t="str">
        <f>CONCATENATE(U3731,"-",V3731)</f>
        <v>-</v>
      </c>
      <c r="H3731" s="19" t="str">
        <f t="shared" ca="1" si="117"/>
        <v>PROBLEMA</v>
      </c>
      <c r="I3731" s="46">
        <f ca="1">Z3731-$B$1</f>
        <v>-46157</v>
      </c>
      <c r="J3731" s="46" t="e">
        <f>VLOOKUP(G3731,'D. Produção'!A:B,2,)</f>
        <v>#N/A</v>
      </c>
      <c r="K3731" s="3"/>
      <c r="L3731" s="16"/>
      <c r="M3731" s="3"/>
      <c r="N3731" s="3"/>
      <c r="O3731" s="16"/>
      <c r="P3731" s="16"/>
      <c r="Q3731" s="16"/>
      <c r="R3731" s="8"/>
      <c r="S3731" s="8"/>
      <c r="T3731" s="3"/>
      <c r="U3731" s="16"/>
      <c r="V3731" s="16"/>
      <c r="W3731" s="12"/>
      <c r="X3731" s="12"/>
      <c r="Y3731" s="6"/>
      <c r="Z3731" s="14"/>
      <c r="AA3731" s="5"/>
      <c r="AB3731" s="5"/>
      <c r="AC3731" s="5"/>
      <c r="AD3731" s="5"/>
      <c r="AE3731" s="13"/>
      <c r="AF3731" s="13"/>
      <c r="AG3731" s="13"/>
      <c r="AH3731" s="13"/>
      <c r="AI3731" s="13"/>
      <c r="AJ3731" s="13"/>
      <c r="AK3731" s="13"/>
      <c r="AL3731" s="5"/>
      <c r="AM3731" s="5"/>
      <c r="AN3731" s="13"/>
      <c r="AO3731" s="13"/>
      <c r="AP3731" s="13"/>
      <c r="AQ3731" s="13"/>
      <c r="AR3731" s="5"/>
    </row>
    <row r="3732" spans="1:44">
      <c r="A3732" t="e">
        <f>VLOOKUP(Q3732,'Rotas x Madrugada'!A:C,2,0)</f>
        <v>#N/A</v>
      </c>
      <c r="B3732" t="e">
        <f>VLOOKUP(Q3732,'Rotas x Madrugada'!A:C,3,0)</f>
        <v>#N/A</v>
      </c>
      <c r="D3732" s="19" t="e">
        <f t="shared" si="116"/>
        <v>#N/A</v>
      </c>
      <c r="E3732" s="19" t="e">
        <f>IF(A3732="RETIRA",Z3732,VLOOKUP(Q3732,'Rotas x Madrugada'!A:D,4,0))</f>
        <v>#N/A</v>
      </c>
      <c r="F3732" s="19" t="e">
        <f>IF(A3732="RETIRA",Z3732,Z3732+2)</f>
        <v>#N/A</v>
      </c>
      <c r="G3732" s="19" t="str">
        <f>CONCATENATE(U3732,"-",V3732)</f>
        <v>-</v>
      </c>
      <c r="H3732" s="19" t="str">
        <f t="shared" ca="1" si="117"/>
        <v>PROBLEMA</v>
      </c>
      <c r="I3732" s="46">
        <f ca="1">Z3732-$B$1</f>
        <v>-46157</v>
      </c>
      <c r="J3732" s="46" t="e">
        <f>VLOOKUP(G3732,'D. Produção'!A:B,2,)</f>
        <v>#N/A</v>
      </c>
      <c r="K3732" s="1"/>
      <c r="L3732" s="2"/>
      <c r="M3732" s="1"/>
      <c r="N3732" s="1"/>
      <c r="O3732" s="2"/>
      <c r="P3732" s="2"/>
      <c r="Q3732" s="2"/>
      <c r="R3732" s="7"/>
      <c r="S3732" s="7"/>
      <c r="T3732" s="1"/>
      <c r="U3732" s="2"/>
      <c r="V3732" s="2"/>
      <c r="W3732" s="4"/>
      <c r="X3732" s="4"/>
      <c r="Y3732" s="9"/>
      <c r="Z3732" s="10"/>
      <c r="AA3732" s="15"/>
      <c r="AB3732" s="15"/>
      <c r="AC3732" s="15"/>
      <c r="AD3732" s="11"/>
      <c r="AE3732" s="11"/>
      <c r="AF3732" s="11"/>
      <c r="AG3732" s="11"/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s="11"/>
      <c r="AR3732" s="15"/>
    </row>
    <row r="3733" spans="1:44">
      <c r="A3733" t="e">
        <f>VLOOKUP(Q3733,'Rotas x Madrugada'!A:C,2,0)</f>
        <v>#N/A</v>
      </c>
      <c r="B3733" t="e">
        <f>VLOOKUP(Q3733,'Rotas x Madrugada'!A:C,3,0)</f>
        <v>#N/A</v>
      </c>
      <c r="D3733" s="19" t="e">
        <f t="shared" si="116"/>
        <v>#N/A</v>
      </c>
      <c r="E3733" s="19" t="e">
        <f>IF(A3733="RETIRA",Z3733,VLOOKUP(Q3733,'Rotas x Madrugada'!A:D,4,0))</f>
        <v>#N/A</v>
      </c>
      <c r="F3733" s="19" t="e">
        <f>IF(A3733="RETIRA",Z3733,Z3733+2)</f>
        <v>#N/A</v>
      </c>
      <c r="G3733" s="19" t="str">
        <f>CONCATENATE(U3733,"-",V3733)</f>
        <v>-</v>
      </c>
      <c r="H3733" s="19" t="str">
        <f t="shared" ca="1" si="117"/>
        <v>PROBLEMA</v>
      </c>
      <c r="I3733" s="46">
        <f ca="1">Z3733-$B$1</f>
        <v>-46157</v>
      </c>
      <c r="J3733" s="46" t="e">
        <f>VLOOKUP(G3733,'D. Produção'!A:B,2,)</f>
        <v>#N/A</v>
      </c>
      <c r="K3733" s="3"/>
      <c r="L3733" s="16"/>
      <c r="M3733" s="3"/>
      <c r="N3733" s="3"/>
      <c r="O3733" s="16"/>
      <c r="P3733" s="16"/>
      <c r="Q3733" s="16"/>
      <c r="R3733" s="8"/>
      <c r="S3733" s="8"/>
      <c r="T3733" s="3"/>
      <c r="U3733" s="16"/>
      <c r="V3733" s="16"/>
      <c r="W3733" s="12"/>
      <c r="X3733" s="12"/>
      <c r="Y3733" s="6"/>
      <c r="Z3733" s="14"/>
      <c r="AA3733" s="5"/>
      <c r="AB3733" s="5"/>
      <c r="AC3733" s="5"/>
      <c r="AD3733" s="13"/>
      <c r="AE3733" s="13"/>
      <c r="AF3733" s="13"/>
      <c r="AG3733" s="13"/>
      <c r="AH3733" s="13"/>
      <c r="AI3733" s="13"/>
      <c r="AJ3733" s="13"/>
      <c r="AK3733" s="13"/>
      <c r="AL3733" s="13"/>
      <c r="AM3733" s="13"/>
      <c r="AN3733" s="13"/>
      <c r="AO3733" s="13"/>
      <c r="AP3733" s="13"/>
      <c r="AQ3733" s="13"/>
      <c r="AR3733" s="5"/>
    </row>
    <row r="3734" spans="1:44">
      <c r="A3734" t="e">
        <f>VLOOKUP(Q3734,'Rotas x Madrugada'!A:C,2,0)</f>
        <v>#N/A</v>
      </c>
      <c r="B3734" t="e">
        <f>VLOOKUP(Q3734,'Rotas x Madrugada'!A:C,3,0)</f>
        <v>#N/A</v>
      </c>
      <c r="D3734" s="19" t="e">
        <f t="shared" si="116"/>
        <v>#N/A</v>
      </c>
      <c r="E3734" s="19" t="e">
        <f>IF(A3734="RETIRA",Z3734,VLOOKUP(Q3734,'Rotas x Madrugada'!A:D,4,0))</f>
        <v>#N/A</v>
      </c>
      <c r="F3734" s="19" t="e">
        <f>IF(A3734="RETIRA",Z3734,Z3734+2)</f>
        <v>#N/A</v>
      </c>
      <c r="G3734" s="19" t="str">
        <f>CONCATENATE(U3734,"-",V3734)</f>
        <v>-</v>
      </c>
      <c r="H3734" s="19" t="str">
        <f t="shared" ca="1" si="117"/>
        <v>PROBLEMA</v>
      </c>
      <c r="I3734" s="46">
        <f ca="1">Z3734-$B$1</f>
        <v>-46157</v>
      </c>
      <c r="J3734" s="46" t="e">
        <f>VLOOKUP(G3734,'D. Produção'!A:B,2,)</f>
        <v>#N/A</v>
      </c>
      <c r="K3734" s="1"/>
      <c r="L3734" s="2"/>
      <c r="M3734" s="1"/>
      <c r="N3734" s="1"/>
      <c r="O3734" s="2"/>
      <c r="P3734" s="2"/>
      <c r="Q3734" s="2"/>
      <c r="R3734" s="7"/>
      <c r="S3734" s="7"/>
      <c r="T3734" s="1"/>
      <c r="U3734" s="2"/>
      <c r="V3734" s="2"/>
      <c r="W3734" s="4"/>
      <c r="X3734" s="4"/>
      <c r="Y3734" s="9"/>
      <c r="Z3734" s="10"/>
      <c r="AA3734" s="15"/>
      <c r="AB3734" s="15"/>
      <c r="AC3734" s="15"/>
      <c r="AD3734" s="11"/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5"/>
    </row>
    <row r="3735" spans="1:44">
      <c r="A3735" t="e">
        <f>VLOOKUP(Q3735,'Rotas x Madrugada'!A:C,2,0)</f>
        <v>#N/A</v>
      </c>
      <c r="B3735" t="e">
        <f>VLOOKUP(Q3735,'Rotas x Madrugada'!A:C,3,0)</f>
        <v>#N/A</v>
      </c>
      <c r="D3735" s="19" t="e">
        <f t="shared" si="116"/>
        <v>#N/A</v>
      </c>
      <c r="E3735" s="19" t="e">
        <f>IF(A3735="RETIRA",Z3735,VLOOKUP(Q3735,'Rotas x Madrugada'!A:D,4,0))</f>
        <v>#N/A</v>
      </c>
      <c r="F3735" s="19" t="e">
        <f>IF(A3735="RETIRA",Z3735,Z3735+2)</f>
        <v>#N/A</v>
      </c>
      <c r="G3735" s="19" t="str">
        <f>CONCATENATE(U3735,"-",V3735)</f>
        <v>-</v>
      </c>
      <c r="H3735" s="19" t="str">
        <f t="shared" ca="1" si="117"/>
        <v>PROBLEMA</v>
      </c>
      <c r="I3735" s="46">
        <f ca="1">Z3735-$B$1</f>
        <v>-46157</v>
      </c>
      <c r="J3735" s="46" t="e">
        <f>VLOOKUP(G3735,'D. Produção'!A:B,2,)</f>
        <v>#N/A</v>
      </c>
      <c r="K3735" s="3"/>
      <c r="L3735" s="16"/>
      <c r="M3735" s="3"/>
      <c r="N3735" s="3"/>
      <c r="O3735" s="16"/>
      <c r="P3735" s="16"/>
      <c r="Q3735" s="16"/>
      <c r="R3735" s="8"/>
      <c r="S3735" s="8"/>
      <c r="T3735" s="3"/>
      <c r="U3735" s="16"/>
      <c r="V3735" s="16"/>
      <c r="W3735" s="12"/>
      <c r="X3735" s="12"/>
      <c r="Y3735" s="6"/>
      <c r="Z3735" s="14"/>
      <c r="AA3735" s="5"/>
      <c r="AB3735" s="5"/>
      <c r="AC3735" s="5"/>
      <c r="AD3735" s="13"/>
      <c r="AE3735" s="13"/>
      <c r="AF3735" s="13"/>
      <c r="AG3735" s="13"/>
      <c r="AH3735" s="13"/>
      <c r="AI3735" s="13"/>
      <c r="AJ3735" s="13"/>
      <c r="AK3735" s="13"/>
      <c r="AL3735" s="13"/>
      <c r="AM3735" s="13"/>
      <c r="AN3735" s="13"/>
      <c r="AO3735" s="13"/>
      <c r="AP3735" s="13"/>
      <c r="AQ3735" s="13"/>
      <c r="AR3735" s="5"/>
    </row>
    <row r="3736" spans="1:44">
      <c r="A3736" t="e">
        <f>VLOOKUP(Q3736,'Rotas x Madrugada'!A:C,2,0)</f>
        <v>#N/A</v>
      </c>
      <c r="B3736" t="e">
        <f>VLOOKUP(Q3736,'Rotas x Madrugada'!A:C,3,0)</f>
        <v>#N/A</v>
      </c>
      <c r="D3736" s="19" t="e">
        <f t="shared" si="116"/>
        <v>#N/A</v>
      </c>
      <c r="E3736" s="19" t="e">
        <f>IF(A3736="RETIRA",Z3736,VLOOKUP(Q3736,'Rotas x Madrugada'!A:D,4,0))</f>
        <v>#N/A</v>
      </c>
      <c r="F3736" s="19" t="e">
        <f>IF(A3736="RETIRA",Z3736,Z3736+2)</f>
        <v>#N/A</v>
      </c>
      <c r="G3736" s="19" t="str">
        <f>CONCATENATE(U3736,"-",V3736)</f>
        <v>-</v>
      </c>
      <c r="H3736" s="19" t="str">
        <f t="shared" ca="1" si="117"/>
        <v>PROBLEMA</v>
      </c>
      <c r="I3736" s="46">
        <f ca="1">Z3736-$B$1</f>
        <v>-46157</v>
      </c>
      <c r="J3736" s="46" t="e">
        <f>VLOOKUP(G3736,'D. Produção'!A:B,2,)</f>
        <v>#N/A</v>
      </c>
      <c r="K3736" s="1"/>
      <c r="L3736" s="2"/>
      <c r="M3736" s="1"/>
      <c r="N3736" s="1"/>
      <c r="O3736" s="2"/>
      <c r="P3736" s="2"/>
      <c r="Q3736" s="2"/>
      <c r="R3736" s="7"/>
      <c r="S3736" s="7"/>
      <c r="T3736" s="1"/>
      <c r="U3736" s="2"/>
      <c r="V3736" s="2"/>
      <c r="W3736" s="4"/>
      <c r="X3736" s="4"/>
      <c r="Y3736" s="9"/>
      <c r="Z3736" s="10"/>
      <c r="AA3736" s="15"/>
      <c r="AB3736" s="15"/>
      <c r="AC3736" s="15"/>
      <c r="AD3736" s="11"/>
      <c r="AE3736" s="11"/>
      <c r="AF3736" s="11"/>
      <c r="AG3736" s="11"/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s="11"/>
      <c r="AR3736" s="15"/>
    </row>
    <row r="3737" spans="1:44">
      <c r="A3737" t="e">
        <f>VLOOKUP(Q3737,'Rotas x Madrugada'!A:C,2,0)</f>
        <v>#N/A</v>
      </c>
      <c r="B3737" t="e">
        <f>VLOOKUP(Q3737,'Rotas x Madrugada'!A:C,3,0)</f>
        <v>#N/A</v>
      </c>
      <c r="D3737" s="19" t="e">
        <f t="shared" si="116"/>
        <v>#N/A</v>
      </c>
      <c r="E3737" s="19" t="e">
        <f>IF(A3737="RETIRA",Z3737,VLOOKUP(Q3737,'Rotas x Madrugada'!A:D,4,0))</f>
        <v>#N/A</v>
      </c>
      <c r="F3737" s="19" t="e">
        <f>IF(A3737="RETIRA",Z3737,Z3737+2)</f>
        <v>#N/A</v>
      </c>
      <c r="G3737" s="19" t="str">
        <f>CONCATENATE(U3737,"-",V3737)</f>
        <v>-</v>
      </c>
      <c r="H3737" s="19" t="str">
        <f t="shared" ca="1" si="117"/>
        <v>PROBLEMA</v>
      </c>
      <c r="I3737" s="46">
        <f ca="1">Z3737-$B$1</f>
        <v>-46157</v>
      </c>
      <c r="J3737" s="46" t="e">
        <f>VLOOKUP(G3737,'D. Produção'!A:B,2,)</f>
        <v>#N/A</v>
      </c>
      <c r="K3737" s="3"/>
      <c r="L3737" s="16"/>
      <c r="M3737" s="3"/>
      <c r="N3737" s="3"/>
      <c r="O3737" s="16"/>
      <c r="P3737" s="16"/>
      <c r="Q3737" s="16"/>
      <c r="R3737" s="8"/>
      <c r="S3737" s="8"/>
      <c r="T3737" s="3"/>
      <c r="U3737" s="16"/>
      <c r="V3737" s="16"/>
      <c r="W3737" s="12"/>
      <c r="X3737" s="12"/>
      <c r="Y3737" s="6"/>
      <c r="Z3737" s="14"/>
      <c r="AA3737" s="5"/>
      <c r="AB3737" s="5"/>
      <c r="AC3737" s="5"/>
      <c r="AD3737" s="13"/>
      <c r="AE3737" s="13"/>
      <c r="AF3737" s="13"/>
      <c r="AG3737" s="13"/>
      <c r="AH3737" s="13"/>
      <c r="AI3737" s="13"/>
      <c r="AJ3737" s="13"/>
      <c r="AK3737" s="13"/>
      <c r="AL3737" s="13"/>
      <c r="AM3737" s="13"/>
      <c r="AN3737" s="13"/>
      <c r="AO3737" s="13"/>
      <c r="AP3737" s="13"/>
      <c r="AQ3737" s="13"/>
      <c r="AR3737" s="5"/>
    </row>
    <row r="3738" spans="1:44">
      <c r="A3738" t="e">
        <f>VLOOKUP(Q3738,'Rotas x Madrugada'!A:C,2,0)</f>
        <v>#N/A</v>
      </c>
      <c r="B3738" t="e">
        <f>VLOOKUP(Q3738,'Rotas x Madrugada'!A:C,3,0)</f>
        <v>#N/A</v>
      </c>
      <c r="D3738" s="19" t="e">
        <f t="shared" si="116"/>
        <v>#N/A</v>
      </c>
      <c r="E3738" s="19" t="e">
        <f>IF(A3738="RETIRA",Z3738,VLOOKUP(Q3738,'Rotas x Madrugada'!A:D,4,0))</f>
        <v>#N/A</v>
      </c>
      <c r="F3738" s="19" t="e">
        <f>IF(A3738="RETIRA",Z3738,Z3738+2)</f>
        <v>#N/A</v>
      </c>
      <c r="G3738" s="19" t="str">
        <f>CONCATENATE(U3738,"-",V3738)</f>
        <v>-</v>
      </c>
      <c r="H3738" s="19" t="str">
        <f t="shared" ca="1" si="117"/>
        <v>PROBLEMA</v>
      </c>
      <c r="I3738" s="46">
        <f ca="1">Z3738-$B$1</f>
        <v>-46157</v>
      </c>
      <c r="J3738" s="46" t="e">
        <f>VLOOKUP(G3738,'D. Produção'!A:B,2,)</f>
        <v>#N/A</v>
      </c>
      <c r="K3738" s="1"/>
      <c r="L3738" s="2"/>
      <c r="M3738" s="1"/>
      <c r="N3738" s="1"/>
      <c r="O3738" s="2"/>
      <c r="P3738" s="2"/>
      <c r="Q3738" s="2"/>
      <c r="R3738" s="7"/>
      <c r="S3738" s="7"/>
      <c r="T3738" s="1"/>
      <c r="U3738" s="2"/>
      <c r="V3738" s="2"/>
      <c r="W3738" s="4"/>
      <c r="X3738" s="4"/>
      <c r="Y3738" s="9"/>
      <c r="Z3738" s="10"/>
      <c r="AA3738" s="15"/>
      <c r="AB3738" s="15"/>
      <c r="AC3738" s="15"/>
      <c r="AD3738" s="11"/>
      <c r="AE3738" s="11"/>
      <c r="AF3738" s="11"/>
      <c r="AG3738" s="11"/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s="11"/>
      <c r="AR3738" s="15"/>
    </row>
    <row r="3739" spans="1:44">
      <c r="A3739" t="e">
        <f>VLOOKUP(Q3739,'Rotas x Madrugada'!A:C,2,0)</f>
        <v>#N/A</v>
      </c>
      <c r="B3739" t="e">
        <f>VLOOKUP(Q3739,'Rotas x Madrugada'!A:C,3,0)</f>
        <v>#N/A</v>
      </c>
      <c r="D3739" s="19" t="e">
        <f t="shared" si="116"/>
        <v>#N/A</v>
      </c>
      <c r="E3739" s="19" t="e">
        <f>IF(A3739="RETIRA",Z3739,VLOOKUP(Q3739,'Rotas x Madrugada'!A:D,4,0))</f>
        <v>#N/A</v>
      </c>
      <c r="F3739" s="19" t="e">
        <f>IF(A3739="RETIRA",Z3739,Z3739+2)</f>
        <v>#N/A</v>
      </c>
      <c r="G3739" s="19" t="str">
        <f>CONCATENATE(U3739,"-",V3739)</f>
        <v>-</v>
      </c>
      <c r="H3739" s="19" t="str">
        <f t="shared" ca="1" si="117"/>
        <v>PROBLEMA</v>
      </c>
      <c r="I3739" s="46">
        <f ca="1">Z3739-$B$1</f>
        <v>-46157</v>
      </c>
      <c r="J3739" s="46" t="e">
        <f>VLOOKUP(G3739,'D. Produção'!A:B,2,)</f>
        <v>#N/A</v>
      </c>
      <c r="K3739" s="3"/>
      <c r="L3739" s="16"/>
      <c r="M3739" s="3"/>
      <c r="N3739" s="3"/>
      <c r="O3739" s="16"/>
      <c r="P3739" s="16"/>
      <c r="Q3739" s="16"/>
      <c r="R3739" s="8"/>
      <c r="S3739" s="8"/>
      <c r="T3739" s="3"/>
      <c r="U3739" s="16"/>
      <c r="V3739" s="16"/>
      <c r="W3739" s="12"/>
      <c r="X3739" s="12"/>
      <c r="Y3739" s="6"/>
      <c r="Z3739" s="14"/>
      <c r="AA3739" s="5"/>
      <c r="AB3739" s="5"/>
      <c r="AC3739" s="5"/>
      <c r="AD3739" s="13"/>
      <c r="AE3739" s="13"/>
      <c r="AF3739" s="13"/>
      <c r="AG3739" s="13"/>
      <c r="AH3739" s="13"/>
      <c r="AI3739" s="13"/>
      <c r="AJ3739" s="13"/>
      <c r="AK3739" s="13"/>
      <c r="AL3739" s="13"/>
      <c r="AM3739" s="13"/>
      <c r="AN3739" s="13"/>
      <c r="AO3739" s="13"/>
      <c r="AP3739" s="13"/>
      <c r="AQ3739" s="13"/>
      <c r="AR3739" s="5"/>
    </row>
    <row r="3740" spans="1:44">
      <c r="A3740" t="e">
        <f>VLOOKUP(Q3740,'Rotas x Madrugada'!A:C,2,0)</f>
        <v>#N/A</v>
      </c>
      <c r="B3740" t="e">
        <f>VLOOKUP(Q3740,'Rotas x Madrugada'!A:C,3,0)</f>
        <v>#N/A</v>
      </c>
      <c r="D3740" s="19" t="e">
        <f t="shared" si="116"/>
        <v>#N/A</v>
      </c>
      <c r="E3740" s="19" t="e">
        <f>IF(A3740="RETIRA",Z3740,VLOOKUP(Q3740,'Rotas x Madrugada'!A:D,4,0))</f>
        <v>#N/A</v>
      </c>
      <c r="F3740" s="19" t="e">
        <f>IF(A3740="RETIRA",Z3740,Z3740+2)</f>
        <v>#N/A</v>
      </c>
      <c r="G3740" s="19" t="str">
        <f>CONCATENATE(U3740,"-",V3740)</f>
        <v>-</v>
      </c>
      <c r="H3740" s="19" t="str">
        <f t="shared" ca="1" si="117"/>
        <v>PROBLEMA</v>
      </c>
      <c r="I3740" s="46">
        <f ca="1">Z3740-$B$1</f>
        <v>-46157</v>
      </c>
      <c r="J3740" s="46" t="e">
        <f>VLOOKUP(G3740,'D. Produção'!A:B,2,)</f>
        <v>#N/A</v>
      </c>
      <c r="K3740" s="1"/>
      <c r="L3740" s="2"/>
      <c r="M3740" s="1"/>
      <c r="N3740" s="1"/>
      <c r="O3740" s="2"/>
      <c r="P3740" s="2"/>
      <c r="Q3740" s="2"/>
      <c r="R3740" s="7"/>
      <c r="S3740" s="7"/>
      <c r="T3740" s="1"/>
      <c r="U3740" s="2"/>
      <c r="V3740" s="2"/>
      <c r="W3740" s="4"/>
      <c r="X3740" s="4"/>
      <c r="Y3740" s="9"/>
      <c r="Z3740" s="10"/>
      <c r="AA3740" s="15"/>
      <c r="AB3740" s="15"/>
      <c r="AC3740" s="15"/>
      <c r="AD3740" s="11"/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5"/>
    </row>
    <row r="3741" spans="1:44">
      <c r="A3741" t="e">
        <f>VLOOKUP(Q3741,'Rotas x Madrugada'!A:C,2,0)</f>
        <v>#N/A</v>
      </c>
      <c r="B3741" t="e">
        <f>VLOOKUP(Q3741,'Rotas x Madrugada'!A:C,3,0)</f>
        <v>#N/A</v>
      </c>
      <c r="D3741" s="19" t="e">
        <f t="shared" si="116"/>
        <v>#N/A</v>
      </c>
      <c r="E3741" s="19" t="e">
        <f>IF(A3741="RETIRA",Z3741,VLOOKUP(Q3741,'Rotas x Madrugada'!A:D,4,0))</f>
        <v>#N/A</v>
      </c>
      <c r="F3741" s="19" t="e">
        <f>IF(A3741="RETIRA",Z3741,Z3741+2)</f>
        <v>#N/A</v>
      </c>
      <c r="G3741" s="19" t="str">
        <f>CONCATENATE(U3741,"-",V3741)</f>
        <v>-</v>
      </c>
      <c r="H3741" s="19" t="str">
        <f t="shared" ca="1" si="117"/>
        <v>PROBLEMA</v>
      </c>
      <c r="I3741" s="46">
        <f ca="1">Z3741-$B$1</f>
        <v>-46157</v>
      </c>
      <c r="J3741" s="46" t="e">
        <f>VLOOKUP(G3741,'D. Produção'!A:B,2,)</f>
        <v>#N/A</v>
      </c>
      <c r="K3741" s="3"/>
      <c r="L3741" s="16"/>
      <c r="M3741" s="3"/>
      <c r="N3741" s="3"/>
      <c r="O3741" s="16"/>
      <c r="P3741" s="16"/>
      <c r="Q3741" s="16"/>
      <c r="R3741" s="8"/>
      <c r="S3741" s="8"/>
      <c r="T3741" s="3"/>
      <c r="U3741" s="16"/>
      <c r="V3741" s="16"/>
      <c r="W3741" s="12"/>
      <c r="X3741" s="12"/>
      <c r="Y3741" s="6"/>
      <c r="Z3741" s="14"/>
      <c r="AA3741" s="5"/>
      <c r="AB3741" s="5"/>
      <c r="AC3741" s="5"/>
      <c r="AD3741" s="13"/>
      <c r="AE3741" s="13"/>
      <c r="AF3741" s="13"/>
      <c r="AG3741" s="13"/>
      <c r="AH3741" s="13"/>
      <c r="AI3741" s="13"/>
      <c r="AJ3741" s="13"/>
      <c r="AK3741" s="13"/>
      <c r="AL3741" s="13"/>
      <c r="AM3741" s="13"/>
      <c r="AN3741" s="13"/>
      <c r="AO3741" s="13"/>
      <c r="AP3741" s="13"/>
      <c r="AQ3741" s="13"/>
      <c r="AR3741" s="5"/>
    </row>
    <row r="3742" spans="1:44">
      <c r="A3742" t="e">
        <f>VLOOKUP(Q3742,'Rotas x Madrugada'!A:C,2,0)</f>
        <v>#N/A</v>
      </c>
      <c r="B3742" t="e">
        <f>VLOOKUP(Q3742,'Rotas x Madrugada'!A:C,3,0)</f>
        <v>#N/A</v>
      </c>
      <c r="D3742" s="19" t="e">
        <f t="shared" si="116"/>
        <v>#N/A</v>
      </c>
      <c r="E3742" s="19" t="e">
        <f>IF(A3742="RETIRA",Z3742,VLOOKUP(Q3742,'Rotas x Madrugada'!A:D,4,0))</f>
        <v>#N/A</v>
      </c>
      <c r="F3742" s="19" t="e">
        <f>IF(A3742="RETIRA",Z3742,Z3742+2)</f>
        <v>#N/A</v>
      </c>
      <c r="G3742" s="19" t="str">
        <f>CONCATENATE(U3742,"-",V3742)</f>
        <v>-</v>
      </c>
      <c r="H3742" s="19" t="str">
        <f t="shared" ca="1" si="117"/>
        <v>PROBLEMA</v>
      </c>
      <c r="I3742" s="46">
        <f ca="1">Z3742-$B$1</f>
        <v>-46157</v>
      </c>
      <c r="J3742" s="46" t="e">
        <f>VLOOKUP(G3742,'D. Produção'!A:B,2,)</f>
        <v>#N/A</v>
      </c>
      <c r="K3742" s="1"/>
      <c r="L3742" s="2"/>
      <c r="M3742" s="1"/>
      <c r="N3742" s="1"/>
      <c r="O3742" s="2"/>
      <c r="P3742" s="2"/>
      <c r="Q3742" s="2"/>
      <c r="R3742" s="7"/>
      <c r="S3742" s="7"/>
      <c r="T3742" s="1"/>
      <c r="U3742" s="2"/>
      <c r="V3742" s="2"/>
      <c r="W3742" s="4"/>
      <c r="X3742" s="4"/>
      <c r="Y3742" s="9"/>
      <c r="Z3742" s="10"/>
      <c r="AA3742" s="15"/>
      <c r="AB3742" s="15"/>
      <c r="AC3742" s="15"/>
      <c r="AD3742" s="11"/>
      <c r="AE3742" s="11"/>
      <c r="AF3742" s="11"/>
      <c r="AG3742" s="11"/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5"/>
    </row>
    <row r="3743" spans="1:44">
      <c r="A3743" t="e">
        <f>VLOOKUP(Q3743,'Rotas x Madrugada'!A:C,2,0)</f>
        <v>#N/A</v>
      </c>
      <c r="B3743" t="e">
        <f>VLOOKUP(Q3743,'Rotas x Madrugada'!A:C,3,0)</f>
        <v>#N/A</v>
      </c>
      <c r="D3743" s="19" t="e">
        <f t="shared" si="116"/>
        <v>#N/A</v>
      </c>
      <c r="E3743" s="19" t="e">
        <f>IF(A3743="RETIRA",Z3743,VLOOKUP(Q3743,'Rotas x Madrugada'!A:D,4,0))</f>
        <v>#N/A</v>
      </c>
      <c r="F3743" s="19" t="e">
        <f>IF(A3743="RETIRA",Z3743,Z3743+2)</f>
        <v>#N/A</v>
      </c>
      <c r="G3743" s="19" t="str">
        <f>CONCATENATE(U3743,"-",V3743)</f>
        <v>-</v>
      </c>
      <c r="H3743" s="19" t="str">
        <f t="shared" ca="1" si="117"/>
        <v>PROBLEMA</v>
      </c>
      <c r="I3743" s="46">
        <f ca="1">Z3743-$B$1</f>
        <v>-46157</v>
      </c>
      <c r="J3743" s="46" t="e">
        <f>VLOOKUP(G3743,'D. Produção'!A:B,2,)</f>
        <v>#N/A</v>
      </c>
      <c r="K3743" s="3"/>
      <c r="L3743" s="16"/>
      <c r="M3743" s="3"/>
      <c r="N3743" s="3"/>
      <c r="O3743" s="16"/>
      <c r="P3743" s="16"/>
      <c r="Q3743" s="16"/>
      <c r="R3743" s="8"/>
      <c r="S3743" s="8"/>
      <c r="T3743" s="3"/>
      <c r="U3743" s="16"/>
      <c r="V3743" s="16"/>
      <c r="W3743" s="12"/>
      <c r="X3743" s="12"/>
      <c r="Y3743" s="6"/>
      <c r="Z3743" s="14"/>
      <c r="AA3743" s="5"/>
      <c r="AB3743" s="5"/>
      <c r="AC3743" s="5"/>
      <c r="AD3743" s="13"/>
      <c r="AE3743" s="13"/>
      <c r="AF3743" s="13"/>
      <c r="AG3743" s="13"/>
      <c r="AH3743" s="13"/>
      <c r="AI3743" s="13"/>
      <c r="AJ3743" s="13"/>
      <c r="AK3743" s="13"/>
      <c r="AL3743" s="13"/>
      <c r="AM3743" s="13"/>
      <c r="AN3743" s="13"/>
      <c r="AO3743" s="13"/>
      <c r="AP3743" s="13"/>
      <c r="AQ3743" s="13"/>
      <c r="AR3743" s="5"/>
    </row>
    <row r="3744" spans="1:44">
      <c r="A3744" t="e">
        <f>VLOOKUP(Q3744,'Rotas x Madrugada'!A:C,2,0)</f>
        <v>#N/A</v>
      </c>
      <c r="B3744" t="e">
        <f>VLOOKUP(Q3744,'Rotas x Madrugada'!A:C,3,0)</f>
        <v>#N/A</v>
      </c>
      <c r="D3744" s="19" t="e">
        <f t="shared" si="116"/>
        <v>#N/A</v>
      </c>
      <c r="E3744" s="19" t="e">
        <f>IF(A3744="RETIRA",Z3744,VLOOKUP(Q3744,'Rotas x Madrugada'!A:D,4,0))</f>
        <v>#N/A</v>
      </c>
      <c r="F3744" s="19" t="e">
        <f>IF(A3744="RETIRA",Z3744,Z3744+2)</f>
        <v>#N/A</v>
      </c>
      <c r="G3744" s="19" t="str">
        <f>CONCATENATE(U3744,"-",V3744)</f>
        <v>-</v>
      </c>
      <c r="H3744" s="19" t="str">
        <f t="shared" ca="1" si="117"/>
        <v>PROBLEMA</v>
      </c>
      <c r="I3744" s="46">
        <f ca="1">Z3744-$B$1</f>
        <v>-46157</v>
      </c>
      <c r="J3744" s="46" t="e">
        <f>VLOOKUP(G3744,'D. Produção'!A:B,2,)</f>
        <v>#N/A</v>
      </c>
      <c r="K3744" s="1"/>
      <c r="L3744" s="2"/>
      <c r="M3744" s="1"/>
      <c r="N3744" s="1"/>
      <c r="O3744" s="2"/>
      <c r="P3744" s="2"/>
      <c r="Q3744" s="2"/>
      <c r="R3744" s="7"/>
      <c r="S3744" s="7"/>
      <c r="T3744" s="1"/>
      <c r="U3744" s="2"/>
      <c r="V3744" s="2"/>
      <c r="W3744" s="4"/>
      <c r="X3744" s="4"/>
      <c r="Y3744" s="9"/>
      <c r="Z3744" s="10"/>
      <c r="AA3744" s="15"/>
      <c r="AB3744" s="15"/>
      <c r="AC3744" s="15"/>
      <c r="AD3744" s="15"/>
      <c r="AE3744" s="11"/>
      <c r="AF3744" s="11"/>
      <c r="AG3744" s="11"/>
      <c r="AH3744" s="11"/>
      <c r="AI3744" s="11"/>
      <c r="AJ3744" s="11"/>
      <c r="AK3744" s="11"/>
      <c r="AL3744" s="15"/>
      <c r="AM3744" s="15"/>
      <c r="AN3744" s="11"/>
      <c r="AO3744" s="11"/>
      <c r="AP3744" s="11"/>
      <c r="AQ3744" s="11"/>
      <c r="AR3744" s="15"/>
    </row>
    <row r="3745" spans="1:44">
      <c r="A3745" t="e">
        <f>VLOOKUP(Q3745,'Rotas x Madrugada'!A:C,2,0)</f>
        <v>#N/A</v>
      </c>
      <c r="B3745" t="e">
        <f>VLOOKUP(Q3745,'Rotas x Madrugada'!A:C,3,0)</f>
        <v>#N/A</v>
      </c>
      <c r="D3745" s="19" t="e">
        <f t="shared" si="116"/>
        <v>#N/A</v>
      </c>
      <c r="E3745" s="19" t="e">
        <f>IF(A3745="RETIRA",Z3745,VLOOKUP(Q3745,'Rotas x Madrugada'!A:D,4,0))</f>
        <v>#N/A</v>
      </c>
      <c r="F3745" s="19" t="e">
        <f>IF(A3745="RETIRA",Z3745,Z3745+2)</f>
        <v>#N/A</v>
      </c>
      <c r="G3745" s="19" t="str">
        <f>CONCATENATE(U3745,"-",V3745)</f>
        <v>-</v>
      </c>
      <c r="H3745" s="19" t="str">
        <f t="shared" ca="1" si="117"/>
        <v>PROBLEMA</v>
      </c>
      <c r="I3745" s="46">
        <f ca="1">Z3745-$B$1</f>
        <v>-46157</v>
      </c>
      <c r="J3745" s="46" t="e">
        <f>VLOOKUP(G3745,'D. Produção'!A:B,2,)</f>
        <v>#N/A</v>
      </c>
      <c r="K3745" s="3"/>
      <c r="L3745" s="16"/>
      <c r="M3745" s="3"/>
      <c r="N3745" s="3"/>
      <c r="O3745" s="16"/>
      <c r="P3745" s="16"/>
      <c r="Q3745" s="16"/>
      <c r="R3745" s="8"/>
      <c r="S3745" s="8"/>
      <c r="T3745" s="3"/>
      <c r="U3745" s="16"/>
      <c r="V3745" s="16"/>
      <c r="W3745" s="12"/>
      <c r="X3745" s="12"/>
      <c r="Y3745" s="6"/>
      <c r="Z3745" s="14"/>
      <c r="AA3745" s="5"/>
      <c r="AB3745" s="5"/>
      <c r="AC3745" s="5"/>
      <c r="AD3745" s="5"/>
      <c r="AE3745" s="13"/>
      <c r="AF3745" s="13"/>
      <c r="AG3745" s="13"/>
      <c r="AH3745" s="13"/>
      <c r="AI3745" s="13"/>
      <c r="AJ3745" s="13"/>
      <c r="AK3745" s="13"/>
      <c r="AL3745" s="5"/>
      <c r="AM3745" s="5"/>
      <c r="AN3745" s="13"/>
      <c r="AO3745" s="13"/>
      <c r="AP3745" s="13"/>
      <c r="AQ3745" s="13"/>
      <c r="AR3745" s="5"/>
    </row>
    <row r="3746" spans="1:44">
      <c r="A3746" t="e">
        <f>VLOOKUP(Q3746,'Rotas x Madrugada'!A:C,2,0)</f>
        <v>#N/A</v>
      </c>
      <c r="B3746" t="e">
        <f>VLOOKUP(Q3746,'Rotas x Madrugada'!A:C,3,0)</f>
        <v>#N/A</v>
      </c>
      <c r="D3746" s="19" t="e">
        <f t="shared" si="116"/>
        <v>#N/A</v>
      </c>
      <c r="E3746" s="19" t="e">
        <f>IF(A3746="RETIRA",Z3746,VLOOKUP(Q3746,'Rotas x Madrugada'!A:D,4,0))</f>
        <v>#N/A</v>
      </c>
      <c r="F3746" s="19" t="e">
        <f>IF(A3746="RETIRA",Z3746,Z3746+2)</f>
        <v>#N/A</v>
      </c>
      <c r="G3746" s="19" t="str">
        <f>CONCATENATE(U3746,"-",V3746)</f>
        <v>-</v>
      </c>
      <c r="H3746" s="19" t="str">
        <f t="shared" ca="1" si="117"/>
        <v>PROBLEMA</v>
      </c>
      <c r="I3746" s="46">
        <f ca="1">Z3746-$B$1</f>
        <v>-46157</v>
      </c>
      <c r="J3746" s="46" t="e">
        <f>VLOOKUP(G3746,'D. Produção'!A:B,2,)</f>
        <v>#N/A</v>
      </c>
      <c r="K3746" s="1"/>
      <c r="L3746" s="2"/>
      <c r="M3746" s="1"/>
      <c r="N3746" s="1"/>
      <c r="O3746" s="2"/>
      <c r="P3746" s="2"/>
      <c r="Q3746" s="2"/>
      <c r="R3746" s="7"/>
      <c r="S3746" s="7"/>
      <c r="T3746" s="1"/>
      <c r="U3746" s="2"/>
      <c r="V3746" s="2"/>
      <c r="W3746" s="4"/>
      <c r="X3746" s="4"/>
      <c r="Y3746" s="9"/>
      <c r="Z3746" s="10"/>
      <c r="AA3746" s="15"/>
      <c r="AB3746" s="15"/>
      <c r="AC3746" s="15"/>
      <c r="AD3746" s="15"/>
      <c r="AE3746" s="11"/>
      <c r="AF3746" s="11"/>
      <c r="AG3746" s="11"/>
      <c r="AH3746" s="11"/>
      <c r="AI3746" s="11"/>
      <c r="AJ3746" s="11"/>
      <c r="AK3746" s="11"/>
      <c r="AL3746" s="15"/>
      <c r="AM3746" s="15"/>
      <c r="AN3746" s="11"/>
      <c r="AO3746" s="11"/>
      <c r="AP3746" s="11"/>
      <c r="AQ3746" s="11"/>
      <c r="AR3746" s="15"/>
    </row>
    <row r="3747" spans="1:44">
      <c r="A3747" t="e">
        <f>VLOOKUP(Q3747,'Rotas x Madrugada'!A:C,2,0)</f>
        <v>#N/A</v>
      </c>
      <c r="B3747" t="e">
        <f>VLOOKUP(Q3747,'Rotas x Madrugada'!A:C,3,0)</f>
        <v>#N/A</v>
      </c>
      <c r="D3747" s="19" t="e">
        <f t="shared" si="116"/>
        <v>#N/A</v>
      </c>
      <c r="E3747" s="19" t="e">
        <f>IF(A3747="RETIRA",Z3747,VLOOKUP(Q3747,'Rotas x Madrugada'!A:D,4,0))</f>
        <v>#N/A</v>
      </c>
      <c r="F3747" s="19" t="e">
        <f>IF(A3747="RETIRA",Z3747,Z3747+2)</f>
        <v>#N/A</v>
      </c>
      <c r="G3747" s="19" t="str">
        <f>CONCATENATE(U3747,"-",V3747)</f>
        <v>-</v>
      </c>
      <c r="H3747" s="19" t="str">
        <f t="shared" ca="1" si="117"/>
        <v>PROBLEMA</v>
      </c>
      <c r="I3747" s="46">
        <f ca="1">Z3747-$B$1</f>
        <v>-46157</v>
      </c>
      <c r="J3747" s="46" t="e">
        <f>VLOOKUP(G3747,'D. Produção'!A:B,2,)</f>
        <v>#N/A</v>
      </c>
      <c r="K3747" s="3"/>
      <c r="L3747" s="16"/>
      <c r="M3747" s="3"/>
      <c r="N3747" s="3"/>
      <c r="O3747" s="16"/>
      <c r="P3747" s="16"/>
      <c r="Q3747" s="16"/>
      <c r="R3747" s="8"/>
      <c r="S3747" s="8"/>
      <c r="T3747" s="3"/>
      <c r="U3747" s="16"/>
      <c r="V3747" s="16"/>
      <c r="W3747" s="12"/>
      <c r="X3747" s="12"/>
      <c r="Y3747" s="6"/>
      <c r="Z3747" s="14"/>
      <c r="AA3747" s="5"/>
      <c r="AB3747" s="5"/>
      <c r="AC3747" s="5"/>
      <c r="AD3747" s="5"/>
      <c r="AE3747" s="13"/>
      <c r="AF3747" s="13"/>
      <c r="AG3747" s="13"/>
      <c r="AH3747" s="13"/>
      <c r="AI3747" s="13"/>
      <c r="AJ3747" s="13"/>
      <c r="AK3747" s="13"/>
      <c r="AL3747" s="5"/>
      <c r="AM3747" s="5"/>
      <c r="AN3747" s="13"/>
      <c r="AO3747" s="13"/>
      <c r="AP3747" s="13"/>
      <c r="AQ3747" s="13"/>
      <c r="AR3747" s="5"/>
    </row>
    <row r="3748" spans="1:44">
      <c r="A3748" t="e">
        <f>VLOOKUP(Q3748,'Rotas x Madrugada'!A:C,2,0)</f>
        <v>#N/A</v>
      </c>
      <c r="B3748" t="e">
        <f>VLOOKUP(Q3748,'Rotas x Madrugada'!A:C,3,0)</f>
        <v>#N/A</v>
      </c>
      <c r="D3748" s="19" t="e">
        <f t="shared" si="116"/>
        <v>#N/A</v>
      </c>
      <c r="E3748" s="19" t="e">
        <f>IF(A3748="RETIRA",Z3748,VLOOKUP(Q3748,'Rotas x Madrugada'!A:D,4,0))</f>
        <v>#N/A</v>
      </c>
      <c r="F3748" s="19" t="e">
        <f>IF(A3748="RETIRA",Z3748,Z3748+2)</f>
        <v>#N/A</v>
      </c>
      <c r="G3748" s="19" t="str">
        <f>CONCATENATE(U3748,"-",V3748)</f>
        <v>-</v>
      </c>
      <c r="H3748" s="19" t="str">
        <f t="shared" ca="1" si="117"/>
        <v>PROBLEMA</v>
      </c>
      <c r="I3748" s="46">
        <f ca="1">Z3748-$B$1</f>
        <v>-46157</v>
      </c>
      <c r="J3748" s="46" t="e">
        <f>VLOOKUP(G3748,'D. Produção'!A:B,2,)</f>
        <v>#N/A</v>
      </c>
      <c r="K3748" s="1"/>
      <c r="L3748" s="2"/>
      <c r="M3748" s="1"/>
      <c r="N3748" s="1"/>
      <c r="O3748" s="2"/>
      <c r="P3748" s="2"/>
      <c r="Q3748" s="2"/>
      <c r="R3748" s="7"/>
      <c r="S3748" s="7"/>
      <c r="T3748" s="1"/>
      <c r="U3748" s="2"/>
      <c r="V3748" s="2"/>
      <c r="W3748" s="4"/>
      <c r="X3748" s="4"/>
      <c r="Y3748" s="9"/>
      <c r="Z3748" s="10"/>
      <c r="AA3748" s="15"/>
      <c r="AB3748" s="15"/>
      <c r="AC3748" s="15"/>
      <c r="AD3748" s="15"/>
      <c r="AE3748" s="11"/>
      <c r="AF3748" s="11"/>
      <c r="AG3748" s="11"/>
      <c r="AH3748" s="11"/>
      <c r="AI3748" s="11"/>
      <c r="AJ3748" s="11"/>
      <c r="AK3748" s="11"/>
      <c r="AL3748" s="15"/>
      <c r="AM3748" s="15"/>
      <c r="AN3748" s="11"/>
      <c r="AO3748" s="11"/>
      <c r="AP3748" s="11"/>
      <c r="AQ3748" s="11"/>
      <c r="AR3748" s="15"/>
    </row>
    <row r="3749" spans="1:44">
      <c r="A3749" t="e">
        <f>VLOOKUP(Q3749,'Rotas x Madrugada'!A:C,2,0)</f>
        <v>#N/A</v>
      </c>
      <c r="B3749" t="e">
        <f>VLOOKUP(Q3749,'Rotas x Madrugada'!A:C,3,0)</f>
        <v>#N/A</v>
      </c>
      <c r="D3749" s="19" t="e">
        <f t="shared" si="116"/>
        <v>#N/A</v>
      </c>
      <c r="E3749" s="19" t="e">
        <f>IF(A3749="RETIRA",Z3749,VLOOKUP(Q3749,'Rotas x Madrugada'!A:D,4,0))</f>
        <v>#N/A</v>
      </c>
      <c r="F3749" s="19" t="e">
        <f>IF(A3749="RETIRA",Z3749,Z3749+2)</f>
        <v>#N/A</v>
      </c>
      <c r="G3749" s="19" t="str">
        <f>CONCATENATE(U3749,"-",V3749)</f>
        <v>-</v>
      </c>
      <c r="H3749" s="19" t="str">
        <f t="shared" ca="1" si="117"/>
        <v>PROBLEMA</v>
      </c>
      <c r="I3749" s="46">
        <f ca="1">Z3749-$B$1</f>
        <v>-46157</v>
      </c>
      <c r="J3749" s="46" t="e">
        <f>VLOOKUP(G3749,'D. Produção'!A:B,2,)</f>
        <v>#N/A</v>
      </c>
      <c r="K3749" s="3"/>
      <c r="L3749" s="16"/>
      <c r="M3749" s="3"/>
      <c r="N3749" s="3"/>
      <c r="O3749" s="16"/>
      <c r="P3749" s="16"/>
      <c r="Q3749" s="16"/>
      <c r="R3749" s="8"/>
      <c r="S3749" s="8"/>
      <c r="T3749" s="3"/>
      <c r="U3749" s="16"/>
      <c r="V3749" s="16"/>
      <c r="W3749" s="12"/>
      <c r="X3749" s="12"/>
      <c r="Y3749" s="6"/>
      <c r="Z3749" s="14"/>
      <c r="AA3749" s="5"/>
      <c r="AB3749" s="5"/>
      <c r="AC3749" s="5"/>
      <c r="AD3749" s="5"/>
      <c r="AE3749" s="13"/>
      <c r="AF3749" s="13"/>
      <c r="AG3749" s="13"/>
      <c r="AH3749" s="13"/>
      <c r="AI3749" s="13"/>
      <c r="AJ3749" s="13"/>
      <c r="AK3749" s="13"/>
      <c r="AL3749" s="5"/>
      <c r="AM3749" s="5"/>
      <c r="AN3749" s="13"/>
      <c r="AO3749" s="13"/>
      <c r="AP3749" s="13"/>
      <c r="AQ3749" s="13"/>
      <c r="AR3749" s="5"/>
    </row>
    <row r="3750" spans="1:44">
      <c r="A3750" t="e">
        <f>VLOOKUP(Q3750,'Rotas x Madrugada'!A:C,2,0)</f>
        <v>#N/A</v>
      </c>
      <c r="B3750" t="e">
        <f>VLOOKUP(Q3750,'Rotas x Madrugada'!A:C,3,0)</f>
        <v>#N/A</v>
      </c>
      <c r="D3750" s="19" t="e">
        <f t="shared" si="116"/>
        <v>#N/A</v>
      </c>
      <c r="E3750" s="19" t="e">
        <f>IF(A3750="RETIRA",Z3750,VLOOKUP(Q3750,'Rotas x Madrugada'!A:D,4,0))</f>
        <v>#N/A</v>
      </c>
      <c r="F3750" s="19" t="e">
        <f>IF(A3750="RETIRA",Z3750,Z3750+2)</f>
        <v>#N/A</v>
      </c>
      <c r="G3750" s="19" t="str">
        <f>CONCATENATE(U3750,"-",V3750)</f>
        <v>-</v>
      </c>
      <c r="H3750" s="19" t="str">
        <f t="shared" ca="1" si="117"/>
        <v>PROBLEMA</v>
      </c>
      <c r="I3750" s="46">
        <f ca="1">Z3750-$B$1</f>
        <v>-46157</v>
      </c>
      <c r="J3750" s="46" t="e">
        <f>VLOOKUP(G3750,'D. Produção'!A:B,2,)</f>
        <v>#N/A</v>
      </c>
      <c r="K3750" s="1"/>
      <c r="L3750" s="2"/>
      <c r="M3750" s="1"/>
      <c r="N3750" s="1"/>
      <c r="O3750" s="2"/>
      <c r="P3750" s="2"/>
      <c r="Q3750" s="2"/>
      <c r="R3750" s="7"/>
      <c r="S3750" s="7"/>
      <c r="T3750" s="1"/>
      <c r="U3750" s="2"/>
      <c r="V3750" s="2"/>
      <c r="W3750" s="4"/>
      <c r="X3750" s="4"/>
      <c r="Y3750" s="9"/>
      <c r="Z3750" s="10"/>
      <c r="AA3750" s="15"/>
      <c r="AB3750" s="15"/>
      <c r="AC3750" s="15"/>
      <c r="AD3750" s="15"/>
      <c r="AE3750" s="11"/>
      <c r="AF3750" s="11"/>
      <c r="AG3750" s="11"/>
      <c r="AH3750" s="11"/>
      <c r="AI3750" s="11"/>
      <c r="AJ3750" s="11"/>
      <c r="AK3750" s="11"/>
      <c r="AL3750" s="15"/>
      <c r="AM3750" s="15"/>
      <c r="AN3750" s="11"/>
      <c r="AO3750" s="11"/>
      <c r="AP3750" s="11"/>
      <c r="AQ3750" s="11"/>
      <c r="AR3750" s="15"/>
    </row>
    <row r="3751" spans="1:44">
      <c r="A3751" t="e">
        <f>VLOOKUP(Q3751,'Rotas x Madrugada'!A:C,2,0)</f>
        <v>#N/A</v>
      </c>
      <c r="B3751" t="e">
        <f>VLOOKUP(Q3751,'Rotas x Madrugada'!A:C,3,0)</f>
        <v>#N/A</v>
      </c>
      <c r="D3751" s="19" t="e">
        <f t="shared" si="116"/>
        <v>#N/A</v>
      </c>
      <c r="E3751" s="19" t="e">
        <f>IF(A3751="RETIRA",Z3751,VLOOKUP(Q3751,'Rotas x Madrugada'!A:D,4,0))</f>
        <v>#N/A</v>
      </c>
      <c r="F3751" s="19" t="e">
        <f>IF(A3751="RETIRA",Z3751,Z3751+2)</f>
        <v>#N/A</v>
      </c>
      <c r="G3751" s="19" t="str">
        <f>CONCATENATE(U3751,"-",V3751)</f>
        <v>-</v>
      </c>
      <c r="H3751" s="19" t="str">
        <f t="shared" ca="1" si="117"/>
        <v>PROBLEMA</v>
      </c>
      <c r="I3751" s="46">
        <f ca="1">Z3751-$B$1</f>
        <v>-46157</v>
      </c>
      <c r="J3751" s="46" t="e">
        <f>VLOOKUP(G3751,'D. Produção'!A:B,2,)</f>
        <v>#N/A</v>
      </c>
      <c r="K3751" s="3"/>
      <c r="L3751" s="16"/>
      <c r="M3751" s="3"/>
      <c r="N3751" s="3"/>
      <c r="O3751" s="16"/>
      <c r="P3751" s="16"/>
      <c r="Q3751" s="16"/>
      <c r="R3751" s="8"/>
      <c r="S3751" s="8"/>
      <c r="T3751" s="3"/>
      <c r="U3751" s="16"/>
      <c r="V3751" s="16"/>
      <c r="W3751" s="12"/>
      <c r="X3751" s="12"/>
      <c r="Y3751" s="6"/>
      <c r="Z3751" s="14"/>
      <c r="AA3751" s="5"/>
      <c r="AB3751" s="5"/>
      <c r="AC3751" s="5"/>
      <c r="AD3751" s="5"/>
      <c r="AE3751" s="13"/>
      <c r="AF3751" s="13"/>
      <c r="AG3751" s="13"/>
      <c r="AH3751" s="13"/>
      <c r="AI3751" s="13"/>
      <c r="AJ3751" s="13"/>
      <c r="AK3751" s="13"/>
      <c r="AL3751" s="5"/>
      <c r="AM3751" s="5"/>
      <c r="AN3751" s="13"/>
      <c r="AO3751" s="13"/>
      <c r="AP3751" s="13"/>
      <c r="AQ3751" s="13"/>
      <c r="AR3751" s="5"/>
    </row>
    <row r="3752" spans="1:44">
      <c r="A3752" t="e">
        <f>VLOOKUP(Q3752,'Rotas x Madrugada'!A:C,2,0)</f>
        <v>#N/A</v>
      </c>
      <c r="B3752" t="e">
        <f>VLOOKUP(Q3752,'Rotas x Madrugada'!A:C,3,0)</f>
        <v>#N/A</v>
      </c>
      <c r="D3752" s="19" t="e">
        <f t="shared" si="116"/>
        <v>#N/A</v>
      </c>
      <c r="E3752" s="19" t="e">
        <f>IF(A3752="RETIRA",Z3752,VLOOKUP(Q3752,'Rotas x Madrugada'!A:D,4,0))</f>
        <v>#N/A</v>
      </c>
      <c r="F3752" s="19" t="e">
        <f>IF(A3752="RETIRA",Z3752,Z3752+2)</f>
        <v>#N/A</v>
      </c>
      <c r="G3752" s="19" t="str">
        <f>CONCATENATE(U3752,"-",V3752)</f>
        <v>-</v>
      </c>
      <c r="H3752" s="19" t="str">
        <f t="shared" ca="1" si="117"/>
        <v>PROBLEMA</v>
      </c>
      <c r="I3752" s="46">
        <f ca="1">Z3752-$B$1</f>
        <v>-46157</v>
      </c>
      <c r="J3752" s="46" t="e">
        <f>VLOOKUP(G3752,'D. Produção'!A:B,2,)</f>
        <v>#N/A</v>
      </c>
      <c r="K3752" s="1"/>
      <c r="L3752" s="2"/>
      <c r="M3752" s="1"/>
      <c r="N3752" s="1"/>
      <c r="O3752" s="2"/>
      <c r="P3752" s="2"/>
      <c r="Q3752" s="2"/>
      <c r="R3752" s="7"/>
      <c r="S3752" s="7"/>
      <c r="T3752" s="1"/>
      <c r="U3752" s="2"/>
      <c r="V3752" s="2"/>
      <c r="W3752" s="4"/>
      <c r="X3752" s="4"/>
      <c r="Y3752" s="9"/>
      <c r="Z3752" s="10"/>
      <c r="AA3752" s="15"/>
      <c r="AB3752" s="15"/>
      <c r="AC3752" s="15"/>
      <c r="AD3752" s="15"/>
      <c r="AE3752" s="11"/>
      <c r="AF3752" s="11"/>
      <c r="AG3752" s="11"/>
      <c r="AH3752" s="11"/>
      <c r="AI3752" s="11"/>
      <c r="AJ3752" s="11"/>
      <c r="AK3752" s="11"/>
      <c r="AL3752" s="15"/>
      <c r="AM3752" s="15"/>
      <c r="AN3752" s="11"/>
      <c r="AO3752" s="11"/>
      <c r="AP3752" s="11"/>
      <c r="AQ3752" s="11"/>
      <c r="AR3752" s="15"/>
    </row>
    <row r="3753" spans="1:44">
      <c r="A3753" t="e">
        <f>VLOOKUP(Q3753,'Rotas x Madrugada'!A:C,2,0)</f>
        <v>#N/A</v>
      </c>
      <c r="B3753" t="e">
        <f>VLOOKUP(Q3753,'Rotas x Madrugada'!A:C,3,0)</f>
        <v>#N/A</v>
      </c>
      <c r="D3753" s="19" t="e">
        <f t="shared" si="116"/>
        <v>#N/A</v>
      </c>
      <c r="E3753" s="19" t="e">
        <f>IF(A3753="RETIRA",Z3753,VLOOKUP(Q3753,'Rotas x Madrugada'!A:D,4,0))</f>
        <v>#N/A</v>
      </c>
      <c r="F3753" s="19" t="e">
        <f>IF(A3753="RETIRA",Z3753,Z3753+2)</f>
        <v>#N/A</v>
      </c>
      <c r="G3753" s="19" t="str">
        <f>CONCATENATE(U3753,"-",V3753)</f>
        <v>-</v>
      </c>
      <c r="H3753" s="19" t="str">
        <f t="shared" ca="1" si="117"/>
        <v>PROBLEMA</v>
      </c>
      <c r="I3753" s="46">
        <f ca="1">Z3753-$B$1</f>
        <v>-46157</v>
      </c>
      <c r="J3753" s="46" t="e">
        <f>VLOOKUP(G3753,'D. Produção'!A:B,2,)</f>
        <v>#N/A</v>
      </c>
      <c r="K3753" s="3"/>
      <c r="L3753" s="16"/>
      <c r="M3753" s="3"/>
      <c r="N3753" s="3"/>
      <c r="O3753" s="16"/>
      <c r="P3753" s="16"/>
      <c r="Q3753" s="16"/>
      <c r="R3753" s="8"/>
      <c r="S3753" s="8"/>
      <c r="T3753" s="3"/>
      <c r="U3753" s="16"/>
      <c r="V3753" s="16"/>
      <c r="W3753" s="12"/>
      <c r="X3753" s="12"/>
      <c r="Y3753" s="6"/>
      <c r="Z3753" s="14"/>
      <c r="AA3753" s="5"/>
      <c r="AB3753" s="5"/>
      <c r="AC3753" s="5"/>
      <c r="AD3753" s="5"/>
      <c r="AE3753" s="13"/>
      <c r="AF3753" s="13"/>
      <c r="AG3753" s="13"/>
      <c r="AH3753" s="13"/>
      <c r="AI3753" s="13"/>
      <c r="AJ3753" s="13"/>
      <c r="AK3753" s="13"/>
      <c r="AL3753" s="5"/>
      <c r="AM3753" s="5"/>
      <c r="AN3753" s="13"/>
      <c r="AO3753" s="13"/>
      <c r="AP3753" s="13"/>
      <c r="AQ3753" s="13"/>
      <c r="AR3753" s="5"/>
    </row>
    <row r="3754" spans="1:44">
      <c r="A3754" t="e">
        <f>VLOOKUP(Q3754,'Rotas x Madrugada'!A:C,2,0)</f>
        <v>#N/A</v>
      </c>
      <c r="B3754" t="e">
        <f>VLOOKUP(Q3754,'Rotas x Madrugada'!A:C,3,0)</f>
        <v>#N/A</v>
      </c>
      <c r="D3754" s="19" t="e">
        <f t="shared" si="116"/>
        <v>#N/A</v>
      </c>
      <c r="E3754" s="19" t="e">
        <f>IF(A3754="RETIRA",Z3754,VLOOKUP(Q3754,'Rotas x Madrugada'!A:D,4,0))</f>
        <v>#N/A</v>
      </c>
      <c r="F3754" s="19" t="e">
        <f>IF(A3754="RETIRA",Z3754,Z3754+2)</f>
        <v>#N/A</v>
      </c>
      <c r="G3754" s="19" t="str">
        <f>CONCATENATE(U3754,"-",V3754)</f>
        <v>-</v>
      </c>
      <c r="H3754" s="19" t="str">
        <f t="shared" ca="1" si="117"/>
        <v>PROBLEMA</v>
      </c>
      <c r="I3754" s="46">
        <f ca="1">Z3754-$B$1</f>
        <v>-46157</v>
      </c>
      <c r="J3754" s="46" t="e">
        <f>VLOOKUP(G3754,'D. Produção'!A:B,2,)</f>
        <v>#N/A</v>
      </c>
      <c r="K3754" s="1"/>
      <c r="L3754" s="2"/>
      <c r="M3754" s="1"/>
      <c r="N3754" s="1"/>
      <c r="O3754" s="2"/>
      <c r="P3754" s="2"/>
      <c r="Q3754" s="2"/>
      <c r="R3754" s="7"/>
      <c r="S3754" s="7"/>
      <c r="T3754" s="1"/>
      <c r="U3754" s="2"/>
      <c r="V3754" s="2"/>
      <c r="W3754" s="4"/>
      <c r="X3754" s="4"/>
      <c r="Y3754" s="9"/>
      <c r="Z3754" s="10"/>
      <c r="AA3754" s="15"/>
      <c r="AB3754" s="15"/>
      <c r="AC3754" s="15"/>
      <c r="AD3754" s="15"/>
      <c r="AE3754" s="11"/>
      <c r="AF3754" s="11"/>
      <c r="AG3754" s="11"/>
      <c r="AH3754" s="11"/>
      <c r="AI3754" s="11"/>
      <c r="AJ3754" s="11"/>
      <c r="AK3754" s="11"/>
      <c r="AL3754" s="15"/>
      <c r="AM3754" s="15"/>
      <c r="AN3754" s="11"/>
      <c r="AO3754" s="11"/>
      <c r="AP3754" s="11"/>
      <c r="AQ3754" s="11"/>
      <c r="AR3754" s="15"/>
    </row>
    <row r="3755" spans="1:44">
      <c r="A3755" t="e">
        <f>VLOOKUP(Q3755,'Rotas x Madrugada'!A:C,2,0)</f>
        <v>#N/A</v>
      </c>
      <c r="B3755" t="e">
        <f>VLOOKUP(Q3755,'Rotas x Madrugada'!A:C,3,0)</f>
        <v>#N/A</v>
      </c>
      <c r="D3755" s="19" t="e">
        <f t="shared" si="116"/>
        <v>#N/A</v>
      </c>
      <c r="E3755" s="19" t="e">
        <f>IF(A3755="RETIRA",Z3755,VLOOKUP(Q3755,'Rotas x Madrugada'!A:D,4,0))</f>
        <v>#N/A</v>
      </c>
      <c r="F3755" s="19" t="e">
        <f>IF(A3755="RETIRA",Z3755,Z3755+2)</f>
        <v>#N/A</v>
      </c>
      <c r="G3755" s="19" t="str">
        <f>CONCATENATE(U3755,"-",V3755)</f>
        <v>-</v>
      </c>
      <c r="H3755" s="19" t="str">
        <f t="shared" ca="1" si="117"/>
        <v>PROBLEMA</v>
      </c>
      <c r="I3755" s="46">
        <f ca="1">Z3755-$B$1</f>
        <v>-46157</v>
      </c>
      <c r="J3755" s="46" t="e">
        <f>VLOOKUP(G3755,'D. Produção'!A:B,2,)</f>
        <v>#N/A</v>
      </c>
      <c r="K3755" s="3"/>
      <c r="L3755" s="16"/>
      <c r="M3755" s="3"/>
      <c r="N3755" s="3"/>
      <c r="O3755" s="16"/>
      <c r="P3755" s="16"/>
      <c r="Q3755" s="16"/>
      <c r="R3755" s="8"/>
      <c r="S3755" s="8"/>
      <c r="T3755" s="3"/>
      <c r="U3755" s="16"/>
      <c r="V3755" s="16"/>
      <c r="W3755" s="12"/>
      <c r="X3755" s="12"/>
      <c r="Y3755" s="6"/>
      <c r="Z3755" s="14"/>
      <c r="AA3755" s="5"/>
      <c r="AB3755" s="5"/>
      <c r="AC3755" s="5"/>
      <c r="AD3755" s="5"/>
      <c r="AE3755" s="13"/>
      <c r="AF3755" s="13"/>
      <c r="AG3755" s="13"/>
      <c r="AH3755" s="13"/>
      <c r="AI3755" s="13"/>
      <c r="AJ3755" s="13"/>
      <c r="AK3755" s="13"/>
      <c r="AL3755" s="5"/>
      <c r="AM3755" s="5"/>
      <c r="AN3755" s="13"/>
      <c r="AO3755" s="13"/>
      <c r="AP3755" s="13"/>
      <c r="AQ3755" s="13"/>
      <c r="AR3755" s="5"/>
    </row>
    <row r="3756" spans="1:44">
      <c r="A3756" t="e">
        <f>VLOOKUP(Q3756,'Rotas x Madrugada'!A:C,2,0)</f>
        <v>#N/A</v>
      </c>
      <c r="B3756" t="e">
        <f>VLOOKUP(Q3756,'Rotas x Madrugada'!A:C,3,0)</f>
        <v>#N/A</v>
      </c>
      <c r="D3756" s="19" t="e">
        <f t="shared" si="116"/>
        <v>#N/A</v>
      </c>
      <c r="E3756" s="19" t="e">
        <f>IF(A3756="RETIRA",Z3756,VLOOKUP(Q3756,'Rotas x Madrugada'!A:D,4,0))</f>
        <v>#N/A</v>
      </c>
      <c r="F3756" s="19" t="e">
        <f>IF(A3756="RETIRA",Z3756,Z3756+2)</f>
        <v>#N/A</v>
      </c>
      <c r="G3756" s="19" t="str">
        <f>CONCATENATE(U3756,"-",V3756)</f>
        <v>-</v>
      </c>
      <c r="H3756" s="19" t="str">
        <f t="shared" ca="1" si="117"/>
        <v>PROBLEMA</v>
      </c>
      <c r="I3756" s="46">
        <f ca="1">Z3756-$B$1</f>
        <v>-46157</v>
      </c>
      <c r="J3756" s="46" t="e">
        <f>VLOOKUP(G3756,'D. Produção'!A:B,2,)</f>
        <v>#N/A</v>
      </c>
      <c r="K3756" s="1"/>
      <c r="L3756" s="2"/>
      <c r="M3756" s="1"/>
      <c r="N3756" s="1"/>
      <c r="O3756" s="2"/>
      <c r="P3756" s="2"/>
      <c r="Q3756" s="2"/>
      <c r="R3756" s="7"/>
      <c r="S3756" s="7"/>
      <c r="T3756" s="1"/>
      <c r="U3756" s="2"/>
      <c r="V3756" s="2"/>
      <c r="W3756" s="4"/>
      <c r="X3756" s="4"/>
      <c r="Y3756" s="9"/>
      <c r="Z3756" s="10"/>
      <c r="AA3756" s="15"/>
      <c r="AB3756" s="15"/>
      <c r="AC3756" s="15"/>
      <c r="AD3756" s="15"/>
      <c r="AE3756" s="11"/>
      <c r="AF3756" s="11"/>
      <c r="AG3756" s="11"/>
      <c r="AH3756" s="11"/>
      <c r="AI3756" s="11"/>
      <c r="AJ3756" s="11"/>
      <c r="AK3756" s="11"/>
      <c r="AL3756" s="15"/>
      <c r="AM3756" s="15"/>
      <c r="AN3756" s="11"/>
      <c r="AO3756" s="11"/>
      <c r="AP3756" s="11"/>
      <c r="AQ3756" s="11"/>
      <c r="AR3756" s="15"/>
    </row>
    <row r="3757" spans="1:44">
      <c r="A3757" t="e">
        <f>VLOOKUP(Q3757,'Rotas x Madrugada'!A:C,2,0)</f>
        <v>#N/A</v>
      </c>
      <c r="B3757" t="e">
        <f>VLOOKUP(Q3757,'Rotas x Madrugada'!A:C,3,0)</f>
        <v>#N/A</v>
      </c>
      <c r="D3757" s="19" t="e">
        <f t="shared" si="116"/>
        <v>#N/A</v>
      </c>
      <c r="E3757" s="19" t="e">
        <f>IF(A3757="RETIRA",Z3757,VLOOKUP(Q3757,'Rotas x Madrugada'!A:D,4,0))</f>
        <v>#N/A</v>
      </c>
      <c r="F3757" s="19" t="e">
        <f>IF(A3757="RETIRA",Z3757,Z3757+2)</f>
        <v>#N/A</v>
      </c>
      <c r="G3757" s="19" t="str">
        <f>CONCATENATE(U3757,"-",V3757)</f>
        <v>-</v>
      </c>
      <c r="H3757" s="19" t="str">
        <f t="shared" ca="1" si="117"/>
        <v>PROBLEMA</v>
      </c>
      <c r="I3757" s="46">
        <f ca="1">Z3757-$B$1</f>
        <v>-46157</v>
      </c>
      <c r="J3757" s="46" t="e">
        <f>VLOOKUP(G3757,'D. Produção'!A:B,2,)</f>
        <v>#N/A</v>
      </c>
      <c r="K3757" s="3"/>
      <c r="L3757" s="16"/>
      <c r="M3757" s="3"/>
      <c r="N3757" s="3"/>
      <c r="O3757" s="16"/>
      <c r="P3757" s="16"/>
      <c r="Q3757" s="16"/>
      <c r="R3757" s="8"/>
      <c r="S3757" s="8"/>
      <c r="T3757" s="3"/>
      <c r="U3757" s="16"/>
      <c r="V3757" s="16"/>
      <c r="W3757" s="12"/>
      <c r="X3757" s="12"/>
      <c r="Y3757" s="6"/>
      <c r="Z3757" s="14"/>
      <c r="AA3757" s="5"/>
      <c r="AB3757" s="5"/>
      <c r="AC3757" s="5"/>
      <c r="AD3757" s="5"/>
      <c r="AE3757" s="13"/>
      <c r="AF3757" s="13"/>
      <c r="AG3757" s="13"/>
      <c r="AH3757" s="13"/>
      <c r="AI3757" s="13"/>
      <c r="AJ3757" s="13"/>
      <c r="AK3757" s="13"/>
      <c r="AL3757" s="5"/>
      <c r="AM3757" s="5"/>
      <c r="AN3757" s="13"/>
      <c r="AO3757" s="13"/>
      <c r="AP3757" s="13"/>
      <c r="AQ3757" s="13"/>
      <c r="AR3757" s="5"/>
    </row>
    <row r="3758" spans="1:44">
      <c r="A3758" t="e">
        <f>VLOOKUP(Q3758,'Rotas x Madrugada'!A:C,2,0)</f>
        <v>#N/A</v>
      </c>
      <c r="B3758" t="e">
        <f>VLOOKUP(Q3758,'Rotas x Madrugada'!A:C,3,0)</f>
        <v>#N/A</v>
      </c>
      <c r="D3758" s="19" t="e">
        <f t="shared" si="116"/>
        <v>#N/A</v>
      </c>
      <c r="E3758" s="19" t="e">
        <f>IF(A3758="RETIRA",Z3758,VLOOKUP(Q3758,'Rotas x Madrugada'!A:D,4,0))</f>
        <v>#N/A</v>
      </c>
      <c r="F3758" s="19" t="e">
        <f>IF(A3758="RETIRA",Z3758,Z3758+2)</f>
        <v>#N/A</v>
      </c>
      <c r="G3758" s="19" t="str">
        <f>CONCATENATE(U3758,"-",V3758)</f>
        <v>-</v>
      </c>
      <c r="H3758" s="19" t="str">
        <f t="shared" ca="1" si="117"/>
        <v>PROBLEMA</v>
      </c>
      <c r="I3758" s="46">
        <f ca="1">Z3758-$B$1</f>
        <v>-46157</v>
      </c>
      <c r="J3758" s="46" t="e">
        <f>VLOOKUP(G3758,'D. Produção'!A:B,2,)</f>
        <v>#N/A</v>
      </c>
      <c r="K3758" s="1"/>
      <c r="L3758" s="2"/>
      <c r="M3758" s="1"/>
      <c r="N3758" s="1"/>
      <c r="O3758" s="2"/>
      <c r="P3758" s="2"/>
      <c r="Q3758" s="2"/>
      <c r="R3758" s="7"/>
      <c r="S3758" s="7"/>
      <c r="T3758" s="1"/>
      <c r="U3758" s="2"/>
      <c r="V3758" s="2"/>
      <c r="W3758" s="4"/>
      <c r="X3758" s="4"/>
      <c r="Y3758" s="9"/>
      <c r="Z3758" s="10"/>
      <c r="AA3758" s="15"/>
      <c r="AB3758" s="15"/>
      <c r="AC3758" s="15"/>
      <c r="AD3758" s="15"/>
      <c r="AE3758" s="11"/>
      <c r="AF3758" s="11"/>
      <c r="AG3758" s="11"/>
      <c r="AH3758" s="11"/>
      <c r="AI3758" s="11"/>
      <c r="AJ3758" s="11"/>
      <c r="AK3758" s="11"/>
      <c r="AL3758" s="15"/>
      <c r="AM3758" s="15"/>
      <c r="AN3758" s="11"/>
      <c r="AO3758" s="11"/>
      <c r="AP3758" s="11"/>
      <c r="AQ3758" s="11"/>
      <c r="AR3758" s="15"/>
    </row>
    <row r="3759" spans="1:44">
      <c r="A3759" t="e">
        <f>VLOOKUP(Q3759,'Rotas x Madrugada'!A:C,2,0)</f>
        <v>#N/A</v>
      </c>
      <c r="B3759" t="e">
        <f>VLOOKUP(Q3759,'Rotas x Madrugada'!A:C,3,0)</f>
        <v>#N/A</v>
      </c>
      <c r="D3759" s="19" t="e">
        <f t="shared" si="116"/>
        <v>#N/A</v>
      </c>
      <c r="E3759" s="19" t="e">
        <f>IF(A3759="RETIRA",Z3759,VLOOKUP(Q3759,'Rotas x Madrugada'!A:D,4,0))</f>
        <v>#N/A</v>
      </c>
      <c r="F3759" s="19" t="e">
        <f>IF(A3759="RETIRA",Z3759,Z3759+2)</f>
        <v>#N/A</v>
      </c>
      <c r="G3759" s="19" t="str">
        <f>CONCATENATE(U3759,"-",V3759)</f>
        <v>-</v>
      </c>
      <c r="H3759" s="19" t="str">
        <f t="shared" ca="1" si="117"/>
        <v>PROBLEMA</v>
      </c>
      <c r="I3759" s="46">
        <f ca="1">Z3759-$B$1</f>
        <v>-46157</v>
      </c>
      <c r="J3759" s="46" t="e">
        <f>VLOOKUP(G3759,'D. Produção'!A:B,2,)</f>
        <v>#N/A</v>
      </c>
      <c r="K3759" s="3"/>
      <c r="L3759" s="16"/>
      <c r="M3759" s="3"/>
      <c r="N3759" s="3"/>
      <c r="O3759" s="16"/>
      <c r="P3759" s="16"/>
      <c r="Q3759" s="16"/>
      <c r="R3759" s="8"/>
      <c r="S3759" s="8"/>
      <c r="T3759" s="3"/>
      <c r="U3759" s="16"/>
      <c r="V3759" s="16"/>
      <c r="W3759" s="12"/>
      <c r="X3759" s="12"/>
      <c r="Y3759" s="6"/>
      <c r="Z3759" s="14"/>
      <c r="AA3759" s="5"/>
      <c r="AB3759" s="5"/>
      <c r="AC3759" s="5"/>
      <c r="AD3759" s="5"/>
      <c r="AE3759" s="13"/>
      <c r="AF3759" s="13"/>
      <c r="AG3759" s="13"/>
      <c r="AH3759" s="13"/>
      <c r="AI3759" s="13"/>
      <c r="AJ3759" s="13"/>
      <c r="AK3759" s="13"/>
      <c r="AL3759" s="5"/>
      <c r="AM3759" s="5"/>
      <c r="AN3759" s="13"/>
      <c r="AO3759" s="13"/>
      <c r="AP3759" s="13"/>
      <c r="AQ3759" s="13"/>
      <c r="AR3759" s="5"/>
    </row>
    <row r="3760" spans="1:44">
      <c r="A3760" t="e">
        <f>VLOOKUP(Q3760,'Rotas x Madrugada'!A:C,2,0)</f>
        <v>#N/A</v>
      </c>
      <c r="B3760" t="e">
        <f>VLOOKUP(Q3760,'Rotas x Madrugada'!A:C,3,0)</f>
        <v>#N/A</v>
      </c>
      <c r="D3760" s="19" t="e">
        <f t="shared" si="116"/>
        <v>#N/A</v>
      </c>
      <c r="E3760" s="19" t="e">
        <f>IF(A3760="RETIRA",Z3760,VLOOKUP(Q3760,'Rotas x Madrugada'!A:D,4,0))</f>
        <v>#N/A</v>
      </c>
      <c r="F3760" s="19" t="e">
        <f>IF(A3760="RETIRA",Z3760,Z3760+2)</f>
        <v>#N/A</v>
      </c>
      <c r="G3760" s="19" t="str">
        <f>CONCATENATE(U3760,"-",V3760)</f>
        <v>-</v>
      </c>
      <c r="H3760" s="19" t="str">
        <f t="shared" ca="1" si="117"/>
        <v>PROBLEMA</v>
      </c>
      <c r="I3760" s="46">
        <f ca="1">Z3760-$B$1</f>
        <v>-46157</v>
      </c>
      <c r="J3760" s="46" t="e">
        <f>VLOOKUP(G3760,'D. Produção'!A:B,2,)</f>
        <v>#N/A</v>
      </c>
      <c r="K3760" s="1"/>
      <c r="L3760" s="2"/>
      <c r="M3760" s="1"/>
      <c r="N3760" s="1"/>
      <c r="O3760" s="2"/>
      <c r="P3760" s="2"/>
      <c r="Q3760" s="2"/>
      <c r="R3760" s="7"/>
      <c r="S3760" s="7"/>
      <c r="T3760" s="1"/>
      <c r="U3760" s="2"/>
      <c r="V3760" s="2"/>
      <c r="W3760" s="4"/>
      <c r="X3760" s="4"/>
      <c r="Y3760" s="9"/>
      <c r="Z3760" s="10"/>
      <c r="AA3760" s="15"/>
      <c r="AB3760" s="15"/>
      <c r="AC3760" s="15"/>
      <c r="AD3760" s="15"/>
      <c r="AE3760" s="11"/>
      <c r="AF3760" s="11"/>
      <c r="AG3760" s="11"/>
      <c r="AH3760" s="11"/>
      <c r="AI3760" s="11"/>
      <c r="AJ3760" s="11"/>
      <c r="AK3760" s="11"/>
      <c r="AL3760" s="15"/>
      <c r="AM3760" s="15"/>
      <c r="AN3760" s="11"/>
      <c r="AO3760" s="11"/>
      <c r="AP3760" s="11"/>
      <c r="AQ3760" s="11"/>
      <c r="AR3760" s="15"/>
    </row>
    <row r="3761" spans="1:44">
      <c r="A3761" t="e">
        <f>VLOOKUP(Q3761,'Rotas x Madrugada'!A:C,2,0)</f>
        <v>#N/A</v>
      </c>
      <c r="B3761" t="e">
        <f>VLOOKUP(Q3761,'Rotas x Madrugada'!A:C,3,0)</f>
        <v>#N/A</v>
      </c>
      <c r="D3761" s="19" t="e">
        <f t="shared" si="116"/>
        <v>#N/A</v>
      </c>
      <c r="E3761" s="19" t="e">
        <f>IF(A3761="RETIRA",Z3761,VLOOKUP(Q3761,'Rotas x Madrugada'!A:D,4,0))</f>
        <v>#N/A</v>
      </c>
      <c r="F3761" s="19" t="e">
        <f>IF(A3761="RETIRA",Z3761,Z3761+2)</f>
        <v>#N/A</v>
      </c>
      <c r="G3761" s="19" t="str">
        <f>CONCATENATE(U3761,"-",V3761)</f>
        <v>-</v>
      </c>
      <c r="H3761" s="19" t="str">
        <f t="shared" ca="1" si="117"/>
        <v>PROBLEMA</v>
      </c>
      <c r="I3761" s="46">
        <f ca="1">Z3761-$B$1</f>
        <v>-46157</v>
      </c>
      <c r="J3761" s="46" t="e">
        <f>VLOOKUP(G3761,'D. Produção'!A:B,2,)</f>
        <v>#N/A</v>
      </c>
      <c r="K3761" s="3"/>
      <c r="L3761" s="16"/>
      <c r="M3761" s="3"/>
      <c r="N3761" s="3"/>
      <c r="O3761" s="16"/>
      <c r="P3761" s="16"/>
      <c r="Q3761" s="16"/>
      <c r="R3761" s="8"/>
      <c r="S3761" s="8"/>
      <c r="T3761" s="3"/>
      <c r="U3761" s="16"/>
      <c r="V3761" s="16"/>
      <c r="W3761" s="12"/>
      <c r="X3761" s="12"/>
      <c r="Y3761" s="6"/>
      <c r="Z3761" s="14"/>
      <c r="AA3761" s="5"/>
      <c r="AB3761" s="5"/>
      <c r="AC3761" s="5"/>
      <c r="AD3761" s="5"/>
      <c r="AE3761" s="13"/>
      <c r="AF3761" s="13"/>
      <c r="AG3761" s="13"/>
      <c r="AH3761" s="13"/>
      <c r="AI3761" s="13"/>
      <c r="AJ3761" s="13"/>
      <c r="AK3761" s="13"/>
      <c r="AL3761" s="5"/>
      <c r="AM3761" s="5"/>
      <c r="AN3761" s="13"/>
      <c r="AO3761" s="13"/>
      <c r="AP3761" s="13"/>
      <c r="AQ3761" s="13"/>
      <c r="AR3761" s="5"/>
    </row>
    <row r="3762" spans="1:44">
      <c r="A3762" t="e">
        <f>VLOOKUP(Q3762,'Rotas x Madrugada'!A:C,2,0)</f>
        <v>#N/A</v>
      </c>
      <c r="B3762" t="e">
        <f>VLOOKUP(Q3762,'Rotas x Madrugada'!A:C,3,0)</f>
        <v>#N/A</v>
      </c>
      <c r="D3762" s="19" t="e">
        <f t="shared" si="116"/>
        <v>#N/A</v>
      </c>
      <c r="E3762" s="19" t="e">
        <f>IF(A3762="RETIRA",Z3762,VLOOKUP(Q3762,'Rotas x Madrugada'!A:D,4,0))</f>
        <v>#N/A</v>
      </c>
      <c r="F3762" s="19" t="e">
        <f>IF(A3762="RETIRA",Z3762,Z3762+2)</f>
        <v>#N/A</v>
      </c>
      <c r="G3762" s="19" t="str">
        <f>CONCATENATE(U3762,"-",V3762)</f>
        <v>-</v>
      </c>
      <c r="H3762" s="19" t="str">
        <f t="shared" ca="1" si="117"/>
        <v>PROBLEMA</v>
      </c>
      <c r="I3762" s="46">
        <f ca="1">Z3762-$B$1</f>
        <v>-46157</v>
      </c>
      <c r="J3762" s="46" t="e">
        <f>VLOOKUP(G3762,'D. Produção'!A:B,2,)</f>
        <v>#N/A</v>
      </c>
      <c r="K3762" s="1"/>
      <c r="L3762" s="2"/>
      <c r="M3762" s="1"/>
      <c r="N3762" s="1"/>
      <c r="O3762" s="2"/>
      <c r="P3762" s="2"/>
      <c r="Q3762" s="2"/>
      <c r="R3762" s="7"/>
      <c r="S3762" s="7"/>
      <c r="T3762" s="1"/>
      <c r="U3762" s="2"/>
      <c r="V3762" s="2"/>
      <c r="W3762" s="4"/>
      <c r="X3762" s="4"/>
      <c r="Y3762" s="9"/>
      <c r="Z3762" s="10"/>
      <c r="AA3762" s="15"/>
      <c r="AB3762" s="15"/>
      <c r="AC3762" s="15"/>
      <c r="AD3762" s="15"/>
      <c r="AE3762" s="11"/>
      <c r="AF3762" s="11"/>
      <c r="AG3762" s="11"/>
      <c r="AH3762" s="11"/>
      <c r="AI3762" s="11"/>
      <c r="AJ3762" s="11"/>
      <c r="AK3762" s="11"/>
      <c r="AL3762" s="15"/>
      <c r="AM3762" s="15"/>
      <c r="AN3762" s="11"/>
      <c r="AO3762" s="11"/>
      <c r="AP3762" s="11"/>
      <c r="AQ3762" s="11"/>
      <c r="AR3762" s="15"/>
    </row>
    <row r="3763" spans="1:44">
      <c r="A3763" t="e">
        <f>VLOOKUP(Q3763,'Rotas x Madrugada'!A:C,2,0)</f>
        <v>#N/A</v>
      </c>
      <c r="B3763" t="e">
        <f>VLOOKUP(Q3763,'Rotas x Madrugada'!A:C,3,0)</f>
        <v>#N/A</v>
      </c>
      <c r="D3763" s="19" t="e">
        <f t="shared" si="116"/>
        <v>#N/A</v>
      </c>
      <c r="E3763" s="19" t="e">
        <f>IF(A3763="RETIRA",Z3763,VLOOKUP(Q3763,'Rotas x Madrugada'!A:D,4,0))</f>
        <v>#N/A</v>
      </c>
      <c r="F3763" s="19" t="e">
        <f>IF(A3763="RETIRA",Z3763,Z3763+2)</f>
        <v>#N/A</v>
      </c>
      <c r="G3763" s="19" t="str">
        <f>CONCATENATE(U3763,"-",V3763)</f>
        <v>-</v>
      </c>
      <c r="H3763" s="19" t="str">
        <f t="shared" ca="1" si="117"/>
        <v>PROBLEMA</v>
      </c>
      <c r="I3763" s="46">
        <f ca="1">Z3763-$B$1</f>
        <v>-46157</v>
      </c>
      <c r="J3763" s="46" t="e">
        <f>VLOOKUP(G3763,'D. Produção'!A:B,2,)</f>
        <v>#N/A</v>
      </c>
      <c r="K3763" s="3"/>
      <c r="L3763" s="16"/>
      <c r="M3763" s="3"/>
      <c r="N3763" s="3"/>
      <c r="O3763" s="16"/>
      <c r="P3763" s="16"/>
      <c r="Q3763" s="16"/>
      <c r="R3763" s="8"/>
      <c r="S3763" s="8"/>
      <c r="T3763" s="3"/>
      <c r="U3763" s="16"/>
      <c r="V3763" s="16"/>
      <c r="W3763" s="12"/>
      <c r="X3763" s="12"/>
      <c r="Y3763" s="6"/>
      <c r="Z3763" s="14"/>
      <c r="AA3763" s="5"/>
      <c r="AB3763" s="5"/>
      <c r="AC3763" s="5"/>
      <c r="AD3763" s="5"/>
      <c r="AE3763" s="13"/>
      <c r="AF3763" s="13"/>
      <c r="AG3763" s="13"/>
      <c r="AH3763" s="13"/>
      <c r="AI3763" s="13"/>
      <c r="AJ3763" s="13"/>
      <c r="AK3763" s="13"/>
      <c r="AL3763" s="5"/>
      <c r="AM3763" s="5"/>
      <c r="AN3763" s="13"/>
      <c r="AO3763" s="13"/>
      <c r="AP3763" s="13"/>
      <c r="AQ3763" s="13"/>
      <c r="AR3763" s="5"/>
    </row>
    <row r="3764" spans="1:44">
      <c r="A3764" t="e">
        <f>VLOOKUP(Q3764,'Rotas x Madrugada'!A:C,2,0)</f>
        <v>#N/A</v>
      </c>
      <c r="B3764" t="e">
        <f>VLOOKUP(Q3764,'Rotas x Madrugada'!A:C,3,0)</f>
        <v>#N/A</v>
      </c>
      <c r="D3764" s="19" t="e">
        <f t="shared" si="116"/>
        <v>#N/A</v>
      </c>
      <c r="E3764" s="19" t="e">
        <f>IF(A3764="RETIRA",Z3764,VLOOKUP(Q3764,'Rotas x Madrugada'!A:D,4,0))</f>
        <v>#N/A</v>
      </c>
      <c r="F3764" s="19" t="e">
        <f>IF(A3764="RETIRA",Z3764,Z3764+2)</f>
        <v>#N/A</v>
      </c>
      <c r="G3764" s="19" t="str">
        <f>CONCATENATE(U3764,"-",V3764)</f>
        <v>-</v>
      </c>
      <c r="H3764" s="19" t="str">
        <f t="shared" ca="1" si="117"/>
        <v>PROBLEMA</v>
      </c>
      <c r="I3764" s="46">
        <f ca="1">Z3764-$B$1</f>
        <v>-46157</v>
      </c>
      <c r="J3764" s="46" t="e">
        <f>VLOOKUP(G3764,'D. Produção'!A:B,2,)</f>
        <v>#N/A</v>
      </c>
      <c r="K3764" s="1"/>
      <c r="L3764" s="2"/>
      <c r="M3764" s="1"/>
      <c r="N3764" s="1"/>
      <c r="O3764" s="2"/>
      <c r="P3764" s="2"/>
      <c r="Q3764" s="2"/>
      <c r="R3764" s="7"/>
      <c r="S3764" s="7"/>
      <c r="T3764" s="1"/>
      <c r="U3764" s="2"/>
      <c r="V3764" s="2"/>
      <c r="W3764" s="4"/>
      <c r="X3764" s="4"/>
      <c r="Y3764" s="9"/>
      <c r="Z3764" s="10"/>
      <c r="AA3764" s="15"/>
      <c r="AB3764" s="15"/>
      <c r="AC3764" s="15"/>
      <c r="AD3764" s="15"/>
      <c r="AE3764" s="11"/>
      <c r="AF3764" s="11"/>
      <c r="AG3764" s="11"/>
      <c r="AH3764" s="11"/>
      <c r="AI3764" s="11"/>
      <c r="AJ3764" s="11"/>
      <c r="AK3764" s="11"/>
      <c r="AL3764" s="15"/>
      <c r="AM3764" s="15"/>
      <c r="AN3764" s="11"/>
      <c r="AO3764" s="11"/>
      <c r="AP3764" s="11"/>
      <c r="AQ3764" s="11"/>
      <c r="AR3764" s="15"/>
    </row>
    <row r="3765" spans="1:44">
      <c r="A3765" t="e">
        <f>VLOOKUP(Q3765,'Rotas x Madrugada'!A:C,2,0)</f>
        <v>#N/A</v>
      </c>
      <c r="B3765" t="e">
        <f>VLOOKUP(Q3765,'Rotas x Madrugada'!A:C,3,0)</f>
        <v>#N/A</v>
      </c>
      <c r="D3765" s="19" t="e">
        <f t="shared" si="116"/>
        <v>#N/A</v>
      </c>
      <c r="E3765" s="19" t="e">
        <f>IF(A3765="RETIRA",Z3765,VLOOKUP(Q3765,'Rotas x Madrugada'!A:D,4,0))</f>
        <v>#N/A</v>
      </c>
      <c r="F3765" s="19" t="e">
        <f>IF(A3765="RETIRA",Z3765,Z3765+2)</f>
        <v>#N/A</v>
      </c>
      <c r="G3765" s="19" t="str">
        <f>CONCATENATE(U3765,"-",V3765)</f>
        <v>-</v>
      </c>
      <c r="H3765" s="19" t="str">
        <f t="shared" ca="1" si="117"/>
        <v>PROBLEMA</v>
      </c>
      <c r="I3765" s="46">
        <f ca="1">Z3765-$B$1</f>
        <v>-46157</v>
      </c>
      <c r="J3765" s="46" t="e">
        <f>VLOOKUP(G3765,'D. Produção'!A:B,2,)</f>
        <v>#N/A</v>
      </c>
      <c r="K3765" s="3"/>
      <c r="L3765" s="16"/>
      <c r="M3765" s="3"/>
      <c r="N3765" s="3"/>
      <c r="O3765" s="16"/>
      <c r="P3765" s="16"/>
      <c r="Q3765" s="16"/>
      <c r="R3765" s="8"/>
      <c r="S3765" s="8"/>
      <c r="T3765" s="3"/>
      <c r="U3765" s="16"/>
      <c r="V3765" s="16"/>
      <c r="W3765" s="12"/>
      <c r="X3765" s="12"/>
      <c r="Y3765" s="6"/>
      <c r="Z3765" s="14"/>
      <c r="AA3765" s="5"/>
      <c r="AB3765" s="5"/>
      <c r="AC3765" s="5"/>
      <c r="AD3765" s="5"/>
      <c r="AE3765" s="13"/>
      <c r="AF3765" s="13"/>
      <c r="AG3765" s="13"/>
      <c r="AH3765" s="13"/>
      <c r="AI3765" s="13"/>
      <c r="AJ3765" s="13"/>
      <c r="AK3765" s="13"/>
      <c r="AL3765" s="5"/>
      <c r="AM3765" s="5"/>
      <c r="AN3765" s="13"/>
      <c r="AO3765" s="13"/>
      <c r="AP3765" s="13"/>
      <c r="AQ3765" s="13"/>
      <c r="AR3765" s="5"/>
    </row>
    <row r="3766" spans="1:44">
      <c r="A3766" t="e">
        <f>VLOOKUP(Q3766,'Rotas x Madrugada'!A:C,2,0)</f>
        <v>#N/A</v>
      </c>
      <c r="B3766" t="e">
        <f>VLOOKUP(Q3766,'Rotas x Madrugada'!A:C,3,0)</f>
        <v>#N/A</v>
      </c>
      <c r="D3766" s="19" t="e">
        <f t="shared" si="116"/>
        <v>#N/A</v>
      </c>
      <c r="E3766" s="19" t="e">
        <f>IF(A3766="RETIRA",Z3766,VLOOKUP(Q3766,'Rotas x Madrugada'!A:D,4,0))</f>
        <v>#N/A</v>
      </c>
      <c r="F3766" s="19" t="e">
        <f>IF(A3766="RETIRA",Z3766,Z3766+2)</f>
        <v>#N/A</v>
      </c>
      <c r="G3766" s="19" t="str">
        <f>CONCATENATE(U3766,"-",V3766)</f>
        <v>-</v>
      </c>
      <c r="H3766" s="19" t="str">
        <f t="shared" ca="1" si="117"/>
        <v>PROBLEMA</v>
      </c>
      <c r="I3766" s="46">
        <f ca="1">Z3766-$B$1</f>
        <v>-46157</v>
      </c>
      <c r="J3766" s="46" t="e">
        <f>VLOOKUP(G3766,'D. Produção'!A:B,2,)</f>
        <v>#N/A</v>
      </c>
      <c r="K3766" s="1"/>
      <c r="L3766" s="2"/>
      <c r="M3766" s="1"/>
      <c r="N3766" s="1"/>
      <c r="O3766" s="2"/>
      <c r="P3766" s="2"/>
      <c r="Q3766" s="2"/>
      <c r="R3766" s="7"/>
      <c r="S3766" s="7"/>
      <c r="T3766" s="1"/>
      <c r="U3766" s="2"/>
      <c r="V3766" s="2"/>
      <c r="W3766" s="4"/>
      <c r="X3766" s="4"/>
      <c r="Y3766" s="9"/>
      <c r="Z3766" s="10"/>
      <c r="AA3766" s="15"/>
      <c r="AB3766" s="15"/>
      <c r="AC3766" s="15"/>
      <c r="AD3766" s="15"/>
      <c r="AE3766" s="11"/>
      <c r="AF3766" s="11"/>
      <c r="AG3766" s="11"/>
      <c r="AH3766" s="11"/>
      <c r="AI3766" s="11"/>
      <c r="AJ3766" s="11"/>
      <c r="AK3766" s="11"/>
      <c r="AL3766" s="15"/>
      <c r="AM3766" s="15"/>
      <c r="AN3766" s="11"/>
      <c r="AO3766" s="11"/>
      <c r="AP3766" s="11"/>
      <c r="AQ3766" s="11"/>
      <c r="AR3766" s="15"/>
    </row>
    <row r="3767" spans="1:44">
      <c r="A3767" t="e">
        <f>VLOOKUP(Q3767,'Rotas x Madrugada'!A:C,2,0)</f>
        <v>#N/A</v>
      </c>
      <c r="B3767" t="e">
        <f>VLOOKUP(Q3767,'Rotas x Madrugada'!A:C,3,0)</f>
        <v>#N/A</v>
      </c>
      <c r="D3767" s="19" t="e">
        <f t="shared" si="116"/>
        <v>#N/A</v>
      </c>
      <c r="E3767" s="19" t="e">
        <f>IF(A3767="RETIRA",Z3767,VLOOKUP(Q3767,'Rotas x Madrugada'!A:D,4,0))</f>
        <v>#N/A</v>
      </c>
      <c r="F3767" s="19" t="e">
        <f>IF(A3767="RETIRA",Z3767,Z3767+2)</f>
        <v>#N/A</v>
      </c>
      <c r="G3767" s="19" t="str">
        <f>CONCATENATE(U3767,"-",V3767)</f>
        <v>-</v>
      </c>
      <c r="H3767" s="19" t="str">
        <f t="shared" ca="1" si="117"/>
        <v>PROBLEMA</v>
      </c>
      <c r="I3767" s="46">
        <f ca="1">Z3767-$B$1</f>
        <v>-46157</v>
      </c>
      <c r="J3767" s="46" t="e">
        <f>VLOOKUP(G3767,'D. Produção'!A:B,2,)</f>
        <v>#N/A</v>
      </c>
      <c r="K3767" s="3"/>
      <c r="L3767" s="16"/>
      <c r="M3767" s="3"/>
      <c r="N3767" s="3"/>
      <c r="O3767" s="16"/>
      <c r="P3767" s="16"/>
      <c r="Q3767" s="16"/>
      <c r="R3767" s="8"/>
      <c r="S3767" s="8"/>
      <c r="T3767" s="3"/>
      <c r="U3767" s="16"/>
      <c r="V3767" s="16"/>
      <c r="W3767" s="12"/>
      <c r="X3767" s="12"/>
      <c r="Y3767" s="6"/>
      <c r="Z3767" s="14"/>
      <c r="AA3767" s="5"/>
      <c r="AB3767" s="5"/>
      <c r="AC3767" s="5"/>
      <c r="AD3767" s="5"/>
      <c r="AE3767" s="13"/>
      <c r="AF3767" s="13"/>
      <c r="AG3767" s="13"/>
      <c r="AH3767" s="13"/>
      <c r="AI3767" s="13"/>
      <c r="AJ3767" s="13"/>
      <c r="AK3767" s="13"/>
      <c r="AL3767" s="5"/>
      <c r="AM3767" s="5"/>
      <c r="AN3767" s="13"/>
      <c r="AO3767" s="13"/>
      <c r="AP3767" s="13"/>
      <c r="AQ3767" s="13"/>
      <c r="AR3767" s="5"/>
    </row>
    <row r="3768" spans="1:44">
      <c r="A3768" t="e">
        <f>VLOOKUP(Q3768,'Rotas x Madrugada'!A:C,2,0)</f>
        <v>#N/A</v>
      </c>
      <c r="B3768" t="e">
        <f>VLOOKUP(Q3768,'Rotas x Madrugada'!A:C,3,0)</f>
        <v>#N/A</v>
      </c>
      <c r="D3768" s="19" t="e">
        <f t="shared" si="116"/>
        <v>#N/A</v>
      </c>
      <c r="E3768" s="19" t="e">
        <f>IF(A3768="RETIRA",Z3768,VLOOKUP(Q3768,'Rotas x Madrugada'!A:D,4,0))</f>
        <v>#N/A</v>
      </c>
      <c r="F3768" s="19" t="e">
        <f>IF(A3768="RETIRA",Z3768,Z3768+2)</f>
        <v>#N/A</v>
      </c>
      <c r="G3768" s="19" t="str">
        <f>CONCATENATE(U3768,"-",V3768)</f>
        <v>-</v>
      </c>
      <c r="H3768" s="19" t="str">
        <f t="shared" ca="1" si="117"/>
        <v>PROBLEMA</v>
      </c>
      <c r="I3768" s="46">
        <f ca="1">Z3768-$B$1</f>
        <v>-46157</v>
      </c>
      <c r="J3768" s="46" t="e">
        <f>VLOOKUP(G3768,'D. Produção'!A:B,2,)</f>
        <v>#N/A</v>
      </c>
      <c r="K3768" s="1"/>
      <c r="L3768" s="2"/>
      <c r="M3768" s="1"/>
      <c r="N3768" s="1"/>
      <c r="O3768" s="2"/>
      <c r="P3768" s="2"/>
      <c r="Q3768" s="2"/>
      <c r="R3768" s="7"/>
      <c r="S3768" s="7"/>
      <c r="T3768" s="1"/>
      <c r="U3768" s="2"/>
      <c r="V3768" s="2"/>
      <c r="W3768" s="4"/>
      <c r="X3768" s="4"/>
      <c r="Y3768" s="9"/>
      <c r="Z3768" s="10"/>
      <c r="AA3768" s="15"/>
      <c r="AB3768" s="15"/>
      <c r="AC3768" s="15"/>
      <c r="AD3768" s="15"/>
      <c r="AE3768" s="11"/>
      <c r="AF3768" s="11"/>
      <c r="AG3768" s="11"/>
      <c r="AH3768" s="11"/>
      <c r="AI3768" s="11"/>
      <c r="AJ3768" s="11"/>
      <c r="AK3768" s="11"/>
      <c r="AL3768" s="15"/>
      <c r="AM3768" s="15"/>
      <c r="AN3768" s="11"/>
      <c r="AO3768" s="11"/>
      <c r="AP3768" s="11"/>
      <c r="AQ3768" s="11"/>
      <c r="AR3768" s="15"/>
    </row>
    <row r="3769" spans="1:44">
      <c r="A3769" t="e">
        <f>VLOOKUP(Q3769,'Rotas x Madrugada'!A:C,2,0)</f>
        <v>#N/A</v>
      </c>
      <c r="B3769" t="e">
        <f>VLOOKUP(Q3769,'Rotas x Madrugada'!A:C,3,0)</f>
        <v>#N/A</v>
      </c>
      <c r="D3769" s="19" t="e">
        <f t="shared" si="116"/>
        <v>#N/A</v>
      </c>
      <c r="E3769" s="19" t="e">
        <f>IF(A3769="RETIRA",Z3769,VLOOKUP(Q3769,'Rotas x Madrugada'!A:D,4,0))</f>
        <v>#N/A</v>
      </c>
      <c r="F3769" s="19" t="e">
        <f>IF(A3769="RETIRA",Z3769,Z3769+2)</f>
        <v>#N/A</v>
      </c>
      <c r="G3769" s="19" t="str">
        <f>CONCATENATE(U3769,"-",V3769)</f>
        <v>-</v>
      </c>
      <c r="H3769" s="19" t="str">
        <f t="shared" ca="1" si="117"/>
        <v>PROBLEMA</v>
      </c>
      <c r="I3769" s="46">
        <f ca="1">Z3769-$B$1</f>
        <v>-46157</v>
      </c>
      <c r="J3769" s="46" t="e">
        <f>VLOOKUP(G3769,'D. Produção'!A:B,2,)</f>
        <v>#N/A</v>
      </c>
      <c r="K3769" s="3"/>
      <c r="L3769" s="16"/>
      <c r="M3769" s="3"/>
      <c r="N3769" s="3"/>
      <c r="O3769" s="16"/>
      <c r="P3769" s="16"/>
      <c r="Q3769" s="16"/>
      <c r="R3769" s="8"/>
      <c r="S3769" s="8"/>
      <c r="T3769" s="3"/>
      <c r="U3769" s="16"/>
      <c r="V3769" s="16"/>
      <c r="W3769" s="12"/>
      <c r="X3769" s="12"/>
      <c r="Y3769" s="6"/>
      <c r="Z3769" s="14"/>
      <c r="AA3769" s="5"/>
      <c r="AB3769" s="5"/>
      <c r="AC3769" s="5"/>
      <c r="AD3769" s="5"/>
      <c r="AE3769" s="13"/>
      <c r="AF3769" s="13"/>
      <c r="AG3769" s="13"/>
      <c r="AH3769" s="13"/>
      <c r="AI3769" s="13"/>
      <c r="AJ3769" s="13"/>
      <c r="AK3769" s="13"/>
      <c r="AL3769" s="5"/>
      <c r="AM3769" s="5"/>
      <c r="AN3769" s="13"/>
      <c r="AO3769" s="13"/>
      <c r="AP3769" s="13"/>
      <c r="AQ3769" s="13"/>
      <c r="AR3769" s="5"/>
    </row>
    <row r="3770" spans="1:44">
      <c r="A3770" t="e">
        <f>VLOOKUP(Q3770,'Rotas x Madrugada'!A:C,2,0)</f>
        <v>#N/A</v>
      </c>
      <c r="B3770" t="e">
        <f>VLOOKUP(Q3770,'Rotas x Madrugada'!A:C,3,0)</f>
        <v>#N/A</v>
      </c>
      <c r="D3770" s="19" t="e">
        <f t="shared" si="116"/>
        <v>#N/A</v>
      </c>
      <c r="E3770" s="19" t="e">
        <f>IF(A3770="RETIRA",Z3770,VLOOKUP(Q3770,'Rotas x Madrugada'!A:D,4,0))</f>
        <v>#N/A</v>
      </c>
      <c r="F3770" s="19" t="e">
        <f>IF(A3770="RETIRA",Z3770,Z3770+2)</f>
        <v>#N/A</v>
      </c>
      <c r="G3770" s="19" t="str">
        <f>CONCATENATE(U3770,"-",V3770)</f>
        <v>-</v>
      </c>
      <c r="H3770" s="19" t="str">
        <f t="shared" ca="1" si="117"/>
        <v>PROBLEMA</v>
      </c>
      <c r="I3770" s="46">
        <f ca="1">Z3770-$B$1</f>
        <v>-46157</v>
      </c>
      <c r="J3770" s="46" t="e">
        <f>VLOOKUP(G3770,'D. Produção'!A:B,2,)</f>
        <v>#N/A</v>
      </c>
      <c r="K3770" s="1"/>
      <c r="L3770" s="2"/>
      <c r="M3770" s="1"/>
      <c r="N3770" s="1"/>
      <c r="O3770" s="2"/>
      <c r="P3770" s="2"/>
      <c r="Q3770" s="2"/>
      <c r="R3770" s="7"/>
      <c r="S3770" s="7"/>
      <c r="T3770" s="1"/>
      <c r="U3770" s="2"/>
      <c r="V3770" s="2"/>
      <c r="W3770" s="4"/>
      <c r="X3770" s="4"/>
      <c r="Y3770" s="9"/>
      <c r="Z3770" s="10"/>
      <c r="AA3770" s="15"/>
      <c r="AB3770" s="15"/>
      <c r="AC3770" s="15"/>
      <c r="AD3770" s="15"/>
      <c r="AE3770" s="11"/>
      <c r="AF3770" s="11"/>
      <c r="AG3770" s="11"/>
      <c r="AH3770" s="11"/>
      <c r="AI3770" s="11"/>
      <c r="AJ3770" s="11"/>
      <c r="AK3770" s="11"/>
      <c r="AL3770" s="15"/>
      <c r="AM3770" s="15"/>
      <c r="AN3770" s="11"/>
      <c r="AO3770" s="11"/>
      <c r="AP3770" s="11"/>
      <c r="AQ3770" s="11"/>
      <c r="AR3770" s="15"/>
    </row>
    <row r="3771" spans="1:44">
      <c r="A3771" t="e">
        <f>VLOOKUP(Q3771,'Rotas x Madrugada'!A:C,2,0)</f>
        <v>#N/A</v>
      </c>
      <c r="B3771" t="e">
        <f>VLOOKUP(Q3771,'Rotas x Madrugada'!A:C,3,0)</f>
        <v>#N/A</v>
      </c>
      <c r="D3771" s="19" t="e">
        <f t="shared" si="116"/>
        <v>#N/A</v>
      </c>
      <c r="E3771" s="19" t="e">
        <f>IF(A3771="RETIRA",Z3771,VLOOKUP(Q3771,'Rotas x Madrugada'!A:D,4,0))</f>
        <v>#N/A</v>
      </c>
      <c r="F3771" s="19" t="e">
        <f>IF(A3771="RETIRA",Z3771,Z3771+2)</f>
        <v>#N/A</v>
      </c>
      <c r="G3771" s="19" t="str">
        <f>CONCATENATE(U3771,"-",V3771)</f>
        <v>-</v>
      </c>
      <c r="H3771" s="19" t="str">
        <f t="shared" ca="1" si="117"/>
        <v>PROBLEMA</v>
      </c>
      <c r="I3771" s="46">
        <f ca="1">Z3771-$B$1</f>
        <v>-46157</v>
      </c>
      <c r="J3771" s="46" t="e">
        <f>VLOOKUP(G3771,'D. Produção'!A:B,2,)</f>
        <v>#N/A</v>
      </c>
      <c r="K3771" s="3"/>
      <c r="L3771" s="16"/>
      <c r="M3771" s="3"/>
      <c r="N3771" s="3"/>
      <c r="O3771" s="16"/>
      <c r="P3771" s="16"/>
      <c r="Q3771" s="16"/>
      <c r="R3771" s="8"/>
      <c r="S3771" s="8"/>
      <c r="T3771" s="3"/>
      <c r="U3771" s="16"/>
      <c r="V3771" s="16"/>
      <c r="W3771" s="12"/>
      <c r="X3771" s="12"/>
      <c r="Y3771" s="6"/>
      <c r="Z3771" s="14"/>
      <c r="AA3771" s="5"/>
      <c r="AB3771" s="5"/>
      <c r="AC3771" s="5"/>
      <c r="AD3771" s="5"/>
      <c r="AE3771" s="13"/>
      <c r="AF3771" s="13"/>
      <c r="AG3771" s="13"/>
      <c r="AH3771" s="13"/>
      <c r="AI3771" s="13"/>
      <c r="AJ3771" s="13"/>
      <c r="AK3771" s="13"/>
      <c r="AL3771" s="5"/>
      <c r="AM3771" s="5"/>
      <c r="AN3771" s="13"/>
      <c r="AO3771" s="13"/>
      <c r="AP3771" s="13"/>
      <c r="AQ3771" s="13"/>
      <c r="AR3771" s="5"/>
    </row>
    <row r="3772" spans="1:44">
      <c r="A3772" t="e">
        <f>VLOOKUP(Q3772,'Rotas x Madrugada'!A:C,2,0)</f>
        <v>#N/A</v>
      </c>
      <c r="B3772" t="e">
        <f>VLOOKUP(Q3772,'Rotas x Madrugada'!A:C,3,0)</f>
        <v>#N/A</v>
      </c>
      <c r="D3772" s="19" t="e">
        <f t="shared" si="116"/>
        <v>#N/A</v>
      </c>
      <c r="E3772" s="19" t="e">
        <f>IF(A3772="RETIRA",Z3772,VLOOKUP(Q3772,'Rotas x Madrugada'!A:D,4,0))</f>
        <v>#N/A</v>
      </c>
      <c r="F3772" s="19" t="e">
        <f>IF(A3772="RETIRA",Z3772,Z3772+2)</f>
        <v>#N/A</v>
      </c>
      <c r="G3772" s="19" t="str">
        <f>CONCATENATE(U3772,"-",V3772)</f>
        <v>-</v>
      </c>
      <c r="H3772" s="19" t="str">
        <f t="shared" ca="1" si="117"/>
        <v>PROBLEMA</v>
      </c>
      <c r="I3772" s="46">
        <f ca="1">Z3772-$B$1</f>
        <v>-46157</v>
      </c>
      <c r="J3772" s="46" t="e">
        <f>VLOOKUP(G3772,'D. Produção'!A:B,2,)</f>
        <v>#N/A</v>
      </c>
      <c r="K3772" s="1"/>
      <c r="L3772" s="2"/>
      <c r="M3772" s="1"/>
      <c r="N3772" s="1"/>
      <c r="O3772" s="2"/>
      <c r="P3772" s="2"/>
      <c r="Q3772" s="2"/>
      <c r="R3772" s="7"/>
      <c r="S3772" s="7"/>
      <c r="T3772" s="1"/>
      <c r="U3772" s="2"/>
      <c r="V3772" s="2"/>
      <c r="W3772" s="4"/>
      <c r="X3772" s="4"/>
      <c r="Y3772" s="9"/>
      <c r="Z3772" s="10"/>
      <c r="AA3772" s="15"/>
      <c r="AB3772" s="15"/>
      <c r="AC3772" s="15"/>
      <c r="AD3772" s="15"/>
      <c r="AE3772" s="11"/>
      <c r="AF3772" s="11"/>
      <c r="AG3772" s="11"/>
      <c r="AH3772" s="11"/>
      <c r="AI3772" s="11"/>
      <c r="AJ3772" s="11"/>
      <c r="AK3772" s="11"/>
      <c r="AL3772" s="15"/>
      <c r="AM3772" s="15"/>
      <c r="AN3772" s="11"/>
      <c r="AO3772" s="11"/>
      <c r="AP3772" s="11"/>
      <c r="AQ3772" s="11"/>
      <c r="AR3772" s="15"/>
    </row>
    <row r="3773" spans="1:44">
      <c r="A3773" t="e">
        <f>VLOOKUP(Q3773,'Rotas x Madrugada'!A:C,2,0)</f>
        <v>#N/A</v>
      </c>
      <c r="B3773" t="e">
        <f>VLOOKUP(Q3773,'Rotas x Madrugada'!A:C,3,0)</f>
        <v>#N/A</v>
      </c>
      <c r="D3773" s="19" t="e">
        <f t="shared" si="116"/>
        <v>#N/A</v>
      </c>
      <c r="E3773" s="19" t="e">
        <f>IF(A3773="RETIRA",Z3773,VLOOKUP(Q3773,'Rotas x Madrugada'!A:D,4,0))</f>
        <v>#N/A</v>
      </c>
      <c r="F3773" s="19" t="e">
        <f>IF(A3773="RETIRA",Z3773,Z3773+2)</f>
        <v>#N/A</v>
      </c>
      <c r="G3773" s="19" t="str">
        <f>CONCATENATE(U3773,"-",V3773)</f>
        <v>-</v>
      </c>
      <c r="H3773" s="19" t="str">
        <f t="shared" ca="1" si="117"/>
        <v>PROBLEMA</v>
      </c>
      <c r="I3773" s="46">
        <f ca="1">Z3773-$B$1</f>
        <v>-46157</v>
      </c>
      <c r="J3773" s="46" t="e">
        <f>VLOOKUP(G3773,'D. Produção'!A:B,2,)</f>
        <v>#N/A</v>
      </c>
      <c r="K3773" s="3"/>
      <c r="L3773" s="16"/>
      <c r="M3773" s="3"/>
      <c r="N3773" s="3"/>
      <c r="O3773" s="16"/>
      <c r="P3773" s="16"/>
      <c r="Q3773" s="16"/>
      <c r="R3773" s="8"/>
      <c r="S3773" s="8"/>
      <c r="T3773" s="3"/>
      <c r="U3773" s="16"/>
      <c r="V3773" s="16"/>
      <c r="W3773" s="12"/>
      <c r="X3773" s="12"/>
      <c r="Y3773" s="6"/>
      <c r="Z3773" s="14"/>
      <c r="AA3773" s="5"/>
      <c r="AB3773" s="5"/>
      <c r="AC3773" s="5"/>
      <c r="AD3773" s="5"/>
      <c r="AE3773" s="5"/>
      <c r="AF3773" s="5"/>
      <c r="AG3773" s="5"/>
      <c r="AH3773" s="5"/>
      <c r="AI3773" s="13"/>
      <c r="AJ3773" s="13"/>
      <c r="AK3773" s="13"/>
      <c r="AL3773" s="13"/>
      <c r="AM3773" s="5"/>
      <c r="AN3773" s="5"/>
      <c r="AO3773" s="13"/>
      <c r="AP3773" s="5"/>
      <c r="AQ3773" s="13"/>
      <c r="AR3773" s="5"/>
    </row>
    <row r="3774" spans="1:44">
      <c r="A3774" t="e">
        <f>VLOOKUP(Q3774,'Rotas x Madrugada'!A:C,2,0)</f>
        <v>#N/A</v>
      </c>
      <c r="B3774" t="e">
        <f>VLOOKUP(Q3774,'Rotas x Madrugada'!A:C,3,0)</f>
        <v>#N/A</v>
      </c>
      <c r="D3774" s="19" t="e">
        <f t="shared" si="116"/>
        <v>#N/A</v>
      </c>
      <c r="E3774" s="19" t="e">
        <f>IF(A3774="RETIRA",Z3774,VLOOKUP(Q3774,'Rotas x Madrugada'!A:D,4,0))</f>
        <v>#N/A</v>
      </c>
      <c r="F3774" s="19" t="e">
        <f>IF(A3774="RETIRA",Z3774,Z3774+2)</f>
        <v>#N/A</v>
      </c>
      <c r="G3774" s="19" t="str">
        <f>CONCATENATE(U3774,"-",V3774)</f>
        <v>-</v>
      </c>
      <c r="H3774" s="19" t="str">
        <f t="shared" ca="1" si="117"/>
        <v>PROBLEMA</v>
      </c>
      <c r="I3774" s="46">
        <f ca="1">Z3774-$B$1</f>
        <v>-46157</v>
      </c>
      <c r="J3774" s="46" t="e">
        <f>VLOOKUP(G3774,'D. Produção'!A:B,2,)</f>
        <v>#N/A</v>
      </c>
      <c r="K3774" s="1"/>
      <c r="L3774" s="2"/>
      <c r="M3774" s="1"/>
      <c r="N3774" s="1"/>
      <c r="O3774" s="2"/>
      <c r="P3774" s="2"/>
      <c r="Q3774" s="2"/>
      <c r="R3774" s="7"/>
      <c r="S3774" s="7"/>
      <c r="T3774" s="1"/>
      <c r="U3774" s="2"/>
      <c r="V3774" s="2"/>
      <c r="W3774" s="4"/>
      <c r="X3774" s="4"/>
      <c r="Y3774" s="9"/>
      <c r="Z3774" s="10"/>
      <c r="AA3774" s="15"/>
      <c r="AB3774" s="15"/>
      <c r="AC3774" s="15"/>
      <c r="AD3774" s="15"/>
      <c r="AE3774" s="15"/>
      <c r="AF3774" s="15"/>
      <c r="AG3774" s="15"/>
      <c r="AH3774" s="15"/>
      <c r="AI3774" s="11"/>
      <c r="AJ3774" s="11"/>
      <c r="AK3774" s="11"/>
      <c r="AL3774" s="11"/>
      <c r="AM3774" s="15"/>
      <c r="AN3774" s="15"/>
      <c r="AO3774" s="11"/>
      <c r="AP3774" s="15"/>
      <c r="AQ3774" s="11"/>
      <c r="AR3774" s="15"/>
    </row>
    <row r="3775" spans="1:44">
      <c r="A3775" t="e">
        <f>VLOOKUP(Q3775,'Rotas x Madrugada'!A:C,2,0)</f>
        <v>#N/A</v>
      </c>
      <c r="B3775" t="e">
        <f>VLOOKUP(Q3775,'Rotas x Madrugada'!A:C,3,0)</f>
        <v>#N/A</v>
      </c>
      <c r="D3775" s="19" t="e">
        <f t="shared" si="116"/>
        <v>#N/A</v>
      </c>
      <c r="E3775" s="19" t="e">
        <f>IF(A3775="RETIRA",Z3775,VLOOKUP(Q3775,'Rotas x Madrugada'!A:D,4,0))</f>
        <v>#N/A</v>
      </c>
      <c r="F3775" s="19" t="e">
        <f>IF(A3775="RETIRA",Z3775,Z3775+2)</f>
        <v>#N/A</v>
      </c>
      <c r="G3775" s="19" t="str">
        <f>CONCATENATE(U3775,"-",V3775)</f>
        <v>-</v>
      </c>
      <c r="H3775" s="19" t="str">
        <f t="shared" ca="1" si="117"/>
        <v>PROBLEMA</v>
      </c>
      <c r="I3775" s="46">
        <f ca="1">Z3775-$B$1</f>
        <v>-46157</v>
      </c>
      <c r="J3775" s="46" t="e">
        <f>VLOOKUP(G3775,'D. Produção'!A:B,2,)</f>
        <v>#N/A</v>
      </c>
      <c r="K3775" s="3"/>
      <c r="L3775" s="16"/>
      <c r="M3775" s="3"/>
      <c r="N3775" s="3"/>
      <c r="O3775" s="16"/>
      <c r="P3775" s="16"/>
      <c r="Q3775" s="16"/>
      <c r="R3775" s="8"/>
      <c r="S3775" s="8"/>
      <c r="T3775" s="3"/>
      <c r="U3775" s="16"/>
      <c r="V3775" s="16"/>
      <c r="W3775" s="12"/>
      <c r="X3775" s="12"/>
      <c r="Y3775" s="6"/>
      <c r="Z3775" s="14"/>
      <c r="AA3775" s="5"/>
      <c r="AB3775" s="5"/>
      <c r="AC3775" s="5"/>
      <c r="AD3775" s="5"/>
      <c r="AE3775" s="5"/>
      <c r="AF3775" s="5"/>
      <c r="AG3775" s="5"/>
      <c r="AH3775" s="5"/>
      <c r="AI3775" s="13"/>
      <c r="AJ3775" s="13"/>
      <c r="AK3775" s="5"/>
      <c r="AL3775" s="5"/>
      <c r="AM3775" s="5"/>
      <c r="AN3775" s="13"/>
      <c r="AO3775" s="13"/>
      <c r="AP3775" s="5"/>
      <c r="AQ3775" s="13"/>
      <c r="AR3775" s="5"/>
    </row>
    <row r="3776" spans="1:44">
      <c r="A3776" t="e">
        <f>VLOOKUP(Q3776,'Rotas x Madrugada'!A:C,2,0)</f>
        <v>#N/A</v>
      </c>
      <c r="B3776" t="e">
        <f>VLOOKUP(Q3776,'Rotas x Madrugada'!A:C,3,0)</f>
        <v>#N/A</v>
      </c>
      <c r="D3776" s="19" t="e">
        <f t="shared" si="116"/>
        <v>#N/A</v>
      </c>
      <c r="E3776" s="19" t="e">
        <f>IF(A3776="RETIRA",Z3776,VLOOKUP(Q3776,'Rotas x Madrugada'!A:D,4,0))</f>
        <v>#N/A</v>
      </c>
      <c r="F3776" s="19" t="e">
        <f>IF(A3776="RETIRA",Z3776,Z3776+2)</f>
        <v>#N/A</v>
      </c>
      <c r="G3776" s="19" t="str">
        <f>CONCATENATE(U3776,"-",V3776)</f>
        <v>-</v>
      </c>
      <c r="H3776" s="19" t="str">
        <f t="shared" ca="1" si="117"/>
        <v>PROBLEMA</v>
      </c>
      <c r="I3776" s="46">
        <f ca="1">Z3776-$B$1</f>
        <v>-46157</v>
      </c>
      <c r="J3776" s="46" t="e">
        <f>VLOOKUP(G3776,'D. Produção'!A:B,2,)</f>
        <v>#N/A</v>
      </c>
      <c r="K3776" s="1"/>
      <c r="L3776" s="2"/>
      <c r="M3776" s="1"/>
      <c r="N3776" s="1"/>
      <c r="O3776" s="2"/>
      <c r="P3776" s="2"/>
      <c r="Q3776" s="2"/>
      <c r="R3776" s="7"/>
      <c r="S3776" s="7"/>
      <c r="T3776" s="1"/>
      <c r="U3776" s="2"/>
      <c r="V3776" s="2"/>
      <c r="W3776" s="4"/>
      <c r="X3776" s="4"/>
      <c r="Y3776" s="9"/>
      <c r="Z3776" s="10"/>
      <c r="AA3776" s="15"/>
      <c r="AB3776" s="15"/>
      <c r="AC3776" s="15"/>
      <c r="AD3776" s="15"/>
      <c r="AE3776" s="15"/>
      <c r="AF3776" s="15"/>
      <c r="AG3776" s="15"/>
      <c r="AH3776" s="15"/>
      <c r="AI3776" s="11"/>
      <c r="AJ3776" s="11"/>
      <c r="AK3776" s="15"/>
      <c r="AL3776" s="15"/>
      <c r="AM3776" s="15"/>
      <c r="AN3776" s="11"/>
      <c r="AO3776" s="11"/>
      <c r="AP3776" s="15"/>
      <c r="AQ3776" s="11"/>
      <c r="AR3776" s="15"/>
    </row>
    <row r="3777" spans="1:44">
      <c r="A3777" t="e">
        <f>VLOOKUP(Q3777,'Rotas x Madrugada'!A:C,2,0)</f>
        <v>#N/A</v>
      </c>
      <c r="B3777" t="e">
        <f>VLOOKUP(Q3777,'Rotas x Madrugada'!A:C,3,0)</f>
        <v>#N/A</v>
      </c>
      <c r="D3777" s="19" t="e">
        <f t="shared" si="116"/>
        <v>#N/A</v>
      </c>
      <c r="E3777" s="19" t="e">
        <f>IF(A3777="RETIRA",Z3777,VLOOKUP(Q3777,'Rotas x Madrugada'!A:D,4,0))</f>
        <v>#N/A</v>
      </c>
      <c r="F3777" s="19" t="e">
        <f>IF(A3777="RETIRA",Z3777,Z3777+2)</f>
        <v>#N/A</v>
      </c>
      <c r="G3777" s="19" t="str">
        <f>CONCATENATE(U3777,"-",V3777)</f>
        <v>-</v>
      </c>
      <c r="H3777" s="19" t="str">
        <f t="shared" ca="1" si="117"/>
        <v>PROBLEMA</v>
      </c>
      <c r="I3777" s="46">
        <f ca="1">Z3777-$B$1</f>
        <v>-46157</v>
      </c>
      <c r="J3777" s="46" t="e">
        <f>VLOOKUP(G3777,'D. Produção'!A:B,2,)</f>
        <v>#N/A</v>
      </c>
      <c r="K3777" s="3"/>
      <c r="L3777" s="16"/>
      <c r="M3777" s="3"/>
      <c r="N3777" s="3"/>
      <c r="O3777" s="16"/>
      <c r="P3777" s="16"/>
      <c r="Q3777" s="16"/>
      <c r="R3777" s="8"/>
      <c r="S3777" s="8"/>
      <c r="T3777" s="3"/>
      <c r="U3777" s="16"/>
      <c r="V3777" s="16"/>
      <c r="W3777" s="12"/>
      <c r="X3777" s="12"/>
      <c r="Y3777" s="6"/>
      <c r="Z3777" s="14"/>
      <c r="AA3777" s="5"/>
      <c r="AB3777" s="5"/>
      <c r="AC3777" s="13"/>
      <c r="AD3777" s="13"/>
      <c r="AE3777" s="13"/>
      <c r="AF3777" s="13"/>
      <c r="AG3777" s="13"/>
      <c r="AH3777" s="13"/>
      <c r="AI3777" s="13"/>
      <c r="AJ3777" s="13"/>
      <c r="AK3777" s="13"/>
      <c r="AL3777" s="13"/>
      <c r="AM3777" s="13"/>
      <c r="AN3777" s="13"/>
      <c r="AO3777" s="13"/>
      <c r="AP3777" s="13"/>
      <c r="AQ3777" s="13"/>
      <c r="AR3777" s="5"/>
    </row>
    <row r="3778" spans="1:44">
      <c r="A3778" t="e">
        <f>VLOOKUP(Q3778,'Rotas x Madrugada'!A:C,2,0)</f>
        <v>#N/A</v>
      </c>
      <c r="B3778" t="e">
        <f>VLOOKUP(Q3778,'Rotas x Madrugada'!A:C,3,0)</f>
        <v>#N/A</v>
      </c>
      <c r="D3778" s="19" t="e">
        <f t="shared" si="116"/>
        <v>#N/A</v>
      </c>
      <c r="E3778" s="19" t="e">
        <f>IF(A3778="RETIRA",Z3778,VLOOKUP(Q3778,'Rotas x Madrugada'!A:D,4,0))</f>
        <v>#N/A</v>
      </c>
      <c r="F3778" s="19" t="e">
        <f>IF(A3778="RETIRA",Z3778,Z3778+2)</f>
        <v>#N/A</v>
      </c>
      <c r="G3778" s="19" t="str">
        <f>CONCATENATE(U3778,"-",V3778)</f>
        <v>-</v>
      </c>
      <c r="H3778" s="19" t="str">
        <f t="shared" ca="1" si="117"/>
        <v>PROBLEMA</v>
      </c>
      <c r="I3778" s="46">
        <f ca="1">Z3778-$B$1</f>
        <v>-46157</v>
      </c>
      <c r="J3778" s="46" t="e">
        <f>VLOOKUP(G3778,'D. Produção'!A:B,2,)</f>
        <v>#N/A</v>
      </c>
      <c r="K3778" s="1"/>
      <c r="L3778" s="2"/>
      <c r="M3778" s="1"/>
      <c r="N3778" s="1"/>
      <c r="O3778" s="2"/>
      <c r="P3778" s="2"/>
      <c r="Q3778" s="2"/>
      <c r="R3778" s="7"/>
      <c r="S3778" s="7"/>
      <c r="T3778" s="1"/>
      <c r="U3778" s="2"/>
      <c r="V3778" s="2"/>
      <c r="W3778" s="4"/>
      <c r="X3778" s="4"/>
      <c r="Y3778" s="9"/>
      <c r="Z3778" s="10"/>
      <c r="AA3778" s="15"/>
      <c r="AB3778" s="15"/>
      <c r="AC3778" s="11"/>
      <c r="AD3778" s="11"/>
      <c r="AE3778" s="11"/>
      <c r="AF3778" s="11"/>
      <c r="AG3778" s="11"/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s="11"/>
      <c r="AR3778" s="15"/>
    </row>
    <row r="3779" spans="1:44">
      <c r="A3779" t="e">
        <f>VLOOKUP(Q3779,'Rotas x Madrugada'!A:C,2,0)</f>
        <v>#N/A</v>
      </c>
      <c r="B3779" t="e">
        <f>VLOOKUP(Q3779,'Rotas x Madrugada'!A:C,3,0)</f>
        <v>#N/A</v>
      </c>
      <c r="D3779" s="19" t="e">
        <f t="shared" si="116"/>
        <v>#N/A</v>
      </c>
      <c r="E3779" s="19" t="e">
        <f>IF(A3779="RETIRA",Z3779,VLOOKUP(Q3779,'Rotas x Madrugada'!A:D,4,0))</f>
        <v>#N/A</v>
      </c>
      <c r="F3779" s="19" t="e">
        <f>IF(A3779="RETIRA",Z3779,Z3779+2)</f>
        <v>#N/A</v>
      </c>
      <c r="G3779" s="19" t="str">
        <f>CONCATENATE(U3779,"-",V3779)</f>
        <v>-</v>
      </c>
      <c r="H3779" s="19" t="str">
        <f t="shared" ca="1" si="117"/>
        <v>PROBLEMA</v>
      </c>
      <c r="I3779" s="46">
        <f ca="1">Z3779-$B$1</f>
        <v>-46157</v>
      </c>
      <c r="J3779" s="46" t="e">
        <f>VLOOKUP(G3779,'D. Produção'!A:B,2,)</f>
        <v>#N/A</v>
      </c>
      <c r="K3779" s="3"/>
      <c r="L3779" s="16"/>
      <c r="M3779" s="3"/>
      <c r="N3779" s="3"/>
      <c r="O3779" s="16"/>
      <c r="P3779" s="16"/>
      <c r="Q3779" s="16"/>
      <c r="R3779" s="8"/>
      <c r="S3779" s="8"/>
      <c r="T3779" s="3"/>
      <c r="U3779" s="16"/>
      <c r="V3779" s="16"/>
      <c r="W3779" s="12"/>
      <c r="X3779" s="12"/>
      <c r="Y3779" s="6"/>
      <c r="Z3779" s="14"/>
      <c r="AA3779" s="5"/>
      <c r="AB3779" s="5"/>
      <c r="AC3779" s="13"/>
      <c r="AD3779" s="13"/>
      <c r="AE3779" s="13"/>
      <c r="AF3779" s="13"/>
      <c r="AG3779" s="13"/>
      <c r="AH3779" s="13"/>
      <c r="AI3779" s="13"/>
      <c r="AJ3779" s="13"/>
      <c r="AK3779" s="13"/>
      <c r="AL3779" s="13"/>
      <c r="AM3779" s="13"/>
      <c r="AN3779" s="13"/>
      <c r="AO3779" s="13"/>
      <c r="AP3779" s="13"/>
      <c r="AQ3779" s="13"/>
      <c r="AR3779" s="5"/>
    </row>
    <row r="3780" spans="1:44">
      <c r="A3780" t="e">
        <f>VLOOKUP(Q3780,'Rotas x Madrugada'!A:C,2,0)</f>
        <v>#N/A</v>
      </c>
      <c r="B3780" t="e">
        <f>VLOOKUP(Q3780,'Rotas x Madrugada'!A:C,3,0)</f>
        <v>#N/A</v>
      </c>
      <c r="D3780" s="19" t="e">
        <f t="shared" ref="D3780:D3803" si="118">IF(E3780&gt;F3780,E3780,F3780)</f>
        <v>#N/A</v>
      </c>
      <c r="E3780" s="19" t="e">
        <f>IF(A3780="RETIRA",Z3780,VLOOKUP(Q3780,'Rotas x Madrugada'!A:D,4,0))</f>
        <v>#N/A</v>
      </c>
      <c r="F3780" s="19" t="e">
        <f>IF(A3780="RETIRA",Z3780,Z3780+2)</f>
        <v>#N/A</v>
      </c>
      <c r="G3780" s="19" t="str">
        <f>CONCATENATE(U3780,"-",V3780)</f>
        <v>-</v>
      </c>
      <c r="H3780" s="19" t="str">
        <f t="shared" ca="1" si="117"/>
        <v>PROBLEMA</v>
      </c>
      <c r="I3780" s="46">
        <f ca="1">Z3780-$B$1</f>
        <v>-46157</v>
      </c>
      <c r="J3780" s="46" t="e">
        <f>VLOOKUP(G3780,'D. Produção'!A:B,2,)</f>
        <v>#N/A</v>
      </c>
      <c r="K3780" s="1"/>
      <c r="L3780" s="2"/>
      <c r="M3780" s="1"/>
      <c r="N3780" s="1"/>
      <c r="O3780" s="2"/>
      <c r="P3780" s="2"/>
      <c r="Q3780" s="2"/>
      <c r="R3780" s="7"/>
      <c r="S3780" s="7"/>
      <c r="T3780" s="1"/>
      <c r="U3780" s="2"/>
      <c r="V3780" s="2"/>
      <c r="W3780" s="4"/>
      <c r="X3780" s="4"/>
      <c r="Y3780" s="9"/>
      <c r="Z3780" s="10"/>
      <c r="AA3780" s="15"/>
      <c r="AB3780" s="15"/>
      <c r="AC3780" s="15"/>
      <c r="AD3780" s="15"/>
      <c r="AE3780" s="11"/>
      <c r="AF3780" s="11"/>
      <c r="AG3780" s="11"/>
      <c r="AH3780" s="11"/>
      <c r="AI3780" s="11"/>
      <c r="AJ3780" s="11"/>
      <c r="AK3780" s="11"/>
      <c r="AL3780" s="15"/>
      <c r="AM3780" s="15"/>
      <c r="AN3780" s="11"/>
      <c r="AO3780" s="11"/>
      <c r="AP3780" s="11"/>
      <c r="AQ3780" s="11"/>
      <c r="AR3780" s="15"/>
    </row>
    <row r="3781" spans="1:44">
      <c r="A3781" t="e">
        <f>VLOOKUP(Q3781,'Rotas x Madrugada'!A:C,2,0)</f>
        <v>#N/A</v>
      </c>
      <c r="B3781" t="e">
        <f>VLOOKUP(Q3781,'Rotas x Madrugada'!A:C,3,0)</f>
        <v>#N/A</v>
      </c>
      <c r="D3781" s="19" t="e">
        <f t="shared" si="118"/>
        <v>#N/A</v>
      </c>
      <c r="E3781" s="19" t="e">
        <f>IF(A3781="RETIRA",Z3781,VLOOKUP(Q3781,'Rotas x Madrugada'!A:D,4,0))</f>
        <v>#N/A</v>
      </c>
      <c r="F3781" s="19" t="e">
        <f>IF(A3781="RETIRA",Z3781,Z3781+2)</f>
        <v>#N/A</v>
      </c>
      <c r="G3781" s="19" t="str">
        <f>CONCATENATE(U3781,"-",V3781)</f>
        <v>-</v>
      </c>
      <c r="H3781" s="19" t="str">
        <f t="shared" ref="H3781:H3803" ca="1" si="119">IF(I3781&lt;-10,"PROBLEMA",IF(I3781&lt;J3781,"URGENTE",IF(I3781=J3781,"PRODUZIR","OK")))</f>
        <v>PROBLEMA</v>
      </c>
      <c r="I3781" s="46">
        <f ca="1">Z3781-$B$1</f>
        <v>-46157</v>
      </c>
      <c r="J3781" s="46" t="e">
        <f>VLOOKUP(G3781,'D. Produção'!A:B,2,)</f>
        <v>#N/A</v>
      </c>
      <c r="K3781" s="3"/>
      <c r="L3781" s="16"/>
      <c r="M3781" s="3"/>
      <c r="N3781" s="3"/>
      <c r="O3781" s="16"/>
      <c r="P3781" s="16"/>
      <c r="Q3781" s="16"/>
      <c r="R3781" s="8"/>
      <c r="S3781" s="8"/>
      <c r="T3781" s="3"/>
      <c r="U3781" s="16"/>
      <c r="V3781" s="16"/>
      <c r="W3781" s="12"/>
      <c r="X3781" s="12"/>
      <c r="Y3781" s="6"/>
      <c r="Z3781" s="14"/>
      <c r="AA3781" s="5"/>
      <c r="AB3781" s="5"/>
      <c r="AC3781" s="5"/>
      <c r="AD3781" s="5"/>
      <c r="AE3781" s="13"/>
      <c r="AF3781" s="13"/>
      <c r="AG3781" s="13"/>
      <c r="AH3781" s="13"/>
      <c r="AI3781" s="13"/>
      <c r="AJ3781" s="13"/>
      <c r="AK3781" s="13"/>
      <c r="AL3781" s="5"/>
      <c r="AM3781" s="5"/>
      <c r="AN3781" s="13"/>
      <c r="AO3781" s="13"/>
      <c r="AP3781" s="13"/>
      <c r="AQ3781" s="13"/>
      <c r="AR3781" s="5"/>
    </row>
    <row r="3782" spans="1:44">
      <c r="A3782" t="e">
        <f>VLOOKUP(Q3782,'Rotas x Madrugada'!A:C,2,0)</f>
        <v>#N/A</v>
      </c>
      <c r="B3782" t="e">
        <f>VLOOKUP(Q3782,'Rotas x Madrugada'!A:C,3,0)</f>
        <v>#N/A</v>
      </c>
      <c r="D3782" s="19" t="e">
        <f t="shared" si="118"/>
        <v>#N/A</v>
      </c>
      <c r="E3782" s="19" t="e">
        <f>IF(A3782="RETIRA",Z3782,VLOOKUP(Q3782,'Rotas x Madrugada'!A:D,4,0))</f>
        <v>#N/A</v>
      </c>
      <c r="F3782" s="19" t="e">
        <f>IF(A3782="RETIRA",Z3782,Z3782+2)</f>
        <v>#N/A</v>
      </c>
      <c r="G3782" s="19" t="str">
        <f>CONCATENATE(U3782,"-",V3782)</f>
        <v>-</v>
      </c>
      <c r="H3782" s="19" t="str">
        <f t="shared" ca="1" si="119"/>
        <v>PROBLEMA</v>
      </c>
      <c r="I3782" s="46">
        <f ca="1">Z3782-$B$1</f>
        <v>-46157</v>
      </c>
      <c r="J3782" s="46" t="e">
        <f>VLOOKUP(G3782,'D. Produção'!A:B,2,)</f>
        <v>#N/A</v>
      </c>
      <c r="K3782" s="1"/>
      <c r="L3782" s="2"/>
      <c r="M3782" s="1"/>
      <c r="N3782" s="1"/>
      <c r="O3782" s="2"/>
      <c r="P3782" s="2"/>
      <c r="Q3782" s="2"/>
      <c r="R3782" s="7"/>
      <c r="S3782" s="7"/>
      <c r="T3782" s="1"/>
      <c r="U3782" s="2"/>
      <c r="V3782" s="2"/>
      <c r="W3782" s="4"/>
      <c r="X3782" s="4"/>
      <c r="Y3782" s="9"/>
      <c r="Z3782" s="10"/>
      <c r="AA3782" s="15"/>
      <c r="AB3782" s="15"/>
      <c r="AC3782" s="15"/>
      <c r="AD3782" s="15"/>
      <c r="AE3782" s="11"/>
      <c r="AF3782" s="11"/>
      <c r="AG3782" s="11"/>
      <c r="AH3782" s="11"/>
      <c r="AI3782" s="11"/>
      <c r="AJ3782" s="11"/>
      <c r="AK3782" s="11"/>
      <c r="AL3782" s="15"/>
      <c r="AM3782" s="15"/>
      <c r="AN3782" s="11"/>
      <c r="AO3782" s="11"/>
      <c r="AP3782" s="11"/>
      <c r="AQ3782" s="11"/>
      <c r="AR3782" s="15"/>
    </row>
    <row r="3783" spans="1:44">
      <c r="A3783" t="e">
        <f>VLOOKUP(Q3783,'Rotas x Madrugada'!A:C,2,0)</f>
        <v>#N/A</v>
      </c>
      <c r="B3783" t="e">
        <f>VLOOKUP(Q3783,'Rotas x Madrugada'!A:C,3,0)</f>
        <v>#N/A</v>
      </c>
      <c r="D3783" s="19" t="e">
        <f t="shared" si="118"/>
        <v>#N/A</v>
      </c>
      <c r="E3783" s="19" t="e">
        <f>IF(A3783="RETIRA",Z3783,VLOOKUP(Q3783,'Rotas x Madrugada'!A:D,4,0))</f>
        <v>#N/A</v>
      </c>
      <c r="F3783" s="19" t="e">
        <f>IF(A3783="RETIRA",Z3783,Z3783+2)</f>
        <v>#N/A</v>
      </c>
      <c r="G3783" s="19" t="str">
        <f>CONCATENATE(U3783,"-",V3783)</f>
        <v>-</v>
      </c>
      <c r="H3783" s="19" t="str">
        <f t="shared" ca="1" si="119"/>
        <v>PROBLEMA</v>
      </c>
      <c r="I3783" s="46">
        <f ca="1">Z3783-$B$1</f>
        <v>-46157</v>
      </c>
      <c r="J3783" s="46" t="e">
        <f>VLOOKUP(G3783,'D. Produção'!A:B,2,)</f>
        <v>#N/A</v>
      </c>
      <c r="K3783" s="3"/>
      <c r="L3783" s="16"/>
      <c r="M3783" s="3"/>
      <c r="N3783" s="3"/>
      <c r="O3783" s="16"/>
      <c r="P3783" s="16"/>
      <c r="Q3783" s="16"/>
      <c r="R3783" s="8"/>
      <c r="S3783" s="8"/>
      <c r="T3783" s="3"/>
      <c r="U3783" s="16"/>
      <c r="V3783" s="16"/>
      <c r="W3783" s="12"/>
      <c r="X3783" s="12"/>
      <c r="Y3783" s="6"/>
      <c r="Z3783" s="14"/>
      <c r="AA3783" s="5"/>
      <c r="AB3783" s="5"/>
      <c r="AC3783" s="5"/>
      <c r="AD3783" s="5"/>
      <c r="AE3783" s="13"/>
      <c r="AF3783" s="13"/>
      <c r="AG3783" s="13"/>
      <c r="AH3783" s="13"/>
      <c r="AI3783" s="13"/>
      <c r="AJ3783" s="13"/>
      <c r="AK3783" s="13"/>
      <c r="AL3783" s="5"/>
      <c r="AM3783" s="5"/>
      <c r="AN3783" s="13"/>
      <c r="AO3783" s="13"/>
      <c r="AP3783" s="13"/>
      <c r="AQ3783" s="13"/>
      <c r="AR3783" s="5"/>
    </row>
    <row r="3784" spans="1:44">
      <c r="A3784" t="e">
        <f>VLOOKUP(Q3784,'Rotas x Madrugada'!A:C,2,0)</f>
        <v>#N/A</v>
      </c>
      <c r="B3784" t="e">
        <f>VLOOKUP(Q3784,'Rotas x Madrugada'!A:C,3,0)</f>
        <v>#N/A</v>
      </c>
      <c r="D3784" s="19" t="e">
        <f t="shared" si="118"/>
        <v>#N/A</v>
      </c>
      <c r="E3784" s="19" t="e">
        <f>IF(A3784="RETIRA",Z3784,VLOOKUP(Q3784,'Rotas x Madrugada'!A:D,4,0))</f>
        <v>#N/A</v>
      </c>
      <c r="F3784" s="19" t="e">
        <f>IF(A3784="RETIRA",Z3784,Z3784+2)</f>
        <v>#N/A</v>
      </c>
      <c r="G3784" s="19" t="str">
        <f>CONCATENATE(U3784,"-",V3784)</f>
        <v>-</v>
      </c>
      <c r="H3784" s="19" t="str">
        <f t="shared" ca="1" si="119"/>
        <v>PROBLEMA</v>
      </c>
      <c r="I3784" s="46">
        <f ca="1">Z3784-$B$1</f>
        <v>-46157</v>
      </c>
      <c r="J3784" s="46" t="e">
        <f>VLOOKUP(G3784,'D. Produção'!A:B,2,)</f>
        <v>#N/A</v>
      </c>
      <c r="K3784" s="1"/>
      <c r="L3784" s="2"/>
      <c r="M3784" s="1"/>
      <c r="N3784" s="1"/>
      <c r="O3784" s="2"/>
      <c r="P3784" s="2"/>
      <c r="Q3784" s="2"/>
      <c r="R3784" s="7"/>
      <c r="S3784" s="7"/>
      <c r="T3784" s="1"/>
      <c r="U3784" s="2"/>
      <c r="V3784" s="2"/>
      <c r="W3784" s="4"/>
      <c r="X3784" s="4"/>
      <c r="Y3784" s="9"/>
      <c r="Z3784" s="10"/>
      <c r="AA3784" s="15"/>
      <c r="AB3784" s="15"/>
      <c r="AC3784" s="15"/>
      <c r="AD3784" s="15"/>
      <c r="AE3784" s="11"/>
      <c r="AF3784" s="11"/>
      <c r="AG3784" s="11"/>
      <c r="AH3784" s="11"/>
      <c r="AI3784" s="11"/>
      <c r="AJ3784" s="11"/>
      <c r="AK3784" s="11"/>
      <c r="AL3784" s="15"/>
      <c r="AM3784" s="15"/>
      <c r="AN3784" s="11"/>
      <c r="AO3784" s="11"/>
      <c r="AP3784" s="11"/>
      <c r="AQ3784" s="11"/>
      <c r="AR3784" s="15"/>
    </row>
    <row r="3785" spans="1:44">
      <c r="A3785" t="e">
        <f>VLOOKUP(Q3785,'Rotas x Madrugada'!A:C,2,0)</f>
        <v>#N/A</v>
      </c>
      <c r="B3785" t="e">
        <f>VLOOKUP(Q3785,'Rotas x Madrugada'!A:C,3,0)</f>
        <v>#N/A</v>
      </c>
      <c r="D3785" s="19" t="e">
        <f t="shared" si="118"/>
        <v>#N/A</v>
      </c>
      <c r="E3785" s="19" t="e">
        <f>IF(A3785="RETIRA",Z3785,VLOOKUP(Q3785,'Rotas x Madrugada'!A:D,4,0))</f>
        <v>#N/A</v>
      </c>
      <c r="F3785" s="19" t="e">
        <f>IF(A3785="RETIRA",Z3785,Z3785+2)</f>
        <v>#N/A</v>
      </c>
      <c r="G3785" s="19" t="str">
        <f>CONCATENATE(U3785,"-",V3785)</f>
        <v>-</v>
      </c>
      <c r="H3785" s="19" t="str">
        <f t="shared" ca="1" si="119"/>
        <v>PROBLEMA</v>
      </c>
      <c r="I3785" s="46">
        <f ca="1">Z3785-$B$1</f>
        <v>-46157</v>
      </c>
      <c r="J3785" s="46" t="e">
        <f>VLOOKUP(G3785,'D. Produção'!A:B,2,)</f>
        <v>#N/A</v>
      </c>
      <c r="K3785" s="3"/>
      <c r="L3785" s="16"/>
      <c r="M3785" s="3"/>
      <c r="N3785" s="3"/>
      <c r="O3785" s="16"/>
      <c r="P3785" s="16"/>
      <c r="Q3785" s="16"/>
      <c r="R3785" s="8"/>
      <c r="S3785" s="8"/>
      <c r="T3785" s="3"/>
      <c r="U3785" s="16"/>
      <c r="V3785" s="16"/>
      <c r="W3785" s="12"/>
      <c r="X3785" s="12"/>
      <c r="Y3785" s="6"/>
      <c r="Z3785" s="14"/>
      <c r="AA3785" s="5"/>
      <c r="AB3785" s="5"/>
      <c r="AC3785" s="5"/>
      <c r="AD3785" s="5"/>
      <c r="AE3785" s="13"/>
      <c r="AF3785" s="13"/>
      <c r="AG3785" s="13"/>
      <c r="AH3785" s="13"/>
      <c r="AI3785" s="13"/>
      <c r="AJ3785" s="13"/>
      <c r="AK3785" s="13"/>
      <c r="AL3785" s="5"/>
      <c r="AM3785" s="5"/>
      <c r="AN3785" s="13"/>
      <c r="AO3785" s="13"/>
      <c r="AP3785" s="13"/>
      <c r="AQ3785" s="13"/>
      <c r="AR3785" s="5"/>
    </row>
    <row r="3786" spans="1:44">
      <c r="A3786" t="e">
        <f>VLOOKUP(Q3786,'Rotas x Madrugada'!A:C,2,0)</f>
        <v>#N/A</v>
      </c>
      <c r="B3786" t="e">
        <f>VLOOKUP(Q3786,'Rotas x Madrugada'!A:C,3,0)</f>
        <v>#N/A</v>
      </c>
      <c r="D3786" s="19" t="e">
        <f t="shared" si="118"/>
        <v>#N/A</v>
      </c>
      <c r="E3786" s="19" t="e">
        <f>IF(A3786="RETIRA",Z3786,VLOOKUP(Q3786,'Rotas x Madrugada'!A:D,4,0))</f>
        <v>#N/A</v>
      </c>
      <c r="F3786" s="19" t="e">
        <f>IF(A3786="RETIRA",Z3786,Z3786+2)</f>
        <v>#N/A</v>
      </c>
      <c r="G3786" s="19" t="str">
        <f>CONCATENATE(U3786,"-",V3786)</f>
        <v>-</v>
      </c>
      <c r="H3786" s="19" t="str">
        <f t="shared" ca="1" si="119"/>
        <v>PROBLEMA</v>
      </c>
      <c r="I3786" s="46">
        <f ca="1">Z3786-$B$1</f>
        <v>-46157</v>
      </c>
      <c r="J3786" s="46" t="e">
        <f>VLOOKUP(G3786,'D. Produção'!A:B,2,)</f>
        <v>#N/A</v>
      </c>
      <c r="K3786" s="1"/>
      <c r="L3786" s="2"/>
      <c r="M3786" s="1"/>
      <c r="N3786" s="1"/>
      <c r="O3786" s="2"/>
      <c r="P3786" s="2"/>
      <c r="Q3786" s="2"/>
      <c r="R3786" s="7"/>
      <c r="S3786" s="7"/>
      <c r="T3786" s="1"/>
      <c r="U3786" s="2"/>
      <c r="V3786" s="2"/>
      <c r="W3786" s="4"/>
      <c r="X3786" s="4"/>
      <c r="Y3786" s="9"/>
      <c r="Z3786" s="10"/>
      <c r="AA3786" s="15"/>
      <c r="AB3786" s="15"/>
      <c r="AC3786" s="15"/>
      <c r="AD3786" s="15"/>
      <c r="AE3786" s="11"/>
      <c r="AF3786" s="11"/>
      <c r="AG3786" s="11"/>
      <c r="AH3786" s="11"/>
      <c r="AI3786" s="11"/>
      <c r="AJ3786" s="11"/>
      <c r="AK3786" s="11"/>
      <c r="AL3786" s="15"/>
      <c r="AM3786" s="15"/>
      <c r="AN3786" s="11"/>
      <c r="AO3786" s="11"/>
      <c r="AP3786" s="11"/>
      <c r="AQ3786" s="11"/>
      <c r="AR3786" s="15"/>
    </row>
    <row r="3787" spans="1:44">
      <c r="A3787" t="e">
        <f>VLOOKUP(Q3787,'Rotas x Madrugada'!A:C,2,0)</f>
        <v>#N/A</v>
      </c>
      <c r="B3787" t="e">
        <f>VLOOKUP(Q3787,'Rotas x Madrugada'!A:C,3,0)</f>
        <v>#N/A</v>
      </c>
      <c r="D3787" s="19" t="e">
        <f t="shared" si="118"/>
        <v>#N/A</v>
      </c>
      <c r="E3787" s="19" t="e">
        <f>IF(A3787="RETIRA",Z3787,VLOOKUP(Q3787,'Rotas x Madrugada'!A:D,4,0))</f>
        <v>#N/A</v>
      </c>
      <c r="F3787" s="19" t="e">
        <f>IF(A3787="RETIRA",Z3787,Z3787+2)</f>
        <v>#N/A</v>
      </c>
      <c r="G3787" s="19" t="str">
        <f>CONCATENATE(U3787,"-",V3787)</f>
        <v>-</v>
      </c>
      <c r="H3787" s="19" t="str">
        <f t="shared" ca="1" si="119"/>
        <v>PROBLEMA</v>
      </c>
      <c r="I3787" s="46">
        <f ca="1">Z3787-$B$1</f>
        <v>-46157</v>
      </c>
      <c r="J3787" s="46" t="e">
        <f>VLOOKUP(G3787,'D. Produção'!A:B,2,)</f>
        <v>#N/A</v>
      </c>
      <c r="K3787" s="3"/>
      <c r="L3787" s="16"/>
      <c r="M3787" s="3"/>
      <c r="N3787" s="3"/>
      <c r="O3787" s="16"/>
      <c r="P3787" s="16"/>
      <c r="Q3787" s="16"/>
      <c r="R3787" s="8"/>
      <c r="S3787" s="8"/>
      <c r="T3787" s="3"/>
      <c r="U3787" s="16"/>
      <c r="V3787" s="16"/>
      <c r="W3787" s="12"/>
      <c r="X3787" s="12"/>
      <c r="Y3787" s="6"/>
      <c r="Z3787" s="14"/>
      <c r="AA3787" s="5"/>
      <c r="AB3787" s="5"/>
      <c r="AC3787" s="5"/>
      <c r="AD3787" s="5"/>
      <c r="AE3787" s="13"/>
      <c r="AF3787" s="13"/>
      <c r="AG3787" s="13"/>
      <c r="AH3787" s="13"/>
      <c r="AI3787" s="13"/>
      <c r="AJ3787" s="13"/>
      <c r="AK3787" s="13"/>
      <c r="AL3787" s="5"/>
      <c r="AM3787" s="5"/>
      <c r="AN3787" s="13"/>
      <c r="AO3787" s="13"/>
      <c r="AP3787" s="13"/>
      <c r="AQ3787" s="13"/>
      <c r="AR3787" s="5"/>
    </row>
    <row r="3788" spans="1:44">
      <c r="A3788" t="e">
        <f>VLOOKUP(Q3788,'Rotas x Madrugada'!A:C,2,0)</f>
        <v>#N/A</v>
      </c>
      <c r="B3788" t="e">
        <f>VLOOKUP(Q3788,'Rotas x Madrugada'!A:C,3,0)</f>
        <v>#N/A</v>
      </c>
      <c r="D3788" s="19" t="e">
        <f t="shared" si="118"/>
        <v>#N/A</v>
      </c>
      <c r="E3788" s="19" t="e">
        <f>IF(A3788="RETIRA",Z3788,VLOOKUP(Q3788,'Rotas x Madrugada'!A:D,4,0))</f>
        <v>#N/A</v>
      </c>
      <c r="F3788" s="19" t="e">
        <f>IF(A3788="RETIRA",Z3788,Z3788+2)</f>
        <v>#N/A</v>
      </c>
      <c r="G3788" s="19" t="str">
        <f>CONCATENATE(U3788,"-",V3788)</f>
        <v>-</v>
      </c>
      <c r="H3788" s="19" t="str">
        <f t="shared" ca="1" si="119"/>
        <v>PROBLEMA</v>
      </c>
      <c r="I3788" s="46">
        <f ca="1">Z3788-$B$1</f>
        <v>-46157</v>
      </c>
      <c r="J3788" s="46" t="e">
        <f>VLOOKUP(G3788,'D. Produção'!A:B,2,)</f>
        <v>#N/A</v>
      </c>
      <c r="K3788" s="1"/>
      <c r="L3788" s="2"/>
      <c r="M3788" s="1"/>
      <c r="N3788" s="1"/>
      <c r="O3788" s="2"/>
      <c r="P3788" s="2"/>
      <c r="Q3788" s="2"/>
      <c r="R3788" s="7"/>
      <c r="S3788" s="7"/>
      <c r="T3788" s="1"/>
      <c r="U3788" s="2"/>
      <c r="V3788" s="2"/>
      <c r="W3788" s="4"/>
      <c r="X3788" s="4"/>
      <c r="Y3788" s="9"/>
      <c r="Z3788" s="10"/>
      <c r="AA3788" s="15"/>
      <c r="AB3788" s="15"/>
      <c r="AC3788" s="15"/>
      <c r="AD3788" s="15"/>
      <c r="AE3788" s="11"/>
      <c r="AF3788" s="11"/>
      <c r="AG3788" s="11"/>
      <c r="AH3788" s="11"/>
      <c r="AI3788" s="11"/>
      <c r="AJ3788" s="11"/>
      <c r="AK3788" s="11"/>
      <c r="AL3788" s="15"/>
      <c r="AM3788" s="15"/>
      <c r="AN3788" s="11"/>
      <c r="AO3788" s="11"/>
      <c r="AP3788" s="11"/>
      <c r="AQ3788" s="11"/>
      <c r="AR3788" s="15"/>
    </row>
    <row r="3789" spans="1:44">
      <c r="A3789" t="e">
        <f>VLOOKUP(Q3789,'Rotas x Madrugada'!A:C,2,0)</f>
        <v>#N/A</v>
      </c>
      <c r="B3789" t="e">
        <f>VLOOKUP(Q3789,'Rotas x Madrugada'!A:C,3,0)</f>
        <v>#N/A</v>
      </c>
      <c r="D3789" s="19" t="e">
        <f t="shared" si="118"/>
        <v>#N/A</v>
      </c>
      <c r="E3789" s="19" t="e">
        <f>IF(A3789="RETIRA",Z3789,VLOOKUP(Q3789,'Rotas x Madrugada'!A:D,4,0))</f>
        <v>#N/A</v>
      </c>
      <c r="F3789" s="19" t="e">
        <f>IF(A3789="RETIRA",Z3789,Z3789+2)</f>
        <v>#N/A</v>
      </c>
      <c r="G3789" s="19" t="str">
        <f>CONCATENATE(U3789,"-",V3789)</f>
        <v>-</v>
      </c>
      <c r="H3789" s="19" t="str">
        <f t="shared" ca="1" si="119"/>
        <v>PROBLEMA</v>
      </c>
      <c r="I3789" s="46">
        <f ca="1">Z3789-$B$1</f>
        <v>-46157</v>
      </c>
      <c r="J3789" s="46" t="e">
        <f>VLOOKUP(G3789,'D. Produção'!A:B,2,)</f>
        <v>#N/A</v>
      </c>
      <c r="K3789" s="3"/>
      <c r="L3789" s="16"/>
      <c r="M3789" s="3"/>
      <c r="N3789" s="3"/>
      <c r="O3789" s="16"/>
      <c r="P3789" s="16"/>
      <c r="Q3789" s="16"/>
      <c r="R3789" s="8"/>
      <c r="S3789" s="8"/>
      <c r="T3789" s="3"/>
      <c r="U3789" s="16"/>
      <c r="V3789" s="16"/>
      <c r="W3789" s="12"/>
      <c r="X3789" s="12"/>
      <c r="Y3789" s="6"/>
      <c r="Z3789" s="14"/>
      <c r="AA3789" s="5"/>
      <c r="AB3789" s="5"/>
      <c r="AC3789" s="5"/>
      <c r="AD3789" s="5"/>
      <c r="AE3789" s="13"/>
      <c r="AF3789" s="13"/>
      <c r="AG3789" s="13"/>
      <c r="AH3789" s="13"/>
      <c r="AI3789" s="13"/>
      <c r="AJ3789" s="13"/>
      <c r="AK3789" s="13"/>
      <c r="AL3789" s="5"/>
      <c r="AM3789" s="5"/>
      <c r="AN3789" s="13"/>
      <c r="AO3789" s="13"/>
      <c r="AP3789" s="13"/>
      <c r="AQ3789" s="13"/>
      <c r="AR3789" s="5"/>
    </row>
    <row r="3790" spans="1:44">
      <c r="A3790" t="e">
        <f>VLOOKUP(Q3790,'Rotas x Madrugada'!A:C,2,0)</f>
        <v>#N/A</v>
      </c>
      <c r="B3790" t="e">
        <f>VLOOKUP(Q3790,'Rotas x Madrugada'!A:C,3,0)</f>
        <v>#N/A</v>
      </c>
      <c r="D3790" s="19" t="e">
        <f t="shared" si="118"/>
        <v>#N/A</v>
      </c>
      <c r="E3790" s="19" t="e">
        <f>IF(A3790="RETIRA",Z3790,VLOOKUP(Q3790,'Rotas x Madrugada'!A:D,4,0))</f>
        <v>#N/A</v>
      </c>
      <c r="F3790" s="19" t="e">
        <f>IF(A3790="RETIRA",Z3790,Z3790+2)</f>
        <v>#N/A</v>
      </c>
      <c r="G3790" s="19" t="str">
        <f>CONCATENATE(U3790,"-",V3790)</f>
        <v>-</v>
      </c>
      <c r="H3790" s="19" t="str">
        <f t="shared" ca="1" si="119"/>
        <v>PROBLEMA</v>
      </c>
      <c r="I3790" s="46">
        <f ca="1">Z3790-$B$1</f>
        <v>-46157</v>
      </c>
      <c r="J3790" s="46" t="e">
        <f>VLOOKUP(G3790,'D. Produção'!A:B,2,)</f>
        <v>#N/A</v>
      </c>
      <c r="K3790" s="1"/>
      <c r="L3790" s="2"/>
      <c r="M3790" s="1"/>
      <c r="N3790" s="1"/>
      <c r="O3790" s="2"/>
      <c r="P3790" s="2"/>
      <c r="Q3790" s="2"/>
      <c r="R3790" s="7"/>
      <c r="S3790" s="7"/>
      <c r="T3790" s="1"/>
      <c r="U3790" s="2"/>
      <c r="V3790" s="2"/>
      <c r="W3790" s="4"/>
      <c r="X3790" s="4"/>
      <c r="Y3790" s="9"/>
      <c r="Z3790" s="10"/>
      <c r="AA3790" s="15"/>
      <c r="AB3790" s="15"/>
      <c r="AC3790" s="15"/>
      <c r="AD3790" s="15"/>
      <c r="AE3790" s="11"/>
      <c r="AF3790" s="11"/>
      <c r="AG3790" s="11"/>
      <c r="AH3790" s="11"/>
      <c r="AI3790" s="11"/>
      <c r="AJ3790" s="11"/>
      <c r="AK3790" s="11"/>
      <c r="AL3790" s="15"/>
      <c r="AM3790" s="15"/>
      <c r="AN3790" s="11"/>
      <c r="AO3790" s="11"/>
      <c r="AP3790" s="11"/>
      <c r="AQ3790" s="11"/>
      <c r="AR3790" s="15"/>
    </row>
    <row r="3791" spans="1:44">
      <c r="A3791" t="e">
        <f>VLOOKUP(Q3791,'Rotas x Madrugada'!A:C,2,0)</f>
        <v>#N/A</v>
      </c>
      <c r="B3791" t="e">
        <f>VLOOKUP(Q3791,'Rotas x Madrugada'!A:C,3,0)</f>
        <v>#N/A</v>
      </c>
      <c r="D3791" s="19" t="e">
        <f t="shared" si="118"/>
        <v>#N/A</v>
      </c>
      <c r="E3791" s="19" t="e">
        <f>IF(A3791="RETIRA",Z3791,VLOOKUP(Q3791,'Rotas x Madrugada'!A:D,4,0))</f>
        <v>#N/A</v>
      </c>
      <c r="F3791" s="19" t="e">
        <f>IF(A3791="RETIRA",Z3791,Z3791+2)</f>
        <v>#N/A</v>
      </c>
      <c r="G3791" s="19" t="str">
        <f>CONCATENATE(U3791,"-",V3791)</f>
        <v>-</v>
      </c>
      <c r="H3791" s="19" t="str">
        <f t="shared" ca="1" si="119"/>
        <v>PROBLEMA</v>
      </c>
      <c r="I3791" s="46">
        <f ca="1">Z3791-$B$1</f>
        <v>-46157</v>
      </c>
      <c r="J3791" s="46" t="e">
        <f>VLOOKUP(G3791,'D. Produção'!A:B,2,)</f>
        <v>#N/A</v>
      </c>
      <c r="K3791" s="3"/>
      <c r="L3791" s="16"/>
      <c r="M3791" s="3"/>
      <c r="N3791" s="3"/>
      <c r="O3791" s="16"/>
      <c r="P3791" s="16"/>
      <c r="Q3791" s="16"/>
      <c r="R3791" s="8"/>
      <c r="S3791" s="8"/>
      <c r="T3791" s="3"/>
      <c r="U3791" s="16"/>
      <c r="V3791" s="16"/>
      <c r="W3791" s="12"/>
      <c r="X3791" s="12"/>
      <c r="Y3791" s="6"/>
      <c r="Z3791" s="14"/>
      <c r="AA3791" s="5"/>
      <c r="AB3791" s="5"/>
      <c r="AC3791" s="5"/>
      <c r="AD3791" s="5"/>
      <c r="AE3791" s="13"/>
      <c r="AF3791" s="13"/>
      <c r="AG3791" s="13"/>
      <c r="AH3791" s="13"/>
      <c r="AI3791" s="13"/>
      <c r="AJ3791" s="13"/>
      <c r="AK3791" s="13"/>
      <c r="AL3791" s="5"/>
      <c r="AM3791" s="5"/>
      <c r="AN3791" s="13"/>
      <c r="AO3791" s="13"/>
      <c r="AP3791" s="13"/>
      <c r="AQ3791" s="13"/>
      <c r="AR3791" s="5"/>
    </row>
    <row r="3792" spans="1:44">
      <c r="A3792" t="e">
        <f>VLOOKUP(Q3792,'Rotas x Madrugada'!A:C,2,0)</f>
        <v>#N/A</v>
      </c>
      <c r="B3792" t="e">
        <f>VLOOKUP(Q3792,'Rotas x Madrugada'!A:C,3,0)</f>
        <v>#N/A</v>
      </c>
      <c r="D3792" s="19" t="e">
        <f t="shared" si="118"/>
        <v>#N/A</v>
      </c>
      <c r="E3792" s="19" t="e">
        <f>IF(A3792="RETIRA",Z3792,VLOOKUP(Q3792,'Rotas x Madrugada'!A:D,4,0))</f>
        <v>#N/A</v>
      </c>
      <c r="F3792" s="19" t="e">
        <f>IF(A3792="RETIRA",Z3792,Z3792+2)</f>
        <v>#N/A</v>
      </c>
      <c r="G3792" s="19" t="str">
        <f>CONCATENATE(U3792,"-",V3792)</f>
        <v>-</v>
      </c>
      <c r="H3792" s="19" t="str">
        <f t="shared" ca="1" si="119"/>
        <v>PROBLEMA</v>
      </c>
      <c r="I3792" s="46">
        <f ca="1">Z3792-$B$1</f>
        <v>-46157</v>
      </c>
      <c r="J3792" s="46" t="e">
        <f>VLOOKUP(G3792,'D. Produção'!A:B,2,)</f>
        <v>#N/A</v>
      </c>
      <c r="K3792" s="1"/>
      <c r="L3792" s="2"/>
      <c r="M3792" s="1"/>
      <c r="N3792" s="1"/>
      <c r="O3792" s="2"/>
      <c r="P3792" s="2"/>
      <c r="Q3792" s="2"/>
      <c r="R3792" s="7"/>
      <c r="S3792" s="7"/>
      <c r="T3792" s="1"/>
      <c r="U3792" s="2"/>
      <c r="V3792" s="2"/>
      <c r="W3792" s="4"/>
      <c r="X3792" s="4"/>
      <c r="Y3792" s="9"/>
      <c r="Z3792" s="10"/>
      <c r="AA3792" s="15"/>
      <c r="AB3792" s="15"/>
      <c r="AC3792" s="15"/>
      <c r="AD3792" s="15"/>
      <c r="AE3792" s="11"/>
      <c r="AF3792" s="11"/>
      <c r="AG3792" s="11"/>
      <c r="AH3792" s="11"/>
      <c r="AI3792" s="11"/>
      <c r="AJ3792" s="11"/>
      <c r="AK3792" s="11"/>
      <c r="AL3792" s="15"/>
      <c r="AM3792" s="15"/>
      <c r="AN3792" s="11"/>
      <c r="AO3792" s="11"/>
      <c r="AP3792" s="11"/>
      <c r="AQ3792" s="11"/>
      <c r="AR3792" s="15"/>
    </row>
    <row r="3793" spans="1:44">
      <c r="A3793" t="e">
        <f>VLOOKUP(Q3793,'Rotas x Madrugada'!A:C,2,0)</f>
        <v>#N/A</v>
      </c>
      <c r="B3793" t="e">
        <f>VLOOKUP(Q3793,'Rotas x Madrugada'!A:C,3,0)</f>
        <v>#N/A</v>
      </c>
      <c r="D3793" s="19" t="e">
        <f t="shared" si="118"/>
        <v>#N/A</v>
      </c>
      <c r="E3793" s="19" t="e">
        <f>IF(A3793="RETIRA",Z3793,VLOOKUP(Q3793,'Rotas x Madrugada'!A:D,4,0))</f>
        <v>#N/A</v>
      </c>
      <c r="F3793" s="19" t="e">
        <f>IF(A3793="RETIRA",Z3793,Z3793+2)</f>
        <v>#N/A</v>
      </c>
      <c r="G3793" s="19" t="str">
        <f>CONCATENATE(U3793,"-",V3793)</f>
        <v>-</v>
      </c>
      <c r="H3793" s="19" t="str">
        <f t="shared" ca="1" si="119"/>
        <v>PROBLEMA</v>
      </c>
      <c r="I3793" s="46">
        <f ca="1">Z3793-$B$1</f>
        <v>-46157</v>
      </c>
      <c r="J3793" s="46" t="e">
        <f>VLOOKUP(G3793,'D. Produção'!A:B,2,)</f>
        <v>#N/A</v>
      </c>
      <c r="K3793" s="3"/>
      <c r="L3793" s="16"/>
      <c r="M3793" s="3"/>
      <c r="N3793" s="3"/>
      <c r="O3793" s="16"/>
      <c r="P3793" s="16"/>
      <c r="Q3793" s="16"/>
      <c r="R3793" s="8"/>
      <c r="S3793" s="8"/>
      <c r="T3793" s="3"/>
      <c r="U3793" s="16"/>
      <c r="V3793" s="16"/>
      <c r="W3793" s="12"/>
      <c r="X3793" s="12"/>
      <c r="Y3793" s="6"/>
      <c r="Z3793" s="14"/>
      <c r="AA3793" s="5"/>
      <c r="AB3793" s="5"/>
      <c r="AC3793" s="5"/>
      <c r="AD3793" s="5"/>
      <c r="AE3793" s="13"/>
      <c r="AF3793" s="13"/>
      <c r="AG3793" s="13"/>
      <c r="AH3793" s="13"/>
      <c r="AI3793" s="13"/>
      <c r="AJ3793" s="13"/>
      <c r="AK3793" s="13"/>
      <c r="AL3793" s="5"/>
      <c r="AM3793" s="5"/>
      <c r="AN3793" s="13"/>
      <c r="AO3793" s="13"/>
      <c r="AP3793" s="13"/>
      <c r="AQ3793" s="13"/>
      <c r="AR3793" s="5"/>
    </row>
    <row r="3794" spans="1:44">
      <c r="A3794" t="e">
        <f>VLOOKUP(Q3794,'Rotas x Madrugada'!A:C,2,0)</f>
        <v>#N/A</v>
      </c>
      <c r="B3794" t="e">
        <f>VLOOKUP(Q3794,'Rotas x Madrugada'!A:C,3,0)</f>
        <v>#N/A</v>
      </c>
      <c r="D3794" s="19" t="e">
        <f t="shared" si="118"/>
        <v>#N/A</v>
      </c>
      <c r="E3794" s="19" t="e">
        <f>IF(A3794="RETIRA",Z3794,VLOOKUP(Q3794,'Rotas x Madrugada'!A:D,4,0))</f>
        <v>#N/A</v>
      </c>
      <c r="F3794" s="19" t="e">
        <f>IF(A3794="RETIRA",Z3794,Z3794+2)</f>
        <v>#N/A</v>
      </c>
      <c r="G3794" s="19" t="str">
        <f>CONCATENATE(U3794,"-",V3794)</f>
        <v>-</v>
      </c>
      <c r="H3794" s="19" t="str">
        <f t="shared" ca="1" si="119"/>
        <v>PROBLEMA</v>
      </c>
      <c r="I3794" s="46">
        <f ca="1">Z3794-$B$1</f>
        <v>-46157</v>
      </c>
      <c r="J3794" s="46" t="e">
        <f>VLOOKUP(G3794,'D. Produção'!A:B,2,)</f>
        <v>#N/A</v>
      </c>
      <c r="K3794" s="1"/>
      <c r="L3794" s="2"/>
      <c r="M3794" s="1"/>
      <c r="N3794" s="1"/>
      <c r="O3794" s="2"/>
      <c r="P3794" s="2"/>
      <c r="Q3794" s="2"/>
      <c r="R3794" s="7"/>
      <c r="S3794" s="7"/>
      <c r="T3794" s="1"/>
      <c r="U3794" s="2"/>
      <c r="V3794" s="2"/>
      <c r="W3794" s="4"/>
      <c r="X3794" s="4"/>
      <c r="Y3794" s="9"/>
      <c r="Z3794" s="10"/>
      <c r="AA3794" s="15"/>
      <c r="AB3794" s="15"/>
      <c r="AC3794" s="15"/>
      <c r="AD3794" s="15"/>
      <c r="AE3794" s="11"/>
      <c r="AF3794" s="11"/>
      <c r="AG3794" s="11"/>
      <c r="AH3794" s="11"/>
      <c r="AI3794" s="11"/>
      <c r="AJ3794" s="11"/>
      <c r="AK3794" s="11"/>
      <c r="AL3794" s="15"/>
      <c r="AM3794" s="15"/>
      <c r="AN3794" s="11"/>
      <c r="AO3794" s="11"/>
      <c r="AP3794" s="11"/>
      <c r="AQ3794" s="11"/>
      <c r="AR3794" s="15"/>
    </row>
    <row r="3795" spans="1:44">
      <c r="A3795" t="e">
        <f>VLOOKUP(Q3795,'Rotas x Madrugada'!A:C,2,0)</f>
        <v>#N/A</v>
      </c>
      <c r="B3795" t="e">
        <f>VLOOKUP(Q3795,'Rotas x Madrugada'!A:C,3,0)</f>
        <v>#N/A</v>
      </c>
      <c r="D3795" s="19" t="e">
        <f t="shared" si="118"/>
        <v>#N/A</v>
      </c>
      <c r="E3795" s="19" t="e">
        <f>IF(A3795="RETIRA",Z3795,VLOOKUP(Q3795,'Rotas x Madrugada'!A:D,4,0))</f>
        <v>#N/A</v>
      </c>
      <c r="F3795" s="19" t="e">
        <f>IF(A3795="RETIRA",Z3795,Z3795+2)</f>
        <v>#N/A</v>
      </c>
      <c r="G3795" s="19" t="str">
        <f>CONCATENATE(U3795,"-",V3795)</f>
        <v>-</v>
      </c>
      <c r="H3795" s="19" t="str">
        <f t="shared" ca="1" si="119"/>
        <v>PROBLEMA</v>
      </c>
      <c r="I3795" s="46">
        <f ca="1">Z3795-$B$1</f>
        <v>-46157</v>
      </c>
      <c r="J3795" s="46" t="e">
        <f>VLOOKUP(G3795,'D. Produção'!A:B,2,)</f>
        <v>#N/A</v>
      </c>
      <c r="K3795" s="3"/>
      <c r="L3795" s="16"/>
      <c r="M3795" s="3"/>
      <c r="N3795" s="3"/>
      <c r="O3795" s="16"/>
      <c r="P3795" s="16"/>
      <c r="Q3795" s="16"/>
      <c r="R3795" s="8"/>
      <c r="S3795" s="8"/>
      <c r="T3795" s="3"/>
      <c r="U3795" s="16"/>
      <c r="V3795" s="16"/>
      <c r="W3795" s="12"/>
      <c r="X3795" s="12"/>
      <c r="Y3795" s="6"/>
      <c r="Z3795" s="14"/>
      <c r="AA3795" s="5"/>
      <c r="AB3795" s="5"/>
      <c r="AC3795" s="5"/>
      <c r="AD3795" s="5"/>
      <c r="AE3795" s="13"/>
      <c r="AF3795" s="13"/>
      <c r="AG3795" s="13"/>
      <c r="AH3795" s="13"/>
      <c r="AI3795" s="13"/>
      <c r="AJ3795" s="13"/>
      <c r="AK3795" s="13"/>
      <c r="AL3795" s="5"/>
      <c r="AM3795" s="5"/>
      <c r="AN3795" s="13"/>
      <c r="AO3795" s="13"/>
      <c r="AP3795" s="13"/>
      <c r="AQ3795" s="13"/>
      <c r="AR3795" s="5"/>
    </row>
    <row r="3796" spans="1:44">
      <c r="A3796" t="e">
        <f>VLOOKUP(Q3796,'Rotas x Madrugada'!A:C,2,0)</f>
        <v>#N/A</v>
      </c>
      <c r="B3796" t="e">
        <f>VLOOKUP(Q3796,'Rotas x Madrugada'!A:C,3,0)</f>
        <v>#N/A</v>
      </c>
      <c r="D3796" s="19" t="e">
        <f t="shared" si="118"/>
        <v>#N/A</v>
      </c>
      <c r="E3796" s="19" t="e">
        <f>IF(A3796="RETIRA",Z3796,VLOOKUP(Q3796,'Rotas x Madrugada'!A:D,4,0))</f>
        <v>#N/A</v>
      </c>
      <c r="F3796" s="19" t="e">
        <f>IF(A3796="RETIRA",Z3796,Z3796+2)</f>
        <v>#N/A</v>
      </c>
      <c r="G3796" s="19" t="str">
        <f>CONCATENATE(U3796,"-",V3796)</f>
        <v>-</v>
      </c>
      <c r="H3796" s="19" t="str">
        <f t="shared" ca="1" si="119"/>
        <v>PROBLEMA</v>
      </c>
      <c r="I3796" s="46">
        <f ca="1">Z3796-$B$1</f>
        <v>-46157</v>
      </c>
      <c r="J3796" s="46" t="e">
        <f>VLOOKUP(G3796,'D. Produção'!A:B,2,)</f>
        <v>#N/A</v>
      </c>
      <c r="K3796" s="1"/>
      <c r="L3796" s="2"/>
      <c r="M3796" s="1"/>
      <c r="N3796" s="1"/>
      <c r="O3796" s="2"/>
      <c r="P3796" s="2"/>
      <c r="Q3796" s="2"/>
      <c r="R3796" s="7"/>
      <c r="S3796" s="7"/>
      <c r="T3796" s="1"/>
      <c r="U3796" s="2"/>
      <c r="V3796" s="2"/>
      <c r="W3796" s="4"/>
      <c r="X3796" s="4"/>
      <c r="Y3796" s="9"/>
      <c r="Z3796" s="10"/>
      <c r="AA3796" s="15"/>
      <c r="AB3796" s="15"/>
      <c r="AC3796" s="15"/>
      <c r="AD3796" s="15"/>
      <c r="AE3796" s="11"/>
      <c r="AF3796" s="11"/>
      <c r="AG3796" s="11"/>
      <c r="AH3796" s="11"/>
      <c r="AI3796" s="11"/>
      <c r="AJ3796" s="11"/>
      <c r="AK3796" s="11"/>
      <c r="AL3796" s="15"/>
      <c r="AM3796" s="15"/>
      <c r="AN3796" s="11"/>
      <c r="AO3796" s="11"/>
      <c r="AP3796" s="11"/>
      <c r="AQ3796" s="11"/>
      <c r="AR3796" s="15"/>
    </row>
    <row r="3797" spans="1:44">
      <c r="A3797" t="e">
        <f>VLOOKUP(Q3797,'Rotas x Madrugada'!A:C,2,0)</f>
        <v>#N/A</v>
      </c>
      <c r="B3797" t="e">
        <f>VLOOKUP(Q3797,'Rotas x Madrugada'!A:C,3,0)</f>
        <v>#N/A</v>
      </c>
      <c r="D3797" s="19" t="e">
        <f t="shared" si="118"/>
        <v>#N/A</v>
      </c>
      <c r="E3797" s="19" t="e">
        <f>IF(A3797="RETIRA",Z3797,VLOOKUP(Q3797,'Rotas x Madrugada'!A:D,4,0))</f>
        <v>#N/A</v>
      </c>
      <c r="F3797" s="19" t="e">
        <f>IF(A3797="RETIRA",Z3797,Z3797+2)</f>
        <v>#N/A</v>
      </c>
      <c r="G3797" s="19" t="str">
        <f>CONCATENATE(U3797,"-",V3797)</f>
        <v>-</v>
      </c>
      <c r="H3797" s="19" t="str">
        <f t="shared" ca="1" si="119"/>
        <v>PROBLEMA</v>
      </c>
      <c r="I3797" s="46">
        <f ca="1">Z3797-$B$1</f>
        <v>-46157</v>
      </c>
      <c r="J3797" s="46" t="e">
        <f>VLOOKUP(G3797,'D. Produção'!A:B,2,)</f>
        <v>#N/A</v>
      </c>
      <c r="K3797" s="3"/>
      <c r="L3797" s="16"/>
      <c r="M3797" s="3"/>
      <c r="N3797" s="3"/>
      <c r="O3797" s="16"/>
      <c r="P3797" s="16"/>
      <c r="Q3797" s="16"/>
      <c r="R3797" s="8"/>
      <c r="S3797" s="8"/>
      <c r="T3797" s="3"/>
      <c r="U3797" s="16"/>
      <c r="V3797" s="16"/>
      <c r="W3797" s="12"/>
      <c r="X3797" s="12"/>
      <c r="Y3797" s="6"/>
      <c r="Z3797" s="14"/>
      <c r="AA3797" s="5"/>
      <c r="AB3797" s="5"/>
      <c r="AC3797" s="5"/>
      <c r="AD3797" s="5"/>
      <c r="AE3797" s="13"/>
      <c r="AF3797" s="13"/>
      <c r="AG3797" s="13"/>
      <c r="AH3797" s="13"/>
      <c r="AI3797" s="13"/>
      <c r="AJ3797" s="13"/>
      <c r="AK3797" s="13"/>
      <c r="AL3797" s="5"/>
      <c r="AM3797" s="5"/>
      <c r="AN3797" s="13"/>
      <c r="AO3797" s="13"/>
      <c r="AP3797" s="13"/>
      <c r="AQ3797" s="13"/>
      <c r="AR3797" s="5"/>
    </row>
    <row r="3798" spans="1:44">
      <c r="A3798" t="e">
        <f>VLOOKUP(Q3798,'Rotas x Madrugada'!A:C,2,0)</f>
        <v>#N/A</v>
      </c>
      <c r="B3798" t="e">
        <f>VLOOKUP(Q3798,'Rotas x Madrugada'!A:C,3,0)</f>
        <v>#N/A</v>
      </c>
      <c r="D3798" s="19" t="e">
        <f t="shared" si="118"/>
        <v>#N/A</v>
      </c>
      <c r="E3798" s="19" t="e">
        <f>IF(A3798="RETIRA",Z3798,VLOOKUP(Q3798,'Rotas x Madrugada'!A:D,4,0))</f>
        <v>#N/A</v>
      </c>
      <c r="F3798" s="19" t="e">
        <f>IF(A3798="RETIRA",Z3798,Z3798+2)</f>
        <v>#N/A</v>
      </c>
      <c r="G3798" s="19" t="str">
        <f>CONCATENATE(U3798,"-",V3798)</f>
        <v>-</v>
      </c>
      <c r="H3798" s="19" t="str">
        <f t="shared" ca="1" si="119"/>
        <v>PROBLEMA</v>
      </c>
      <c r="I3798" s="46">
        <f ca="1">Z3798-$B$1</f>
        <v>-46157</v>
      </c>
      <c r="J3798" s="46" t="e">
        <f>VLOOKUP(G3798,'D. Produção'!A:B,2,)</f>
        <v>#N/A</v>
      </c>
      <c r="K3798" s="1"/>
      <c r="L3798" s="2"/>
      <c r="M3798" s="1"/>
      <c r="N3798" s="1"/>
      <c r="O3798" s="2"/>
      <c r="P3798" s="2"/>
      <c r="Q3798" s="2"/>
      <c r="R3798" s="7"/>
      <c r="S3798" s="7"/>
      <c r="T3798" s="1"/>
      <c r="U3798" s="2"/>
      <c r="V3798" s="2"/>
      <c r="W3798" s="4"/>
      <c r="X3798" s="4"/>
      <c r="Y3798" s="9"/>
      <c r="Z3798" s="10"/>
      <c r="AA3798" s="15"/>
      <c r="AB3798" s="15"/>
      <c r="AC3798" s="15"/>
      <c r="AD3798" s="15"/>
      <c r="AE3798" s="11"/>
      <c r="AF3798" s="11"/>
      <c r="AG3798" s="11"/>
      <c r="AH3798" s="11"/>
      <c r="AI3798" s="11"/>
      <c r="AJ3798" s="11"/>
      <c r="AK3798" s="11"/>
      <c r="AL3798" s="15"/>
      <c r="AM3798" s="15"/>
      <c r="AN3798" s="11"/>
      <c r="AO3798" s="11"/>
      <c r="AP3798" s="11"/>
      <c r="AQ3798" s="11"/>
      <c r="AR3798" s="15"/>
    </row>
    <row r="3799" spans="1:44">
      <c r="A3799" t="e">
        <f>VLOOKUP(Q3799,'Rotas x Madrugada'!A:C,2,0)</f>
        <v>#N/A</v>
      </c>
      <c r="B3799" t="e">
        <f>VLOOKUP(Q3799,'Rotas x Madrugada'!A:C,3,0)</f>
        <v>#N/A</v>
      </c>
      <c r="D3799" s="19" t="e">
        <f t="shared" si="118"/>
        <v>#N/A</v>
      </c>
      <c r="E3799" s="19" t="e">
        <f>IF(A3799="RETIRA",Z3799,VLOOKUP(Q3799,'Rotas x Madrugada'!A:D,4,0))</f>
        <v>#N/A</v>
      </c>
      <c r="F3799" s="19" t="e">
        <f>IF(A3799="RETIRA",Z3799,Z3799+2)</f>
        <v>#N/A</v>
      </c>
      <c r="G3799" s="19" t="str">
        <f>CONCATENATE(U3799,"-",V3799)</f>
        <v>-</v>
      </c>
      <c r="H3799" s="19" t="str">
        <f t="shared" ca="1" si="119"/>
        <v>PROBLEMA</v>
      </c>
      <c r="I3799" s="46">
        <f ca="1">Z3799-$B$1</f>
        <v>-46157</v>
      </c>
      <c r="J3799" s="46" t="e">
        <f>VLOOKUP(G3799,'D. Produção'!A:B,2,)</f>
        <v>#N/A</v>
      </c>
      <c r="K3799" s="3"/>
      <c r="L3799" s="16"/>
      <c r="M3799" s="3"/>
      <c r="N3799" s="3"/>
      <c r="O3799" s="16"/>
      <c r="P3799" s="16"/>
      <c r="Q3799" s="16"/>
      <c r="R3799" s="8"/>
      <c r="S3799" s="8"/>
      <c r="T3799" s="3"/>
      <c r="U3799" s="16"/>
      <c r="V3799" s="16"/>
      <c r="W3799" s="12"/>
      <c r="X3799" s="12"/>
      <c r="Y3799" s="6"/>
      <c r="Z3799" s="14"/>
      <c r="AA3799" s="5"/>
      <c r="AB3799" s="5"/>
      <c r="AC3799" s="5"/>
      <c r="AD3799" s="5"/>
      <c r="AE3799" s="13"/>
      <c r="AF3799" s="13"/>
      <c r="AG3799" s="13"/>
      <c r="AH3799" s="13"/>
      <c r="AI3799" s="13"/>
      <c r="AJ3799" s="13"/>
      <c r="AK3799" s="13"/>
      <c r="AL3799" s="5"/>
      <c r="AM3799" s="5"/>
      <c r="AN3799" s="13"/>
      <c r="AO3799" s="13"/>
      <c r="AP3799" s="13"/>
      <c r="AQ3799" s="13"/>
      <c r="AR3799" s="5"/>
    </row>
    <row r="3800" spans="1:44">
      <c r="A3800" t="e">
        <f>VLOOKUP(Q3800,'Rotas x Madrugada'!A:C,2,0)</f>
        <v>#N/A</v>
      </c>
      <c r="B3800" t="e">
        <f>VLOOKUP(Q3800,'Rotas x Madrugada'!A:C,3,0)</f>
        <v>#N/A</v>
      </c>
      <c r="D3800" s="19" t="e">
        <f t="shared" si="118"/>
        <v>#N/A</v>
      </c>
      <c r="E3800" s="19" t="e">
        <f>IF(A3800="RETIRA",Z3800,VLOOKUP(Q3800,'Rotas x Madrugada'!A:D,4,0))</f>
        <v>#N/A</v>
      </c>
      <c r="F3800" s="19" t="e">
        <f>IF(A3800="RETIRA",Z3800,Z3800+2)</f>
        <v>#N/A</v>
      </c>
      <c r="G3800" s="19" t="str">
        <f>CONCATENATE(U3800,"-",V3800)</f>
        <v>-</v>
      </c>
      <c r="H3800" s="19" t="str">
        <f t="shared" ca="1" si="119"/>
        <v>PROBLEMA</v>
      </c>
      <c r="I3800" s="46">
        <f ca="1">Z3800-$B$1</f>
        <v>-46157</v>
      </c>
      <c r="J3800" s="46" t="e">
        <f>VLOOKUP(G3800,'D. Produção'!A:B,2,)</f>
        <v>#N/A</v>
      </c>
      <c r="K3800" s="1"/>
      <c r="L3800" s="2"/>
      <c r="M3800" s="1"/>
      <c r="N3800" s="1"/>
      <c r="O3800" s="2"/>
      <c r="P3800" s="2"/>
      <c r="Q3800" s="2"/>
      <c r="R3800" s="7"/>
      <c r="S3800" s="7"/>
      <c r="T3800" s="1"/>
      <c r="U3800" s="2"/>
      <c r="V3800" s="2"/>
      <c r="W3800" s="4"/>
      <c r="X3800" s="4"/>
      <c r="Y3800" s="9"/>
      <c r="Z3800" s="10"/>
      <c r="AA3800" s="15"/>
      <c r="AB3800" s="15"/>
      <c r="AC3800" s="15"/>
      <c r="AD3800" s="15"/>
      <c r="AE3800" s="11"/>
      <c r="AF3800" s="11"/>
      <c r="AG3800" s="11"/>
      <c r="AH3800" s="11"/>
      <c r="AI3800" s="11"/>
      <c r="AJ3800" s="11"/>
      <c r="AK3800" s="11"/>
      <c r="AL3800" s="15"/>
      <c r="AM3800" s="15"/>
      <c r="AN3800" s="11"/>
      <c r="AO3800" s="11"/>
      <c r="AP3800" s="11"/>
      <c r="AQ3800" s="11"/>
      <c r="AR3800" s="15"/>
    </row>
    <row r="3801" spans="1:44">
      <c r="A3801" t="e">
        <f>VLOOKUP(Q3801,'Rotas x Madrugada'!A:C,2,0)</f>
        <v>#N/A</v>
      </c>
      <c r="B3801" t="e">
        <f>VLOOKUP(Q3801,'Rotas x Madrugada'!A:C,3,0)</f>
        <v>#N/A</v>
      </c>
      <c r="D3801" s="19" t="e">
        <f t="shared" si="118"/>
        <v>#N/A</v>
      </c>
      <c r="E3801" s="19" t="e">
        <f>IF(A3801="RETIRA",Z3801,VLOOKUP(Q3801,'Rotas x Madrugada'!A:D,4,0))</f>
        <v>#N/A</v>
      </c>
      <c r="F3801" s="19" t="e">
        <f>IF(A3801="RETIRA",Z3801,Z3801+2)</f>
        <v>#N/A</v>
      </c>
      <c r="G3801" s="19" t="str">
        <f>CONCATENATE(U3801,"-",V3801)</f>
        <v>-</v>
      </c>
      <c r="H3801" s="19" t="str">
        <f t="shared" ca="1" si="119"/>
        <v>PROBLEMA</v>
      </c>
      <c r="I3801" s="46">
        <f ca="1">Z3801-$B$1</f>
        <v>-46157</v>
      </c>
      <c r="J3801" s="46" t="e">
        <f>VLOOKUP(G3801,'D. Produção'!A:B,2,)</f>
        <v>#N/A</v>
      </c>
      <c r="K3801" s="3"/>
      <c r="L3801" s="16"/>
      <c r="M3801" s="3"/>
      <c r="N3801" s="3"/>
      <c r="O3801" s="16"/>
      <c r="P3801" s="16"/>
      <c r="Q3801" s="16"/>
      <c r="R3801" s="8"/>
      <c r="S3801" s="8"/>
      <c r="T3801" s="3"/>
      <c r="U3801" s="16"/>
      <c r="V3801" s="16"/>
      <c r="W3801" s="12"/>
      <c r="X3801" s="12"/>
      <c r="Y3801" s="6"/>
      <c r="Z3801" s="14"/>
      <c r="AA3801" s="5"/>
      <c r="AB3801" s="5"/>
      <c r="AC3801" s="5"/>
      <c r="AD3801" s="5"/>
      <c r="AE3801" s="13"/>
      <c r="AF3801" s="13"/>
      <c r="AG3801" s="13"/>
      <c r="AH3801" s="13"/>
      <c r="AI3801" s="13"/>
      <c r="AJ3801" s="13"/>
      <c r="AK3801" s="13"/>
      <c r="AL3801" s="5"/>
      <c r="AM3801" s="5"/>
      <c r="AN3801" s="13"/>
      <c r="AO3801" s="13"/>
      <c r="AP3801" s="13"/>
      <c r="AQ3801" s="13"/>
      <c r="AR3801" s="5"/>
    </row>
    <row r="3802" spans="1:44">
      <c r="A3802" t="e">
        <f>VLOOKUP(Q3802,'Rotas x Madrugada'!A:C,2,0)</f>
        <v>#N/A</v>
      </c>
      <c r="B3802" t="e">
        <f>VLOOKUP(Q3802,'Rotas x Madrugada'!A:C,3,0)</f>
        <v>#N/A</v>
      </c>
      <c r="D3802" s="19" t="e">
        <f t="shared" si="118"/>
        <v>#N/A</v>
      </c>
      <c r="E3802" s="19" t="e">
        <f>IF(A3802="RETIRA",Z3802,VLOOKUP(Q3802,'Rotas x Madrugada'!A:D,4,0))</f>
        <v>#N/A</v>
      </c>
      <c r="F3802" s="19" t="e">
        <f>IF(A3802="RETIRA",Z3802,Z3802+2)</f>
        <v>#N/A</v>
      </c>
      <c r="G3802" s="19" t="str">
        <f>CONCATENATE(U3802,"-",V3802)</f>
        <v>-</v>
      </c>
      <c r="H3802" s="19" t="str">
        <f t="shared" ca="1" si="119"/>
        <v>PROBLEMA</v>
      </c>
      <c r="I3802" s="46">
        <f ca="1">Z3802-$B$1</f>
        <v>-46157</v>
      </c>
      <c r="J3802" s="46" t="e">
        <f>VLOOKUP(G3802,'D. Produção'!A:B,2,)</f>
        <v>#N/A</v>
      </c>
      <c r="K3802" s="1"/>
      <c r="L3802" s="2"/>
      <c r="M3802" s="1"/>
      <c r="N3802" s="1"/>
      <c r="O3802" s="2"/>
      <c r="P3802" s="2"/>
      <c r="Q3802" s="2"/>
      <c r="R3802" s="7"/>
      <c r="S3802" s="7"/>
      <c r="T3802" s="1"/>
      <c r="U3802" s="2"/>
      <c r="V3802" s="2"/>
      <c r="W3802" s="4"/>
      <c r="X3802" s="4"/>
      <c r="Y3802" s="9"/>
      <c r="Z3802" s="10"/>
      <c r="AA3802" s="15"/>
      <c r="AB3802" s="15"/>
      <c r="AC3802" s="15"/>
      <c r="AD3802" s="15"/>
      <c r="AE3802" s="11"/>
      <c r="AF3802" s="11"/>
      <c r="AG3802" s="11"/>
      <c r="AH3802" s="11"/>
      <c r="AI3802" s="11"/>
      <c r="AJ3802" s="11"/>
      <c r="AK3802" s="11"/>
      <c r="AL3802" s="15"/>
      <c r="AM3802" s="15"/>
      <c r="AN3802" s="11"/>
      <c r="AO3802" s="11"/>
      <c r="AP3802" s="11"/>
      <c r="AQ3802" s="11"/>
      <c r="AR3802" s="15"/>
    </row>
    <row r="3803" spans="1:44">
      <c r="A3803" t="e">
        <f>VLOOKUP(Q3803,'Rotas x Madrugada'!A:C,2,0)</f>
        <v>#N/A</v>
      </c>
      <c r="B3803" t="e">
        <f>VLOOKUP(Q3803,'Rotas x Madrugada'!A:C,3,0)</f>
        <v>#N/A</v>
      </c>
      <c r="D3803" s="19" t="e">
        <f t="shared" si="118"/>
        <v>#N/A</v>
      </c>
      <c r="E3803" s="19" t="e">
        <f>IF(A3803="RETIRA",Z3803,VLOOKUP(Q3803,'Rotas x Madrugada'!A:D,4,0))</f>
        <v>#N/A</v>
      </c>
      <c r="F3803" s="19" t="e">
        <f>IF(A3803="RETIRA",Z3803,Z3803+2)</f>
        <v>#N/A</v>
      </c>
      <c r="G3803" s="19" t="str">
        <f>CONCATENATE(U3803,"-",V3803)</f>
        <v>-</v>
      </c>
      <c r="H3803" s="19" t="str">
        <f t="shared" ca="1" si="119"/>
        <v>PROBLEMA</v>
      </c>
      <c r="I3803" s="46">
        <f ca="1">Z3803-$B$1</f>
        <v>-46157</v>
      </c>
      <c r="J3803" s="46" t="e">
        <f>VLOOKUP(G3803,'D. Produção'!A:B,2,)</f>
        <v>#N/A</v>
      </c>
      <c r="K3803" s="3"/>
      <c r="L3803" s="16"/>
      <c r="M3803" s="3"/>
      <c r="N3803" s="3"/>
      <c r="O3803" s="16"/>
      <c r="P3803" s="16"/>
      <c r="Q3803" s="16"/>
      <c r="R3803" s="8"/>
      <c r="S3803" s="8"/>
      <c r="T3803" s="3"/>
      <c r="U3803" s="16"/>
      <c r="V3803" s="16"/>
      <c r="W3803" s="12"/>
      <c r="X3803" s="12"/>
      <c r="Y3803" s="6"/>
      <c r="Z3803" s="14"/>
      <c r="AA3803" s="5"/>
      <c r="AB3803" s="5"/>
      <c r="AC3803" s="5"/>
      <c r="AD3803" s="5"/>
      <c r="AE3803" s="13"/>
      <c r="AF3803" s="13"/>
      <c r="AG3803" s="13"/>
      <c r="AH3803" s="13"/>
      <c r="AI3803" s="13"/>
      <c r="AJ3803" s="13"/>
      <c r="AK3803" s="13"/>
      <c r="AL3803" s="5"/>
      <c r="AM3803" s="5"/>
      <c r="AN3803" s="13"/>
      <c r="AO3803" s="13"/>
      <c r="AP3803" s="13"/>
      <c r="AQ3803" s="13"/>
      <c r="AR3803" s="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01"/>
  <sheetViews>
    <sheetView workbookViewId="0">
      <selection activeCell="B66" sqref="B54:B66"/>
    </sheetView>
  </sheetViews>
  <sheetFormatPr defaultRowHeight="14.25"/>
  <cols>
    <col min="1" max="1" width="32" style="20" customWidth="1"/>
    <col min="2" max="2" width="17.75" style="48" bestFit="1" customWidth="1"/>
  </cols>
  <sheetData>
    <row r="1" spans="1:2">
      <c r="A1" s="20" t="s">
        <v>372</v>
      </c>
      <c r="B1" s="48" t="s">
        <v>443</v>
      </c>
    </row>
    <row r="2" spans="1:2">
      <c r="A2" s="19" t="s">
        <v>428</v>
      </c>
      <c r="B2" s="48">
        <v>1</v>
      </c>
    </row>
    <row r="3" spans="1:2">
      <c r="A3" s="19" t="s">
        <v>425</v>
      </c>
      <c r="B3" s="48">
        <v>1</v>
      </c>
    </row>
    <row r="4" spans="1:2">
      <c r="A4" s="19" t="s">
        <v>385</v>
      </c>
      <c r="B4" s="48">
        <v>1</v>
      </c>
    </row>
    <row r="5" spans="1:2">
      <c r="A5" s="19" t="s">
        <v>422</v>
      </c>
      <c r="B5" s="48">
        <v>1</v>
      </c>
    </row>
    <row r="6" spans="1:2">
      <c r="A6" s="19" t="s">
        <v>421</v>
      </c>
      <c r="B6" s="48">
        <v>1</v>
      </c>
    </row>
    <row r="7" spans="1:2">
      <c r="A7" s="19" t="s">
        <v>439</v>
      </c>
      <c r="B7" s="48">
        <v>1</v>
      </c>
    </row>
    <row r="8" spans="1:2">
      <c r="A8" s="19" t="s">
        <v>384</v>
      </c>
      <c r="B8" s="48">
        <v>1</v>
      </c>
    </row>
    <row r="9" spans="1:2">
      <c r="A9" s="19" t="s">
        <v>426</v>
      </c>
      <c r="B9" s="48">
        <v>1</v>
      </c>
    </row>
    <row r="10" spans="1:2">
      <c r="A10" s="19" t="s">
        <v>434</v>
      </c>
      <c r="B10" s="48">
        <v>1</v>
      </c>
    </row>
    <row r="11" spans="1:2">
      <c r="A11" s="19" t="s">
        <v>383</v>
      </c>
      <c r="B11" s="48">
        <v>1</v>
      </c>
    </row>
    <row r="12" spans="1:2">
      <c r="A12" s="19" t="s">
        <v>393</v>
      </c>
      <c r="B12" s="48">
        <v>2</v>
      </c>
    </row>
    <row r="13" spans="1:2">
      <c r="A13" s="19" t="s">
        <v>416</v>
      </c>
      <c r="B13" s="48">
        <v>2</v>
      </c>
    </row>
    <row r="14" spans="1:2">
      <c r="A14" s="19" t="s">
        <v>433</v>
      </c>
      <c r="B14" s="48">
        <v>2</v>
      </c>
    </row>
    <row r="15" spans="1:2">
      <c r="A15" s="19" t="s">
        <v>412</v>
      </c>
      <c r="B15" s="48">
        <v>2</v>
      </c>
    </row>
    <row r="16" spans="1:2">
      <c r="A16" s="19" t="s">
        <v>413</v>
      </c>
      <c r="B16" s="48">
        <v>2</v>
      </c>
    </row>
    <row r="17" spans="1:2">
      <c r="A17" s="19" t="s">
        <v>401</v>
      </c>
      <c r="B17" s="48">
        <v>2</v>
      </c>
    </row>
    <row r="18" spans="1:2">
      <c r="A18" s="19" t="s">
        <v>399</v>
      </c>
      <c r="B18" s="48">
        <v>2</v>
      </c>
    </row>
    <row r="19" spans="1:2">
      <c r="A19" s="19" t="s">
        <v>403</v>
      </c>
      <c r="B19" s="48">
        <v>1</v>
      </c>
    </row>
    <row r="20" spans="1:2">
      <c r="A20" s="19" t="s">
        <v>405</v>
      </c>
      <c r="B20" s="48">
        <v>1</v>
      </c>
    </row>
    <row r="21" spans="1:2">
      <c r="A21" s="19" t="s">
        <v>437</v>
      </c>
      <c r="B21" s="48">
        <v>1</v>
      </c>
    </row>
    <row r="22" spans="1:2">
      <c r="A22" s="19" t="s">
        <v>407</v>
      </c>
      <c r="B22" s="48">
        <v>1</v>
      </c>
    </row>
    <row r="23" spans="1:2">
      <c r="A23" s="19" t="s">
        <v>404</v>
      </c>
      <c r="B23" s="48">
        <v>1</v>
      </c>
    </row>
    <row r="24" spans="1:2">
      <c r="A24" s="19" t="s">
        <v>420</v>
      </c>
      <c r="B24" s="48">
        <v>1</v>
      </c>
    </row>
    <row r="25" spans="1:2">
      <c r="A25" s="19" t="s">
        <v>417</v>
      </c>
      <c r="B25" s="48">
        <v>2</v>
      </c>
    </row>
    <row r="26" spans="1:2">
      <c r="A26" s="19" t="s">
        <v>418</v>
      </c>
      <c r="B26" s="48">
        <v>2</v>
      </c>
    </row>
    <row r="27" spans="1:2">
      <c r="A27" s="19" t="s">
        <v>415</v>
      </c>
      <c r="B27" s="48">
        <v>3</v>
      </c>
    </row>
    <row r="28" spans="1:2">
      <c r="A28" s="19" t="s">
        <v>438</v>
      </c>
      <c r="B28" s="48">
        <v>3</v>
      </c>
    </row>
    <row r="29" spans="1:2">
      <c r="A29" s="19" t="s">
        <v>388</v>
      </c>
      <c r="B29" s="48">
        <v>2</v>
      </c>
    </row>
    <row r="30" spans="1:2">
      <c r="A30" s="19" t="s">
        <v>398</v>
      </c>
      <c r="B30" s="48">
        <v>3</v>
      </c>
    </row>
    <row r="31" spans="1:2">
      <c r="A31" s="19" t="s">
        <v>436</v>
      </c>
      <c r="B31" s="48">
        <v>3</v>
      </c>
    </row>
    <row r="32" spans="1:2">
      <c r="A32" s="19" t="s">
        <v>375</v>
      </c>
      <c r="B32" s="48">
        <v>2</v>
      </c>
    </row>
    <row r="33" spans="1:2">
      <c r="A33" s="19" t="s">
        <v>423</v>
      </c>
      <c r="B33" s="48">
        <v>2</v>
      </c>
    </row>
    <row r="34" spans="1:2">
      <c r="A34" s="19" t="s">
        <v>424</v>
      </c>
      <c r="B34" s="48">
        <v>2</v>
      </c>
    </row>
    <row r="35" spans="1:2">
      <c r="A35" s="19" t="s">
        <v>376</v>
      </c>
      <c r="B35" s="48">
        <v>2</v>
      </c>
    </row>
    <row r="36" spans="1:2">
      <c r="A36" s="19" t="s">
        <v>402</v>
      </c>
      <c r="B36" s="48">
        <v>2</v>
      </c>
    </row>
    <row r="37" spans="1:2">
      <c r="A37" s="19" t="s">
        <v>380</v>
      </c>
      <c r="B37" s="48">
        <v>2</v>
      </c>
    </row>
    <row r="38" spans="1:2">
      <c r="A38" s="19" t="s">
        <v>392</v>
      </c>
      <c r="B38" s="48">
        <v>2</v>
      </c>
    </row>
    <row r="39" spans="1:2">
      <c r="A39" s="19" t="s">
        <v>442</v>
      </c>
      <c r="B39" s="48">
        <v>2</v>
      </c>
    </row>
    <row r="40" spans="1:2">
      <c r="A40" s="19" t="s">
        <v>379</v>
      </c>
      <c r="B40" s="48">
        <v>2</v>
      </c>
    </row>
    <row r="41" spans="1:2">
      <c r="A41" s="19" t="s">
        <v>429</v>
      </c>
      <c r="B41" s="48">
        <v>2</v>
      </c>
    </row>
    <row r="42" spans="1:2">
      <c r="A42" s="19" t="s">
        <v>414</v>
      </c>
      <c r="B42" s="48">
        <v>2</v>
      </c>
    </row>
    <row r="43" spans="1:2">
      <c r="A43" s="19" t="s">
        <v>435</v>
      </c>
      <c r="B43" s="48">
        <v>2</v>
      </c>
    </row>
    <row r="44" spans="1:2">
      <c r="A44" s="19" t="s">
        <v>391</v>
      </c>
      <c r="B44" s="48">
        <v>2</v>
      </c>
    </row>
    <row r="45" spans="1:2">
      <c r="A45" s="19" t="s">
        <v>394</v>
      </c>
      <c r="B45" s="48">
        <v>2</v>
      </c>
    </row>
    <row r="46" spans="1:2">
      <c r="A46" s="19" t="s">
        <v>441</v>
      </c>
      <c r="B46" s="48">
        <v>2</v>
      </c>
    </row>
    <row r="47" spans="1:2">
      <c r="A47" s="19" t="s">
        <v>397</v>
      </c>
      <c r="B47" s="48">
        <v>3</v>
      </c>
    </row>
    <row r="48" spans="1:2">
      <c r="A48" s="19" t="s">
        <v>386</v>
      </c>
      <c r="B48" s="48">
        <v>2</v>
      </c>
    </row>
    <row r="49" spans="1:2">
      <c r="A49" s="19" t="s">
        <v>430</v>
      </c>
      <c r="B49" s="48">
        <v>2</v>
      </c>
    </row>
    <row r="50" spans="1:2">
      <c r="A50" s="19" t="s">
        <v>390</v>
      </c>
      <c r="B50" s="48">
        <v>2</v>
      </c>
    </row>
    <row r="51" spans="1:2">
      <c r="A51" s="19" t="s">
        <v>427</v>
      </c>
      <c r="B51" s="48">
        <v>2</v>
      </c>
    </row>
    <row r="52" spans="1:2">
      <c r="A52" s="19" t="s">
        <v>400</v>
      </c>
      <c r="B52" s="48">
        <v>1</v>
      </c>
    </row>
    <row r="53" spans="1:2">
      <c r="A53" s="19" t="s">
        <v>395</v>
      </c>
      <c r="B53" s="48">
        <v>3</v>
      </c>
    </row>
    <row r="54" spans="1:2">
      <c r="A54" s="19" t="s">
        <v>431</v>
      </c>
      <c r="B54" s="48">
        <v>4</v>
      </c>
    </row>
    <row r="55" spans="1:2">
      <c r="A55" s="19" t="s">
        <v>389</v>
      </c>
      <c r="B55" s="48">
        <v>4</v>
      </c>
    </row>
    <row r="56" spans="1:2">
      <c r="A56" s="19" t="s">
        <v>432</v>
      </c>
      <c r="B56" s="48">
        <v>4</v>
      </c>
    </row>
    <row r="57" spans="1:2">
      <c r="A57" s="19" t="s">
        <v>382</v>
      </c>
      <c r="B57" s="48">
        <v>4</v>
      </c>
    </row>
    <row r="58" spans="1:2">
      <c r="A58" s="19" t="s">
        <v>408</v>
      </c>
      <c r="B58" s="48">
        <v>4</v>
      </c>
    </row>
    <row r="59" spans="1:2">
      <c r="A59" s="19" t="s">
        <v>377</v>
      </c>
      <c r="B59" s="48">
        <v>4</v>
      </c>
    </row>
    <row r="60" spans="1:2">
      <c r="A60" s="19" t="s">
        <v>378</v>
      </c>
      <c r="B60" s="48">
        <v>4</v>
      </c>
    </row>
    <row r="61" spans="1:2">
      <c r="A61" s="19" t="s">
        <v>440</v>
      </c>
      <c r="B61" s="48">
        <v>4</v>
      </c>
    </row>
    <row r="62" spans="1:2">
      <c r="A62" s="19" t="s">
        <v>374</v>
      </c>
      <c r="B62" s="48">
        <v>4</v>
      </c>
    </row>
    <row r="63" spans="1:2">
      <c r="A63" s="19" t="s">
        <v>381</v>
      </c>
      <c r="B63" s="48">
        <v>4</v>
      </c>
    </row>
    <row r="64" spans="1:2">
      <c r="A64" s="19" t="s">
        <v>396</v>
      </c>
      <c r="B64" s="48">
        <v>4</v>
      </c>
    </row>
    <row r="65" spans="1:2">
      <c r="A65" s="19" t="s">
        <v>406</v>
      </c>
      <c r="B65" s="48">
        <v>4</v>
      </c>
    </row>
    <row r="66" spans="1:2">
      <c r="A66" s="19" t="s">
        <v>387</v>
      </c>
      <c r="B66" s="48">
        <v>4</v>
      </c>
    </row>
    <row r="67" spans="1:2">
      <c r="A67" s="19" t="s">
        <v>419</v>
      </c>
      <c r="B67" s="48">
        <v>1</v>
      </c>
    </row>
    <row r="68" spans="1:2">
      <c r="A68" s="19" t="s">
        <v>410</v>
      </c>
      <c r="B68" s="48">
        <v>3</v>
      </c>
    </row>
    <row r="69" spans="1:2">
      <c r="A69" s="19" t="s">
        <v>409</v>
      </c>
      <c r="B69" s="48">
        <v>3</v>
      </c>
    </row>
    <row r="70" spans="1:2">
      <c r="A70" s="19" t="s">
        <v>411</v>
      </c>
      <c r="B70" s="48">
        <v>2</v>
      </c>
    </row>
    <row r="71" spans="1:2">
      <c r="A71" s="19"/>
    </row>
    <row r="72" spans="1:2">
      <c r="A72"/>
    </row>
    <row r="73" spans="1:2">
      <c r="A73"/>
    </row>
    <row r="74" spans="1:2">
      <c r="A74"/>
    </row>
    <row r="75" spans="1:2">
      <c r="A75"/>
    </row>
    <row r="76" spans="1:2">
      <c r="A76"/>
    </row>
    <row r="77" spans="1:2">
      <c r="A77"/>
    </row>
    <row r="78" spans="1:2">
      <c r="A78"/>
    </row>
    <row r="79" spans="1:2">
      <c r="A79"/>
    </row>
    <row r="80" spans="1:2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</sheetData>
  <autoFilter ref="A1:B71">
    <sortState ref="A2:B71">
      <sortCondition ref="A1:A71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selection activeCell="C39" sqref="C39"/>
    </sheetView>
  </sheetViews>
  <sheetFormatPr defaultRowHeight="14.25"/>
  <cols>
    <col min="1" max="1" width="19.625" bestFit="1" customWidth="1"/>
    <col min="2" max="2" width="19.5" bestFit="1" customWidth="1"/>
    <col min="3" max="3" width="5.875" bestFit="1" customWidth="1"/>
    <col min="4" max="6" width="7.875" bestFit="1" customWidth="1"/>
    <col min="7" max="7" width="6.875" bestFit="1" customWidth="1"/>
    <col min="8" max="8" width="7.875" bestFit="1" customWidth="1"/>
    <col min="9" max="9" width="6.875" bestFit="1" customWidth="1"/>
    <col min="10" max="13" width="7.875" bestFit="1" customWidth="1"/>
    <col min="14" max="14" width="8.875" bestFit="1" customWidth="1"/>
    <col min="15" max="15" width="6.875" customWidth="1"/>
    <col min="16" max="16" width="6.875" bestFit="1" customWidth="1"/>
    <col min="17" max="18" width="7.875" bestFit="1" customWidth="1"/>
    <col min="19" max="19" width="4.875" bestFit="1" customWidth="1"/>
    <col min="20" max="22" width="6.875" bestFit="1" customWidth="1"/>
    <col min="23" max="23" width="9.875" bestFit="1" customWidth="1"/>
    <col min="24" max="24" width="10.75" bestFit="1" customWidth="1"/>
    <col min="25" max="25" width="9.875" bestFit="1" customWidth="1"/>
    <col min="26" max="26" width="10.75" bestFit="1" customWidth="1"/>
    <col min="27" max="27" width="9.875" bestFit="1" customWidth="1"/>
    <col min="28" max="31" width="10.75" bestFit="1" customWidth="1"/>
    <col min="32" max="32" width="10.375" bestFit="1" customWidth="1"/>
    <col min="33" max="33" width="9" bestFit="1" customWidth="1"/>
    <col min="34" max="34" width="10.375" bestFit="1" customWidth="1"/>
    <col min="35" max="35" width="9" bestFit="1" customWidth="1"/>
    <col min="36" max="36" width="10.75" bestFit="1" customWidth="1"/>
  </cols>
  <sheetData>
    <row r="1" spans="1:24">
      <c r="A1" s="17" t="s">
        <v>373</v>
      </c>
      <c r="B1" t="s">
        <v>447</v>
      </c>
    </row>
    <row r="2" spans="1:24">
      <c r="A2" s="17" t="s">
        <v>273</v>
      </c>
      <c r="B2" t="s">
        <v>447</v>
      </c>
    </row>
    <row r="4" spans="1:24">
      <c r="A4" s="17" t="s">
        <v>267</v>
      </c>
      <c r="B4" s="17" t="s">
        <v>270</v>
      </c>
    </row>
    <row r="5" spans="1:24">
      <c r="A5" s="17" t="s">
        <v>268</v>
      </c>
      <c r="B5" s="46">
        <v>-8</v>
      </c>
      <c r="C5" s="46">
        <v>-6</v>
      </c>
      <c r="D5" s="46">
        <v>-4</v>
      </c>
      <c r="E5" s="46">
        <v>-3</v>
      </c>
      <c r="F5" s="46">
        <v>-2</v>
      </c>
      <c r="G5" s="46">
        <v>-1</v>
      </c>
      <c r="H5" s="46">
        <v>0</v>
      </c>
      <c r="I5" s="46">
        <v>1</v>
      </c>
      <c r="J5" s="46">
        <v>2</v>
      </c>
      <c r="K5" s="46">
        <v>3</v>
      </c>
      <c r="L5" s="46">
        <v>4</v>
      </c>
      <c r="M5" s="46">
        <v>5</v>
      </c>
      <c r="N5" s="46">
        <v>6</v>
      </c>
      <c r="O5" s="46">
        <v>7</v>
      </c>
      <c r="P5" s="46">
        <v>9</v>
      </c>
      <c r="Q5" s="46">
        <v>10</v>
      </c>
      <c r="R5" s="46">
        <v>11</v>
      </c>
      <c r="S5" s="46">
        <v>15</v>
      </c>
      <c r="T5" s="46">
        <v>-11</v>
      </c>
      <c r="U5" s="46">
        <v>-43</v>
      </c>
      <c r="V5" s="46">
        <v>-15</v>
      </c>
      <c r="W5" s="46">
        <v>-46157</v>
      </c>
      <c r="X5" s="46" t="s">
        <v>269</v>
      </c>
    </row>
    <row r="6" spans="1:24">
      <c r="A6" s="18" t="s">
        <v>567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>
        <v>1.4635</v>
      </c>
      <c r="O6" s="76"/>
      <c r="P6" s="76"/>
      <c r="Q6" s="76">
        <v>6.4968999999999992</v>
      </c>
      <c r="R6" s="76"/>
      <c r="S6" s="76"/>
      <c r="T6" s="76"/>
      <c r="U6" s="76"/>
      <c r="V6" s="76"/>
      <c r="W6" s="76"/>
      <c r="X6" s="76">
        <v>7.960399999999999</v>
      </c>
    </row>
    <row r="7" spans="1:24">
      <c r="A7" s="18" t="s">
        <v>558</v>
      </c>
      <c r="B7" s="76"/>
      <c r="C7" s="76"/>
      <c r="D7" s="76"/>
      <c r="E7" s="76"/>
      <c r="F7" s="76"/>
      <c r="G7" s="76"/>
      <c r="H7" s="76">
        <v>0.96130000000000004</v>
      </c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>
        <v>0.96130000000000004</v>
      </c>
    </row>
    <row r="8" spans="1:24">
      <c r="A8" s="18" t="s">
        <v>212</v>
      </c>
      <c r="B8" s="76"/>
      <c r="C8" s="76">
        <v>1.377</v>
      </c>
      <c r="D8" s="76">
        <v>22.6297</v>
      </c>
      <c r="E8" s="81">
        <v>8.9238999999999997</v>
      </c>
      <c r="F8" s="76">
        <v>4.5387000000000004</v>
      </c>
      <c r="G8" s="76"/>
      <c r="H8" s="76"/>
      <c r="I8" s="76">
        <v>8.1442999999999994</v>
      </c>
      <c r="J8" s="76">
        <v>20.083400000000001</v>
      </c>
      <c r="K8" s="76">
        <v>2.6399999999999997</v>
      </c>
      <c r="L8" s="76">
        <v>8.9754000000000005</v>
      </c>
      <c r="M8" s="76">
        <v>8.1228999999999996</v>
      </c>
      <c r="N8" s="76">
        <v>4.3900000000000006</v>
      </c>
      <c r="O8" s="76"/>
      <c r="P8" s="76">
        <v>4.6177000000000001</v>
      </c>
      <c r="Q8" s="76"/>
      <c r="R8" s="76">
        <v>1.45</v>
      </c>
      <c r="S8" s="76">
        <v>0.64</v>
      </c>
      <c r="T8" s="76"/>
      <c r="U8" s="76"/>
      <c r="V8" s="76"/>
      <c r="W8" s="76"/>
      <c r="X8" s="76">
        <v>96.533000000000001</v>
      </c>
    </row>
    <row r="9" spans="1:24">
      <c r="A9" s="18" t="s">
        <v>501</v>
      </c>
      <c r="B9" s="76"/>
      <c r="C9" s="76"/>
      <c r="D9" s="81"/>
      <c r="E9" s="76"/>
      <c r="F9" s="76"/>
      <c r="G9" s="76"/>
      <c r="H9" s="76"/>
      <c r="I9" s="76"/>
      <c r="J9" s="76"/>
      <c r="K9" s="76"/>
      <c r="L9" s="76"/>
      <c r="M9" s="76"/>
      <c r="N9" s="76"/>
      <c r="O9" s="76">
        <v>0.28960000000000002</v>
      </c>
      <c r="P9" s="76"/>
      <c r="Q9" s="76"/>
      <c r="R9" s="76"/>
      <c r="S9" s="76"/>
      <c r="T9" s="76"/>
      <c r="U9" s="76"/>
      <c r="V9" s="76"/>
      <c r="W9" s="76"/>
      <c r="X9" s="76">
        <v>0.28960000000000002</v>
      </c>
    </row>
    <row r="10" spans="1:24">
      <c r="A10" s="18" t="s">
        <v>91</v>
      </c>
      <c r="B10" s="76"/>
      <c r="C10" s="76"/>
      <c r="D10" s="76"/>
      <c r="E10" s="76"/>
      <c r="F10" s="76">
        <v>10.155799999999999</v>
      </c>
      <c r="G10" s="81"/>
      <c r="H10" s="76">
        <v>13.342000000000002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>
        <v>23.497800000000002</v>
      </c>
    </row>
    <row r="11" spans="1:24">
      <c r="A11" s="18" t="s">
        <v>254</v>
      </c>
      <c r="B11" s="76"/>
      <c r="C11" s="76"/>
      <c r="D11" s="76"/>
      <c r="E11" s="76">
        <v>1.0580000000000001</v>
      </c>
      <c r="F11" s="76">
        <v>9.3803000000000019</v>
      </c>
      <c r="G11" s="76">
        <v>7.6677999999999988</v>
      </c>
      <c r="H11" s="76">
        <v>57.6571</v>
      </c>
      <c r="I11" s="76"/>
      <c r="J11" s="76"/>
      <c r="K11" s="76">
        <v>3.9461000000000004</v>
      </c>
      <c r="L11" s="76">
        <v>49.475100000000019</v>
      </c>
      <c r="M11" s="76">
        <v>10.1129</v>
      </c>
      <c r="N11" s="76">
        <v>21.062799999999989</v>
      </c>
      <c r="O11" s="76"/>
      <c r="P11" s="76"/>
      <c r="Q11" s="76"/>
      <c r="R11" s="76"/>
      <c r="S11" s="76"/>
      <c r="T11" s="76"/>
      <c r="U11" s="76"/>
      <c r="V11" s="76"/>
      <c r="W11" s="76"/>
      <c r="X11" s="76">
        <v>160.36009999999999</v>
      </c>
    </row>
    <row r="12" spans="1:24">
      <c r="A12" s="18" t="s">
        <v>354</v>
      </c>
      <c r="B12" s="76"/>
      <c r="C12" s="76"/>
      <c r="D12" s="76"/>
      <c r="E12" s="76"/>
      <c r="F12" s="76"/>
      <c r="G12" s="76"/>
      <c r="H12" s="76">
        <v>0.35149999999999998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>
        <v>18</v>
      </c>
      <c r="W12" s="76"/>
      <c r="X12" s="76">
        <v>18.351500000000001</v>
      </c>
    </row>
    <row r="13" spans="1:24">
      <c r="A13" s="18" t="s">
        <v>250</v>
      </c>
      <c r="B13" s="76">
        <v>13.7293</v>
      </c>
      <c r="C13" s="76"/>
      <c r="D13" s="76"/>
      <c r="E13" s="76"/>
      <c r="F13" s="76"/>
      <c r="G13" s="76"/>
      <c r="H13" s="76"/>
      <c r="I13" s="82"/>
      <c r="J13" s="82"/>
      <c r="K13" s="76"/>
      <c r="L13" s="76"/>
      <c r="M13" s="76"/>
      <c r="N13" s="76">
        <v>135.28680000000008</v>
      </c>
      <c r="O13" s="76"/>
      <c r="P13" s="76"/>
      <c r="Q13" s="76"/>
      <c r="R13" s="76"/>
      <c r="S13" s="76"/>
      <c r="T13" s="76"/>
      <c r="U13" s="76"/>
      <c r="V13" s="76"/>
      <c r="W13" s="76"/>
      <c r="X13" s="76">
        <v>149.01610000000008</v>
      </c>
    </row>
    <row r="14" spans="1:24">
      <c r="A14" s="18" t="s">
        <v>565</v>
      </c>
      <c r="B14" s="76"/>
      <c r="C14" s="76"/>
      <c r="D14" s="76"/>
      <c r="E14" s="76"/>
      <c r="F14" s="76"/>
      <c r="G14" s="76"/>
      <c r="H14" s="82"/>
      <c r="I14" s="82"/>
      <c r="J14" s="76"/>
      <c r="K14" s="76"/>
      <c r="L14" s="76">
        <v>10.654299999999999</v>
      </c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>
        <v>10.654299999999999</v>
      </c>
    </row>
    <row r="15" spans="1:24">
      <c r="A15" s="18" t="s">
        <v>306</v>
      </c>
      <c r="B15" s="76"/>
      <c r="C15" s="76"/>
      <c r="D15" s="76"/>
      <c r="E15" s="76"/>
      <c r="F15" s="76"/>
      <c r="G15" s="76"/>
      <c r="H15" s="76"/>
      <c r="I15" s="76"/>
      <c r="J15" s="76"/>
      <c r="K15" s="76">
        <v>3.5195999999999996</v>
      </c>
      <c r="L15" s="76">
        <v>5.1335999999999906</v>
      </c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>
        <v>8.6531999999999911</v>
      </c>
    </row>
    <row r="16" spans="1:24">
      <c r="A16" s="18" t="s">
        <v>251</v>
      </c>
      <c r="B16" s="76">
        <v>3.2326999999999999</v>
      </c>
      <c r="C16" s="76"/>
      <c r="D16" s="76">
        <v>7.1238999999999999</v>
      </c>
      <c r="E16" s="76"/>
      <c r="F16" s="76">
        <v>5.7058</v>
      </c>
      <c r="G16" s="76">
        <v>6.3209999999999997</v>
      </c>
      <c r="H16" s="76">
        <v>4.2279999999999998</v>
      </c>
      <c r="I16" s="76"/>
      <c r="J16" s="76"/>
      <c r="K16" s="76"/>
      <c r="L16" s="76"/>
      <c r="M16" s="76">
        <v>4.8325999999999993</v>
      </c>
      <c r="N16" s="76">
        <v>3.7874999999999996</v>
      </c>
      <c r="O16" s="76"/>
      <c r="P16" s="76"/>
      <c r="Q16" s="76">
        <v>86.05889999999998</v>
      </c>
      <c r="R16" s="76">
        <v>16.675900000000002</v>
      </c>
      <c r="S16" s="76"/>
      <c r="T16" s="76"/>
      <c r="U16" s="76"/>
      <c r="V16" s="76">
        <v>3.1779999999999999</v>
      </c>
      <c r="W16" s="76"/>
      <c r="X16" s="76">
        <v>141.14429999999999</v>
      </c>
    </row>
    <row r="17" spans="1:24">
      <c r="A17" s="18" t="s">
        <v>197</v>
      </c>
      <c r="B17" s="76"/>
      <c r="C17" s="76"/>
      <c r="D17" s="76"/>
      <c r="E17" s="76">
        <v>10.385999999999999</v>
      </c>
      <c r="F17" s="76">
        <v>8.6608999999999998</v>
      </c>
      <c r="G17" s="76"/>
      <c r="H17" s="76">
        <v>9.2202999999999999</v>
      </c>
      <c r="I17" s="76"/>
      <c r="J17" s="76"/>
      <c r="K17" s="76">
        <v>50.396100000000096</v>
      </c>
      <c r="L17" s="76">
        <v>3.5356000000000001</v>
      </c>
      <c r="M17" s="76">
        <v>5.5583000000000009</v>
      </c>
      <c r="N17" s="76"/>
      <c r="O17" s="76"/>
      <c r="P17" s="76"/>
      <c r="Q17" s="76"/>
      <c r="R17" s="76">
        <v>6.8332000000000006</v>
      </c>
      <c r="S17" s="76"/>
      <c r="T17" s="76">
        <v>0.85719999999999996</v>
      </c>
      <c r="U17" s="76"/>
      <c r="V17" s="76"/>
      <c r="W17" s="76"/>
      <c r="X17" s="76">
        <v>95.447600000000122</v>
      </c>
    </row>
    <row r="18" spans="1:24">
      <c r="A18" s="18" t="s">
        <v>600</v>
      </c>
      <c r="B18" s="76"/>
      <c r="C18" s="76"/>
      <c r="D18" s="76"/>
      <c r="E18" s="76"/>
      <c r="F18" s="76"/>
      <c r="G18" s="76"/>
      <c r="H18" s="76"/>
      <c r="I18" s="76"/>
      <c r="J18" s="76"/>
      <c r="K18" s="76">
        <v>1.0885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>
        <v>1.0885</v>
      </c>
    </row>
    <row r="19" spans="1:24">
      <c r="A19" s="18" t="s">
        <v>263</v>
      </c>
      <c r="B19" s="76"/>
      <c r="C19" s="76"/>
      <c r="D19" s="76"/>
      <c r="E19" s="76"/>
      <c r="F19" s="76"/>
      <c r="G19" s="76"/>
      <c r="H19" s="76">
        <v>2.2176</v>
      </c>
      <c r="I19" s="76"/>
      <c r="J19" s="76"/>
      <c r="K19" s="76">
        <v>7.1886000000000001</v>
      </c>
      <c r="L19" s="76">
        <v>4.2237999999999998</v>
      </c>
      <c r="M19" s="76"/>
      <c r="N19" s="76">
        <v>5.4601000000000006</v>
      </c>
      <c r="O19" s="76"/>
      <c r="P19" s="76"/>
      <c r="Q19" s="76"/>
      <c r="R19" s="76"/>
      <c r="S19" s="76"/>
      <c r="T19" s="76"/>
      <c r="U19" s="76"/>
      <c r="V19" s="76"/>
      <c r="W19" s="76"/>
      <c r="X19" s="76">
        <v>19.0901</v>
      </c>
    </row>
    <row r="20" spans="1:24">
      <c r="A20" s="18" t="s">
        <v>189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>
        <v>7.1344000000000003</v>
      </c>
      <c r="O20" s="76"/>
      <c r="P20" s="76"/>
      <c r="Q20" s="76"/>
      <c r="R20" s="76"/>
      <c r="S20" s="76"/>
      <c r="T20" s="76"/>
      <c r="U20" s="76"/>
      <c r="V20" s="76"/>
      <c r="W20" s="76"/>
      <c r="X20" s="76">
        <v>7.1344000000000003</v>
      </c>
    </row>
    <row r="21" spans="1:24">
      <c r="A21" s="18" t="s">
        <v>38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>
        <v>1.2756000000000001</v>
      </c>
      <c r="V21" s="76"/>
      <c r="W21" s="76"/>
      <c r="X21" s="76">
        <v>1.2756000000000001</v>
      </c>
    </row>
    <row r="22" spans="1:24">
      <c r="A22" s="18" t="s">
        <v>502</v>
      </c>
      <c r="B22" s="76"/>
      <c r="C22" s="76"/>
      <c r="D22" s="76"/>
      <c r="E22" s="76"/>
      <c r="F22" s="76"/>
      <c r="G22" s="76"/>
      <c r="H22" s="76"/>
      <c r="I22" s="76"/>
      <c r="J22" s="76"/>
      <c r="K22" s="76">
        <v>0.95879999999999999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>
        <v>0.95879999999999999</v>
      </c>
    </row>
    <row r="23" spans="1:24">
      <c r="A23" s="18" t="s">
        <v>249</v>
      </c>
      <c r="B23" s="76"/>
      <c r="C23" s="76"/>
      <c r="D23" s="76">
        <v>0.30990000000000001</v>
      </c>
      <c r="E23" s="76"/>
      <c r="F23" s="76">
        <v>0.30940000000000001</v>
      </c>
      <c r="G23" s="76">
        <v>0.26419999999999999</v>
      </c>
      <c r="H23" s="76"/>
      <c r="I23" s="76"/>
      <c r="J23" s="76"/>
      <c r="K23" s="76">
        <v>14.641999999999999</v>
      </c>
      <c r="L23" s="76">
        <v>2.8718000000000004</v>
      </c>
      <c r="M23" s="76">
        <v>21.260300000000015</v>
      </c>
      <c r="N23" s="76"/>
      <c r="O23" s="76">
        <v>0.79469999999999996</v>
      </c>
      <c r="P23" s="76"/>
      <c r="Q23" s="76"/>
      <c r="R23" s="76">
        <v>3.2608000000000015</v>
      </c>
      <c r="S23" s="76"/>
      <c r="T23" s="76"/>
      <c r="U23" s="76"/>
      <c r="V23" s="76"/>
      <c r="W23" s="76"/>
      <c r="X23" s="76">
        <v>43.713100000000018</v>
      </c>
    </row>
    <row r="24" spans="1:24">
      <c r="A24" s="18" t="s">
        <v>264</v>
      </c>
      <c r="B24" s="76"/>
      <c r="C24" s="76"/>
      <c r="D24" s="76"/>
      <c r="E24" s="76"/>
      <c r="F24" s="76"/>
      <c r="G24" s="76"/>
      <c r="H24" s="76"/>
      <c r="I24" s="76"/>
      <c r="J24" s="76"/>
      <c r="K24" s="76">
        <v>0.71099999999999997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>
        <v>0.71099999999999997</v>
      </c>
    </row>
    <row r="25" spans="1:24">
      <c r="A25" s="18" t="s">
        <v>593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>
        <v>2.0632000000000001</v>
      </c>
      <c r="M25" s="76"/>
      <c r="N25" s="76"/>
      <c r="O25" s="76">
        <v>0.41810000000000003</v>
      </c>
      <c r="P25" s="76"/>
      <c r="Q25" s="76"/>
      <c r="R25" s="76"/>
      <c r="S25" s="76"/>
      <c r="T25" s="76"/>
      <c r="U25" s="76"/>
      <c r="V25" s="76"/>
      <c r="W25" s="76"/>
      <c r="X25" s="76">
        <v>2.4813000000000001</v>
      </c>
    </row>
    <row r="26" spans="1:24">
      <c r="A26" s="18" t="s">
        <v>446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>
        <v>4031.3597999999715</v>
      </c>
      <c r="X26" s="76">
        <v>4031.3597999999715</v>
      </c>
    </row>
    <row r="27" spans="1:24">
      <c r="A27" s="18" t="s">
        <v>269</v>
      </c>
      <c r="B27" s="76">
        <v>16.962</v>
      </c>
      <c r="C27" s="76">
        <v>1.377</v>
      </c>
      <c r="D27" s="76">
        <v>30.063499999999998</v>
      </c>
      <c r="E27" s="76">
        <v>20.367899999999999</v>
      </c>
      <c r="F27" s="76">
        <v>38.750900000000001</v>
      </c>
      <c r="G27" s="76">
        <v>14.252999999999998</v>
      </c>
      <c r="H27" s="76">
        <v>87.977800000000002</v>
      </c>
      <c r="I27" s="76">
        <v>8.1442999999999994</v>
      </c>
      <c r="J27" s="76">
        <v>20.083400000000001</v>
      </c>
      <c r="K27" s="76">
        <v>85.090700000000083</v>
      </c>
      <c r="L27" s="76">
        <v>86.932799999999986</v>
      </c>
      <c r="M27" s="76">
        <v>49.887000000000015</v>
      </c>
      <c r="N27" s="76">
        <v>178.58510000000007</v>
      </c>
      <c r="O27" s="76">
        <v>1.5024000000000002</v>
      </c>
      <c r="P27" s="76">
        <v>4.6177000000000001</v>
      </c>
      <c r="Q27" s="76">
        <v>92.555799999999977</v>
      </c>
      <c r="R27" s="76">
        <v>28.219900000000003</v>
      </c>
      <c r="S27" s="76">
        <v>0.64</v>
      </c>
      <c r="T27" s="76">
        <v>0.85719999999999996</v>
      </c>
      <c r="U27" s="76">
        <v>1.2756000000000001</v>
      </c>
      <c r="V27" s="76">
        <v>21.178000000000001</v>
      </c>
      <c r="W27" s="76">
        <v>4031.3597999999715</v>
      </c>
      <c r="X27" s="76">
        <v>4820.6817999999721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H37" sqref="H37"/>
    </sheetView>
  </sheetViews>
  <sheetFormatPr defaultRowHeight="14.25"/>
  <cols>
    <col min="1" max="2" width="10" bestFit="1" customWidth="1"/>
    <col min="3" max="3" width="12.125" bestFit="1" customWidth="1"/>
    <col min="4" max="4" width="22.625" customWidth="1"/>
  </cols>
  <sheetData>
    <row r="1" spans="1:4">
      <c r="A1" s="21" t="s">
        <v>6</v>
      </c>
      <c r="B1" s="21" t="s">
        <v>273</v>
      </c>
      <c r="C1" s="21" t="s">
        <v>274</v>
      </c>
      <c r="D1" s="21" t="s">
        <v>300</v>
      </c>
    </row>
    <row r="2" spans="1:4">
      <c r="A2" s="21" t="s">
        <v>146</v>
      </c>
      <c r="B2" s="21" t="s">
        <v>284</v>
      </c>
      <c r="C2" s="21" t="s">
        <v>298</v>
      </c>
      <c r="D2" s="22">
        <v>46148</v>
      </c>
    </row>
    <row r="3" spans="1:4">
      <c r="A3" s="21" t="s">
        <v>144</v>
      </c>
      <c r="B3" s="21" t="s">
        <v>285</v>
      </c>
      <c r="C3" s="21" t="s">
        <v>299</v>
      </c>
      <c r="D3" s="22">
        <v>46146</v>
      </c>
    </row>
    <row r="4" spans="1:4">
      <c r="A4" s="21" t="s">
        <v>255</v>
      </c>
      <c r="B4" s="21" t="s">
        <v>278</v>
      </c>
      <c r="C4" s="21" t="s">
        <v>298</v>
      </c>
      <c r="D4" s="22">
        <v>46148</v>
      </c>
    </row>
    <row r="5" spans="1:4">
      <c r="A5" s="21" t="s">
        <v>127</v>
      </c>
      <c r="B5" s="21" t="s">
        <v>280</v>
      </c>
      <c r="C5" s="21" t="s">
        <v>299</v>
      </c>
      <c r="D5" s="22">
        <v>46147</v>
      </c>
    </row>
    <row r="6" spans="1:4">
      <c r="A6" s="21" t="s">
        <v>37</v>
      </c>
      <c r="B6" s="21" t="s">
        <v>275</v>
      </c>
      <c r="C6" s="21" t="s">
        <v>297</v>
      </c>
      <c r="D6" s="22">
        <v>46147</v>
      </c>
    </row>
    <row r="7" spans="1:4">
      <c r="A7" s="21" t="s">
        <v>138</v>
      </c>
      <c r="B7" s="21" t="s">
        <v>282</v>
      </c>
      <c r="C7" s="21" t="s">
        <v>299</v>
      </c>
      <c r="D7" s="22">
        <v>46148</v>
      </c>
    </row>
    <row r="8" spans="1:4">
      <c r="A8" s="21" t="s">
        <v>165</v>
      </c>
      <c r="B8" s="21" t="s">
        <v>286</v>
      </c>
      <c r="C8" s="21" t="s">
        <v>298</v>
      </c>
      <c r="D8" s="22">
        <v>46150</v>
      </c>
    </row>
    <row r="9" spans="1:4">
      <c r="A9" s="21" t="s">
        <v>119</v>
      </c>
      <c r="B9" s="21" t="s">
        <v>277</v>
      </c>
      <c r="C9" s="21" t="s">
        <v>298</v>
      </c>
      <c r="D9" s="22">
        <v>46149</v>
      </c>
    </row>
    <row r="10" spans="1:4">
      <c r="A10" s="21" t="s">
        <v>130</v>
      </c>
      <c r="B10" s="21" t="s">
        <v>293</v>
      </c>
      <c r="C10" s="21" t="s">
        <v>297</v>
      </c>
      <c r="D10" s="22">
        <v>46147</v>
      </c>
    </row>
    <row r="11" spans="1:4">
      <c r="A11" s="21" t="s">
        <v>168</v>
      </c>
      <c r="B11" s="21" t="s">
        <v>287</v>
      </c>
      <c r="C11" s="21" t="s">
        <v>298</v>
      </c>
      <c r="D11" s="22">
        <v>46146</v>
      </c>
    </row>
    <row r="12" spans="1:4">
      <c r="A12" s="21" t="s">
        <v>125</v>
      </c>
      <c r="B12" s="21" t="s">
        <v>279</v>
      </c>
      <c r="C12" s="21" t="s">
        <v>298</v>
      </c>
      <c r="D12" s="22">
        <v>46146</v>
      </c>
    </row>
    <row r="13" spans="1:4">
      <c r="A13" s="21" t="s">
        <v>94</v>
      </c>
      <c r="B13" s="21" t="s">
        <v>276</v>
      </c>
      <c r="C13" s="21" t="s">
        <v>297</v>
      </c>
      <c r="D13" s="22">
        <v>46149</v>
      </c>
    </row>
    <row r="14" spans="1:4">
      <c r="A14" s="21" t="s">
        <v>142</v>
      </c>
      <c r="B14" s="21" t="s">
        <v>295</v>
      </c>
      <c r="C14" s="21" t="s">
        <v>297</v>
      </c>
      <c r="D14" s="22">
        <v>46146</v>
      </c>
    </row>
    <row r="15" spans="1:4">
      <c r="A15" s="21" t="s">
        <v>122</v>
      </c>
      <c r="B15" s="21" t="s">
        <v>292</v>
      </c>
      <c r="C15" s="21" t="s">
        <v>297</v>
      </c>
      <c r="D15" s="22">
        <v>46146</v>
      </c>
    </row>
    <row r="16" spans="1:4">
      <c r="A16" s="21" t="s">
        <v>170</v>
      </c>
      <c r="B16" s="21" t="s">
        <v>296</v>
      </c>
      <c r="C16" s="21" t="s">
        <v>297</v>
      </c>
      <c r="D16" s="22">
        <v>46146</v>
      </c>
    </row>
    <row r="17" spans="1:4">
      <c r="A17" s="21" t="s">
        <v>140</v>
      </c>
      <c r="B17" s="21" t="s">
        <v>294</v>
      </c>
      <c r="C17" s="21" t="s">
        <v>297</v>
      </c>
      <c r="D17" s="22">
        <v>46146</v>
      </c>
    </row>
    <row r="18" spans="1:4">
      <c r="A18" s="21" t="s">
        <v>136</v>
      </c>
      <c r="B18" s="21" t="s">
        <v>281</v>
      </c>
      <c r="C18" s="21" t="s">
        <v>297</v>
      </c>
      <c r="D18" s="22">
        <v>46147</v>
      </c>
    </row>
    <row r="19" spans="1:4">
      <c r="A19" s="21" t="s">
        <v>198</v>
      </c>
      <c r="B19" s="21" t="s">
        <v>289</v>
      </c>
      <c r="C19" s="21" t="s">
        <v>298</v>
      </c>
      <c r="D19" s="22">
        <v>46146</v>
      </c>
    </row>
    <row r="20" spans="1:4">
      <c r="A20" s="21" t="s">
        <v>226</v>
      </c>
      <c r="B20" s="21" t="s">
        <v>290</v>
      </c>
      <c r="C20" s="21" t="s">
        <v>297</v>
      </c>
      <c r="D20" s="22">
        <v>46150</v>
      </c>
    </row>
    <row r="21" spans="1:4">
      <c r="A21" s="21" t="s">
        <v>195</v>
      </c>
      <c r="B21" s="21" t="s">
        <v>288</v>
      </c>
      <c r="C21" s="21" t="s">
        <v>297</v>
      </c>
      <c r="D21" s="22">
        <v>46150</v>
      </c>
    </row>
    <row r="22" spans="1:4">
      <c r="A22" s="21" t="s">
        <v>62</v>
      </c>
      <c r="B22" s="21" t="s">
        <v>291</v>
      </c>
      <c r="C22" s="21" t="s">
        <v>297</v>
      </c>
      <c r="D22" s="21"/>
    </row>
    <row r="23" spans="1:4">
      <c r="A23" s="21" t="s">
        <v>139</v>
      </c>
      <c r="B23" s="21" t="s">
        <v>283</v>
      </c>
      <c r="C23" s="21" t="s">
        <v>298</v>
      </c>
      <c r="D23" s="22">
        <v>46149</v>
      </c>
    </row>
    <row r="26" spans="1:4">
      <c r="A26" s="20" t="s">
        <v>301</v>
      </c>
      <c r="B26" s="20" t="s">
        <v>302</v>
      </c>
      <c r="C26" s="20" t="s">
        <v>298</v>
      </c>
      <c r="D26" s="23">
        <v>46147</v>
      </c>
    </row>
  </sheetData>
  <autoFilter ref="A1:D23">
    <sortState ref="A2:D23">
      <sortCondition ref="B1:B23"/>
    </sortState>
  </autoFilter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showGridLines="0" workbookViewId="0">
      <selection activeCell="F7" sqref="F7"/>
    </sheetView>
  </sheetViews>
  <sheetFormatPr defaultRowHeight="14.25"/>
  <cols>
    <col min="1" max="1" width="4.125" customWidth="1"/>
    <col min="2" max="2" width="10.75" customWidth="1"/>
    <col min="3" max="3" width="22.25" bestFit="1" customWidth="1"/>
    <col min="4" max="6" width="8.125" customWidth="1"/>
    <col min="7" max="7" width="8.125" bestFit="1" customWidth="1"/>
    <col min="8" max="8" width="8.125" customWidth="1"/>
    <col min="9" max="9" width="10.75" style="42" customWidth="1"/>
    <col min="10" max="11" width="8.125" customWidth="1"/>
    <col min="12" max="12" width="10.75" customWidth="1"/>
    <col min="13" max="13" width="8.125" customWidth="1"/>
    <col min="14" max="14" width="10.75" customWidth="1"/>
    <col min="15" max="15" width="8.25" customWidth="1"/>
    <col min="16" max="16" width="10.375" customWidth="1"/>
    <col min="17" max="18" width="10.75" bestFit="1" customWidth="1"/>
    <col min="19" max="20" width="9" bestFit="1" customWidth="1"/>
    <col min="21" max="22" width="8.875" bestFit="1" customWidth="1"/>
    <col min="23" max="23" width="9" bestFit="1" customWidth="1"/>
    <col min="24" max="24" width="8.875" bestFit="1" customWidth="1"/>
    <col min="25" max="26" width="9" bestFit="1" customWidth="1"/>
    <col min="27" max="27" width="8.875" bestFit="1" customWidth="1"/>
    <col min="28" max="28" width="9" bestFit="1" customWidth="1"/>
    <col min="29" max="29" width="10.75" bestFit="1" customWidth="1"/>
  </cols>
  <sheetData>
    <row r="2" spans="2:9">
      <c r="B2" s="41" t="s">
        <v>273</v>
      </c>
      <c r="C2" s="40" t="s">
        <v>319</v>
      </c>
    </row>
    <row r="4" spans="2:9">
      <c r="B4" s="41" t="s">
        <v>332</v>
      </c>
      <c r="C4" s="50" t="s">
        <v>328</v>
      </c>
      <c r="D4" s="50"/>
      <c r="E4" s="50"/>
      <c r="F4" s="50"/>
      <c r="G4" s="50"/>
      <c r="H4" s="50"/>
      <c r="I4" s="50"/>
    </row>
    <row r="5" spans="2:9">
      <c r="B5" s="40"/>
      <c r="C5" s="50" t="s">
        <v>271</v>
      </c>
      <c r="D5" s="40" t="s">
        <v>459</v>
      </c>
      <c r="E5" s="40" t="s">
        <v>461</v>
      </c>
      <c r="F5" s="40" t="s">
        <v>317</v>
      </c>
      <c r="G5" s="40" t="s">
        <v>463</v>
      </c>
      <c r="H5" s="40" t="s">
        <v>686</v>
      </c>
      <c r="I5" s="50" t="s">
        <v>269</v>
      </c>
    </row>
    <row r="6" spans="2:9">
      <c r="B6" s="41" t="s">
        <v>329</v>
      </c>
      <c r="C6" s="40"/>
      <c r="D6" s="40"/>
      <c r="E6" s="40"/>
      <c r="F6" s="40"/>
      <c r="G6" s="40"/>
      <c r="H6" s="40"/>
      <c r="I6" s="50"/>
    </row>
    <row r="7" spans="2:9">
      <c r="B7" s="50" t="s">
        <v>306</v>
      </c>
      <c r="C7" s="80"/>
      <c r="D7" s="51"/>
      <c r="E7" s="51"/>
      <c r="F7" s="51">
        <v>5.1335999999999906</v>
      </c>
      <c r="G7" s="51"/>
      <c r="H7" s="51"/>
      <c r="I7" s="51">
        <v>5.1335999999999906</v>
      </c>
    </row>
    <row r="8" spans="2:9">
      <c r="B8" s="50" t="s">
        <v>251</v>
      </c>
      <c r="C8" s="51">
        <v>3.1779999999999999</v>
      </c>
      <c r="D8" s="51"/>
      <c r="E8" s="51">
        <v>4.2280000000000006</v>
      </c>
      <c r="F8" s="51"/>
      <c r="G8" s="51"/>
      <c r="H8" s="51">
        <v>16.675900000000002</v>
      </c>
      <c r="I8" s="51">
        <v>24.081900000000005</v>
      </c>
    </row>
    <row r="9" spans="2:9">
      <c r="B9" s="50" t="s">
        <v>197</v>
      </c>
      <c r="C9" s="80"/>
      <c r="D9" s="51">
        <v>10.385999999999999</v>
      </c>
      <c r="E9" s="51">
        <v>9.2202999999999999</v>
      </c>
      <c r="F9" s="51">
        <v>3.5356000000000001</v>
      </c>
      <c r="G9" s="51"/>
      <c r="H9" s="51">
        <v>6.8332000000000006</v>
      </c>
      <c r="I9" s="51">
        <v>29.975099999999998</v>
      </c>
    </row>
    <row r="10" spans="2:9">
      <c r="B10" s="50" t="s">
        <v>263</v>
      </c>
      <c r="C10" s="51"/>
      <c r="D10" s="51"/>
      <c r="E10" s="51">
        <v>2.2176</v>
      </c>
      <c r="F10" s="51">
        <v>4.2237999999999998</v>
      </c>
      <c r="G10" s="51"/>
      <c r="H10" s="51"/>
      <c r="I10" s="51">
        <v>6.4413999999999998</v>
      </c>
    </row>
    <row r="11" spans="2:9">
      <c r="B11" s="50" t="s">
        <v>484</v>
      </c>
      <c r="C11" s="51"/>
      <c r="D11" s="51"/>
      <c r="E11" s="51"/>
      <c r="F11" s="51"/>
      <c r="G11" s="51">
        <v>3.6568000000000001</v>
      </c>
      <c r="H11" s="51"/>
      <c r="I11" s="51">
        <v>3.6568000000000001</v>
      </c>
    </row>
    <row r="12" spans="2:9">
      <c r="B12" s="40" t="s">
        <v>269</v>
      </c>
      <c r="C12" s="51">
        <v>3.1779999999999999</v>
      </c>
      <c r="D12" s="51">
        <v>10.385999999999999</v>
      </c>
      <c r="E12" s="51">
        <v>15.665900000000001</v>
      </c>
      <c r="F12" s="51">
        <v>12.89299999999999</v>
      </c>
      <c r="G12" s="51">
        <v>3.6568000000000001</v>
      </c>
      <c r="H12" s="51">
        <v>23.509100000000004</v>
      </c>
      <c r="I12" s="51">
        <v>69.288799999999995</v>
      </c>
    </row>
    <row r="13" spans="2:9">
      <c r="I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Visão</vt:lpstr>
      <vt:lpstr>INC 06</vt:lpstr>
      <vt:lpstr>INC 08</vt:lpstr>
      <vt:lpstr>INC 10</vt:lpstr>
      <vt:lpstr>PRIORIDA DO DIA</vt:lpstr>
      <vt:lpstr>MODELADO</vt:lpstr>
      <vt:lpstr>Base</vt:lpstr>
      <vt:lpstr>D. Produção</vt:lpstr>
      <vt:lpstr>ATRASO B.O</vt:lpstr>
      <vt:lpstr>Rotas x Madrugada</vt:lpstr>
      <vt:lpstr>LAMINADO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Priii Chahine</dc:creator>
  <cp:lastModifiedBy>thiago</cp:lastModifiedBy>
  <cp:lastPrinted>2026-05-13T13:04:46Z</cp:lastPrinted>
  <dcterms:created xsi:type="dcterms:W3CDTF">2026-04-29T11:52:33Z</dcterms:created>
  <dcterms:modified xsi:type="dcterms:W3CDTF">2026-05-15T17:03:53Z</dcterms:modified>
</cp:coreProperties>
</file>